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D:\Desktop\MINI PROJECT\"/>
    </mc:Choice>
  </mc:AlternateContent>
  <xr:revisionPtr revIDLastSave="0" documentId="13_ncr:1_{2AD28463-95FC-4D05-98A9-7A5A5A7C8A07}" xr6:coauthVersionLast="47" xr6:coauthVersionMax="47" xr10:uidLastSave="{00000000-0000-0000-0000-000000000000}"/>
  <bookViews>
    <workbookView xWindow="-120" yWindow="-120" windowWidth="20730" windowHeight="11160" activeTab="2" xr2:uid="{C3DDA1EF-0E7D-4D67-AFF1-9C5232E59EA5}"/>
  </bookViews>
  <sheets>
    <sheet name="BANK LOAN APPROVAL(RAW DATA)" sheetId="2" r:id="rId1"/>
    <sheet name="CLEANING PROCESS" sheetId="1" r:id="rId2"/>
    <sheet name="CLEANED DATASET" sheetId="3" r:id="rId3"/>
  </sheets>
  <definedNames>
    <definedName name="_xlcn.WorksheetConnection_c.xlsxTable11" hidden="1">Table1[]</definedName>
  </definedNames>
  <calcPr calcId="191029"/>
  <pivotCaches>
    <pivotCache cacheId="0" r:id="rId4"/>
    <pivotCache cacheId="1" r:id="rId5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Table1" name="Table1" connection="WorksheetConnection_c.xlsx!Table1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Z2648" i="3" l="1"/>
  <c r="U2648" i="3"/>
  <c r="Z2647" i="3"/>
  <c r="U2647" i="3"/>
  <c r="Z2646" i="3"/>
  <c r="U2646" i="3"/>
  <c r="Z2645" i="3"/>
  <c r="U2645" i="3"/>
  <c r="Z2644" i="3"/>
  <c r="U2644" i="3"/>
  <c r="Z2643" i="3"/>
  <c r="U2643" i="3"/>
  <c r="Z2642" i="3"/>
  <c r="U2642" i="3"/>
  <c r="Z2641" i="3"/>
  <c r="U2641" i="3"/>
  <c r="Z2640" i="3"/>
  <c r="U2640" i="3"/>
  <c r="Z2639" i="3"/>
  <c r="U2639" i="3"/>
  <c r="Z2638" i="3"/>
  <c r="U2638" i="3"/>
  <c r="Z2637" i="3"/>
  <c r="U2637" i="3"/>
  <c r="Z2636" i="3"/>
  <c r="U2636" i="3"/>
  <c r="Z2635" i="3"/>
  <c r="U2635" i="3"/>
  <c r="Z2634" i="3"/>
  <c r="U2634" i="3"/>
  <c r="Z2633" i="3"/>
  <c r="U2633" i="3"/>
  <c r="Z2632" i="3"/>
  <c r="U2632" i="3"/>
  <c r="Z2631" i="3"/>
  <c r="U2631" i="3"/>
  <c r="Z2630" i="3"/>
  <c r="U2630" i="3"/>
  <c r="Z2629" i="3"/>
  <c r="U2629" i="3"/>
  <c r="Z2628" i="3"/>
  <c r="U2628" i="3"/>
  <c r="Z2627" i="3"/>
  <c r="U2627" i="3"/>
  <c r="Z2626" i="3"/>
  <c r="U2626" i="3"/>
  <c r="Z2625" i="3"/>
  <c r="U2625" i="3"/>
  <c r="Z2624" i="3"/>
  <c r="U2624" i="3"/>
  <c r="Z2623" i="3"/>
  <c r="U2623" i="3"/>
  <c r="Z2622" i="3"/>
  <c r="U2622" i="3"/>
  <c r="Z2621" i="3"/>
  <c r="U2621" i="3"/>
  <c r="Z2620" i="3"/>
  <c r="U2620" i="3"/>
  <c r="Z2619" i="3"/>
  <c r="U2619" i="3"/>
  <c r="Z2618" i="3"/>
  <c r="U2618" i="3"/>
  <c r="Z2617" i="3"/>
  <c r="U2617" i="3"/>
  <c r="Z2616" i="3"/>
  <c r="U2616" i="3"/>
  <c r="Z2615" i="3"/>
  <c r="U2615" i="3"/>
  <c r="Z2614" i="3"/>
  <c r="U2614" i="3"/>
  <c r="Z2613" i="3"/>
  <c r="U2613" i="3"/>
  <c r="Z2612" i="3"/>
  <c r="U2612" i="3"/>
  <c r="Z2611" i="3"/>
  <c r="U2611" i="3"/>
  <c r="Z2610" i="3"/>
  <c r="U2610" i="3"/>
  <c r="Z2609" i="3"/>
  <c r="U2609" i="3"/>
  <c r="Z2608" i="3"/>
  <c r="U2608" i="3"/>
  <c r="Z2607" i="3"/>
  <c r="U2607" i="3"/>
  <c r="Z2606" i="3"/>
  <c r="U2606" i="3"/>
  <c r="Z2605" i="3"/>
  <c r="U2605" i="3"/>
  <c r="Z2604" i="3"/>
  <c r="U2604" i="3"/>
  <c r="Z2603" i="3"/>
  <c r="U2603" i="3"/>
  <c r="Z2602" i="3"/>
  <c r="U2602" i="3"/>
  <c r="Z2601" i="3"/>
  <c r="U2601" i="3"/>
  <c r="Z2600" i="3"/>
  <c r="U2600" i="3"/>
  <c r="Z2599" i="3"/>
  <c r="U2599" i="3"/>
  <c r="Z2598" i="3"/>
  <c r="U2598" i="3"/>
  <c r="Z2597" i="3"/>
  <c r="U2597" i="3"/>
  <c r="Z2596" i="3"/>
  <c r="U2596" i="3"/>
  <c r="Z2595" i="3"/>
  <c r="U2595" i="3"/>
  <c r="Z2594" i="3"/>
  <c r="U2594" i="3"/>
  <c r="Z2593" i="3"/>
  <c r="U2593" i="3"/>
  <c r="Z2592" i="3"/>
  <c r="U2592" i="3"/>
  <c r="Z2591" i="3"/>
  <c r="U2591" i="3"/>
  <c r="Z2590" i="3"/>
  <c r="U2590" i="3"/>
  <c r="Z2589" i="3"/>
  <c r="U2589" i="3"/>
  <c r="Z2588" i="3"/>
  <c r="U2588" i="3"/>
  <c r="Z2587" i="3"/>
  <c r="U2587" i="3"/>
  <c r="Z2586" i="3"/>
  <c r="U2586" i="3"/>
  <c r="Z2585" i="3"/>
  <c r="U2585" i="3"/>
  <c r="Z2584" i="3"/>
  <c r="U2584" i="3"/>
  <c r="Z2583" i="3"/>
  <c r="U2583" i="3"/>
  <c r="Z2582" i="3"/>
  <c r="U2582" i="3"/>
  <c r="Z2581" i="3"/>
  <c r="U2581" i="3"/>
  <c r="Z2580" i="3"/>
  <c r="U2580" i="3"/>
  <c r="Z2579" i="3"/>
  <c r="U2579" i="3"/>
  <c r="Z2578" i="3"/>
  <c r="U2578" i="3"/>
  <c r="Z2577" i="3"/>
  <c r="U2577" i="3"/>
  <c r="Z2576" i="3"/>
  <c r="U2576" i="3"/>
  <c r="Z2575" i="3"/>
  <c r="U2575" i="3"/>
  <c r="Z2574" i="3"/>
  <c r="U2574" i="3"/>
  <c r="Z2573" i="3"/>
  <c r="U2573" i="3"/>
  <c r="Z2572" i="3"/>
  <c r="U2572" i="3"/>
  <c r="Z2571" i="3"/>
  <c r="U2571" i="3"/>
  <c r="Z2570" i="3"/>
  <c r="U2570" i="3"/>
  <c r="Z2569" i="3"/>
  <c r="U2569" i="3"/>
  <c r="Z2568" i="3"/>
  <c r="U2568" i="3"/>
  <c r="Z2567" i="3"/>
  <c r="U2567" i="3"/>
  <c r="Z2566" i="3"/>
  <c r="U2566" i="3"/>
  <c r="Z2565" i="3"/>
  <c r="U2565" i="3"/>
  <c r="Z2564" i="3"/>
  <c r="U2564" i="3"/>
  <c r="Z2563" i="3"/>
  <c r="U2563" i="3"/>
  <c r="Z2562" i="3"/>
  <c r="U2562" i="3"/>
  <c r="Z2561" i="3"/>
  <c r="U2561" i="3"/>
  <c r="Z2560" i="3"/>
  <c r="U2560" i="3"/>
  <c r="Z2559" i="3"/>
  <c r="U2559" i="3"/>
  <c r="Z2558" i="3"/>
  <c r="U2558" i="3"/>
  <c r="Z2557" i="3"/>
  <c r="U2557" i="3"/>
  <c r="Z2556" i="3"/>
  <c r="U2556" i="3"/>
  <c r="Z2555" i="3"/>
  <c r="U2555" i="3"/>
  <c r="Z2554" i="3"/>
  <c r="U2554" i="3"/>
  <c r="Z2553" i="3"/>
  <c r="U2553" i="3"/>
  <c r="Z2552" i="3"/>
  <c r="U2552" i="3"/>
  <c r="Z2551" i="3"/>
  <c r="U2551" i="3"/>
  <c r="Z2550" i="3"/>
  <c r="U2550" i="3"/>
  <c r="Z2549" i="3"/>
  <c r="U2549" i="3"/>
  <c r="Z2548" i="3"/>
  <c r="U2548" i="3"/>
  <c r="Z2547" i="3"/>
  <c r="U2547" i="3"/>
  <c r="Z2546" i="3"/>
  <c r="U2546" i="3"/>
  <c r="Z2545" i="3"/>
  <c r="U2545" i="3"/>
  <c r="Z2544" i="3"/>
  <c r="U2544" i="3"/>
  <c r="Z2543" i="3"/>
  <c r="U2543" i="3"/>
  <c r="Z2542" i="3"/>
  <c r="U2542" i="3"/>
  <c r="Z2541" i="3"/>
  <c r="U2541" i="3"/>
  <c r="Z2540" i="3"/>
  <c r="U2540" i="3"/>
  <c r="Z2539" i="3"/>
  <c r="U2539" i="3"/>
  <c r="Z2538" i="3"/>
  <c r="U2538" i="3"/>
  <c r="Z2537" i="3"/>
  <c r="U2537" i="3"/>
  <c r="Z2536" i="3"/>
  <c r="U2536" i="3"/>
  <c r="Z2535" i="3"/>
  <c r="U2535" i="3"/>
  <c r="Z2534" i="3"/>
  <c r="U2534" i="3"/>
  <c r="Z2533" i="3"/>
  <c r="U2533" i="3"/>
  <c r="Z2532" i="3"/>
  <c r="U2532" i="3"/>
  <c r="Z2531" i="3"/>
  <c r="U2531" i="3"/>
  <c r="Z2530" i="3"/>
  <c r="U2530" i="3"/>
  <c r="Z2529" i="3"/>
  <c r="U2529" i="3"/>
  <c r="Z2528" i="3"/>
  <c r="U2528" i="3"/>
  <c r="Z2527" i="3"/>
  <c r="U2527" i="3"/>
  <c r="Z2526" i="3"/>
  <c r="U2526" i="3"/>
  <c r="Z2525" i="3"/>
  <c r="U2525" i="3"/>
  <c r="Z2524" i="3"/>
  <c r="U2524" i="3"/>
  <c r="Z2523" i="3"/>
  <c r="U2523" i="3"/>
  <c r="Z2522" i="3"/>
  <c r="U2522" i="3"/>
  <c r="Z2521" i="3"/>
  <c r="U2521" i="3"/>
  <c r="Z2520" i="3"/>
  <c r="U2520" i="3"/>
  <c r="Z2519" i="3"/>
  <c r="U2519" i="3"/>
  <c r="Z2518" i="3"/>
  <c r="U2518" i="3"/>
  <c r="Z2517" i="3"/>
  <c r="U2517" i="3"/>
  <c r="Z2516" i="3"/>
  <c r="U2516" i="3"/>
  <c r="Z2515" i="3"/>
  <c r="U2515" i="3"/>
  <c r="Z2514" i="3"/>
  <c r="U2514" i="3"/>
  <c r="Z2513" i="3"/>
  <c r="U2513" i="3"/>
  <c r="Z2512" i="3"/>
  <c r="U2512" i="3"/>
  <c r="Z2511" i="3"/>
  <c r="U2511" i="3"/>
  <c r="Z2510" i="3"/>
  <c r="U2510" i="3"/>
  <c r="Z2509" i="3"/>
  <c r="U2509" i="3"/>
  <c r="Z2508" i="3"/>
  <c r="U2508" i="3"/>
  <c r="Z2507" i="3"/>
  <c r="U2507" i="3"/>
  <c r="Z2506" i="3"/>
  <c r="U2506" i="3"/>
  <c r="Z2505" i="3"/>
  <c r="U2505" i="3"/>
  <c r="Z2504" i="3"/>
  <c r="U2504" i="3"/>
  <c r="Z2503" i="3"/>
  <c r="U2503" i="3"/>
  <c r="Z2502" i="3"/>
  <c r="U2502" i="3"/>
  <c r="Z2501" i="3"/>
  <c r="U2501" i="3"/>
  <c r="Z2500" i="3"/>
  <c r="U2500" i="3"/>
  <c r="Z2499" i="3"/>
  <c r="U2499" i="3"/>
  <c r="Z2498" i="3"/>
  <c r="U2498" i="3"/>
  <c r="Z2497" i="3"/>
  <c r="U2497" i="3"/>
  <c r="Z2496" i="3"/>
  <c r="U2496" i="3"/>
  <c r="Z2495" i="3"/>
  <c r="U2495" i="3"/>
  <c r="Z2494" i="3"/>
  <c r="U2494" i="3"/>
  <c r="Z2493" i="3"/>
  <c r="U2493" i="3"/>
  <c r="Z2492" i="3"/>
  <c r="U2492" i="3"/>
  <c r="Z2491" i="3"/>
  <c r="U2491" i="3"/>
  <c r="Z2490" i="3"/>
  <c r="U2490" i="3"/>
  <c r="Z2489" i="3"/>
  <c r="U2489" i="3"/>
  <c r="Z2488" i="3"/>
  <c r="U2488" i="3"/>
  <c r="Z2487" i="3"/>
  <c r="U2487" i="3"/>
  <c r="Z2486" i="3"/>
  <c r="U2486" i="3"/>
  <c r="Z2485" i="3"/>
  <c r="U2485" i="3"/>
  <c r="Z2484" i="3"/>
  <c r="U2484" i="3"/>
  <c r="Z2483" i="3"/>
  <c r="U2483" i="3"/>
  <c r="Z2482" i="3"/>
  <c r="U2482" i="3"/>
  <c r="Z2481" i="3"/>
  <c r="U2481" i="3"/>
  <c r="Z2480" i="3"/>
  <c r="U2480" i="3"/>
  <c r="Z2479" i="3"/>
  <c r="U2479" i="3"/>
  <c r="Z2478" i="3"/>
  <c r="U2478" i="3"/>
  <c r="Z2477" i="3"/>
  <c r="U2477" i="3"/>
  <c r="Z2476" i="3"/>
  <c r="U2476" i="3"/>
  <c r="Z2475" i="3"/>
  <c r="U2475" i="3"/>
  <c r="Z2474" i="3"/>
  <c r="U2474" i="3"/>
  <c r="Z2473" i="3"/>
  <c r="U2473" i="3"/>
  <c r="Z2472" i="3"/>
  <c r="U2472" i="3"/>
  <c r="Z2471" i="3"/>
  <c r="U2471" i="3"/>
  <c r="Z2470" i="3"/>
  <c r="U2470" i="3"/>
  <c r="Z2469" i="3"/>
  <c r="U2469" i="3"/>
  <c r="Z2468" i="3"/>
  <c r="U2468" i="3"/>
  <c r="Z2467" i="3"/>
  <c r="U2467" i="3"/>
  <c r="Z2466" i="3"/>
  <c r="U2466" i="3"/>
  <c r="Z2465" i="3"/>
  <c r="U2465" i="3"/>
  <c r="Z2464" i="3"/>
  <c r="U2464" i="3"/>
  <c r="Z2463" i="3"/>
  <c r="U2463" i="3"/>
  <c r="Z2462" i="3"/>
  <c r="U2462" i="3"/>
  <c r="Z2461" i="3"/>
  <c r="U2461" i="3"/>
  <c r="Z2460" i="3"/>
  <c r="U2460" i="3"/>
  <c r="Z2459" i="3"/>
  <c r="U2459" i="3"/>
  <c r="Z2458" i="3"/>
  <c r="U2458" i="3"/>
  <c r="Z2457" i="3"/>
  <c r="U2457" i="3"/>
  <c r="Z2456" i="3"/>
  <c r="U2456" i="3"/>
  <c r="Z2455" i="3"/>
  <c r="U2455" i="3"/>
  <c r="Z2454" i="3"/>
  <c r="U2454" i="3"/>
  <c r="Z2453" i="3"/>
  <c r="U2453" i="3"/>
  <c r="Z2452" i="3"/>
  <c r="U2452" i="3"/>
  <c r="Z2451" i="3"/>
  <c r="U2451" i="3"/>
  <c r="Z2450" i="3"/>
  <c r="U2450" i="3"/>
  <c r="Z2449" i="3"/>
  <c r="U2449" i="3"/>
  <c r="Z2448" i="3"/>
  <c r="U2448" i="3"/>
  <c r="Z2447" i="3"/>
  <c r="U2447" i="3"/>
  <c r="Z2446" i="3"/>
  <c r="U2446" i="3"/>
  <c r="Z2445" i="3"/>
  <c r="U2445" i="3"/>
  <c r="Z2444" i="3"/>
  <c r="U2444" i="3"/>
  <c r="Z2443" i="3"/>
  <c r="U2443" i="3"/>
  <c r="Z2442" i="3"/>
  <c r="U2442" i="3"/>
  <c r="Z2441" i="3"/>
  <c r="U2441" i="3"/>
  <c r="Z2440" i="3"/>
  <c r="U2440" i="3"/>
  <c r="Z2439" i="3"/>
  <c r="U2439" i="3"/>
  <c r="Z2438" i="3"/>
  <c r="U2438" i="3"/>
  <c r="Z2437" i="3"/>
  <c r="U2437" i="3"/>
  <c r="Z2436" i="3"/>
  <c r="U2436" i="3"/>
  <c r="Z2435" i="3"/>
  <c r="U2435" i="3"/>
  <c r="Z2434" i="3"/>
  <c r="U2434" i="3"/>
  <c r="Z2433" i="3"/>
  <c r="U2433" i="3"/>
  <c r="Z2432" i="3"/>
  <c r="U2432" i="3"/>
  <c r="Z2431" i="3"/>
  <c r="U2431" i="3"/>
  <c r="Z2430" i="3"/>
  <c r="U2430" i="3"/>
  <c r="Z2429" i="3"/>
  <c r="U2429" i="3"/>
  <c r="Z2428" i="3"/>
  <c r="U2428" i="3"/>
  <c r="Z2427" i="3"/>
  <c r="U2427" i="3"/>
  <c r="Z2426" i="3"/>
  <c r="U2426" i="3"/>
  <c r="Z2425" i="3"/>
  <c r="U2425" i="3"/>
  <c r="Z2424" i="3"/>
  <c r="U2424" i="3"/>
  <c r="Z2423" i="3"/>
  <c r="U2423" i="3"/>
  <c r="Z2422" i="3"/>
  <c r="U2422" i="3"/>
  <c r="Z2421" i="3"/>
  <c r="U2421" i="3"/>
  <c r="Z2420" i="3"/>
  <c r="U2420" i="3"/>
  <c r="Z2419" i="3"/>
  <c r="U2419" i="3"/>
  <c r="Z2418" i="3"/>
  <c r="U2418" i="3"/>
  <c r="Z2417" i="3"/>
  <c r="U2417" i="3"/>
  <c r="Z2416" i="3"/>
  <c r="U2416" i="3"/>
  <c r="Z2415" i="3"/>
  <c r="U2415" i="3"/>
  <c r="Z2414" i="3"/>
  <c r="U2414" i="3"/>
  <c r="Z2413" i="3"/>
  <c r="U2413" i="3"/>
  <c r="Z2412" i="3"/>
  <c r="U2412" i="3"/>
  <c r="Z2411" i="3"/>
  <c r="U2411" i="3"/>
  <c r="Z2410" i="3"/>
  <c r="U2410" i="3"/>
  <c r="Z2409" i="3"/>
  <c r="U2409" i="3"/>
  <c r="Z2408" i="3"/>
  <c r="U2408" i="3"/>
  <c r="Z2407" i="3"/>
  <c r="U2407" i="3"/>
  <c r="Z2406" i="3"/>
  <c r="U2406" i="3"/>
  <c r="Z2405" i="3"/>
  <c r="U2405" i="3"/>
  <c r="Z2404" i="3"/>
  <c r="U2404" i="3"/>
  <c r="Z2403" i="3"/>
  <c r="U2403" i="3"/>
  <c r="Z2402" i="3"/>
  <c r="U2402" i="3"/>
  <c r="Z2401" i="3"/>
  <c r="U2401" i="3"/>
  <c r="Z2400" i="3"/>
  <c r="U2400" i="3"/>
  <c r="Z2399" i="3"/>
  <c r="U2399" i="3"/>
  <c r="Z2398" i="3"/>
  <c r="U2398" i="3"/>
  <c r="Z2397" i="3"/>
  <c r="U2397" i="3"/>
  <c r="Z2396" i="3"/>
  <c r="U2396" i="3"/>
  <c r="Z2395" i="3"/>
  <c r="U2395" i="3"/>
  <c r="Z2394" i="3"/>
  <c r="U2394" i="3"/>
  <c r="Z2393" i="3"/>
  <c r="U2393" i="3"/>
  <c r="Z2392" i="3"/>
  <c r="U2392" i="3"/>
  <c r="Z2391" i="3"/>
  <c r="U2391" i="3"/>
  <c r="Z2390" i="3"/>
  <c r="U2390" i="3"/>
  <c r="Z2389" i="3"/>
  <c r="U2389" i="3"/>
  <c r="Z2388" i="3"/>
  <c r="U2388" i="3"/>
  <c r="Z2387" i="3"/>
  <c r="U2387" i="3"/>
  <c r="Z2386" i="3"/>
  <c r="U2386" i="3"/>
  <c r="Z2385" i="3"/>
  <c r="U2385" i="3"/>
  <c r="Z2384" i="3"/>
  <c r="U2384" i="3"/>
  <c r="Z2383" i="3"/>
  <c r="U2383" i="3"/>
  <c r="Z2382" i="3"/>
  <c r="U2382" i="3"/>
  <c r="Z2381" i="3"/>
  <c r="U2381" i="3"/>
  <c r="Z2380" i="3"/>
  <c r="U2380" i="3"/>
  <c r="Z2379" i="3"/>
  <c r="U2379" i="3"/>
  <c r="Z2378" i="3"/>
  <c r="U2378" i="3"/>
  <c r="Z2377" i="3"/>
  <c r="U2377" i="3"/>
  <c r="Z2376" i="3"/>
  <c r="U2376" i="3"/>
  <c r="Z2375" i="3"/>
  <c r="U2375" i="3"/>
  <c r="Z2374" i="3"/>
  <c r="U2374" i="3"/>
  <c r="Z2373" i="3"/>
  <c r="U2373" i="3"/>
  <c r="Z2372" i="3"/>
  <c r="U2372" i="3"/>
  <c r="Z2371" i="3"/>
  <c r="U2371" i="3"/>
  <c r="Z2370" i="3"/>
  <c r="U2370" i="3"/>
  <c r="Z2369" i="3"/>
  <c r="U2369" i="3"/>
  <c r="Z2368" i="3"/>
  <c r="U2368" i="3"/>
  <c r="Z2367" i="3"/>
  <c r="U2367" i="3"/>
  <c r="Z2366" i="3"/>
  <c r="U2366" i="3"/>
  <c r="Z2365" i="3"/>
  <c r="U2365" i="3"/>
  <c r="Z2364" i="3"/>
  <c r="U2364" i="3"/>
  <c r="Z2363" i="3"/>
  <c r="U2363" i="3"/>
  <c r="Z2362" i="3"/>
  <c r="U2362" i="3"/>
  <c r="Z2361" i="3"/>
  <c r="U2361" i="3"/>
  <c r="Z2360" i="3"/>
  <c r="U2360" i="3"/>
  <c r="Z2359" i="3"/>
  <c r="U2359" i="3"/>
  <c r="Z2358" i="3"/>
  <c r="U2358" i="3"/>
  <c r="Z2357" i="3"/>
  <c r="U2357" i="3"/>
  <c r="Z2356" i="3"/>
  <c r="U2356" i="3"/>
  <c r="Z2355" i="3"/>
  <c r="U2355" i="3"/>
  <c r="Z2354" i="3"/>
  <c r="U2354" i="3"/>
  <c r="Z2353" i="3"/>
  <c r="U2353" i="3"/>
  <c r="Z2352" i="3"/>
  <c r="U2352" i="3"/>
  <c r="Z2351" i="3"/>
  <c r="U2351" i="3"/>
  <c r="Z2350" i="3"/>
  <c r="U2350" i="3"/>
  <c r="Z2349" i="3"/>
  <c r="U2349" i="3"/>
  <c r="Z2348" i="3"/>
  <c r="U2348" i="3"/>
  <c r="Z2347" i="3"/>
  <c r="U2347" i="3"/>
  <c r="Z2346" i="3"/>
  <c r="U2346" i="3"/>
  <c r="Z2345" i="3"/>
  <c r="U2345" i="3"/>
  <c r="Z2344" i="3"/>
  <c r="U2344" i="3"/>
  <c r="Z2343" i="3"/>
  <c r="U2343" i="3"/>
  <c r="Z2342" i="3"/>
  <c r="U2342" i="3"/>
  <c r="Z2341" i="3"/>
  <c r="U2341" i="3"/>
  <c r="Z2340" i="3"/>
  <c r="U2340" i="3"/>
  <c r="Z2339" i="3"/>
  <c r="U2339" i="3"/>
  <c r="Z2338" i="3"/>
  <c r="U2338" i="3"/>
  <c r="Z2337" i="3"/>
  <c r="U2337" i="3"/>
  <c r="Z2336" i="3"/>
  <c r="U2336" i="3"/>
  <c r="Z2335" i="3"/>
  <c r="U2335" i="3"/>
  <c r="Z2334" i="3"/>
  <c r="U2334" i="3"/>
  <c r="Z2333" i="3"/>
  <c r="U2333" i="3"/>
  <c r="Z2332" i="3"/>
  <c r="U2332" i="3"/>
  <c r="Z2331" i="3"/>
  <c r="U2331" i="3"/>
  <c r="Z2330" i="3"/>
  <c r="U2330" i="3"/>
  <c r="Z2329" i="3"/>
  <c r="U2329" i="3"/>
  <c r="Z2328" i="3"/>
  <c r="U2328" i="3"/>
  <c r="Z2327" i="3"/>
  <c r="U2327" i="3"/>
  <c r="Z2326" i="3"/>
  <c r="U2326" i="3"/>
  <c r="Z2325" i="3"/>
  <c r="U2325" i="3"/>
  <c r="Z2324" i="3"/>
  <c r="U2324" i="3"/>
  <c r="Z2323" i="3"/>
  <c r="U2323" i="3"/>
  <c r="Z2322" i="3"/>
  <c r="U2322" i="3"/>
  <c r="Z2321" i="3"/>
  <c r="U2321" i="3"/>
  <c r="Z2320" i="3"/>
  <c r="U2320" i="3"/>
  <c r="Z2319" i="3"/>
  <c r="U2319" i="3"/>
  <c r="Z2318" i="3"/>
  <c r="U2318" i="3"/>
  <c r="Z2317" i="3"/>
  <c r="U2317" i="3"/>
  <c r="Z2316" i="3"/>
  <c r="U2316" i="3"/>
  <c r="Z2315" i="3"/>
  <c r="U2315" i="3"/>
  <c r="Z2314" i="3"/>
  <c r="U2314" i="3"/>
  <c r="Z2313" i="3"/>
  <c r="U2313" i="3"/>
  <c r="Z2312" i="3"/>
  <c r="U2312" i="3"/>
  <c r="Z2311" i="3"/>
  <c r="U2311" i="3"/>
  <c r="Z2310" i="3"/>
  <c r="U2310" i="3"/>
  <c r="Z2309" i="3"/>
  <c r="U2309" i="3"/>
  <c r="Z2308" i="3"/>
  <c r="U2308" i="3"/>
  <c r="Z2307" i="3"/>
  <c r="U2307" i="3"/>
  <c r="Z2306" i="3"/>
  <c r="U2306" i="3"/>
  <c r="Z2305" i="3"/>
  <c r="U2305" i="3"/>
  <c r="Z2304" i="3"/>
  <c r="U2304" i="3"/>
  <c r="Z2303" i="3"/>
  <c r="U2303" i="3"/>
  <c r="Z2302" i="3"/>
  <c r="U2302" i="3"/>
  <c r="Z2301" i="3"/>
  <c r="U2301" i="3"/>
  <c r="Z2300" i="3"/>
  <c r="U2300" i="3"/>
  <c r="Z2299" i="3"/>
  <c r="U2299" i="3"/>
  <c r="Z2298" i="3"/>
  <c r="U2298" i="3"/>
  <c r="Z2297" i="3"/>
  <c r="U2297" i="3"/>
  <c r="Z2296" i="3"/>
  <c r="U2296" i="3"/>
  <c r="Z2295" i="3"/>
  <c r="U2295" i="3"/>
  <c r="Z2294" i="3"/>
  <c r="U2294" i="3"/>
  <c r="Z2293" i="3"/>
  <c r="U2293" i="3"/>
  <c r="Z2292" i="3"/>
  <c r="U2292" i="3"/>
  <c r="Z2291" i="3"/>
  <c r="U2291" i="3"/>
  <c r="Z2290" i="3"/>
  <c r="U2290" i="3"/>
  <c r="Z2289" i="3"/>
  <c r="U2289" i="3"/>
  <c r="Z2288" i="3"/>
  <c r="U2288" i="3"/>
  <c r="Z2287" i="3"/>
  <c r="U2287" i="3"/>
  <c r="Z2286" i="3"/>
  <c r="U2286" i="3"/>
  <c r="Z2285" i="3"/>
  <c r="U2285" i="3"/>
  <c r="Z2284" i="3"/>
  <c r="U2284" i="3"/>
  <c r="Z2283" i="3"/>
  <c r="U2283" i="3"/>
  <c r="Z2282" i="3"/>
  <c r="U2282" i="3"/>
  <c r="Z2281" i="3"/>
  <c r="U2281" i="3"/>
  <c r="Z2280" i="3"/>
  <c r="U2280" i="3"/>
  <c r="Z2279" i="3"/>
  <c r="U2279" i="3"/>
  <c r="Z2278" i="3"/>
  <c r="U2278" i="3"/>
  <c r="Z2277" i="3"/>
  <c r="U2277" i="3"/>
  <c r="Z2276" i="3"/>
  <c r="U2276" i="3"/>
  <c r="Z2275" i="3"/>
  <c r="U2275" i="3"/>
  <c r="Z2274" i="3"/>
  <c r="U2274" i="3"/>
  <c r="Z2273" i="3"/>
  <c r="U2273" i="3"/>
  <c r="Z2272" i="3"/>
  <c r="U2272" i="3"/>
  <c r="Z2271" i="3"/>
  <c r="U2271" i="3"/>
  <c r="Z2270" i="3"/>
  <c r="U2270" i="3"/>
  <c r="Z2269" i="3"/>
  <c r="U2269" i="3"/>
  <c r="Z2268" i="3"/>
  <c r="U2268" i="3"/>
  <c r="Z2267" i="3"/>
  <c r="U2267" i="3"/>
  <c r="Z2266" i="3"/>
  <c r="U2266" i="3"/>
  <c r="Z2265" i="3"/>
  <c r="U2265" i="3"/>
  <c r="Z2264" i="3"/>
  <c r="U2264" i="3"/>
  <c r="Z2263" i="3"/>
  <c r="U2263" i="3"/>
  <c r="Z2262" i="3"/>
  <c r="U2262" i="3"/>
  <c r="Z2261" i="3"/>
  <c r="U2261" i="3"/>
  <c r="Z2260" i="3"/>
  <c r="U2260" i="3"/>
  <c r="Z2259" i="3"/>
  <c r="U2259" i="3"/>
  <c r="Z2258" i="3"/>
  <c r="U2258" i="3"/>
  <c r="Z2257" i="3"/>
  <c r="U2257" i="3"/>
  <c r="Z2256" i="3"/>
  <c r="U2256" i="3"/>
  <c r="Z2255" i="3"/>
  <c r="U2255" i="3"/>
  <c r="Z2254" i="3"/>
  <c r="U2254" i="3"/>
  <c r="Z2253" i="3"/>
  <c r="U2253" i="3"/>
  <c r="Z2252" i="3"/>
  <c r="U2252" i="3"/>
  <c r="Z2251" i="3"/>
  <c r="U2251" i="3"/>
  <c r="Z2250" i="3"/>
  <c r="U2250" i="3"/>
  <c r="Z2249" i="3"/>
  <c r="U2249" i="3"/>
  <c r="Z2248" i="3"/>
  <c r="U2248" i="3"/>
  <c r="Z2247" i="3"/>
  <c r="U2247" i="3"/>
  <c r="Z2246" i="3"/>
  <c r="U2246" i="3"/>
  <c r="Z2245" i="3"/>
  <c r="U2245" i="3"/>
  <c r="Z2244" i="3"/>
  <c r="U2244" i="3"/>
  <c r="Z2243" i="3"/>
  <c r="U2243" i="3"/>
  <c r="Z2242" i="3"/>
  <c r="U2242" i="3"/>
  <c r="Z2241" i="3"/>
  <c r="U2241" i="3"/>
  <c r="Z2240" i="3"/>
  <c r="U2240" i="3"/>
  <c r="Z2239" i="3"/>
  <c r="U2239" i="3"/>
  <c r="Z2238" i="3"/>
  <c r="U2238" i="3"/>
  <c r="Z2237" i="3"/>
  <c r="U2237" i="3"/>
  <c r="Z2236" i="3"/>
  <c r="U2236" i="3"/>
  <c r="Z2235" i="3"/>
  <c r="U2235" i="3"/>
  <c r="Z2234" i="3"/>
  <c r="U2234" i="3"/>
  <c r="Z2233" i="3"/>
  <c r="U2233" i="3"/>
  <c r="Z2232" i="3"/>
  <c r="U2232" i="3"/>
  <c r="Z2231" i="3"/>
  <c r="U2231" i="3"/>
  <c r="Z2230" i="3"/>
  <c r="U2230" i="3"/>
  <c r="Z2229" i="3"/>
  <c r="U2229" i="3"/>
  <c r="Z2228" i="3"/>
  <c r="U2228" i="3"/>
  <c r="Z2227" i="3"/>
  <c r="U2227" i="3"/>
  <c r="Z2226" i="3"/>
  <c r="U2226" i="3"/>
  <c r="Z2225" i="3"/>
  <c r="U2225" i="3"/>
  <c r="Z2224" i="3"/>
  <c r="U2224" i="3"/>
  <c r="Z2223" i="3"/>
  <c r="U2223" i="3"/>
  <c r="Z2222" i="3"/>
  <c r="U2222" i="3"/>
  <c r="Z2221" i="3"/>
  <c r="U2221" i="3"/>
  <c r="Z2220" i="3"/>
  <c r="U2220" i="3"/>
  <c r="Z2219" i="3"/>
  <c r="U2219" i="3"/>
  <c r="Z2218" i="3"/>
  <c r="U2218" i="3"/>
  <c r="Z2217" i="3"/>
  <c r="U2217" i="3"/>
  <c r="Z2216" i="3"/>
  <c r="U2216" i="3"/>
  <c r="Z2215" i="3"/>
  <c r="U2215" i="3"/>
  <c r="Z2214" i="3"/>
  <c r="U2214" i="3"/>
  <c r="Z2213" i="3"/>
  <c r="U2213" i="3"/>
  <c r="Z2212" i="3"/>
  <c r="U2212" i="3"/>
  <c r="Z2211" i="3"/>
  <c r="U2211" i="3"/>
  <c r="Z2210" i="3"/>
  <c r="U2210" i="3"/>
  <c r="Z2209" i="3"/>
  <c r="U2209" i="3"/>
  <c r="Z2208" i="3"/>
  <c r="U2208" i="3"/>
  <c r="Z2207" i="3"/>
  <c r="U2207" i="3"/>
  <c r="Z2206" i="3"/>
  <c r="U2206" i="3"/>
  <c r="Z2205" i="3"/>
  <c r="U2205" i="3"/>
  <c r="Z2204" i="3"/>
  <c r="U2204" i="3"/>
  <c r="Z2203" i="3"/>
  <c r="U2203" i="3"/>
  <c r="Z2202" i="3"/>
  <c r="U2202" i="3"/>
  <c r="Z2201" i="3"/>
  <c r="U2201" i="3"/>
  <c r="Z2200" i="3"/>
  <c r="U2200" i="3"/>
  <c r="Z2199" i="3"/>
  <c r="U2199" i="3"/>
  <c r="Z2198" i="3"/>
  <c r="U2198" i="3"/>
  <c r="Z2197" i="3"/>
  <c r="U2197" i="3"/>
  <c r="Z2196" i="3"/>
  <c r="U2196" i="3"/>
  <c r="Z2195" i="3"/>
  <c r="U2195" i="3"/>
  <c r="Z2194" i="3"/>
  <c r="U2194" i="3"/>
  <c r="Z2193" i="3"/>
  <c r="U2193" i="3"/>
  <c r="Z2192" i="3"/>
  <c r="U2192" i="3"/>
  <c r="Z2191" i="3"/>
  <c r="U2191" i="3"/>
  <c r="Z2190" i="3"/>
  <c r="U2190" i="3"/>
  <c r="Z2189" i="3"/>
  <c r="U2189" i="3"/>
  <c r="Z2188" i="3"/>
  <c r="U2188" i="3"/>
  <c r="Z2187" i="3"/>
  <c r="U2187" i="3"/>
  <c r="Z2186" i="3"/>
  <c r="U2186" i="3"/>
  <c r="Z2185" i="3"/>
  <c r="U2185" i="3"/>
  <c r="Z2184" i="3"/>
  <c r="U2184" i="3"/>
  <c r="Z2183" i="3"/>
  <c r="U2183" i="3"/>
  <c r="Z2182" i="3"/>
  <c r="U2182" i="3"/>
  <c r="Z2181" i="3"/>
  <c r="U2181" i="3"/>
  <c r="Z2180" i="3"/>
  <c r="U2180" i="3"/>
  <c r="Z2179" i="3"/>
  <c r="U2179" i="3"/>
  <c r="Z2178" i="3"/>
  <c r="U2178" i="3"/>
  <c r="Z2177" i="3"/>
  <c r="U2177" i="3"/>
  <c r="Z2176" i="3"/>
  <c r="U2176" i="3"/>
  <c r="Z2175" i="3"/>
  <c r="U2175" i="3"/>
  <c r="Z2174" i="3"/>
  <c r="U2174" i="3"/>
  <c r="Z2173" i="3"/>
  <c r="U2173" i="3"/>
  <c r="Z2172" i="3"/>
  <c r="U2172" i="3"/>
  <c r="Z2171" i="3"/>
  <c r="U2171" i="3"/>
  <c r="Z2170" i="3"/>
  <c r="U2170" i="3"/>
  <c r="Z2169" i="3"/>
  <c r="U2169" i="3"/>
  <c r="Z2168" i="3"/>
  <c r="U2168" i="3"/>
  <c r="Z2167" i="3"/>
  <c r="U2167" i="3"/>
  <c r="Z2166" i="3"/>
  <c r="U2166" i="3"/>
  <c r="Z2165" i="3"/>
  <c r="U2165" i="3"/>
  <c r="Z2164" i="3"/>
  <c r="U2164" i="3"/>
  <c r="Z2163" i="3"/>
  <c r="U2163" i="3"/>
  <c r="Z2162" i="3"/>
  <c r="U2162" i="3"/>
  <c r="Z2161" i="3"/>
  <c r="U2161" i="3"/>
  <c r="Z2160" i="3"/>
  <c r="U2160" i="3"/>
  <c r="Z2159" i="3"/>
  <c r="U2159" i="3"/>
  <c r="Z2158" i="3"/>
  <c r="U2158" i="3"/>
  <c r="Z2157" i="3"/>
  <c r="U2157" i="3"/>
  <c r="Z2156" i="3"/>
  <c r="U2156" i="3"/>
  <c r="Z2155" i="3"/>
  <c r="U2155" i="3"/>
  <c r="Z2154" i="3"/>
  <c r="U2154" i="3"/>
  <c r="Z2153" i="3"/>
  <c r="U2153" i="3"/>
  <c r="Z2152" i="3"/>
  <c r="U2152" i="3"/>
  <c r="Z2151" i="3"/>
  <c r="U2151" i="3"/>
  <c r="Z2150" i="3"/>
  <c r="U2150" i="3"/>
  <c r="Z2149" i="3"/>
  <c r="U2149" i="3"/>
  <c r="Z2148" i="3"/>
  <c r="U2148" i="3"/>
  <c r="Z2147" i="3"/>
  <c r="U2147" i="3"/>
  <c r="Z2146" i="3"/>
  <c r="U2146" i="3"/>
  <c r="Z2145" i="3"/>
  <c r="U2145" i="3"/>
  <c r="Z2144" i="3"/>
  <c r="U2144" i="3"/>
  <c r="Z2143" i="3"/>
  <c r="U2143" i="3"/>
  <c r="Z2142" i="3"/>
  <c r="U2142" i="3"/>
  <c r="Z2141" i="3"/>
  <c r="U2141" i="3"/>
  <c r="Z2140" i="3"/>
  <c r="U2140" i="3"/>
  <c r="Z2139" i="3"/>
  <c r="U2139" i="3"/>
  <c r="Z2138" i="3"/>
  <c r="U2138" i="3"/>
  <c r="Z2137" i="3"/>
  <c r="U2137" i="3"/>
  <c r="Z2136" i="3"/>
  <c r="U2136" i="3"/>
  <c r="Z2135" i="3"/>
  <c r="U2135" i="3"/>
  <c r="Z2134" i="3"/>
  <c r="U2134" i="3"/>
  <c r="Z2133" i="3"/>
  <c r="U2133" i="3"/>
  <c r="Z2132" i="3"/>
  <c r="U2132" i="3"/>
  <c r="Z2131" i="3"/>
  <c r="U2131" i="3"/>
  <c r="Z2130" i="3"/>
  <c r="U2130" i="3"/>
  <c r="Z2129" i="3"/>
  <c r="U2129" i="3"/>
  <c r="Z2128" i="3"/>
  <c r="U2128" i="3"/>
  <c r="Z2127" i="3"/>
  <c r="U2127" i="3"/>
  <c r="Z2126" i="3"/>
  <c r="U2126" i="3"/>
  <c r="Z2125" i="3"/>
  <c r="U2125" i="3"/>
  <c r="Z2124" i="3"/>
  <c r="U2124" i="3"/>
  <c r="Z2123" i="3"/>
  <c r="U2123" i="3"/>
  <c r="Z2122" i="3"/>
  <c r="U2122" i="3"/>
  <c r="Z2121" i="3"/>
  <c r="U2121" i="3"/>
  <c r="Z2120" i="3"/>
  <c r="U2120" i="3"/>
  <c r="Z2119" i="3"/>
  <c r="U2119" i="3"/>
  <c r="Z2118" i="3"/>
  <c r="U2118" i="3"/>
  <c r="Z2117" i="3"/>
  <c r="U2117" i="3"/>
  <c r="Z2116" i="3"/>
  <c r="U2116" i="3"/>
  <c r="Z2115" i="3"/>
  <c r="U2115" i="3"/>
  <c r="Z2114" i="3"/>
  <c r="U2114" i="3"/>
  <c r="Z2113" i="3"/>
  <c r="U2113" i="3"/>
  <c r="Z2112" i="3"/>
  <c r="U2112" i="3"/>
  <c r="Z2111" i="3"/>
  <c r="U2111" i="3"/>
  <c r="Z2110" i="3"/>
  <c r="U2110" i="3"/>
  <c r="Z2109" i="3"/>
  <c r="U2109" i="3"/>
  <c r="Z2108" i="3"/>
  <c r="U2108" i="3"/>
  <c r="Z2107" i="3"/>
  <c r="U2107" i="3"/>
  <c r="Z2106" i="3"/>
  <c r="U2106" i="3"/>
  <c r="Z2105" i="3"/>
  <c r="U2105" i="3"/>
  <c r="Z2104" i="3"/>
  <c r="U2104" i="3"/>
  <c r="Z2103" i="3"/>
  <c r="U2103" i="3"/>
  <c r="Z2102" i="3"/>
  <c r="U2102" i="3"/>
  <c r="Z2101" i="3"/>
  <c r="U2101" i="3"/>
  <c r="Z2100" i="3"/>
  <c r="U2100" i="3"/>
  <c r="Z2099" i="3"/>
  <c r="U2099" i="3"/>
  <c r="Z2098" i="3"/>
  <c r="U2098" i="3"/>
  <c r="Z2097" i="3"/>
  <c r="U2097" i="3"/>
  <c r="Z2096" i="3"/>
  <c r="U2096" i="3"/>
  <c r="Z2095" i="3"/>
  <c r="U2095" i="3"/>
  <c r="Z2094" i="3"/>
  <c r="U2094" i="3"/>
  <c r="Z2093" i="3"/>
  <c r="U2093" i="3"/>
  <c r="Z2092" i="3"/>
  <c r="U2092" i="3"/>
  <c r="Z2091" i="3"/>
  <c r="U2091" i="3"/>
  <c r="Z2090" i="3"/>
  <c r="U2090" i="3"/>
  <c r="Z2089" i="3"/>
  <c r="U2089" i="3"/>
  <c r="Z2088" i="3"/>
  <c r="U2088" i="3"/>
  <c r="Z2087" i="3"/>
  <c r="U2087" i="3"/>
  <c r="Z2086" i="3"/>
  <c r="U2086" i="3"/>
  <c r="Z2085" i="3"/>
  <c r="U2085" i="3"/>
  <c r="Z2084" i="3"/>
  <c r="U2084" i="3"/>
  <c r="Z2083" i="3"/>
  <c r="U2083" i="3"/>
  <c r="Z2082" i="3"/>
  <c r="U2082" i="3"/>
  <c r="Z2081" i="3"/>
  <c r="U2081" i="3"/>
  <c r="Z2080" i="3"/>
  <c r="U2080" i="3"/>
  <c r="Z2079" i="3"/>
  <c r="U2079" i="3"/>
  <c r="Z2078" i="3"/>
  <c r="U2078" i="3"/>
  <c r="Z2077" i="3"/>
  <c r="U2077" i="3"/>
  <c r="Z2076" i="3"/>
  <c r="U2076" i="3"/>
  <c r="Z2075" i="3"/>
  <c r="U2075" i="3"/>
  <c r="Z2074" i="3"/>
  <c r="U2074" i="3"/>
  <c r="Z2073" i="3"/>
  <c r="U2073" i="3"/>
  <c r="Z2072" i="3"/>
  <c r="U2072" i="3"/>
  <c r="Z2071" i="3"/>
  <c r="U2071" i="3"/>
  <c r="Z2070" i="3"/>
  <c r="U2070" i="3"/>
  <c r="Z2069" i="3"/>
  <c r="U2069" i="3"/>
  <c r="Z2068" i="3"/>
  <c r="U2068" i="3"/>
  <c r="Z2067" i="3"/>
  <c r="U2067" i="3"/>
  <c r="Z2066" i="3"/>
  <c r="U2066" i="3"/>
  <c r="Z2065" i="3"/>
  <c r="U2065" i="3"/>
  <c r="Z2064" i="3"/>
  <c r="U2064" i="3"/>
  <c r="Z2063" i="3"/>
  <c r="U2063" i="3"/>
  <c r="Z2062" i="3"/>
  <c r="U2062" i="3"/>
  <c r="Z2061" i="3"/>
  <c r="U2061" i="3"/>
  <c r="Z2060" i="3"/>
  <c r="U2060" i="3"/>
  <c r="Z2059" i="3"/>
  <c r="U2059" i="3"/>
  <c r="Z2058" i="3"/>
  <c r="U2058" i="3"/>
  <c r="Z2057" i="3"/>
  <c r="U2057" i="3"/>
  <c r="Z2056" i="3"/>
  <c r="U2056" i="3"/>
  <c r="Z2055" i="3"/>
  <c r="U2055" i="3"/>
  <c r="Z2054" i="3"/>
  <c r="U2054" i="3"/>
  <c r="Z2053" i="3"/>
  <c r="U2053" i="3"/>
  <c r="Z2052" i="3"/>
  <c r="U2052" i="3"/>
  <c r="Z2051" i="3"/>
  <c r="U2051" i="3"/>
  <c r="Z2050" i="3"/>
  <c r="U2050" i="3"/>
  <c r="Z2049" i="3"/>
  <c r="U2049" i="3"/>
  <c r="Z2048" i="3"/>
  <c r="U2048" i="3"/>
  <c r="Z2047" i="3"/>
  <c r="U2047" i="3"/>
  <c r="Z2046" i="3"/>
  <c r="U2046" i="3"/>
  <c r="Z2045" i="3"/>
  <c r="U2045" i="3"/>
  <c r="Z2044" i="3"/>
  <c r="U2044" i="3"/>
  <c r="Z2043" i="3"/>
  <c r="U2043" i="3"/>
  <c r="Z2042" i="3"/>
  <c r="U2042" i="3"/>
  <c r="Z2041" i="3"/>
  <c r="U2041" i="3"/>
  <c r="Z2040" i="3"/>
  <c r="U2040" i="3"/>
  <c r="Z2039" i="3"/>
  <c r="U2039" i="3"/>
  <c r="Z2038" i="3"/>
  <c r="U2038" i="3"/>
  <c r="Z2037" i="3"/>
  <c r="U2037" i="3"/>
  <c r="Z2036" i="3"/>
  <c r="U2036" i="3"/>
  <c r="Z2035" i="3"/>
  <c r="U2035" i="3"/>
  <c r="Z2034" i="3"/>
  <c r="U2034" i="3"/>
  <c r="Z2033" i="3"/>
  <c r="U2033" i="3"/>
  <c r="Z2032" i="3"/>
  <c r="U2032" i="3"/>
  <c r="Z2031" i="3"/>
  <c r="U2031" i="3"/>
  <c r="Z2030" i="3"/>
  <c r="U2030" i="3"/>
  <c r="Z2029" i="3"/>
  <c r="U2029" i="3"/>
  <c r="Z2028" i="3"/>
  <c r="U2028" i="3"/>
  <c r="Z2027" i="3"/>
  <c r="U2027" i="3"/>
  <c r="Z2026" i="3"/>
  <c r="U2026" i="3"/>
  <c r="Z2025" i="3"/>
  <c r="U2025" i="3"/>
  <c r="Z2024" i="3"/>
  <c r="U2024" i="3"/>
  <c r="Z2023" i="3"/>
  <c r="U2023" i="3"/>
  <c r="Z2022" i="3"/>
  <c r="U2022" i="3"/>
  <c r="Z2021" i="3"/>
  <c r="U2021" i="3"/>
  <c r="Z2020" i="3"/>
  <c r="U2020" i="3"/>
  <c r="Z2019" i="3"/>
  <c r="U2019" i="3"/>
  <c r="Z2018" i="3"/>
  <c r="U2018" i="3"/>
  <c r="Z2017" i="3"/>
  <c r="U2017" i="3"/>
  <c r="Z2016" i="3"/>
  <c r="U2016" i="3"/>
  <c r="Z2015" i="3"/>
  <c r="U2015" i="3"/>
  <c r="Z2014" i="3"/>
  <c r="U2014" i="3"/>
  <c r="Z2013" i="3"/>
  <c r="U2013" i="3"/>
  <c r="Z2012" i="3"/>
  <c r="U2012" i="3"/>
  <c r="Z2011" i="3"/>
  <c r="U2011" i="3"/>
  <c r="Z2010" i="3"/>
  <c r="U2010" i="3"/>
  <c r="Z2009" i="3"/>
  <c r="U2009" i="3"/>
  <c r="Z2008" i="3"/>
  <c r="U2008" i="3"/>
  <c r="Z2007" i="3"/>
  <c r="U2007" i="3"/>
  <c r="Z2006" i="3"/>
  <c r="U2006" i="3"/>
  <c r="Z2005" i="3"/>
  <c r="U2005" i="3"/>
  <c r="Z2004" i="3"/>
  <c r="U2004" i="3"/>
  <c r="Z2003" i="3"/>
  <c r="U2003" i="3"/>
  <c r="Z2002" i="3"/>
  <c r="U2002" i="3"/>
  <c r="Z2001" i="3"/>
  <c r="U2001" i="3"/>
  <c r="Z2000" i="3"/>
  <c r="U2000" i="3"/>
  <c r="Z1999" i="3"/>
  <c r="U1999" i="3"/>
  <c r="Z1998" i="3"/>
  <c r="U1998" i="3"/>
  <c r="Z1997" i="3"/>
  <c r="U1997" i="3"/>
  <c r="Z1996" i="3"/>
  <c r="U1996" i="3"/>
  <c r="Z1995" i="3"/>
  <c r="U1995" i="3"/>
  <c r="Z1994" i="3"/>
  <c r="U1994" i="3"/>
  <c r="Z1993" i="3"/>
  <c r="U1993" i="3"/>
  <c r="Z1992" i="3"/>
  <c r="U1992" i="3"/>
  <c r="Z1991" i="3"/>
  <c r="U1991" i="3"/>
  <c r="Z1990" i="3"/>
  <c r="U1990" i="3"/>
  <c r="Z1989" i="3"/>
  <c r="U1989" i="3"/>
  <c r="Z1988" i="3"/>
  <c r="U1988" i="3"/>
  <c r="Z1987" i="3"/>
  <c r="U1987" i="3"/>
  <c r="Z1986" i="3"/>
  <c r="U1986" i="3"/>
  <c r="Z1985" i="3"/>
  <c r="U1985" i="3"/>
  <c r="Z1984" i="3"/>
  <c r="U1984" i="3"/>
  <c r="Z1983" i="3"/>
  <c r="U1983" i="3"/>
  <c r="Z1982" i="3"/>
  <c r="U1982" i="3"/>
  <c r="Z1981" i="3"/>
  <c r="U1981" i="3"/>
  <c r="Z1980" i="3"/>
  <c r="U1980" i="3"/>
  <c r="Z1979" i="3"/>
  <c r="U1979" i="3"/>
  <c r="Z1978" i="3"/>
  <c r="U1978" i="3"/>
  <c r="Z1977" i="3"/>
  <c r="U1977" i="3"/>
  <c r="Z1976" i="3"/>
  <c r="U1976" i="3"/>
  <c r="Z1975" i="3"/>
  <c r="U1975" i="3"/>
  <c r="Z1974" i="3"/>
  <c r="U1974" i="3"/>
  <c r="Z1973" i="3"/>
  <c r="U1973" i="3"/>
  <c r="Z1972" i="3"/>
  <c r="U1972" i="3"/>
  <c r="Z1971" i="3"/>
  <c r="U1971" i="3"/>
  <c r="Z1970" i="3"/>
  <c r="U1970" i="3"/>
  <c r="Z1969" i="3"/>
  <c r="U1969" i="3"/>
  <c r="Z1968" i="3"/>
  <c r="U1968" i="3"/>
  <c r="Z1967" i="3"/>
  <c r="U1967" i="3"/>
  <c r="Z1966" i="3"/>
  <c r="U1966" i="3"/>
  <c r="Z1965" i="3"/>
  <c r="U1965" i="3"/>
  <c r="Z1964" i="3"/>
  <c r="U1964" i="3"/>
  <c r="Z1963" i="3"/>
  <c r="U1963" i="3"/>
  <c r="Z1962" i="3"/>
  <c r="U1962" i="3"/>
  <c r="Z1961" i="3"/>
  <c r="U1961" i="3"/>
  <c r="Z1960" i="3"/>
  <c r="U1960" i="3"/>
  <c r="Z1959" i="3"/>
  <c r="U1959" i="3"/>
  <c r="Z1958" i="3"/>
  <c r="U1958" i="3"/>
  <c r="Z1957" i="3"/>
  <c r="U1957" i="3"/>
  <c r="Z1956" i="3"/>
  <c r="U1956" i="3"/>
  <c r="Z1955" i="3"/>
  <c r="U1955" i="3"/>
  <c r="Z1954" i="3"/>
  <c r="U1954" i="3"/>
  <c r="Z1953" i="3"/>
  <c r="U1953" i="3"/>
  <c r="Z1952" i="3"/>
  <c r="U1952" i="3"/>
  <c r="Z1951" i="3"/>
  <c r="U1951" i="3"/>
  <c r="Z1950" i="3"/>
  <c r="U1950" i="3"/>
  <c r="Z1949" i="3"/>
  <c r="U1949" i="3"/>
  <c r="Z1948" i="3"/>
  <c r="U1948" i="3"/>
  <c r="Z1947" i="3"/>
  <c r="U1947" i="3"/>
  <c r="Z1946" i="3"/>
  <c r="U1946" i="3"/>
  <c r="Z1945" i="3"/>
  <c r="U1945" i="3"/>
  <c r="Z1944" i="3"/>
  <c r="U1944" i="3"/>
  <c r="Z1943" i="3"/>
  <c r="U1943" i="3"/>
  <c r="Z1942" i="3"/>
  <c r="U1942" i="3"/>
  <c r="Z1941" i="3"/>
  <c r="U1941" i="3"/>
  <c r="Z1940" i="3"/>
  <c r="U1940" i="3"/>
  <c r="Z1939" i="3"/>
  <c r="U1939" i="3"/>
  <c r="Z1938" i="3"/>
  <c r="U1938" i="3"/>
  <c r="Z1937" i="3"/>
  <c r="U1937" i="3"/>
  <c r="Z1936" i="3"/>
  <c r="U1936" i="3"/>
  <c r="Z1935" i="3"/>
  <c r="U1935" i="3"/>
  <c r="Z1934" i="3"/>
  <c r="U1934" i="3"/>
  <c r="Z1933" i="3"/>
  <c r="U1933" i="3"/>
  <c r="Z1932" i="3"/>
  <c r="U1932" i="3"/>
  <c r="Z1931" i="3"/>
  <c r="U1931" i="3"/>
  <c r="Z1930" i="3"/>
  <c r="U1930" i="3"/>
  <c r="Z1929" i="3"/>
  <c r="U1929" i="3"/>
  <c r="Z1928" i="3"/>
  <c r="U1928" i="3"/>
  <c r="Z1927" i="3"/>
  <c r="U1927" i="3"/>
  <c r="Z1926" i="3"/>
  <c r="U1926" i="3"/>
  <c r="Z1925" i="3"/>
  <c r="U1925" i="3"/>
  <c r="Z1924" i="3"/>
  <c r="U1924" i="3"/>
  <c r="Z1923" i="3"/>
  <c r="U1923" i="3"/>
  <c r="Z1922" i="3"/>
  <c r="U1922" i="3"/>
  <c r="Z1921" i="3"/>
  <c r="U1921" i="3"/>
  <c r="Z1920" i="3"/>
  <c r="U1920" i="3"/>
  <c r="Z1919" i="3"/>
  <c r="U1919" i="3"/>
  <c r="Z1918" i="3"/>
  <c r="U1918" i="3"/>
  <c r="Z1917" i="3"/>
  <c r="U1917" i="3"/>
  <c r="Z1916" i="3"/>
  <c r="U1916" i="3"/>
  <c r="Z1915" i="3"/>
  <c r="U1915" i="3"/>
  <c r="Z1914" i="3"/>
  <c r="U1914" i="3"/>
  <c r="Z1913" i="3"/>
  <c r="U1913" i="3"/>
  <c r="Z1912" i="3"/>
  <c r="U1912" i="3"/>
  <c r="Z1911" i="3"/>
  <c r="U1911" i="3"/>
  <c r="Z1910" i="3"/>
  <c r="U1910" i="3"/>
  <c r="Z1909" i="3"/>
  <c r="U1909" i="3"/>
  <c r="Z1908" i="3"/>
  <c r="U1908" i="3"/>
  <c r="Z1907" i="3"/>
  <c r="U1907" i="3"/>
  <c r="Z1906" i="3"/>
  <c r="U1906" i="3"/>
  <c r="Z1905" i="3"/>
  <c r="U1905" i="3"/>
  <c r="Z1904" i="3"/>
  <c r="U1904" i="3"/>
  <c r="Z1903" i="3"/>
  <c r="U1903" i="3"/>
  <c r="Z1902" i="3"/>
  <c r="U1902" i="3"/>
  <c r="Z1901" i="3"/>
  <c r="U1901" i="3"/>
  <c r="Z1900" i="3"/>
  <c r="U1900" i="3"/>
  <c r="Z1899" i="3"/>
  <c r="U1899" i="3"/>
  <c r="Z1898" i="3"/>
  <c r="U1898" i="3"/>
  <c r="Z1897" i="3"/>
  <c r="U1897" i="3"/>
  <c r="Z1896" i="3"/>
  <c r="U1896" i="3"/>
  <c r="Z1895" i="3"/>
  <c r="U1895" i="3"/>
  <c r="Z1894" i="3"/>
  <c r="U1894" i="3"/>
  <c r="Z1893" i="3"/>
  <c r="U1893" i="3"/>
  <c r="Z1892" i="3"/>
  <c r="U1892" i="3"/>
  <c r="Z1891" i="3"/>
  <c r="U1891" i="3"/>
  <c r="Z1890" i="3"/>
  <c r="U1890" i="3"/>
  <c r="Z1889" i="3"/>
  <c r="U1889" i="3"/>
  <c r="Z1888" i="3"/>
  <c r="U1888" i="3"/>
  <c r="Z1887" i="3"/>
  <c r="U1887" i="3"/>
  <c r="Z1886" i="3"/>
  <c r="U1886" i="3"/>
  <c r="Z1885" i="3"/>
  <c r="U1885" i="3"/>
  <c r="Z1884" i="3"/>
  <c r="U1884" i="3"/>
  <c r="Z1883" i="3"/>
  <c r="U1883" i="3"/>
  <c r="Z1882" i="3"/>
  <c r="U1882" i="3"/>
  <c r="Z1881" i="3"/>
  <c r="U1881" i="3"/>
  <c r="Z1880" i="3"/>
  <c r="U1880" i="3"/>
  <c r="Z1879" i="3"/>
  <c r="U1879" i="3"/>
  <c r="Z1878" i="3"/>
  <c r="U1878" i="3"/>
  <c r="Z1877" i="3"/>
  <c r="U1877" i="3"/>
  <c r="Z1876" i="3"/>
  <c r="U1876" i="3"/>
  <c r="Z1875" i="3"/>
  <c r="U1875" i="3"/>
  <c r="Z1874" i="3"/>
  <c r="U1874" i="3"/>
  <c r="Z1873" i="3"/>
  <c r="U1873" i="3"/>
  <c r="Z1872" i="3"/>
  <c r="U1872" i="3"/>
  <c r="Z1871" i="3"/>
  <c r="U1871" i="3"/>
  <c r="Z1870" i="3"/>
  <c r="U1870" i="3"/>
  <c r="Z1869" i="3"/>
  <c r="U1869" i="3"/>
  <c r="Z1868" i="3"/>
  <c r="U1868" i="3"/>
  <c r="Z1867" i="3"/>
  <c r="U1867" i="3"/>
  <c r="Z1866" i="3"/>
  <c r="U1866" i="3"/>
  <c r="Z1865" i="3"/>
  <c r="U1865" i="3"/>
  <c r="Z1864" i="3"/>
  <c r="U1864" i="3"/>
  <c r="Z1863" i="3"/>
  <c r="U1863" i="3"/>
  <c r="Z1862" i="3"/>
  <c r="U1862" i="3"/>
  <c r="Z1861" i="3"/>
  <c r="U1861" i="3"/>
  <c r="Z1860" i="3"/>
  <c r="U1860" i="3"/>
  <c r="Z1859" i="3"/>
  <c r="U1859" i="3"/>
  <c r="Z1858" i="3"/>
  <c r="U1858" i="3"/>
  <c r="Z1857" i="3"/>
  <c r="U1857" i="3"/>
  <c r="Z1856" i="3"/>
  <c r="U1856" i="3"/>
  <c r="Z1855" i="3"/>
  <c r="U1855" i="3"/>
  <c r="Z1854" i="3"/>
  <c r="U1854" i="3"/>
  <c r="Z1853" i="3"/>
  <c r="U1853" i="3"/>
  <c r="Z1852" i="3"/>
  <c r="U1852" i="3"/>
  <c r="Z1851" i="3"/>
  <c r="U1851" i="3"/>
  <c r="Z1850" i="3"/>
  <c r="U1850" i="3"/>
  <c r="Z1849" i="3"/>
  <c r="U1849" i="3"/>
  <c r="Z1848" i="3"/>
  <c r="U1848" i="3"/>
  <c r="Z1847" i="3"/>
  <c r="U1847" i="3"/>
  <c r="Z1846" i="3"/>
  <c r="U1846" i="3"/>
  <c r="Z1845" i="3"/>
  <c r="U1845" i="3"/>
  <c r="Z1844" i="3"/>
  <c r="U1844" i="3"/>
  <c r="Z1843" i="3"/>
  <c r="U1843" i="3"/>
  <c r="Z1842" i="3"/>
  <c r="U1842" i="3"/>
  <c r="Z1841" i="3"/>
  <c r="U1841" i="3"/>
  <c r="Z1840" i="3"/>
  <c r="U1840" i="3"/>
  <c r="Z1839" i="3"/>
  <c r="U1839" i="3"/>
  <c r="Z1838" i="3"/>
  <c r="U1838" i="3"/>
  <c r="Z1837" i="3"/>
  <c r="U1837" i="3"/>
  <c r="Z1836" i="3"/>
  <c r="U1836" i="3"/>
  <c r="Z1835" i="3"/>
  <c r="U1835" i="3"/>
  <c r="Z1834" i="3"/>
  <c r="U1834" i="3"/>
  <c r="Z1833" i="3"/>
  <c r="U1833" i="3"/>
  <c r="Z1832" i="3"/>
  <c r="U1832" i="3"/>
  <c r="Z1831" i="3"/>
  <c r="U1831" i="3"/>
  <c r="Z1830" i="3"/>
  <c r="U1830" i="3"/>
  <c r="Z1829" i="3"/>
  <c r="U1829" i="3"/>
  <c r="Z1828" i="3"/>
  <c r="U1828" i="3"/>
  <c r="Z1827" i="3"/>
  <c r="U1827" i="3"/>
  <c r="Z1826" i="3"/>
  <c r="U1826" i="3"/>
  <c r="Z1825" i="3"/>
  <c r="U1825" i="3"/>
  <c r="Z1824" i="3"/>
  <c r="U1824" i="3"/>
  <c r="Z1823" i="3"/>
  <c r="U1823" i="3"/>
  <c r="Z1822" i="3"/>
  <c r="U1822" i="3"/>
  <c r="Z1821" i="3"/>
  <c r="U1821" i="3"/>
  <c r="Z1820" i="3"/>
  <c r="U1820" i="3"/>
  <c r="Z1819" i="3"/>
  <c r="U1819" i="3"/>
  <c r="Z1818" i="3"/>
  <c r="U1818" i="3"/>
  <c r="Z1817" i="3"/>
  <c r="U1817" i="3"/>
  <c r="Z1816" i="3"/>
  <c r="U1816" i="3"/>
  <c r="Z1815" i="3"/>
  <c r="U1815" i="3"/>
  <c r="Z1814" i="3"/>
  <c r="U1814" i="3"/>
  <c r="Z1813" i="3"/>
  <c r="U1813" i="3"/>
  <c r="Z1812" i="3"/>
  <c r="U1812" i="3"/>
  <c r="Z1811" i="3"/>
  <c r="U1811" i="3"/>
  <c r="Z1810" i="3"/>
  <c r="U1810" i="3"/>
  <c r="Z1809" i="3"/>
  <c r="U1809" i="3"/>
  <c r="Z1808" i="3"/>
  <c r="U1808" i="3"/>
  <c r="Z1807" i="3"/>
  <c r="U1807" i="3"/>
  <c r="Z1806" i="3"/>
  <c r="U1806" i="3"/>
  <c r="Z1805" i="3"/>
  <c r="U1805" i="3"/>
  <c r="Z1804" i="3"/>
  <c r="U1804" i="3"/>
  <c r="Z1803" i="3"/>
  <c r="U1803" i="3"/>
  <c r="Z1802" i="3"/>
  <c r="U1802" i="3"/>
  <c r="Z1801" i="3"/>
  <c r="U1801" i="3"/>
  <c r="Z1800" i="3"/>
  <c r="U1800" i="3"/>
  <c r="Z1799" i="3"/>
  <c r="U1799" i="3"/>
  <c r="Z1798" i="3"/>
  <c r="U1798" i="3"/>
  <c r="Z1797" i="3"/>
  <c r="U1797" i="3"/>
  <c r="Z1796" i="3"/>
  <c r="U1796" i="3"/>
  <c r="Z1795" i="3"/>
  <c r="U1795" i="3"/>
  <c r="Z1794" i="3"/>
  <c r="U1794" i="3"/>
  <c r="Z1793" i="3"/>
  <c r="U1793" i="3"/>
  <c r="Z1792" i="3"/>
  <c r="U1792" i="3"/>
  <c r="Z1791" i="3"/>
  <c r="U1791" i="3"/>
  <c r="Z1790" i="3"/>
  <c r="U1790" i="3"/>
  <c r="Z1789" i="3"/>
  <c r="U1789" i="3"/>
  <c r="Z1788" i="3"/>
  <c r="U1788" i="3"/>
  <c r="Z1787" i="3"/>
  <c r="U1787" i="3"/>
  <c r="Z1786" i="3"/>
  <c r="U1786" i="3"/>
  <c r="Z1785" i="3"/>
  <c r="U1785" i="3"/>
  <c r="Z1784" i="3"/>
  <c r="U1784" i="3"/>
  <c r="Z1783" i="3"/>
  <c r="U1783" i="3"/>
  <c r="Z1782" i="3"/>
  <c r="U1782" i="3"/>
  <c r="Z1781" i="3"/>
  <c r="U1781" i="3"/>
  <c r="Z1780" i="3"/>
  <c r="U1780" i="3"/>
  <c r="Z1779" i="3"/>
  <c r="U1779" i="3"/>
  <c r="Z1778" i="3"/>
  <c r="U1778" i="3"/>
  <c r="Z1777" i="3"/>
  <c r="U1777" i="3"/>
  <c r="Z1776" i="3"/>
  <c r="U1776" i="3"/>
  <c r="Z1775" i="3"/>
  <c r="U1775" i="3"/>
  <c r="Z1774" i="3"/>
  <c r="U1774" i="3"/>
  <c r="Z1773" i="3"/>
  <c r="U1773" i="3"/>
  <c r="Z1772" i="3"/>
  <c r="U1772" i="3"/>
  <c r="Z1771" i="3"/>
  <c r="U1771" i="3"/>
  <c r="Z1770" i="3"/>
  <c r="U1770" i="3"/>
  <c r="Z1769" i="3"/>
  <c r="U1769" i="3"/>
  <c r="Z1768" i="3"/>
  <c r="U1768" i="3"/>
  <c r="Z1767" i="3"/>
  <c r="U1767" i="3"/>
  <c r="Z1766" i="3"/>
  <c r="U1766" i="3"/>
  <c r="Z1765" i="3"/>
  <c r="U1765" i="3"/>
  <c r="Z1764" i="3"/>
  <c r="U1764" i="3"/>
  <c r="Z1763" i="3"/>
  <c r="U1763" i="3"/>
  <c r="Z1762" i="3"/>
  <c r="U1762" i="3"/>
  <c r="Z1761" i="3"/>
  <c r="U1761" i="3"/>
  <c r="Z1760" i="3"/>
  <c r="U1760" i="3"/>
  <c r="Z1759" i="3"/>
  <c r="U1759" i="3"/>
  <c r="Z1758" i="3"/>
  <c r="U1758" i="3"/>
  <c r="Z1757" i="3"/>
  <c r="U1757" i="3"/>
  <c r="Z1756" i="3"/>
  <c r="U1756" i="3"/>
  <c r="Z1755" i="3"/>
  <c r="U1755" i="3"/>
  <c r="Z1754" i="3"/>
  <c r="U1754" i="3"/>
  <c r="Z1753" i="3"/>
  <c r="U1753" i="3"/>
  <c r="Z1752" i="3"/>
  <c r="U1752" i="3"/>
  <c r="Z1751" i="3"/>
  <c r="U1751" i="3"/>
  <c r="Z1750" i="3"/>
  <c r="U1750" i="3"/>
  <c r="Z1749" i="3"/>
  <c r="U1749" i="3"/>
  <c r="Z1748" i="3"/>
  <c r="U1748" i="3"/>
  <c r="Z1747" i="3"/>
  <c r="U1747" i="3"/>
  <c r="Z1746" i="3"/>
  <c r="U1746" i="3"/>
  <c r="Z1745" i="3"/>
  <c r="U1745" i="3"/>
  <c r="Z1744" i="3"/>
  <c r="U1744" i="3"/>
  <c r="Z1743" i="3"/>
  <c r="U1743" i="3"/>
  <c r="Z1742" i="3"/>
  <c r="U1742" i="3"/>
  <c r="Z1741" i="3"/>
  <c r="U1741" i="3"/>
  <c r="Z1740" i="3"/>
  <c r="U1740" i="3"/>
  <c r="Z1739" i="3"/>
  <c r="U1739" i="3"/>
  <c r="Z1738" i="3"/>
  <c r="U1738" i="3"/>
  <c r="Z1737" i="3"/>
  <c r="U1737" i="3"/>
  <c r="Z1736" i="3"/>
  <c r="U1736" i="3"/>
  <c r="Z1735" i="3"/>
  <c r="U1735" i="3"/>
  <c r="Z1734" i="3"/>
  <c r="U1734" i="3"/>
  <c r="Z1733" i="3"/>
  <c r="U1733" i="3"/>
  <c r="Z1732" i="3"/>
  <c r="U1732" i="3"/>
  <c r="Z1731" i="3"/>
  <c r="U1731" i="3"/>
  <c r="Z1730" i="3"/>
  <c r="U1730" i="3"/>
  <c r="Z1729" i="3"/>
  <c r="U1729" i="3"/>
  <c r="Z1728" i="3"/>
  <c r="U1728" i="3"/>
  <c r="Z1727" i="3"/>
  <c r="U1727" i="3"/>
  <c r="Z1726" i="3"/>
  <c r="U1726" i="3"/>
  <c r="Z1725" i="3"/>
  <c r="U1725" i="3"/>
  <c r="Z1724" i="3"/>
  <c r="U1724" i="3"/>
  <c r="Z1723" i="3"/>
  <c r="U1723" i="3"/>
  <c r="Z1722" i="3"/>
  <c r="U1722" i="3"/>
  <c r="Z1721" i="3"/>
  <c r="U1721" i="3"/>
  <c r="Z1720" i="3"/>
  <c r="U1720" i="3"/>
  <c r="Z1719" i="3"/>
  <c r="U1719" i="3"/>
  <c r="Z1718" i="3"/>
  <c r="U1718" i="3"/>
  <c r="Z1717" i="3"/>
  <c r="U1717" i="3"/>
  <c r="Z1716" i="3"/>
  <c r="U1716" i="3"/>
  <c r="Z1715" i="3"/>
  <c r="U1715" i="3"/>
  <c r="Z1714" i="3"/>
  <c r="U1714" i="3"/>
  <c r="Z1713" i="3"/>
  <c r="U1713" i="3"/>
  <c r="Z1712" i="3"/>
  <c r="U1712" i="3"/>
  <c r="Z1711" i="3"/>
  <c r="U1711" i="3"/>
  <c r="Z1710" i="3"/>
  <c r="U1710" i="3"/>
  <c r="Z1709" i="3"/>
  <c r="U1709" i="3"/>
  <c r="Z1708" i="3"/>
  <c r="U1708" i="3"/>
  <c r="Z1707" i="3"/>
  <c r="U1707" i="3"/>
  <c r="Z1706" i="3"/>
  <c r="U1706" i="3"/>
  <c r="Z1705" i="3"/>
  <c r="U1705" i="3"/>
  <c r="Z1704" i="3"/>
  <c r="U1704" i="3"/>
  <c r="Z1703" i="3"/>
  <c r="U1703" i="3"/>
  <c r="Z1702" i="3"/>
  <c r="U1702" i="3"/>
  <c r="Z1701" i="3"/>
  <c r="U1701" i="3"/>
  <c r="Z1700" i="3"/>
  <c r="U1700" i="3"/>
  <c r="Z1699" i="3"/>
  <c r="U1699" i="3"/>
  <c r="Z1698" i="3"/>
  <c r="U1698" i="3"/>
  <c r="Z1697" i="3"/>
  <c r="U1697" i="3"/>
  <c r="Z1696" i="3"/>
  <c r="U1696" i="3"/>
  <c r="Z1695" i="3"/>
  <c r="U1695" i="3"/>
  <c r="Z1694" i="3"/>
  <c r="U1694" i="3"/>
  <c r="Z1693" i="3"/>
  <c r="U1693" i="3"/>
  <c r="Z1692" i="3"/>
  <c r="U1692" i="3"/>
  <c r="Z1691" i="3"/>
  <c r="U1691" i="3"/>
  <c r="Z1690" i="3"/>
  <c r="U1690" i="3"/>
  <c r="Z1689" i="3"/>
  <c r="U1689" i="3"/>
  <c r="Z1688" i="3"/>
  <c r="U1688" i="3"/>
  <c r="Z1687" i="3"/>
  <c r="U1687" i="3"/>
  <c r="Z1686" i="3"/>
  <c r="U1686" i="3"/>
  <c r="Z1685" i="3"/>
  <c r="U1685" i="3"/>
  <c r="Z1684" i="3"/>
  <c r="U1684" i="3"/>
  <c r="Z1683" i="3"/>
  <c r="U1683" i="3"/>
  <c r="Z1682" i="3"/>
  <c r="U1682" i="3"/>
  <c r="Z1681" i="3"/>
  <c r="U1681" i="3"/>
  <c r="Z1680" i="3"/>
  <c r="U1680" i="3"/>
  <c r="Z1679" i="3"/>
  <c r="U1679" i="3"/>
  <c r="Z1678" i="3"/>
  <c r="U1678" i="3"/>
  <c r="Z1677" i="3"/>
  <c r="U1677" i="3"/>
  <c r="Z1676" i="3"/>
  <c r="U1676" i="3"/>
  <c r="Z1675" i="3"/>
  <c r="U1675" i="3"/>
  <c r="Z1674" i="3"/>
  <c r="U1674" i="3"/>
  <c r="Z1673" i="3"/>
  <c r="U1673" i="3"/>
  <c r="Z1672" i="3"/>
  <c r="U1672" i="3"/>
  <c r="Z1671" i="3"/>
  <c r="U1671" i="3"/>
  <c r="Z1670" i="3"/>
  <c r="U1670" i="3"/>
  <c r="Z1669" i="3"/>
  <c r="U1669" i="3"/>
  <c r="Z1668" i="3"/>
  <c r="U1668" i="3"/>
  <c r="Z1667" i="3"/>
  <c r="U1667" i="3"/>
  <c r="Z1666" i="3"/>
  <c r="U1666" i="3"/>
  <c r="Z1665" i="3"/>
  <c r="U1665" i="3"/>
  <c r="Z1664" i="3"/>
  <c r="U1664" i="3"/>
  <c r="Z1663" i="3"/>
  <c r="U1663" i="3"/>
  <c r="Z1662" i="3"/>
  <c r="U1662" i="3"/>
  <c r="Z1661" i="3"/>
  <c r="U1661" i="3"/>
  <c r="Z1660" i="3"/>
  <c r="U1660" i="3"/>
  <c r="Z1659" i="3"/>
  <c r="U1659" i="3"/>
  <c r="Z1658" i="3"/>
  <c r="U1658" i="3"/>
  <c r="Z1657" i="3"/>
  <c r="U1657" i="3"/>
  <c r="Z1656" i="3"/>
  <c r="U1656" i="3"/>
  <c r="Z1655" i="3"/>
  <c r="U1655" i="3"/>
  <c r="Z1654" i="3"/>
  <c r="U1654" i="3"/>
  <c r="Z1653" i="3"/>
  <c r="U1653" i="3"/>
  <c r="Z1652" i="3"/>
  <c r="U1652" i="3"/>
  <c r="Z1651" i="3"/>
  <c r="U1651" i="3"/>
  <c r="Z1650" i="3"/>
  <c r="U1650" i="3"/>
  <c r="Z1649" i="3"/>
  <c r="U1649" i="3"/>
  <c r="Z1648" i="3"/>
  <c r="U1648" i="3"/>
  <c r="Z1647" i="3"/>
  <c r="U1647" i="3"/>
  <c r="Z1646" i="3"/>
  <c r="U1646" i="3"/>
  <c r="Z1645" i="3"/>
  <c r="U1645" i="3"/>
  <c r="Z1644" i="3"/>
  <c r="U1644" i="3"/>
  <c r="Z1643" i="3"/>
  <c r="U1643" i="3"/>
  <c r="Z1642" i="3"/>
  <c r="U1642" i="3"/>
  <c r="Z1641" i="3"/>
  <c r="U1641" i="3"/>
  <c r="Z1640" i="3"/>
  <c r="U1640" i="3"/>
  <c r="Z1639" i="3"/>
  <c r="U1639" i="3"/>
  <c r="Z1638" i="3"/>
  <c r="U1638" i="3"/>
  <c r="Z1637" i="3"/>
  <c r="U1637" i="3"/>
  <c r="Z1636" i="3"/>
  <c r="U1636" i="3"/>
  <c r="Z1635" i="3"/>
  <c r="U1635" i="3"/>
  <c r="Z1634" i="3"/>
  <c r="U1634" i="3"/>
  <c r="Z1633" i="3"/>
  <c r="U1633" i="3"/>
  <c r="Z1632" i="3"/>
  <c r="U1632" i="3"/>
  <c r="Z1631" i="3"/>
  <c r="U1631" i="3"/>
  <c r="Z1630" i="3"/>
  <c r="U1630" i="3"/>
  <c r="Z1629" i="3"/>
  <c r="U1629" i="3"/>
  <c r="Z1628" i="3"/>
  <c r="U1628" i="3"/>
  <c r="Z1627" i="3"/>
  <c r="U1627" i="3"/>
  <c r="Z1626" i="3"/>
  <c r="U1626" i="3"/>
  <c r="Z1625" i="3"/>
  <c r="U1625" i="3"/>
  <c r="Z1624" i="3"/>
  <c r="U1624" i="3"/>
  <c r="Z1623" i="3"/>
  <c r="U1623" i="3"/>
  <c r="Z1622" i="3"/>
  <c r="U1622" i="3"/>
  <c r="Z1621" i="3"/>
  <c r="U1621" i="3"/>
  <c r="Z1620" i="3"/>
  <c r="U1620" i="3"/>
  <c r="Z1619" i="3"/>
  <c r="U1619" i="3"/>
  <c r="Z1618" i="3"/>
  <c r="U1618" i="3"/>
  <c r="Z1617" i="3"/>
  <c r="U1617" i="3"/>
  <c r="Z1616" i="3"/>
  <c r="U1616" i="3"/>
  <c r="Z1615" i="3"/>
  <c r="U1615" i="3"/>
  <c r="Z1614" i="3"/>
  <c r="U1614" i="3"/>
  <c r="Z1613" i="3"/>
  <c r="U1613" i="3"/>
  <c r="Z1612" i="3"/>
  <c r="U1612" i="3"/>
  <c r="Z1611" i="3"/>
  <c r="U1611" i="3"/>
  <c r="Z1610" i="3"/>
  <c r="U1610" i="3"/>
  <c r="Z1609" i="3"/>
  <c r="U1609" i="3"/>
  <c r="Z1608" i="3"/>
  <c r="U1608" i="3"/>
  <c r="Z1607" i="3"/>
  <c r="U1607" i="3"/>
  <c r="Z1606" i="3"/>
  <c r="U1606" i="3"/>
  <c r="Z1605" i="3"/>
  <c r="U1605" i="3"/>
  <c r="Z1604" i="3"/>
  <c r="U1604" i="3"/>
  <c r="Z1603" i="3"/>
  <c r="U1603" i="3"/>
  <c r="Z1602" i="3"/>
  <c r="U1602" i="3"/>
  <c r="Z1601" i="3"/>
  <c r="U1601" i="3"/>
  <c r="Z1600" i="3"/>
  <c r="U1600" i="3"/>
  <c r="Z1599" i="3"/>
  <c r="U1599" i="3"/>
  <c r="Z1598" i="3"/>
  <c r="U1598" i="3"/>
  <c r="Z1597" i="3"/>
  <c r="U1597" i="3"/>
  <c r="Z1596" i="3"/>
  <c r="U1596" i="3"/>
  <c r="Z1595" i="3"/>
  <c r="U1595" i="3"/>
  <c r="Z1594" i="3"/>
  <c r="U1594" i="3"/>
  <c r="Z1593" i="3"/>
  <c r="U1593" i="3"/>
  <c r="Z1592" i="3"/>
  <c r="U1592" i="3"/>
  <c r="Z1591" i="3"/>
  <c r="U1591" i="3"/>
  <c r="Z1590" i="3"/>
  <c r="U1590" i="3"/>
  <c r="Z1589" i="3"/>
  <c r="U1589" i="3"/>
  <c r="Z1588" i="3"/>
  <c r="U1588" i="3"/>
  <c r="Z1587" i="3"/>
  <c r="U1587" i="3"/>
  <c r="Z1586" i="3"/>
  <c r="U1586" i="3"/>
  <c r="Z1585" i="3"/>
  <c r="U1585" i="3"/>
  <c r="Z1584" i="3"/>
  <c r="U1584" i="3"/>
  <c r="Z1583" i="3"/>
  <c r="U1583" i="3"/>
  <c r="Z1582" i="3"/>
  <c r="U1582" i="3"/>
  <c r="Z1581" i="3"/>
  <c r="U1581" i="3"/>
  <c r="Z1580" i="3"/>
  <c r="U1580" i="3"/>
  <c r="Z1579" i="3"/>
  <c r="U1579" i="3"/>
  <c r="Z1578" i="3"/>
  <c r="U1578" i="3"/>
  <c r="Z1577" i="3"/>
  <c r="U1577" i="3"/>
  <c r="Z1576" i="3"/>
  <c r="U1576" i="3"/>
  <c r="Z1575" i="3"/>
  <c r="U1575" i="3"/>
  <c r="Z1574" i="3"/>
  <c r="U1574" i="3"/>
  <c r="Z1573" i="3"/>
  <c r="U1573" i="3"/>
  <c r="Z1572" i="3"/>
  <c r="U1572" i="3"/>
  <c r="Z1571" i="3"/>
  <c r="U1571" i="3"/>
  <c r="Z1570" i="3"/>
  <c r="U1570" i="3"/>
  <c r="Z1569" i="3"/>
  <c r="U1569" i="3"/>
  <c r="Z1568" i="3"/>
  <c r="U1568" i="3"/>
  <c r="Z1567" i="3"/>
  <c r="U1567" i="3"/>
  <c r="Z1566" i="3"/>
  <c r="U1566" i="3"/>
  <c r="Z1565" i="3"/>
  <c r="U1565" i="3"/>
  <c r="Z1564" i="3"/>
  <c r="U1564" i="3"/>
  <c r="Z1563" i="3"/>
  <c r="U1563" i="3"/>
  <c r="Z1562" i="3"/>
  <c r="U1562" i="3"/>
  <c r="Z1561" i="3"/>
  <c r="U1561" i="3"/>
  <c r="Z1560" i="3"/>
  <c r="U1560" i="3"/>
  <c r="Z1559" i="3"/>
  <c r="U1559" i="3"/>
  <c r="Z1558" i="3"/>
  <c r="U1558" i="3"/>
  <c r="Z1557" i="3"/>
  <c r="U1557" i="3"/>
  <c r="Z1556" i="3"/>
  <c r="U1556" i="3"/>
  <c r="Z1555" i="3"/>
  <c r="U1555" i="3"/>
  <c r="Z1554" i="3"/>
  <c r="U1554" i="3"/>
  <c r="Z1553" i="3"/>
  <c r="U1553" i="3"/>
  <c r="Z1552" i="3"/>
  <c r="U1552" i="3"/>
  <c r="Z1551" i="3"/>
  <c r="U1551" i="3"/>
  <c r="Z1550" i="3"/>
  <c r="U1550" i="3"/>
  <c r="Z1549" i="3"/>
  <c r="U1549" i="3"/>
  <c r="Z1548" i="3"/>
  <c r="U1548" i="3"/>
  <c r="Z1547" i="3"/>
  <c r="U1547" i="3"/>
  <c r="Z1546" i="3"/>
  <c r="U1546" i="3"/>
  <c r="Z1545" i="3"/>
  <c r="U1545" i="3"/>
  <c r="Z1544" i="3"/>
  <c r="U1544" i="3"/>
  <c r="Z1543" i="3"/>
  <c r="U1543" i="3"/>
  <c r="Z1542" i="3"/>
  <c r="U1542" i="3"/>
  <c r="Z1541" i="3"/>
  <c r="U1541" i="3"/>
  <c r="Z1540" i="3"/>
  <c r="U1540" i="3"/>
  <c r="Z1539" i="3"/>
  <c r="U1539" i="3"/>
  <c r="Z1538" i="3"/>
  <c r="U1538" i="3"/>
  <c r="Z1537" i="3"/>
  <c r="U1537" i="3"/>
  <c r="Z1536" i="3"/>
  <c r="U1536" i="3"/>
  <c r="Z1535" i="3"/>
  <c r="U1535" i="3"/>
  <c r="Z1534" i="3"/>
  <c r="U1534" i="3"/>
  <c r="Z1533" i="3"/>
  <c r="U1533" i="3"/>
  <c r="Z1532" i="3"/>
  <c r="U1532" i="3"/>
  <c r="Z1531" i="3"/>
  <c r="U1531" i="3"/>
  <c r="Z1530" i="3"/>
  <c r="U1530" i="3"/>
  <c r="Z1529" i="3"/>
  <c r="U1529" i="3"/>
  <c r="Z1528" i="3"/>
  <c r="U1528" i="3"/>
  <c r="Z1527" i="3"/>
  <c r="U1527" i="3"/>
  <c r="Z1526" i="3"/>
  <c r="U1526" i="3"/>
  <c r="Z1525" i="3"/>
  <c r="U1525" i="3"/>
  <c r="Z1524" i="3"/>
  <c r="U1524" i="3"/>
  <c r="Z1523" i="3"/>
  <c r="U1523" i="3"/>
  <c r="Z1522" i="3"/>
  <c r="U1522" i="3"/>
  <c r="Z1521" i="3"/>
  <c r="U1521" i="3"/>
  <c r="Z1520" i="3"/>
  <c r="U1520" i="3"/>
  <c r="Z1519" i="3"/>
  <c r="U1519" i="3"/>
  <c r="Z1518" i="3"/>
  <c r="U1518" i="3"/>
  <c r="Z1517" i="3"/>
  <c r="U1517" i="3"/>
  <c r="Z1516" i="3"/>
  <c r="U1516" i="3"/>
  <c r="Z1515" i="3"/>
  <c r="U1515" i="3"/>
  <c r="Z1514" i="3"/>
  <c r="U1514" i="3"/>
  <c r="Z1513" i="3"/>
  <c r="U1513" i="3"/>
  <c r="Z1512" i="3"/>
  <c r="U1512" i="3"/>
  <c r="Z1511" i="3"/>
  <c r="U1511" i="3"/>
  <c r="Z1510" i="3"/>
  <c r="U1510" i="3"/>
  <c r="Z1509" i="3"/>
  <c r="U1509" i="3"/>
  <c r="Z1508" i="3"/>
  <c r="U1508" i="3"/>
  <c r="Z1507" i="3"/>
  <c r="U1507" i="3"/>
  <c r="Z1506" i="3"/>
  <c r="U1506" i="3"/>
  <c r="Z1505" i="3"/>
  <c r="U1505" i="3"/>
  <c r="Z1504" i="3"/>
  <c r="U1504" i="3"/>
  <c r="Z1503" i="3"/>
  <c r="U1503" i="3"/>
  <c r="Z1502" i="3"/>
  <c r="U1502" i="3"/>
  <c r="Z1501" i="3"/>
  <c r="U1501" i="3"/>
  <c r="Z1500" i="3"/>
  <c r="U1500" i="3"/>
  <c r="Z1499" i="3"/>
  <c r="U1499" i="3"/>
  <c r="Z1498" i="3"/>
  <c r="U1498" i="3"/>
  <c r="Z1497" i="3"/>
  <c r="U1497" i="3"/>
  <c r="Z1496" i="3"/>
  <c r="U1496" i="3"/>
  <c r="Z1495" i="3"/>
  <c r="U1495" i="3"/>
  <c r="Z1494" i="3"/>
  <c r="U1494" i="3"/>
  <c r="Z1493" i="3"/>
  <c r="U1493" i="3"/>
  <c r="Z1492" i="3"/>
  <c r="U1492" i="3"/>
  <c r="Z1491" i="3"/>
  <c r="U1491" i="3"/>
  <c r="Z1490" i="3"/>
  <c r="U1490" i="3"/>
  <c r="Z1489" i="3"/>
  <c r="U1489" i="3"/>
  <c r="Z1488" i="3"/>
  <c r="U1488" i="3"/>
  <c r="Z1487" i="3"/>
  <c r="U1487" i="3"/>
  <c r="Z1486" i="3"/>
  <c r="U1486" i="3"/>
  <c r="Z1485" i="3"/>
  <c r="U1485" i="3"/>
  <c r="Z1484" i="3"/>
  <c r="U1484" i="3"/>
  <c r="Z1483" i="3"/>
  <c r="U1483" i="3"/>
  <c r="Z1482" i="3"/>
  <c r="U1482" i="3"/>
  <c r="Z1481" i="3"/>
  <c r="U1481" i="3"/>
  <c r="Z1480" i="3"/>
  <c r="U1480" i="3"/>
  <c r="Z1479" i="3"/>
  <c r="U1479" i="3"/>
  <c r="Z1478" i="3"/>
  <c r="U1478" i="3"/>
  <c r="Z1477" i="3"/>
  <c r="U1477" i="3"/>
  <c r="Z1476" i="3"/>
  <c r="U1476" i="3"/>
  <c r="Z1475" i="3"/>
  <c r="U1475" i="3"/>
  <c r="Z1474" i="3"/>
  <c r="U1474" i="3"/>
  <c r="Z1473" i="3"/>
  <c r="U1473" i="3"/>
  <c r="Z1472" i="3"/>
  <c r="U1472" i="3"/>
  <c r="Z1471" i="3"/>
  <c r="U1471" i="3"/>
  <c r="Z1470" i="3"/>
  <c r="U1470" i="3"/>
  <c r="Z1469" i="3"/>
  <c r="U1469" i="3"/>
  <c r="Z1468" i="3"/>
  <c r="U1468" i="3"/>
  <c r="Z1467" i="3"/>
  <c r="U1467" i="3"/>
  <c r="Z1466" i="3"/>
  <c r="U1466" i="3"/>
  <c r="Z1465" i="3"/>
  <c r="U1465" i="3"/>
  <c r="Z1464" i="3"/>
  <c r="U1464" i="3"/>
  <c r="Z1463" i="3"/>
  <c r="U1463" i="3"/>
  <c r="Z1462" i="3"/>
  <c r="U1462" i="3"/>
  <c r="Z1461" i="3"/>
  <c r="U1461" i="3"/>
  <c r="Z1460" i="3"/>
  <c r="U1460" i="3"/>
  <c r="Z1459" i="3"/>
  <c r="U1459" i="3"/>
  <c r="Z1458" i="3"/>
  <c r="U1458" i="3"/>
  <c r="Z1457" i="3"/>
  <c r="U1457" i="3"/>
  <c r="Z1456" i="3"/>
  <c r="U1456" i="3"/>
  <c r="Z1455" i="3"/>
  <c r="U1455" i="3"/>
  <c r="Z1454" i="3"/>
  <c r="U1454" i="3"/>
  <c r="Z1453" i="3"/>
  <c r="U1453" i="3"/>
  <c r="Z1452" i="3"/>
  <c r="U1452" i="3"/>
  <c r="Z1451" i="3"/>
  <c r="U1451" i="3"/>
  <c r="Z1450" i="3"/>
  <c r="U1450" i="3"/>
  <c r="Z1449" i="3"/>
  <c r="U1449" i="3"/>
  <c r="Z1448" i="3"/>
  <c r="U1448" i="3"/>
  <c r="Z1447" i="3"/>
  <c r="U1447" i="3"/>
  <c r="Z1446" i="3"/>
  <c r="U1446" i="3"/>
  <c r="Z1445" i="3"/>
  <c r="U1445" i="3"/>
  <c r="Z1444" i="3"/>
  <c r="U1444" i="3"/>
  <c r="Z1443" i="3"/>
  <c r="U1443" i="3"/>
  <c r="Z1442" i="3"/>
  <c r="U1442" i="3"/>
  <c r="Z1441" i="3"/>
  <c r="U1441" i="3"/>
  <c r="Z1440" i="3"/>
  <c r="U1440" i="3"/>
  <c r="Z1439" i="3"/>
  <c r="U1439" i="3"/>
  <c r="Z1438" i="3"/>
  <c r="U1438" i="3"/>
  <c r="Z1437" i="3"/>
  <c r="U1437" i="3"/>
  <c r="Z1436" i="3"/>
  <c r="U1436" i="3"/>
  <c r="Z1435" i="3"/>
  <c r="U1435" i="3"/>
  <c r="Z1434" i="3"/>
  <c r="U1434" i="3"/>
  <c r="Z1433" i="3"/>
  <c r="U1433" i="3"/>
  <c r="Z1432" i="3"/>
  <c r="U1432" i="3"/>
  <c r="Z1431" i="3"/>
  <c r="U1431" i="3"/>
  <c r="Z1430" i="3"/>
  <c r="U1430" i="3"/>
  <c r="Z1429" i="3"/>
  <c r="U1429" i="3"/>
  <c r="Z1428" i="3"/>
  <c r="U1428" i="3"/>
  <c r="Z1427" i="3"/>
  <c r="U1427" i="3"/>
  <c r="Z1426" i="3"/>
  <c r="U1426" i="3"/>
  <c r="Z1425" i="3"/>
  <c r="U1425" i="3"/>
  <c r="Z1424" i="3"/>
  <c r="U1424" i="3"/>
  <c r="Z1423" i="3"/>
  <c r="U1423" i="3"/>
  <c r="Z1422" i="3"/>
  <c r="U1422" i="3"/>
  <c r="Z1421" i="3"/>
  <c r="U1421" i="3"/>
  <c r="Z1420" i="3"/>
  <c r="U1420" i="3"/>
  <c r="Z1419" i="3"/>
  <c r="U1419" i="3"/>
  <c r="Z1418" i="3"/>
  <c r="U1418" i="3"/>
  <c r="Z1417" i="3"/>
  <c r="U1417" i="3"/>
  <c r="Z1416" i="3"/>
  <c r="U1416" i="3"/>
  <c r="Z1415" i="3"/>
  <c r="U1415" i="3"/>
  <c r="Z1414" i="3"/>
  <c r="U1414" i="3"/>
  <c r="Z1413" i="3"/>
  <c r="U1413" i="3"/>
  <c r="Z1412" i="3"/>
  <c r="U1412" i="3"/>
  <c r="Z1411" i="3"/>
  <c r="U1411" i="3"/>
  <c r="Z1410" i="3"/>
  <c r="U1410" i="3"/>
  <c r="Z1409" i="3"/>
  <c r="U1409" i="3"/>
  <c r="Z1408" i="3"/>
  <c r="U1408" i="3"/>
  <c r="Z1407" i="3"/>
  <c r="U1407" i="3"/>
  <c r="Z1406" i="3"/>
  <c r="U1406" i="3"/>
  <c r="Z1405" i="3"/>
  <c r="U1405" i="3"/>
  <c r="Z1404" i="3"/>
  <c r="U1404" i="3"/>
  <c r="Z1403" i="3"/>
  <c r="U1403" i="3"/>
  <c r="Z1402" i="3"/>
  <c r="U1402" i="3"/>
  <c r="Z1401" i="3"/>
  <c r="U1401" i="3"/>
  <c r="Z1400" i="3"/>
  <c r="U1400" i="3"/>
  <c r="Z1399" i="3"/>
  <c r="U1399" i="3"/>
  <c r="Z1398" i="3"/>
  <c r="U1398" i="3"/>
  <c r="Z1397" i="3"/>
  <c r="U1397" i="3"/>
  <c r="Z1396" i="3"/>
  <c r="U1396" i="3"/>
  <c r="Z1395" i="3"/>
  <c r="U1395" i="3"/>
  <c r="Z1394" i="3"/>
  <c r="U1394" i="3"/>
  <c r="Z1393" i="3"/>
  <c r="U1393" i="3"/>
  <c r="Z1392" i="3"/>
  <c r="U1392" i="3"/>
  <c r="Z1391" i="3"/>
  <c r="U1391" i="3"/>
  <c r="Z1390" i="3"/>
  <c r="U1390" i="3"/>
  <c r="Z1389" i="3"/>
  <c r="U1389" i="3"/>
  <c r="Z1388" i="3"/>
  <c r="U1388" i="3"/>
  <c r="Z1387" i="3"/>
  <c r="U1387" i="3"/>
  <c r="Z1386" i="3"/>
  <c r="U1386" i="3"/>
  <c r="Z1385" i="3"/>
  <c r="U1385" i="3"/>
  <c r="Z1384" i="3"/>
  <c r="U1384" i="3"/>
  <c r="Z1383" i="3"/>
  <c r="U1383" i="3"/>
  <c r="Z1382" i="3"/>
  <c r="U1382" i="3"/>
  <c r="Z1381" i="3"/>
  <c r="U1381" i="3"/>
  <c r="Z1380" i="3"/>
  <c r="U1380" i="3"/>
  <c r="Z1379" i="3"/>
  <c r="U1379" i="3"/>
  <c r="Z1378" i="3"/>
  <c r="U1378" i="3"/>
  <c r="Z1377" i="3"/>
  <c r="U1377" i="3"/>
  <c r="Z1376" i="3"/>
  <c r="U1376" i="3"/>
  <c r="Z1375" i="3"/>
  <c r="U1375" i="3"/>
  <c r="Z1374" i="3"/>
  <c r="U1374" i="3"/>
  <c r="Z1373" i="3"/>
  <c r="U1373" i="3"/>
  <c r="Z1372" i="3"/>
  <c r="U1372" i="3"/>
  <c r="Z1371" i="3"/>
  <c r="U1371" i="3"/>
  <c r="Z1370" i="3"/>
  <c r="U1370" i="3"/>
  <c r="Z1369" i="3"/>
  <c r="U1369" i="3"/>
  <c r="Z1368" i="3"/>
  <c r="U1368" i="3"/>
  <c r="Z1367" i="3"/>
  <c r="U1367" i="3"/>
  <c r="Z1366" i="3"/>
  <c r="U1366" i="3"/>
  <c r="Z1365" i="3"/>
  <c r="U1365" i="3"/>
  <c r="Z1364" i="3"/>
  <c r="U1364" i="3"/>
  <c r="Z1363" i="3"/>
  <c r="U1363" i="3"/>
  <c r="Z1362" i="3"/>
  <c r="U1362" i="3"/>
  <c r="Z1361" i="3"/>
  <c r="U1361" i="3"/>
  <c r="Z1360" i="3"/>
  <c r="U1360" i="3"/>
  <c r="Z1359" i="3"/>
  <c r="U1359" i="3"/>
  <c r="Z1358" i="3"/>
  <c r="U1358" i="3"/>
  <c r="Z1357" i="3"/>
  <c r="U1357" i="3"/>
  <c r="Z1356" i="3"/>
  <c r="U1356" i="3"/>
  <c r="Z1355" i="3"/>
  <c r="U1355" i="3"/>
  <c r="Z1354" i="3"/>
  <c r="U1354" i="3"/>
  <c r="Z1353" i="3"/>
  <c r="U1353" i="3"/>
  <c r="Z1352" i="3"/>
  <c r="U1352" i="3"/>
  <c r="Z1351" i="3"/>
  <c r="U1351" i="3"/>
  <c r="Z1350" i="3"/>
  <c r="U1350" i="3"/>
  <c r="Z1349" i="3"/>
  <c r="U1349" i="3"/>
  <c r="Z1348" i="3"/>
  <c r="U1348" i="3"/>
  <c r="Z1347" i="3"/>
  <c r="U1347" i="3"/>
  <c r="Z1346" i="3"/>
  <c r="U1346" i="3"/>
  <c r="Z1345" i="3"/>
  <c r="U1345" i="3"/>
  <c r="Z1344" i="3"/>
  <c r="U1344" i="3"/>
  <c r="Z1343" i="3"/>
  <c r="U1343" i="3"/>
  <c r="Z1342" i="3"/>
  <c r="U1342" i="3"/>
  <c r="Z1341" i="3"/>
  <c r="U1341" i="3"/>
  <c r="Z1340" i="3"/>
  <c r="U1340" i="3"/>
  <c r="Z1339" i="3"/>
  <c r="U1339" i="3"/>
  <c r="Z1338" i="3"/>
  <c r="U1338" i="3"/>
  <c r="Z1337" i="3"/>
  <c r="U1337" i="3"/>
  <c r="Z1336" i="3"/>
  <c r="U1336" i="3"/>
  <c r="Z1335" i="3"/>
  <c r="U1335" i="3"/>
  <c r="Z1334" i="3"/>
  <c r="U1334" i="3"/>
  <c r="Z1333" i="3"/>
  <c r="U1333" i="3"/>
  <c r="Z1332" i="3"/>
  <c r="U1332" i="3"/>
  <c r="Z1331" i="3"/>
  <c r="U1331" i="3"/>
  <c r="Z1330" i="3"/>
  <c r="U1330" i="3"/>
  <c r="Z1329" i="3"/>
  <c r="U1329" i="3"/>
  <c r="Z1328" i="3"/>
  <c r="U1328" i="3"/>
  <c r="Z1327" i="3"/>
  <c r="U1327" i="3"/>
  <c r="Z1326" i="3"/>
  <c r="U1326" i="3"/>
  <c r="Z1325" i="3"/>
  <c r="U1325" i="3"/>
  <c r="Z1324" i="3"/>
  <c r="U1324" i="3"/>
  <c r="Z1323" i="3"/>
  <c r="U1323" i="3"/>
  <c r="Z1322" i="3"/>
  <c r="U1322" i="3"/>
  <c r="Z1321" i="3"/>
  <c r="U1321" i="3"/>
  <c r="Z1320" i="3"/>
  <c r="U1320" i="3"/>
  <c r="Z1319" i="3"/>
  <c r="U1319" i="3"/>
  <c r="Z1318" i="3"/>
  <c r="U1318" i="3"/>
  <c r="Z1317" i="3"/>
  <c r="U1317" i="3"/>
  <c r="Z1316" i="3"/>
  <c r="U1316" i="3"/>
  <c r="Z1315" i="3"/>
  <c r="U1315" i="3"/>
  <c r="Z1314" i="3"/>
  <c r="U1314" i="3"/>
  <c r="Z1313" i="3"/>
  <c r="U1313" i="3"/>
  <c r="Z1312" i="3"/>
  <c r="U1312" i="3"/>
  <c r="Z1311" i="3"/>
  <c r="U1311" i="3"/>
  <c r="Z1310" i="3"/>
  <c r="U1310" i="3"/>
  <c r="Z1309" i="3"/>
  <c r="U1309" i="3"/>
  <c r="Z1308" i="3"/>
  <c r="U1308" i="3"/>
  <c r="Z1307" i="3"/>
  <c r="U1307" i="3"/>
  <c r="Z1306" i="3"/>
  <c r="U1306" i="3"/>
  <c r="Z1305" i="3"/>
  <c r="U1305" i="3"/>
  <c r="Z1304" i="3"/>
  <c r="U1304" i="3"/>
  <c r="Z1303" i="3"/>
  <c r="U1303" i="3"/>
  <c r="Z1302" i="3"/>
  <c r="U1302" i="3"/>
  <c r="Z1301" i="3"/>
  <c r="U1301" i="3"/>
  <c r="Z1300" i="3"/>
  <c r="U1300" i="3"/>
  <c r="Z1299" i="3"/>
  <c r="U1299" i="3"/>
  <c r="Z1298" i="3"/>
  <c r="U1298" i="3"/>
  <c r="Z1297" i="3"/>
  <c r="U1297" i="3"/>
  <c r="Z1296" i="3"/>
  <c r="U1296" i="3"/>
  <c r="Z1295" i="3"/>
  <c r="U1295" i="3"/>
  <c r="Z1294" i="3"/>
  <c r="U1294" i="3"/>
  <c r="Z1293" i="3"/>
  <c r="U1293" i="3"/>
  <c r="Z1292" i="3"/>
  <c r="U1292" i="3"/>
  <c r="Z1291" i="3"/>
  <c r="U1291" i="3"/>
  <c r="Z1290" i="3"/>
  <c r="U1290" i="3"/>
  <c r="Z1289" i="3"/>
  <c r="U1289" i="3"/>
  <c r="Z1288" i="3"/>
  <c r="U1288" i="3"/>
  <c r="Z1287" i="3"/>
  <c r="U1287" i="3"/>
  <c r="Z1286" i="3"/>
  <c r="U1286" i="3"/>
  <c r="Z1285" i="3"/>
  <c r="U1285" i="3"/>
  <c r="Z1284" i="3"/>
  <c r="U1284" i="3"/>
  <c r="Z1283" i="3"/>
  <c r="U1283" i="3"/>
  <c r="Z1282" i="3"/>
  <c r="U1282" i="3"/>
  <c r="Z1281" i="3"/>
  <c r="U1281" i="3"/>
  <c r="Z1280" i="3"/>
  <c r="U1280" i="3"/>
  <c r="Z1279" i="3"/>
  <c r="U1279" i="3"/>
  <c r="Z1278" i="3"/>
  <c r="U1278" i="3"/>
  <c r="Z1277" i="3"/>
  <c r="U1277" i="3"/>
  <c r="Z1276" i="3"/>
  <c r="U1276" i="3"/>
  <c r="Z1275" i="3"/>
  <c r="U1275" i="3"/>
  <c r="Z1274" i="3"/>
  <c r="U1274" i="3"/>
  <c r="Z1273" i="3"/>
  <c r="U1273" i="3"/>
  <c r="Z1272" i="3"/>
  <c r="U1272" i="3"/>
  <c r="Z1271" i="3"/>
  <c r="U1271" i="3"/>
  <c r="Z1270" i="3"/>
  <c r="U1270" i="3"/>
  <c r="Z1269" i="3"/>
  <c r="U1269" i="3"/>
  <c r="Z1268" i="3"/>
  <c r="U1268" i="3"/>
  <c r="Z1267" i="3"/>
  <c r="U1267" i="3"/>
  <c r="Z1266" i="3"/>
  <c r="U1266" i="3"/>
  <c r="Z1265" i="3"/>
  <c r="U1265" i="3"/>
  <c r="Z1264" i="3"/>
  <c r="U1264" i="3"/>
  <c r="Z1263" i="3"/>
  <c r="U1263" i="3"/>
  <c r="Z1262" i="3"/>
  <c r="U1262" i="3"/>
  <c r="Z1261" i="3"/>
  <c r="U1261" i="3"/>
  <c r="Z1260" i="3"/>
  <c r="U1260" i="3"/>
  <c r="Z1259" i="3"/>
  <c r="U1259" i="3"/>
  <c r="Z1258" i="3"/>
  <c r="U1258" i="3"/>
  <c r="Z1257" i="3"/>
  <c r="U1257" i="3"/>
  <c r="Z1256" i="3"/>
  <c r="U1256" i="3"/>
  <c r="Z1255" i="3"/>
  <c r="U1255" i="3"/>
  <c r="Z1254" i="3"/>
  <c r="U1254" i="3"/>
  <c r="Z1253" i="3"/>
  <c r="U1253" i="3"/>
  <c r="Z1252" i="3"/>
  <c r="U1252" i="3"/>
  <c r="Z1251" i="3"/>
  <c r="U1251" i="3"/>
  <c r="Z1250" i="3"/>
  <c r="U1250" i="3"/>
  <c r="Z1249" i="3"/>
  <c r="U1249" i="3"/>
  <c r="Z1248" i="3"/>
  <c r="U1248" i="3"/>
  <c r="Z1247" i="3"/>
  <c r="U1247" i="3"/>
  <c r="Z1246" i="3"/>
  <c r="U1246" i="3"/>
  <c r="Z1245" i="3"/>
  <c r="U1245" i="3"/>
  <c r="Z1244" i="3"/>
  <c r="U1244" i="3"/>
  <c r="Z1243" i="3"/>
  <c r="U1243" i="3"/>
  <c r="Z1242" i="3"/>
  <c r="U1242" i="3"/>
  <c r="Z1241" i="3"/>
  <c r="U1241" i="3"/>
  <c r="Z1240" i="3"/>
  <c r="U1240" i="3"/>
  <c r="Z1239" i="3"/>
  <c r="U1239" i="3"/>
  <c r="Z1238" i="3"/>
  <c r="U1238" i="3"/>
  <c r="Z1237" i="3"/>
  <c r="U1237" i="3"/>
  <c r="Z1236" i="3"/>
  <c r="U1236" i="3"/>
  <c r="Z1235" i="3"/>
  <c r="U1235" i="3"/>
  <c r="Z1234" i="3"/>
  <c r="U1234" i="3"/>
  <c r="Z1233" i="3"/>
  <c r="U1233" i="3"/>
  <c r="Z1232" i="3"/>
  <c r="U1232" i="3"/>
  <c r="Z1231" i="3"/>
  <c r="U1231" i="3"/>
  <c r="Z1230" i="3"/>
  <c r="U1230" i="3"/>
  <c r="Z1229" i="3"/>
  <c r="U1229" i="3"/>
  <c r="Z1228" i="3"/>
  <c r="U1228" i="3"/>
  <c r="Z1227" i="3"/>
  <c r="U1227" i="3"/>
  <c r="Z1226" i="3"/>
  <c r="U1226" i="3"/>
  <c r="Z1225" i="3"/>
  <c r="U1225" i="3"/>
  <c r="Z1224" i="3"/>
  <c r="U1224" i="3"/>
  <c r="Z1223" i="3"/>
  <c r="U1223" i="3"/>
  <c r="Z1222" i="3"/>
  <c r="U1222" i="3"/>
  <c r="Z1221" i="3"/>
  <c r="U1221" i="3"/>
  <c r="Z1220" i="3"/>
  <c r="U1220" i="3"/>
  <c r="Z1219" i="3"/>
  <c r="U1219" i="3"/>
  <c r="Z1218" i="3"/>
  <c r="U1218" i="3"/>
  <c r="Z1217" i="3"/>
  <c r="U1217" i="3"/>
  <c r="Z1216" i="3"/>
  <c r="U1216" i="3"/>
  <c r="Z1215" i="3"/>
  <c r="U1215" i="3"/>
  <c r="Z1214" i="3"/>
  <c r="U1214" i="3"/>
  <c r="Z1213" i="3"/>
  <c r="U1213" i="3"/>
  <c r="Z1212" i="3"/>
  <c r="U1212" i="3"/>
  <c r="Z1211" i="3"/>
  <c r="U1211" i="3"/>
  <c r="Z1210" i="3"/>
  <c r="U1210" i="3"/>
  <c r="Z1209" i="3"/>
  <c r="U1209" i="3"/>
  <c r="Z1208" i="3"/>
  <c r="U1208" i="3"/>
  <c r="Z1207" i="3"/>
  <c r="U1207" i="3"/>
  <c r="Z1206" i="3"/>
  <c r="U1206" i="3"/>
  <c r="Z1205" i="3"/>
  <c r="U1205" i="3"/>
  <c r="Z1204" i="3"/>
  <c r="U1204" i="3"/>
  <c r="Z1203" i="3"/>
  <c r="U1203" i="3"/>
  <c r="Z1202" i="3"/>
  <c r="U1202" i="3"/>
  <c r="Z1201" i="3"/>
  <c r="U1201" i="3"/>
  <c r="Z1200" i="3"/>
  <c r="U1200" i="3"/>
  <c r="Z1199" i="3"/>
  <c r="U1199" i="3"/>
  <c r="Z1198" i="3"/>
  <c r="U1198" i="3"/>
  <c r="Z1197" i="3"/>
  <c r="U1197" i="3"/>
  <c r="Z1196" i="3"/>
  <c r="U1196" i="3"/>
  <c r="Z1195" i="3"/>
  <c r="U1195" i="3"/>
  <c r="Z1194" i="3"/>
  <c r="U1194" i="3"/>
  <c r="Z1193" i="3"/>
  <c r="U1193" i="3"/>
  <c r="Z1192" i="3"/>
  <c r="U1192" i="3"/>
  <c r="Z1191" i="3"/>
  <c r="U1191" i="3"/>
  <c r="Z1190" i="3"/>
  <c r="U1190" i="3"/>
  <c r="Z1189" i="3"/>
  <c r="U1189" i="3"/>
  <c r="Z1188" i="3"/>
  <c r="U1188" i="3"/>
  <c r="Z1187" i="3"/>
  <c r="U1187" i="3"/>
  <c r="Z1186" i="3"/>
  <c r="U1186" i="3"/>
  <c r="Z1185" i="3"/>
  <c r="U1185" i="3"/>
  <c r="Z1184" i="3"/>
  <c r="U1184" i="3"/>
  <c r="Z1183" i="3"/>
  <c r="U1183" i="3"/>
  <c r="Z1182" i="3"/>
  <c r="U1182" i="3"/>
  <c r="Z1181" i="3"/>
  <c r="U1181" i="3"/>
  <c r="Z1180" i="3"/>
  <c r="U1180" i="3"/>
  <c r="Z1179" i="3"/>
  <c r="U1179" i="3"/>
  <c r="Z1178" i="3"/>
  <c r="U1178" i="3"/>
  <c r="Z1177" i="3"/>
  <c r="U1177" i="3"/>
  <c r="Z1176" i="3"/>
  <c r="U1176" i="3"/>
  <c r="Z1175" i="3"/>
  <c r="U1175" i="3"/>
  <c r="Z1174" i="3"/>
  <c r="U1174" i="3"/>
  <c r="Z1173" i="3"/>
  <c r="U1173" i="3"/>
  <c r="Z1172" i="3"/>
  <c r="U1172" i="3"/>
  <c r="Z1171" i="3"/>
  <c r="U1171" i="3"/>
  <c r="Z1170" i="3"/>
  <c r="U1170" i="3"/>
  <c r="Z1169" i="3"/>
  <c r="U1169" i="3"/>
  <c r="Z1168" i="3"/>
  <c r="U1168" i="3"/>
  <c r="Z1167" i="3"/>
  <c r="U1167" i="3"/>
  <c r="Z1166" i="3"/>
  <c r="U1166" i="3"/>
  <c r="Z1165" i="3"/>
  <c r="U1165" i="3"/>
  <c r="Z1164" i="3"/>
  <c r="U1164" i="3"/>
  <c r="Z1163" i="3"/>
  <c r="U1163" i="3"/>
  <c r="Z1162" i="3"/>
  <c r="U1162" i="3"/>
  <c r="Z1161" i="3"/>
  <c r="U1161" i="3"/>
  <c r="Z1160" i="3"/>
  <c r="U1160" i="3"/>
  <c r="Z1159" i="3"/>
  <c r="U1159" i="3"/>
  <c r="Z1158" i="3"/>
  <c r="U1158" i="3"/>
  <c r="Z1157" i="3"/>
  <c r="U1157" i="3"/>
  <c r="Z1156" i="3"/>
  <c r="U1156" i="3"/>
  <c r="Z1155" i="3"/>
  <c r="U1155" i="3"/>
  <c r="Z1154" i="3"/>
  <c r="U1154" i="3"/>
  <c r="Z1153" i="3"/>
  <c r="U1153" i="3"/>
  <c r="Z1152" i="3"/>
  <c r="U1152" i="3"/>
  <c r="Z1151" i="3"/>
  <c r="U1151" i="3"/>
  <c r="Z1150" i="3"/>
  <c r="U1150" i="3"/>
  <c r="Z1149" i="3"/>
  <c r="U1149" i="3"/>
  <c r="Z1148" i="3"/>
  <c r="U1148" i="3"/>
  <c r="Z1147" i="3"/>
  <c r="U1147" i="3"/>
  <c r="Z1146" i="3"/>
  <c r="U1146" i="3"/>
  <c r="Z1145" i="3"/>
  <c r="U1145" i="3"/>
  <c r="Z1144" i="3"/>
  <c r="U1144" i="3"/>
  <c r="Z1143" i="3"/>
  <c r="U1143" i="3"/>
  <c r="Z1142" i="3"/>
  <c r="U1142" i="3"/>
  <c r="Z1141" i="3"/>
  <c r="U1141" i="3"/>
  <c r="Z1140" i="3"/>
  <c r="U1140" i="3"/>
  <c r="Z1139" i="3"/>
  <c r="U1139" i="3"/>
  <c r="Z1138" i="3"/>
  <c r="U1138" i="3"/>
  <c r="Z1137" i="3"/>
  <c r="U1137" i="3"/>
  <c r="Z1136" i="3"/>
  <c r="U1136" i="3"/>
  <c r="Z1135" i="3"/>
  <c r="U1135" i="3"/>
  <c r="Z1134" i="3"/>
  <c r="U1134" i="3"/>
  <c r="Z1133" i="3"/>
  <c r="U1133" i="3"/>
  <c r="Z1132" i="3"/>
  <c r="U1132" i="3"/>
  <c r="Z1131" i="3"/>
  <c r="U1131" i="3"/>
  <c r="Z1130" i="3"/>
  <c r="U1130" i="3"/>
  <c r="Z1129" i="3"/>
  <c r="U1129" i="3"/>
  <c r="Z1128" i="3"/>
  <c r="U1128" i="3"/>
  <c r="Z1127" i="3"/>
  <c r="U1127" i="3"/>
  <c r="Z1126" i="3"/>
  <c r="U1126" i="3"/>
  <c r="Z1125" i="3"/>
  <c r="U1125" i="3"/>
  <c r="Z1124" i="3"/>
  <c r="U1124" i="3"/>
  <c r="Z1123" i="3"/>
  <c r="U1123" i="3"/>
  <c r="Z1122" i="3"/>
  <c r="U1122" i="3"/>
  <c r="Z1121" i="3"/>
  <c r="U1121" i="3"/>
  <c r="Z1120" i="3"/>
  <c r="U1120" i="3"/>
  <c r="Z1119" i="3"/>
  <c r="U1119" i="3"/>
  <c r="Z1118" i="3"/>
  <c r="U1118" i="3"/>
  <c r="Z1117" i="3"/>
  <c r="U1117" i="3"/>
  <c r="Z1116" i="3"/>
  <c r="U1116" i="3"/>
  <c r="Z1115" i="3"/>
  <c r="U1115" i="3"/>
  <c r="Z1114" i="3"/>
  <c r="U1114" i="3"/>
  <c r="Z1113" i="3"/>
  <c r="U1113" i="3"/>
  <c r="Z1112" i="3"/>
  <c r="U1112" i="3"/>
  <c r="Z1111" i="3"/>
  <c r="U1111" i="3"/>
  <c r="Z1110" i="3"/>
  <c r="U1110" i="3"/>
  <c r="Z1109" i="3"/>
  <c r="U1109" i="3"/>
  <c r="Z1108" i="3"/>
  <c r="U1108" i="3"/>
  <c r="Z1107" i="3"/>
  <c r="U1107" i="3"/>
  <c r="Z1106" i="3"/>
  <c r="U1106" i="3"/>
  <c r="Z1105" i="3"/>
  <c r="U1105" i="3"/>
  <c r="Z1104" i="3"/>
  <c r="U1104" i="3"/>
  <c r="Z1103" i="3"/>
  <c r="U1103" i="3"/>
  <c r="Z1102" i="3"/>
  <c r="U1102" i="3"/>
  <c r="Z1101" i="3"/>
  <c r="U1101" i="3"/>
  <c r="Z1100" i="3"/>
  <c r="U1100" i="3"/>
  <c r="Z1099" i="3"/>
  <c r="U1099" i="3"/>
  <c r="Z1098" i="3"/>
  <c r="U1098" i="3"/>
  <c r="Z1097" i="3"/>
  <c r="U1097" i="3"/>
  <c r="Z1096" i="3"/>
  <c r="U1096" i="3"/>
  <c r="Z1095" i="3"/>
  <c r="U1095" i="3"/>
  <c r="Z1094" i="3"/>
  <c r="U1094" i="3"/>
  <c r="Z1093" i="3"/>
  <c r="U1093" i="3"/>
  <c r="Z1092" i="3"/>
  <c r="U1092" i="3"/>
  <c r="Z1091" i="3"/>
  <c r="U1091" i="3"/>
  <c r="Z1090" i="3"/>
  <c r="U1090" i="3"/>
  <c r="Z1089" i="3"/>
  <c r="U1089" i="3"/>
  <c r="Z1088" i="3"/>
  <c r="U1088" i="3"/>
  <c r="Z1087" i="3"/>
  <c r="U1087" i="3"/>
  <c r="Z1086" i="3"/>
  <c r="U1086" i="3"/>
  <c r="Z1085" i="3"/>
  <c r="U1085" i="3"/>
  <c r="Z1084" i="3"/>
  <c r="U1084" i="3"/>
  <c r="Z1083" i="3"/>
  <c r="U1083" i="3"/>
  <c r="Z1082" i="3"/>
  <c r="U1082" i="3"/>
  <c r="Z1081" i="3"/>
  <c r="U1081" i="3"/>
  <c r="Z1080" i="3"/>
  <c r="U1080" i="3"/>
  <c r="Z1079" i="3"/>
  <c r="U1079" i="3"/>
  <c r="Z1078" i="3"/>
  <c r="U1078" i="3"/>
  <c r="Z1077" i="3"/>
  <c r="U1077" i="3"/>
  <c r="Z1076" i="3"/>
  <c r="U1076" i="3"/>
  <c r="Z1075" i="3"/>
  <c r="U1075" i="3"/>
  <c r="Z1074" i="3"/>
  <c r="U1074" i="3"/>
  <c r="Z1073" i="3"/>
  <c r="U1073" i="3"/>
  <c r="Z1072" i="3"/>
  <c r="U1072" i="3"/>
  <c r="Z1071" i="3"/>
  <c r="U1071" i="3"/>
  <c r="Z1070" i="3"/>
  <c r="U1070" i="3"/>
  <c r="Z1069" i="3"/>
  <c r="U1069" i="3"/>
  <c r="Z1068" i="3"/>
  <c r="U1068" i="3"/>
  <c r="Z1067" i="3"/>
  <c r="U1067" i="3"/>
  <c r="Z1066" i="3"/>
  <c r="U1066" i="3"/>
  <c r="Z1065" i="3"/>
  <c r="U1065" i="3"/>
  <c r="Z1064" i="3"/>
  <c r="U1064" i="3"/>
  <c r="Z1063" i="3"/>
  <c r="U1063" i="3"/>
  <c r="Z1062" i="3"/>
  <c r="U1062" i="3"/>
  <c r="Z1061" i="3"/>
  <c r="U1061" i="3"/>
  <c r="Z1060" i="3"/>
  <c r="U1060" i="3"/>
  <c r="Z1059" i="3"/>
  <c r="U1059" i="3"/>
  <c r="Z1058" i="3"/>
  <c r="U1058" i="3"/>
  <c r="Z1057" i="3"/>
  <c r="U1057" i="3"/>
  <c r="Z1056" i="3"/>
  <c r="U1056" i="3"/>
  <c r="Z1055" i="3"/>
  <c r="U1055" i="3"/>
  <c r="Z1054" i="3"/>
  <c r="U1054" i="3"/>
  <c r="Z1053" i="3"/>
  <c r="U1053" i="3"/>
  <c r="Z1052" i="3"/>
  <c r="U1052" i="3"/>
  <c r="Z1051" i="3"/>
  <c r="U1051" i="3"/>
  <c r="Z1050" i="3"/>
  <c r="U1050" i="3"/>
  <c r="Z1049" i="3"/>
  <c r="U1049" i="3"/>
  <c r="Z1048" i="3"/>
  <c r="U1048" i="3"/>
  <c r="Z1047" i="3"/>
  <c r="U1047" i="3"/>
  <c r="Z1046" i="3"/>
  <c r="U1046" i="3"/>
  <c r="Z1045" i="3"/>
  <c r="U1045" i="3"/>
  <c r="Z1044" i="3"/>
  <c r="U1044" i="3"/>
  <c r="Z1043" i="3"/>
  <c r="U1043" i="3"/>
  <c r="Z1042" i="3"/>
  <c r="U1042" i="3"/>
  <c r="Z1041" i="3"/>
  <c r="U1041" i="3"/>
  <c r="Z1040" i="3"/>
  <c r="U1040" i="3"/>
  <c r="Z1039" i="3"/>
  <c r="U1039" i="3"/>
  <c r="Z1038" i="3"/>
  <c r="U1038" i="3"/>
  <c r="Z1037" i="3"/>
  <c r="U1037" i="3"/>
  <c r="Z1036" i="3"/>
  <c r="U1036" i="3"/>
  <c r="Z1035" i="3"/>
  <c r="U1035" i="3"/>
  <c r="Z1034" i="3"/>
  <c r="U1034" i="3"/>
  <c r="Z1033" i="3"/>
  <c r="U1033" i="3"/>
  <c r="Z1032" i="3"/>
  <c r="U1032" i="3"/>
  <c r="Z1031" i="3"/>
  <c r="U1031" i="3"/>
  <c r="Z1030" i="3"/>
  <c r="U1030" i="3"/>
  <c r="Z1029" i="3"/>
  <c r="U1029" i="3"/>
  <c r="Z1028" i="3"/>
  <c r="U1028" i="3"/>
  <c r="Z1027" i="3"/>
  <c r="U1027" i="3"/>
  <c r="Z1026" i="3"/>
  <c r="U1026" i="3"/>
  <c r="Z1025" i="3"/>
  <c r="U1025" i="3"/>
  <c r="Z1024" i="3"/>
  <c r="U1024" i="3"/>
  <c r="Z1023" i="3"/>
  <c r="U1023" i="3"/>
  <c r="Z1022" i="3"/>
  <c r="U1022" i="3"/>
  <c r="Z1021" i="3"/>
  <c r="U1021" i="3"/>
  <c r="Z1020" i="3"/>
  <c r="U1020" i="3"/>
  <c r="Z1019" i="3"/>
  <c r="U1019" i="3"/>
  <c r="Z1018" i="3"/>
  <c r="U1018" i="3"/>
  <c r="Z1017" i="3"/>
  <c r="U1017" i="3"/>
  <c r="Z1016" i="3"/>
  <c r="U1016" i="3"/>
  <c r="Z1015" i="3"/>
  <c r="U1015" i="3"/>
  <c r="Z1014" i="3"/>
  <c r="U1014" i="3"/>
  <c r="Z1013" i="3"/>
  <c r="U1013" i="3"/>
  <c r="Z1012" i="3"/>
  <c r="U1012" i="3"/>
  <c r="Z1011" i="3"/>
  <c r="U1011" i="3"/>
  <c r="Z1010" i="3"/>
  <c r="U1010" i="3"/>
  <c r="Z1009" i="3"/>
  <c r="U1009" i="3"/>
  <c r="Z1008" i="3"/>
  <c r="U1008" i="3"/>
  <c r="Z1007" i="3"/>
  <c r="U1007" i="3"/>
  <c r="Z1006" i="3"/>
  <c r="U1006" i="3"/>
  <c r="Z1005" i="3"/>
  <c r="U1005" i="3"/>
  <c r="Z1004" i="3"/>
  <c r="U1004" i="3"/>
  <c r="Z1003" i="3"/>
  <c r="U1003" i="3"/>
  <c r="Z1002" i="3"/>
  <c r="U1002" i="3"/>
  <c r="Z1001" i="3"/>
  <c r="U1001" i="3"/>
  <c r="Z1000" i="3"/>
  <c r="U1000" i="3"/>
  <c r="Z999" i="3"/>
  <c r="U999" i="3"/>
  <c r="Z998" i="3"/>
  <c r="U998" i="3"/>
  <c r="Z997" i="3"/>
  <c r="U997" i="3"/>
  <c r="Z996" i="3"/>
  <c r="U996" i="3"/>
  <c r="Z995" i="3"/>
  <c r="U995" i="3"/>
  <c r="Z994" i="3"/>
  <c r="U994" i="3"/>
  <c r="Z993" i="3"/>
  <c r="U993" i="3"/>
  <c r="Z992" i="3"/>
  <c r="U992" i="3"/>
  <c r="Z991" i="3"/>
  <c r="U991" i="3"/>
  <c r="Z990" i="3"/>
  <c r="U990" i="3"/>
  <c r="Z989" i="3"/>
  <c r="U989" i="3"/>
  <c r="Z988" i="3"/>
  <c r="U988" i="3"/>
  <c r="Z987" i="3"/>
  <c r="U987" i="3"/>
  <c r="Z986" i="3"/>
  <c r="U986" i="3"/>
  <c r="Z985" i="3"/>
  <c r="U985" i="3"/>
  <c r="Z984" i="3"/>
  <c r="U984" i="3"/>
  <c r="Z983" i="3"/>
  <c r="U983" i="3"/>
  <c r="Z982" i="3"/>
  <c r="U982" i="3"/>
  <c r="Z981" i="3"/>
  <c r="U981" i="3"/>
  <c r="Z980" i="3"/>
  <c r="U980" i="3"/>
  <c r="Z979" i="3"/>
  <c r="U979" i="3"/>
  <c r="Z978" i="3"/>
  <c r="U978" i="3"/>
  <c r="Z977" i="3"/>
  <c r="U977" i="3"/>
  <c r="Z976" i="3"/>
  <c r="U976" i="3"/>
  <c r="Z975" i="3"/>
  <c r="U975" i="3"/>
  <c r="Z974" i="3"/>
  <c r="U974" i="3"/>
  <c r="Z973" i="3"/>
  <c r="U973" i="3"/>
  <c r="Z972" i="3"/>
  <c r="U972" i="3"/>
  <c r="Z971" i="3"/>
  <c r="U971" i="3"/>
  <c r="Z970" i="3"/>
  <c r="U970" i="3"/>
  <c r="Z969" i="3"/>
  <c r="U969" i="3"/>
  <c r="Z968" i="3"/>
  <c r="U968" i="3"/>
  <c r="Z967" i="3"/>
  <c r="U967" i="3"/>
  <c r="Z966" i="3"/>
  <c r="U966" i="3"/>
  <c r="Z965" i="3"/>
  <c r="U965" i="3"/>
  <c r="Z964" i="3"/>
  <c r="U964" i="3"/>
  <c r="Z963" i="3"/>
  <c r="U963" i="3"/>
  <c r="Z962" i="3"/>
  <c r="U962" i="3"/>
  <c r="Z961" i="3"/>
  <c r="U961" i="3"/>
  <c r="Z960" i="3"/>
  <c r="U960" i="3"/>
  <c r="Z959" i="3"/>
  <c r="U959" i="3"/>
  <c r="Z958" i="3"/>
  <c r="U958" i="3"/>
  <c r="Z957" i="3"/>
  <c r="U957" i="3"/>
  <c r="Z956" i="3"/>
  <c r="U956" i="3"/>
  <c r="Z955" i="3"/>
  <c r="U955" i="3"/>
  <c r="Z954" i="3"/>
  <c r="U954" i="3"/>
  <c r="Z953" i="3"/>
  <c r="U953" i="3"/>
  <c r="Z952" i="3"/>
  <c r="U952" i="3"/>
  <c r="Z951" i="3"/>
  <c r="U951" i="3"/>
  <c r="Z950" i="3"/>
  <c r="U950" i="3"/>
  <c r="Z949" i="3"/>
  <c r="U949" i="3"/>
  <c r="Z948" i="3"/>
  <c r="U948" i="3"/>
  <c r="Z947" i="3"/>
  <c r="U947" i="3"/>
  <c r="Z946" i="3"/>
  <c r="U946" i="3"/>
  <c r="Z945" i="3"/>
  <c r="U945" i="3"/>
  <c r="Z944" i="3"/>
  <c r="U944" i="3"/>
  <c r="Z943" i="3"/>
  <c r="U943" i="3"/>
  <c r="Z942" i="3"/>
  <c r="U942" i="3"/>
  <c r="Z941" i="3"/>
  <c r="U941" i="3"/>
  <c r="Z940" i="3"/>
  <c r="U940" i="3"/>
  <c r="Z939" i="3"/>
  <c r="U939" i="3"/>
  <c r="Z938" i="3"/>
  <c r="U938" i="3"/>
  <c r="Z937" i="3"/>
  <c r="U937" i="3"/>
  <c r="Z936" i="3"/>
  <c r="U936" i="3"/>
  <c r="Z935" i="3"/>
  <c r="U935" i="3"/>
  <c r="Z934" i="3"/>
  <c r="U934" i="3"/>
  <c r="Z933" i="3"/>
  <c r="U933" i="3"/>
  <c r="Z932" i="3"/>
  <c r="U932" i="3"/>
  <c r="Z931" i="3"/>
  <c r="U931" i="3"/>
  <c r="Z930" i="3"/>
  <c r="U930" i="3"/>
  <c r="Z929" i="3"/>
  <c r="U929" i="3"/>
  <c r="Z928" i="3"/>
  <c r="U928" i="3"/>
  <c r="Z927" i="3"/>
  <c r="U927" i="3"/>
  <c r="Z926" i="3"/>
  <c r="U926" i="3"/>
  <c r="Z925" i="3"/>
  <c r="U925" i="3"/>
  <c r="Z924" i="3"/>
  <c r="U924" i="3"/>
  <c r="Z923" i="3"/>
  <c r="U923" i="3"/>
  <c r="Z922" i="3"/>
  <c r="U922" i="3"/>
  <c r="Z921" i="3"/>
  <c r="U921" i="3"/>
  <c r="Z920" i="3"/>
  <c r="U920" i="3"/>
  <c r="Z919" i="3"/>
  <c r="U919" i="3"/>
  <c r="Z918" i="3"/>
  <c r="U918" i="3"/>
  <c r="Z917" i="3"/>
  <c r="U917" i="3"/>
  <c r="Z916" i="3"/>
  <c r="U916" i="3"/>
  <c r="Z915" i="3"/>
  <c r="U915" i="3"/>
  <c r="Z914" i="3"/>
  <c r="U914" i="3"/>
  <c r="Z913" i="3"/>
  <c r="U913" i="3"/>
  <c r="Z912" i="3"/>
  <c r="U912" i="3"/>
  <c r="Z911" i="3"/>
  <c r="U911" i="3"/>
  <c r="Z910" i="3"/>
  <c r="U910" i="3"/>
  <c r="Z909" i="3"/>
  <c r="U909" i="3"/>
  <c r="Z908" i="3"/>
  <c r="U908" i="3"/>
  <c r="Z907" i="3"/>
  <c r="U907" i="3"/>
  <c r="Z906" i="3"/>
  <c r="U906" i="3"/>
  <c r="Z905" i="3"/>
  <c r="U905" i="3"/>
  <c r="Z904" i="3"/>
  <c r="U904" i="3"/>
  <c r="Z903" i="3"/>
  <c r="U903" i="3"/>
  <c r="Z902" i="3"/>
  <c r="U902" i="3"/>
  <c r="Z901" i="3"/>
  <c r="U901" i="3"/>
  <c r="Z900" i="3"/>
  <c r="U900" i="3"/>
  <c r="Z899" i="3"/>
  <c r="U899" i="3"/>
  <c r="Z898" i="3"/>
  <c r="U898" i="3"/>
  <c r="Z897" i="3"/>
  <c r="U897" i="3"/>
  <c r="Z896" i="3"/>
  <c r="U896" i="3"/>
  <c r="Z895" i="3"/>
  <c r="U895" i="3"/>
  <c r="Z894" i="3"/>
  <c r="U894" i="3"/>
  <c r="Z893" i="3"/>
  <c r="U893" i="3"/>
  <c r="Z892" i="3"/>
  <c r="U892" i="3"/>
  <c r="Z891" i="3"/>
  <c r="U891" i="3"/>
  <c r="Z890" i="3"/>
  <c r="U890" i="3"/>
  <c r="Z889" i="3"/>
  <c r="U889" i="3"/>
  <c r="Z888" i="3"/>
  <c r="U888" i="3"/>
  <c r="Z887" i="3"/>
  <c r="U887" i="3"/>
  <c r="Z886" i="3"/>
  <c r="U886" i="3"/>
  <c r="Z885" i="3"/>
  <c r="U885" i="3"/>
  <c r="Z884" i="3"/>
  <c r="U884" i="3"/>
  <c r="Z883" i="3"/>
  <c r="U883" i="3"/>
  <c r="Z882" i="3"/>
  <c r="U882" i="3"/>
  <c r="Z881" i="3"/>
  <c r="U881" i="3"/>
  <c r="Z880" i="3"/>
  <c r="U880" i="3"/>
  <c r="Z879" i="3"/>
  <c r="U879" i="3"/>
  <c r="Z878" i="3"/>
  <c r="U878" i="3"/>
  <c r="Z877" i="3"/>
  <c r="U877" i="3"/>
  <c r="Z876" i="3"/>
  <c r="U876" i="3"/>
  <c r="Z875" i="3"/>
  <c r="U875" i="3"/>
  <c r="Z874" i="3"/>
  <c r="U874" i="3"/>
  <c r="Z873" i="3"/>
  <c r="U873" i="3"/>
  <c r="Z872" i="3"/>
  <c r="U872" i="3"/>
  <c r="Z871" i="3"/>
  <c r="U871" i="3"/>
  <c r="Z870" i="3"/>
  <c r="U870" i="3"/>
  <c r="Z869" i="3"/>
  <c r="U869" i="3"/>
  <c r="Z868" i="3"/>
  <c r="U868" i="3"/>
  <c r="Z867" i="3"/>
  <c r="U867" i="3"/>
  <c r="Z866" i="3"/>
  <c r="U866" i="3"/>
  <c r="Z865" i="3"/>
  <c r="U865" i="3"/>
  <c r="Z864" i="3"/>
  <c r="U864" i="3"/>
  <c r="Z863" i="3"/>
  <c r="U863" i="3"/>
  <c r="Z862" i="3"/>
  <c r="U862" i="3"/>
  <c r="Z861" i="3"/>
  <c r="U861" i="3"/>
  <c r="Z860" i="3"/>
  <c r="U860" i="3"/>
  <c r="Z859" i="3"/>
  <c r="U859" i="3"/>
  <c r="Z858" i="3"/>
  <c r="U858" i="3"/>
  <c r="Z857" i="3"/>
  <c r="U857" i="3"/>
  <c r="Z856" i="3"/>
  <c r="U856" i="3"/>
  <c r="Z855" i="3"/>
  <c r="U855" i="3"/>
  <c r="Z854" i="3"/>
  <c r="U854" i="3"/>
  <c r="Z853" i="3"/>
  <c r="U853" i="3"/>
  <c r="Z852" i="3"/>
  <c r="U852" i="3"/>
  <c r="Z851" i="3"/>
  <c r="U851" i="3"/>
  <c r="Z850" i="3"/>
  <c r="U850" i="3"/>
  <c r="Z849" i="3"/>
  <c r="U849" i="3"/>
  <c r="Z848" i="3"/>
  <c r="U848" i="3"/>
  <c r="Z847" i="3"/>
  <c r="U847" i="3"/>
  <c r="Z846" i="3"/>
  <c r="U846" i="3"/>
  <c r="Z845" i="3"/>
  <c r="U845" i="3"/>
  <c r="Z844" i="3"/>
  <c r="U844" i="3"/>
  <c r="Z843" i="3"/>
  <c r="U843" i="3"/>
  <c r="Z842" i="3"/>
  <c r="U842" i="3"/>
  <c r="Z841" i="3"/>
  <c r="U841" i="3"/>
  <c r="Z840" i="3"/>
  <c r="U840" i="3"/>
  <c r="Z839" i="3"/>
  <c r="U839" i="3"/>
  <c r="Z838" i="3"/>
  <c r="U838" i="3"/>
  <c r="Z837" i="3"/>
  <c r="U837" i="3"/>
  <c r="Z836" i="3"/>
  <c r="U836" i="3"/>
  <c r="Z835" i="3"/>
  <c r="U835" i="3"/>
  <c r="Z834" i="3"/>
  <c r="U834" i="3"/>
  <c r="Z833" i="3"/>
  <c r="U833" i="3"/>
  <c r="Z832" i="3"/>
  <c r="U832" i="3"/>
  <c r="Z831" i="3"/>
  <c r="U831" i="3"/>
  <c r="Z830" i="3"/>
  <c r="U830" i="3"/>
  <c r="Z829" i="3"/>
  <c r="U829" i="3"/>
  <c r="Z828" i="3"/>
  <c r="U828" i="3"/>
  <c r="Z827" i="3"/>
  <c r="U827" i="3"/>
  <c r="Z826" i="3"/>
  <c r="U826" i="3"/>
  <c r="Z825" i="3"/>
  <c r="U825" i="3"/>
  <c r="Z824" i="3"/>
  <c r="U824" i="3"/>
  <c r="Z823" i="3"/>
  <c r="U823" i="3"/>
  <c r="Z822" i="3"/>
  <c r="U822" i="3"/>
  <c r="Z821" i="3"/>
  <c r="U821" i="3"/>
  <c r="Z820" i="3"/>
  <c r="U820" i="3"/>
  <c r="Z819" i="3"/>
  <c r="U819" i="3"/>
  <c r="Z818" i="3"/>
  <c r="U818" i="3"/>
  <c r="Z817" i="3"/>
  <c r="U817" i="3"/>
  <c r="Z816" i="3"/>
  <c r="U816" i="3"/>
  <c r="Z815" i="3"/>
  <c r="U815" i="3"/>
  <c r="Z814" i="3"/>
  <c r="U814" i="3"/>
  <c r="Z813" i="3"/>
  <c r="U813" i="3"/>
  <c r="Z812" i="3"/>
  <c r="U812" i="3"/>
  <c r="Z811" i="3"/>
  <c r="U811" i="3"/>
  <c r="Z810" i="3"/>
  <c r="U810" i="3"/>
  <c r="Z809" i="3"/>
  <c r="U809" i="3"/>
  <c r="Z808" i="3"/>
  <c r="U808" i="3"/>
  <c r="Z807" i="3"/>
  <c r="U807" i="3"/>
  <c r="Z806" i="3"/>
  <c r="U806" i="3"/>
  <c r="Z805" i="3"/>
  <c r="U805" i="3"/>
  <c r="Z804" i="3"/>
  <c r="U804" i="3"/>
  <c r="Z803" i="3"/>
  <c r="U803" i="3"/>
  <c r="Z802" i="3"/>
  <c r="U802" i="3"/>
  <c r="Z801" i="3"/>
  <c r="U801" i="3"/>
  <c r="Z800" i="3"/>
  <c r="U800" i="3"/>
  <c r="Z799" i="3"/>
  <c r="U799" i="3"/>
  <c r="Z798" i="3"/>
  <c r="U798" i="3"/>
  <c r="Z797" i="3"/>
  <c r="U797" i="3"/>
  <c r="Z796" i="3"/>
  <c r="U796" i="3"/>
  <c r="Z795" i="3"/>
  <c r="U795" i="3"/>
  <c r="Z794" i="3"/>
  <c r="U794" i="3"/>
  <c r="Z793" i="3"/>
  <c r="U793" i="3"/>
  <c r="Z792" i="3"/>
  <c r="U792" i="3"/>
  <c r="Z791" i="3"/>
  <c r="U791" i="3"/>
  <c r="Z790" i="3"/>
  <c r="U790" i="3"/>
  <c r="Z789" i="3"/>
  <c r="U789" i="3"/>
  <c r="Z788" i="3"/>
  <c r="U788" i="3"/>
  <c r="Z787" i="3"/>
  <c r="U787" i="3"/>
  <c r="Z786" i="3"/>
  <c r="U786" i="3"/>
  <c r="Z785" i="3"/>
  <c r="U785" i="3"/>
  <c r="Z784" i="3"/>
  <c r="U784" i="3"/>
  <c r="Z783" i="3"/>
  <c r="U783" i="3"/>
  <c r="Z782" i="3"/>
  <c r="U782" i="3"/>
  <c r="Z781" i="3"/>
  <c r="U781" i="3"/>
  <c r="Z780" i="3"/>
  <c r="U780" i="3"/>
  <c r="Z779" i="3"/>
  <c r="U779" i="3"/>
  <c r="Z778" i="3"/>
  <c r="U778" i="3"/>
  <c r="Z777" i="3"/>
  <c r="U777" i="3"/>
  <c r="Z776" i="3"/>
  <c r="U776" i="3"/>
  <c r="Z775" i="3"/>
  <c r="U775" i="3"/>
  <c r="Z774" i="3"/>
  <c r="U774" i="3"/>
  <c r="Z773" i="3"/>
  <c r="U773" i="3"/>
  <c r="Z772" i="3"/>
  <c r="U772" i="3"/>
  <c r="Z771" i="3"/>
  <c r="U771" i="3"/>
  <c r="Z770" i="3"/>
  <c r="U770" i="3"/>
  <c r="Z769" i="3"/>
  <c r="U769" i="3"/>
  <c r="Z768" i="3"/>
  <c r="U768" i="3"/>
  <c r="Z767" i="3"/>
  <c r="U767" i="3"/>
  <c r="Z766" i="3"/>
  <c r="U766" i="3"/>
  <c r="Z765" i="3"/>
  <c r="U765" i="3"/>
  <c r="Z764" i="3"/>
  <c r="U764" i="3"/>
  <c r="Z763" i="3"/>
  <c r="U763" i="3"/>
  <c r="Z762" i="3"/>
  <c r="U762" i="3"/>
  <c r="Z761" i="3"/>
  <c r="U761" i="3"/>
  <c r="Z760" i="3"/>
  <c r="U760" i="3"/>
  <c r="Z759" i="3"/>
  <c r="U759" i="3"/>
  <c r="Z758" i="3"/>
  <c r="U758" i="3"/>
  <c r="Z757" i="3"/>
  <c r="U757" i="3"/>
  <c r="Z756" i="3"/>
  <c r="U756" i="3"/>
  <c r="Z755" i="3"/>
  <c r="U755" i="3"/>
  <c r="Z754" i="3"/>
  <c r="U754" i="3"/>
  <c r="Z753" i="3"/>
  <c r="U753" i="3"/>
  <c r="Z752" i="3"/>
  <c r="U752" i="3"/>
  <c r="Z751" i="3"/>
  <c r="U751" i="3"/>
  <c r="Z750" i="3"/>
  <c r="U750" i="3"/>
  <c r="Z749" i="3"/>
  <c r="U749" i="3"/>
  <c r="Z748" i="3"/>
  <c r="U748" i="3"/>
  <c r="Z747" i="3"/>
  <c r="U747" i="3"/>
  <c r="Z746" i="3"/>
  <c r="U746" i="3"/>
  <c r="Z745" i="3"/>
  <c r="U745" i="3"/>
  <c r="Z744" i="3"/>
  <c r="U744" i="3"/>
  <c r="Z743" i="3"/>
  <c r="U743" i="3"/>
  <c r="Z742" i="3"/>
  <c r="U742" i="3"/>
  <c r="Z741" i="3"/>
  <c r="U741" i="3"/>
  <c r="Z740" i="3"/>
  <c r="U740" i="3"/>
  <c r="Z739" i="3"/>
  <c r="U739" i="3"/>
  <c r="Z738" i="3"/>
  <c r="U738" i="3"/>
  <c r="Z737" i="3"/>
  <c r="U737" i="3"/>
  <c r="Z736" i="3"/>
  <c r="U736" i="3"/>
  <c r="Z735" i="3"/>
  <c r="U735" i="3"/>
  <c r="Z734" i="3"/>
  <c r="U734" i="3"/>
  <c r="Z733" i="3"/>
  <c r="U733" i="3"/>
  <c r="Z732" i="3"/>
  <c r="U732" i="3"/>
  <c r="Z731" i="3"/>
  <c r="U731" i="3"/>
  <c r="Z730" i="3"/>
  <c r="U730" i="3"/>
  <c r="Z729" i="3"/>
  <c r="U729" i="3"/>
  <c r="Z728" i="3"/>
  <c r="U728" i="3"/>
  <c r="Z727" i="3"/>
  <c r="U727" i="3"/>
  <c r="Z726" i="3"/>
  <c r="U726" i="3"/>
  <c r="Z725" i="3"/>
  <c r="U725" i="3"/>
  <c r="Z724" i="3"/>
  <c r="U724" i="3"/>
  <c r="Z723" i="3"/>
  <c r="U723" i="3"/>
  <c r="Z722" i="3"/>
  <c r="U722" i="3"/>
  <c r="Z721" i="3"/>
  <c r="U721" i="3"/>
  <c r="Z720" i="3"/>
  <c r="U720" i="3"/>
  <c r="Z719" i="3"/>
  <c r="U719" i="3"/>
  <c r="Z718" i="3"/>
  <c r="U718" i="3"/>
  <c r="Z717" i="3"/>
  <c r="U717" i="3"/>
  <c r="Z716" i="3"/>
  <c r="U716" i="3"/>
  <c r="Z715" i="3"/>
  <c r="U715" i="3"/>
  <c r="Z714" i="3"/>
  <c r="U714" i="3"/>
  <c r="Z713" i="3"/>
  <c r="U713" i="3"/>
  <c r="Z712" i="3"/>
  <c r="U712" i="3"/>
  <c r="Z711" i="3"/>
  <c r="U711" i="3"/>
  <c r="Z710" i="3"/>
  <c r="U710" i="3"/>
  <c r="Z709" i="3"/>
  <c r="U709" i="3"/>
  <c r="Z708" i="3"/>
  <c r="U708" i="3"/>
  <c r="Z707" i="3"/>
  <c r="U707" i="3"/>
  <c r="Z706" i="3"/>
  <c r="U706" i="3"/>
  <c r="Z705" i="3"/>
  <c r="U705" i="3"/>
  <c r="Z704" i="3"/>
  <c r="U704" i="3"/>
  <c r="Z703" i="3"/>
  <c r="U703" i="3"/>
  <c r="Z702" i="3"/>
  <c r="U702" i="3"/>
  <c r="Z701" i="3"/>
  <c r="U701" i="3"/>
  <c r="Z700" i="3"/>
  <c r="U700" i="3"/>
  <c r="Z699" i="3"/>
  <c r="U699" i="3"/>
  <c r="Z698" i="3"/>
  <c r="U698" i="3"/>
  <c r="Z697" i="3"/>
  <c r="U697" i="3"/>
  <c r="Z696" i="3"/>
  <c r="U696" i="3"/>
  <c r="Z695" i="3"/>
  <c r="U695" i="3"/>
  <c r="Z694" i="3"/>
  <c r="U694" i="3"/>
  <c r="Z693" i="3"/>
  <c r="U693" i="3"/>
  <c r="Z692" i="3"/>
  <c r="U692" i="3"/>
  <c r="Z691" i="3"/>
  <c r="U691" i="3"/>
  <c r="Z690" i="3"/>
  <c r="U690" i="3"/>
  <c r="Z689" i="3"/>
  <c r="U689" i="3"/>
  <c r="Z688" i="3"/>
  <c r="U688" i="3"/>
  <c r="Z687" i="3"/>
  <c r="U687" i="3"/>
  <c r="Z686" i="3"/>
  <c r="U686" i="3"/>
  <c r="Z685" i="3"/>
  <c r="U685" i="3"/>
  <c r="Z684" i="3"/>
  <c r="U684" i="3"/>
  <c r="Z683" i="3"/>
  <c r="U683" i="3"/>
  <c r="Z682" i="3"/>
  <c r="U682" i="3"/>
  <c r="Z681" i="3"/>
  <c r="U681" i="3"/>
  <c r="Z680" i="3"/>
  <c r="U680" i="3"/>
  <c r="Z679" i="3"/>
  <c r="U679" i="3"/>
  <c r="Z678" i="3"/>
  <c r="U678" i="3"/>
  <c r="Z677" i="3"/>
  <c r="U677" i="3"/>
  <c r="Z676" i="3"/>
  <c r="U676" i="3"/>
  <c r="Z675" i="3"/>
  <c r="U675" i="3"/>
  <c r="Z674" i="3"/>
  <c r="U674" i="3"/>
  <c r="Z673" i="3"/>
  <c r="U673" i="3"/>
  <c r="Z672" i="3"/>
  <c r="U672" i="3"/>
  <c r="Z671" i="3"/>
  <c r="U671" i="3"/>
  <c r="Z670" i="3"/>
  <c r="U670" i="3"/>
  <c r="Z669" i="3"/>
  <c r="U669" i="3"/>
  <c r="Z668" i="3"/>
  <c r="U668" i="3"/>
  <c r="Z667" i="3"/>
  <c r="U667" i="3"/>
  <c r="Z666" i="3"/>
  <c r="U666" i="3"/>
  <c r="Z665" i="3"/>
  <c r="U665" i="3"/>
  <c r="Z664" i="3"/>
  <c r="U664" i="3"/>
  <c r="Z663" i="3"/>
  <c r="U663" i="3"/>
  <c r="Z662" i="3"/>
  <c r="U662" i="3"/>
  <c r="Z661" i="3"/>
  <c r="U661" i="3"/>
  <c r="Z660" i="3"/>
  <c r="U660" i="3"/>
  <c r="Z659" i="3"/>
  <c r="U659" i="3"/>
  <c r="Z658" i="3"/>
  <c r="U658" i="3"/>
  <c r="Z657" i="3"/>
  <c r="U657" i="3"/>
  <c r="Z656" i="3"/>
  <c r="U656" i="3"/>
  <c r="Z655" i="3"/>
  <c r="U655" i="3"/>
  <c r="Z654" i="3"/>
  <c r="U654" i="3"/>
  <c r="Z653" i="3"/>
  <c r="U653" i="3"/>
  <c r="Z652" i="3"/>
  <c r="U652" i="3"/>
  <c r="Z651" i="3"/>
  <c r="U651" i="3"/>
  <c r="Z650" i="3"/>
  <c r="U650" i="3"/>
  <c r="Z649" i="3"/>
  <c r="U649" i="3"/>
  <c r="Z648" i="3"/>
  <c r="U648" i="3"/>
  <c r="Z647" i="3"/>
  <c r="U647" i="3"/>
  <c r="Z646" i="3"/>
  <c r="U646" i="3"/>
  <c r="Z645" i="3"/>
  <c r="U645" i="3"/>
  <c r="Z644" i="3"/>
  <c r="U644" i="3"/>
  <c r="Z643" i="3"/>
  <c r="U643" i="3"/>
  <c r="Z642" i="3"/>
  <c r="U642" i="3"/>
  <c r="Z641" i="3"/>
  <c r="U641" i="3"/>
  <c r="Z640" i="3"/>
  <c r="U640" i="3"/>
  <c r="Z639" i="3"/>
  <c r="U639" i="3"/>
  <c r="Z638" i="3"/>
  <c r="U638" i="3"/>
  <c r="Z637" i="3"/>
  <c r="U637" i="3"/>
  <c r="Z636" i="3"/>
  <c r="U636" i="3"/>
  <c r="Z635" i="3"/>
  <c r="U635" i="3"/>
  <c r="Z634" i="3"/>
  <c r="U634" i="3"/>
  <c r="Z633" i="3"/>
  <c r="U633" i="3"/>
  <c r="Z632" i="3"/>
  <c r="U632" i="3"/>
  <c r="Z631" i="3"/>
  <c r="U631" i="3"/>
  <c r="Z630" i="3"/>
  <c r="U630" i="3"/>
  <c r="Z629" i="3"/>
  <c r="U629" i="3"/>
  <c r="Z628" i="3"/>
  <c r="U628" i="3"/>
  <c r="Z627" i="3"/>
  <c r="U627" i="3"/>
  <c r="Z626" i="3"/>
  <c r="U626" i="3"/>
  <c r="Z625" i="3"/>
  <c r="U625" i="3"/>
  <c r="Z624" i="3"/>
  <c r="U624" i="3"/>
  <c r="Z623" i="3"/>
  <c r="U623" i="3"/>
  <c r="Z622" i="3"/>
  <c r="U622" i="3"/>
  <c r="Z621" i="3"/>
  <c r="U621" i="3"/>
  <c r="Z620" i="3"/>
  <c r="U620" i="3"/>
  <c r="Z619" i="3"/>
  <c r="U619" i="3"/>
  <c r="Z618" i="3"/>
  <c r="U618" i="3"/>
  <c r="Z617" i="3"/>
  <c r="U617" i="3"/>
  <c r="Z616" i="3"/>
  <c r="U616" i="3"/>
  <c r="Z615" i="3"/>
  <c r="U615" i="3"/>
  <c r="Z614" i="3"/>
  <c r="U614" i="3"/>
  <c r="Z613" i="3"/>
  <c r="U613" i="3"/>
  <c r="Z612" i="3"/>
  <c r="U612" i="3"/>
  <c r="Z611" i="3"/>
  <c r="U611" i="3"/>
  <c r="Z610" i="3"/>
  <c r="U610" i="3"/>
  <c r="Z609" i="3"/>
  <c r="U609" i="3"/>
  <c r="Z608" i="3"/>
  <c r="U608" i="3"/>
  <c r="Z607" i="3"/>
  <c r="U607" i="3"/>
  <c r="Z606" i="3"/>
  <c r="U606" i="3"/>
  <c r="Z605" i="3"/>
  <c r="U605" i="3"/>
  <c r="Z604" i="3"/>
  <c r="U604" i="3"/>
  <c r="Z603" i="3"/>
  <c r="U603" i="3"/>
  <c r="Z602" i="3"/>
  <c r="U602" i="3"/>
  <c r="Z601" i="3"/>
  <c r="U601" i="3"/>
  <c r="Z600" i="3"/>
  <c r="U600" i="3"/>
  <c r="Z599" i="3"/>
  <c r="U599" i="3"/>
  <c r="Z598" i="3"/>
  <c r="U598" i="3"/>
  <c r="Z597" i="3"/>
  <c r="U597" i="3"/>
  <c r="Z596" i="3"/>
  <c r="U596" i="3"/>
  <c r="Z595" i="3"/>
  <c r="U595" i="3"/>
  <c r="Z594" i="3"/>
  <c r="U594" i="3"/>
  <c r="Z593" i="3"/>
  <c r="U593" i="3"/>
  <c r="Z592" i="3"/>
  <c r="U592" i="3"/>
  <c r="Z591" i="3"/>
  <c r="U591" i="3"/>
  <c r="Z590" i="3"/>
  <c r="U590" i="3"/>
  <c r="Z589" i="3"/>
  <c r="U589" i="3"/>
  <c r="Z588" i="3"/>
  <c r="U588" i="3"/>
  <c r="Z587" i="3"/>
  <c r="U587" i="3"/>
  <c r="Z586" i="3"/>
  <c r="U586" i="3"/>
  <c r="Z585" i="3"/>
  <c r="U585" i="3"/>
  <c r="Z584" i="3"/>
  <c r="U584" i="3"/>
  <c r="Z583" i="3"/>
  <c r="U583" i="3"/>
  <c r="Z582" i="3"/>
  <c r="U582" i="3"/>
  <c r="Z581" i="3"/>
  <c r="U581" i="3"/>
  <c r="Z580" i="3"/>
  <c r="U580" i="3"/>
  <c r="Z579" i="3"/>
  <c r="U579" i="3"/>
  <c r="Z578" i="3"/>
  <c r="U578" i="3"/>
  <c r="Z577" i="3"/>
  <c r="U577" i="3"/>
  <c r="Z576" i="3"/>
  <c r="U576" i="3"/>
  <c r="Z575" i="3"/>
  <c r="U575" i="3"/>
  <c r="Z574" i="3"/>
  <c r="U574" i="3"/>
  <c r="Z573" i="3"/>
  <c r="U573" i="3"/>
  <c r="Z572" i="3"/>
  <c r="U572" i="3"/>
  <c r="Z571" i="3"/>
  <c r="U571" i="3"/>
  <c r="Z570" i="3"/>
  <c r="U570" i="3"/>
  <c r="Z569" i="3"/>
  <c r="U569" i="3"/>
  <c r="Z568" i="3"/>
  <c r="U568" i="3"/>
  <c r="Z567" i="3"/>
  <c r="U567" i="3"/>
  <c r="Z566" i="3"/>
  <c r="U566" i="3"/>
  <c r="Z565" i="3"/>
  <c r="U565" i="3"/>
  <c r="Z564" i="3"/>
  <c r="U564" i="3"/>
  <c r="Z563" i="3"/>
  <c r="U563" i="3"/>
  <c r="Z562" i="3"/>
  <c r="U562" i="3"/>
  <c r="Z561" i="3"/>
  <c r="U561" i="3"/>
  <c r="Z560" i="3"/>
  <c r="U560" i="3"/>
  <c r="Z559" i="3"/>
  <c r="U559" i="3"/>
  <c r="Z558" i="3"/>
  <c r="U558" i="3"/>
  <c r="Z557" i="3"/>
  <c r="U557" i="3"/>
  <c r="Z556" i="3"/>
  <c r="U556" i="3"/>
  <c r="Z555" i="3"/>
  <c r="U555" i="3"/>
  <c r="Z554" i="3"/>
  <c r="U554" i="3"/>
  <c r="Z553" i="3"/>
  <c r="U553" i="3"/>
  <c r="Z552" i="3"/>
  <c r="U552" i="3"/>
  <c r="Z551" i="3"/>
  <c r="U551" i="3"/>
  <c r="Z550" i="3"/>
  <c r="U550" i="3"/>
  <c r="Z549" i="3"/>
  <c r="U549" i="3"/>
  <c r="Z548" i="3"/>
  <c r="U548" i="3"/>
  <c r="Z547" i="3"/>
  <c r="U547" i="3"/>
  <c r="Z546" i="3"/>
  <c r="U546" i="3"/>
  <c r="Z545" i="3"/>
  <c r="U545" i="3"/>
  <c r="Z544" i="3"/>
  <c r="U544" i="3"/>
  <c r="Z543" i="3"/>
  <c r="U543" i="3"/>
  <c r="Z542" i="3"/>
  <c r="U542" i="3"/>
  <c r="Z541" i="3"/>
  <c r="U541" i="3"/>
  <c r="Z540" i="3"/>
  <c r="U540" i="3"/>
  <c r="Z539" i="3"/>
  <c r="U539" i="3"/>
  <c r="Z538" i="3"/>
  <c r="U538" i="3"/>
  <c r="Z537" i="3"/>
  <c r="U537" i="3"/>
  <c r="Z536" i="3"/>
  <c r="U536" i="3"/>
  <c r="Z535" i="3"/>
  <c r="U535" i="3"/>
  <c r="Z534" i="3"/>
  <c r="U534" i="3"/>
  <c r="Z533" i="3"/>
  <c r="U533" i="3"/>
  <c r="Z532" i="3"/>
  <c r="U532" i="3"/>
  <c r="Z531" i="3"/>
  <c r="U531" i="3"/>
  <c r="Z530" i="3"/>
  <c r="U530" i="3"/>
  <c r="Z529" i="3"/>
  <c r="U529" i="3"/>
  <c r="Z528" i="3"/>
  <c r="U528" i="3"/>
  <c r="Z527" i="3"/>
  <c r="U527" i="3"/>
  <c r="Z526" i="3"/>
  <c r="U526" i="3"/>
  <c r="Z525" i="3"/>
  <c r="U525" i="3"/>
  <c r="Z524" i="3"/>
  <c r="U524" i="3"/>
  <c r="Z523" i="3"/>
  <c r="U523" i="3"/>
  <c r="Z522" i="3"/>
  <c r="U522" i="3"/>
  <c r="Z521" i="3"/>
  <c r="U521" i="3"/>
  <c r="Z520" i="3"/>
  <c r="U520" i="3"/>
  <c r="Z519" i="3"/>
  <c r="U519" i="3"/>
  <c r="Z518" i="3"/>
  <c r="U518" i="3"/>
  <c r="Z517" i="3"/>
  <c r="U517" i="3"/>
  <c r="Z516" i="3"/>
  <c r="U516" i="3"/>
  <c r="Z515" i="3"/>
  <c r="U515" i="3"/>
  <c r="Z514" i="3"/>
  <c r="U514" i="3"/>
  <c r="Z513" i="3"/>
  <c r="U513" i="3"/>
  <c r="Z512" i="3"/>
  <c r="U512" i="3"/>
  <c r="Z511" i="3"/>
  <c r="U511" i="3"/>
  <c r="Z510" i="3"/>
  <c r="U510" i="3"/>
  <c r="Z509" i="3"/>
  <c r="U509" i="3"/>
  <c r="Z508" i="3"/>
  <c r="U508" i="3"/>
  <c r="Z507" i="3"/>
  <c r="U507" i="3"/>
  <c r="Z506" i="3"/>
  <c r="U506" i="3"/>
  <c r="Z505" i="3"/>
  <c r="U505" i="3"/>
  <c r="Z504" i="3"/>
  <c r="U504" i="3"/>
  <c r="Z503" i="3"/>
  <c r="U503" i="3"/>
  <c r="Z502" i="3"/>
  <c r="U502" i="3"/>
  <c r="Z501" i="3"/>
  <c r="U501" i="3"/>
  <c r="Z500" i="3"/>
  <c r="U500" i="3"/>
  <c r="Z499" i="3"/>
  <c r="U499" i="3"/>
  <c r="Z498" i="3"/>
  <c r="U498" i="3"/>
  <c r="Z497" i="3"/>
  <c r="U497" i="3"/>
  <c r="Z496" i="3"/>
  <c r="U496" i="3"/>
  <c r="Z495" i="3"/>
  <c r="U495" i="3"/>
  <c r="Z494" i="3"/>
  <c r="U494" i="3"/>
  <c r="Z493" i="3"/>
  <c r="U493" i="3"/>
  <c r="Z492" i="3"/>
  <c r="U492" i="3"/>
  <c r="Z491" i="3"/>
  <c r="U491" i="3"/>
  <c r="Z490" i="3"/>
  <c r="U490" i="3"/>
  <c r="Z489" i="3"/>
  <c r="U489" i="3"/>
  <c r="Z488" i="3"/>
  <c r="U488" i="3"/>
  <c r="Z487" i="3"/>
  <c r="U487" i="3"/>
  <c r="Z486" i="3"/>
  <c r="U486" i="3"/>
  <c r="Z485" i="3"/>
  <c r="U485" i="3"/>
  <c r="Z484" i="3"/>
  <c r="U484" i="3"/>
  <c r="Z483" i="3"/>
  <c r="U483" i="3"/>
  <c r="Z482" i="3"/>
  <c r="U482" i="3"/>
  <c r="Z481" i="3"/>
  <c r="U481" i="3"/>
  <c r="Z480" i="3"/>
  <c r="U480" i="3"/>
  <c r="Z479" i="3"/>
  <c r="U479" i="3"/>
  <c r="Z478" i="3"/>
  <c r="U478" i="3"/>
  <c r="Z477" i="3"/>
  <c r="U477" i="3"/>
  <c r="Z476" i="3"/>
  <c r="U476" i="3"/>
  <c r="Z475" i="3"/>
  <c r="U475" i="3"/>
  <c r="Z474" i="3"/>
  <c r="U474" i="3"/>
  <c r="Z473" i="3"/>
  <c r="U473" i="3"/>
  <c r="Z472" i="3"/>
  <c r="U472" i="3"/>
  <c r="Z471" i="3"/>
  <c r="U471" i="3"/>
  <c r="Z470" i="3"/>
  <c r="U470" i="3"/>
  <c r="Z469" i="3"/>
  <c r="U469" i="3"/>
  <c r="Z468" i="3"/>
  <c r="U468" i="3"/>
  <c r="Z467" i="3"/>
  <c r="U467" i="3"/>
  <c r="Z466" i="3"/>
  <c r="U466" i="3"/>
  <c r="Z465" i="3"/>
  <c r="U465" i="3"/>
  <c r="Z464" i="3"/>
  <c r="U464" i="3"/>
  <c r="Z463" i="3"/>
  <c r="U463" i="3"/>
  <c r="Z462" i="3"/>
  <c r="U462" i="3"/>
  <c r="Z461" i="3"/>
  <c r="U461" i="3"/>
  <c r="Z460" i="3"/>
  <c r="U460" i="3"/>
  <c r="Z459" i="3"/>
  <c r="U459" i="3"/>
  <c r="Z458" i="3"/>
  <c r="U458" i="3"/>
  <c r="Z457" i="3"/>
  <c r="U457" i="3"/>
  <c r="Z456" i="3"/>
  <c r="U456" i="3"/>
  <c r="Z455" i="3"/>
  <c r="U455" i="3"/>
  <c r="Z454" i="3"/>
  <c r="U454" i="3"/>
  <c r="Z453" i="3"/>
  <c r="U453" i="3"/>
  <c r="Z452" i="3"/>
  <c r="U452" i="3"/>
  <c r="Z451" i="3"/>
  <c r="U451" i="3"/>
  <c r="Z450" i="3"/>
  <c r="U450" i="3"/>
  <c r="Z449" i="3"/>
  <c r="U449" i="3"/>
  <c r="Z448" i="3"/>
  <c r="U448" i="3"/>
  <c r="Z447" i="3"/>
  <c r="U447" i="3"/>
  <c r="Z446" i="3"/>
  <c r="U446" i="3"/>
  <c r="Z445" i="3"/>
  <c r="U445" i="3"/>
  <c r="Z444" i="3"/>
  <c r="U444" i="3"/>
  <c r="Z443" i="3"/>
  <c r="U443" i="3"/>
  <c r="Z442" i="3"/>
  <c r="U442" i="3"/>
  <c r="Z441" i="3"/>
  <c r="U441" i="3"/>
  <c r="Z440" i="3"/>
  <c r="U440" i="3"/>
  <c r="Z439" i="3"/>
  <c r="U439" i="3"/>
  <c r="Z438" i="3"/>
  <c r="U438" i="3"/>
  <c r="Z437" i="3"/>
  <c r="U437" i="3"/>
  <c r="Z436" i="3"/>
  <c r="U436" i="3"/>
  <c r="Z435" i="3"/>
  <c r="U435" i="3"/>
  <c r="Z434" i="3"/>
  <c r="U434" i="3"/>
  <c r="Z433" i="3"/>
  <c r="U433" i="3"/>
  <c r="Z432" i="3"/>
  <c r="U432" i="3"/>
  <c r="Z431" i="3"/>
  <c r="U431" i="3"/>
  <c r="Z430" i="3"/>
  <c r="U430" i="3"/>
  <c r="Z429" i="3"/>
  <c r="U429" i="3"/>
  <c r="Z428" i="3"/>
  <c r="U428" i="3"/>
  <c r="Z427" i="3"/>
  <c r="U427" i="3"/>
  <c r="Z426" i="3"/>
  <c r="U426" i="3"/>
  <c r="Z425" i="3"/>
  <c r="U425" i="3"/>
  <c r="Z424" i="3"/>
  <c r="U424" i="3"/>
  <c r="Z423" i="3"/>
  <c r="U423" i="3"/>
  <c r="Z422" i="3"/>
  <c r="U422" i="3"/>
  <c r="Z421" i="3"/>
  <c r="U421" i="3"/>
  <c r="Z420" i="3"/>
  <c r="U420" i="3"/>
  <c r="Z419" i="3"/>
  <c r="U419" i="3"/>
  <c r="Z418" i="3"/>
  <c r="U418" i="3"/>
  <c r="Z417" i="3"/>
  <c r="U417" i="3"/>
  <c r="Z416" i="3"/>
  <c r="U416" i="3"/>
  <c r="Z415" i="3"/>
  <c r="U415" i="3"/>
  <c r="Z414" i="3"/>
  <c r="U414" i="3"/>
  <c r="Z413" i="3"/>
  <c r="U413" i="3"/>
  <c r="Z412" i="3"/>
  <c r="U412" i="3"/>
  <c r="Z411" i="3"/>
  <c r="U411" i="3"/>
  <c r="Z410" i="3"/>
  <c r="U410" i="3"/>
  <c r="Z409" i="3"/>
  <c r="U409" i="3"/>
  <c r="Z408" i="3"/>
  <c r="U408" i="3"/>
  <c r="Z407" i="3"/>
  <c r="U407" i="3"/>
  <c r="Z406" i="3"/>
  <c r="U406" i="3"/>
  <c r="Z405" i="3"/>
  <c r="U405" i="3"/>
  <c r="Z404" i="3"/>
  <c r="U404" i="3"/>
  <c r="Z403" i="3"/>
  <c r="U403" i="3"/>
  <c r="Z402" i="3"/>
  <c r="U402" i="3"/>
  <c r="Z401" i="3"/>
  <c r="U401" i="3"/>
  <c r="Z400" i="3"/>
  <c r="U400" i="3"/>
  <c r="Z399" i="3"/>
  <c r="U399" i="3"/>
  <c r="Z398" i="3"/>
  <c r="U398" i="3"/>
  <c r="Z397" i="3"/>
  <c r="U397" i="3"/>
  <c r="Z396" i="3"/>
  <c r="U396" i="3"/>
  <c r="Z395" i="3"/>
  <c r="U395" i="3"/>
  <c r="Z394" i="3"/>
  <c r="U394" i="3"/>
  <c r="Z393" i="3"/>
  <c r="U393" i="3"/>
  <c r="Z392" i="3"/>
  <c r="U392" i="3"/>
  <c r="Z391" i="3"/>
  <c r="U391" i="3"/>
  <c r="Z390" i="3"/>
  <c r="U390" i="3"/>
  <c r="Z389" i="3"/>
  <c r="U389" i="3"/>
  <c r="Z388" i="3"/>
  <c r="U388" i="3"/>
  <c r="Z387" i="3"/>
  <c r="U387" i="3"/>
  <c r="Z386" i="3"/>
  <c r="U386" i="3"/>
  <c r="Z385" i="3"/>
  <c r="U385" i="3"/>
  <c r="Z384" i="3"/>
  <c r="U384" i="3"/>
  <c r="Z383" i="3"/>
  <c r="U383" i="3"/>
  <c r="Z382" i="3"/>
  <c r="U382" i="3"/>
  <c r="Z381" i="3"/>
  <c r="U381" i="3"/>
  <c r="Z380" i="3"/>
  <c r="U380" i="3"/>
  <c r="Z379" i="3"/>
  <c r="U379" i="3"/>
  <c r="Z378" i="3"/>
  <c r="U378" i="3"/>
  <c r="Z377" i="3"/>
  <c r="U377" i="3"/>
  <c r="Z376" i="3"/>
  <c r="U376" i="3"/>
  <c r="Z375" i="3"/>
  <c r="U375" i="3"/>
  <c r="Z374" i="3"/>
  <c r="U374" i="3"/>
  <c r="Z373" i="3"/>
  <c r="U373" i="3"/>
  <c r="Z372" i="3"/>
  <c r="U372" i="3"/>
  <c r="Z371" i="3"/>
  <c r="U371" i="3"/>
  <c r="Z370" i="3"/>
  <c r="U370" i="3"/>
  <c r="Z369" i="3"/>
  <c r="U369" i="3"/>
  <c r="Z368" i="3"/>
  <c r="U368" i="3"/>
  <c r="Z367" i="3"/>
  <c r="U367" i="3"/>
  <c r="Z366" i="3"/>
  <c r="U366" i="3"/>
  <c r="Z365" i="3"/>
  <c r="U365" i="3"/>
  <c r="Z364" i="3"/>
  <c r="U364" i="3"/>
  <c r="Z363" i="3"/>
  <c r="U363" i="3"/>
  <c r="Z362" i="3"/>
  <c r="U362" i="3"/>
  <c r="Z361" i="3"/>
  <c r="U361" i="3"/>
  <c r="Z360" i="3"/>
  <c r="U360" i="3"/>
  <c r="Z359" i="3"/>
  <c r="U359" i="3"/>
  <c r="Z358" i="3"/>
  <c r="U358" i="3"/>
  <c r="Z357" i="3"/>
  <c r="U357" i="3"/>
  <c r="Z356" i="3"/>
  <c r="U356" i="3"/>
  <c r="Z355" i="3"/>
  <c r="U355" i="3"/>
  <c r="Z354" i="3"/>
  <c r="U354" i="3"/>
  <c r="Z353" i="3"/>
  <c r="U353" i="3"/>
  <c r="Z352" i="3"/>
  <c r="U352" i="3"/>
  <c r="Z351" i="3"/>
  <c r="U351" i="3"/>
  <c r="Z350" i="3"/>
  <c r="U350" i="3"/>
  <c r="Z349" i="3"/>
  <c r="U349" i="3"/>
  <c r="Z348" i="3"/>
  <c r="U348" i="3"/>
  <c r="Z347" i="3"/>
  <c r="U347" i="3"/>
  <c r="Z346" i="3"/>
  <c r="U346" i="3"/>
  <c r="Z345" i="3"/>
  <c r="U345" i="3"/>
  <c r="Z344" i="3"/>
  <c r="U344" i="3"/>
  <c r="Z343" i="3"/>
  <c r="U343" i="3"/>
  <c r="Z342" i="3"/>
  <c r="U342" i="3"/>
  <c r="Z341" i="3"/>
  <c r="U341" i="3"/>
  <c r="Z340" i="3"/>
  <c r="U340" i="3"/>
  <c r="Z339" i="3"/>
  <c r="U339" i="3"/>
  <c r="Z338" i="3"/>
  <c r="U338" i="3"/>
  <c r="Z337" i="3"/>
  <c r="U337" i="3"/>
  <c r="Z336" i="3"/>
  <c r="U336" i="3"/>
  <c r="Z335" i="3"/>
  <c r="U335" i="3"/>
  <c r="Z334" i="3"/>
  <c r="U334" i="3"/>
  <c r="Z333" i="3"/>
  <c r="U333" i="3"/>
  <c r="Z332" i="3"/>
  <c r="U332" i="3"/>
  <c r="Z331" i="3"/>
  <c r="U331" i="3"/>
  <c r="Z330" i="3"/>
  <c r="U330" i="3"/>
  <c r="Z329" i="3"/>
  <c r="U329" i="3"/>
  <c r="Z328" i="3"/>
  <c r="U328" i="3"/>
  <c r="Z327" i="3"/>
  <c r="U327" i="3"/>
  <c r="Z326" i="3"/>
  <c r="U326" i="3"/>
  <c r="Z325" i="3"/>
  <c r="U325" i="3"/>
  <c r="Z324" i="3"/>
  <c r="U324" i="3"/>
  <c r="Z323" i="3"/>
  <c r="U323" i="3"/>
  <c r="Z322" i="3"/>
  <c r="U322" i="3"/>
  <c r="Z321" i="3"/>
  <c r="U321" i="3"/>
  <c r="Z320" i="3"/>
  <c r="U320" i="3"/>
  <c r="Z319" i="3"/>
  <c r="U319" i="3"/>
  <c r="Z318" i="3"/>
  <c r="U318" i="3"/>
  <c r="Z317" i="3"/>
  <c r="U317" i="3"/>
  <c r="Z316" i="3"/>
  <c r="U316" i="3"/>
  <c r="Z315" i="3"/>
  <c r="U315" i="3"/>
  <c r="Z314" i="3"/>
  <c r="U314" i="3"/>
  <c r="Z313" i="3"/>
  <c r="U313" i="3"/>
  <c r="Z312" i="3"/>
  <c r="U312" i="3"/>
  <c r="Z311" i="3"/>
  <c r="U311" i="3"/>
  <c r="Z310" i="3"/>
  <c r="U310" i="3"/>
  <c r="Z309" i="3"/>
  <c r="U309" i="3"/>
  <c r="Z308" i="3"/>
  <c r="U308" i="3"/>
  <c r="Z307" i="3"/>
  <c r="U307" i="3"/>
  <c r="Z306" i="3"/>
  <c r="U306" i="3"/>
  <c r="Z305" i="3"/>
  <c r="U305" i="3"/>
  <c r="Z304" i="3"/>
  <c r="U304" i="3"/>
  <c r="Z303" i="3"/>
  <c r="U303" i="3"/>
  <c r="Z302" i="3"/>
  <c r="U302" i="3"/>
  <c r="Z301" i="3"/>
  <c r="U301" i="3"/>
  <c r="Z300" i="3"/>
  <c r="U300" i="3"/>
  <c r="Z299" i="3"/>
  <c r="U299" i="3"/>
  <c r="Z298" i="3"/>
  <c r="U298" i="3"/>
  <c r="Z297" i="3"/>
  <c r="U297" i="3"/>
  <c r="Z296" i="3"/>
  <c r="U296" i="3"/>
  <c r="Z295" i="3"/>
  <c r="U295" i="3"/>
  <c r="Z294" i="3"/>
  <c r="U294" i="3"/>
  <c r="Z293" i="3"/>
  <c r="U293" i="3"/>
  <c r="Z292" i="3"/>
  <c r="U292" i="3"/>
  <c r="Z291" i="3"/>
  <c r="U291" i="3"/>
  <c r="Z290" i="3"/>
  <c r="U290" i="3"/>
  <c r="Z289" i="3"/>
  <c r="U289" i="3"/>
  <c r="Z288" i="3"/>
  <c r="U288" i="3"/>
  <c r="Z287" i="3"/>
  <c r="U287" i="3"/>
  <c r="Z286" i="3"/>
  <c r="U286" i="3"/>
  <c r="Z285" i="3"/>
  <c r="U285" i="3"/>
  <c r="Z284" i="3"/>
  <c r="U284" i="3"/>
  <c r="Z283" i="3"/>
  <c r="U283" i="3"/>
  <c r="Z282" i="3"/>
  <c r="U282" i="3"/>
  <c r="Z281" i="3"/>
  <c r="U281" i="3"/>
  <c r="Z280" i="3"/>
  <c r="U280" i="3"/>
  <c r="Z279" i="3"/>
  <c r="U279" i="3"/>
  <c r="Z278" i="3"/>
  <c r="U278" i="3"/>
  <c r="Z277" i="3"/>
  <c r="U277" i="3"/>
  <c r="Z276" i="3"/>
  <c r="U276" i="3"/>
  <c r="Z275" i="3"/>
  <c r="U275" i="3"/>
  <c r="Z274" i="3"/>
  <c r="U274" i="3"/>
  <c r="Z273" i="3"/>
  <c r="U273" i="3"/>
  <c r="Z272" i="3"/>
  <c r="U272" i="3"/>
  <c r="Z271" i="3"/>
  <c r="U271" i="3"/>
  <c r="Z270" i="3"/>
  <c r="U270" i="3"/>
  <c r="Z269" i="3"/>
  <c r="U269" i="3"/>
  <c r="Z268" i="3"/>
  <c r="U268" i="3"/>
  <c r="Z267" i="3"/>
  <c r="U267" i="3"/>
  <c r="Z266" i="3"/>
  <c r="U266" i="3"/>
  <c r="Z265" i="3"/>
  <c r="U265" i="3"/>
  <c r="Z264" i="3"/>
  <c r="U264" i="3"/>
  <c r="Z263" i="3"/>
  <c r="U263" i="3"/>
  <c r="Z262" i="3"/>
  <c r="U262" i="3"/>
  <c r="Z261" i="3"/>
  <c r="U261" i="3"/>
  <c r="Z260" i="3"/>
  <c r="U260" i="3"/>
  <c r="Z259" i="3"/>
  <c r="U259" i="3"/>
  <c r="Z258" i="3"/>
  <c r="U258" i="3"/>
  <c r="Z257" i="3"/>
  <c r="U257" i="3"/>
  <c r="Z256" i="3"/>
  <c r="U256" i="3"/>
  <c r="Z255" i="3"/>
  <c r="U255" i="3"/>
  <c r="Z254" i="3"/>
  <c r="U254" i="3"/>
  <c r="Z253" i="3"/>
  <c r="U253" i="3"/>
  <c r="Z252" i="3"/>
  <c r="U252" i="3"/>
  <c r="Z251" i="3"/>
  <c r="U251" i="3"/>
  <c r="Z250" i="3"/>
  <c r="U250" i="3"/>
  <c r="Z249" i="3"/>
  <c r="U249" i="3"/>
  <c r="Z248" i="3"/>
  <c r="U248" i="3"/>
  <c r="Z247" i="3"/>
  <c r="U247" i="3"/>
  <c r="Z246" i="3"/>
  <c r="U246" i="3"/>
  <c r="Z245" i="3"/>
  <c r="U245" i="3"/>
  <c r="Z244" i="3"/>
  <c r="U244" i="3"/>
  <c r="Z243" i="3"/>
  <c r="U243" i="3"/>
  <c r="Z242" i="3"/>
  <c r="U242" i="3"/>
  <c r="Z241" i="3"/>
  <c r="U241" i="3"/>
  <c r="Z240" i="3"/>
  <c r="U240" i="3"/>
  <c r="Z239" i="3"/>
  <c r="U239" i="3"/>
  <c r="Z238" i="3"/>
  <c r="U238" i="3"/>
  <c r="Z237" i="3"/>
  <c r="U237" i="3"/>
  <c r="Z236" i="3"/>
  <c r="U236" i="3"/>
  <c r="Z235" i="3"/>
  <c r="U235" i="3"/>
  <c r="Z234" i="3"/>
  <c r="U234" i="3"/>
  <c r="Z233" i="3"/>
  <c r="U233" i="3"/>
  <c r="Z232" i="3"/>
  <c r="U232" i="3"/>
  <c r="Z231" i="3"/>
  <c r="U231" i="3"/>
  <c r="Z230" i="3"/>
  <c r="U230" i="3"/>
  <c r="Z229" i="3"/>
  <c r="U229" i="3"/>
  <c r="Z228" i="3"/>
  <c r="U228" i="3"/>
  <c r="Z227" i="3"/>
  <c r="U227" i="3"/>
  <c r="Z226" i="3"/>
  <c r="U226" i="3"/>
  <c r="Z225" i="3"/>
  <c r="U225" i="3"/>
  <c r="Z224" i="3"/>
  <c r="U224" i="3"/>
  <c r="Z223" i="3"/>
  <c r="U223" i="3"/>
  <c r="Z222" i="3"/>
  <c r="U222" i="3"/>
  <c r="Z221" i="3"/>
  <c r="U221" i="3"/>
  <c r="Z220" i="3"/>
  <c r="U220" i="3"/>
  <c r="Z219" i="3"/>
  <c r="U219" i="3"/>
  <c r="Z218" i="3"/>
  <c r="U218" i="3"/>
  <c r="Z217" i="3"/>
  <c r="U217" i="3"/>
  <c r="Z216" i="3"/>
  <c r="U216" i="3"/>
  <c r="Z215" i="3"/>
  <c r="U215" i="3"/>
  <c r="Z214" i="3"/>
  <c r="U214" i="3"/>
  <c r="Z213" i="3"/>
  <c r="U213" i="3"/>
  <c r="Z212" i="3"/>
  <c r="U212" i="3"/>
  <c r="Z211" i="3"/>
  <c r="U211" i="3"/>
  <c r="Z210" i="3"/>
  <c r="U210" i="3"/>
  <c r="Z209" i="3"/>
  <c r="U209" i="3"/>
  <c r="Z208" i="3"/>
  <c r="U208" i="3"/>
  <c r="Z207" i="3"/>
  <c r="U207" i="3"/>
  <c r="Z206" i="3"/>
  <c r="U206" i="3"/>
  <c r="Z205" i="3"/>
  <c r="U205" i="3"/>
  <c r="Z204" i="3"/>
  <c r="U204" i="3"/>
  <c r="Z203" i="3"/>
  <c r="U203" i="3"/>
  <c r="Z202" i="3"/>
  <c r="U202" i="3"/>
  <c r="Z201" i="3"/>
  <c r="U201" i="3"/>
  <c r="Z200" i="3"/>
  <c r="U200" i="3"/>
  <c r="Z199" i="3"/>
  <c r="U199" i="3"/>
  <c r="Z198" i="3"/>
  <c r="U198" i="3"/>
  <c r="Z197" i="3"/>
  <c r="U197" i="3"/>
  <c r="Z196" i="3"/>
  <c r="U196" i="3"/>
  <c r="Z195" i="3"/>
  <c r="U195" i="3"/>
  <c r="Z194" i="3"/>
  <c r="U194" i="3"/>
  <c r="Z193" i="3"/>
  <c r="U193" i="3"/>
  <c r="Z192" i="3"/>
  <c r="U192" i="3"/>
  <c r="Z191" i="3"/>
  <c r="U191" i="3"/>
  <c r="Z190" i="3"/>
  <c r="U190" i="3"/>
  <c r="Z189" i="3"/>
  <c r="U189" i="3"/>
  <c r="Z188" i="3"/>
  <c r="U188" i="3"/>
  <c r="Z187" i="3"/>
  <c r="U187" i="3"/>
  <c r="Z186" i="3"/>
  <c r="U186" i="3"/>
  <c r="Z185" i="3"/>
  <c r="U185" i="3"/>
  <c r="Z184" i="3"/>
  <c r="U184" i="3"/>
  <c r="Z183" i="3"/>
  <c r="U183" i="3"/>
  <c r="Z182" i="3"/>
  <c r="U182" i="3"/>
  <c r="Z181" i="3"/>
  <c r="U181" i="3"/>
  <c r="Z180" i="3"/>
  <c r="U180" i="3"/>
  <c r="Z179" i="3"/>
  <c r="U179" i="3"/>
  <c r="Z178" i="3"/>
  <c r="U178" i="3"/>
  <c r="Z177" i="3"/>
  <c r="U177" i="3"/>
  <c r="Z176" i="3"/>
  <c r="U176" i="3"/>
  <c r="Z175" i="3"/>
  <c r="U175" i="3"/>
  <c r="Z174" i="3"/>
  <c r="U174" i="3"/>
  <c r="Z173" i="3"/>
  <c r="U173" i="3"/>
  <c r="Z172" i="3"/>
  <c r="U172" i="3"/>
  <c r="Z171" i="3"/>
  <c r="U171" i="3"/>
  <c r="Z170" i="3"/>
  <c r="U170" i="3"/>
  <c r="Z169" i="3"/>
  <c r="U169" i="3"/>
  <c r="Z168" i="3"/>
  <c r="U168" i="3"/>
  <c r="Z167" i="3"/>
  <c r="U167" i="3"/>
  <c r="Z166" i="3"/>
  <c r="U166" i="3"/>
  <c r="Z165" i="3"/>
  <c r="U165" i="3"/>
  <c r="Z164" i="3"/>
  <c r="U164" i="3"/>
  <c r="Z163" i="3"/>
  <c r="U163" i="3"/>
  <c r="Z162" i="3"/>
  <c r="U162" i="3"/>
  <c r="Z161" i="3"/>
  <c r="U161" i="3"/>
  <c r="Z160" i="3"/>
  <c r="U160" i="3"/>
  <c r="Z159" i="3"/>
  <c r="U159" i="3"/>
  <c r="Z158" i="3"/>
  <c r="U158" i="3"/>
  <c r="Z157" i="3"/>
  <c r="U157" i="3"/>
  <c r="Z156" i="3"/>
  <c r="U156" i="3"/>
  <c r="Z155" i="3"/>
  <c r="U155" i="3"/>
  <c r="Z154" i="3"/>
  <c r="U154" i="3"/>
  <c r="Z153" i="3"/>
  <c r="U153" i="3"/>
  <c r="Z152" i="3"/>
  <c r="U152" i="3"/>
  <c r="Z151" i="3"/>
  <c r="U151" i="3"/>
  <c r="Z150" i="3"/>
  <c r="U150" i="3"/>
  <c r="Z149" i="3"/>
  <c r="U149" i="3"/>
  <c r="Z148" i="3"/>
  <c r="U148" i="3"/>
  <c r="Z147" i="3"/>
  <c r="U147" i="3"/>
  <c r="Z146" i="3"/>
  <c r="U146" i="3"/>
  <c r="Z145" i="3"/>
  <c r="U145" i="3"/>
  <c r="Z144" i="3"/>
  <c r="U144" i="3"/>
  <c r="Z143" i="3"/>
  <c r="U143" i="3"/>
  <c r="Z142" i="3"/>
  <c r="U142" i="3"/>
  <c r="Z141" i="3"/>
  <c r="U141" i="3"/>
  <c r="Z140" i="3"/>
  <c r="U140" i="3"/>
  <c r="Z139" i="3"/>
  <c r="U139" i="3"/>
  <c r="Z138" i="3"/>
  <c r="U138" i="3"/>
  <c r="Z137" i="3"/>
  <c r="U137" i="3"/>
  <c r="Z136" i="3"/>
  <c r="U136" i="3"/>
  <c r="Z135" i="3"/>
  <c r="U135" i="3"/>
  <c r="Z134" i="3"/>
  <c r="U134" i="3"/>
  <c r="Z133" i="3"/>
  <c r="U133" i="3"/>
  <c r="Z132" i="3"/>
  <c r="U132" i="3"/>
  <c r="Z131" i="3"/>
  <c r="U131" i="3"/>
  <c r="Z130" i="3"/>
  <c r="U130" i="3"/>
  <c r="Z129" i="3"/>
  <c r="U129" i="3"/>
  <c r="Z128" i="3"/>
  <c r="U128" i="3"/>
  <c r="Z127" i="3"/>
  <c r="U127" i="3"/>
  <c r="Z126" i="3"/>
  <c r="U126" i="3"/>
  <c r="Z125" i="3"/>
  <c r="U125" i="3"/>
  <c r="Z124" i="3"/>
  <c r="U124" i="3"/>
  <c r="Z123" i="3"/>
  <c r="U123" i="3"/>
  <c r="Z122" i="3"/>
  <c r="U122" i="3"/>
  <c r="Z121" i="3"/>
  <c r="U121" i="3"/>
  <c r="Z120" i="3"/>
  <c r="U120" i="3"/>
  <c r="Z119" i="3"/>
  <c r="U119" i="3"/>
  <c r="Z118" i="3"/>
  <c r="U118" i="3"/>
  <c r="Z117" i="3"/>
  <c r="U117" i="3"/>
  <c r="Z116" i="3"/>
  <c r="U116" i="3"/>
  <c r="Z115" i="3"/>
  <c r="U115" i="3"/>
  <c r="Z114" i="3"/>
  <c r="U114" i="3"/>
  <c r="Z113" i="3"/>
  <c r="U113" i="3"/>
  <c r="Z112" i="3"/>
  <c r="U112" i="3"/>
  <c r="Z111" i="3"/>
  <c r="U111" i="3"/>
  <c r="Z110" i="3"/>
  <c r="U110" i="3"/>
  <c r="Z109" i="3"/>
  <c r="U109" i="3"/>
  <c r="Z108" i="3"/>
  <c r="U108" i="3"/>
  <c r="Z107" i="3"/>
  <c r="U107" i="3"/>
  <c r="Z106" i="3"/>
  <c r="U106" i="3"/>
  <c r="Z105" i="3"/>
  <c r="U105" i="3"/>
  <c r="Z104" i="3"/>
  <c r="U104" i="3"/>
  <c r="Z103" i="3"/>
  <c r="U103" i="3"/>
  <c r="Z102" i="3"/>
  <c r="U102" i="3"/>
  <c r="Z101" i="3"/>
  <c r="U101" i="3"/>
  <c r="Z100" i="3"/>
  <c r="U100" i="3"/>
  <c r="Z99" i="3"/>
  <c r="U99" i="3"/>
  <c r="Z98" i="3"/>
  <c r="U98" i="3"/>
  <c r="Z97" i="3"/>
  <c r="U97" i="3"/>
  <c r="Z96" i="3"/>
  <c r="U96" i="3"/>
  <c r="Z95" i="3"/>
  <c r="U95" i="3"/>
  <c r="Z94" i="3"/>
  <c r="U94" i="3"/>
  <c r="Z93" i="3"/>
  <c r="U93" i="3"/>
  <c r="Z92" i="3"/>
  <c r="U92" i="3"/>
  <c r="Z91" i="3"/>
  <c r="U91" i="3"/>
  <c r="Z90" i="3"/>
  <c r="U90" i="3"/>
  <c r="Z89" i="3"/>
  <c r="U89" i="3"/>
  <c r="Z88" i="3"/>
  <c r="U88" i="3"/>
  <c r="Z87" i="3"/>
  <c r="U87" i="3"/>
  <c r="Z86" i="3"/>
  <c r="U86" i="3"/>
  <c r="Z85" i="3"/>
  <c r="U85" i="3"/>
  <c r="Z84" i="3"/>
  <c r="U84" i="3"/>
  <c r="Z83" i="3"/>
  <c r="U83" i="3"/>
  <c r="Z82" i="3"/>
  <c r="U82" i="3"/>
  <c r="Z81" i="3"/>
  <c r="U81" i="3"/>
  <c r="Z80" i="3"/>
  <c r="U80" i="3"/>
  <c r="Z79" i="3"/>
  <c r="U79" i="3"/>
  <c r="Z78" i="3"/>
  <c r="U78" i="3"/>
  <c r="Z77" i="3"/>
  <c r="U77" i="3"/>
  <c r="Z76" i="3"/>
  <c r="U76" i="3"/>
  <c r="Z75" i="3"/>
  <c r="U75" i="3"/>
  <c r="Z74" i="3"/>
  <c r="U74" i="3"/>
  <c r="Z73" i="3"/>
  <c r="U73" i="3"/>
  <c r="Z72" i="3"/>
  <c r="U72" i="3"/>
  <c r="Z71" i="3"/>
  <c r="U71" i="3"/>
  <c r="Z70" i="3"/>
  <c r="U70" i="3"/>
  <c r="Z69" i="3"/>
  <c r="U69" i="3"/>
  <c r="Z68" i="3"/>
  <c r="U68" i="3"/>
  <c r="Z67" i="3"/>
  <c r="U67" i="3"/>
  <c r="Z66" i="3"/>
  <c r="U66" i="3"/>
  <c r="Z65" i="3"/>
  <c r="U65" i="3"/>
  <c r="Z64" i="3"/>
  <c r="U64" i="3"/>
  <c r="Z63" i="3"/>
  <c r="U63" i="3"/>
  <c r="Z62" i="3"/>
  <c r="U62" i="3"/>
  <c r="Z61" i="3"/>
  <c r="U61" i="3"/>
  <c r="Z60" i="3"/>
  <c r="U60" i="3"/>
  <c r="Z59" i="3"/>
  <c r="U59" i="3"/>
  <c r="Z58" i="3"/>
  <c r="U58" i="3"/>
  <c r="Z57" i="3"/>
  <c r="U57" i="3"/>
  <c r="Z56" i="3"/>
  <c r="U56" i="3"/>
  <c r="Z55" i="3"/>
  <c r="U55" i="3"/>
  <c r="Z54" i="3"/>
  <c r="U54" i="3"/>
  <c r="Z53" i="3"/>
  <c r="U53" i="3"/>
  <c r="Z52" i="3"/>
  <c r="U52" i="3"/>
  <c r="Z51" i="3"/>
  <c r="U51" i="3"/>
  <c r="Z50" i="3"/>
  <c r="U50" i="3"/>
  <c r="Z49" i="3"/>
  <c r="U49" i="3"/>
  <c r="Z48" i="3"/>
  <c r="U48" i="3"/>
  <c r="Z47" i="3"/>
  <c r="U47" i="3"/>
  <c r="Z46" i="3"/>
  <c r="U46" i="3"/>
  <c r="Z45" i="3"/>
  <c r="U45" i="3"/>
  <c r="Z44" i="3"/>
  <c r="U44" i="3"/>
  <c r="Z43" i="3"/>
  <c r="U43" i="3"/>
  <c r="Z42" i="3"/>
  <c r="U42" i="3"/>
  <c r="Z41" i="3"/>
  <c r="U41" i="3"/>
  <c r="Z40" i="3"/>
  <c r="U40" i="3"/>
  <c r="Z39" i="3"/>
  <c r="U39" i="3"/>
  <c r="Z38" i="3"/>
  <c r="U38" i="3"/>
  <c r="Z37" i="3"/>
  <c r="U37" i="3"/>
  <c r="Z36" i="3"/>
  <c r="U36" i="3"/>
  <c r="Z35" i="3"/>
  <c r="U35" i="3"/>
  <c r="Z34" i="3"/>
  <c r="U34" i="3"/>
  <c r="Z33" i="3"/>
  <c r="U33" i="3"/>
  <c r="Z32" i="3"/>
  <c r="U32" i="3"/>
  <c r="Z31" i="3"/>
  <c r="U31" i="3"/>
  <c r="Z30" i="3"/>
  <c r="U30" i="3"/>
  <c r="Z29" i="3"/>
  <c r="U29" i="3"/>
  <c r="Z28" i="3"/>
  <c r="U28" i="3"/>
  <c r="Z27" i="3"/>
  <c r="U27" i="3"/>
  <c r="Z26" i="3"/>
  <c r="U26" i="3"/>
  <c r="Z25" i="3"/>
  <c r="U25" i="3"/>
  <c r="Z24" i="3"/>
  <c r="U24" i="3"/>
  <c r="Z23" i="3"/>
  <c r="U23" i="3"/>
  <c r="Z22" i="3"/>
  <c r="U22" i="3"/>
  <c r="Z21" i="3"/>
  <c r="U21" i="3"/>
  <c r="Z20" i="3"/>
  <c r="U20" i="3"/>
  <c r="Z19" i="3"/>
  <c r="U19" i="3"/>
  <c r="Z18" i="3"/>
  <c r="U18" i="3"/>
  <c r="Z17" i="3"/>
  <c r="U17" i="3"/>
  <c r="Z16" i="3"/>
  <c r="U16" i="3"/>
  <c r="Z15" i="3"/>
  <c r="U15" i="3"/>
  <c r="Z14" i="3"/>
  <c r="U14" i="3"/>
  <c r="Z13" i="3"/>
  <c r="U13" i="3"/>
  <c r="Z12" i="3"/>
  <c r="U12" i="3"/>
  <c r="Z11" i="3"/>
  <c r="U11" i="3"/>
  <c r="Z10" i="3"/>
  <c r="U10" i="3"/>
  <c r="Z9" i="3"/>
  <c r="U9" i="3"/>
  <c r="Z8" i="3"/>
  <c r="U8" i="3"/>
  <c r="Z7" i="3"/>
  <c r="U7" i="3"/>
  <c r="Z6" i="3"/>
  <c r="U6" i="3"/>
  <c r="Z5" i="3"/>
  <c r="U5" i="3"/>
  <c r="Z4" i="3"/>
  <c r="U4" i="3"/>
  <c r="Z3" i="3"/>
  <c r="U3" i="3"/>
  <c r="Z2" i="3"/>
  <c r="U2" i="3"/>
  <c r="C2648" i="3"/>
  <c r="C2647" i="3"/>
  <c r="C2646" i="3"/>
  <c r="C2645" i="3"/>
  <c r="C2644" i="3"/>
  <c r="C2643" i="3"/>
  <c r="C2642" i="3"/>
  <c r="C2641" i="3"/>
  <c r="C2640" i="3"/>
  <c r="C2639" i="3"/>
  <c r="C2638" i="3"/>
  <c r="C2637" i="3"/>
  <c r="C2636" i="3"/>
  <c r="C2635" i="3"/>
  <c r="C2634" i="3"/>
  <c r="C2633" i="3"/>
  <c r="C2632" i="3"/>
  <c r="C2631" i="3"/>
  <c r="C2630" i="3"/>
  <c r="C2629" i="3"/>
  <c r="C2628" i="3"/>
  <c r="C2627" i="3"/>
  <c r="C2626" i="3"/>
  <c r="C2625" i="3"/>
  <c r="C2624" i="3"/>
  <c r="C2623" i="3"/>
  <c r="C2622" i="3"/>
  <c r="C2621" i="3"/>
  <c r="C2620" i="3"/>
  <c r="C2619" i="3"/>
  <c r="C2618" i="3"/>
  <c r="C2617" i="3"/>
  <c r="C2616" i="3"/>
  <c r="C2615" i="3"/>
  <c r="C2614" i="3"/>
  <c r="C2613" i="3"/>
  <c r="C2612" i="3"/>
  <c r="C2611" i="3"/>
  <c r="C2610" i="3"/>
  <c r="C2609" i="3"/>
  <c r="C2608" i="3"/>
  <c r="C2607" i="3"/>
  <c r="C2606" i="3"/>
  <c r="C2605" i="3"/>
  <c r="C2604" i="3"/>
  <c r="C2603" i="3"/>
  <c r="C2602" i="3"/>
  <c r="C2601" i="3"/>
  <c r="C2600" i="3"/>
  <c r="C2599" i="3"/>
  <c r="C2598" i="3"/>
  <c r="C2597" i="3"/>
  <c r="C2596" i="3"/>
  <c r="C2595" i="3"/>
  <c r="C2594" i="3"/>
  <c r="C2593" i="3"/>
  <c r="C2592" i="3"/>
  <c r="C2591" i="3"/>
  <c r="C2590" i="3"/>
  <c r="C2589" i="3"/>
  <c r="C2588" i="3"/>
  <c r="C2587" i="3"/>
  <c r="C2586" i="3"/>
  <c r="C2585" i="3"/>
  <c r="C2584" i="3"/>
  <c r="C2583" i="3"/>
  <c r="C2582" i="3"/>
  <c r="C2581" i="3"/>
  <c r="C2580" i="3"/>
  <c r="C2579" i="3"/>
  <c r="C2578" i="3"/>
  <c r="C2577" i="3"/>
  <c r="C2576" i="3"/>
  <c r="C2575" i="3"/>
  <c r="C2574" i="3"/>
  <c r="C2573" i="3"/>
  <c r="C2572" i="3"/>
  <c r="C2571" i="3"/>
  <c r="C2570" i="3"/>
  <c r="C2569" i="3"/>
  <c r="C2568" i="3"/>
  <c r="C2567" i="3"/>
  <c r="C2566" i="3"/>
  <c r="C2565" i="3"/>
  <c r="C2564" i="3"/>
  <c r="C2563" i="3"/>
  <c r="C2562" i="3"/>
  <c r="C2561" i="3"/>
  <c r="C2560" i="3"/>
  <c r="C2559" i="3"/>
  <c r="C2558" i="3"/>
  <c r="C2557" i="3"/>
  <c r="C2556" i="3"/>
  <c r="C2555" i="3"/>
  <c r="C2554" i="3"/>
  <c r="C2553" i="3"/>
  <c r="C2552" i="3"/>
  <c r="C2551" i="3"/>
  <c r="C2550" i="3"/>
  <c r="C2549" i="3"/>
  <c r="C2548" i="3"/>
  <c r="C2547" i="3"/>
  <c r="C2546" i="3"/>
  <c r="C2545" i="3"/>
  <c r="C2544" i="3"/>
  <c r="C2543" i="3"/>
  <c r="C2542" i="3"/>
  <c r="C2541" i="3"/>
  <c r="C2540" i="3"/>
  <c r="C2539" i="3"/>
  <c r="C2538" i="3"/>
  <c r="C2537" i="3"/>
  <c r="C2536" i="3"/>
  <c r="C2535" i="3"/>
  <c r="C2534" i="3"/>
  <c r="C2533" i="3"/>
  <c r="C2532" i="3"/>
  <c r="C2531" i="3"/>
  <c r="C2530" i="3"/>
  <c r="C2529" i="3"/>
  <c r="C2528" i="3"/>
  <c r="C2527" i="3"/>
  <c r="C2526" i="3"/>
  <c r="C2525" i="3"/>
  <c r="C2524" i="3"/>
  <c r="C2523" i="3"/>
  <c r="C2522" i="3"/>
  <c r="C2521" i="3"/>
  <c r="C2520" i="3"/>
  <c r="C2519" i="3"/>
  <c r="C2518" i="3"/>
  <c r="C2517" i="3"/>
  <c r="C2516" i="3"/>
  <c r="C2515" i="3"/>
  <c r="C2514" i="3"/>
  <c r="C2513" i="3"/>
  <c r="C2512" i="3"/>
  <c r="C2511" i="3"/>
  <c r="C2510" i="3"/>
  <c r="C2509" i="3"/>
  <c r="C2508" i="3"/>
  <c r="C2507" i="3"/>
  <c r="C2506" i="3"/>
  <c r="C2505" i="3"/>
  <c r="C2504" i="3"/>
  <c r="C2503" i="3"/>
  <c r="C2502" i="3"/>
  <c r="C2501" i="3"/>
  <c r="C2500" i="3"/>
  <c r="C2499" i="3"/>
  <c r="C2498" i="3"/>
  <c r="C2497" i="3"/>
  <c r="C2496" i="3"/>
  <c r="C2495" i="3"/>
  <c r="C2494" i="3"/>
  <c r="C2493" i="3"/>
  <c r="C2492" i="3"/>
  <c r="C2491" i="3"/>
  <c r="C2490" i="3"/>
  <c r="C2489" i="3"/>
  <c r="C2488" i="3"/>
  <c r="C2487" i="3"/>
  <c r="C2486" i="3"/>
  <c r="C2485" i="3"/>
  <c r="C2484" i="3"/>
  <c r="C2483" i="3"/>
  <c r="C2482" i="3"/>
  <c r="C2481" i="3"/>
  <c r="C2480" i="3"/>
  <c r="C2479" i="3"/>
  <c r="C2478" i="3"/>
  <c r="C2477" i="3"/>
  <c r="C2476" i="3"/>
  <c r="C2475" i="3"/>
  <c r="C2474" i="3"/>
  <c r="C2473" i="3"/>
  <c r="C2472" i="3"/>
  <c r="C2471" i="3"/>
  <c r="C2470" i="3"/>
  <c r="C2469" i="3"/>
  <c r="C2468" i="3"/>
  <c r="C2467" i="3"/>
  <c r="C2466" i="3"/>
  <c r="C2465" i="3"/>
  <c r="C2464" i="3"/>
  <c r="C2463" i="3"/>
  <c r="C2462" i="3"/>
  <c r="C2461" i="3"/>
  <c r="C2460" i="3"/>
  <c r="C2459" i="3"/>
  <c r="C2458" i="3"/>
  <c r="C2457" i="3"/>
  <c r="C2456" i="3"/>
  <c r="C2455" i="3"/>
  <c r="C2454" i="3"/>
  <c r="C2453" i="3"/>
  <c r="C2452" i="3"/>
  <c r="C2451" i="3"/>
  <c r="C2450" i="3"/>
  <c r="C2449" i="3"/>
  <c r="C2448" i="3"/>
  <c r="C2447" i="3"/>
  <c r="C2446" i="3"/>
  <c r="C2445" i="3"/>
  <c r="C2444" i="3"/>
  <c r="C2443" i="3"/>
  <c r="C2442" i="3"/>
  <c r="C2441" i="3"/>
  <c r="C2440" i="3"/>
  <c r="C2439" i="3"/>
  <c r="C2438" i="3"/>
  <c r="C2437" i="3"/>
  <c r="C2436" i="3"/>
  <c r="C2435" i="3"/>
  <c r="C2434" i="3"/>
  <c r="C2433" i="3"/>
  <c r="C2432" i="3"/>
  <c r="C2431" i="3"/>
  <c r="C2430" i="3"/>
  <c r="C2429" i="3"/>
  <c r="C2428" i="3"/>
  <c r="C2427" i="3"/>
  <c r="C2426" i="3"/>
  <c r="C2425" i="3"/>
  <c r="C2424" i="3"/>
  <c r="C2423" i="3"/>
  <c r="C2422" i="3"/>
  <c r="C2421" i="3"/>
  <c r="C2420" i="3"/>
  <c r="C2419" i="3"/>
  <c r="C2418" i="3"/>
  <c r="C2417" i="3"/>
  <c r="C2416" i="3"/>
  <c r="C2415" i="3"/>
  <c r="C2414" i="3"/>
  <c r="C2413" i="3"/>
  <c r="C2412" i="3"/>
  <c r="C2411" i="3"/>
  <c r="C2410" i="3"/>
  <c r="C2409" i="3"/>
  <c r="C2408" i="3"/>
  <c r="C2407" i="3"/>
  <c r="C2406" i="3"/>
  <c r="C2405" i="3"/>
  <c r="C2404" i="3"/>
  <c r="C2403" i="3"/>
  <c r="C2402" i="3"/>
  <c r="C2401" i="3"/>
  <c r="C2400" i="3"/>
  <c r="C2399" i="3"/>
  <c r="C2398" i="3"/>
  <c r="C2397" i="3"/>
  <c r="C2396" i="3"/>
  <c r="C2395" i="3"/>
  <c r="C2394" i="3"/>
  <c r="C2393" i="3"/>
  <c r="C2392" i="3"/>
  <c r="C2391" i="3"/>
  <c r="C2390" i="3"/>
  <c r="C2389" i="3"/>
  <c r="C2388" i="3"/>
  <c r="C2387" i="3"/>
  <c r="C2386" i="3"/>
  <c r="C2385" i="3"/>
  <c r="C2384" i="3"/>
  <c r="C2383" i="3"/>
  <c r="C2382" i="3"/>
  <c r="C2381" i="3"/>
  <c r="C2380" i="3"/>
  <c r="C2379" i="3"/>
  <c r="C2378" i="3"/>
  <c r="C2377" i="3"/>
  <c r="C2376" i="3"/>
  <c r="C2375" i="3"/>
  <c r="C2374" i="3"/>
  <c r="C2373" i="3"/>
  <c r="C2372" i="3"/>
  <c r="C2371" i="3"/>
  <c r="C2370" i="3"/>
  <c r="C2369" i="3"/>
  <c r="C2368" i="3"/>
  <c r="C2367" i="3"/>
  <c r="C2366" i="3"/>
  <c r="C2365" i="3"/>
  <c r="C2364" i="3"/>
  <c r="C2363" i="3"/>
  <c r="C2362" i="3"/>
  <c r="C2361" i="3"/>
  <c r="C2360" i="3"/>
  <c r="C2359" i="3"/>
  <c r="C2358" i="3"/>
  <c r="C2357" i="3"/>
  <c r="C2356" i="3"/>
  <c r="C2355" i="3"/>
  <c r="C2354" i="3"/>
  <c r="C2353" i="3"/>
  <c r="C2352" i="3"/>
  <c r="C2351" i="3"/>
  <c r="C2350" i="3"/>
  <c r="C2349" i="3"/>
  <c r="C2348" i="3"/>
  <c r="C2347" i="3"/>
  <c r="C2346" i="3"/>
  <c r="C2345" i="3"/>
  <c r="C2344" i="3"/>
  <c r="C2343" i="3"/>
  <c r="C2342" i="3"/>
  <c r="C2341" i="3"/>
  <c r="C2340" i="3"/>
  <c r="C2339" i="3"/>
  <c r="C2338" i="3"/>
  <c r="C2337" i="3"/>
  <c r="C2336" i="3"/>
  <c r="C2335" i="3"/>
  <c r="C2334" i="3"/>
  <c r="C2333" i="3"/>
  <c r="C2332" i="3"/>
  <c r="C2331" i="3"/>
  <c r="C2330" i="3"/>
  <c r="C2329" i="3"/>
  <c r="C2328" i="3"/>
  <c r="C2327" i="3"/>
  <c r="C2326" i="3"/>
  <c r="C2325" i="3"/>
  <c r="C2324" i="3"/>
  <c r="C2323" i="3"/>
  <c r="C2322" i="3"/>
  <c r="C2321" i="3"/>
  <c r="C2320" i="3"/>
  <c r="C2319" i="3"/>
  <c r="C2318" i="3"/>
  <c r="C2317" i="3"/>
  <c r="C2316" i="3"/>
  <c r="C2315" i="3"/>
  <c r="C2314" i="3"/>
  <c r="C2313" i="3"/>
  <c r="C2312" i="3"/>
  <c r="C2311" i="3"/>
  <c r="C2310" i="3"/>
  <c r="C2309" i="3"/>
  <c r="C2308" i="3"/>
  <c r="C2307" i="3"/>
  <c r="C2306" i="3"/>
  <c r="C2305" i="3"/>
  <c r="C2304" i="3"/>
  <c r="C2303" i="3"/>
  <c r="C2302" i="3"/>
  <c r="C2301" i="3"/>
  <c r="C2300" i="3"/>
  <c r="C2299" i="3"/>
  <c r="C2298" i="3"/>
  <c r="C2297" i="3"/>
  <c r="C2296" i="3"/>
  <c r="C2295" i="3"/>
  <c r="C2294" i="3"/>
  <c r="C2293" i="3"/>
  <c r="C2292" i="3"/>
  <c r="C2291" i="3"/>
  <c r="C2290" i="3"/>
  <c r="C2289" i="3"/>
  <c r="C2288" i="3"/>
  <c r="C2287" i="3"/>
  <c r="C2286" i="3"/>
  <c r="C2285" i="3"/>
  <c r="C2284" i="3"/>
  <c r="C2283" i="3"/>
  <c r="C2282" i="3"/>
  <c r="C2281" i="3"/>
  <c r="C2280" i="3"/>
  <c r="C2279" i="3"/>
  <c r="C2278" i="3"/>
  <c r="C2277" i="3"/>
  <c r="C2276" i="3"/>
  <c r="C2275" i="3"/>
  <c r="C2274" i="3"/>
  <c r="C2273" i="3"/>
  <c r="C2272" i="3"/>
  <c r="C2271" i="3"/>
  <c r="C2270" i="3"/>
  <c r="C2269" i="3"/>
  <c r="C2268" i="3"/>
  <c r="C2267" i="3"/>
  <c r="C2266" i="3"/>
  <c r="C2265" i="3"/>
  <c r="C2264" i="3"/>
  <c r="C2263" i="3"/>
  <c r="C2262" i="3"/>
  <c r="C2261" i="3"/>
  <c r="C2260" i="3"/>
  <c r="C2259" i="3"/>
  <c r="C2258" i="3"/>
  <c r="C2257" i="3"/>
  <c r="C2256" i="3"/>
  <c r="C2255" i="3"/>
  <c r="C2254" i="3"/>
  <c r="C2253" i="3"/>
  <c r="C2252" i="3"/>
  <c r="C2251" i="3"/>
  <c r="C2250" i="3"/>
  <c r="C2249" i="3"/>
  <c r="C2248" i="3"/>
  <c r="C2247" i="3"/>
  <c r="C2246" i="3"/>
  <c r="C2245" i="3"/>
  <c r="C2244" i="3"/>
  <c r="C2243" i="3"/>
  <c r="C2242" i="3"/>
  <c r="C2241" i="3"/>
  <c r="C2240" i="3"/>
  <c r="C2239" i="3"/>
  <c r="C2238" i="3"/>
  <c r="C2237" i="3"/>
  <c r="C2236" i="3"/>
  <c r="C2235" i="3"/>
  <c r="C2234" i="3"/>
  <c r="C2233" i="3"/>
  <c r="C2232" i="3"/>
  <c r="C2231" i="3"/>
  <c r="C2230" i="3"/>
  <c r="C2229" i="3"/>
  <c r="C2228" i="3"/>
  <c r="C2227" i="3"/>
  <c r="C2226" i="3"/>
  <c r="C2225" i="3"/>
  <c r="C2224" i="3"/>
  <c r="C2223" i="3"/>
  <c r="C2222" i="3"/>
  <c r="C2221" i="3"/>
  <c r="C2220" i="3"/>
  <c r="C2219" i="3"/>
  <c r="C2218" i="3"/>
  <c r="C2217" i="3"/>
  <c r="C2216" i="3"/>
  <c r="C2215" i="3"/>
  <c r="C2214" i="3"/>
  <c r="C2213" i="3"/>
  <c r="C2212" i="3"/>
  <c r="C2211" i="3"/>
  <c r="C2210" i="3"/>
  <c r="C2209" i="3"/>
  <c r="C2208" i="3"/>
  <c r="C2207" i="3"/>
  <c r="C2206" i="3"/>
  <c r="C2205" i="3"/>
  <c r="C2204" i="3"/>
  <c r="C2203" i="3"/>
  <c r="C2202" i="3"/>
  <c r="C2201" i="3"/>
  <c r="C2200" i="3"/>
  <c r="C2199" i="3"/>
  <c r="C2198" i="3"/>
  <c r="C2197" i="3"/>
  <c r="C2196" i="3"/>
  <c r="C2195" i="3"/>
  <c r="C2194" i="3"/>
  <c r="C2193" i="3"/>
  <c r="C2192" i="3"/>
  <c r="C2191" i="3"/>
  <c r="C2190" i="3"/>
  <c r="C2189" i="3"/>
  <c r="C2188" i="3"/>
  <c r="C2187" i="3"/>
  <c r="C2186" i="3"/>
  <c r="C2185" i="3"/>
  <c r="C2184" i="3"/>
  <c r="C2183" i="3"/>
  <c r="C2182" i="3"/>
  <c r="C2181" i="3"/>
  <c r="C2180" i="3"/>
  <c r="C2179" i="3"/>
  <c r="C2178" i="3"/>
  <c r="C2177" i="3"/>
  <c r="C2176" i="3"/>
  <c r="C2175" i="3"/>
  <c r="C2174" i="3"/>
  <c r="C2173" i="3"/>
  <c r="C2172" i="3"/>
  <c r="C2171" i="3"/>
  <c r="C2170" i="3"/>
  <c r="C2169" i="3"/>
  <c r="C2168" i="3"/>
  <c r="C2167" i="3"/>
  <c r="C2166" i="3"/>
  <c r="C2165" i="3"/>
  <c r="C2164" i="3"/>
  <c r="C2163" i="3"/>
  <c r="C2162" i="3"/>
  <c r="C2161" i="3"/>
  <c r="C2160" i="3"/>
  <c r="C2159" i="3"/>
  <c r="C2158" i="3"/>
  <c r="C2157" i="3"/>
  <c r="C2156" i="3"/>
  <c r="C2155" i="3"/>
  <c r="C2154" i="3"/>
  <c r="C2153" i="3"/>
  <c r="C2152" i="3"/>
  <c r="C2151" i="3"/>
  <c r="C2150" i="3"/>
  <c r="C2149" i="3"/>
  <c r="C2148" i="3"/>
  <c r="C2147" i="3"/>
  <c r="C2146" i="3"/>
  <c r="C2145" i="3"/>
  <c r="C2144" i="3"/>
  <c r="C2143" i="3"/>
  <c r="C2142" i="3"/>
  <c r="C2141" i="3"/>
  <c r="C2140" i="3"/>
  <c r="C2139" i="3"/>
  <c r="C2138" i="3"/>
  <c r="C2137" i="3"/>
  <c r="C2136" i="3"/>
  <c r="C2135" i="3"/>
  <c r="C2134" i="3"/>
  <c r="C2133" i="3"/>
  <c r="C2132" i="3"/>
  <c r="C2131" i="3"/>
  <c r="C2130" i="3"/>
  <c r="C2129" i="3"/>
  <c r="C2128" i="3"/>
  <c r="C2127" i="3"/>
  <c r="C2126" i="3"/>
  <c r="C2125" i="3"/>
  <c r="C2124" i="3"/>
  <c r="C2123" i="3"/>
  <c r="C2122" i="3"/>
  <c r="C2121" i="3"/>
  <c r="C2120" i="3"/>
  <c r="C2119" i="3"/>
  <c r="C2118" i="3"/>
  <c r="C2117" i="3"/>
  <c r="C2116" i="3"/>
  <c r="C2115" i="3"/>
  <c r="C2114" i="3"/>
  <c r="C2113" i="3"/>
  <c r="C2112" i="3"/>
  <c r="C2111" i="3"/>
  <c r="C2110" i="3"/>
  <c r="C2109" i="3"/>
  <c r="C2108" i="3"/>
  <c r="C2107" i="3"/>
  <c r="C2106" i="3"/>
  <c r="C2105" i="3"/>
  <c r="C2104" i="3"/>
  <c r="C2103" i="3"/>
  <c r="C2102" i="3"/>
  <c r="C2101" i="3"/>
  <c r="C2100" i="3"/>
  <c r="C2099" i="3"/>
  <c r="C2098" i="3"/>
  <c r="C2097" i="3"/>
  <c r="C2096" i="3"/>
  <c r="C2095" i="3"/>
  <c r="C2094" i="3"/>
  <c r="C2093" i="3"/>
  <c r="C2092" i="3"/>
  <c r="C2091" i="3"/>
  <c r="C2090" i="3"/>
  <c r="C2089" i="3"/>
  <c r="C2088" i="3"/>
  <c r="C2087" i="3"/>
  <c r="C2086" i="3"/>
  <c r="C2085" i="3"/>
  <c r="C2084" i="3"/>
  <c r="C2083" i="3"/>
  <c r="C2082" i="3"/>
  <c r="C2081" i="3"/>
  <c r="C2080" i="3"/>
  <c r="C2079" i="3"/>
  <c r="C2078" i="3"/>
  <c r="C2077" i="3"/>
  <c r="C2076" i="3"/>
  <c r="C2075" i="3"/>
  <c r="C2074" i="3"/>
  <c r="C2073" i="3"/>
  <c r="C2072" i="3"/>
  <c r="C2071" i="3"/>
  <c r="C2070" i="3"/>
  <c r="C2069" i="3"/>
  <c r="C2068" i="3"/>
  <c r="C2067" i="3"/>
  <c r="C2066" i="3"/>
  <c r="C2065" i="3"/>
  <c r="C2064" i="3"/>
  <c r="C2063" i="3"/>
  <c r="C2062" i="3"/>
  <c r="C2061" i="3"/>
  <c r="C2060" i="3"/>
  <c r="C2059" i="3"/>
  <c r="C2058" i="3"/>
  <c r="C2057" i="3"/>
  <c r="C2056" i="3"/>
  <c r="C2055" i="3"/>
  <c r="C2054" i="3"/>
  <c r="C2053" i="3"/>
  <c r="C2052" i="3"/>
  <c r="C2051" i="3"/>
  <c r="C2050" i="3"/>
  <c r="C2049" i="3"/>
  <c r="C2048" i="3"/>
  <c r="C2047" i="3"/>
  <c r="C2046" i="3"/>
  <c r="C2045" i="3"/>
  <c r="C2044" i="3"/>
  <c r="C2043" i="3"/>
  <c r="C2042" i="3"/>
  <c r="C2041" i="3"/>
  <c r="C2040" i="3"/>
  <c r="C2039" i="3"/>
  <c r="C2038" i="3"/>
  <c r="C2037" i="3"/>
  <c r="C2036" i="3"/>
  <c r="C2035" i="3"/>
  <c r="C2034" i="3"/>
  <c r="C2033" i="3"/>
  <c r="C2032" i="3"/>
  <c r="C2031" i="3"/>
  <c r="C2030" i="3"/>
  <c r="C2029" i="3"/>
  <c r="C2028" i="3"/>
  <c r="C2027" i="3"/>
  <c r="C2026" i="3"/>
  <c r="C2025" i="3"/>
  <c r="C2024" i="3"/>
  <c r="C2023" i="3"/>
  <c r="C2022" i="3"/>
  <c r="C2021" i="3"/>
  <c r="C2020" i="3"/>
  <c r="C2019" i="3"/>
  <c r="C2018" i="3"/>
  <c r="C2017" i="3"/>
  <c r="C2016" i="3"/>
  <c r="C2015" i="3"/>
  <c r="C2014" i="3"/>
  <c r="C2013" i="3"/>
  <c r="C2012" i="3"/>
  <c r="C2011" i="3"/>
  <c r="C2010" i="3"/>
  <c r="C2009" i="3"/>
  <c r="C2008" i="3"/>
  <c r="C2007" i="3"/>
  <c r="C2006" i="3"/>
  <c r="C2005" i="3"/>
  <c r="C2004" i="3"/>
  <c r="C2003" i="3"/>
  <c r="C2002" i="3"/>
  <c r="C2001" i="3"/>
  <c r="C2000" i="3"/>
  <c r="C1999" i="3"/>
  <c r="C1998" i="3"/>
  <c r="C1997" i="3"/>
  <c r="C1996" i="3"/>
  <c r="C1995" i="3"/>
  <c r="C1994" i="3"/>
  <c r="C1993" i="3"/>
  <c r="C1992" i="3"/>
  <c r="C1991" i="3"/>
  <c r="C1990" i="3"/>
  <c r="C1989" i="3"/>
  <c r="C1988" i="3"/>
  <c r="C1987" i="3"/>
  <c r="C1986" i="3"/>
  <c r="C1985" i="3"/>
  <c r="C1984" i="3"/>
  <c r="C1983" i="3"/>
  <c r="C1982" i="3"/>
  <c r="C1981" i="3"/>
  <c r="C1980" i="3"/>
  <c r="C1979" i="3"/>
  <c r="C1978" i="3"/>
  <c r="C1977" i="3"/>
  <c r="C1976" i="3"/>
  <c r="C1975" i="3"/>
  <c r="C1974" i="3"/>
  <c r="C1973" i="3"/>
  <c r="C1972" i="3"/>
  <c r="C1971" i="3"/>
  <c r="C1970" i="3"/>
  <c r="C1969" i="3"/>
  <c r="C1968" i="3"/>
  <c r="C1967" i="3"/>
  <c r="C1966" i="3"/>
  <c r="C1965" i="3"/>
  <c r="C1964" i="3"/>
  <c r="C1963" i="3"/>
  <c r="C1962" i="3"/>
  <c r="C1961" i="3"/>
  <c r="C1960" i="3"/>
  <c r="C1959" i="3"/>
  <c r="C1958" i="3"/>
  <c r="C1957" i="3"/>
  <c r="C1956" i="3"/>
  <c r="C1955" i="3"/>
  <c r="C1954" i="3"/>
  <c r="C1953" i="3"/>
  <c r="C1952" i="3"/>
  <c r="C1951" i="3"/>
  <c r="C1950" i="3"/>
  <c r="C1949" i="3"/>
  <c r="C1948" i="3"/>
  <c r="C1947" i="3"/>
  <c r="C1946" i="3"/>
  <c r="C1945" i="3"/>
  <c r="C1944" i="3"/>
  <c r="C1943" i="3"/>
  <c r="C1942" i="3"/>
  <c r="C1941" i="3"/>
  <c r="C1940" i="3"/>
  <c r="C1939" i="3"/>
  <c r="C1938" i="3"/>
  <c r="C1937" i="3"/>
  <c r="C1936" i="3"/>
  <c r="C1935" i="3"/>
  <c r="C1934" i="3"/>
  <c r="C1933" i="3"/>
  <c r="C1932" i="3"/>
  <c r="C1931" i="3"/>
  <c r="C1930" i="3"/>
  <c r="C1929" i="3"/>
  <c r="C1928" i="3"/>
  <c r="C1927" i="3"/>
  <c r="C1926" i="3"/>
  <c r="C1925" i="3"/>
  <c r="C1924" i="3"/>
  <c r="C1923" i="3"/>
  <c r="C1922" i="3"/>
  <c r="C1921" i="3"/>
  <c r="C1920" i="3"/>
  <c r="C1919" i="3"/>
  <c r="C1918" i="3"/>
  <c r="C1917" i="3"/>
  <c r="C1916" i="3"/>
  <c r="C1915" i="3"/>
  <c r="C1914" i="3"/>
  <c r="C1913" i="3"/>
  <c r="C1912" i="3"/>
  <c r="C1911" i="3"/>
  <c r="C1910" i="3"/>
  <c r="C1909" i="3"/>
  <c r="C1908" i="3"/>
  <c r="C1907" i="3"/>
  <c r="C1906" i="3"/>
  <c r="C1905" i="3"/>
  <c r="C1904" i="3"/>
  <c r="C1903" i="3"/>
  <c r="C1902" i="3"/>
  <c r="C1901" i="3"/>
  <c r="C1900" i="3"/>
  <c r="C1899" i="3"/>
  <c r="C1898" i="3"/>
  <c r="C1897" i="3"/>
  <c r="C1896" i="3"/>
  <c r="C1895" i="3"/>
  <c r="C1894" i="3"/>
  <c r="C1893" i="3"/>
  <c r="C1892" i="3"/>
  <c r="C1891" i="3"/>
  <c r="C1890" i="3"/>
  <c r="C1889" i="3"/>
  <c r="C1888" i="3"/>
  <c r="C1887" i="3"/>
  <c r="C1886" i="3"/>
  <c r="C1885" i="3"/>
  <c r="C1884" i="3"/>
  <c r="C1883" i="3"/>
  <c r="C1882" i="3"/>
  <c r="C1881" i="3"/>
  <c r="C1880" i="3"/>
  <c r="C1879" i="3"/>
  <c r="C1878" i="3"/>
  <c r="C1877" i="3"/>
  <c r="C1876" i="3"/>
  <c r="C1875" i="3"/>
  <c r="C1874" i="3"/>
  <c r="C1873" i="3"/>
  <c r="C1872" i="3"/>
  <c r="C1871" i="3"/>
  <c r="C1870" i="3"/>
  <c r="C1869" i="3"/>
  <c r="C1868" i="3"/>
  <c r="C1867" i="3"/>
  <c r="C1866" i="3"/>
  <c r="C1865" i="3"/>
  <c r="C1864" i="3"/>
  <c r="C1863" i="3"/>
  <c r="C1862" i="3"/>
  <c r="C1861" i="3"/>
  <c r="C1860" i="3"/>
  <c r="C1859" i="3"/>
  <c r="C1858" i="3"/>
  <c r="C1857" i="3"/>
  <c r="C1856" i="3"/>
  <c r="C1855" i="3"/>
  <c r="C1854" i="3"/>
  <c r="C1853" i="3"/>
  <c r="C1852" i="3"/>
  <c r="C1851" i="3"/>
  <c r="C1850" i="3"/>
  <c r="C1849" i="3"/>
  <c r="C1848" i="3"/>
  <c r="C1847" i="3"/>
  <c r="C1846" i="3"/>
  <c r="C1845" i="3"/>
  <c r="C1844" i="3"/>
  <c r="C1843" i="3"/>
  <c r="C1842" i="3"/>
  <c r="C1841" i="3"/>
  <c r="C1840" i="3"/>
  <c r="C1839" i="3"/>
  <c r="C1838" i="3"/>
  <c r="C1837" i="3"/>
  <c r="C1836" i="3"/>
  <c r="C1835" i="3"/>
  <c r="C1834" i="3"/>
  <c r="C1833" i="3"/>
  <c r="C1832" i="3"/>
  <c r="C1831" i="3"/>
  <c r="C1830" i="3"/>
  <c r="C1829" i="3"/>
  <c r="C1828" i="3"/>
  <c r="C1827" i="3"/>
  <c r="C1826" i="3"/>
  <c r="C1825" i="3"/>
  <c r="C1824" i="3"/>
  <c r="C1823" i="3"/>
  <c r="C1822" i="3"/>
  <c r="C1821" i="3"/>
  <c r="C1820" i="3"/>
  <c r="C1819" i="3"/>
  <c r="C1818" i="3"/>
  <c r="C1817" i="3"/>
  <c r="C1816" i="3"/>
  <c r="C1815" i="3"/>
  <c r="C1814" i="3"/>
  <c r="C1813" i="3"/>
  <c r="C1812" i="3"/>
  <c r="C1811" i="3"/>
  <c r="C1810" i="3"/>
  <c r="C1809" i="3"/>
  <c r="C1808" i="3"/>
  <c r="C1807" i="3"/>
  <c r="C1806" i="3"/>
  <c r="C1805" i="3"/>
  <c r="C1804" i="3"/>
  <c r="C1803" i="3"/>
  <c r="C1802" i="3"/>
  <c r="C1801" i="3"/>
  <c r="C1800" i="3"/>
  <c r="C1799" i="3"/>
  <c r="C1798" i="3"/>
  <c r="C1797" i="3"/>
  <c r="C1796" i="3"/>
  <c r="C1795" i="3"/>
  <c r="C1794" i="3"/>
  <c r="C1793" i="3"/>
  <c r="C1792" i="3"/>
  <c r="C1791" i="3"/>
  <c r="C1790" i="3"/>
  <c r="C1789" i="3"/>
  <c r="C1788" i="3"/>
  <c r="C1787" i="3"/>
  <c r="C1786" i="3"/>
  <c r="C1785" i="3"/>
  <c r="C1784" i="3"/>
  <c r="C1783" i="3"/>
  <c r="C1782" i="3"/>
  <c r="C1781" i="3"/>
  <c r="C1780" i="3"/>
  <c r="C1779" i="3"/>
  <c r="C1778" i="3"/>
  <c r="C1777" i="3"/>
  <c r="C1776" i="3"/>
  <c r="C1775" i="3"/>
  <c r="C1774" i="3"/>
  <c r="C1773" i="3"/>
  <c r="C1772" i="3"/>
  <c r="C1771" i="3"/>
  <c r="C1770" i="3"/>
  <c r="C1769" i="3"/>
  <c r="C1768" i="3"/>
  <c r="C1767" i="3"/>
  <c r="C1766" i="3"/>
  <c r="C1765" i="3"/>
  <c r="C1764" i="3"/>
  <c r="C1763" i="3"/>
  <c r="C1762" i="3"/>
  <c r="C1761" i="3"/>
  <c r="C1760" i="3"/>
  <c r="C1759" i="3"/>
  <c r="C1758" i="3"/>
  <c r="C1757" i="3"/>
  <c r="C1756" i="3"/>
  <c r="C1755" i="3"/>
  <c r="C1754" i="3"/>
  <c r="C1753" i="3"/>
  <c r="C1752" i="3"/>
  <c r="C1751" i="3"/>
  <c r="C1750" i="3"/>
  <c r="C1749" i="3"/>
  <c r="C1748" i="3"/>
  <c r="C1747" i="3"/>
  <c r="C1746" i="3"/>
  <c r="C1745" i="3"/>
  <c r="C1744" i="3"/>
  <c r="C1743" i="3"/>
  <c r="C1742" i="3"/>
  <c r="C1741" i="3"/>
  <c r="C1740" i="3"/>
  <c r="C1739" i="3"/>
  <c r="C1738" i="3"/>
  <c r="C1737" i="3"/>
  <c r="C1736" i="3"/>
  <c r="C1735" i="3"/>
  <c r="C1734" i="3"/>
  <c r="C1733" i="3"/>
  <c r="C1732" i="3"/>
  <c r="C1731" i="3"/>
  <c r="C1730" i="3"/>
  <c r="C1729" i="3"/>
  <c r="C1728" i="3"/>
  <c r="C1727" i="3"/>
  <c r="C1726" i="3"/>
  <c r="C1725" i="3"/>
  <c r="C1724" i="3"/>
  <c r="C1723" i="3"/>
  <c r="C1722" i="3"/>
  <c r="C1721" i="3"/>
  <c r="C1720" i="3"/>
  <c r="C1719" i="3"/>
  <c r="C1718" i="3"/>
  <c r="C1717" i="3"/>
  <c r="C1716" i="3"/>
  <c r="C1715" i="3"/>
  <c r="C1714" i="3"/>
  <c r="C1713" i="3"/>
  <c r="C1712" i="3"/>
  <c r="C1711" i="3"/>
  <c r="C1710" i="3"/>
  <c r="C1709" i="3"/>
  <c r="C1708" i="3"/>
  <c r="C1707" i="3"/>
  <c r="C1706" i="3"/>
  <c r="C1705" i="3"/>
  <c r="C1704" i="3"/>
  <c r="C1703" i="3"/>
  <c r="C1702" i="3"/>
  <c r="C1701" i="3"/>
  <c r="C1700" i="3"/>
  <c r="C1699" i="3"/>
  <c r="C1698" i="3"/>
  <c r="C1697" i="3"/>
  <c r="C1696" i="3"/>
  <c r="C1695" i="3"/>
  <c r="C1694" i="3"/>
  <c r="C1693" i="3"/>
  <c r="C1692" i="3"/>
  <c r="C1691" i="3"/>
  <c r="C1690" i="3"/>
  <c r="C1689" i="3"/>
  <c r="C1688" i="3"/>
  <c r="C1687" i="3"/>
  <c r="C1686" i="3"/>
  <c r="C1685" i="3"/>
  <c r="C1684" i="3"/>
  <c r="C1683" i="3"/>
  <c r="C1682" i="3"/>
  <c r="C1681" i="3"/>
  <c r="C1680" i="3"/>
  <c r="C1679" i="3"/>
  <c r="C1678" i="3"/>
  <c r="C1677" i="3"/>
  <c r="C1676" i="3"/>
  <c r="C1675" i="3"/>
  <c r="C1674" i="3"/>
  <c r="C1673" i="3"/>
  <c r="C1672" i="3"/>
  <c r="C1671" i="3"/>
  <c r="C1670" i="3"/>
  <c r="C1669" i="3"/>
  <c r="C1668" i="3"/>
  <c r="C1667" i="3"/>
  <c r="C1666" i="3"/>
  <c r="C1665" i="3"/>
  <c r="C1664" i="3"/>
  <c r="C1663" i="3"/>
  <c r="C1662" i="3"/>
  <c r="C1661" i="3"/>
  <c r="C1660" i="3"/>
  <c r="C1659" i="3"/>
  <c r="C1658" i="3"/>
  <c r="C1657" i="3"/>
  <c r="C1656" i="3"/>
  <c r="C1655" i="3"/>
  <c r="C1654" i="3"/>
  <c r="C1653" i="3"/>
  <c r="C1652" i="3"/>
  <c r="C1651" i="3"/>
  <c r="C1650" i="3"/>
  <c r="C1649" i="3"/>
  <c r="C1648" i="3"/>
  <c r="C1647" i="3"/>
  <c r="C1646" i="3"/>
  <c r="C1645" i="3"/>
  <c r="C1644" i="3"/>
  <c r="C1643" i="3"/>
  <c r="C1642" i="3"/>
  <c r="C1641" i="3"/>
  <c r="C1640" i="3"/>
  <c r="C1639" i="3"/>
  <c r="C1638" i="3"/>
  <c r="C1637" i="3"/>
  <c r="C1636" i="3"/>
  <c r="C1635" i="3"/>
  <c r="C1634" i="3"/>
  <c r="C1633" i="3"/>
  <c r="C1632" i="3"/>
  <c r="C1631" i="3"/>
  <c r="C1630" i="3"/>
  <c r="C1629" i="3"/>
  <c r="C1628" i="3"/>
  <c r="C1627" i="3"/>
  <c r="C1626" i="3"/>
  <c r="C1625" i="3"/>
  <c r="C1624" i="3"/>
  <c r="C1623" i="3"/>
  <c r="C1622" i="3"/>
  <c r="C1621" i="3"/>
  <c r="C1620" i="3"/>
  <c r="C1619" i="3"/>
  <c r="C1618" i="3"/>
  <c r="C1617" i="3"/>
  <c r="C1616" i="3"/>
  <c r="C1615" i="3"/>
  <c r="C1614" i="3"/>
  <c r="C1613" i="3"/>
  <c r="C1612" i="3"/>
  <c r="C1611" i="3"/>
  <c r="C1610" i="3"/>
  <c r="C1609" i="3"/>
  <c r="C1608" i="3"/>
  <c r="C1607" i="3"/>
  <c r="C1606" i="3"/>
  <c r="C1605" i="3"/>
  <c r="C1604" i="3"/>
  <c r="C1603" i="3"/>
  <c r="C1602" i="3"/>
  <c r="C1601" i="3"/>
  <c r="C1600" i="3"/>
  <c r="C1599" i="3"/>
  <c r="C1598" i="3"/>
  <c r="C1597" i="3"/>
  <c r="C1596" i="3"/>
  <c r="C1595" i="3"/>
  <c r="C1594" i="3"/>
  <c r="C1593" i="3"/>
  <c r="C1592" i="3"/>
  <c r="C1591" i="3"/>
  <c r="C1590" i="3"/>
  <c r="C1589" i="3"/>
  <c r="C1588" i="3"/>
  <c r="C1587" i="3"/>
  <c r="C1586" i="3"/>
  <c r="C1585" i="3"/>
  <c r="C1584" i="3"/>
  <c r="C1583" i="3"/>
  <c r="C1582" i="3"/>
  <c r="C1581" i="3"/>
  <c r="C1580" i="3"/>
  <c r="C1579" i="3"/>
  <c r="C1578" i="3"/>
  <c r="C1577" i="3"/>
  <c r="C1576" i="3"/>
  <c r="C1575" i="3"/>
  <c r="C1574" i="3"/>
  <c r="C1573" i="3"/>
  <c r="C1572" i="3"/>
  <c r="C1571" i="3"/>
  <c r="C1570" i="3"/>
  <c r="C1569" i="3"/>
  <c r="C1568" i="3"/>
  <c r="C1567" i="3"/>
  <c r="C1566" i="3"/>
  <c r="C1565" i="3"/>
  <c r="C1564" i="3"/>
  <c r="C1563" i="3"/>
  <c r="C1562" i="3"/>
  <c r="C1561" i="3"/>
  <c r="C1560" i="3"/>
  <c r="C1559" i="3"/>
  <c r="C1558" i="3"/>
  <c r="C1557" i="3"/>
  <c r="C1556" i="3"/>
  <c r="C1555" i="3"/>
  <c r="C1554" i="3"/>
  <c r="C1553" i="3"/>
  <c r="C1552" i="3"/>
  <c r="C1551" i="3"/>
  <c r="C1550" i="3"/>
  <c r="C1549" i="3"/>
  <c r="C1548" i="3"/>
  <c r="C1547" i="3"/>
  <c r="C1546" i="3"/>
  <c r="C1545" i="3"/>
  <c r="C1544" i="3"/>
  <c r="C1543" i="3"/>
  <c r="C1542" i="3"/>
  <c r="C1541" i="3"/>
  <c r="C1540" i="3"/>
  <c r="C1539" i="3"/>
  <c r="C1538" i="3"/>
  <c r="C1537" i="3"/>
  <c r="C1536" i="3"/>
  <c r="C1535" i="3"/>
  <c r="C1534" i="3"/>
  <c r="C1533" i="3"/>
  <c r="C1532" i="3"/>
  <c r="C1531" i="3"/>
  <c r="C1530" i="3"/>
  <c r="C1529" i="3"/>
  <c r="C1528" i="3"/>
  <c r="C1527" i="3"/>
  <c r="C1526" i="3"/>
  <c r="C1525" i="3"/>
  <c r="C1524" i="3"/>
  <c r="C1523" i="3"/>
  <c r="C1522" i="3"/>
  <c r="C1521" i="3"/>
  <c r="C1520" i="3"/>
  <c r="C1519" i="3"/>
  <c r="C1518" i="3"/>
  <c r="C1517" i="3"/>
  <c r="C1516" i="3"/>
  <c r="C1515" i="3"/>
  <c r="C1514" i="3"/>
  <c r="C1513" i="3"/>
  <c r="C1512" i="3"/>
  <c r="C1511" i="3"/>
  <c r="C1510" i="3"/>
  <c r="C1509" i="3"/>
  <c r="C1508" i="3"/>
  <c r="C1507" i="3"/>
  <c r="C1506" i="3"/>
  <c r="C1505" i="3"/>
  <c r="C1504" i="3"/>
  <c r="C1503" i="3"/>
  <c r="C1502" i="3"/>
  <c r="C1501" i="3"/>
  <c r="C1500" i="3"/>
  <c r="C1499" i="3"/>
  <c r="C1498" i="3"/>
  <c r="C1497" i="3"/>
  <c r="C1496" i="3"/>
  <c r="C1495" i="3"/>
  <c r="C1494" i="3"/>
  <c r="C1493" i="3"/>
  <c r="C1492" i="3"/>
  <c r="C1491" i="3"/>
  <c r="C1490" i="3"/>
  <c r="C1489" i="3"/>
  <c r="C1488" i="3"/>
  <c r="C1487" i="3"/>
  <c r="C1486" i="3"/>
  <c r="C1485" i="3"/>
  <c r="C1484" i="3"/>
  <c r="C1483" i="3"/>
  <c r="C1482" i="3"/>
  <c r="C1481" i="3"/>
  <c r="C1480" i="3"/>
  <c r="C1479" i="3"/>
  <c r="C1478" i="3"/>
  <c r="C1477" i="3"/>
  <c r="C1476" i="3"/>
  <c r="C1475" i="3"/>
  <c r="C1474" i="3"/>
  <c r="C1473" i="3"/>
  <c r="C1472" i="3"/>
  <c r="C1471" i="3"/>
  <c r="C1470" i="3"/>
  <c r="C1469" i="3"/>
  <c r="C1468" i="3"/>
  <c r="C1467" i="3"/>
  <c r="C1466" i="3"/>
  <c r="C1465" i="3"/>
  <c r="C1464" i="3"/>
  <c r="C1463" i="3"/>
  <c r="C1462" i="3"/>
  <c r="C1461" i="3"/>
  <c r="C1460" i="3"/>
  <c r="C1459" i="3"/>
  <c r="C1458" i="3"/>
  <c r="C1457" i="3"/>
  <c r="C1456" i="3"/>
  <c r="C1455" i="3"/>
  <c r="C1454" i="3"/>
  <c r="C1453" i="3"/>
  <c r="C1452" i="3"/>
  <c r="C1451" i="3"/>
  <c r="C1450" i="3"/>
  <c r="C1449" i="3"/>
  <c r="C1448" i="3"/>
  <c r="C1447" i="3"/>
  <c r="C1446" i="3"/>
  <c r="C1445" i="3"/>
  <c r="C1444" i="3"/>
  <c r="C1443" i="3"/>
  <c r="C1442" i="3"/>
  <c r="C1441" i="3"/>
  <c r="C1440" i="3"/>
  <c r="C1439" i="3"/>
  <c r="C1438" i="3"/>
  <c r="C1437" i="3"/>
  <c r="C1436" i="3"/>
  <c r="C1435" i="3"/>
  <c r="C1434" i="3"/>
  <c r="C1433" i="3"/>
  <c r="C1432" i="3"/>
  <c r="C1431" i="3"/>
  <c r="C1430" i="3"/>
  <c r="C1429" i="3"/>
  <c r="C1428" i="3"/>
  <c r="C1427" i="3"/>
  <c r="C1426" i="3"/>
  <c r="C1425" i="3"/>
  <c r="C1424" i="3"/>
  <c r="C1423" i="3"/>
  <c r="C1422" i="3"/>
  <c r="C1421" i="3"/>
  <c r="C1420" i="3"/>
  <c r="C1419" i="3"/>
  <c r="C1418" i="3"/>
  <c r="C1417" i="3"/>
  <c r="C1416" i="3"/>
  <c r="C1415" i="3"/>
  <c r="C1414" i="3"/>
  <c r="C1413" i="3"/>
  <c r="C1412" i="3"/>
  <c r="C1411" i="3"/>
  <c r="C1410" i="3"/>
  <c r="C1409" i="3"/>
  <c r="C1408" i="3"/>
  <c r="C1407" i="3"/>
  <c r="C1406" i="3"/>
  <c r="C1405" i="3"/>
  <c r="C1404" i="3"/>
  <c r="C1403" i="3"/>
  <c r="C1402" i="3"/>
  <c r="C1401" i="3"/>
  <c r="C1400" i="3"/>
  <c r="C1399" i="3"/>
  <c r="C1398" i="3"/>
  <c r="C1397" i="3"/>
  <c r="C1396" i="3"/>
  <c r="C1395" i="3"/>
  <c r="C1394" i="3"/>
  <c r="C1393" i="3"/>
  <c r="C1392" i="3"/>
  <c r="C1391" i="3"/>
  <c r="C1390" i="3"/>
  <c r="C1389" i="3"/>
  <c r="C1388" i="3"/>
  <c r="C1387" i="3"/>
  <c r="C1386" i="3"/>
  <c r="C1385" i="3"/>
  <c r="C1384" i="3"/>
  <c r="C1383" i="3"/>
  <c r="C1382" i="3"/>
  <c r="C1381" i="3"/>
  <c r="C1380" i="3"/>
  <c r="C1379" i="3"/>
  <c r="C1378" i="3"/>
  <c r="C1377" i="3"/>
  <c r="C1376" i="3"/>
  <c r="C1375" i="3"/>
  <c r="C1374" i="3"/>
  <c r="C1373" i="3"/>
  <c r="C1372" i="3"/>
  <c r="C1371" i="3"/>
  <c r="C1370" i="3"/>
  <c r="C1369" i="3"/>
  <c r="C1368" i="3"/>
  <c r="C1367" i="3"/>
  <c r="C1366" i="3"/>
  <c r="C1365" i="3"/>
  <c r="C1364" i="3"/>
  <c r="C1363" i="3"/>
  <c r="C1362" i="3"/>
  <c r="C1361" i="3"/>
  <c r="C1360" i="3"/>
  <c r="C1359" i="3"/>
  <c r="C1358" i="3"/>
  <c r="C1357" i="3"/>
  <c r="C1356" i="3"/>
  <c r="C1355" i="3"/>
  <c r="C1354" i="3"/>
  <c r="C1353" i="3"/>
  <c r="C1352" i="3"/>
  <c r="C1351" i="3"/>
  <c r="C1350" i="3"/>
  <c r="C1349" i="3"/>
  <c r="C1348" i="3"/>
  <c r="C1347" i="3"/>
  <c r="C1346" i="3"/>
  <c r="C1345" i="3"/>
  <c r="C1344" i="3"/>
  <c r="C1343" i="3"/>
  <c r="C1342" i="3"/>
  <c r="C1341" i="3"/>
  <c r="C1340" i="3"/>
  <c r="C1339" i="3"/>
  <c r="C1338" i="3"/>
  <c r="C1337" i="3"/>
  <c r="C1336" i="3"/>
  <c r="C1335" i="3"/>
  <c r="C1334" i="3"/>
  <c r="C1333" i="3"/>
  <c r="C1332" i="3"/>
  <c r="C1331" i="3"/>
  <c r="C1330" i="3"/>
  <c r="C1329" i="3"/>
  <c r="C1328" i="3"/>
  <c r="C1327" i="3"/>
  <c r="C1326" i="3"/>
  <c r="C1325" i="3"/>
  <c r="C1324" i="3"/>
  <c r="C1323" i="3"/>
  <c r="C1322" i="3"/>
  <c r="C1321" i="3"/>
  <c r="C1320" i="3"/>
  <c r="C1319" i="3"/>
  <c r="C1318" i="3"/>
  <c r="C1317" i="3"/>
  <c r="C1316" i="3"/>
  <c r="C1315" i="3"/>
  <c r="C1314" i="3"/>
  <c r="C1313" i="3"/>
  <c r="C1312" i="3"/>
  <c r="C1311" i="3"/>
  <c r="C1310" i="3"/>
  <c r="C1309" i="3"/>
  <c r="C1308" i="3"/>
  <c r="C1307" i="3"/>
  <c r="C1306" i="3"/>
  <c r="C1305" i="3"/>
  <c r="C1304" i="3"/>
  <c r="C1303" i="3"/>
  <c r="C1302" i="3"/>
  <c r="C1301" i="3"/>
  <c r="C1300" i="3"/>
  <c r="C1299" i="3"/>
  <c r="C1298" i="3"/>
  <c r="C1297" i="3"/>
  <c r="C1296" i="3"/>
  <c r="C1295" i="3"/>
  <c r="C1294" i="3"/>
  <c r="C1293" i="3"/>
  <c r="C1292" i="3"/>
  <c r="C1291" i="3"/>
  <c r="C1290" i="3"/>
  <c r="C1289" i="3"/>
  <c r="C1288" i="3"/>
  <c r="C1287" i="3"/>
  <c r="C1286" i="3"/>
  <c r="C1285" i="3"/>
  <c r="C1284" i="3"/>
  <c r="C1283" i="3"/>
  <c r="C1282" i="3"/>
  <c r="C1281" i="3"/>
  <c r="C1280" i="3"/>
  <c r="C1279" i="3"/>
  <c r="C1278" i="3"/>
  <c r="C1277" i="3"/>
  <c r="C1276" i="3"/>
  <c r="C1275" i="3"/>
  <c r="C1274" i="3"/>
  <c r="C1273" i="3"/>
  <c r="C1272" i="3"/>
  <c r="C1271" i="3"/>
  <c r="C1270" i="3"/>
  <c r="C1269" i="3"/>
  <c r="C1268" i="3"/>
  <c r="C1267" i="3"/>
  <c r="C1266" i="3"/>
  <c r="C1265" i="3"/>
  <c r="C1264" i="3"/>
  <c r="C1263" i="3"/>
  <c r="C1262" i="3"/>
  <c r="C1261" i="3"/>
  <c r="C1260" i="3"/>
  <c r="C1259" i="3"/>
  <c r="C1258" i="3"/>
  <c r="C1257" i="3"/>
  <c r="C1256" i="3"/>
  <c r="C1255" i="3"/>
  <c r="C1254" i="3"/>
  <c r="C1253" i="3"/>
  <c r="C1252" i="3"/>
  <c r="C1251" i="3"/>
  <c r="C1250" i="3"/>
  <c r="C1249" i="3"/>
  <c r="C1248" i="3"/>
  <c r="C1247" i="3"/>
  <c r="C1246" i="3"/>
  <c r="C1245" i="3"/>
  <c r="C1244" i="3"/>
  <c r="C1243" i="3"/>
  <c r="C1242" i="3"/>
  <c r="C1241" i="3"/>
  <c r="C1240" i="3"/>
  <c r="C1239" i="3"/>
  <c r="C1238" i="3"/>
  <c r="C1237" i="3"/>
  <c r="C1236" i="3"/>
  <c r="C1235" i="3"/>
  <c r="C1234" i="3"/>
  <c r="C1233" i="3"/>
  <c r="C1232" i="3"/>
  <c r="C1231" i="3"/>
  <c r="C1230" i="3"/>
  <c r="C1229" i="3"/>
  <c r="C1228" i="3"/>
  <c r="C1227" i="3"/>
  <c r="C1226" i="3"/>
  <c r="C1225" i="3"/>
  <c r="C1224" i="3"/>
  <c r="C1223" i="3"/>
  <c r="C1222" i="3"/>
  <c r="C1221" i="3"/>
  <c r="C1220" i="3"/>
  <c r="C1219" i="3"/>
  <c r="C1218" i="3"/>
  <c r="C1217" i="3"/>
  <c r="C1216" i="3"/>
  <c r="C1215" i="3"/>
  <c r="C1214" i="3"/>
  <c r="C1213" i="3"/>
  <c r="C1212" i="3"/>
  <c r="C1211" i="3"/>
  <c r="C1210" i="3"/>
  <c r="C1209" i="3"/>
  <c r="C1208" i="3"/>
  <c r="C1207" i="3"/>
  <c r="C1206" i="3"/>
  <c r="C1205" i="3"/>
  <c r="C1204" i="3"/>
  <c r="C1203" i="3"/>
  <c r="C1202" i="3"/>
  <c r="C1201" i="3"/>
  <c r="C1200" i="3"/>
  <c r="C1199" i="3"/>
  <c r="C1198" i="3"/>
  <c r="C1197" i="3"/>
  <c r="C1196" i="3"/>
  <c r="C1195" i="3"/>
  <c r="C1194" i="3"/>
  <c r="C1193" i="3"/>
  <c r="C1192" i="3"/>
  <c r="C1191" i="3"/>
  <c r="C1190" i="3"/>
  <c r="C1189" i="3"/>
  <c r="C1188" i="3"/>
  <c r="C1187" i="3"/>
  <c r="C1186" i="3"/>
  <c r="C1185" i="3"/>
  <c r="C1184" i="3"/>
  <c r="C1183" i="3"/>
  <c r="C1182" i="3"/>
  <c r="C1181" i="3"/>
  <c r="C1180" i="3"/>
  <c r="C1179" i="3"/>
  <c r="C1178" i="3"/>
  <c r="C1177" i="3"/>
  <c r="C1176" i="3"/>
  <c r="C1175" i="3"/>
  <c r="C1174" i="3"/>
  <c r="C1173" i="3"/>
  <c r="C1172" i="3"/>
  <c r="C1171" i="3"/>
  <c r="C1170" i="3"/>
  <c r="C1169" i="3"/>
  <c r="C1168" i="3"/>
  <c r="C1167" i="3"/>
  <c r="C1166" i="3"/>
  <c r="C1165" i="3"/>
  <c r="C1164" i="3"/>
  <c r="C1163" i="3"/>
  <c r="C1162" i="3"/>
  <c r="C1161" i="3"/>
  <c r="C1160" i="3"/>
  <c r="C1159" i="3"/>
  <c r="C1158" i="3"/>
  <c r="C1157" i="3"/>
  <c r="C1156" i="3"/>
  <c r="C1155" i="3"/>
  <c r="C1154" i="3"/>
  <c r="C1153" i="3"/>
  <c r="C1152" i="3"/>
  <c r="C1151" i="3"/>
  <c r="C1150" i="3"/>
  <c r="C1149" i="3"/>
  <c r="C1148" i="3"/>
  <c r="C1147" i="3"/>
  <c r="C1146" i="3"/>
  <c r="C1145" i="3"/>
  <c r="C1144" i="3"/>
  <c r="C1143" i="3"/>
  <c r="C1142" i="3"/>
  <c r="C1141" i="3"/>
  <c r="C1140" i="3"/>
  <c r="C1139" i="3"/>
  <c r="C1138" i="3"/>
  <c r="C1137" i="3"/>
  <c r="C1136" i="3"/>
  <c r="C1135" i="3"/>
  <c r="C1134" i="3"/>
  <c r="C1133" i="3"/>
  <c r="C1132" i="3"/>
  <c r="C1131" i="3"/>
  <c r="C1130" i="3"/>
  <c r="C1129" i="3"/>
  <c r="C1128" i="3"/>
  <c r="C1127" i="3"/>
  <c r="C1126" i="3"/>
  <c r="C1125" i="3"/>
  <c r="C1124" i="3"/>
  <c r="C1123" i="3"/>
  <c r="C1122" i="3"/>
  <c r="C1121" i="3"/>
  <c r="C1120" i="3"/>
  <c r="C1119" i="3"/>
  <c r="C1118" i="3"/>
  <c r="C1117" i="3"/>
  <c r="C1116" i="3"/>
  <c r="C1115" i="3"/>
  <c r="C1114" i="3"/>
  <c r="C1113" i="3"/>
  <c r="C1112" i="3"/>
  <c r="C1111" i="3"/>
  <c r="C1110" i="3"/>
  <c r="C1109" i="3"/>
  <c r="C1108" i="3"/>
  <c r="C1107" i="3"/>
  <c r="C1106" i="3"/>
  <c r="C1105" i="3"/>
  <c r="C1104" i="3"/>
  <c r="C1103" i="3"/>
  <c r="C1102" i="3"/>
  <c r="C1101" i="3"/>
  <c r="C1100" i="3"/>
  <c r="C1099" i="3"/>
  <c r="C1098" i="3"/>
  <c r="C1097" i="3"/>
  <c r="C1096" i="3"/>
  <c r="C1095" i="3"/>
  <c r="C1094" i="3"/>
  <c r="C1093" i="3"/>
  <c r="C1092" i="3"/>
  <c r="C1091" i="3"/>
  <c r="C1090" i="3"/>
  <c r="C1089" i="3"/>
  <c r="C1088" i="3"/>
  <c r="C1087" i="3"/>
  <c r="C1086" i="3"/>
  <c r="C1085" i="3"/>
  <c r="C1084" i="3"/>
  <c r="C1083" i="3"/>
  <c r="C1082" i="3"/>
  <c r="C1081" i="3"/>
  <c r="C1080" i="3"/>
  <c r="C1079" i="3"/>
  <c r="C1078" i="3"/>
  <c r="C1077" i="3"/>
  <c r="C1076" i="3"/>
  <c r="C1075" i="3"/>
  <c r="C1074" i="3"/>
  <c r="C1073" i="3"/>
  <c r="C1072" i="3"/>
  <c r="C1071" i="3"/>
  <c r="C1070" i="3"/>
  <c r="C1069" i="3"/>
  <c r="C1068" i="3"/>
  <c r="C1067" i="3"/>
  <c r="C1066" i="3"/>
  <c r="C1065" i="3"/>
  <c r="C1064" i="3"/>
  <c r="C1063" i="3"/>
  <c r="C1062" i="3"/>
  <c r="C1061" i="3"/>
  <c r="C1060" i="3"/>
  <c r="C1059" i="3"/>
  <c r="C1058" i="3"/>
  <c r="C1057" i="3"/>
  <c r="C1056" i="3"/>
  <c r="C1055" i="3"/>
  <c r="C1054" i="3"/>
  <c r="C1053" i="3"/>
  <c r="C1052" i="3"/>
  <c r="C1051" i="3"/>
  <c r="C1050" i="3"/>
  <c r="C1049" i="3"/>
  <c r="C1048" i="3"/>
  <c r="C1047" i="3"/>
  <c r="C1046" i="3"/>
  <c r="C1045" i="3"/>
  <c r="C1044" i="3"/>
  <c r="C1043" i="3"/>
  <c r="C1042" i="3"/>
  <c r="C1041" i="3"/>
  <c r="C1040" i="3"/>
  <c r="C1039" i="3"/>
  <c r="C1038" i="3"/>
  <c r="C1037" i="3"/>
  <c r="C1036" i="3"/>
  <c r="C1035" i="3"/>
  <c r="C1034" i="3"/>
  <c r="C1033" i="3"/>
  <c r="C1032" i="3"/>
  <c r="C1031" i="3"/>
  <c r="C1030" i="3"/>
  <c r="C1029" i="3"/>
  <c r="C1028" i="3"/>
  <c r="C1027" i="3"/>
  <c r="C1026" i="3"/>
  <c r="C1025" i="3"/>
  <c r="C1024" i="3"/>
  <c r="C1023" i="3"/>
  <c r="C1022" i="3"/>
  <c r="C1021" i="3"/>
  <c r="C1020" i="3"/>
  <c r="C1019" i="3"/>
  <c r="C1018" i="3"/>
  <c r="C1017" i="3"/>
  <c r="C1016" i="3"/>
  <c r="C1015" i="3"/>
  <c r="C1014" i="3"/>
  <c r="C1013" i="3"/>
  <c r="C1012" i="3"/>
  <c r="C1011" i="3"/>
  <c r="C1010" i="3"/>
  <c r="C1009" i="3"/>
  <c r="C1008" i="3"/>
  <c r="C1007" i="3"/>
  <c r="C1006" i="3"/>
  <c r="C1005" i="3"/>
  <c r="C1004" i="3"/>
  <c r="C1003" i="3"/>
  <c r="C1002" i="3"/>
  <c r="C1001" i="3"/>
  <c r="C1000" i="3"/>
  <c r="C999" i="3"/>
  <c r="C998" i="3"/>
  <c r="C997" i="3"/>
  <c r="C996" i="3"/>
  <c r="C995" i="3"/>
  <c r="C994" i="3"/>
  <c r="C993" i="3"/>
  <c r="C992" i="3"/>
  <c r="C991" i="3"/>
  <c r="C990" i="3"/>
  <c r="C989" i="3"/>
  <c r="C988" i="3"/>
  <c r="C987" i="3"/>
  <c r="C986" i="3"/>
  <c r="C985" i="3"/>
  <c r="C984" i="3"/>
  <c r="C983" i="3"/>
  <c r="C982" i="3"/>
  <c r="C981" i="3"/>
  <c r="C980" i="3"/>
  <c r="C979" i="3"/>
  <c r="C978" i="3"/>
  <c r="C977" i="3"/>
  <c r="C976" i="3"/>
  <c r="C975" i="3"/>
  <c r="C974" i="3"/>
  <c r="C973" i="3"/>
  <c r="C972" i="3"/>
  <c r="C971" i="3"/>
  <c r="C970" i="3"/>
  <c r="C969" i="3"/>
  <c r="C968" i="3"/>
  <c r="C967" i="3"/>
  <c r="C966" i="3"/>
  <c r="C965" i="3"/>
  <c r="C964" i="3"/>
  <c r="C963" i="3"/>
  <c r="C962" i="3"/>
  <c r="C961" i="3"/>
  <c r="C960" i="3"/>
  <c r="C959" i="3"/>
  <c r="C958" i="3"/>
  <c r="C957" i="3"/>
  <c r="C956" i="3"/>
  <c r="C955" i="3"/>
  <c r="C954" i="3"/>
  <c r="C953" i="3"/>
  <c r="C952" i="3"/>
  <c r="C951" i="3"/>
  <c r="C950" i="3"/>
  <c r="C949" i="3"/>
  <c r="C948" i="3"/>
  <c r="C947" i="3"/>
  <c r="C946" i="3"/>
  <c r="C945" i="3"/>
  <c r="C944" i="3"/>
  <c r="C943" i="3"/>
  <c r="C942" i="3"/>
  <c r="C941" i="3"/>
  <c r="C940" i="3"/>
  <c r="C939" i="3"/>
  <c r="C938" i="3"/>
  <c r="C937" i="3"/>
  <c r="C936" i="3"/>
  <c r="C935" i="3"/>
  <c r="C934" i="3"/>
  <c r="C933" i="3"/>
  <c r="C932" i="3"/>
  <c r="C931" i="3"/>
  <c r="C930" i="3"/>
  <c r="C929" i="3"/>
  <c r="C928" i="3"/>
  <c r="C927" i="3"/>
  <c r="C926" i="3"/>
  <c r="C925" i="3"/>
  <c r="C924" i="3"/>
  <c r="C923" i="3"/>
  <c r="C922" i="3"/>
  <c r="C921" i="3"/>
  <c r="C920" i="3"/>
  <c r="C919" i="3"/>
  <c r="C918" i="3"/>
  <c r="C917" i="3"/>
  <c r="C916" i="3"/>
  <c r="C915" i="3"/>
  <c r="C914" i="3"/>
  <c r="C913" i="3"/>
  <c r="C912" i="3"/>
  <c r="C911" i="3"/>
  <c r="C910" i="3"/>
  <c r="C909" i="3"/>
  <c r="C908" i="3"/>
  <c r="C907" i="3"/>
  <c r="C906" i="3"/>
  <c r="C905" i="3"/>
  <c r="C904" i="3"/>
  <c r="C903" i="3"/>
  <c r="C902" i="3"/>
  <c r="C901" i="3"/>
  <c r="C900" i="3"/>
  <c r="C899" i="3"/>
  <c r="C898" i="3"/>
  <c r="C897" i="3"/>
  <c r="C896" i="3"/>
  <c r="C895" i="3"/>
  <c r="C894" i="3"/>
  <c r="C893" i="3"/>
  <c r="C892" i="3"/>
  <c r="C891" i="3"/>
  <c r="C890" i="3"/>
  <c r="C889" i="3"/>
  <c r="C888" i="3"/>
  <c r="C887" i="3"/>
  <c r="C886" i="3"/>
  <c r="C885" i="3"/>
  <c r="C884" i="3"/>
  <c r="C883" i="3"/>
  <c r="C882" i="3"/>
  <c r="C881" i="3"/>
  <c r="C880" i="3"/>
  <c r="C879" i="3"/>
  <c r="C878" i="3"/>
  <c r="C877" i="3"/>
  <c r="C876" i="3"/>
  <c r="C875" i="3"/>
  <c r="C874" i="3"/>
  <c r="C873" i="3"/>
  <c r="C872" i="3"/>
  <c r="C871" i="3"/>
  <c r="C870" i="3"/>
  <c r="C869" i="3"/>
  <c r="C868" i="3"/>
  <c r="C867" i="3"/>
  <c r="C866" i="3"/>
  <c r="C865" i="3"/>
  <c r="C864" i="3"/>
  <c r="C863" i="3"/>
  <c r="C862" i="3"/>
  <c r="C861" i="3"/>
  <c r="C860" i="3"/>
  <c r="C859" i="3"/>
  <c r="C858" i="3"/>
  <c r="C857" i="3"/>
  <c r="C856" i="3"/>
  <c r="C855" i="3"/>
  <c r="C854" i="3"/>
  <c r="C853" i="3"/>
  <c r="C852" i="3"/>
  <c r="C851" i="3"/>
  <c r="C850" i="3"/>
  <c r="C849" i="3"/>
  <c r="C848" i="3"/>
  <c r="C847" i="3"/>
  <c r="C846" i="3"/>
  <c r="C845" i="3"/>
  <c r="C844" i="3"/>
  <c r="C843" i="3"/>
  <c r="C842" i="3"/>
  <c r="C841" i="3"/>
  <c r="C840" i="3"/>
  <c r="C839" i="3"/>
  <c r="C838" i="3"/>
  <c r="C837" i="3"/>
  <c r="C836" i="3"/>
  <c r="C835" i="3"/>
  <c r="C834" i="3"/>
  <c r="C833" i="3"/>
  <c r="C832" i="3"/>
  <c r="C831" i="3"/>
  <c r="C830" i="3"/>
  <c r="C829" i="3"/>
  <c r="C828" i="3"/>
  <c r="C827" i="3"/>
  <c r="C826" i="3"/>
  <c r="C825" i="3"/>
  <c r="C824" i="3"/>
  <c r="C823" i="3"/>
  <c r="C822" i="3"/>
  <c r="C821" i="3"/>
  <c r="C820" i="3"/>
  <c r="C819" i="3"/>
  <c r="C818" i="3"/>
  <c r="C817" i="3"/>
  <c r="C816" i="3"/>
  <c r="C815" i="3"/>
  <c r="C814" i="3"/>
  <c r="C813" i="3"/>
  <c r="C812" i="3"/>
  <c r="C811" i="3"/>
  <c r="C810" i="3"/>
  <c r="C809" i="3"/>
  <c r="C808" i="3"/>
  <c r="C807" i="3"/>
  <c r="C806" i="3"/>
  <c r="C805" i="3"/>
  <c r="C804" i="3"/>
  <c r="C803" i="3"/>
  <c r="C802" i="3"/>
  <c r="C801" i="3"/>
  <c r="C800" i="3"/>
  <c r="C799" i="3"/>
  <c r="C798" i="3"/>
  <c r="C797" i="3"/>
  <c r="C796" i="3"/>
  <c r="C795" i="3"/>
  <c r="C794" i="3"/>
  <c r="C793" i="3"/>
  <c r="C792" i="3"/>
  <c r="C791" i="3"/>
  <c r="C790" i="3"/>
  <c r="C789" i="3"/>
  <c r="C788" i="3"/>
  <c r="C787" i="3"/>
  <c r="C786" i="3"/>
  <c r="C785" i="3"/>
  <c r="C784" i="3"/>
  <c r="C783" i="3"/>
  <c r="C782" i="3"/>
  <c r="C781" i="3"/>
  <c r="C780" i="3"/>
  <c r="C779" i="3"/>
  <c r="C778" i="3"/>
  <c r="C777" i="3"/>
  <c r="C776" i="3"/>
  <c r="C775" i="3"/>
  <c r="C774" i="3"/>
  <c r="C773" i="3"/>
  <c r="C772" i="3"/>
  <c r="C771" i="3"/>
  <c r="C770" i="3"/>
  <c r="C769" i="3"/>
  <c r="C768" i="3"/>
  <c r="C767" i="3"/>
  <c r="C766" i="3"/>
  <c r="C765" i="3"/>
  <c r="C764" i="3"/>
  <c r="C763" i="3"/>
  <c r="C762" i="3"/>
  <c r="C761" i="3"/>
  <c r="C760" i="3"/>
  <c r="C759" i="3"/>
  <c r="C758" i="3"/>
  <c r="C757" i="3"/>
  <c r="C756" i="3"/>
  <c r="C755" i="3"/>
  <c r="C754" i="3"/>
  <c r="C753" i="3"/>
  <c r="C752" i="3"/>
  <c r="C751" i="3"/>
  <c r="C750" i="3"/>
  <c r="C749" i="3"/>
  <c r="C748" i="3"/>
  <c r="C747" i="3"/>
  <c r="C746" i="3"/>
  <c r="C745" i="3"/>
  <c r="C744" i="3"/>
  <c r="C743" i="3"/>
  <c r="C742" i="3"/>
  <c r="C741" i="3"/>
  <c r="C740" i="3"/>
  <c r="C739" i="3"/>
  <c r="C738" i="3"/>
  <c r="C737" i="3"/>
  <c r="C736" i="3"/>
  <c r="C735" i="3"/>
  <c r="C734" i="3"/>
  <c r="C733" i="3"/>
  <c r="C732" i="3"/>
  <c r="C731" i="3"/>
  <c r="C730" i="3"/>
  <c r="C729" i="3"/>
  <c r="C728" i="3"/>
  <c r="C727" i="3"/>
  <c r="C726" i="3"/>
  <c r="C725" i="3"/>
  <c r="C724" i="3"/>
  <c r="C723" i="3"/>
  <c r="C722" i="3"/>
  <c r="C721" i="3"/>
  <c r="C720" i="3"/>
  <c r="C719" i="3"/>
  <c r="C718" i="3"/>
  <c r="C717" i="3"/>
  <c r="C716" i="3"/>
  <c r="C715" i="3"/>
  <c r="C714" i="3"/>
  <c r="C713" i="3"/>
  <c r="C712" i="3"/>
  <c r="C711" i="3"/>
  <c r="C710" i="3"/>
  <c r="C709" i="3"/>
  <c r="C708" i="3"/>
  <c r="C707" i="3"/>
  <c r="C706" i="3"/>
  <c r="C705" i="3"/>
  <c r="C704" i="3"/>
  <c r="C703" i="3"/>
  <c r="C702" i="3"/>
  <c r="C701" i="3"/>
  <c r="C700" i="3"/>
  <c r="C699" i="3"/>
  <c r="C698" i="3"/>
  <c r="C697" i="3"/>
  <c r="C696" i="3"/>
  <c r="C695" i="3"/>
  <c r="C694" i="3"/>
  <c r="C693" i="3"/>
  <c r="C692" i="3"/>
  <c r="C691" i="3"/>
  <c r="C690" i="3"/>
  <c r="C689" i="3"/>
  <c r="C688" i="3"/>
  <c r="C687" i="3"/>
  <c r="C686" i="3"/>
  <c r="C685" i="3"/>
  <c r="C684" i="3"/>
  <c r="C683" i="3"/>
  <c r="C682" i="3"/>
  <c r="C681" i="3"/>
  <c r="C680" i="3"/>
  <c r="C679" i="3"/>
  <c r="C678" i="3"/>
  <c r="C677" i="3"/>
  <c r="C676" i="3"/>
  <c r="C675" i="3"/>
  <c r="C674" i="3"/>
  <c r="C673" i="3"/>
  <c r="C672" i="3"/>
  <c r="C671" i="3"/>
  <c r="C670" i="3"/>
  <c r="C669" i="3"/>
  <c r="C668" i="3"/>
  <c r="C667" i="3"/>
  <c r="C666" i="3"/>
  <c r="C665" i="3"/>
  <c r="C664" i="3"/>
  <c r="C663" i="3"/>
  <c r="C662" i="3"/>
  <c r="C661" i="3"/>
  <c r="C660" i="3"/>
  <c r="C659" i="3"/>
  <c r="C658" i="3"/>
  <c r="C657" i="3"/>
  <c r="C656" i="3"/>
  <c r="C655" i="3"/>
  <c r="C654" i="3"/>
  <c r="C653" i="3"/>
  <c r="C652" i="3"/>
  <c r="C651" i="3"/>
  <c r="C650" i="3"/>
  <c r="C649" i="3"/>
  <c r="C648" i="3"/>
  <c r="C647" i="3"/>
  <c r="C646" i="3"/>
  <c r="C645" i="3"/>
  <c r="C644" i="3"/>
  <c r="C643" i="3"/>
  <c r="C642" i="3"/>
  <c r="C641" i="3"/>
  <c r="C640" i="3"/>
  <c r="C639" i="3"/>
  <c r="C638" i="3"/>
  <c r="C637" i="3"/>
  <c r="C636" i="3"/>
  <c r="C635" i="3"/>
  <c r="C634" i="3"/>
  <c r="C633" i="3"/>
  <c r="C632" i="3"/>
  <c r="C631" i="3"/>
  <c r="C630" i="3"/>
  <c r="C629" i="3"/>
  <c r="C628" i="3"/>
  <c r="C627" i="3"/>
  <c r="C626" i="3"/>
  <c r="C625" i="3"/>
  <c r="C624" i="3"/>
  <c r="C623" i="3"/>
  <c r="C622" i="3"/>
  <c r="C621" i="3"/>
  <c r="C620" i="3"/>
  <c r="C619" i="3"/>
  <c r="C618" i="3"/>
  <c r="C617" i="3"/>
  <c r="C616" i="3"/>
  <c r="C615" i="3"/>
  <c r="C614" i="3"/>
  <c r="C613" i="3"/>
  <c r="C612" i="3"/>
  <c r="C611" i="3"/>
  <c r="C610" i="3"/>
  <c r="C609" i="3"/>
  <c r="C608" i="3"/>
  <c r="C607" i="3"/>
  <c r="C606" i="3"/>
  <c r="C605" i="3"/>
  <c r="C604" i="3"/>
  <c r="C603" i="3"/>
  <c r="C602" i="3"/>
  <c r="C601" i="3"/>
  <c r="C600" i="3"/>
  <c r="C599" i="3"/>
  <c r="C598" i="3"/>
  <c r="C597" i="3"/>
  <c r="C596" i="3"/>
  <c r="C595" i="3"/>
  <c r="C594" i="3"/>
  <c r="C593" i="3"/>
  <c r="C592" i="3"/>
  <c r="C591" i="3"/>
  <c r="C590" i="3"/>
  <c r="C589" i="3"/>
  <c r="C588" i="3"/>
  <c r="C587" i="3"/>
  <c r="C586" i="3"/>
  <c r="C585" i="3"/>
  <c r="C584" i="3"/>
  <c r="C583" i="3"/>
  <c r="C582" i="3"/>
  <c r="C581" i="3"/>
  <c r="C580" i="3"/>
  <c r="C579" i="3"/>
  <c r="C578" i="3"/>
  <c r="C577" i="3"/>
  <c r="C576" i="3"/>
  <c r="C575" i="3"/>
  <c r="C574" i="3"/>
  <c r="C573" i="3"/>
  <c r="C572" i="3"/>
  <c r="C571" i="3"/>
  <c r="C570" i="3"/>
  <c r="C569" i="3"/>
  <c r="C568" i="3"/>
  <c r="C567" i="3"/>
  <c r="C566" i="3"/>
  <c r="C565" i="3"/>
  <c r="C564" i="3"/>
  <c r="C563" i="3"/>
  <c r="C562" i="3"/>
  <c r="C561" i="3"/>
  <c r="C560" i="3"/>
  <c r="C559" i="3"/>
  <c r="C558" i="3"/>
  <c r="C557" i="3"/>
  <c r="C556" i="3"/>
  <c r="C555" i="3"/>
  <c r="C554" i="3"/>
  <c r="C553" i="3"/>
  <c r="C552" i="3"/>
  <c r="C551" i="3"/>
  <c r="C550" i="3"/>
  <c r="C549" i="3"/>
  <c r="C548" i="3"/>
  <c r="C547" i="3"/>
  <c r="C546" i="3"/>
  <c r="C545" i="3"/>
  <c r="C544" i="3"/>
  <c r="C543" i="3"/>
  <c r="C542" i="3"/>
  <c r="C541" i="3"/>
  <c r="C540" i="3"/>
  <c r="C539" i="3"/>
  <c r="C538" i="3"/>
  <c r="C537" i="3"/>
  <c r="C536" i="3"/>
  <c r="C535" i="3"/>
  <c r="C534" i="3"/>
  <c r="C533" i="3"/>
  <c r="C532" i="3"/>
  <c r="C531" i="3"/>
  <c r="C530" i="3"/>
  <c r="C529" i="3"/>
  <c r="C528" i="3"/>
  <c r="C527" i="3"/>
  <c r="C526" i="3"/>
  <c r="C525" i="3"/>
  <c r="C524" i="3"/>
  <c r="C523" i="3"/>
  <c r="C522" i="3"/>
  <c r="C521" i="3"/>
  <c r="C520" i="3"/>
  <c r="C519" i="3"/>
  <c r="C518" i="3"/>
  <c r="C517" i="3"/>
  <c r="C516" i="3"/>
  <c r="C515" i="3"/>
  <c r="C514" i="3"/>
  <c r="C513" i="3"/>
  <c r="C512" i="3"/>
  <c r="C511" i="3"/>
  <c r="C510" i="3"/>
  <c r="C509" i="3"/>
  <c r="C508" i="3"/>
  <c r="C507" i="3"/>
  <c r="C506" i="3"/>
  <c r="C505" i="3"/>
  <c r="C504" i="3"/>
  <c r="C503" i="3"/>
  <c r="C502" i="3"/>
  <c r="C501" i="3"/>
  <c r="C500" i="3"/>
  <c r="C499" i="3"/>
  <c r="C498" i="3"/>
  <c r="C497" i="3"/>
  <c r="C496" i="3"/>
  <c r="C495" i="3"/>
  <c r="C494" i="3"/>
  <c r="C493" i="3"/>
  <c r="C492" i="3"/>
  <c r="C491" i="3"/>
  <c r="C490" i="3"/>
  <c r="C489" i="3"/>
  <c r="C488" i="3"/>
  <c r="C487" i="3"/>
  <c r="C486" i="3"/>
  <c r="C485" i="3"/>
  <c r="C484" i="3"/>
  <c r="C483" i="3"/>
  <c r="C482" i="3"/>
  <c r="C481" i="3"/>
  <c r="C480" i="3"/>
  <c r="C479" i="3"/>
  <c r="C478" i="3"/>
  <c r="C477" i="3"/>
  <c r="C476" i="3"/>
  <c r="C475" i="3"/>
  <c r="C474" i="3"/>
  <c r="C473" i="3"/>
  <c r="C472" i="3"/>
  <c r="C471" i="3"/>
  <c r="C470" i="3"/>
  <c r="C469" i="3"/>
  <c r="C468" i="3"/>
  <c r="C467" i="3"/>
  <c r="C466" i="3"/>
  <c r="C465" i="3"/>
  <c r="C464" i="3"/>
  <c r="C463" i="3"/>
  <c r="C462" i="3"/>
  <c r="C461" i="3"/>
  <c r="C460" i="3"/>
  <c r="C459" i="3"/>
  <c r="C458" i="3"/>
  <c r="C457" i="3"/>
  <c r="C456" i="3"/>
  <c r="C455" i="3"/>
  <c r="C454" i="3"/>
  <c r="C453" i="3"/>
  <c r="C452" i="3"/>
  <c r="C451" i="3"/>
  <c r="C450" i="3"/>
  <c r="C449" i="3"/>
  <c r="C448" i="3"/>
  <c r="C447" i="3"/>
  <c r="C446" i="3"/>
  <c r="C445" i="3"/>
  <c r="C444" i="3"/>
  <c r="C443" i="3"/>
  <c r="C442" i="3"/>
  <c r="C441" i="3"/>
  <c r="C440" i="3"/>
  <c r="C439" i="3"/>
  <c r="C438" i="3"/>
  <c r="C437" i="3"/>
  <c r="C436" i="3"/>
  <c r="C435" i="3"/>
  <c r="C434" i="3"/>
  <c r="C433" i="3"/>
  <c r="C432" i="3"/>
  <c r="C431" i="3"/>
  <c r="C430" i="3"/>
  <c r="C429" i="3"/>
  <c r="C428" i="3"/>
  <c r="C427" i="3"/>
  <c r="C426" i="3"/>
  <c r="C425" i="3"/>
  <c r="C424" i="3"/>
  <c r="C423" i="3"/>
  <c r="C422" i="3"/>
  <c r="C421" i="3"/>
  <c r="C420" i="3"/>
  <c r="C419" i="3"/>
  <c r="C418" i="3"/>
  <c r="C417" i="3"/>
  <c r="C416" i="3"/>
  <c r="C415" i="3"/>
  <c r="C414" i="3"/>
  <c r="C413" i="3"/>
  <c r="C412" i="3"/>
  <c r="C411" i="3"/>
  <c r="C410" i="3"/>
  <c r="C409" i="3"/>
  <c r="C408" i="3"/>
  <c r="C407" i="3"/>
  <c r="C406" i="3"/>
  <c r="C405" i="3"/>
  <c r="C404" i="3"/>
  <c r="C403" i="3"/>
  <c r="C402" i="3"/>
  <c r="C401" i="3"/>
  <c r="C400" i="3"/>
  <c r="C399" i="3"/>
  <c r="C398" i="3"/>
  <c r="C397" i="3"/>
  <c r="C396" i="3"/>
  <c r="C395" i="3"/>
  <c r="C394" i="3"/>
  <c r="C393" i="3"/>
  <c r="C392" i="3"/>
  <c r="C391" i="3"/>
  <c r="C390" i="3"/>
  <c r="C389" i="3"/>
  <c r="C388" i="3"/>
  <c r="C387" i="3"/>
  <c r="C386" i="3"/>
  <c r="C385" i="3"/>
  <c r="C384" i="3"/>
  <c r="C383" i="3"/>
  <c r="C382" i="3"/>
  <c r="C381" i="3"/>
  <c r="C380" i="3"/>
  <c r="C379" i="3"/>
  <c r="C378" i="3"/>
  <c r="C377" i="3"/>
  <c r="C376" i="3"/>
  <c r="C375" i="3"/>
  <c r="C374" i="3"/>
  <c r="C373" i="3"/>
  <c r="C372" i="3"/>
  <c r="C371" i="3"/>
  <c r="C370" i="3"/>
  <c r="C369" i="3"/>
  <c r="C368" i="3"/>
  <c r="C367" i="3"/>
  <c r="C366" i="3"/>
  <c r="C365" i="3"/>
  <c r="C364" i="3"/>
  <c r="C363" i="3"/>
  <c r="C362" i="3"/>
  <c r="C361" i="3"/>
  <c r="C360" i="3"/>
  <c r="C359" i="3"/>
  <c r="C358" i="3"/>
  <c r="C357" i="3"/>
  <c r="C356" i="3"/>
  <c r="C355" i="3"/>
  <c r="C354" i="3"/>
  <c r="C353" i="3"/>
  <c r="C352" i="3"/>
  <c r="C351" i="3"/>
  <c r="C350" i="3"/>
  <c r="C349" i="3"/>
  <c r="C348" i="3"/>
  <c r="C347" i="3"/>
  <c r="C346" i="3"/>
  <c r="C345" i="3"/>
  <c r="C344" i="3"/>
  <c r="C343" i="3"/>
  <c r="C342" i="3"/>
  <c r="C341" i="3"/>
  <c r="C340" i="3"/>
  <c r="C339" i="3"/>
  <c r="C338" i="3"/>
  <c r="C337" i="3"/>
  <c r="C336" i="3"/>
  <c r="C335" i="3"/>
  <c r="C334" i="3"/>
  <c r="C333" i="3"/>
  <c r="C332" i="3"/>
  <c r="C331" i="3"/>
  <c r="C330" i="3"/>
  <c r="C329" i="3"/>
  <c r="C328" i="3"/>
  <c r="C327" i="3"/>
  <c r="C326" i="3"/>
  <c r="C325" i="3"/>
  <c r="C324" i="3"/>
  <c r="C323" i="3"/>
  <c r="C322" i="3"/>
  <c r="C321" i="3"/>
  <c r="C320" i="3"/>
  <c r="C319" i="3"/>
  <c r="C318" i="3"/>
  <c r="C317" i="3"/>
  <c r="C316" i="3"/>
  <c r="C315" i="3"/>
  <c r="C314" i="3"/>
  <c r="C313" i="3"/>
  <c r="C312" i="3"/>
  <c r="C311" i="3"/>
  <c r="C310" i="3"/>
  <c r="C309" i="3"/>
  <c r="C308" i="3"/>
  <c r="C307" i="3"/>
  <c r="C306" i="3"/>
  <c r="C305" i="3"/>
  <c r="C304" i="3"/>
  <c r="C303" i="3"/>
  <c r="C302" i="3"/>
  <c r="C301" i="3"/>
  <c r="C300" i="3"/>
  <c r="C299" i="3"/>
  <c r="C298" i="3"/>
  <c r="C297" i="3"/>
  <c r="C296" i="3"/>
  <c r="C295" i="3"/>
  <c r="C294" i="3"/>
  <c r="C293" i="3"/>
  <c r="C292" i="3"/>
  <c r="C291" i="3"/>
  <c r="C290" i="3"/>
  <c r="C289" i="3"/>
  <c r="C288" i="3"/>
  <c r="C287" i="3"/>
  <c r="C286" i="3"/>
  <c r="C285" i="3"/>
  <c r="C284" i="3"/>
  <c r="C283" i="3"/>
  <c r="C282" i="3"/>
  <c r="C281" i="3"/>
  <c r="C280" i="3"/>
  <c r="C279" i="3"/>
  <c r="C278" i="3"/>
  <c r="C277" i="3"/>
  <c r="C276" i="3"/>
  <c r="C275" i="3"/>
  <c r="C274" i="3"/>
  <c r="C273" i="3"/>
  <c r="C272" i="3"/>
  <c r="C271" i="3"/>
  <c r="C270" i="3"/>
  <c r="C269" i="3"/>
  <c r="C268" i="3"/>
  <c r="C267" i="3"/>
  <c r="C266" i="3"/>
  <c r="C265" i="3"/>
  <c r="C264" i="3"/>
  <c r="C263" i="3"/>
  <c r="C262" i="3"/>
  <c r="C261" i="3"/>
  <c r="C260" i="3"/>
  <c r="C259" i="3"/>
  <c r="C258" i="3"/>
  <c r="C257" i="3"/>
  <c r="C256" i="3"/>
  <c r="C255" i="3"/>
  <c r="C254" i="3"/>
  <c r="C253" i="3"/>
  <c r="C252" i="3"/>
  <c r="C251" i="3"/>
  <c r="C250" i="3"/>
  <c r="C249" i="3"/>
  <c r="C248" i="3"/>
  <c r="C247" i="3"/>
  <c r="C246" i="3"/>
  <c r="C245" i="3"/>
  <c r="C244" i="3"/>
  <c r="C243" i="3"/>
  <c r="C242" i="3"/>
  <c r="C241" i="3"/>
  <c r="C240" i="3"/>
  <c r="C239" i="3"/>
  <c r="C238" i="3"/>
  <c r="C237" i="3"/>
  <c r="C236" i="3"/>
  <c r="C235" i="3"/>
  <c r="C234" i="3"/>
  <c r="C233" i="3"/>
  <c r="C232" i="3"/>
  <c r="C231" i="3"/>
  <c r="C230" i="3"/>
  <c r="C229" i="3"/>
  <c r="C228" i="3"/>
  <c r="C227" i="3"/>
  <c r="C226" i="3"/>
  <c r="C225" i="3"/>
  <c r="C224" i="3"/>
  <c r="C223" i="3"/>
  <c r="C222" i="3"/>
  <c r="C221" i="3"/>
  <c r="C220" i="3"/>
  <c r="C219" i="3"/>
  <c r="C218" i="3"/>
  <c r="C217" i="3"/>
  <c r="C216" i="3"/>
  <c r="C215" i="3"/>
  <c r="C214" i="3"/>
  <c r="C213" i="3"/>
  <c r="C212" i="3"/>
  <c r="C211" i="3"/>
  <c r="C210" i="3"/>
  <c r="C209" i="3"/>
  <c r="C208" i="3"/>
  <c r="C207" i="3"/>
  <c r="C206" i="3"/>
  <c r="C205" i="3"/>
  <c r="C204" i="3"/>
  <c r="C203" i="3"/>
  <c r="C202" i="3"/>
  <c r="C201" i="3"/>
  <c r="C200" i="3"/>
  <c r="C199" i="3"/>
  <c r="C198" i="3"/>
  <c r="C197" i="3"/>
  <c r="C196" i="3"/>
  <c r="C195" i="3"/>
  <c r="C194" i="3"/>
  <c r="C193" i="3"/>
  <c r="C192" i="3"/>
  <c r="C191" i="3"/>
  <c r="C190" i="3"/>
  <c r="C189" i="3"/>
  <c r="C188" i="3"/>
  <c r="C187" i="3"/>
  <c r="C186" i="3"/>
  <c r="C185" i="3"/>
  <c r="C184" i="3"/>
  <c r="C183" i="3"/>
  <c r="C182" i="3"/>
  <c r="C181" i="3"/>
  <c r="C180" i="3"/>
  <c r="C179" i="3"/>
  <c r="C178" i="3"/>
  <c r="C177" i="3"/>
  <c r="C176" i="3"/>
  <c r="C175" i="3"/>
  <c r="C174" i="3"/>
  <c r="C173" i="3"/>
  <c r="C172" i="3"/>
  <c r="C171" i="3"/>
  <c r="C170" i="3"/>
  <c r="C169" i="3"/>
  <c r="C168" i="3"/>
  <c r="C167" i="3"/>
  <c r="C166" i="3"/>
  <c r="C165" i="3"/>
  <c r="C164" i="3"/>
  <c r="C163" i="3"/>
  <c r="C162" i="3"/>
  <c r="C161" i="3"/>
  <c r="C160" i="3"/>
  <c r="C159" i="3"/>
  <c r="C158" i="3"/>
  <c r="C157" i="3"/>
  <c r="C156" i="3"/>
  <c r="C155" i="3"/>
  <c r="C154" i="3"/>
  <c r="C153" i="3"/>
  <c r="C152" i="3"/>
  <c r="C151" i="3"/>
  <c r="C150" i="3"/>
  <c r="C149" i="3"/>
  <c r="C148" i="3"/>
  <c r="C147" i="3"/>
  <c r="C146" i="3"/>
  <c r="C145" i="3"/>
  <c r="C144" i="3"/>
  <c r="C143" i="3"/>
  <c r="C142" i="3"/>
  <c r="C141" i="3"/>
  <c r="C140" i="3"/>
  <c r="C139" i="3"/>
  <c r="C138" i="3"/>
  <c r="C137" i="3"/>
  <c r="C136" i="3"/>
  <c r="C135" i="3"/>
  <c r="C134" i="3"/>
  <c r="C133" i="3"/>
  <c r="C132" i="3"/>
  <c r="C131" i="3"/>
  <c r="C130" i="3"/>
  <c r="C129" i="3"/>
  <c r="C128" i="3"/>
  <c r="C127" i="3"/>
  <c r="C126" i="3"/>
  <c r="C125" i="3"/>
  <c r="C124" i="3"/>
  <c r="C123" i="3"/>
  <c r="C122" i="3"/>
  <c r="C121" i="3"/>
  <c r="C120" i="3"/>
  <c r="C119" i="3"/>
  <c r="C118" i="3"/>
  <c r="C117" i="3"/>
  <c r="C116" i="3"/>
  <c r="C115" i="3"/>
  <c r="C114" i="3"/>
  <c r="C113" i="3"/>
  <c r="C112" i="3"/>
  <c r="C111" i="3"/>
  <c r="C110" i="3"/>
  <c r="C109" i="3"/>
  <c r="C108" i="3"/>
  <c r="C107" i="3"/>
  <c r="C106" i="3"/>
  <c r="C105" i="3"/>
  <c r="C104" i="3"/>
  <c r="C103" i="3"/>
  <c r="C102" i="3"/>
  <c r="C101" i="3"/>
  <c r="C100" i="3"/>
  <c r="C99" i="3"/>
  <c r="C98" i="3"/>
  <c r="C97" i="3"/>
  <c r="C96" i="3"/>
  <c r="C95" i="3"/>
  <c r="C94" i="3"/>
  <c r="C93" i="3"/>
  <c r="C92" i="3"/>
  <c r="C91" i="3"/>
  <c r="C90" i="3"/>
  <c r="C89" i="3"/>
  <c r="C88" i="3"/>
  <c r="C87" i="3"/>
  <c r="C86" i="3"/>
  <c r="C85" i="3"/>
  <c r="C84" i="3"/>
  <c r="C83" i="3"/>
  <c r="C82" i="3"/>
  <c r="C81" i="3"/>
  <c r="C80" i="3"/>
  <c r="C79" i="3"/>
  <c r="C78" i="3"/>
  <c r="C77" i="3"/>
  <c r="C76" i="3"/>
  <c r="C75" i="3"/>
  <c r="C74" i="3"/>
  <c r="C73" i="3"/>
  <c r="C72" i="3"/>
  <c r="C71" i="3"/>
  <c r="C70" i="3"/>
  <c r="C69" i="3"/>
  <c r="C68" i="3"/>
  <c r="C67" i="3"/>
  <c r="C66" i="3"/>
  <c r="C65" i="3"/>
  <c r="C64" i="3"/>
  <c r="C63" i="3"/>
  <c r="C62" i="3"/>
  <c r="C61" i="3"/>
  <c r="C60" i="3"/>
  <c r="C59" i="3"/>
  <c r="C58" i="3"/>
  <c r="C57" i="3"/>
  <c r="C56" i="3"/>
  <c r="C55" i="3"/>
  <c r="C54" i="3"/>
  <c r="C53" i="3"/>
  <c r="C52" i="3"/>
  <c r="C51" i="3"/>
  <c r="C50" i="3"/>
  <c r="C49" i="3"/>
  <c r="C48" i="3"/>
  <c r="C47" i="3"/>
  <c r="C46" i="3"/>
  <c r="C45" i="3"/>
  <c r="C44" i="3"/>
  <c r="C43" i="3"/>
  <c r="C42" i="3"/>
  <c r="C41" i="3"/>
  <c r="C40" i="3"/>
  <c r="C39" i="3"/>
  <c r="C38" i="3"/>
  <c r="C37" i="3"/>
  <c r="C36" i="3"/>
  <c r="C35" i="3"/>
  <c r="C34" i="3"/>
  <c r="C33" i="3"/>
  <c r="C32" i="3"/>
  <c r="C31" i="3"/>
  <c r="C30" i="3"/>
  <c r="C29" i="3"/>
  <c r="C28" i="3"/>
  <c r="C27" i="3"/>
  <c r="C26" i="3"/>
  <c r="C25" i="3"/>
  <c r="C24" i="3"/>
  <c r="C23" i="3"/>
  <c r="C22" i="3"/>
  <c r="C21" i="3"/>
  <c r="C20" i="3"/>
  <c r="C19" i="3"/>
  <c r="C18" i="3"/>
  <c r="C17" i="3"/>
  <c r="C16" i="3"/>
  <c r="C15" i="3"/>
  <c r="C14" i="3"/>
  <c r="C13" i="3"/>
  <c r="C12" i="3"/>
  <c r="C11" i="3"/>
  <c r="C10" i="3"/>
  <c r="C9" i="3"/>
  <c r="C8" i="3"/>
  <c r="C7" i="3"/>
  <c r="C6" i="3"/>
  <c r="C5" i="3"/>
  <c r="C4" i="3"/>
  <c r="C3" i="3"/>
  <c r="C2" i="3"/>
  <c r="AI2" i="1"/>
  <c r="AI3" i="1"/>
  <c r="AI4" i="1"/>
  <c r="AI5" i="1"/>
  <c r="AI6" i="1"/>
  <c r="AI7" i="1"/>
  <c r="AI8" i="1"/>
  <c r="AI9" i="1"/>
  <c r="AI10" i="1"/>
  <c r="AI11" i="1"/>
  <c r="AI12" i="1"/>
  <c r="AI13" i="1"/>
  <c r="AI14" i="1"/>
  <c r="AI15" i="1"/>
  <c r="AI16" i="1"/>
  <c r="AI17" i="1"/>
  <c r="AI18" i="1"/>
  <c r="AI19" i="1"/>
  <c r="AI20" i="1"/>
  <c r="AI21" i="1"/>
  <c r="AI22" i="1"/>
  <c r="AI23" i="1"/>
  <c r="AI24" i="1"/>
  <c r="AI25" i="1"/>
  <c r="AI26" i="1"/>
  <c r="AI27" i="1"/>
  <c r="AI28" i="1"/>
  <c r="AI29" i="1"/>
  <c r="AI30" i="1"/>
  <c r="AI31" i="1"/>
  <c r="AI32" i="1"/>
  <c r="AI33" i="1"/>
  <c r="AI34" i="1"/>
  <c r="AI35" i="1"/>
  <c r="AI36" i="1"/>
  <c r="AI37" i="1"/>
  <c r="AI38" i="1"/>
  <c r="AI39" i="1"/>
  <c r="AI40" i="1"/>
  <c r="AI41" i="1"/>
  <c r="AI42" i="1"/>
  <c r="AI43" i="1"/>
  <c r="AI44" i="1"/>
  <c r="AI45" i="1"/>
  <c r="AI46" i="1"/>
  <c r="AI47" i="1"/>
  <c r="AI48" i="1"/>
  <c r="AI49" i="1"/>
  <c r="AI50" i="1"/>
  <c r="AI51" i="1"/>
  <c r="AI52" i="1"/>
  <c r="AI53" i="1"/>
  <c r="AI54" i="1"/>
  <c r="AI55" i="1"/>
  <c r="AI56" i="1"/>
  <c r="AI57" i="1"/>
  <c r="AI58" i="1"/>
  <c r="AI59" i="1"/>
  <c r="AI60" i="1"/>
  <c r="AI61" i="1"/>
  <c r="AI62" i="1"/>
  <c r="AI63" i="1"/>
  <c r="AI64" i="1"/>
  <c r="AI65" i="1"/>
  <c r="AI66" i="1"/>
  <c r="AI67" i="1"/>
  <c r="AI68" i="1"/>
  <c r="AI69" i="1"/>
  <c r="AI70" i="1"/>
  <c r="AI71" i="1"/>
  <c r="AI72" i="1"/>
  <c r="AI73" i="1"/>
  <c r="AI74" i="1"/>
  <c r="AI75" i="1"/>
  <c r="AI76" i="1"/>
  <c r="AI77" i="1"/>
  <c r="AI78" i="1"/>
  <c r="AI79" i="1"/>
  <c r="AI80" i="1"/>
  <c r="AI81" i="1"/>
  <c r="AI82" i="1"/>
  <c r="AI83" i="1"/>
  <c r="AI84" i="1"/>
  <c r="AI85" i="1"/>
  <c r="AI86" i="1"/>
  <c r="AI87" i="1"/>
  <c r="AI88" i="1"/>
  <c r="AI89" i="1"/>
  <c r="AI90" i="1"/>
  <c r="AI91" i="1"/>
  <c r="AI92" i="1"/>
  <c r="AI93" i="1"/>
  <c r="AI94" i="1"/>
  <c r="AI95" i="1"/>
  <c r="AI96" i="1"/>
  <c r="AI97" i="1"/>
  <c r="AI98" i="1"/>
  <c r="AI99" i="1"/>
  <c r="AI100" i="1"/>
  <c r="AI101" i="1"/>
  <c r="AI102" i="1"/>
  <c r="AI103" i="1"/>
  <c r="AI104" i="1"/>
  <c r="AI105" i="1"/>
  <c r="AI106" i="1"/>
  <c r="AI107" i="1"/>
  <c r="AI108" i="1"/>
  <c r="AI109" i="1"/>
  <c r="AI110" i="1"/>
  <c r="AI111" i="1"/>
  <c r="AI112" i="1"/>
  <c r="AI113" i="1"/>
  <c r="AI114" i="1"/>
  <c r="AI115" i="1"/>
  <c r="AI116" i="1"/>
  <c r="AI117" i="1"/>
  <c r="AI118" i="1"/>
  <c r="AI119" i="1"/>
  <c r="AI120" i="1"/>
  <c r="AI121" i="1"/>
  <c r="AI122" i="1"/>
  <c r="AI123" i="1"/>
  <c r="AI124" i="1"/>
  <c r="AI125" i="1"/>
  <c r="AI126" i="1"/>
  <c r="AI127" i="1"/>
  <c r="AI128" i="1"/>
  <c r="AI129" i="1"/>
  <c r="AI130" i="1"/>
  <c r="AI131" i="1"/>
  <c r="AI132" i="1"/>
  <c r="AI133" i="1"/>
  <c r="AI134" i="1"/>
  <c r="AI135" i="1"/>
  <c r="AI136" i="1"/>
  <c r="AI137" i="1"/>
  <c r="AI138" i="1"/>
  <c r="AI139" i="1"/>
  <c r="AI140" i="1"/>
  <c r="AI141" i="1"/>
  <c r="AI142" i="1"/>
  <c r="AI143" i="1"/>
  <c r="AI144" i="1"/>
  <c r="AI145" i="1"/>
  <c r="AI146" i="1"/>
  <c r="AI147" i="1"/>
  <c r="AI148" i="1"/>
  <c r="AI149" i="1"/>
  <c r="AI150" i="1"/>
  <c r="AI151" i="1"/>
  <c r="AI152" i="1"/>
  <c r="AI153" i="1"/>
  <c r="AI154" i="1"/>
  <c r="AI155" i="1"/>
  <c r="AI156" i="1"/>
  <c r="AI157" i="1"/>
  <c r="AI158" i="1"/>
  <c r="AI159" i="1"/>
  <c r="AI160" i="1"/>
  <c r="AI161" i="1"/>
  <c r="AI162" i="1"/>
  <c r="AI163" i="1"/>
  <c r="AI164" i="1"/>
  <c r="AI165" i="1"/>
  <c r="AI166" i="1"/>
  <c r="AI167" i="1"/>
  <c r="AI168" i="1"/>
  <c r="AI169" i="1"/>
  <c r="AI170" i="1"/>
  <c r="AI171" i="1"/>
  <c r="AI172" i="1"/>
  <c r="AI173" i="1"/>
  <c r="AI174" i="1"/>
  <c r="AI175" i="1"/>
  <c r="AI176" i="1"/>
  <c r="AI177" i="1"/>
  <c r="AI178" i="1"/>
  <c r="AI179" i="1"/>
  <c r="AI180" i="1"/>
  <c r="AI181" i="1"/>
  <c r="AI182" i="1"/>
  <c r="AI183" i="1"/>
  <c r="AI184" i="1"/>
  <c r="AI185" i="1"/>
  <c r="AI186" i="1"/>
  <c r="AI187" i="1"/>
  <c r="AI188" i="1"/>
  <c r="AI189" i="1"/>
  <c r="AI190" i="1"/>
  <c r="AI191" i="1"/>
  <c r="AI192" i="1"/>
  <c r="AI193" i="1"/>
  <c r="AI194" i="1"/>
  <c r="AI195" i="1"/>
  <c r="AI196" i="1"/>
  <c r="AI197" i="1"/>
  <c r="AI198" i="1"/>
  <c r="AI199" i="1"/>
  <c r="AI200" i="1"/>
  <c r="AI201" i="1"/>
  <c r="AI202" i="1"/>
  <c r="AI203" i="1"/>
  <c r="AI204" i="1"/>
  <c r="AI205" i="1"/>
  <c r="AI206" i="1"/>
  <c r="AI207" i="1"/>
  <c r="AI208" i="1"/>
  <c r="AI209" i="1"/>
  <c r="AI210" i="1"/>
  <c r="AI211" i="1"/>
  <c r="AI212" i="1"/>
  <c r="AI213" i="1"/>
  <c r="AI214" i="1"/>
  <c r="AI215" i="1"/>
  <c r="AI216" i="1"/>
  <c r="AI217" i="1"/>
  <c r="AI218" i="1"/>
  <c r="AI219" i="1"/>
  <c r="AI220" i="1"/>
  <c r="AI221" i="1"/>
  <c r="AI222" i="1"/>
  <c r="AI223" i="1"/>
  <c r="AI224" i="1"/>
  <c r="AI225" i="1"/>
  <c r="AI226" i="1"/>
  <c r="AI227" i="1"/>
  <c r="AI228" i="1"/>
  <c r="AI229" i="1"/>
  <c r="AI230" i="1"/>
  <c r="AI231" i="1"/>
  <c r="AI232" i="1"/>
  <c r="AI233" i="1"/>
  <c r="AI234" i="1"/>
  <c r="AI235" i="1"/>
  <c r="AI236" i="1"/>
  <c r="AI237" i="1"/>
  <c r="AI238" i="1"/>
  <c r="AI239" i="1"/>
  <c r="AI240" i="1"/>
  <c r="AI241" i="1"/>
  <c r="AI242" i="1"/>
  <c r="AI243" i="1"/>
  <c r="AI244" i="1"/>
  <c r="AI245" i="1"/>
  <c r="AI246" i="1"/>
  <c r="AI247" i="1"/>
  <c r="AI248" i="1"/>
  <c r="AI249" i="1"/>
  <c r="AI250" i="1"/>
  <c r="AI251" i="1"/>
  <c r="AI252" i="1"/>
  <c r="AI253" i="1"/>
  <c r="AI254" i="1"/>
  <c r="AI255" i="1"/>
  <c r="AI256" i="1"/>
  <c r="AI257" i="1"/>
  <c r="AI258" i="1"/>
  <c r="AI259" i="1"/>
  <c r="AI260" i="1"/>
  <c r="AI261" i="1"/>
  <c r="AI262" i="1"/>
  <c r="AI263" i="1"/>
  <c r="AI264" i="1"/>
  <c r="AI265" i="1"/>
  <c r="AI266" i="1"/>
  <c r="AI267" i="1"/>
  <c r="AI268" i="1"/>
  <c r="AI269" i="1"/>
  <c r="AI270" i="1"/>
  <c r="AI271" i="1"/>
  <c r="AI272" i="1"/>
  <c r="AI273" i="1"/>
  <c r="AI274" i="1"/>
  <c r="AI275" i="1"/>
  <c r="AI276" i="1"/>
  <c r="AI277" i="1"/>
  <c r="AI278" i="1"/>
  <c r="AI279" i="1"/>
  <c r="AI280" i="1"/>
  <c r="AI281" i="1"/>
  <c r="AI282" i="1"/>
  <c r="AI283" i="1"/>
  <c r="AI284" i="1"/>
  <c r="AI285" i="1"/>
  <c r="AI286" i="1"/>
  <c r="AI287" i="1"/>
  <c r="AI288" i="1"/>
  <c r="AI289" i="1"/>
  <c r="AI290" i="1"/>
  <c r="AI291" i="1"/>
  <c r="AI292" i="1"/>
  <c r="AI293" i="1"/>
  <c r="AI294" i="1"/>
  <c r="AI295" i="1"/>
  <c r="AI296" i="1"/>
  <c r="AI297" i="1"/>
  <c r="AI298" i="1"/>
  <c r="AI299" i="1"/>
  <c r="AI300" i="1"/>
  <c r="AI301" i="1"/>
  <c r="AI302" i="1"/>
  <c r="AI303" i="1"/>
  <c r="AI304" i="1"/>
  <c r="AI305" i="1"/>
  <c r="AI306" i="1"/>
  <c r="AI307" i="1"/>
  <c r="AI308" i="1"/>
  <c r="AI309" i="1"/>
  <c r="AI310" i="1"/>
  <c r="AI311" i="1"/>
  <c r="AI312" i="1"/>
  <c r="AI313" i="1"/>
  <c r="AI314" i="1"/>
  <c r="AI315" i="1"/>
  <c r="AI316" i="1"/>
  <c r="AI317" i="1"/>
  <c r="AI318" i="1"/>
  <c r="AI319" i="1"/>
  <c r="AI320" i="1"/>
  <c r="AI321" i="1"/>
  <c r="AI322" i="1"/>
  <c r="AI323" i="1"/>
  <c r="AI324" i="1"/>
  <c r="AI325" i="1"/>
  <c r="AI326" i="1"/>
  <c r="AI327" i="1"/>
  <c r="AI328" i="1"/>
  <c r="AI329" i="1"/>
  <c r="AI330" i="1"/>
  <c r="AI331" i="1"/>
  <c r="AI332" i="1"/>
  <c r="AI333" i="1"/>
  <c r="AI334" i="1"/>
  <c r="AI335" i="1"/>
  <c r="AI336" i="1"/>
  <c r="AI337" i="1"/>
  <c r="AI338" i="1"/>
  <c r="AI339" i="1"/>
  <c r="AI340" i="1"/>
  <c r="AI341" i="1"/>
  <c r="AI342" i="1"/>
  <c r="AI343" i="1"/>
  <c r="AI344" i="1"/>
  <c r="AI345" i="1"/>
  <c r="AI346" i="1"/>
  <c r="AI347" i="1"/>
  <c r="AI348" i="1"/>
  <c r="AI349" i="1"/>
  <c r="AI350" i="1"/>
  <c r="AI351" i="1"/>
  <c r="AI352" i="1"/>
  <c r="AI353" i="1"/>
  <c r="AI354" i="1"/>
  <c r="AI355" i="1"/>
  <c r="AI356" i="1"/>
  <c r="AI357" i="1"/>
  <c r="AI358" i="1"/>
  <c r="AI359" i="1"/>
  <c r="AI360" i="1"/>
  <c r="AI361" i="1"/>
  <c r="AI362" i="1"/>
  <c r="AI363" i="1"/>
  <c r="AI364" i="1"/>
  <c r="AI365" i="1"/>
  <c r="AI366" i="1"/>
  <c r="AI367" i="1"/>
  <c r="AI368" i="1"/>
  <c r="AI369" i="1"/>
  <c r="AI370" i="1"/>
  <c r="AI371" i="1"/>
  <c r="AI372" i="1"/>
  <c r="AI373" i="1"/>
  <c r="AI374" i="1"/>
  <c r="AI375" i="1"/>
  <c r="AI376" i="1"/>
  <c r="AI377" i="1"/>
  <c r="AI378" i="1"/>
  <c r="AI379" i="1"/>
  <c r="AI380" i="1"/>
  <c r="AI381" i="1"/>
  <c r="AI382" i="1"/>
  <c r="AI383" i="1"/>
  <c r="AI384" i="1"/>
  <c r="AI385" i="1"/>
  <c r="AI386" i="1"/>
  <c r="AI387" i="1"/>
  <c r="AI388" i="1"/>
  <c r="AI389" i="1"/>
  <c r="AI390" i="1"/>
  <c r="AI391" i="1"/>
  <c r="AI392" i="1"/>
  <c r="AI393" i="1"/>
  <c r="AI394" i="1"/>
  <c r="AI395" i="1"/>
  <c r="AI396" i="1"/>
  <c r="AI397" i="1"/>
  <c r="AI398" i="1"/>
  <c r="AI399" i="1"/>
  <c r="AI400" i="1"/>
  <c r="AI401" i="1"/>
  <c r="AI402" i="1"/>
  <c r="AI403" i="1"/>
  <c r="AI404" i="1"/>
  <c r="AI405" i="1"/>
  <c r="AI406" i="1"/>
  <c r="AI407" i="1"/>
  <c r="AI408" i="1"/>
  <c r="AI409" i="1"/>
  <c r="AI410" i="1"/>
  <c r="AI411" i="1"/>
  <c r="AI412" i="1"/>
  <c r="AI413" i="1"/>
  <c r="AI414" i="1"/>
  <c r="AI415" i="1"/>
  <c r="AI416" i="1"/>
  <c r="AI417" i="1"/>
  <c r="AI418" i="1"/>
  <c r="AI419" i="1"/>
  <c r="AI420" i="1"/>
  <c r="AI421" i="1"/>
  <c r="AI422" i="1"/>
  <c r="AI423" i="1"/>
  <c r="AI424" i="1"/>
  <c r="AI425" i="1"/>
  <c r="AI426" i="1"/>
  <c r="AI427" i="1"/>
  <c r="AI428" i="1"/>
  <c r="AI429" i="1"/>
  <c r="AI430" i="1"/>
  <c r="AI431" i="1"/>
  <c r="AI432" i="1"/>
  <c r="AI433" i="1"/>
  <c r="AI434" i="1"/>
  <c r="AI435" i="1"/>
  <c r="AI436" i="1"/>
  <c r="AI437" i="1"/>
  <c r="AI438" i="1"/>
  <c r="AI439" i="1"/>
  <c r="AI440" i="1"/>
  <c r="AI441" i="1"/>
  <c r="AI442" i="1"/>
  <c r="AI443" i="1"/>
  <c r="AI444" i="1"/>
  <c r="AI445" i="1"/>
  <c r="AI446" i="1"/>
  <c r="AI447" i="1"/>
  <c r="AI448" i="1"/>
  <c r="AI449" i="1"/>
  <c r="AI450" i="1"/>
  <c r="AI451" i="1"/>
  <c r="AI452" i="1"/>
  <c r="AI453" i="1"/>
  <c r="AI454" i="1"/>
  <c r="AI455" i="1"/>
  <c r="AI456" i="1"/>
  <c r="AI457" i="1"/>
  <c r="AI458" i="1"/>
  <c r="AI459" i="1"/>
  <c r="AI460" i="1"/>
  <c r="AI461" i="1"/>
  <c r="AI462" i="1"/>
  <c r="AI463" i="1"/>
  <c r="AI464" i="1"/>
  <c r="AI465" i="1"/>
  <c r="AI466" i="1"/>
  <c r="AI467" i="1"/>
  <c r="AI468" i="1"/>
  <c r="AI469" i="1"/>
  <c r="AI470" i="1"/>
  <c r="AI471" i="1"/>
  <c r="AI472" i="1"/>
  <c r="AI473" i="1"/>
  <c r="AI474" i="1"/>
  <c r="AI475" i="1"/>
  <c r="AI476" i="1"/>
  <c r="AI477" i="1"/>
  <c r="AI478" i="1"/>
  <c r="AI479" i="1"/>
  <c r="AI480" i="1"/>
  <c r="AI481" i="1"/>
  <c r="AI482" i="1"/>
  <c r="AI483" i="1"/>
  <c r="AI484" i="1"/>
  <c r="AI485" i="1"/>
  <c r="AI486" i="1"/>
  <c r="AI487" i="1"/>
  <c r="AI488" i="1"/>
  <c r="AI489" i="1"/>
  <c r="AI490" i="1"/>
  <c r="AI491" i="1"/>
  <c r="AI492" i="1"/>
  <c r="AI493" i="1"/>
  <c r="AI494" i="1"/>
  <c r="AI495" i="1"/>
  <c r="AI496" i="1"/>
  <c r="AI497" i="1"/>
  <c r="AI498" i="1"/>
  <c r="AI499" i="1"/>
  <c r="AI500" i="1"/>
  <c r="AI501" i="1"/>
  <c r="AI502" i="1"/>
  <c r="AI503" i="1"/>
  <c r="AI504" i="1"/>
  <c r="AI505" i="1"/>
  <c r="AI506" i="1"/>
  <c r="AI507" i="1"/>
  <c r="AI508" i="1"/>
  <c r="AI509" i="1"/>
  <c r="AI510" i="1"/>
  <c r="AI511" i="1"/>
  <c r="AI512" i="1"/>
  <c r="AI513" i="1"/>
  <c r="AI514" i="1"/>
  <c r="AI515" i="1"/>
  <c r="AI516" i="1"/>
  <c r="AI517" i="1"/>
  <c r="AI518" i="1"/>
  <c r="AI519" i="1"/>
  <c r="AI520" i="1"/>
  <c r="AI521" i="1"/>
  <c r="AI522" i="1"/>
  <c r="AI523" i="1"/>
  <c r="AI524" i="1"/>
  <c r="AI525" i="1"/>
  <c r="AI526" i="1"/>
  <c r="AI527" i="1"/>
  <c r="AI528" i="1"/>
  <c r="AI529" i="1"/>
  <c r="AI530" i="1"/>
  <c r="AI531" i="1"/>
  <c r="AI532" i="1"/>
  <c r="AI533" i="1"/>
  <c r="AI534" i="1"/>
  <c r="AI535" i="1"/>
  <c r="AI536" i="1"/>
  <c r="AI537" i="1"/>
  <c r="AI538" i="1"/>
  <c r="AI539" i="1"/>
  <c r="AI540" i="1"/>
  <c r="AI541" i="1"/>
  <c r="AI542" i="1"/>
  <c r="AI543" i="1"/>
  <c r="AI544" i="1"/>
  <c r="AI545" i="1"/>
  <c r="AI546" i="1"/>
  <c r="AI547" i="1"/>
  <c r="AI548" i="1"/>
  <c r="AI549" i="1"/>
  <c r="AI550" i="1"/>
  <c r="AI551" i="1"/>
  <c r="AI552" i="1"/>
  <c r="AI553" i="1"/>
  <c r="AI554" i="1"/>
  <c r="AI555" i="1"/>
  <c r="AI556" i="1"/>
  <c r="AI557" i="1"/>
  <c r="AI558" i="1"/>
  <c r="AI559" i="1"/>
  <c r="AI560" i="1"/>
  <c r="AI561" i="1"/>
  <c r="AI562" i="1"/>
  <c r="AI563" i="1"/>
  <c r="AI564" i="1"/>
  <c r="AI565" i="1"/>
  <c r="AI566" i="1"/>
  <c r="AI567" i="1"/>
  <c r="AI568" i="1"/>
  <c r="AI569" i="1"/>
  <c r="AI570" i="1"/>
  <c r="AI571" i="1"/>
  <c r="AI572" i="1"/>
  <c r="AI573" i="1"/>
  <c r="AI574" i="1"/>
  <c r="AI575" i="1"/>
  <c r="AI576" i="1"/>
  <c r="AI577" i="1"/>
  <c r="AI578" i="1"/>
  <c r="AI579" i="1"/>
  <c r="AI580" i="1"/>
  <c r="AI581" i="1"/>
  <c r="AI582" i="1"/>
  <c r="AI583" i="1"/>
  <c r="AI584" i="1"/>
  <c r="AI585" i="1"/>
  <c r="AI586" i="1"/>
  <c r="AI587" i="1"/>
  <c r="AI588" i="1"/>
  <c r="AI589" i="1"/>
  <c r="AI590" i="1"/>
  <c r="AI591" i="1"/>
  <c r="AI592" i="1"/>
  <c r="AI593" i="1"/>
  <c r="AI594" i="1"/>
  <c r="AI595" i="1"/>
  <c r="AI596" i="1"/>
  <c r="AI597" i="1"/>
  <c r="AI598" i="1"/>
  <c r="AI599" i="1"/>
  <c r="AI600" i="1"/>
  <c r="AI601" i="1"/>
  <c r="AI602" i="1"/>
  <c r="AI603" i="1"/>
  <c r="AI604" i="1"/>
  <c r="AI605" i="1"/>
  <c r="AI606" i="1"/>
  <c r="AI607" i="1"/>
  <c r="AI608" i="1"/>
  <c r="AI609" i="1"/>
  <c r="AI610" i="1"/>
  <c r="AI611" i="1"/>
  <c r="AI612" i="1"/>
  <c r="AI613" i="1"/>
  <c r="AI614" i="1"/>
  <c r="AI615" i="1"/>
  <c r="AI616" i="1"/>
  <c r="AI617" i="1"/>
  <c r="AI618" i="1"/>
  <c r="AI619" i="1"/>
  <c r="AI620" i="1"/>
  <c r="AI621" i="1"/>
  <c r="AI622" i="1"/>
  <c r="AI623" i="1"/>
  <c r="AI624" i="1"/>
  <c r="AI625" i="1"/>
  <c r="AI626" i="1"/>
  <c r="AI627" i="1"/>
  <c r="AI628" i="1"/>
  <c r="AI629" i="1"/>
  <c r="AI630" i="1"/>
  <c r="AI631" i="1"/>
  <c r="AI632" i="1"/>
  <c r="AI633" i="1"/>
  <c r="AI634" i="1"/>
  <c r="AI635" i="1"/>
  <c r="AI636" i="1"/>
  <c r="AI637" i="1"/>
  <c r="AI638" i="1"/>
  <c r="AI639" i="1"/>
  <c r="AI640" i="1"/>
  <c r="AI641" i="1"/>
  <c r="AI642" i="1"/>
  <c r="AI643" i="1"/>
  <c r="AI644" i="1"/>
  <c r="AI645" i="1"/>
  <c r="AI646" i="1"/>
  <c r="AI647" i="1"/>
  <c r="AI648" i="1"/>
  <c r="AI649" i="1"/>
  <c r="AI650" i="1"/>
  <c r="AI651" i="1"/>
  <c r="AI652" i="1"/>
  <c r="AI653" i="1"/>
  <c r="AI654" i="1"/>
  <c r="AI655" i="1"/>
  <c r="AI656" i="1"/>
  <c r="AI657" i="1"/>
  <c r="AI658" i="1"/>
  <c r="AI659" i="1"/>
  <c r="AI660" i="1"/>
  <c r="AI661" i="1"/>
  <c r="AI662" i="1"/>
  <c r="AI663" i="1"/>
  <c r="AI664" i="1"/>
  <c r="AI665" i="1"/>
  <c r="AI666" i="1"/>
  <c r="AI667" i="1"/>
  <c r="AI668" i="1"/>
  <c r="AI669" i="1"/>
  <c r="AI670" i="1"/>
  <c r="AI671" i="1"/>
  <c r="AI672" i="1"/>
  <c r="AI673" i="1"/>
  <c r="AI674" i="1"/>
  <c r="AI675" i="1"/>
  <c r="AI676" i="1"/>
  <c r="AI677" i="1"/>
  <c r="AI678" i="1"/>
  <c r="AI679" i="1"/>
  <c r="AI680" i="1"/>
  <c r="AI681" i="1"/>
  <c r="AI682" i="1"/>
  <c r="AI683" i="1"/>
  <c r="AI684" i="1"/>
  <c r="AI685" i="1"/>
  <c r="AI686" i="1"/>
  <c r="AI687" i="1"/>
  <c r="AI688" i="1"/>
  <c r="AI689" i="1"/>
  <c r="AI690" i="1"/>
  <c r="AI691" i="1"/>
  <c r="AI692" i="1"/>
  <c r="AI693" i="1"/>
  <c r="AI694" i="1"/>
  <c r="AI695" i="1"/>
  <c r="AI696" i="1"/>
  <c r="AI697" i="1"/>
  <c r="AI698" i="1"/>
  <c r="AI699" i="1"/>
  <c r="AI700" i="1"/>
  <c r="AI701" i="1"/>
  <c r="AI702" i="1"/>
  <c r="AI703" i="1"/>
  <c r="AI704" i="1"/>
  <c r="AI705" i="1"/>
  <c r="AI706" i="1"/>
  <c r="AI707" i="1"/>
  <c r="AI708" i="1"/>
  <c r="AI709" i="1"/>
  <c r="AI710" i="1"/>
  <c r="AI711" i="1"/>
  <c r="AI712" i="1"/>
  <c r="AI713" i="1"/>
  <c r="AI714" i="1"/>
  <c r="AI715" i="1"/>
  <c r="AI716" i="1"/>
  <c r="AI717" i="1"/>
  <c r="AI718" i="1"/>
  <c r="AI719" i="1"/>
  <c r="AI720" i="1"/>
  <c r="AI721" i="1"/>
  <c r="AI722" i="1"/>
  <c r="AI723" i="1"/>
  <c r="AI724" i="1"/>
  <c r="AI725" i="1"/>
  <c r="AI726" i="1"/>
  <c r="AI727" i="1"/>
  <c r="AI728" i="1"/>
  <c r="AI729" i="1"/>
  <c r="AI730" i="1"/>
  <c r="AI731" i="1"/>
  <c r="AI732" i="1"/>
  <c r="AI733" i="1"/>
  <c r="AI734" i="1"/>
  <c r="AI735" i="1"/>
  <c r="AI736" i="1"/>
  <c r="AI737" i="1"/>
  <c r="AI738" i="1"/>
  <c r="AI739" i="1"/>
  <c r="AI740" i="1"/>
  <c r="AI741" i="1"/>
  <c r="AI742" i="1"/>
  <c r="AI743" i="1"/>
  <c r="AI744" i="1"/>
  <c r="AI745" i="1"/>
  <c r="AI746" i="1"/>
  <c r="AI747" i="1"/>
  <c r="AI748" i="1"/>
  <c r="AI749" i="1"/>
  <c r="AI750" i="1"/>
  <c r="AI751" i="1"/>
  <c r="AI752" i="1"/>
  <c r="AI753" i="1"/>
  <c r="AI754" i="1"/>
  <c r="AI755" i="1"/>
  <c r="AI756" i="1"/>
  <c r="AI757" i="1"/>
  <c r="AI758" i="1"/>
  <c r="AI759" i="1"/>
  <c r="AI760" i="1"/>
  <c r="AI761" i="1"/>
  <c r="AI762" i="1"/>
  <c r="AI763" i="1"/>
  <c r="AI764" i="1"/>
  <c r="AI765" i="1"/>
  <c r="AI766" i="1"/>
  <c r="AI767" i="1"/>
  <c r="AI768" i="1"/>
  <c r="AI769" i="1"/>
  <c r="AI770" i="1"/>
  <c r="AI771" i="1"/>
  <c r="AI772" i="1"/>
  <c r="AI773" i="1"/>
  <c r="AI774" i="1"/>
  <c r="AI775" i="1"/>
  <c r="AI776" i="1"/>
  <c r="AI777" i="1"/>
  <c r="AI778" i="1"/>
  <c r="AI779" i="1"/>
  <c r="AI780" i="1"/>
  <c r="AI781" i="1"/>
  <c r="AI782" i="1"/>
  <c r="AI783" i="1"/>
  <c r="AI784" i="1"/>
  <c r="AI785" i="1"/>
  <c r="AI786" i="1"/>
  <c r="AI787" i="1"/>
  <c r="AI788" i="1"/>
  <c r="AI789" i="1"/>
  <c r="AI790" i="1"/>
  <c r="AI791" i="1"/>
  <c r="AI792" i="1"/>
  <c r="AI793" i="1"/>
  <c r="AI794" i="1"/>
  <c r="AI795" i="1"/>
  <c r="AI796" i="1"/>
  <c r="AI797" i="1"/>
  <c r="AI798" i="1"/>
  <c r="AI799" i="1"/>
  <c r="AI800" i="1"/>
  <c r="AI801" i="1"/>
  <c r="AI802" i="1"/>
  <c r="AI803" i="1"/>
  <c r="AI804" i="1"/>
  <c r="AI805" i="1"/>
  <c r="AI806" i="1"/>
  <c r="AI807" i="1"/>
  <c r="AI808" i="1"/>
  <c r="AI809" i="1"/>
  <c r="AI810" i="1"/>
  <c r="AI811" i="1"/>
  <c r="AI812" i="1"/>
  <c r="AI813" i="1"/>
  <c r="AI814" i="1"/>
  <c r="AI815" i="1"/>
  <c r="AI816" i="1"/>
  <c r="AI817" i="1"/>
  <c r="AI818" i="1"/>
  <c r="AI819" i="1"/>
  <c r="AI820" i="1"/>
  <c r="AI821" i="1"/>
  <c r="AI822" i="1"/>
  <c r="AI823" i="1"/>
  <c r="AI824" i="1"/>
  <c r="AI825" i="1"/>
  <c r="AI826" i="1"/>
  <c r="AI827" i="1"/>
  <c r="AI828" i="1"/>
  <c r="AI829" i="1"/>
  <c r="AI830" i="1"/>
  <c r="AI831" i="1"/>
  <c r="AI832" i="1"/>
  <c r="AI833" i="1"/>
  <c r="AI834" i="1"/>
  <c r="AI835" i="1"/>
  <c r="AI836" i="1"/>
  <c r="AI837" i="1"/>
  <c r="AI838" i="1"/>
  <c r="AI839" i="1"/>
  <c r="AI840" i="1"/>
  <c r="AI841" i="1"/>
  <c r="AI842" i="1"/>
  <c r="AI843" i="1"/>
  <c r="AI844" i="1"/>
  <c r="AI845" i="1"/>
  <c r="AI846" i="1"/>
  <c r="AI847" i="1"/>
  <c r="AI848" i="1"/>
  <c r="AI849" i="1"/>
  <c r="AI850" i="1"/>
  <c r="AI851" i="1"/>
  <c r="AI852" i="1"/>
  <c r="AI853" i="1"/>
  <c r="AI854" i="1"/>
  <c r="AI855" i="1"/>
  <c r="AI856" i="1"/>
  <c r="AI857" i="1"/>
  <c r="AI858" i="1"/>
  <c r="AI859" i="1"/>
  <c r="AI860" i="1"/>
  <c r="AI861" i="1"/>
  <c r="AI862" i="1"/>
  <c r="AI863" i="1"/>
  <c r="AI864" i="1"/>
  <c r="AI865" i="1"/>
  <c r="AI866" i="1"/>
  <c r="AI867" i="1"/>
  <c r="AI868" i="1"/>
  <c r="AI869" i="1"/>
  <c r="AI870" i="1"/>
  <c r="AI871" i="1"/>
  <c r="AI872" i="1"/>
  <c r="AI873" i="1"/>
  <c r="AI874" i="1"/>
  <c r="AI875" i="1"/>
  <c r="AI876" i="1"/>
  <c r="AI877" i="1"/>
  <c r="AI878" i="1"/>
  <c r="AI879" i="1"/>
  <c r="AI880" i="1"/>
  <c r="AI881" i="1"/>
  <c r="AI882" i="1"/>
  <c r="AI883" i="1"/>
  <c r="AI884" i="1"/>
  <c r="AI885" i="1"/>
  <c r="AI886" i="1"/>
  <c r="AI887" i="1"/>
  <c r="AI888" i="1"/>
  <c r="AI889" i="1"/>
  <c r="AI890" i="1"/>
  <c r="AI891" i="1"/>
  <c r="AI892" i="1"/>
  <c r="AI893" i="1"/>
  <c r="AI894" i="1"/>
  <c r="AI895" i="1"/>
  <c r="AI896" i="1"/>
  <c r="AI897" i="1"/>
  <c r="AI898" i="1"/>
  <c r="AI899" i="1"/>
  <c r="AI900" i="1"/>
  <c r="AI901" i="1"/>
  <c r="AI902" i="1"/>
  <c r="AI903" i="1"/>
  <c r="AI904" i="1"/>
  <c r="AI905" i="1"/>
  <c r="AI906" i="1"/>
  <c r="AI907" i="1"/>
  <c r="AI908" i="1"/>
  <c r="AI909" i="1"/>
  <c r="AI910" i="1"/>
  <c r="AI911" i="1"/>
  <c r="AI912" i="1"/>
  <c r="AI913" i="1"/>
  <c r="AI914" i="1"/>
  <c r="AI915" i="1"/>
  <c r="AI916" i="1"/>
  <c r="AI917" i="1"/>
  <c r="AI918" i="1"/>
  <c r="AI919" i="1"/>
  <c r="AI920" i="1"/>
  <c r="AI921" i="1"/>
  <c r="AI922" i="1"/>
  <c r="AI923" i="1"/>
  <c r="AI924" i="1"/>
  <c r="AI925" i="1"/>
  <c r="AI926" i="1"/>
  <c r="AI927" i="1"/>
  <c r="AI928" i="1"/>
  <c r="AI929" i="1"/>
  <c r="AI930" i="1"/>
  <c r="AI931" i="1"/>
  <c r="AI932" i="1"/>
  <c r="AI933" i="1"/>
  <c r="AI934" i="1"/>
  <c r="AI935" i="1"/>
  <c r="AI936" i="1"/>
  <c r="AI937" i="1"/>
  <c r="AI938" i="1"/>
  <c r="AI939" i="1"/>
  <c r="AI940" i="1"/>
  <c r="AI941" i="1"/>
  <c r="AI942" i="1"/>
  <c r="AI943" i="1"/>
  <c r="AI944" i="1"/>
  <c r="AI945" i="1"/>
  <c r="AI946" i="1"/>
  <c r="AI947" i="1"/>
  <c r="AI948" i="1"/>
  <c r="AI949" i="1"/>
  <c r="AI950" i="1"/>
  <c r="AI951" i="1"/>
  <c r="AI952" i="1"/>
  <c r="AI953" i="1"/>
  <c r="AI954" i="1"/>
  <c r="AI955" i="1"/>
  <c r="AI956" i="1"/>
  <c r="AI957" i="1"/>
  <c r="AI958" i="1"/>
  <c r="AI959" i="1"/>
  <c r="AI960" i="1"/>
  <c r="AI961" i="1"/>
  <c r="AI962" i="1"/>
  <c r="AI963" i="1"/>
  <c r="AI964" i="1"/>
  <c r="AI965" i="1"/>
  <c r="AI966" i="1"/>
  <c r="AI967" i="1"/>
  <c r="AI968" i="1"/>
  <c r="AI969" i="1"/>
  <c r="AI970" i="1"/>
  <c r="AI971" i="1"/>
  <c r="AI972" i="1"/>
  <c r="AI973" i="1"/>
  <c r="AI974" i="1"/>
  <c r="AI975" i="1"/>
  <c r="AI976" i="1"/>
  <c r="AI977" i="1"/>
  <c r="AI978" i="1"/>
  <c r="AI979" i="1"/>
  <c r="AI980" i="1"/>
  <c r="AI981" i="1"/>
  <c r="AI982" i="1"/>
  <c r="AI983" i="1"/>
  <c r="AI984" i="1"/>
  <c r="AI985" i="1"/>
  <c r="AI986" i="1"/>
  <c r="AI987" i="1"/>
  <c r="AI988" i="1"/>
  <c r="AI989" i="1"/>
  <c r="AI990" i="1"/>
  <c r="AI991" i="1"/>
  <c r="AI992" i="1"/>
  <c r="AI993" i="1"/>
  <c r="AI994" i="1"/>
  <c r="AI995" i="1"/>
  <c r="AI996" i="1"/>
  <c r="AI997" i="1"/>
  <c r="AI998" i="1"/>
  <c r="AI999" i="1"/>
  <c r="AI1000" i="1"/>
  <c r="AI1001" i="1"/>
  <c r="AI1002" i="1"/>
  <c r="AI1003" i="1"/>
  <c r="AI1004" i="1"/>
  <c r="AI1005" i="1"/>
  <c r="AI1006" i="1"/>
  <c r="AI1007" i="1"/>
  <c r="AI1008" i="1"/>
  <c r="AI1009" i="1"/>
  <c r="AI1010" i="1"/>
  <c r="AI1011" i="1"/>
  <c r="AI1012" i="1"/>
  <c r="AI1013" i="1"/>
  <c r="AI1014" i="1"/>
  <c r="AI1015" i="1"/>
  <c r="AI1016" i="1"/>
  <c r="AI1017" i="1"/>
  <c r="AI1018" i="1"/>
  <c r="AI1019" i="1"/>
  <c r="AI1020" i="1"/>
  <c r="AI1021" i="1"/>
  <c r="AI1022" i="1"/>
  <c r="AI1023" i="1"/>
  <c r="AI1024" i="1"/>
  <c r="AI1025" i="1"/>
  <c r="AI1026" i="1"/>
  <c r="AI1027" i="1"/>
  <c r="AI1028" i="1"/>
  <c r="AI1029" i="1"/>
  <c r="AI1030" i="1"/>
  <c r="AI1031" i="1"/>
  <c r="AI1032" i="1"/>
  <c r="AI1033" i="1"/>
  <c r="AI1034" i="1"/>
  <c r="AI1035" i="1"/>
  <c r="AI1036" i="1"/>
  <c r="AI1037" i="1"/>
  <c r="AI1038" i="1"/>
  <c r="AI1039" i="1"/>
  <c r="AI1040" i="1"/>
  <c r="AI1041" i="1"/>
  <c r="AI1042" i="1"/>
  <c r="AI1043" i="1"/>
  <c r="AI1044" i="1"/>
  <c r="AI1045" i="1"/>
  <c r="AI1046" i="1"/>
  <c r="AI1047" i="1"/>
  <c r="AI1048" i="1"/>
  <c r="AI1049" i="1"/>
  <c r="AI1050" i="1"/>
  <c r="AI1051" i="1"/>
  <c r="AI1052" i="1"/>
  <c r="AI1053" i="1"/>
  <c r="AI1054" i="1"/>
  <c r="AI1055" i="1"/>
  <c r="AI1056" i="1"/>
  <c r="AI1057" i="1"/>
  <c r="AI1058" i="1"/>
  <c r="AI1059" i="1"/>
  <c r="AI1060" i="1"/>
  <c r="AI1061" i="1"/>
  <c r="AI1062" i="1"/>
  <c r="AI1063" i="1"/>
  <c r="AI1064" i="1"/>
  <c r="AI1065" i="1"/>
  <c r="AI1066" i="1"/>
  <c r="AI1067" i="1"/>
  <c r="AI1068" i="1"/>
  <c r="AI1069" i="1"/>
  <c r="AI1070" i="1"/>
  <c r="AI1071" i="1"/>
  <c r="AI1072" i="1"/>
  <c r="AI1073" i="1"/>
  <c r="AI1074" i="1"/>
  <c r="AI1075" i="1"/>
  <c r="AI1076" i="1"/>
  <c r="AI1077" i="1"/>
  <c r="AI1078" i="1"/>
  <c r="AI1079" i="1"/>
  <c r="AI1080" i="1"/>
  <c r="AI1081" i="1"/>
  <c r="AI1082" i="1"/>
  <c r="AI1083" i="1"/>
  <c r="AI1084" i="1"/>
  <c r="AI1085" i="1"/>
  <c r="AI1086" i="1"/>
  <c r="AI1087" i="1"/>
  <c r="AI1088" i="1"/>
  <c r="AI1089" i="1"/>
  <c r="AI1090" i="1"/>
  <c r="AI1091" i="1"/>
  <c r="AI1092" i="1"/>
  <c r="AI1093" i="1"/>
  <c r="AI1094" i="1"/>
  <c r="AI1095" i="1"/>
  <c r="AI1096" i="1"/>
  <c r="AI1097" i="1"/>
  <c r="AI1098" i="1"/>
  <c r="AI1099" i="1"/>
  <c r="AI1100" i="1"/>
  <c r="AI1101" i="1"/>
  <c r="AI1102" i="1"/>
  <c r="AI1103" i="1"/>
  <c r="AI1104" i="1"/>
  <c r="AI1105" i="1"/>
  <c r="AI1106" i="1"/>
  <c r="AI1107" i="1"/>
  <c r="AI1108" i="1"/>
  <c r="AI1109" i="1"/>
  <c r="AI1110" i="1"/>
  <c r="AI1111" i="1"/>
  <c r="AI1112" i="1"/>
  <c r="AI1113" i="1"/>
  <c r="AI1114" i="1"/>
  <c r="AI1115" i="1"/>
  <c r="AI1116" i="1"/>
  <c r="AI1117" i="1"/>
  <c r="AI1118" i="1"/>
  <c r="AI1119" i="1"/>
  <c r="AI1120" i="1"/>
  <c r="AI1121" i="1"/>
  <c r="AI1122" i="1"/>
  <c r="AI1123" i="1"/>
  <c r="AI1124" i="1"/>
  <c r="AI1125" i="1"/>
  <c r="AI1126" i="1"/>
  <c r="AI1127" i="1"/>
  <c r="AI1128" i="1"/>
  <c r="AI1129" i="1"/>
  <c r="AI1130" i="1"/>
  <c r="AI1131" i="1"/>
  <c r="AI1132" i="1"/>
  <c r="AI1133" i="1"/>
  <c r="AI1134" i="1"/>
  <c r="AI1135" i="1"/>
  <c r="AI1136" i="1"/>
  <c r="AI1137" i="1"/>
  <c r="AI1138" i="1"/>
  <c r="AI1139" i="1"/>
  <c r="AI1140" i="1"/>
  <c r="AI1141" i="1"/>
  <c r="AI1142" i="1"/>
  <c r="AI1143" i="1"/>
  <c r="AI1144" i="1"/>
  <c r="AI1145" i="1"/>
  <c r="AI1146" i="1"/>
  <c r="AI1147" i="1"/>
  <c r="AI1148" i="1"/>
  <c r="AI1149" i="1"/>
  <c r="AI1150" i="1"/>
  <c r="AI1151" i="1"/>
  <c r="AI1152" i="1"/>
  <c r="AI1153" i="1"/>
  <c r="AI1154" i="1"/>
  <c r="AI1155" i="1"/>
  <c r="AI1156" i="1"/>
  <c r="AI1157" i="1"/>
  <c r="AI1158" i="1"/>
  <c r="AI1159" i="1"/>
  <c r="AI1160" i="1"/>
  <c r="AI1161" i="1"/>
  <c r="AI1162" i="1"/>
  <c r="AI1163" i="1"/>
  <c r="AI1164" i="1"/>
  <c r="AI1165" i="1"/>
  <c r="AI1166" i="1"/>
  <c r="AI1167" i="1"/>
  <c r="AI1168" i="1"/>
  <c r="AI1169" i="1"/>
  <c r="AI1170" i="1"/>
  <c r="AI1171" i="1"/>
  <c r="AI1172" i="1"/>
  <c r="AI1173" i="1"/>
  <c r="AI1174" i="1"/>
  <c r="AI1175" i="1"/>
  <c r="AI1176" i="1"/>
  <c r="AI1177" i="1"/>
  <c r="AI1178" i="1"/>
  <c r="AI1179" i="1"/>
  <c r="AI1180" i="1"/>
  <c r="AI1181" i="1"/>
  <c r="AI1182" i="1"/>
  <c r="AI1183" i="1"/>
  <c r="AI1184" i="1"/>
  <c r="AI1185" i="1"/>
  <c r="AI1186" i="1"/>
  <c r="AI1187" i="1"/>
  <c r="AI1188" i="1"/>
  <c r="AI1189" i="1"/>
  <c r="AI1190" i="1"/>
  <c r="AI1191" i="1"/>
  <c r="AI1192" i="1"/>
  <c r="AI1193" i="1"/>
  <c r="AI1194" i="1"/>
  <c r="AI1195" i="1"/>
  <c r="AI1196" i="1"/>
  <c r="AI1197" i="1"/>
  <c r="AI1198" i="1"/>
  <c r="AI1199" i="1"/>
  <c r="AI1200" i="1"/>
  <c r="AI1201" i="1"/>
  <c r="AI1202" i="1"/>
  <c r="AI1203" i="1"/>
  <c r="AI1204" i="1"/>
  <c r="AI1205" i="1"/>
  <c r="AI1206" i="1"/>
  <c r="AI1207" i="1"/>
  <c r="AI1208" i="1"/>
  <c r="AI1209" i="1"/>
  <c r="AI1210" i="1"/>
  <c r="AI1211" i="1"/>
  <c r="AI1212" i="1"/>
  <c r="AI1213" i="1"/>
  <c r="AI1214" i="1"/>
  <c r="AI1215" i="1"/>
  <c r="AI1216" i="1"/>
  <c r="AI1217" i="1"/>
  <c r="AI1218" i="1"/>
  <c r="AI1219" i="1"/>
  <c r="AI1220" i="1"/>
  <c r="AI1221" i="1"/>
  <c r="AI1222" i="1"/>
  <c r="AI1223" i="1"/>
  <c r="AI1224" i="1"/>
  <c r="AI1225" i="1"/>
  <c r="AI1226" i="1"/>
  <c r="AI1227" i="1"/>
  <c r="AI1228" i="1"/>
  <c r="AI1229" i="1"/>
  <c r="AI1230" i="1"/>
  <c r="AI1231" i="1"/>
  <c r="AI1232" i="1"/>
  <c r="AI1233" i="1"/>
  <c r="AI1234" i="1"/>
  <c r="AI1235" i="1"/>
  <c r="AI1236" i="1"/>
  <c r="AI1237" i="1"/>
  <c r="AI1238" i="1"/>
  <c r="AI1239" i="1"/>
  <c r="AI1240" i="1"/>
  <c r="AI1241" i="1"/>
  <c r="AI1242" i="1"/>
  <c r="AI1243" i="1"/>
  <c r="AI1244" i="1"/>
  <c r="AI1245" i="1"/>
  <c r="AI1246" i="1"/>
  <c r="AI1247" i="1"/>
  <c r="AI1248" i="1"/>
  <c r="AI1249" i="1"/>
  <c r="AI1250" i="1"/>
  <c r="AI1251" i="1"/>
  <c r="AI1252" i="1"/>
  <c r="AI1253" i="1"/>
  <c r="AI1254" i="1"/>
  <c r="AI1255" i="1"/>
  <c r="AI1256" i="1"/>
  <c r="AI1257" i="1"/>
  <c r="AI1258" i="1"/>
  <c r="AI1259" i="1"/>
  <c r="AI1260" i="1"/>
  <c r="AI1261" i="1"/>
  <c r="AI1262" i="1"/>
  <c r="AI1263" i="1"/>
  <c r="AI1264" i="1"/>
  <c r="AI1265" i="1"/>
  <c r="AI1266" i="1"/>
  <c r="AI1267" i="1"/>
  <c r="AI1268" i="1"/>
  <c r="AI1269" i="1"/>
  <c r="AI1270" i="1"/>
  <c r="AI1271" i="1"/>
  <c r="AI1272" i="1"/>
  <c r="AI1273" i="1"/>
  <c r="AI1274" i="1"/>
  <c r="AI1275" i="1"/>
  <c r="AI1276" i="1"/>
  <c r="AI1277" i="1"/>
  <c r="AI1278" i="1"/>
  <c r="AI1279" i="1"/>
  <c r="AI1280" i="1"/>
  <c r="AI1281" i="1"/>
  <c r="AI1282" i="1"/>
  <c r="AI1283" i="1"/>
  <c r="AI1284" i="1"/>
  <c r="AI1285" i="1"/>
  <c r="AI1286" i="1"/>
  <c r="AI1287" i="1"/>
  <c r="AI1288" i="1"/>
  <c r="AI1289" i="1"/>
  <c r="AI1290" i="1"/>
  <c r="AI1291" i="1"/>
  <c r="AI1292" i="1"/>
  <c r="AI1293" i="1"/>
  <c r="AI1294" i="1"/>
  <c r="AI1295" i="1"/>
  <c r="AI1296" i="1"/>
  <c r="AI1297" i="1"/>
  <c r="AI1298" i="1"/>
  <c r="AI1299" i="1"/>
  <c r="AI1300" i="1"/>
  <c r="AI1301" i="1"/>
  <c r="AI1302" i="1"/>
  <c r="AI1303" i="1"/>
  <c r="AI1304" i="1"/>
  <c r="AI1305" i="1"/>
  <c r="AI1306" i="1"/>
  <c r="AI1307" i="1"/>
  <c r="AI1308" i="1"/>
  <c r="AI1309" i="1"/>
  <c r="AI1310" i="1"/>
  <c r="AI1311" i="1"/>
  <c r="AI1312" i="1"/>
  <c r="AI1313" i="1"/>
  <c r="AI1314" i="1"/>
  <c r="AI1315" i="1"/>
  <c r="AI1316" i="1"/>
  <c r="AI1317" i="1"/>
  <c r="AI1318" i="1"/>
  <c r="AI1319" i="1"/>
  <c r="AI1320" i="1"/>
  <c r="AI1321" i="1"/>
  <c r="AI1322" i="1"/>
  <c r="AI1323" i="1"/>
  <c r="AI1324" i="1"/>
  <c r="AI1325" i="1"/>
  <c r="AI1326" i="1"/>
  <c r="AI1327" i="1"/>
  <c r="AI1328" i="1"/>
  <c r="AI1329" i="1"/>
  <c r="AI1330" i="1"/>
  <c r="AI1331" i="1"/>
  <c r="AI1332" i="1"/>
  <c r="AI1333" i="1"/>
  <c r="AI1334" i="1"/>
  <c r="AI1335" i="1"/>
  <c r="AI1336" i="1"/>
  <c r="AI1337" i="1"/>
  <c r="AI1338" i="1"/>
  <c r="AI1339" i="1"/>
  <c r="AI1340" i="1"/>
  <c r="AI1341" i="1"/>
  <c r="AI1342" i="1"/>
  <c r="AI1343" i="1"/>
  <c r="AI1344" i="1"/>
  <c r="AI1345" i="1"/>
  <c r="AI1346" i="1"/>
  <c r="AI1347" i="1"/>
  <c r="AI1348" i="1"/>
  <c r="AI1349" i="1"/>
  <c r="AI1350" i="1"/>
  <c r="AI1351" i="1"/>
  <c r="AI1352" i="1"/>
  <c r="AI1353" i="1"/>
  <c r="AI1354" i="1"/>
  <c r="AI1355" i="1"/>
  <c r="AI1356" i="1"/>
  <c r="AI1357" i="1"/>
  <c r="AI1358" i="1"/>
  <c r="AI1359" i="1"/>
  <c r="AI1360" i="1"/>
  <c r="AI1361" i="1"/>
  <c r="AI1362" i="1"/>
  <c r="AI1363" i="1"/>
  <c r="AI1364" i="1"/>
  <c r="AI1365" i="1"/>
  <c r="AI1366" i="1"/>
  <c r="AI1367" i="1"/>
  <c r="AI1368" i="1"/>
  <c r="AI1369" i="1"/>
  <c r="AI1370" i="1"/>
  <c r="AI1371" i="1"/>
  <c r="AI1372" i="1"/>
  <c r="AI1373" i="1"/>
  <c r="AI1374" i="1"/>
  <c r="AI1375" i="1"/>
  <c r="AI1376" i="1"/>
  <c r="AI1377" i="1"/>
  <c r="AI1378" i="1"/>
  <c r="AI1379" i="1"/>
  <c r="AI1380" i="1"/>
  <c r="AI1381" i="1"/>
  <c r="AI1382" i="1"/>
  <c r="AI1383" i="1"/>
  <c r="AI1384" i="1"/>
  <c r="AI1385" i="1"/>
  <c r="AI1386" i="1"/>
  <c r="AI1387" i="1"/>
  <c r="AI1388" i="1"/>
  <c r="AI1389" i="1"/>
  <c r="AI1390" i="1"/>
  <c r="AI1391" i="1"/>
  <c r="AI1392" i="1"/>
  <c r="AI1393" i="1"/>
  <c r="AI1394" i="1"/>
  <c r="AI1395" i="1"/>
  <c r="AI1396" i="1"/>
  <c r="AI1397" i="1"/>
  <c r="AI1398" i="1"/>
  <c r="AI1399" i="1"/>
  <c r="AI1400" i="1"/>
  <c r="AI1401" i="1"/>
  <c r="AI1402" i="1"/>
  <c r="AI1403" i="1"/>
  <c r="AI1404" i="1"/>
  <c r="AI1405" i="1"/>
  <c r="AI1406" i="1"/>
  <c r="AI1407" i="1"/>
  <c r="AI1408" i="1"/>
  <c r="AI1409" i="1"/>
  <c r="AI1410" i="1"/>
  <c r="AI1411" i="1"/>
  <c r="AI1412" i="1"/>
  <c r="AI1413" i="1"/>
  <c r="AI1414" i="1"/>
  <c r="AI1415" i="1"/>
  <c r="AI1416" i="1"/>
  <c r="AI1417" i="1"/>
  <c r="AI1418" i="1"/>
  <c r="AI1419" i="1"/>
  <c r="AI1420" i="1"/>
  <c r="AI1421" i="1"/>
  <c r="AI1422" i="1"/>
  <c r="AI1423" i="1"/>
  <c r="AI1424" i="1"/>
  <c r="AI1425" i="1"/>
  <c r="AI1426" i="1"/>
  <c r="AI1427" i="1"/>
  <c r="AI1428" i="1"/>
  <c r="AI1429" i="1"/>
  <c r="AI1430" i="1"/>
  <c r="AI1431" i="1"/>
  <c r="AI1432" i="1"/>
  <c r="AI1433" i="1"/>
  <c r="AI1434" i="1"/>
  <c r="AI1435" i="1"/>
  <c r="AI1436" i="1"/>
  <c r="AI1437" i="1"/>
  <c r="AI1438" i="1"/>
  <c r="AI1439" i="1"/>
  <c r="AI1440" i="1"/>
  <c r="AI1441" i="1"/>
  <c r="AI1442" i="1"/>
  <c r="AI1443" i="1"/>
  <c r="AI1444" i="1"/>
  <c r="AI1445" i="1"/>
  <c r="AI1446" i="1"/>
  <c r="AI1447" i="1"/>
  <c r="AI1448" i="1"/>
  <c r="AI1449" i="1"/>
  <c r="AI1450" i="1"/>
  <c r="AI1451" i="1"/>
  <c r="AI1452" i="1"/>
  <c r="AI1453" i="1"/>
  <c r="AI1454" i="1"/>
  <c r="AI1455" i="1"/>
  <c r="AI1456" i="1"/>
  <c r="AI1457" i="1"/>
  <c r="AI1458" i="1"/>
  <c r="AI1459" i="1"/>
  <c r="AI1460" i="1"/>
  <c r="AI1461" i="1"/>
  <c r="AI1462" i="1"/>
  <c r="AI1463" i="1"/>
  <c r="AI1464" i="1"/>
  <c r="AI1465" i="1"/>
  <c r="AI1466" i="1"/>
  <c r="AI1467" i="1"/>
  <c r="AI1468" i="1"/>
  <c r="AI1469" i="1"/>
  <c r="AI1470" i="1"/>
  <c r="AI1471" i="1"/>
  <c r="AI1472" i="1"/>
  <c r="AI1473" i="1"/>
  <c r="AI1474" i="1"/>
  <c r="AI1475" i="1"/>
  <c r="AI1476" i="1"/>
  <c r="AI1477" i="1"/>
  <c r="AI1478" i="1"/>
  <c r="AI1479" i="1"/>
  <c r="AI1480" i="1"/>
  <c r="AI1481" i="1"/>
  <c r="AI1482" i="1"/>
  <c r="AI1483" i="1"/>
  <c r="AI1484" i="1"/>
  <c r="AI1485" i="1"/>
  <c r="AI1486" i="1"/>
  <c r="AI1487" i="1"/>
  <c r="AI1488" i="1"/>
  <c r="AI1489" i="1"/>
  <c r="AI1490" i="1"/>
  <c r="AI1491" i="1"/>
  <c r="AI1492" i="1"/>
  <c r="AI1493" i="1"/>
  <c r="AI1494" i="1"/>
  <c r="AI1495" i="1"/>
  <c r="AI1496" i="1"/>
  <c r="AI1497" i="1"/>
  <c r="AI1498" i="1"/>
  <c r="AI1499" i="1"/>
  <c r="AI1500" i="1"/>
  <c r="AI1501" i="1"/>
  <c r="AI1502" i="1"/>
  <c r="AI1503" i="1"/>
  <c r="AI1504" i="1"/>
  <c r="AI1505" i="1"/>
  <c r="AI1506" i="1"/>
  <c r="AI1507" i="1"/>
  <c r="AI1508" i="1"/>
  <c r="AI1509" i="1"/>
  <c r="AI1510" i="1"/>
  <c r="AI1511" i="1"/>
  <c r="AI1512" i="1"/>
  <c r="AI1513" i="1"/>
  <c r="AI1514" i="1"/>
  <c r="AI1515" i="1"/>
  <c r="AI1516" i="1"/>
  <c r="AI1517" i="1"/>
  <c r="AI1518" i="1"/>
  <c r="AI1519" i="1"/>
  <c r="AI1520" i="1"/>
  <c r="AI1521" i="1"/>
  <c r="AI1522" i="1"/>
  <c r="AI1523" i="1"/>
  <c r="AI1524" i="1"/>
  <c r="AI1525" i="1"/>
  <c r="AI1526" i="1"/>
  <c r="AI1527" i="1"/>
  <c r="AI1528" i="1"/>
  <c r="AI1529" i="1"/>
  <c r="AI1530" i="1"/>
  <c r="AI1531" i="1"/>
  <c r="AI1532" i="1"/>
  <c r="AI1533" i="1"/>
  <c r="AI1534" i="1"/>
  <c r="AI1535" i="1"/>
  <c r="AI1536" i="1"/>
  <c r="AI1537" i="1"/>
  <c r="AI1538" i="1"/>
  <c r="AI1539" i="1"/>
  <c r="AI1540" i="1"/>
  <c r="AI1541" i="1"/>
  <c r="AI1542" i="1"/>
  <c r="AI1543" i="1"/>
  <c r="AI1544" i="1"/>
  <c r="AI1545" i="1"/>
  <c r="AI1546" i="1"/>
  <c r="AI1547" i="1"/>
  <c r="AI1548" i="1"/>
  <c r="AI1549" i="1"/>
  <c r="AI1550" i="1"/>
  <c r="AI1551" i="1"/>
  <c r="AI1552" i="1"/>
  <c r="AI1553" i="1"/>
  <c r="AI1554" i="1"/>
  <c r="AI1555" i="1"/>
  <c r="AI1556" i="1"/>
  <c r="AI1557" i="1"/>
  <c r="AI1558" i="1"/>
  <c r="AI1559" i="1"/>
  <c r="AI1560" i="1"/>
  <c r="AI1561" i="1"/>
  <c r="AI1562" i="1"/>
  <c r="AI1563" i="1"/>
  <c r="AI1564" i="1"/>
  <c r="AI1565" i="1"/>
  <c r="AI1566" i="1"/>
  <c r="AI1567" i="1"/>
  <c r="AI1568" i="1"/>
  <c r="AI1569" i="1"/>
  <c r="AI1570" i="1"/>
  <c r="AI1571" i="1"/>
  <c r="AI1572" i="1"/>
  <c r="AI1573" i="1"/>
  <c r="AI1574" i="1"/>
  <c r="AI1575" i="1"/>
  <c r="AI1576" i="1"/>
  <c r="AI1577" i="1"/>
  <c r="AI1578" i="1"/>
  <c r="AI1579" i="1"/>
  <c r="AI1580" i="1"/>
  <c r="AI1581" i="1"/>
  <c r="AI1582" i="1"/>
  <c r="AI1583" i="1"/>
  <c r="AI1584" i="1"/>
  <c r="AI1585" i="1"/>
  <c r="AI1586" i="1"/>
  <c r="AI1587" i="1"/>
  <c r="AI1588" i="1"/>
  <c r="AI1589" i="1"/>
  <c r="AI1590" i="1"/>
  <c r="AI1591" i="1"/>
  <c r="AI1592" i="1"/>
  <c r="AI1593" i="1"/>
  <c r="AI1594" i="1"/>
  <c r="AI1595" i="1"/>
  <c r="AI1596" i="1"/>
  <c r="AI1597" i="1"/>
  <c r="AI1598" i="1"/>
  <c r="AI1599" i="1"/>
  <c r="AI1600" i="1"/>
  <c r="AI1601" i="1"/>
  <c r="AI1602" i="1"/>
  <c r="AI1603" i="1"/>
  <c r="AI1604" i="1"/>
  <c r="AI1605" i="1"/>
  <c r="AI1606" i="1"/>
  <c r="AI1607" i="1"/>
  <c r="AI1608" i="1"/>
  <c r="AI1609" i="1"/>
  <c r="AI1610" i="1"/>
  <c r="AI1611" i="1"/>
  <c r="AI1612" i="1"/>
  <c r="AI1613" i="1"/>
  <c r="AI1614" i="1"/>
  <c r="AI1615" i="1"/>
  <c r="AI1616" i="1"/>
  <c r="AI1617" i="1"/>
  <c r="AI1618" i="1"/>
  <c r="AI1619" i="1"/>
  <c r="AI1620" i="1"/>
  <c r="AI1621" i="1"/>
  <c r="AI1622" i="1"/>
  <c r="AI1623" i="1"/>
  <c r="AI1624" i="1"/>
  <c r="AI1625" i="1"/>
  <c r="AI1626" i="1"/>
  <c r="AI1627" i="1"/>
  <c r="AI1628" i="1"/>
  <c r="AI1629" i="1"/>
  <c r="AI1630" i="1"/>
  <c r="AI1631" i="1"/>
  <c r="AI1632" i="1"/>
  <c r="AI1633" i="1"/>
  <c r="AI1634" i="1"/>
  <c r="AI1635" i="1"/>
  <c r="AI1636" i="1"/>
  <c r="AI1637" i="1"/>
  <c r="AI1638" i="1"/>
  <c r="AI1639" i="1"/>
  <c r="AI1640" i="1"/>
  <c r="AI1641" i="1"/>
  <c r="AI1642" i="1"/>
  <c r="AI1643" i="1"/>
  <c r="AI1644" i="1"/>
  <c r="AI1645" i="1"/>
  <c r="AI1646" i="1"/>
  <c r="AI1647" i="1"/>
  <c r="AI1648" i="1"/>
  <c r="AI1649" i="1"/>
  <c r="AI1650" i="1"/>
  <c r="AI1651" i="1"/>
  <c r="AI1652" i="1"/>
  <c r="AI1653" i="1"/>
  <c r="AI1654" i="1"/>
  <c r="AI1655" i="1"/>
  <c r="AI1656" i="1"/>
  <c r="AI1657" i="1"/>
  <c r="AI1658" i="1"/>
  <c r="AI1659" i="1"/>
  <c r="AI1660" i="1"/>
  <c r="AI1661" i="1"/>
  <c r="AI1662" i="1"/>
  <c r="AI1663" i="1"/>
  <c r="AI1664" i="1"/>
  <c r="AI1665" i="1"/>
  <c r="AI1666" i="1"/>
  <c r="AI1667" i="1"/>
  <c r="AI1668" i="1"/>
  <c r="AI1669" i="1"/>
  <c r="AI1670" i="1"/>
  <c r="AI1671" i="1"/>
  <c r="AI1672" i="1"/>
  <c r="AI1673" i="1"/>
  <c r="AI1674" i="1"/>
  <c r="AI1675" i="1"/>
  <c r="AI1676" i="1"/>
  <c r="AI1677" i="1"/>
  <c r="AI1678" i="1"/>
  <c r="AI1679" i="1"/>
  <c r="AI1680" i="1"/>
  <c r="AI1681" i="1"/>
  <c r="AI1682" i="1"/>
  <c r="AI1683" i="1"/>
  <c r="AI1684" i="1"/>
  <c r="AI1685" i="1"/>
  <c r="AI1686" i="1"/>
  <c r="AI1687" i="1"/>
  <c r="AI1688" i="1"/>
  <c r="AI1689" i="1"/>
  <c r="AI1690" i="1"/>
  <c r="AI1691" i="1"/>
  <c r="AI1692" i="1"/>
  <c r="AI1693" i="1"/>
  <c r="AI1694" i="1"/>
  <c r="AI1695" i="1"/>
  <c r="AI1696" i="1"/>
  <c r="AI1697" i="1"/>
  <c r="AI1698" i="1"/>
  <c r="AI1699" i="1"/>
  <c r="AI1700" i="1"/>
  <c r="AI1701" i="1"/>
  <c r="AI1702" i="1"/>
  <c r="AI1703" i="1"/>
  <c r="AI1704" i="1"/>
  <c r="AI1705" i="1"/>
  <c r="AI1706" i="1"/>
  <c r="AI1707" i="1"/>
  <c r="AI1708" i="1"/>
  <c r="AI1709" i="1"/>
  <c r="AI1710" i="1"/>
  <c r="AI1711" i="1"/>
  <c r="AI1712" i="1"/>
  <c r="AI1713" i="1"/>
  <c r="AI1714" i="1"/>
  <c r="AI1715" i="1"/>
  <c r="AI1716" i="1"/>
  <c r="AI1717" i="1"/>
  <c r="AI1718" i="1"/>
  <c r="AI1719" i="1"/>
  <c r="AI1720" i="1"/>
  <c r="AI1721" i="1"/>
  <c r="AI1722" i="1"/>
  <c r="AI1723" i="1"/>
  <c r="AI1724" i="1"/>
  <c r="AI1725" i="1"/>
  <c r="AI1726" i="1"/>
  <c r="AI1727" i="1"/>
  <c r="AI1728" i="1"/>
  <c r="AI1729" i="1"/>
  <c r="AI1730" i="1"/>
  <c r="AI1731" i="1"/>
  <c r="AI1732" i="1"/>
  <c r="AI1733" i="1"/>
  <c r="AI1734" i="1"/>
  <c r="AI1735" i="1"/>
  <c r="AI1736" i="1"/>
  <c r="AI1737" i="1"/>
  <c r="AI1738" i="1"/>
  <c r="AI1739" i="1"/>
  <c r="AI1740" i="1"/>
  <c r="AI1741" i="1"/>
  <c r="AI1742" i="1"/>
  <c r="AI1743" i="1"/>
  <c r="AI1744" i="1"/>
  <c r="AI1745" i="1"/>
  <c r="AI1746" i="1"/>
  <c r="AI1747" i="1"/>
  <c r="AI1748" i="1"/>
  <c r="AI1749" i="1"/>
  <c r="AI1750" i="1"/>
  <c r="AI1751" i="1"/>
  <c r="AI1752" i="1"/>
  <c r="AI1753" i="1"/>
  <c r="AI1754" i="1"/>
  <c r="AI1755" i="1"/>
  <c r="AI1756" i="1"/>
  <c r="AI1757" i="1"/>
  <c r="AI1758" i="1"/>
  <c r="AI1759" i="1"/>
  <c r="AI1760" i="1"/>
  <c r="AI1761" i="1"/>
  <c r="AI1762" i="1"/>
  <c r="AI1763" i="1"/>
  <c r="AI1764" i="1"/>
  <c r="AI1765" i="1"/>
  <c r="AI1766" i="1"/>
  <c r="AI1767" i="1"/>
  <c r="AI1768" i="1"/>
  <c r="AI1769" i="1"/>
  <c r="AI1770" i="1"/>
  <c r="AI1771" i="1"/>
  <c r="AI1772" i="1"/>
  <c r="AI1773" i="1"/>
  <c r="AI1774" i="1"/>
  <c r="AI1775" i="1"/>
  <c r="AI1776" i="1"/>
  <c r="AI1777" i="1"/>
  <c r="AI1778" i="1"/>
  <c r="AI1779" i="1"/>
  <c r="AI1780" i="1"/>
  <c r="AI1781" i="1"/>
  <c r="AI1782" i="1"/>
  <c r="AI1783" i="1"/>
  <c r="AI1784" i="1"/>
  <c r="AI1785" i="1"/>
  <c r="AI1786" i="1"/>
  <c r="AI1787" i="1"/>
  <c r="AI1788" i="1"/>
  <c r="AI1789" i="1"/>
  <c r="AI1790" i="1"/>
  <c r="AI1791" i="1"/>
  <c r="AI1792" i="1"/>
  <c r="AI1793" i="1"/>
  <c r="AI1794" i="1"/>
  <c r="AI1795" i="1"/>
  <c r="AI1796" i="1"/>
  <c r="AI1797" i="1"/>
  <c r="AI1798" i="1"/>
  <c r="AI1799" i="1"/>
  <c r="AI1800" i="1"/>
  <c r="AI1801" i="1"/>
  <c r="AI1802" i="1"/>
  <c r="AI1803" i="1"/>
  <c r="AI1804" i="1"/>
  <c r="AI1805" i="1"/>
  <c r="AI1806" i="1"/>
  <c r="AI1807" i="1"/>
  <c r="AI1808" i="1"/>
  <c r="AI1809" i="1"/>
  <c r="AI1810" i="1"/>
  <c r="AI1811" i="1"/>
  <c r="AI1812" i="1"/>
  <c r="AI1813" i="1"/>
  <c r="AI1814" i="1"/>
  <c r="AI1815" i="1"/>
  <c r="AI1816" i="1"/>
  <c r="AI1817" i="1"/>
  <c r="AI1818" i="1"/>
  <c r="AI1819" i="1"/>
  <c r="AI1820" i="1"/>
  <c r="AI1821" i="1"/>
  <c r="AI1822" i="1"/>
  <c r="AI1823" i="1"/>
  <c r="AI1824" i="1"/>
  <c r="AI1825" i="1"/>
  <c r="AI1826" i="1"/>
  <c r="AI1827" i="1"/>
  <c r="AI1828" i="1"/>
  <c r="AI1829" i="1"/>
  <c r="AI1830" i="1"/>
  <c r="AI1831" i="1"/>
  <c r="AI1832" i="1"/>
  <c r="AI1833" i="1"/>
  <c r="AI1834" i="1"/>
  <c r="AI1835" i="1"/>
  <c r="AI1836" i="1"/>
  <c r="AI1837" i="1"/>
  <c r="AI1838" i="1"/>
  <c r="AI1839" i="1"/>
  <c r="AI1840" i="1"/>
  <c r="AI1841" i="1"/>
  <c r="AI1842" i="1"/>
  <c r="AI1843" i="1"/>
  <c r="AI1844" i="1"/>
  <c r="AI1845" i="1"/>
  <c r="AI1846" i="1"/>
  <c r="AI1847" i="1"/>
  <c r="AI1848" i="1"/>
  <c r="AI1849" i="1"/>
  <c r="AI1850" i="1"/>
  <c r="AI1851" i="1"/>
  <c r="AI1852" i="1"/>
  <c r="AI1853" i="1"/>
  <c r="AI1854" i="1"/>
  <c r="AI1855" i="1"/>
  <c r="AI1856" i="1"/>
  <c r="AI1857" i="1"/>
  <c r="AI1858" i="1"/>
  <c r="AI1859" i="1"/>
  <c r="AI1860" i="1"/>
  <c r="AI1861" i="1"/>
  <c r="AI1862" i="1"/>
  <c r="AI1863" i="1"/>
  <c r="AI1864" i="1"/>
  <c r="AI1865" i="1"/>
  <c r="AI1866" i="1"/>
  <c r="AI1867" i="1"/>
  <c r="AI1868" i="1"/>
  <c r="AI1869" i="1"/>
  <c r="AI1870" i="1"/>
  <c r="AI1871" i="1"/>
  <c r="AI1872" i="1"/>
  <c r="AI1873" i="1"/>
  <c r="AI1874" i="1"/>
  <c r="AI1875" i="1"/>
  <c r="AI1876" i="1"/>
  <c r="AI1877" i="1"/>
  <c r="AI1878" i="1"/>
  <c r="AI1879" i="1"/>
  <c r="AI1880" i="1"/>
  <c r="AI1881" i="1"/>
  <c r="AI1882" i="1"/>
  <c r="AI1883" i="1"/>
  <c r="AI1884" i="1"/>
  <c r="AI1885" i="1"/>
  <c r="AI1886" i="1"/>
  <c r="AI1887" i="1"/>
  <c r="AI1888" i="1"/>
  <c r="AI1889" i="1"/>
  <c r="AI1890" i="1"/>
  <c r="AI1891" i="1"/>
  <c r="AI1892" i="1"/>
  <c r="AI1893" i="1"/>
  <c r="AI1894" i="1"/>
  <c r="AI1895" i="1"/>
  <c r="AI1896" i="1"/>
  <c r="AI1897" i="1"/>
  <c r="AI1898" i="1"/>
  <c r="AI1899" i="1"/>
  <c r="AI1900" i="1"/>
  <c r="AI1901" i="1"/>
  <c r="AI1902" i="1"/>
  <c r="AI1903" i="1"/>
  <c r="AI1904" i="1"/>
  <c r="AI1905" i="1"/>
  <c r="AI1906" i="1"/>
  <c r="AI1907" i="1"/>
  <c r="AI1908" i="1"/>
  <c r="AI1909" i="1"/>
  <c r="AI1910" i="1"/>
  <c r="AI1911" i="1"/>
  <c r="AI1912" i="1"/>
  <c r="AI1913" i="1"/>
  <c r="AI1914" i="1"/>
  <c r="AI1915" i="1"/>
  <c r="AI1916" i="1"/>
  <c r="AI1917" i="1"/>
  <c r="AI1918" i="1"/>
  <c r="AI1919" i="1"/>
  <c r="AI1920" i="1"/>
  <c r="AI1921" i="1"/>
  <c r="AI1922" i="1"/>
  <c r="AI1923" i="1"/>
  <c r="AI1924" i="1"/>
  <c r="AI1925" i="1"/>
  <c r="AI1926" i="1"/>
  <c r="AI1927" i="1"/>
  <c r="AI1928" i="1"/>
  <c r="AI1929" i="1"/>
  <c r="AI1930" i="1"/>
  <c r="AI1931" i="1"/>
  <c r="AI1932" i="1"/>
  <c r="AI1933" i="1"/>
  <c r="AI1934" i="1"/>
  <c r="AI1935" i="1"/>
  <c r="AI1936" i="1"/>
  <c r="AI1937" i="1"/>
  <c r="AI1938" i="1"/>
  <c r="AI1939" i="1"/>
  <c r="AI1940" i="1"/>
  <c r="AI1941" i="1"/>
  <c r="AI1942" i="1"/>
  <c r="AI1943" i="1"/>
  <c r="AI1944" i="1"/>
  <c r="AI1945" i="1"/>
  <c r="AI1946" i="1"/>
  <c r="AI1947" i="1"/>
  <c r="AI1948" i="1"/>
  <c r="AI1949" i="1"/>
  <c r="AI1950" i="1"/>
  <c r="AI1951" i="1"/>
  <c r="AI1952" i="1"/>
  <c r="AI1953" i="1"/>
  <c r="AI1954" i="1"/>
  <c r="AI1955" i="1"/>
  <c r="AI1956" i="1"/>
  <c r="AI1957" i="1"/>
  <c r="AI1958" i="1"/>
  <c r="AI1959" i="1"/>
  <c r="AI1960" i="1"/>
  <c r="AI1961" i="1"/>
  <c r="AI1962" i="1"/>
  <c r="AI1963" i="1"/>
  <c r="AI1964" i="1"/>
  <c r="AI1965" i="1"/>
  <c r="AI1966" i="1"/>
  <c r="AI1967" i="1"/>
  <c r="AI1968" i="1"/>
  <c r="AI1969" i="1"/>
  <c r="AI1970" i="1"/>
  <c r="AI1971" i="1"/>
  <c r="AI1972" i="1"/>
  <c r="AI1973" i="1"/>
  <c r="AI1974" i="1"/>
  <c r="AI1975" i="1"/>
  <c r="AI1976" i="1"/>
  <c r="AI1977" i="1"/>
  <c r="AI1978" i="1"/>
  <c r="AI1979" i="1"/>
  <c r="AI1980" i="1"/>
  <c r="AI1981" i="1"/>
  <c r="AI1982" i="1"/>
  <c r="AI1983" i="1"/>
  <c r="AI1984" i="1"/>
  <c r="AI1985" i="1"/>
  <c r="AI1986" i="1"/>
  <c r="AI1987" i="1"/>
  <c r="AI1988" i="1"/>
  <c r="AI1989" i="1"/>
  <c r="AI1990" i="1"/>
  <c r="AI1991" i="1"/>
  <c r="AI1992" i="1"/>
  <c r="AI1993" i="1"/>
  <c r="AI1994" i="1"/>
  <c r="AI1995" i="1"/>
  <c r="AI1996" i="1"/>
  <c r="AI1997" i="1"/>
  <c r="AI1998" i="1"/>
  <c r="AI1999" i="1"/>
  <c r="AI2000" i="1"/>
  <c r="AI2001" i="1"/>
  <c r="AI2002" i="1"/>
  <c r="AI2003" i="1"/>
  <c r="AI2004" i="1"/>
  <c r="AI2005" i="1"/>
  <c r="AI2006" i="1"/>
  <c r="AI2007" i="1"/>
  <c r="AI2008" i="1"/>
  <c r="AI2009" i="1"/>
  <c r="AI2010" i="1"/>
  <c r="AI2011" i="1"/>
  <c r="AI2012" i="1"/>
  <c r="AI2013" i="1"/>
  <c r="AI2014" i="1"/>
  <c r="AI2015" i="1"/>
  <c r="AI2016" i="1"/>
  <c r="AI2017" i="1"/>
  <c r="AI2018" i="1"/>
  <c r="AI2019" i="1"/>
  <c r="AI2020" i="1"/>
  <c r="AI2021" i="1"/>
  <c r="AI2022" i="1"/>
  <c r="AI2023" i="1"/>
  <c r="AI2024" i="1"/>
  <c r="AI2025" i="1"/>
  <c r="AI2026" i="1"/>
  <c r="AI2027" i="1"/>
  <c r="AI2028" i="1"/>
  <c r="AI2029" i="1"/>
  <c r="AI2030" i="1"/>
  <c r="AI2031" i="1"/>
  <c r="AI2032" i="1"/>
  <c r="AI2033" i="1"/>
  <c r="AI2034" i="1"/>
  <c r="AI2035" i="1"/>
  <c r="AI2036" i="1"/>
  <c r="AI2037" i="1"/>
  <c r="AI2038" i="1"/>
  <c r="AI2039" i="1"/>
  <c r="AI2040" i="1"/>
  <c r="AI2041" i="1"/>
  <c r="AI2042" i="1"/>
  <c r="AI2043" i="1"/>
  <c r="AI2044" i="1"/>
  <c r="AI2045" i="1"/>
  <c r="AI2046" i="1"/>
  <c r="AI2047" i="1"/>
  <c r="AI2048" i="1"/>
  <c r="AI2049" i="1"/>
  <c r="AI2050" i="1"/>
  <c r="AI2051" i="1"/>
  <c r="AI2052" i="1"/>
  <c r="AI2053" i="1"/>
  <c r="AI2054" i="1"/>
  <c r="AI2055" i="1"/>
  <c r="AI2056" i="1"/>
  <c r="AI2057" i="1"/>
  <c r="AI2058" i="1"/>
  <c r="AI2059" i="1"/>
  <c r="AI2060" i="1"/>
  <c r="AI2061" i="1"/>
  <c r="AI2062" i="1"/>
  <c r="AI2063" i="1"/>
  <c r="AI2064" i="1"/>
  <c r="AI2065" i="1"/>
  <c r="AI2066" i="1"/>
  <c r="AI2067" i="1"/>
  <c r="AI2068" i="1"/>
  <c r="AI2069" i="1"/>
  <c r="AI2070" i="1"/>
  <c r="AI2071" i="1"/>
  <c r="AI2072" i="1"/>
  <c r="AI2073" i="1"/>
  <c r="AI2074" i="1"/>
  <c r="AI2075" i="1"/>
  <c r="AI2076" i="1"/>
  <c r="AI2077" i="1"/>
  <c r="AI2078" i="1"/>
  <c r="AI2079" i="1"/>
  <c r="AI2080" i="1"/>
  <c r="AI2081" i="1"/>
  <c r="AI2082" i="1"/>
  <c r="AI2083" i="1"/>
  <c r="AI2084" i="1"/>
  <c r="AI2085" i="1"/>
  <c r="AI2086" i="1"/>
  <c r="AI2087" i="1"/>
  <c r="AI2088" i="1"/>
  <c r="AI2089" i="1"/>
  <c r="AI2090" i="1"/>
  <c r="AI2091" i="1"/>
  <c r="AI2092" i="1"/>
  <c r="AI2093" i="1"/>
  <c r="AI2094" i="1"/>
  <c r="AI2095" i="1"/>
  <c r="AI2096" i="1"/>
  <c r="AI2097" i="1"/>
  <c r="AI2098" i="1"/>
  <c r="AI2099" i="1"/>
  <c r="AI2100" i="1"/>
  <c r="AI2101" i="1"/>
  <c r="AI2102" i="1"/>
  <c r="AI2103" i="1"/>
  <c r="AI2104" i="1"/>
  <c r="AI2105" i="1"/>
  <c r="AI2106" i="1"/>
  <c r="AI2107" i="1"/>
  <c r="AI2108" i="1"/>
  <c r="AI2109" i="1"/>
  <c r="AI2110" i="1"/>
  <c r="AI2111" i="1"/>
  <c r="AI2112" i="1"/>
  <c r="AI2113" i="1"/>
  <c r="AI2114" i="1"/>
  <c r="AI2115" i="1"/>
  <c r="AI2116" i="1"/>
  <c r="AI2117" i="1"/>
  <c r="AI2118" i="1"/>
  <c r="AI2119" i="1"/>
  <c r="AI2120" i="1"/>
  <c r="AI2121" i="1"/>
  <c r="AI2122" i="1"/>
  <c r="AI2123" i="1"/>
  <c r="AI2124" i="1"/>
  <c r="AI2125" i="1"/>
  <c r="AI2126" i="1"/>
  <c r="AI2127" i="1"/>
  <c r="AI2128" i="1"/>
  <c r="AI2129" i="1"/>
  <c r="AI2130" i="1"/>
  <c r="AI2131" i="1"/>
  <c r="AI2132" i="1"/>
  <c r="AI2133" i="1"/>
  <c r="AI2134" i="1"/>
  <c r="AI2135" i="1"/>
  <c r="AI2136" i="1"/>
  <c r="AI2137" i="1"/>
  <c r="AI2138" i="1"/>
  <c r="AI2139" i="1"/>
  <c r="AI2140" i="1"/>
  <c r="AI2141" i="1"/>
  <c r="AI2142" i="1"/>
  <c r="AI2143" i="1"/>
  <c r="AI2144" i="1"/>
  <c r="AI2145" i="1"/>
  <c r="AI2146" i="1"/>
  <c r="AI2147" i="1"/>
  <c r="AI2148" i="1"/>
  <c r="AI2149" i="1"/>
  <c r="AI2150" i="1"/>
  <c r="AI2151" i="1"/>
  <c r="AI2152" i="1"/>
  <c r="AI2153" i="1"/>
  <c r="AI2154" i="1"/>
  <c r="AI2155" i="1"/>
  <c r="AI2156" i="1"/>
  <c r="AI2157" i="1"/>
  <c r="AI2158" i="1"/>
  <c r="AI2159" i="1"/>
  <c r="AI2160" i="1"/>
  <c r="AI2161" i="1"/>
  <c r="AI2162" i="1"/>
  <c r="AI2163" i="1"/>
  <c r="AI2164" i="1"/>
  <c r="AI2165" i="1"/>
  <c r="AI2166" i="1"/>
  <c r="AI2167" i="1"/>
  <c r="AI2168" i="1"/>
  <c r="AI2169" i="1"/>
  <c r="AI2170" i="1"/>
  <c r="AI2171" i="1"/>
  <c r="AI2172" i="1"/>
  <c r="AI2173" i="1"/>
  <c r="AI2174" i="1"/>
  <c r="AI2175" i="1"/>
  <c r="AI2176" i="1"/>
  <c r="AI2177" i="1"/>
  <c r="AI2178" i="1"/>
  <c r="AI2179" i="1"/>
  <c r="AI2180" i="1"/>
  <c r="AI2181" i="1"/>
  <c r="AI2182" i="1"/>
  <c r="AI2183" i="1"/>
  <c r="AI2184" i="1"/>
  <c r="AI2185" i="1"/>
  <c r="AI2186" i="1"/>
  <c r="AI2187" i="1"/>
  <c r="AI2188" i="1"/>
  <c r="AI2189" i="1"/>
  <c r="AI2190" i="1"/>
  <c r="AI2191" i="1"/>
  <c r="AI2192" i="1"/>
  <c r="AI2193" i="1"/>
  <c r="AI2194" i="1"/>
  <c r="AI2195" i="1"/>
  <c r="AI2196" i="1"/>
  <c r="AI2197" i="1"/>
  <c r="AI2198" i="1"/>
  <c r="AI2199" i="1"/>
  <c r="AI2200" i="1"/>
  <c r="AI2201" i="1"/>
  <c r="AI2202" i="1"/>
  <c r="AI2203" i="1"/>
  <c r="AI2204" i="1"/>
  <c r="AI2205" i="1"/>
  <c r="AI2206" i="1"/>
  <c r="AI2207" i="1"/>
  <c r="AI2208" i="1"/>
  <c r="AI2209" i="1"/>
  <c r="AI2210" i="1"/>
  <c r="AI2211" i="1"/>
  <c r="AI2212" i="1"/>
  <c r="AI2213" i="1"/>
  <c r="AI2214" i="1"/>
  <c r="AI2215" i="1"/>
  <c r="AI2216" i="1"/>
  <c r="AI2217" i="1"/>
  <c r="AI2218" i="1"/>
  <c r="AI2219" i="1"/>
  <c r="AI2220" i="1"/>
  <c r="AI2221" i="1"/>
  <c r="AI2222" i="1"/>
  <c r="AI2223" i="1"/>
  <c r="AI2224" i="1"/>
  <c r="AI2225" i="1"/>
  <c r="AI2226" i="1"/>
  <c r="AI2227" i="1"/>
  <c r="AI2228" i="1"/>
  <c r="AI2229" i="1"/>
  <c r="AI2230" i="1"/>
  <c r="AI2231" i="1"/>
  <c r="AI2232" i="1"/>
  <c r="AI2233" i="1"/>
  <c r="AI2234" i="1"/>
  <c r="AI2235" i="1"/>
  <c r="AI2236" i="1"/>
  <c r="AI2237" i="1"/>
  <c r="AI2238" i="1"/>
  <c r="AI2239" i="1"/>
  <c r="AI2240" i="1"/>
  <c r="AI2241" i="1"/>
  <c r="AI2242" i="1"/>
  <c r="AI2243" i="1"/>
  <c r="AI2244" i="1"/>
  <c r="AI2245" i="1"/>
  <c r="AI2246" i="1"/>
  <c r="AI2247" i="1"/>
  <c r="AI2248" i="1"/>
  <c r="AI2249" i="1"/>
  <c r="AI2250" i="1"/>
  <c r="AI2251" i="1"/>
  <c r="AI2252" i="1"/>
  <c r="AI2253" i="1"/>
  <c r="AI2254" i="1"/>
  <c r="AI2255" i="1"/>
  <c r="AI2256" i="1"/>
  <c r="AI2257" i="1"/>
  <c r="AI2258" i="1"/>
  <c r="AI2259" i="1"/>
  <c r="AI2260" i="1"/>
  <c r="AI2261" i="1"/>
  <c r="AI2262" i="1"/>
  <c r="AI2263" i="1"/>
  <c r="AI2264" i="1"/>
  <c r="AI2265" i="1"/>
  <c r="AI2266" i="1"/>
  <c r="AI2267" i="1"/>
  <c r="AI2268" i="1"/>
  <c r="AI2269" i="1"/>
  <c r="AI2270" i="1"/>
  <c r="AI2271" i="1"/>
  <c r="AI2272" i="1"/>
  <c r="AI2273" i="1"/>
  <c r="AI2274" i="1"/>
  <c r="AI2275" i="1"/>
  <c r="AI2276" i="1"/>
  <c r="AI2277" i="1"/>
  <c r="AI2278" i="1"/>
  <c r="AI2279" i="1"/>
  <c r="AI2280" i="1"/>
  <c r="AI2281" i="1"/>
  <c r="AI2282" i="1"/>
  <c r="AI2283" i="1"/>
  <c r="AI2284" i="1"/>
  <c r="AI2285" i="1"/>
  <c r="AI2286" i="1"/>
  <c r="AI2287" i="1"/>
  <c r="AI2288" i="1"/>
  <c r="AI2289" i="1"/>
  <c r="AI2290" i="1"/>
  <c r="AI2291" i="1"/>
  <c r="AI2292" i="1"/>
  <c r="AI2293" i="1"/>
  <c r="AI2294" i="1"/>
  <c r="AI2295" i="1"/>
  <c r="AI2296" i="1"/>
  <c r="AI2297" i="1"/>
  <c r="AI2298" i="1"/>
  <c r="AI2299" i="1"/>
  <c r="AI2300" i="1"/>
  <c r="AI2301" i="1"/>
  <c r="AI2302" i="1"/>
  <c r="AI2303" i="1"/>
  <c r="AI2304" i="1"/>
  <c r="AI2305" i="1"/>
  <c r="AI2306" i="1"/>
  <c r="AI2307" i="1"/>
  <c r="AI2308" i="1"/>
  <c r="AI2309" i="1"/>
  <c r="AI2310" i="1"/>
  <c r="AI2311" i="1"/>
  <c r="AI2312" i="1"/>
  <c r="AI2313" i="1"/>
  <c r="AI2314" i="1"/>
  <c r="AI2315" i="1"/>
  <c r="AI2316" i="1"/>
  <c r="AI2317" i="1"/>
  <c r="AI2318" i="1"/>
  <c r="AI2319" i="1"/>
  <c r="AI2320" i="1"/>
  <c r="AI2321" i="1"/>
  <c r="AI2322" i="1"/>
  <c r="AI2323" i="1"/>
  <c r="AI2324" i="1"/>
  <c r="AI2325" i="1"/>
  <c r="AI2326" i="1"/>
  <c r="AI2327" i="1"/>
  <c r="AI2328" i="1"/>
  <c r="AI2329" i="1"/>
  <c r="AI2330" i="1"/>
  <c r="AI2331" i="1"/>
  <c r="AI2332" i="1"/>
  <c r="AI2333" i="1"/>
  <c r="AI2334" i="1"/>
  <c r="AI2335" i="1"/>
  <c r="AI2336" i="1"/>
  <c r="AI2337" i="1"/>
  <c r="AI2338" i="1"/>
  <c r="AI2339" i="1"/>
  <c r="AI2340" i="1"/>
  <c r="AI2341" i="1"/>
  <c r="AI2342" i="1"/>
  <c r="AI2343" i="1"/>
  <c r="AI2344" i="1"/>
  <c r="AI2345" i="1"/>
  <c r="AI2346" i="1"/>
  <c r="AI2347" i="1"/>
  <c r="AI2348" i="1"/>
  <c r="AI2349" i="1"/>
  <c r="AI2350" i="1"/>
  <c r="AI2351" i="1"/>
  <c r="AI2352" i="1"/>
  <c r="AI2353" i="1"/>
  <c r="AI2354" i="1"/>
  <c r="AI2355" i="1"/>
  <c r="AI2356" i="1"/>
  <c r="AI2357" i="1"/>
  <c r="AI2358" i="1"/>
  <c r="AI2359" i="1"/>
  <c r="AI2360" i="1"/>
  <c r="AI2361" i="1"/>
  <c r="AI2362" i="1"/>
  <c r="AI2363" i="1"/>
  <c r="AI2364" i="1"/>
  <c r="AI2365" i="1"/>
  <c r="AI2366" i="1"/>
  <c r="AI2367" i="1"/>
  <c r="AI2368" i="1"/>
  <c r="AI2369" i="1"/>
  <c r="AI2370" i="1"/>
  <c r="AI2371" i="1"/>
  <c r="AI2372" i="1"/>
  <c r="AI2373" i="1"/>
  <c r="AI2374" i="1"/>
  <c r="AI2375" i="1"/>
  <c r="AI2376" i="1"/>
  <c r="AI2377" i="1"/>
  <c r="AI2378" i="1"/>
  <c r="AI2379" i="1"/>
  <c r="AI2380" i="1"/>
  <c r="AI2381" i="1"/>
  <c r="AI2382" i="1"/>
  <c r="AI2383" i="1"/>
  <c r="AI2384" i="1"/>
  <c r="AI2385" i="1"/>
  <c r="AI2386" i="1"/>
  <c r="AI2387" i="1"/>
  <c r="AI2388" i="1"/>
  <c r="AI2389" i="1"/>
  <c r="AI2390" i="1"/>
  <c r="AI2391" i="1"/>
  <c r="AI2392" i="1"/>
  <c r="AI2393" i="1"/>
  <c r="AI2394" i="1"/>
  <c r="AI2395" i="1"/>
  <c r="AI2396" i="1"/>
  <c r="AI2397" i="1"/>
  <c r="AI2398" i="1"/>
  <c r="AI2399" i="1"/>
  <c r="AI2400" i="1"/>
  <c r="AI2401" i="1"/>
  <c r="AI2402" i="1"/>
  <c r="AI2403" i="1"/>
  <c r="AI2404" i="1"/>
  <c r="AI2405" i="1"/>
  <c r="AI2406" i="1"/>
  <c r="AI2407" i="1"/>
  <c r="AI2408" i="1"/>
  <c r="AI2409" i="1"/>
  <c r="AI2410" i="1"/>
  <c r="AI2411" i="1"/>
  <c r="AI2412" i="1"/>
  <c r="AI2413" i="1"/>
  <c r="AI2414" i="1"/>
  <c r="AI2415" i="1"/>
  <c r="AI2416" i="1"/>
  <c r="AI2417" i="1"/>
  <c r="AI2418" i="1"/>
  <c r="AI2419" i="1"/>
  <c r="AI2420" i="1"/>
  <c r="AI2421" i="1"/>
  <c r="AI2422" i="1"/>
  <c r="AI2423" i="1"/>
  <c r="AI2424" i="1"/>
  <c r="AI2425" i="1"/>
  <c r="AI2426" i="1"/>
  <c r="AI2427" i="1"/>
  <c r="AI2428" i="1"/>
  <c r="AI2429" i="1"/>
  <c r="AI2430" i="1"/>
  <c r="AI2431" i="1"/>
  <c r="AI2432" i="1"/>
  <c r="AI2433" i="1"/>
  <c r="AI2434" i="1"/>
  <c r="AI2435" i="1"/>
  <c r="AI2436" i="1"/>
  <c r="AI2437" i="1"/>
  <c r="AI2438" i="1"/>
  <c r="AI2439" i="1"/>
  <c r="AI2440" i="1"/>
  <c r="AI2441" i="1"/>
  <c r="AI2442" i="1"/>
  <c r="AI2443" i="1"/>
  <c r="AI2444" i="1"/>
  <c r="AI2445" i="1"/>
  <c r="AI2446" i="1"/>
  <c r="AI2447" i="1"/>
  <c r="AI2448" i="1"/>
  <c r="AI2449" i="1"/>
  <c r="AI2450" i="1"/>
  <c r="AI2451" i="1"/>
  <c r="AI2452" i="1"/>
  <c r="AI2453" i="1"/>
  <c r="AI2454" i="1"/>
  <c r="AI2455" i="1"/>
  <c r="AI2456" i="1"/>
  <c r="AI2457" i="1"/>
  <c r="AI2458" i="1"/>
  <c r="AI2459" i="1"/>
  <c r="AI2460" i="1"/>
  <c r="AI2461" i="1"/>
  <c r="AI2462" i="1"/>
  <c r="AI2463" i="1"/>
  <c r="AI2464" i="1"/>
  <c r="AI2465" i="1"/>
  <c r="AI2466" i="1"/>
  <c r="AI2467" i="1"/>
  <c r="AI2468" i="1"/>
  <c r="AI2469" i="1"/>
  <c r="AI2470" i="1"/>
  <c r="AI2471" i="1"/>
  <c r="AI2472" i="1"/>
  <c r="AI2473" i="1"/>
  <c r="AI2474" i="1"/>
  <c r="AI2475" i="1"/>
  <c r="AI2476" i="1"/>
  <c r="AI2477" i="1"/>
  <c r="AI2478" i="1"/>
  <c r="AI2479" i="1"/>
  <c r="AI2480" i="1"/>
  <c r="AI2481" i="1"/>
  <c r="AI2482" i="1"/>
  <c r="AI2483" i="1"/>
  <c r="AI2484" i="1"/>
  <c r="AI2485" i="1"/>
  <c r="AI2486" i="1"/>
  <c r="AI2487" i="1"/>
  <c r="AI2488" i="1"/>
  <c r="AI2489" i="1"/>
  <c r="AI2490" i="1"/>
  <c r="AI2491" i="1"/>
  <c r="AI2492" i="1"/>
  <c r="AI2493" i="1"/>
  <c r="AI2494" i="1"/>
  <c r="AI2495" i="1"/>
  <c r="AI2496" i="1"/>
  <c r="AI2497" i="1"/>
  <c r="AI2498" i="1"/>
  <c r="AI2499" i="1"/>
  <c r="AI2500" i="1"/>
  <c r="AI2501" i="1"/>
  <c r="AI2502" i="1"/>
  <c r="AI2503" i="1"/>
  <c r="AI2504" i="1"/>
  <c r="AI2505" i="1"/>
  <c r="AI2506" i="1"/>
  <c r="AI2507" i="1"/>
  <c r="AI2508" i="1"/>
  <c r="AI2509" i="1"/>
  <c r="AI2510" i="1"/>
  <c r="AI2511" i="1"/>
  <c r="AI2512" i="1"/>
  <c r="AI2513" i="1"/>
  <c r="AI2514" i="1"/>
  <c r="AI2515" i="1"/>
  <c r="AI2516" i="1"/>
  <c r="AI2517" i="1"/>
  <c r="AI2518" i="1"/>
  <c r="AI2519" i="1"/>
  <c r="AI2520" i="1"/>
  <c r="AI2521" i="1"/>
  <c r="AI2522" i="1"/>
  <c r="AI2523" i="1"/>
  <c r="AI2524" i="1"/>
  <c r="AI2525" i="1"/>
  <c r="AI2526" i="1"/>
  <c r="AI2527" i="1"/>
  <c r="AI2528" i="1"/>
  <c r="AI2529" i="1"/>
  <c r="AI2530" i="1"/>
  <c r="AI2531" i="1"/>
  <c r="AI2532" i="1"/>
  <c r="AI2533" i="1"/>
  <c r="AI2534" i="1"/>
  <c r="AI2535" i="1"/>
  <c r="AI2536" i="1"/>
  <c r="AI2537" i="1"/>
  <c r="AI2538" i="1"/>
  <c r="AI2539" i="1"/>
  <c r="AI2540" i="1"/>
  <c r="AI2541" i="1"/>
  <c r="AI2542" i="1"/>
  <c r="AI2543" i="1"/>
  <c r="AI2544" i="1"/>
  <c r="AI2545" i="1"/>
  <c r="AI2546" i="1"/>
  <c r="AI2547" i="1"/>
  <c r="AI2548" i="1"/>
  <c r="AI2549" i="1"/>
  <c r="AI2550" i="1"/>
  <c r="AI2551" i="1"/>
  <c r="AI2552" i="1"/>
  <c r="AI2553" i="1"/>
  <c r="AI2554" i="1"/>
  <c r="AI2555" i="1"/>
  <c r="AI2556" i="1"/>
  <c r="AI2557" i="1"/>
  <c r="AI2558" i="1"/>
  <c r="AI2559" i="1"/>
  <c r="AI2560" i="1"/>
  <c r="AI2561" i="1"/>
  <c r="AI2562" i="1"/>
  <c r="AI2563" i="1"/>
  <c r="AI2564" i="1"/>
  <c r="AI2565" i="1"/>
  <c r="AI2566" i="1"/>
  <c r="AI2567" i="1"/>
  <c r="AI2568" i="1"/>
  <c r="AI2569" i="1"/>
  <c r="AI2570" i="1"/>
  <c r="AI2571" i="1"/>
  <c r="AI2572" i="1"/>
  <c r="AI2573" i="1"/>
  <c r="AI2574" i="1"/>
  <c r="AI2575" i="1"/>
  <c r="AI2576" i="1"/>
  <c r="AI2577" i="1"/>
  <c r="AI2578" i="1"/>
  <c r="AI2579" i="1"/>
  <c r="AI2580" i="1"/>
  <c r="AI2581" i="1"/>
  <c r="AI2582" i="1"/>
  <c r="AI2583" i="1"/>
  <c r="AI2584" i="1"/>
  <c r="AI2585" i="1"/>
  <c r="AI2586" i="1"/>
  <c r="AI2587" i="1"/>
  <c r="AI2588" i="1"/>
  <c r="AI2589" i="1"/>
  <c r="AI2590" i="1"/>
  <c r="AI2591" i="1"/>
  <c r="AI2592" i="1"/>
  <c r="AI2593" i="1"/>
  <c r="AI2594" i="1"/>
  <c r="AI2595" i="1"/>
  <c r="AI2596" i="1"/>
  <c r="AI2597" i="1"/>
  <c r="AI2598" i="1"/>
  <c r="AI2599" i="1"/>
  <c r="AI2600" i="1"/>
  <c r="AI2601" i="1"/>
  <c r="AI2602" i="1"/>
  <c r="AI2603" i="1"/>
  <c r="AI2604" i="1"/>
  <c r="AI2605" i="1"/>
  <c r="AI2606" i="1"/>
  <c r="AI2607" i="1"/>
  <c r="AI2608" i="1"/>
  <c r="AI2609" i="1"/>
  <c r="AI2610" i="1"/>
  <c r="AI2611" i="1"/>
  <c r="AI2612" i="1"/>
  <c r="AI2613" i="1"/>
  <c r="AI2614" i="1"/>
  <c r="AI2615" i="1"/>
  <c r="AI2616" i="1"/>
  <c r="AI2617" i="1"/>
  <c r="AI2618" i="1"/>
  <c r="AI2619" i="1"/>
  <c r="AI2620" i="1"/>
  <c r="AI2621" i="1"/>
  <c r="AI2622" i="1"/>
  <c r="AI2623" i="1"/>
  <c r="AI2624" i="1"/>
  <c r="AI2625" i="1"/>
  <c r="AI2626" i="1"/>
  <c r="AI2627" i="1"/>
  <c r="AI2628" i="1"/>
  <c r="AI2629" i="1"/>
  <c r="AI2630" i="1"/>
  <c r="AI2631" i="1"/>
  <c r="AI2632" i="1"/>
  <c r="AI2633" i="1"/>
  <c r="AI2634" i="1"/>
  <c r="AI2635" i="1"/>
  <c r="AI2636" i="1"/>
  <c r="AI2637" i="1"/>
  <c r="AI2638" i="1"/>
  <c r="AI2639" i="1"/>
  <c r="AI2640" i="1"/>
  <c r="AI2641" i="1"/>
  <c r="AI2642" i="1"/>
  <c r="AI2643" i="1"/>
  <c r="AI2644" i="1"/>
  <c r="AI2645" i="1"/>
  <c r="AI2646" i="1"/>
  <c r="AI2647" i="1"/>
  <c r="AI2648" i="1"/>
  <c r="C2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C580" i="1"/>
  <c r="C581" i="1"/>
  <c r="C582" i="1"/>
  <c r="C583" i="1"/>
  <c r="C584" i="1"/>
  <c r="C585" i="1"/>
  <c r="C586" i="1"/>
  <c r="C587" i="1"/>
  <c r="C588" i="1"/>
  <c r="C589" i="1"/>
  <c r="C590" i="1"/>
  <c r="C591" i="1"/>
  <c r="C592" i="1"/>
  <c r="C593" i="1"/>
  <c r="C594" i="1"/>
  <c r="C595" i="1"/>
  <c r="C596" i="1"/>
  <c r="C597" i="1"/>
  <c r="C598" i="1"/>
  <c r="C599" i="1"/>
  <c r="C600" i="1"/>
  <c r="C601" i="1"/>
  <c r="C602" i="1"/>
  <c r="C603" i="1"/>
  <c r="C604" i="1"/>
  <c r="C605" i="1"/>
  <c r="C606" i="1"/>
  <c r="C607" i="1"/>
  <c r="C608" i="1"/>
  <c r="C609" i="1"/>
  <c r="C610" i="1"/>
  <c r="C611" i="1"/>
  <c r="C612" i="1"/>
  <c r="C613" i="1"/>
  <c r="C614" i="1"/>
  <c r="C615" i="1"/>
  <c r="C616" i="1"/>
  <c r="C617" i="1"/>
  <c r="C618" i="1"/>
  <c r="C619" i="1"/>
  <c r="C620" i="1"/>
  <c r="C621" i="1"/>
  <c r="C622" i="1"/>
  <c r="C623" i="1"/>
  <c r="C624" i="1"/>
  <c r="C625" i="1"/>
  <c r="C626" i="1"/>
  <c r="C627" i="1"/>
  <c r="C628" i="1"/>
  <c r="C629" i="1"/>
  <c r="C630" i="1"/>
  <c r="C631" i="1"/>
  <c r="C632" i="1"/>
  <c r="C633" i="1"/>
  <c r="C634" i="1"/>
  <c r="C635" i="1"/>
  <c r="C636" i="1"/>
  <c r="C637" i="1"/>
  <c r="C638" i="1"/>
  <c r="C639" i="1"/>
  <c r="C640" i="1"/>
  <c r="C641" i="1"/>
  <c r="C642" i="1"/>
  <c r="C643" i="1"/>
  <c r="C644" i="1"/>
  <c r="C645" i="1"/>
  <c r="C646" i="1"/>
  <c r="C647" i="1"/>
  <c r="C648" i="1"/>
  <c r="C649" i="1"/>
  <c r="C650" i="1"/>
  <c r="C651" i="1"/>
  <c r="C652" i="1"/>
  <c r="C653" i="1"/>
  <c r="C654" i="1"/>
  <c r="C655" i="1"/>
  <c r="C656" i="1"/>
  <c r="C657" i="1"/>
  <c r="C658" i="1"/>
  <c r="C659" i="1"/>
  <c r="C660" i="1"/>
  <c r="C661" i="1"/>
  <c r="C662" i="1"/>
  <c r="C663" i="1"/>
  <c r="C664" i="1"/>
  <c r="C665" i="1"/>
  <c r="C666" i="1"/>
  <c r="C667" i="1"/>
  <c r="C668" i="1"/>
  <c r="C669" i="1"/>
  <c r="C670" i="1"/>
  <c r="C671" i="1"/>
  <c r="C672" i="1"/>
  <c r="C673" i="1"/>
  <c r="C674" i="1"/>
  <c r="C675" i="1"/>
  <c r="C676" i="1"/>
  <c r="C677" i="1"/>
  <c r="C678" i="1"/>
  <c r="C679" i="1"/>
  <c r="C680" i="1"/>
  <c r="C681" i="1"/>
  <c r="C682" i="1"/>
  <c r="C683" i="1"/>
  <c r="C684" i="1"/>
  <c r="C685" i="1"/>
  <c r="C686" i="1"/>
  <c r="C687" i="1"/>
  <c r="C688" i="1"/>
  <c r="C689" i="1"/>
  <c r="C690" i="1"/>
  <c r="C691" i="1"/>
  <c r="C692" i="1"/>
  <c r="C693" i="1"/>
  <c r="C694" i="1"/>
  <c r="C695" i="1"/>
  <c r="C696" i="1"/>
  <c r="C697" i="1"/>
  <c r="C698" i="1"/>
  <c r="C699" i="1"/>
  <c r="C700" i="1"/>
  <c r="C701" i="1"/>
  <c r="C702" i="1"/>
  <c r="C703" i="1"/>
  <c r="C704" i="1"/>
  <c r="C705" i="1"/>
  <c r="C706" i="1"/>
  <c r="C707" i="1"/>
  <c r="C708" i="1"/>
  <c r="C709" i="1"/>
  <c r="C710" i="1"/>
  <c r="C711" i="1"/>
  <c r="C712" i="1"/>
  <c r="C713" i="1"/>
  <c r="C714" i="1"/>
  <c r="C715" i="1"/>
  <c r="C716" i="1"/>
  <c r="C717" i="1"/>
  <c r="C718" i="1"/>
  <c r="C719" i="1"/>
  <c r="C720" i="1"/>
  <c r="C721" i="1"/>
  <c r="C722" i="1"/>
  <c r="C723" i="1"/>
  <c r="C724" i="1"/>
  <c r="C725" i="1"/>
  <c r="C726" i="1"/>
  <c r="C727" i="1"/>
  <c r="C728" i="1"/>
  <c r="C729" i="1"/>
  <c r="C730" i="1"/>
  <c r="C731" i="1"/>
  <c r="C732" i="1"/>
  <c r="C733" i="1"/>
  <c r="C734" i="1"/>
  <c r="C735" i="1"/>
  <c r="C736" i="1"/>
  <c r="C737" i="1"/>
  <c r="C738" i="1"/>
  <c r="C739" i="1"/>
  <c r="C740" i="1"/>
  <c r="C741" i="1"/>
  <c r="C742" i="1"/>
  <c r="C743" i="1"/>
  <c r="C744" i="1"/>
  <c r="C745" i="1"/>
  <c r="C746" i="1"/>
  <c r="C747" i="1"/>
  <c r="C748" i="1"/>
  <c r="C749" i="1"/>
  <c r="C750" i="1"/>
  <c r="C751" i="1"/>
  <c r="C752" i="1"/>
  <c r="C753" i="1"/>
  <c r="C754" i="1"/>
  <c r="C755" i="1"/>
  <c r="C756" i="1"/>
  <c r="C757" i="1"/>
  <c r="C758" i="1"/>
  <c r="C759" i="1"/>
  <c r="C760" i="1"/>
  <c r="C761" i="1"/>
  <c r="C762" i="1"/>
  <c r="C763" i="1"/>
  <c r="C764" i="1"/>
  <c r="C765" i="1"/>
  <c r="C766" i="1"/>
  <c r="C767" i="1"/>
  <c r="C768" i="1"/>
  <c r="C769" i="1"/>
  <c r="C770" i="1"/>
  <c r="C771" i="1"/>
  <c r="C772" i="1"/>
  <c r="C773" i="1"/>
  <c r="C774" i="1"/>
  <c r="C775" i="1"/>
  <c r="C776" i="1"/>
  <c r="C777" i="1"/>
  <c r="C778" i="1"/>
  <c r="C779" i="1"/>
  <c r="C780" i="1"/>
  <c r="C781" i="1"/>
  <c r="C782" i="1"/>
  <c r="C783" i="1"/>
  <c r="C784" i="1"/>
  <c r="C785" i="1"/>
  <c r="C786" i="1"/>
  <c r="C787" i="1"/>
  <c r="C788" i="1"/>
  <c r="C789" i="1"/>
  <c r="C790" i="1"/>
  <c r="C791" i="1"/>
  <c r="C792" i="1"/>
  <c r="C793" i="1"/>
  <c r="C794" i="1"/>
  <c r="C795" i="1"/>
  <c r="C796" i="1"/>
  <c r="C797" i="1"/>
  <c r="C798" i="1"/>
  <c r="C799" i="1"/>
  <c r="C800" i="1"/>
  <c r="C801" i="1"/>
  <c r="C802" i="1"/>
  <c r="C803" i="1"/>
  <c r="C804" i="1"/>
  <c r="C805" i="1"/>
  <c r="C806" i="1"/>
  <c r="C807" i="1"/>
  <c r="C808" i="1"/>
  <c r="C809" i="1"/>
  <c r="C810" i="1"/>
  <c r="C811" i="1"/>
  <c r="C812" i="1"/>
  <c r="C813" i="1"/>
  <c r="C814" i="1"/>
  <c r="C815" i="1"/>
  <c r="C816" i="1"/>
  <c r="C817" i="1"/>
  <c r="C818" i="1"/>
  <c r="C819" i="1"/>
  <c r="C820" i="1"/>
  <c r="C821" i="1"/>
  <c r="C822" i="1"/>
  <c r="C823" i="1"/>
  <c r="C824" i="1"/>
  <c r="C825" i="1"/>
  <c r="C826" i="1"/>
  <c r="C827" i="1"/>
  <c r="C828" i="1"/>
  <c r="C829" i="1"/>
  <c r="C830" i="1"/>
  <c r="C831" i="1"/>
  <c r="C832" i="1"/>
  <c r="C833" i="1"/>
  <c r="C834" i="1"/>
  <c r="C835" i="1"/>
  <c r="C836" i="1"/>
  <c r="C837" i="1"/>
  <c r="C838" i="1"/>
  <c r="C839" i="1"/>
  <c r="C840" i="1"/>
  <c r="C841" i="1"/>
  <c r="C842" i="1"/>
  <c r="C843" i="1"/>
  <c r="C844" i="1"/>
  <c r="C845" i="1"/>
  <c r="C846" i="1"/>
  <c r="C847" i="1"/>
  <c r="C848" i="1"/>
  <c r="C849" i="1"/>
  <c r="C850" i="1"/>
  <c r="C851" i="1"/>
  <c r="C852" i="1"/>
  <c r="C853" i="1"/>
  <c r="C854" i="1"/>
  <c r="C855" i="1"/>
  <c r="C856" i="1"/>
  <c r="C857" i="1"/>
  <c r="C858" i="1"/>
  <c r="C859" i="1"/>
  <c r="C860" i="1"/>
  <c r="C861" i="1"/>
  <c r="C862" i="1"/>
  <c r="C863" i="1"/>
  <c r="C864" i="1"/>
  <c r="C865" i="1"/>
  <c r="C866" i="1"/>
  <c r="C867" i="1"/>
  <c r="C868" i="1"/>
  <c r="C869" i="1"/>
  <c r="C870" i="1"/>
  <c r="C871" i="1"/>
  <c r="C872" i="1"/>
  <c r="C873" i="1"/>
  <c r="C874" i="1"/>
  <c r="C875" i="1"/>
  <c r="C876" i="1"/>
  <c r="C877" i="1"/>
  <c r="C878" i="1"/>
  <c r="C879" i="1"/>
  <c r="C880" i="1"/>
  <c r="C881" i="1"/>
  <c r="C882" i="1"/>
  <c r="C883" i="1"/>
  <c r="C884" i="1"/>
  <c r="C885" i="1"/>
  <c r="C886" i="1"/>
  <c r="C887" i="1"/>
  <c r="C888" i="1"/>
  <c r="C889" i="1"/>
  <c r="C890" i="1"/>
  <c r="C891" i="1"/>
  <c r="C892" i="1"/>
  <c r="C893" i="1"/>
  <c r="C894" i="1"/>
  <c r="C895" i="1"/>
  <c r="C896" i="1"/>
  <c r="C897" i="1"/>
  <c r="C898" i="1"/>
  <c r="C899" i="1"/>
  <c r="C900" i="1"/>
  <c r="C901" i="1"/>
  <c r="C902" i="1"/>
  <c r="C903" i="1"/>
  <c r="C904" i="1"/>
  <c r="C905" i="1"/>
  <c r="C906" i="1"/>
  <c r="C907" i="1"/>
  <c r="C908" i="1"/>
  <c r="C909" i="1"/>
  <c r="C910" i="1"/>
  <c r="C911" i="1"/>
  <c r="C912" i="1"/>
  <c r="C913" i="1"/>
  <c r="C914" i="1"/>
  <c r="C915" i="1"/>
  <c r="C916" i="1"/>
  <c r="C917" i="1"/>
  <c r="C918" i="1"/>
  <c r="C919" i="1"/>
  <c r="C920" i="1"/>
  <c r="C921" i="1"/>
  <c r="C922" i="1"/>
  <c r="C923" i="1"/>
  <c r="C924" i="1"/>
  <c r="C925" i="1"/>
  <c r="C926" i="1"/>
  <c r="C927" i="1"/>
  <c r="C928" i="1"/>
  <c r="C929" i="1"/>
  <c r="C930" i="1"/>
  <c r="C931" i="1"/>
  <c r="C932" i="1"/>
  <c r="C933" i="1"/>
  <c r="C934" i="1"/>
  <c r="C935" i="1"/>
  <c r="C936" i="1"/>
  <c r="C937" i="1"/>
  <c r="C938" i="1"/>
  <c r="C939" i="1"/>
  <c r="C940" i="1"/>
  <c r="C941" i="1"/>
  <c r="C942" i="1"/>
  <c r="C943" i="1"/>
  <c r="C944" i="1"/>
  <c r="C945" i="1"/>
  <c r="C946" i="1"/>
  <c r="C947" i="1"/>
  <c r="C948" i="1"/>
  <c r="C949" i="1"/>
  <c r="C950" i="1"/>
  <c r="C951" i="1"/>
  <c r="C952" i="1"/>
  <c r="C953" i="1"/>
  <c r="C954" i="1"/>
  <c r="C955" i="1"/>
  <c r="C956" i="1"/>
  <c r="C957" i="1"/>
  <c r="C958" i="1"/>
  <c r="C959" i="1"/>
  <c r="C960" i="1"/>
  <c r="C961" i="1"/>
  <c r="C962" i="1"/>
  <c r="C963" i="1"/>
  <c r="C964" i="1"/>
  <c r="C965" i="1"/>
  <c r="C966" i="1"/>
  <c r="C967" i="1"/>
  <c r="C968" i="1"/>
  <c r="C969" i="1"/>
  <c r="C970" i="1"/>
  <c r="C971" i="1"/>
  <c r="C972" i="1"/>
  <c r="C973" i="1"/>
  <c r="C974" i="1"/>
  <c r="C975" i="1"/>
  <c r="C976" i="1"/>
  <c r="C977" i="1"/>
  <c r="C978" i="1"/>
  <c r="C979" i="1"/>
  <c r="C980" i="1"/>
  <c r="C981" i="1"/>
  <c r="C982" i="1"/>
  <c r="C983" i="1"/>
  <c r="C984" i="1"/>
  <c r="C985" i="1"/>
  <c r="C986" i="1"/>
  <c r="C987" i="1"/>
  <c r="C988" i="1"/>
  <c r="C989" i="1"/>
  <c r="C990" i="1"/>
  <c r="C991" i="1"/>
  <c r="C992" i="1"/>
  <c r="C993" i="1"/>
  <c r="C994" i="1"/>
  <c r="C995" i="1"/>
  <c r="C996" i="1"/>
  <c r="C997" i="1"/>
  <c r="C998" i="1"/>
  <c r="C999" i="1"/>
  <c r="C1000" i="1"/>
  <c r="C1001" i="1"/>
  <c r="C1002" i="1"/>
  <c r="C1003" i="1"/>
  <c r="C1004" i="1"/>
  <c r="C1005" i="1"/>
  <c r="C1006" i="1"/>
  <c r="C1007" i="1"/>
  <c r="C1008" i="1"/>
  <c r="C1009" i="1"/>
  <c r="C1010" i="1"/>
  <c r="C1011" i="1"/>
  <c r="C1012" i="1"/>
  <c r="C1013" i="1"/>
  <c r="C1014" i="1"/>
  <c r="C1015" i="1"/>
  <c r="C1016" i="1"/>
  <c r="C1017" i="1"/>
  <c r="C1018" i="1"/>
  <c r="C1019" i="1"/>
  <c r="C1020" i="1"/>
  <c r="C1021" i="1"/>
  <c r="C1022" i="1"/>
  <c r="C1023" i="1"/>
  <c r="C1024" i="1"/>
  <c r="C1025" i="1"/>
  <c r="C1026" i="1"/>
  <c r="C1027" i="1"/>
  <c r="C1028" i="1"/>
  <c r="C1029" i="1"/>
  <c r="C1030" i="1"/>
  <c r="C1031" i="1"/>
  <c r="C1032" i="1"/>
  <c r="C1033" i="1"/>
  <c r="C1034" i="1"/>
  <c r="C1035" i="1"/>
  <c r="C1036" i="1"/>
  <c r="C1037" i="1"/>
  <c r="C1038" i="1"/>
  <c r="C1039" i="1"/>
  <c r="C1040" i="1"/>
  <c r="C1041" i="1"/>
  <c r="C1042" i="1"/>
  <c r="C1043" i="1"/>
  <c r="C1044" i="1"/>
  <c r="C1045" i="1"/>
  <c r="C1046" i="1"/>
  <c r="C1047" i="1"/>
  <c r="C1048" i="1"/>
  <c r="C1049" i="1"/>
  <c r="C1050" i="1"/>
  <c r="C1051" i="1"/>
  <c r="C1052" i="1"/>
  <c r="C1053" i="1"/>
  <c r="C1054" i="1"/>
  <c r="C1055" i="1"/>
  <c r="C1056" i="1"/>
  <c r="C1057" i="1"/>
  <c r="C1058" i="1"/>
  <c r="C1059" i="1"/>
  <c r="C1060" i="1"/>
  <c r="C1061" i="1"/>
  <c r="C1062" i="1"/>
  <c r="C1063" i="1"/>
  <c r="C1064" i="1"/>
  <c r="C1065" i="1"/>
  <c r="C1066" i="1"/>
  <c r="C1067" i="1"/>
  <c r="C1068" i="1"/>
  <c r="C1069" i="1"/>
  <c r="C1070" i="1"/>
  <c r="C1071" i="1"/>
  <c r="C1072" i="1"/>
  <c r="C1073" i="1"/>
  <c r="C1074" i="1"/>
  <c r="C1075" i="1"/>
  <c r="C1076" i="1"/>
  <c r="C1077" i="1"/>
  <c r="C1078" i="1"/>
  <c r="C1079" i="1"/>
  <c r="C1080" i="1"/>
  <c r="C1081" i="1"/>
  <c r="C1082" i="1"/>
  <c r="C1083" i="1"/>
  <c r="C1084" i="1"/>
  <c r="C1085" i="1"/>
  <c r="C1086" i="1"/>
  <c r="C1087" i="1"/>
  <c r="C1088" i="1"/>
  <c r="C1089" i="1"/>
  <c r="C1090" i="1"/>
  <c r="C1091" i="1"/>
  <c r="C1092" i="1"/>
  <c r="C1093" i="1"/>
  <c r="C1094" i="1"/>
  <c r="C1095" i="1"/>
  <c r="C1096" i="1"/>
  <c r="C1097" i="1"/>
  <c r="C1098" i="1"/>
  <c r="C1099" i="1"/>
  <c r="C1100" i="1"/>
  <c r="C1101" i="1"/>
  <c r="C1102" i="1"/>
  <c r="C1103" i="1"/>
  <c r="C1104" i="1"/>
  <c r="C1105" i="1"/>
  <c r="C1106" i="1"/>
  <c r="C1107" i="1"/>
  <c r="C1108" i="1"/>
  <c r="C1109" i="1"/>
  <c r="C1110" i="1"/>
  <c r="C1111" i="1"/>
  <c r="C1112" i="1"/>
  <c r="C1113" i="1"/>
  <c r="C1114" i="1"/>
  <c r="C1115" i="1"/>
  <c r="C1116" i="1"/>
  <c r="C1117" i="1"/>
  <c r="C1118" i="1"/>
  <c r="C1119" i="1"/>
  <c r="C1120" i="1"/>
  <c r="C1121" i="1"/>
  <c r="C1122" i="1"/>
  <c r="C1123" i="1"/>
  <c r="C1124" i="1"/>
  <c r="C1125" i="1"/>
  <c r="C1126" i="1"/>
  <c r="C1127" i="1"/>
  <c r="C1128" i="1"/>
  <c r="C1129" i="1"/>
  <c r="C1130" i="1"/>
  <c r="C1131" i="1"/>
  <c r="C1132" i="1"/>
  <c r="C1133" i="1"/>
  <c r="C1134" i="1"/>
  <c r="C1135" i="1"/>
  <c r="C1136" i="1"/>
  <c r="C1137" i="1"/>
  <c r="C1138" i="1"/>
  <c r="C1139" i="1"/>
  <c r="C1140" i="1"/>
  <c r="C1141" i="1"/>
  <c r="C1142" i="1"/>
  <c r="C1143" i="1"/>
  <c r="C1144" i="1"/>
  <c r="C1145" i="1"/>
  <c r="C1146" i="1"/>
  <c r="C1147" i="1"/>
  <c r="C1148" i="1"/>
  <c r="C1149" i="1"/>
  <c r="C1150" i="1"/>
  <c r="C1151" i="1"/>
  <c r="C1152" i="1"/>
  <c r="C1153" i="1"/>
  <c r="C1154" i="1"/>
  <c r="C1155" i="1"/>
  <c r="C1156" i="1"/>
  <c r="C1157" i="1"/>
  <c r="C1158" i="1"/>
  <c r="C1159" i="1"/>
  <c r="C1160" i="1"/>
  <c r="C1161" i="1"/>
  <c r="C1162" i="1"/>
  <c r="C1163" i="1"/>
  <c r="C1164" i="1"/>
  <c r="C1165" i="1"/>
  <c r="C1166" i="1"/>
  <c r="C1167" i="1"/>
  <c r="C1168" i="1"/>
  <c r="C1169" i="1"/>
  <c r="C1170" i="1"/>
  <c r="C1171" i="1"/>
  <c r="C1172" i="1"/>
  <c r="C1173" i="1"/>
  <c r="C1174" i="1"/>
  <c r="C1175" i="1"/>
  <c r="C1176" i="1"/>
  <c r="C1177" i="1"/>
  <c r="C1178" i="1"/>
  <c r="C1179" i="1"/>
  <c r="C1180" i="1"/>
  <c r="C1181" i="1"/>
  <c r="C1182" i="1"/>
  <c r="C1183" i="1"/>
  <c r="C1184" i="1"/>
  <c r="C1185" i="1"/>
  <c r="C1186" i="1"/>
  <c r="C1187" i="1"/>
  <c r="C1188" i="1"/>
  <c r="C1189" i="1"/>
  <c r="C1190" i="1"/>
  <c r="C1191" i="1"/>
  <c r="C1192" i="1"/>
  <c r="C1193" i="1"/>
  <c r="C1194" i="1"/>
  <c r="C1195" i="1"/>
  <c r="C1196" i="1"/>
  <c r="C1197" i="1"/>
  <c r="C1198" i="1"/>
  <c r="C1199" i="1"/>
  <c r="C1200" i="1"/>
  <c r="C1201" i="1"/>
  <c r="C1202" i="1"/>
  <c r="C1203" i="1"/>
  <c r="C1204" i="1"/>
  <c r="C1205" i="1"/>
  <c r="C1206" i="1"/>
  <c r="C1207" i="1"/>
  <c r="C1208" i="1"/>
  <c r="C1209" i="1"/>
  <c r="C1210" i="1"/>
  <c r="C1211" i="1"/>
  <c r="C1212" i="1"/>
  <c r="C1213" i="1"/>
  <c r="C1214" i="1"/>
  <c r="C1215" i="1"/>
  <c r="C1216" i="1"/>
  <c r="C1217" i="1"/>
  <c r="C1218" i="1"/>
  <c r="C1219" i="1"/>
  <c r="C1220" i="1"/>
  <c r="C1221" i="1"/>
  <c r="C1222" i="1"/>
  <c r="C1223" i="1"/>
  <c r="C1224" i="1"/>
  <c r="C1225" i="1"/>
  <c r="C1226" i="1"/>
  <c r="C1227" i="1"/>
  <c r="C1228" i="1"/>
  <c r="C1229" i="1"/>
  <c r="C1230" i="1"/>
  <c r="C1231" i="1"/>
  <c r="C1232" i="1"/>
  <c r="C1233" i="1"/>
  <c r="C1234" i="1"/>
  <c r="C1235" i="1"/>
  <c r="C1236" i="1"/>
  <c r="C1237" i="1"/>
  <c r="C1238" i="1"/>
  <c r="C1239" i="1"/>
  <c r="C1240" i="1"/>
  <c r="C1241" i="1"/>
  <c r="C1242" i="1"/>
  <c r="C1243" i="1"/>
  <c r="C1244" i="1"/>
  <c r="C1245" i="1"/>
  <c r="C1246" i="1"/>
  <c r="C1247" i="1"/>
  <c r="C1248" i="1"/>
  <c r="C1249" i="1"/>
  <c r="C1250" i="1"/>
  <c r="C1251" i="1"/>
  <c r="C1252" i="1"/>
  <c r="C1253" i="1"/>
  <c r="C1254" i="1"/>
  <c r="C1255" i="1"/>
  <c r="C1256" i="1"/>
  <c r="C1257" i="1"/>
  <c r="C1258" i="1"/>
  <c r="C1259" i="1"/>
  <c r="C1260" i="1"/>
  <c r="C1261" i="1"/>
  <c r="C1262" i="1"/>
  <c r="C1263" i="1"/>
  <c r="C1264" i="1"/>
  <c r="C1265" i="1"/>
  <c r="C1266" i="1"/>
  <c r="C1267" i="1"/>
  <c r="C1268" i="1"/>
  <c r="C1269" i="1"/>
  <c r="C1270" i="1"/>
  <c r="C1271" i="1"/>
  <c r="C1272" i="1"/>
  <c r="C1273" i="1"/>
  <c r="C1274" i="1"/>
  <c r="C1275" i="1"/>
  <c r="C1276" i="1"/>
  <c r="C1277" i="1"/>
  <c r="C1278" i="1"/>
  <c r="C1279" i="1"/>
  <c r="C1280" i="1"/>
  <c r="C1281" i="1"/>
  <c r="C1282" i="1"/>
  <c r="C1283" i="1"/>
  <c r="C1284" i="1"/>
  <c r="C1285" i="1"/>
  <c r="C1286" i="1"/>
  <c r="C1287" i="1"/>
  <c r="C1288" i="1"/>
  <c r="C1289" i="1"/>
  <c r="C1290" i="1"/>
  <c r="C1291" i="1"/>
  <c r="C1292" i="1"/>
  <c r="C1293" i="1"/>
  <c r="C1294" i="1"/>
  <c r="C1295" i="1"/>
  <c r="C1296" i="1"/>
  <c r="C1297" i="1"/>
  <c r="C1298" i="1"/>
  <c r="C1299" i="1"/>
  <c r="C1300" i="1"/>
  <c r="C1301" i="1"/>
  <c r="C1302" i="1"/>
  <c r="C1303" i="1"/>
  <c r="C1304" i="1"/>
  <c r="C1305" i="1"/>
  <c r="C1306" i="1"/>
  <c r="C1307" i="1"/>
  <c r="C1308" i="1"/>
  <c r="C1309" i="1"/>
  <c r="C1310" i="1"/>
  <c r="C1311" i="1"/>
  <c r="C1312" i="1"/>
  <c r="C1313" i="1"/>
  <c r="C1314" i="1"/>
  <c r="C1315" i="1"/>
  <c r="C1316" i="1"/>
  <c r="C1317" i="1"/>
  <c r="C1318" i="1"/>
  <c r="C1319" i="1"/>
  <c r="C1320" i="1"/>
  <c r="C1321" i="1"/>
  <c r="C1322" i="1"/>
  <c r="C1323" i="1"/>
  <c r="C1324" i="1"/>
  <c r="C1325" i="1"/>
  <c r="C1326" i="1"/>
  <c r="C1327" i="1"/>
  <c r="C1328" i="1"/>
  <c r="C1329" i="1"/>
  <c r="C1330" i="1"/>
  <c r="C1331" i="1"/>
  <c r="C1332" i="1"/>
  <c r="C1333" i="1"/>
  <c r="C1334" i="1"/>
  <c r="C1335" i="1"/>
  <c r="C1336" i="1"/>
  <c r="C1337" i="1"/>
  <c r="C1338" i="1"/>
  <c r="C1339" i="1"/>
  <c r="C1340" i="1"/>
  <c r="C1341" i="1"/>
  <c r="C1342" i="1"/>
  <c r="C1343" i="1"/>
  <c r="C1344" i="1"/>
  <c r="C1345" i="1"/>
  <c r="C1346" i="1"/>
  <c r="C1347" i="1"/>
  <c r="C1348" i="1"/>
  <c r="C1349" i="1"/>
  <c r="C1350" i="1"/>
  <c r="C1351" i="1"/>
  <c r="C1352" i="1"/>
  <c r="C1353" i="1"/>
  <c r="C1354" i="1"/>
  <c r="C1355" i="1"/>
  <c r="C1356" i="1"/>
  <c r="C1357" i="1"/>
  <c r="C1358" i="1"/>
  <c r="C1359" i="1"/>
  <c r="C1360" i="1"/>
  <c r="C1361" i="1"/>
  <c r="C1362" i="1"/>
  <c r="C1363" i="1"/>
  <c r="C1364" i="1"/>
  <c r="C1365" i="1"/>
  <c r="C1366" i="1"/>
  <c r="C1367" i="1"/>
  <c r="C1368" i="1"/>
  <c r="C1369" i="1"/>
  <c r="C1370" i="1"/>
  <c r="C1371" i="1"/>
  <c r="C1372" i="1"/>
  <c r="C1373" i="1"/>
  <c r="C1374" i="1"/>
  <c r="C1375" i="1"/>
  <c r="C1376" i="1"/>
  <c r="C1377" i="1"/>
  <c r="C1378" i="1"/>
  <c r="C1379" i="1"/>
  <c r="C1380" i="1"/>
  <c r="C1381" i="1"/>
  <c r="C1382" i="1"/>
  <c r="C1383" i="1"/>
  <c r="C1384" i="1"/>
  <c r="C1385" i="1"/>
  <c r="C1386" i="1"/>
  <c r="C1387" i="1"/>
  <c r="C1388" i="1"/>
  <c r="C1389" i="1"/>
  <c r="C1390" i="1"/>
  <c r="C1391" i="1"/>
  <c r="C1392" i="1"/>
  <c r="C1393" i="1"/>
  <c r="C1394" i="1"/>
  <c r="C1395" i="1"/>
  <c r="C1396" i="1"/>
  <c r="C1397" i="1"/>
  <c r="C1398" i="1"/>
  <c r="C1399" i="1"/>
  <c r="C1400" i="1"/>
  <c r="C1401" i="1"/>
  <c r="C1402" i="1"/>
  <c r="C1403" i="1"/>
  <c r="C1404" i="1"/>
  <c r="C1405" i="1"/>
  <c r="C1406" i="1"/>
  <c r="C1407" i="1"/>
  <c r="C1408" i="1"/>
  <c r="C1409" i="1"/>
  <c r="C1410" i="1"/>
  <c r="C1411" i="1"/>
  <c r="C1412" i="1"/>
  <c r="C1413" i="1"/>
  <c r="C1414" i="1"/>
  <c r="C1415" i="1"/>
  <c r="C1416" i="1"/>
  <c r="C1417" i="1"/>
  <c r="C1418" i="1"/>
  <c r="C1419" i="1"/>
  <c r="C1420" i="1"/>
  <c r="C1421" i="1"/>
  <c r="C1422" i="1"/>
  <c r="C1423" i="1"/>
  <c r="C1424" i="1"/>
  <c r="C1425" i="1"/>
  <c r="C1426" i="1"/>
  <c r="C1427" i="1"/>
  <c r="C1428" i="1"/>
  <c r="C1429" i="1"/>
  <c r="C1430" i="1"/>
  <c r="C1431" i="1"/>
  <c r="C1432" i="1"/>
  <c r="C1433" i="1"/>
  <c r="C1434" i="1"/>
  <c r="C1435" i="1"/>
  <c r="C1436" i="1"/>
  <c r="C1437" i="1"/>
  <c r="C1438" i="1"/>
  <c r="C1439" i="1"/>
  <c r="C1440" i="1"/>
  <c r="C1441" i="1"/>
  <c r="C1442" i="1"/>
  <c r="C1443" i="1"/>
  <c r="C1444" i="1"/>
  <c r="C1445" i="1"/>
  <c r="C1446" i="1"/>
  <c r="C1447" i="1"/>
  <c r="C1448" i="1"/>
  <c r="C1449" i="1"/>
  <c r="C1450" i="1"/>
  <c r="C1451" i="1"/>
  <c r="C1452" i="1"/>
  <c r="C1453" i="1"/>
  <c r="C1454" i="1"/>
  <c r="C1455" i="1"/>
  <c r="C1456" i="1"/>
  <c r="C1457" i="1"/>
  <c r="C1458" i="1"/>
  <c r="C1459" i="1"/>
  <c r="C1460" i="1"/>
  <c r="C1461" i="1"/>
  <c r="C1462" i="1"/>
  <c r="C1463" i="1"/>
  <c r="C1464" i="1"/>
  <c r="C1465" i="1"/>
  <c r="C1466" i="1"/>
  <c r="C1467" i="1"/>
  <c r="C1468" i="1"/>
  <c r="C1469" i="1"/>
  <c r="C1470" i="1"/>
  <c r="C1471" i="1"/>
  <c r="C1472" i="1"/>
  <c r="C1473" i="1"/>
  <c r="C1474" i="1"/>
  <c r="C1475" i="1"/>
  <c r="C1476" i="1"/>
  <c r="C1477" i="1"/>
  <c r="C1478" i="1"/>
  <c r="C1479" i="1"/>
  <c r="C1480" i="1"/>
  <c r="C1481" i="1"/>
  <c r="C1482" i="1"/>
  <c r="C1483" i="1"/>
  <c r="C1484" i="1"/>
  <c r="C1485" i="1"/>
  <c r="C1486" i="1"/>
  <c r="C1487" i="1"/>
  <c r="C1488" i="1"/>
  <c r="C1489" i="1"/>
  <c r="C1490" i="1"/>
  <c r="C1491" i="1"/>
  <c r="C1492" i="1"/>
  <c r="C1493" i="1"/>
  <c r="C1494" i="1"/>
  <c r="C1495" i="1"/>
  <c r="C1496" i="1"/>
  <c r="C1497" i="1"/>
  <c r="C1498" i="1"/>
  <c r="C1499" i="1"/>
  <c r="C1500" i="1"/>
  <c r="C1501" i="1"/>
  <c r="C1502" i="1"/>
  <c r="C1503" i="1"/>
  <c r="C1504" i="1"/>
  <c r="C1505" i="1"/>
  <c r="C1506" i="1"/>
  <c r="C1507" i="1"/>
  <c r="C1508" i="1"/>
  <c r="C1509" i="1"/>
  <c r="C1510" i="1"/>
  <c r="C1511" i="1"/>
  <c r="C1512" i="1"/>
  <c r="C1513" i="1"/>
  <c r="C1514" i="1"/>
  <c r="C1515" i="1"/>
  <c r="C1516" i="1"/>
  <c r="C1517" i="1"/>
  <c r="C1518" i="1"/>
  <c r="C1519" i="1"/>
  <c r="C1520" i="1"/>
  <c r="C1521" i="1"/>
  <c r="C1522" i="1"/>
  <c r="C1523" i="1"/>
  <c r="C1524" i="1"/>
  <c r="C1525" i="1"/>
  <c r="C1526" i="1"/>
  <c r="C1527" i="1"/>
  <c r="C1528" i="1"/>
  <c r="C1529" i="1"/>
  <c r="C1530" i="1"/>
  <c r="C1531" i="1"/>
  <c r="C1532" i="1"/>
  <c r="C1533" i="1"/>
  <c r="C1534" i="1"/>
  <c r="C1535" i="1"/>
  <c r="C1536" i="1"/>
  <c r="C1537" i="1"/>
  <c r="C1538" i="1"/>
  <c r="C1539" i="1"/>
  <c r="C1540" i="1"/>
  <c r="C1541" i="1"/>
  <c r="C1542" i="1"/>
  <c r="C1543" i="1"/>
  <c r="C1544" i="1"/>
  <c r="C1545" i="1"/>
  <c r="C1546" i="1"/>
  <c r="C1547" i="1"/>
  <c r="C1548" i="1"/>
  <c r="C1549" i="1"/>
  <c r="C1550" i="1"/>
  <c r="C1551" i="1"/>
  <c r="C1552" i="1"/>
  <c r="C1553" i="1"/>
  <c r="C1554" i="1"/>
  <c r="C1555" i="1"/>
  <c r="C1556" i="1"/>
  <c r="C1557" i="1"/>
  <c r="C1558" i="1"/>
  <c r="C1559" i="1"/>
  <c r="C1560" i="1"/>
  <c r="C1561" i="1"/>
  <c r="C1562" i="1"/>
  <c r="C1563" i="1"/>
  <c r="C1564" i="1"/>
  <c r="C1565" i="1"/>
  <c r="C1566" i="1"/>
  <c r="C1567" i="1"/>
  <c r="C1568" i="1"/>
  <c r="C1569" i="1"/>
  <c r="C1570" i="1"/>
  <c r="C1571" i="1"/>
  <c r="C1572" i="1"/>
  <c r="C1573" i="1"/>
  <c r="C1574" i="1"/>
  <c r="C1575" i="1"/>
  <c r="C1576" i="1"/>
  <c r="C1577" i="1"/>
  <c r="C1578" i="1"/>
  <c r="C1579" i="1"/>
  <c r="C1580" i="1"/>
  <c r="C1581" i="1"/>
  <c r="C1582" i="1"/>
  <c r="C1583" i="1"/>
  <c r="C1584" i="1"/>
  <c r="C1585" i="1"/>
  <c r="C1586" i="1"/>
  <c r="C1587" i="1"/>
  <c r="C1588" i="1"/>
  <c r="C1589" i="1"/>
  <c r="C1590" i="1"/>
  <c r="C1591" i="1"/>
  <c r="C1592" i="1"/>
  <c r="C1593" i="1"/>
  <c r="C1594" i="1"/>
  <c r="C1595" i="1"/>
  <c r="C1596" i="1"/>
  <c r="C1597" i="1"/>
  <c r="C1598" i="1"/>
  <c r="C1599" i="1"/>
  <c r="C1600" i="1"/>
  <c r="C1601" i="1"/>
  <c r="C1602" i="1"/>
  <c r="C1603" i="1"/>
  <c r="C1604" i="1"/>
  <c r="C1605" i="1"/>
  <c r="C1606" i="1"/>
  <c r="C1607" i="1"/>
  <c r="C1608" i="1"/>
  <c r="C1609" i="1"/>
  <c r="C1610" i="1"/>
  <c r="C1611" i="1"/>
  <c r="C1612" i="1"/>
  <c r="C1613" i="1"/>
  <c r="C1614" i="1"/>
  <c r="C1615" i="1"/>
  <c r="C1616" i="1"/>
  <c r="C1617" i="1"/>
  <c r="C1618" i="1"/>
  <c r="C1619" i="1"/>
  <c r="C1620" i="1"/>
  <c r="C1621" i="1"/>
  <c r="C1622" i="1"/>
  <c r="C1623" i="1"/>
  <c r="C1624" i="1"/>
  <c r="C1625" i="1"/>
  <c r="C1626" i="1"/>
  <c r="C1627" i="1"/>
  <c r="C1628" i="1"/>
  <c r="C1629" i="1"/>
  <c r="C1630" i="1"/>
  <c r="C1631" i="1"/>
  <c r="C1632" i="1"/>
  <c r="C1633" i="1"/>
  <c r="C1634" i="1"/>
  <c r="C1635" i="1"/>
  <c r="C1636" i="1"/>
  <c r="C1637" i="1"/>
  <c r="C1638" i="1"/>
  <c r="C1639" i="1"/>
  <c r="C1640" i="1"/>
  <c r="C1641" i="1"/>
  <c r="C1642" i="1"/>
  <c r="C1643" i="1"/>
  <c r="C1644" i="1"/>
  <c r="C1645" i="1"/>
  <c r="C1646" i="1"/>
  <c r="C1647" i="1"/>
  <c r="C1648" i="1"/>
  <c r="C1649" i="1"/>
  <c r="C1650" i="1"/>
  <c r="C1651" i="1"/>
  <c r="C1652" i="1"/>
  <c r="C1653" i="1"/>
  <c r="C1654" i="1"/>
  <c r="C1655" i="1"/>
  <c r="C1656" i="1"/>
  <c r="C1657" i="1"/>
  <c r="C1658" i="1"/>
  <c r="C1659" i="1"/>
  <c r="C1660" i="1"/>
  <c r="C1661" i="1"/>
  <c r="C1662" i="1"/>
  <c r="C1663" i="1"/>
  <c r="C1664" i="1"/>
  <c r="C1665" i="1"/>
  <c r="C1666" i="1"/>
  <c r="C1667" i="1"/>
  <c r="C1668" i="1"/>
  <c r="C1669" i="1"/>
  <c r="C1670" i="1"/>
  <c r="C1671" i="1"/>
  <c r="C1672" i="1"/>
  <c r="C1673" i="1"/>
  <c r="C1674" i="1"/>
  <c r="C1675" i="1"/>
  <c r="C1676" i="1"/>
  <c r="C1677" i="1"/>
  <c r="C1678" i="1"/>
  <c r="C1679" i="1"/>
  <c r="C1680" i="1"/>
  <c r="C1681" i="1"/>
  <c r="C1682" i="1"/>
  <c r="C1683" i="1"/>
  <c r="C1684" i="1"/>
  <c r="C1685" i="1"/>
  <c r="C1686" i="1"/>
  <c r="C1687" i="1"/>
  <c r="C1688" i="1"/>
  <c r="C1689" i="1"/>
  <c r="C1690" i="1"/>
  <c r="C1691" i="1"/>
  <c r="C1692" i="1"/>
  <c r="C1693" i="1"/>
  <c r="C1694" i="1"/>
  <c r="C1695" i="1"/>
  <c r="C1696" i="1"/>
  <c r="C1697" i="1"/>
  <c r="C1698" i="1"/>
  <c r="C1699" i="1"/>
  <c r="C1700" i="1"/>
  <c r="C1701" i="1"/>
  <c r="C1702" i="1"/>
  <c r="C1703" i="1"/>
  <c r="C1704" i="1"/>
  <c r="C1705" i="1"/>
  <c r="C1706" i="1"/>
  <c r="C1707" i="1"/>
  <c r="C1708" i="1"/>
  <c r="C1709" i="1"/>
  <c r="C1710" i="1"/>
  <c r="C1711" i="1"/>
  <c r="C1712" i="1"/>
  <c r="C1713" i="1"/>
  <c r="C1714" i="1"/>
  <c r="C1715" i="1"/>
  <c r="C1716" i="1"/>
  <c r="C1717" i="1"/>
  <c r="C1718" i="1"/>
  <c r="C1719" i="1"/>
  <c r="C1720" i="1"/>
  <c r="C1721" i="1"/>
  <c r="C1722" i="1"/>
  <c r="C1723" i="1"/>
  <c r="C1724" i="1"/>
  <c r="C1725" i="1"/>
  <c r="C1726" i="1"/>
  <c r="C1727" i="1"/>
  <c r="C1728" i="1"/>
  <c r="C1729" i="1"/>
  <c r="C1730" i="1"/>
  <c r="C1731" i="1"/>
  <c r="C1732" i="1"/>
  <c r="C1733" i="1"/>
  <c r="C1734" i="1"/>
  <c r="C1735" i="1"/>
  <c r="C1736" i="1"/>
  <c r="C1737" i="1"/>
  <c r="C1738" i="1"/>
  <c r="C1739" i="1"/>
  <c r="C1740" i="1"/>
  <c r="C1741" i="1"/>
  <c r="C1742" i="1"/>
  <c r="C1743" i="1"/>
  <c r="C1744" i="1"/>
  <c r="C1745" i="1"/>
  <c r="C1746" i="1"/>
  <c r="C1747" i="1"/>
  <c r="C1748" i="1"/>
  <c r="C1749" i="1"/>
  <c r="C1750" i="1"/>
  <c r="C1751" i="1"/>
  <c r="C1752" i="1"/>
  <c r="C1753" i="1"/>
  <c r="C1754" i="1"/>
  <c r="C1755" i="1"/>
  <c r="C1756" i="1"/>
  <c r="C1757" i="1"/>
  <c r="C1758" i="1"/>
  <c r="C1759" i="1"/>
  <c r="C1760" i="1"/>
  <c r="C1761" i="1"/>
  <c r="C1762" i="1"/>
  <c r="C1763" i="1"/>
  <c r="C1764" i="1"/>
  <c r="C1765" i="1"/>
  <c r="C1766" i="1"/>
  <c r="C1767" i="1"/>
  <c r="C1768" i="1"/>
  <c r="C1769" i="1"/>
  <c r="C1770" i="1"/>
  <c r="C1771" i="1"/>
  <c r="C1772" i="1"/>
  <c r="C1773" i="1"/>
  <c r="C1774" i="1"/>
  <c r="C1775" i="1"/>
  <c r="C1776" i="1"/>
  <c r="C1777" i="1"/>
  <c r="C1778" i="1"/>
  <c r="C1779" i="1"/>
  <c r="C1780" i="1"/>
  <c r="C1781" i="1"/>
  <c r="C1782" i="1"/>
  <c r="C1783" i="1"/>
  <c r="C1784" i="1"/>
  <c r="C1785" i="1"/>
  <c r="C1786" i="1"/>
  <c r="C1787" i="1"/>
  <c r="C1788" i="1"/>
  <c r="C1789" i="1"/>
  <c r="C1790" i="1"/>
  <c r="C1791" i="1"/>
  <c r="C1792" i="1"/>
  <c r="C1793" i="1"/>
  <c r="C1794" i="1"/>
  <c r="C1795" i="1"/>
  <c r="C1796" i="1"/>
  <c r="C1797" i="1"/>
  <c r="C1798" i="1"/>
  <c r="C1799" i="1"/>
  <c r="C1800" i="1"/>
  <c r="C1801" i="1"/>
  <c r="C1802" i="1"/>
  <c r="C1803" i="1"/>
  <c r="C1804" i="1"/>
  <c r="C1805" i="1"/>
  <c r="C1806" i="1"/>
  <c r="C1807" i="1"/>
  <c r="C1808" i="1"/>
  <c r="C1809" i="1"/>
  <c r="C1810" i="1"/>
  <c r="C1811" i="1"/>
  <c r="C1812" i="1"/>
  <c r="C1813" i="1"/>
  <c r="C1814" i="1"/>
  <c r="C1815" i="1"/>
  <c r="C1816" i="1"/>
  <c r="C1817" i="1"/>
  <c r="C1818" i="1"/>
  <c r="C1819" i="1"/>
  <c r="C1820" i="1"/>
  <c r="C1821" i="1"/>
  <c r="C1822" i="1"/>
  <c r="C1823" i="1"/>
  <c r="C1824" i="1"/>
  <c r="C1825" i="1"/>
  <c r="C1826" i="1"/>
  <c r="C1827" i="1"/>
  <c r="C1828" i="1"/>
  <c r="C1829" i="1"/>
  <c r="C1830" i="1"/>
  <c r="C1831" i="1"/>
  <c r="C1832" i="1"/>
  <c r="C1833" i="1"/>
  <c r="C1834" i="1"/>
  <c r="C1835" i="1"/>
  <c r="C1836" i="1"/>
  <c r="C1837" i="1"/>
  <c r="C1838" i="1"/>
  <c r="C1839" i="1"/>
  <c r="C1840" i="1"/>
  <c r="C1841" i="1"/>
  <c r="C1842" i="1"/>
  <c r="C1843" i="1"/>
  <c r="C1844" i="1"/>
  <c r="C1845" i="1"/>
  <c r="C1846" i="1"/>
  <c r="C1847" i="1"/>
  <c r="C1848" i="1"/>
  <c r="C1849" i="1"/>
  <c r="C1850" i="1"/>
  <c r="C1851" i="1"/>
  <c r="C1852" i="1"/>
  <c r="C1853" i="1"/>
  <c r="C1854" i="1"/>
  <c r="C1855" i="1"/>
  <c r="C1856" i="1"/>
  <c r="C1857" i="1"/>
  <c r="C1858" i="1"/>
  <c r="C1859" i="1"/>
  <c r="C1860" i="1"/>
  <c r="C1861" i="1"/>
  <c r="C1862" i="1"/>
  <c r="C1863" i="1"/>
  <c r="C1864" i="1"/>
  <c r="C1865" i="1"/>
  <c r="C1866" i="1"/>
  <c r="C1867" i="1"/>
  <c r="C1868" i="1"/>
  <c r="C1869" i="1"/>
  <c r="C1870" i="1"/>
  <c r="C1871" i="1"/>
  <c r="C1872" i="1"/>
  <c r="C1873" i="1"/>
  <c r="C1874" i="1"/>
  <c r="C1875" i="1"/>
  <c r="C1876" i="1"/>
  <c r="C1877" i="1"/>
  <c r="C1878" i="1"/>
  <c r="C1879" i="1"/>
  <c r="C1880" i="1"/>
  <c r="C1881" i="1"/>
  <c r="C1882" i="1"/>
  <c r="C1883" i="1"/>
  <c r="C1884" i="1"/>
  <c r="C1885" i="1"/>
  <c r="C1886" i="1"/>
  <c r="C1887" i="1"/>
  <c r="C1888" i="1"/>
  <c r="C1889" i="1"/>
  <c r="C1890" i="1"/>
  <c r="C1891" i="1"/>
  <c r="C1892" i="1"/>
  <c r="C1893" i="1"/>
  <c r="C1894" i="1"/>
  <c r="C1895" i="1"/>
  <c r="C1896" i="1"/>
  <c r="C1897" i="1"/>
  <c r="C1898" i="1"/>
  <c r="C1899" i="1"/>
  <c r="C1900" i="1"/>
  <c r="C1901" i="1"/>
  <c r="C1902" i="1"/>
  <c r="C1903" i="1"/>
  <c r="C1904" i="1"/>
  <c r="C1905" i="1"/>
  <c r="C1906" i="1"/>
  <c r="C1907" i="1"/>
  <c r="C1908" i="1"/>
  <c r="C1909" i="1"/>
  <c r="C1910" i="1"/>
  <c r="C1911" i="1"/>
  <c r="C1912" i="1"/>
  <c r="C1913" i="1"/>
  <c r="C1914" i="1"/>
  <c r="C1915" i="1"/>
  <c r="C1916" i="1"/>
  <c r="C1917" i="1"/>
  <c r="C1918" i="1"/>
  <c r="C1919" i="1"/>
  <c r="C1920" i="1"/>
  <c r="C1921" i="1"/>
  <c r="C1922" i="1"/>
  <c r="C1923" i="1"/>
  <c r="C1924" i="1"/>
  <c r="C1925" i="1"/>
  <c r="C1926" i="1"/>
  <c r="C1927" i="1"/>
  <c r="C1928" i="1"/>
  <c r="C1929" i="1"/>
  <c r="C1930" i="1"/>
  <c r="C1931" i="1"/>
  <c r="C1932" i="1"/>
  <c r="C1933" i="1"/>
  <c r="C1934" i="1"/>
  <c r="C1935" i="1"/>
  <c r="C1936" i="1"/>
  <c r="C1937" i="1"/>
  <c r="C1938" i="1"/>
  <c r="C1939" i="1"/>
  <c r="C1940" i="1"/>
  <c r="C1941" i="1"/>
  <c r="C1942" i="1"/>
  <c r="C1943" i="1"/>
  <c r="C1944" i="1"/>
  <c r="C1945" i="1"/>
  <c r="C1946" i="1"/>
  <c r="C1947" i="1"/>
  <c r="C1948" i="1"/>
  <c r="C1949" i="1"/>
  <c r="C1950" i="1"/>
  <c r="C1951" i="1"/>
  <c r="C1952" i="1"/>
  <c r="C1953" i="1"/>
  <c r="C1954" i="1"/>
  <c r="C1955" i="1"/>
  <c r="C1956" i="1"/>
  <c r="C1957" i="1"/>
  <c r="C1958" i="1"/>
  <c r="C1959" i="1"/>
  <c r="C1960" i="1"/>
  <c r="C1961" i="1"/>
  <c r="C1962" i="1"/>
  <c r="C1963" i="1"/>
  <c r="C1964" i="1"/>
  <c r="C1965" i="1"/>
  <c r="C1966" i="1"/>
  <c r="C1967" i="1"/>
  <c r="C1968" i="1"/>
  <c r="C1969" i="1"/>
  <c r="C1970" i="1"/>
  <c r="C1971" i="1"/>
  <c r="C1972" i="1"/>
  <c r="C1973" i="1"/>
  <c r="C1974" i="1"/>
  <c r="C1975" i="1"/>
  <c r="C1976" i="1"/>
  <c r="C1977" i="1"/>
  <c r="C1978" i="1"/>
  <c r="C1979" i="1"/>
  <c r="C1980" i="1"/>
  <c r="C1981" i="1"/>
  <c r="C1982" i="1"/>
  <c r="C1983" i="1"/>
  <c r="C1984" i="1"/>
  <c r="C1985" i="1"/>
  <c r="C1986" i="1"/>
  <c r="C1987" i="1"/>
  <c r="C1988" i="1"/>
  <c r="C1989" i="1"/>
  <c r="C1990" i="1"/>
  <c r="C1991" i="1"/>
  <c r="C1992" i="1"/>
  <c r="C1993" i="1"/>
  <c r="C1994" i="1"/>
  <c r="C1995" i="1"/>
  <c r="C1996" i="1"/>
  <c r="C1997" i="1"/>
  <c r="C1998" i="1"/>
  <c r="C1999" i="1"/>
  <c r="C2000" i="1"/>
  <c r="C2001" i="1"/>
  <c r="C2002" i="1"/>
  <c r="C2003" i="1"/>
  <c r="C2004" i="1"/>
  <c r="C2005" i="1"/>
  <c r="C2006" i="1"/>
  <c r="C2007" i="1"/>
  <c r="C2008" i="1"/>
  <c r="C2009" i="1"/>
  <c r="C2010" i="1"/>
  <c r="C2011" i="1"/>
  <c r="C2012" i="1"/>
  <c r="C2013" i="1"/>
  <c r="C2014" i="1"/>
  <c r="C2015" i="1"/>
  <c r="C2016" i="1"/>
  <c r="C2017" i="1"/>
  <c r="C2018" i="1"/>
  <c r="C2019" i="1"/>
  <c r="C2020" i="1"/>
  <c r="C2021" i="1"/>
  <c r="C2022" i="1"/>
  <c r="C2023" i="1"/>
  <c r="C2024" i="1"/>
  <c r="C2025" i="1"/>
  <c r="C2026" i="1"/>
  <c r="C2027" i="1"/>
  <c r="C2028" i="1"/>
  <c r="C2029" i="1"/>
  <c r="C2030" i="1"/>
  <c r="C2031" i="1"/>
  <c r="C2032" i="1"/>
  <c r="C2033" i="1"/>
  <c r="C2034" i="1"/>
  <c r="C2035" i="1"/>
  <c r="C2036" i="1"/>
  <c r="C2037" i="1"/>
  <c r="C2038" i="1"/>
  <c r="C2039" i="1"/>
  <c r="C2040" i="1"/>
  <c r="C2041" i="1"/>
  <c r="C2042" i="1"/>
  <c r="C2043" i="1"/>
  <c r="C2044" i="1"/>
  <c r="C2045" i="1"/>
  <c r="C2046" i="1"/>
  <c r="C2047" i="1"/>
  <c r="C2048" i="1"/>
  <c r="C2049" i="1"/>
  <c r="C2050" i="1"/>
  <c r="C2051" i="1"/>
  <c r="C2052" i="1"/>
  <c r="C2053" i="1"/>
  <c r="C2054" i="1"/>
  <c r="C2055" i="1"/>
  <c r="C2056" i="1"/>
  <c r="C2057" i="1"/>
  <c r="C2058" i="1"/>
  <c r="C2059" i="1"/>
  <c r="C2060" i="1"/>
  <c r="C2061" i="1"/>
  <c r="C2062" i="1"/>
  <c r="C2063" i="1"/>
  <c r="C2064" i="1"/>
  <c r="C2065" i="1"/>
  <c r="C2066" i="1"/>
  <c r="C2067" i="1"/>
  <c r="C2068" i="1"/>
  <c r="C2069" i="1"/>
  <c r="C2070" i="1"/>
  <c r="C2071" i="1"/>
  <c r="C2072" i="1"/>
  <c r="C2073" i="1"/>
  <c r="C2074" i="1"/>
  <c r="C2075" i="1"/>
  <c r="C2076" i="1"/>
  <c r="C2077" i="1"/>
  <c r="C2078" i="1"/>
  <c r="C2079" i="1"/>
  <c r="C2080" i="1"/>
  <c r="C2081" i="1"/>
  <c r="C2082" i="1"/>
  <c r="C2083" i="1"/>
  <c r="C2084" i="1"/>
  <c r="C2085" i="1"/>
  <c r="C2086" i="1"/>
  <c r="C2087" i="1"/>
  <c r="C2088" i="1"/>
  <c r="C2089" i="1"/>
  <c r="C2090" i="1"/>
  <c r="C2091" i="1"/>
  <c r="C2092" i="1"/>
  <c r="C2093" i="1"/>
  <c r="C2094" i="1"/>
  <c r="C2095" i="1"/>
  <c r="C2096" i="1"/>
  <c r="C2097" i="1"/>
  <c r="C2098" i="1"/>
  <c r="C2099" i="1"/>
  <c r="C2100" i="1"/>
  <c r="C2101" i="1"/>
  <c r="C2102" i="1"/>
  <c r="C2103" i="1"/>
  <c r="C2104" i="1"/>
  <c r="C2105" i="1"/>
  <c r="C2106" i="1"/>
  <c r="C2107" i="1"/>
  <c r="C2108" i="1"/>
  <c r="C2109" i="1"/>
  <c r="C2110" i="1"/>
  <c r="C2111" i="1"/>
  <c r="C2112" i="1"/>
  <c r="C2113" i="1"/>
  <c r="C2114" i="1"/>
  <c r="C2115" i="1"/>
  <c r="C2116" i="1"/>
  <c r="C2117" i="1"/>
  <c r="C2118" i="1"/>
  <c r="C2119" i="1"/>
  <c r="C2120" i="1"/>
  <c r="C2121" i="1"/>
  <c r="C2122" i="1"/>
  <c r="C2123" i="1"/>
  <c r="C2124" i="1"/>
  <c r="C2125" i="1"/>
  <c r="C2126" i="1"/>
  <c r="C2127" i="1"/>
  <c r="C2128" i="1"/>
  <c r="C2129" i="1"/>
  <c r="C2130" i="1"/>
  <c r="C2131" i="1"/>
  <c r="C2132" i="1"/>
  <c r="C2133" i="1"/>
  <c r="C2134" i="1"/>
  <c r="C2135" i="1"/>
  <c r="C2136" i="1"/>
  <c r="C2137" i="1"/>
  <c r="C2138" i="1"/>
  <c r="C2139" i="1"/>
  <c r="C2140" i="1"/>
  <c r="C2141" i="1"/>
  <c r="C2142" i="1"/>
  <c r="C2143" i="1"/>
  <c r="C2144" i="1"/>
  <c r="C2145" i="1"/>
  <c r="C2146" i="1"/>
  <c r="C2147" i="1"/>
  <c r="C2148" i="1"/>
  <c r="C2149" i="1"/>
  <c r="C2150" i="1"/>
  <c r="C2151" i="1"/>
  <c r="C2152" i="1"/>
  <c r="C2153" i="1"/>
  <c r="C2154" i="1"/>
  <c r="C2155" i="1"/>
  <c r="C2156" i="1"/>
  <c r="C2157" i="1"/>
  <c r="C2158" i="1"/>
  <c r="C2159" i="1"/>
  <c r="C2160" i="1"/>
  <c r="C2161" i="1"/>
  <c r="C2162" i="1"/>
  <c r="C2163" i="1"/>
  <c r="C2164" i="1"/>
  <c r="C2165" i="1"/>
  <c r="C2166" i="1"/>
  <c r="C2167" i="1"/>
  <c r="C2168" i="1"/>
  <c r="C2169" i="1"/>
  <c r="C2170" i="1"/>
  <c r="C2171" i="1"/>
  <c r="C2172" i="1"/>
  <c r="C2173" i="1"/>
  <c r="C2174" i="1"/>
  <c r="C2175" i="1"/>
  <c r="C2176" i="1"/>
  <c r="C2177" i="1"/>
  <c r="C2178" i="1"/>
  <c r="C2179" i="1"/>
  <c r="C2180" i="1"/>
  <c r="C2181" i="1"/>
  <c r="C2182" i="1"/>
  <c r="C2183" i="1"/>
  <c r="C2184" i="1"/>
  <c r="C2185" i="1"/>
  <c r="C2186" i="1"/>
  <c r="C2187" i="1"/>
  <c r="C2188" i="1"/>
  <c r="C2189" i="1"/>
  <c r="C2190" i="1"/>
  <c r="C2191" i="1"/>
  <c r="C2192" i="1"/>
  <c r="C2193" i="1"/>
  <c r="C2194" i="1"/>
  <c r="C2195" i="1"/>
  <c r="C2196" i="1"/>
  <c r="C2197" i="1"/>
  <c r="C2198" i="1"/>
  <c r="C2199" i="1"/>
  <c r="C2200" i="1"/>
  <c r="C2201" i="1"/>
  <c r="C2202" i="1"/>
  <c r="C2203" i="1"/>
  <c r="C2204" i="1"/>
  <c r="C2205" i="1"/>
  <c r="C2206" i="1"/>
  <c r="C2207" i="1"/>
  <c r="C2208" i="1"/>
  <c r="C2209" i="1"/>
  <c r="C2210" i="1"/>
  <c r="C2211" i="1"/>
  <c r="C2212" i="1"/>
  <c r="C2213" i="1"/>
  <c r="C2214" i="1"/>
  <c r="C2215" i="1"/>
  <c r="C2216" i="1"/>
  <c r="C2217" i="1"/>
  <c r="C2218" i="1"/>
  <c r="C2219" i="1"/>
  <c r="C2220" i="1"/>
  <c r="C2221" i="1"/>
  <c r="C2222" i="1"/>
  <c r="C2223" i="1"/>
  <c r="C2224" i="1"/>
  <c r="C2225" i="1"/>
  <c r="C2226" i="1"/>
  <c r="C2227" i="1"/>
  <c r="C2228" i="1"/>
  <c r="C2229" i="1"/>
  <c r="C2230" i="1"/>
  <c r="C2231" i="1"/>
  <c r="C2232" i="1"/>
  <c r="C2233" i="1"/>
  <c r="C2234" i="1"/>
  <c r="C2235" i="1"/>
  <c r="C2236" i="1"/>
  <c r="C2237" i="1"/>
  <c r="C2238" i="1"/>
  <c r="C2239" i="1"/>
  <c r="C2240" i="1"/>
  <c r="C2241" i="1"/>
  <c r="C2242" i="1"/>
  <c r="C2243" i="1"/>
  <c r="C2244" i="1"/>
  <c r="C2245" i="1"/>
  <c r="C2246" i="1"/>
  <c r="C2247" i="1"/>
  <c r="C2248" i="1"/>
  <c r="C2249" i="1"/>
  <c r="C2250" i="1"/>
  <c r="C2251" i="1"/>
  <c r="C2252" i="1"/>
  <c r="C2253" i="1"/>
  <c r="C2254" i="1"/>
  <c r="C2255" i="1"/>
  <c r="C2256" i="1"/>
  <c r="C2257" i="1"/>
  <c r="C2258" i="1"/>
  <c r="C2259" i="1"/>
  <c r="C2260" i="1"/>
  <c r="C2261" i="1"/>
  <c r="C2262" i="1"/>
  <c r="C2263" i="1"/>
  <c r="C2264" i="1"/>
  <c r="C2265" i="1"/>
  <c r="C2266" i="1"/>
  <c r="C2267" i="1"/>
  <c r="C2268" i="1"/>
  <c r="C2269" i="1"/>
  <c r="C2270" i="1"/>
  <c r="C2271" i="1"/>
  <c r="C2272" i="1"/>
  <c r="C2273" i="1"/>
  <c r="C2274" i="1"/>
  <c r="C2275" i="1"/>
  <c r="C2276" i="1"/>
  <c r="C2277" i="1"/>
  <c r="C2278" i="1"/>
  <c r="C2279" i="1"/>
  <c r="C2280" i="1"/>
  <c r="C2281" i="1"/>
  <c r="C2282" i="1"/>
  <c r="C2283" i="1"/>
  <c r="C2284" i="1"/>
  <c r="C2285" i="1"/>
  <c r="C2286" i="1"/>
  <c r="C2287" i="1"/>
  <c r="C2288" i="1"/>
  <c r="C2289" i="1"/>
  <c r="C2290" i="1"/>
  <c r="C2291" i="1"/>
  <c r="C2292" i="1"/>
  <c r="C2293" i="1"/>
  <c r="C2294" i="1"/>
  <c r="C2295" i="1"/>
  <c r="C2296" i="1"/>
  <c r="C2297" i="1"/>
  <c r="C2298" i="1"/>
  <c r="C2299" i="1"/>
  <c r="C2300" i="1"/>
  <c r="C2301" i="1"/>
  <c r="C2302" i="1"/>
  <c r="C2303" i="1"/>
  <c r="C2304" i="1"/>
  <c r="C2305" i="1"/>
  <c r="C2306" i="1"/>
  <c r="C2307" i="1"/>
  <c r="C2308" i="1"/>
  <c r="C2309" i="1"/>
  <c r="C2310" i="1"/>
  <c r="C2311" i="1"/>
  <c r="C2312" i="1"/>
  <c r="C2313" i="1"/>
  <c r="C2314" i="1"/>
  <c r="C2315" i="1"/>
  <c r="C2316" i="1"/>
  <c r="C2317" i="1"/>
  <c r="C2318" i="1"/>
  <c r="C2319" i="1"/>
  <c r="C2320" i="1"/>
  <c r="C2321" i="1"/>
  <c r="C2322" i="1"/>
  <c r="C2323" i="1"/>
  <c r="C2324" i="1"/>
  <c r="C2325" i="1"/>
  <c r="C2326" i="1"/>
  <c r="C2327" i="1"/>
  <c r="C2328" i="1"/>
  <c r="C2329" i="1"/>
  <c r="C2330" i="1"/>
  <c r="C2331" i="1"/>
  <c r="C2332" i="1"/>
  <c r="C2333" i="1"/>
  <c r="C2334" i="1"/>
  <c r="C2335" i="1"/>
  <c r="C2336" i="1"/>
  <c r="C2337" i="1"/>
  <c r="C2338" i="1"/>
  <c r="C2339" i="1"/>
  <c r="C2340" i="1"/>
  <c r="C2341" i="1"/>
  <c r="C2342" i="1"/>
  <c r="C2343" i="1"/>
  <c r="C2344" i="1"/>
  <c r="C2345" i="1"/>
  <c r="C2346" i="1"/>
  <c r="C2347" i="1"/>
  <c r="C2348" i="1"/>
  <c r="C2349" i="1"/>
  <c r="C2350" i="1"/>
  <c r="C2351" i="1"/>
  <c r="C2352" i="1"/>
  <c r="C2353" i="1"/>
  <c r="C2354" i="1"/>
  <c r="C2355" i="1"/>
  <c r="C2356" i="1"/>
  <c r="C2357" i="1"/>
  <c r="C2358" i="1"/>
  <c r="C2359" i="1"/>
  <c r="C2360" i="1"/>
  <c r="C2361" i="1"/>
  <c r="C2362" i="1"/>
  <c r="C2363" i="1"/>
  <c r="C2364" i="1"/>
  <c r="C2365" i="1"/>
  <c r="C2366" i="1"/>
  <c r="C2367" i="1"/>
  <c r="C2368" i="1"/>
  <c r="C2369" i="1"/>
  <c r="C2370" i="1"/>
  <c r="C2371" i="1"/>
  <c r="C2372" i="1"/>
  <c r="C2373" i="1"/>
  <c r="C2374" i="1"/>
  <c r="C2375" i="1"/>
  <c r="C2376" i="1"/>
  <c r="C2377" i="1"/>
  <c r="C2378" i="1"/>
  <c r="C2379" i="1"/>
  <c r="C2380" i="1"/>
  <c r="C2381" i="1"/>
  <c r="C2382" i="1"/>
  <c r="C2383" i="1"/>
  <c r="C2384" i="1"/>
  <c r="C2385" i="1"/>
  <c r="C2386" i="1"/>
  <c r="C2387" i="1"/>
  <c r="C2388" i="1"/>
  <c r="C2389" i="1"/>
  <c r="C2390" i="1"/>
  <c r="C2391" i="1"/>
  <c r="C2392" i="1"/>
  <c r="C2393" i="1"/>
  <c r="C2394" i="1"/>
  <c r="C2395" i="1"/>
  <c r="C2396" i="1"/>
  <c r="C2397" i="1"/>
  <c r="C2398" i="1"/>
  <c r="C2399" i="1"/>
  <c r="C2400" i="1"/>
  <c r="C2401" i="1"/>
  <c r="C2402" i="1"/>
  <c r="C2403" i="1"/>
  <c r="C2404" i="1"/>
  <c r="C2405" i="1"/>
  <c r="C2406" i="1"/>
  <c r="C2407" i="1"/>
  <c r="C2408" i="1"/>
  <c r="C2409" i="1"/>
  <c r="C2410" i="1"/>
  <c r="C2411" i="1"/>
  <c r="C2412" i="1"/>
  <c r="C2413" i="1"/>
  <c r="C2414" i="1"/>
  <c r="C2415" i="1"/>
  <c r="C2416" i="1"/>
  <c r="C2417" i="1"/>
  <c r="C2418" i="1"/>
  <c r="C2419" i="1"/>
  <c r="C2420" i="1"/>
  <c r="C2421" i="1"/>
  <c r="C2422" i="1"/>
  <c r="C2423" i="1"/>
  <c r="C2424" i="1"/>
  <c r="C2425" i="1"/>
  <c r="C2426" i="1"/>
  <c r="C2427" i="1"/>
  <c r="C2428" i="1"/>
  <c r="C2429" i="1"/>
  <c r="C2430" i="1"/>
  <c r="C2431" i="1"/>
  <c r="C2432" i="1"/>
  <c r="C2433" i="1"/>
  <c r="C2434" i="1"/>
  <c r="C2435" i="1"/>
  <c r="C2436" i="1"/>
  <c r="C2437" i="1"/>
  <c r="C2438" i="1"/>
  <c r="C2439" i="1"/>
  <c r="C2440" i="1"/>
  <c r="C2441" i="1"/>
  <c r="C2442" i="1"/>
  <c r="C2443" i="1"/>
  <c r="C2444" i="1"/>
  <c r="C2445" i="1"/>
  <c r="C2446" i="1"/>
  <c r="C2447" i="1"/>
  <c r="C2448" i="1"/>
  <c r="C2449" i="1"/>
  <c r="C2450" i="1"/>
  <c r="C2451" i="1"/>
  <c r="C2452" i="1"/>
  <c r="C2453" i="1"/>
  <c r="C2454" i="1"/>
  <c r="C2455" i="1"/>
  <c r="C2456" i="1"/>
  <c r="C2457" i="1"/>
  <c r="C2458" i="1"/>
  <c r="C2459" i="1"/>
  <c r="C2460" i="1"/>
  <c r="C2461" i="1"/>
  <c r="C2462" i="1"/>
  <c r="C2463" i="1"/>
  <c r="C2464" i="1"/>
  <c r="C2465" i="1"/>
  <c r="C2466" i="1"/>
  <c r="C2467" i="1"/>
  <c r="C2468" i="1"/>
  <c r="C2469" i="1"/>
  <c r="C2470" i="1"/>
  <c r="C2471" i="1"/>
  <c r="C2472" i="1"/>
  <c r="C2473" i="1"/>
  <c r="C2474" i="1"/>
  <c r="C2475" i="1"/>
  <c r="C2476" i="1"/>
  <c r="C2477" i="1"/>
  <c r="C2478" i="1"/>
  <c r="C2479" i="1"/>
  <c r="C2480" i="1"/>
  <c r="C2481" i="1"/>
  <c r="C2482" i="1"/>
  <c r="C2483" i="1"/>
  <c r="C2484" i="1"/>
  <c r="C2485" i="1"/>
  <c r="C2486" i="1"/>
  <c r="C2487" i="1"/>
  <c r="C2488" i="1"/>
  <c r="C2489" i="1"/>
  <c r="C2490" i="1"/>
  <c r="C2491" i="1"/>
  <c r="C2492" i="1"/>
  <c r="C2493" i="1"/>
  <c r="C2494" i="1"/>
  <c r="C2495" i="1"/>
  <c r="C2496" i="1"/>
  <c r="C2497" i="1"/>
  <c r="C2498" i="1"/>
  <c r="C2499" i="1"/>
  <c r="C2500" i="1"/>
  <c r="C2501" i="1"/>
  <c r="C2502" i="1"/>
  <c r="C2503" i="1"/>
  <c r="C2504" i="1"/>
  <c r="C2505" i="1"/>
  <c r="C2506" i="1"/>
  <c r="C2507" i="1"/>
  <c r="C2508" i="1"/>
  <c r="C2509" i="1"/>
  <c r="C2510" i="1"/>
  <c r="C2511" i="1"/>
  <c r="C2512" i="1"/>
  <c r="C2513" i="1"/>
  <c r="C2514" i="1"/>
  <c r="C2515" i="1"/>
  <c r="C2516" i="1"/>
  <c r="C2517" i="1"/>
  <c r="C2518" i="1"/>
  <c r="C2519" i="1"/>
  <c r="C2520" i="1"/>
  <c r="C2521" i="1"/>
  <c r="C2522" i="1"/>
  <c r="C2523" i="1"/>
  <c r="C2524" i="1"/>
  <c r="C2525" i="1"/>
  <c r="C2526" i="1"/>
  <c r="C2527" i="1"/>
  <c r="C2528" i="1"/>
  <c r="C2529" i="1"/>
  <c r="C2530" i="1"/>
  <c r="C2531" i="1"/>
  <c r="C2532" i="1"/>
  <c r="C2533" i="1"/>
  <c r="C2534" i="1"/>
  <c r="C2535" i="1"/>
  <c r="C2536" i="1"/>
  <c r="C2537" i="1"/>
  <c r="C2538" i="1"/>
  <c r="C2539" i="1"/>
  <c r="C2540" i="1"/>
  <c r="C2541" i="1"/>
  <c r="C2542" i="1"/>
  <c r="C2543" i="1"/>
  <c r="C2544" i="1"/>
  <c r="C2545" i="1"/>
  <c r="C2546" i="1"/>
  <c r="C2547" i="1"/>
  <c r="C2548" i="1"/>
  <c r="C2549" i="1"/>
  <c r="C2550" i="1"/>
  <c r="C2551" i="1"/>
  <c r="C2552" i="1"/>
  <c r="C2553" i="1"/>
  <c r="C2554" i="1"/>
  <c r="C2555" i="1"/>
  <c r="C2556" i="1"/>
  <c r="C2557" i="1"/>
  <c r="C2558" i="1"/>
  <c r="C2559" i="1"/>
  <c r="C2560" i="1"/>
  <c r="C2561" i="1"/>
  <c r="C2562" i="1"/>
  <c r="C2563" i="1"/>
  <c r="C2564" i="1"/>
  <c r="C2565" i="1"/>
  <c r="C2566" i="1"/>
  <c r="C2567" i="1"/>
  <c r="C2568" i="1"/>
  <c r="C2569" i="1"/>
  <c r="C2570" i="1"/>
  <c r="C2571" i="1"/>
  <c r="C2572" i="1"/>
  <c r="C2573" i="1"/>
  <c r="C2574" i="1"/>
  <c r="C2575" i="1"/>
  <c r="C2576" i="1"/>
  <c r="C2577" i="1"/>
  <c r="C2578" i="1"/>
  <c r="C2579" i="1"/>
  <c r="C2580" i="1"/>
  <c r="C2581" i="1"/>
  <c r="C2582" i="1"/>
  <c r="C2583" i="1"/>
  <c r="C2584" i="1"/>
  <c r="C2585" i="1"/>
  <c r="C2586" i="1"/>
  <c r="C2587" i="1"/>
  <c r="C2588" i="1"/>
  <c r="C2589" i="1"/>
  <c r="C2590" i="1"/>
  <c r="C2591" i="1"/>
  <c r="C2592" i="1"/>
  <c r="C2593" i="1"/>
  <c r="C2594" i="1"/>
  <c r="C2595" i="1"/>
  <c r="C2596" i="1"/>
  <c r="C2597" i="1"/>
  <c r="C2598" i="1"/>
  <c r="C2599" i="1"/>
  <c r="C2600" i="1"/>
  <c r="C2601" i="1"/>
  <c r="C2602" i="1"/>
  <c r="C2603" i="1"/>
  <c r="C2604" i="1"/>
  <c r="C2605" i="1"/>
  <c r="C2606" i="1"/>
  <c r="C2607" i="1"/>
  <c r="C2608" i="1"/>
  <c r="C2609" i="1"/>
  <c r="C2610" i="1"/>
  <c r="C2611" i="1"/>
  <c r="C2612" i="1"/>
  <c r="C2613" i="1"/>
  <c r="C2614" i="1"/>
  <c r="C2615" i="1"/>
  <c r="C2616" i="1"/>
  <c r="C2617" i="1"/>
  <c r="C2618" i="1"/>
  <c r="C2619" i="1"/>
  <c r="C2620" i="1"/>
  <c r="C2621" i="1"/>
  <c r="C2622" i="1"/>
  <c r="C2623" i="1"/>
  <c r="C2624" i="1"/>
  <c r="C2625" i="1"/>
  <c r="C2626" i="1"/>
  <c r="C2627" i="1"/>
  <c r="C2628" i="1"/>
  <c r="C2629" i="1"/>
  <c r="C2630" i="1"/>
  <c r="C2631" i="1"/>
  <c r="C2632" i="1"/>
  <c r="C2633" i="1"/>
  <c r="C2634" i="1"/>
  <c r="C2635" i="1"/>
  <c r="C2636" i="1"/>
  <c r="C2637" i="1"/>
  <c r="C2638" i="1"/>
  <c r="C2639" i="1"/>
  <c r="C2640" i="1"/>
  <c r="C2641" i="1"/>
  <c r="C2642" i="1"/>
  <c r="C2643" i="1"/>
  <c r="C2644" i="1"/>
  <c r="C2645" i="1"/>
  <c r="C2646" i="1"/>
  <c r="C2647" i="1"/>
  <c r="C2648" i="1"/>
  <c r="U2" i="1"/>
  <c r="U3" i="1"/>
  <c r="U4" i="1"/>
  <c r="U5" i="1"/>
  <c r="U6" i="1"/>
  <c r="U8" i="1"/>
  <c r="U9" i="1"/>
  <c r="U10" i="1"/>
  <c r="U11" i="1"/>
  <c r="U13" i="1"/>
  <c r="U14" i="1"/>
  <c r="U16" i="1"/>
  <c r="U17" i="1"/>
  <c r="U18" i="1"/>
  <c r="U19" i="1"/>
  <c r="U20" i="1"/>
  <c r="U21" i="1"/>
  <c r="U23" i="1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U38" i="1"/>
  <c r="U40" i="1"/>
  <c r="U41" i="1"/>
  <c r="U42" i="1"/>
  <c r="U43" i="1"/>
  <c r="U44" i="1"/>
  <c r="U45" i="1"/>
  <c r="U46" i="1"/>
  <c r="U47" i="1"/>
  <c r="U48" i="1"/>
  <c r="U49" i="1"/>
  <c r="U50" i="1"/>
  <c r="U51" i="1"/>
  <c r="U52" i="1"/>
  <c r="U53" i="1"/>
  <c r="U54" i="1"/>
  <c r="U55" i="1"/>
  <c r="U56" i="1"/>
  <c r="U57" i="1"/>
  <c r="U58" i="1"/>
  <c r="U59" i="1"/>
  <c r="U60" i="1"/>
  <c r="U61" i="1"/>
  <c r="U62" i="1"/>
  <c r="U63" i="1"/>
  <c r="U64" i="1"/>
  <c r="U65" i="1"/>
  <c r="U66" i="1"/>
  <c r="U67" i="1"/>
  <c r="U68" i="1"/>
  <c r="U69" i="1"/>
  <c r="U70" i="1"/>
  <c r="U71" i="1"/>
  <c r="U72" i="1"/>
  <c r="U73" i="1"/>
  <c r="U74" i="1"/>
  <c r="U75" i="1"/>
  <c r="U76" i="1"/>
  <c r="U77" i="1"/>
  <c r="U78" i="1"/>
  <c r="U79" i="1"/>
  <c r="U81" i="1"/>
  <c r="U82" i="1"/>
  <c r="U83" i="1"/>
  <c r="U84" i="1"/>
  <c r="U86" i="1"/>
  <c r="U87" i="1"/>
  <c r="U88" i="1"/>
  <c r="U89" i="1"/>
  <c r="U90" i="1"/>
  <c r="U91" i="1"/>
  <c r="U92" i="1"/>
  <c r="U93" i="1"/>
  <c r="U94" i="1"/>
  <c r="U95" i="1"/>
  <c r="U96" i="1"/>
  <c r="U97" i="1"/>
  <c r="U98" i="1"/>
  <c r="U99" i="1"/>
  <c r="U100" i="1"/>
  <c r="U101" i="1"/>
  <c r="U102" i="1"/>
  <c r="U103" i="1"/>
  <c r="U105" i="1"/>
  <c r="U106" i="1"/>
  <c r="U107" i="1"/>
  <c r="U108" i="1"/>
  <c r="U109" i="1"/>
  <c r="U110" i="1"/>
  <c r="U111" i="1"/>
  <c r="U113" i="1"/>
  <c r="U114" i="1"/>
  <c r="U115" i="1"/>
  <c r="U116" i="1"/>
  <c r="U117" i="1"/>
  <c r="U118" i="1"/>
  <c r="U119" i="1"/>
  <c r="U120" i="1"/>
  <c r="U121" i="1"/>
  <c r="U122" i="1"/>
  <c r="U123" i="1"/>
  <c r="U124" i="1"/>
  <c r="U125" i="1"/>
  <c r="U126" i="1"/>
  <c r="U127" i="1"/>
  <c r="U128" i="1"/>
  <c r="U129" i="1"/>
  <c r="U131" i="1"/>
  <c r="U132" i="1"/>
  <c r="U133" i="1"/>
  <c r="U134" i="1"/>
  <c r="U135" i="1"/>
  <c r="U136" i="1"/>
  <c r="U137" i="1"/>
  <c r="U138" i="1"/>
  <c r="U139" i="1"/>
  <c r="U140" i="1"/>
  <c r="U141" i="1"/>
  <c r="U142" i="1"/>
  <c r="U143" i="1"/>
  <c r="U144" i="1"/>
  <c r="U145" i="1"/>
  <c r="U146" i="1"/>
  <c r="U147" i="1"/>
  <c r="U148" i="1"/>
  <c r="U149" i="1"/>
  <c r="U150" i="1"/>
  <c r="U151" i="1"/>
  <c r="U152" i="1"/>
  <c r="U153" i="1"/>
  <c r="U154" i="1"/>
  <c r="U155" i="1"/>
  <c r="U156" i="1"/>
  <c r="U157" i="1"/>
  <c r="U158" i="1"/>
  <c r="U159" i="1"/>
  <c r="U160" i="1"/>
  <c r="U161" i="1"/>
  <c r="U162" i="1"/>
  <c r="U163" i="1"/>
  <c r="U164" i="1"/>
  <c r="U165" i="1"/>
  <c r="U166" i="1"/>
  <c r="U167" i="1"/>
  <c r="U168" i="1"/>
  <c r="U169" i="1"/>
  <c r="U170" i="1"/>
  <c r="U171" i="1"/>
  <c r="U172" i="1"/>
  <c r="U173" i="1"/>
  <c r="U174" i="1"/>
  <c r="U175" i="1"/>
  <c r="U177" i="1"/>
  <c r="U178" i="1"/>
  <c r="U179" i="1"/>
  <c r="U180" i="1"/>
  <c r="U181" i="1"/>
  <c r="U183" i="1"/>
  <c r="U184" i="1"/>
  <c r="U185" i="1"/>
  <c r="U186" i="1"/>
  <c r="U188" i="1"/>
  <c r="U189" i="1"/>
  <c r="U190" i="1"/>
  <c r="U191" i="1"/>
  <c r="U192" i="1"/>
  <c r="U193" i="1"/>
  <c r="U194" i="1"/>
  <c r="U195" i="1"/>
  <c r="U196" i="1"/>
  <c r="U197" i="1"/>
  <c r="U198" i="1"/>
  <c r="U199" i="1"/>
  <c r="U200" i="1"/>
  <c r="U201" i="1"/>
  <c r="U202" i="1"/>
  <c r="U203" i="1"/>
  <c r="U204" i="1"/>
  <c r="U206" i="1"/>
  <c r="U207" i="1"/>
  <c r="U208" i="1"/>
  <c r="U210" i="1"/>
  <c r="U211" i="1"/>
  <c r="U212" i="1"/>
  <c r="U213" i="1"/>
  <c r="U214" i="1"/>
  <c r="U215" i="1"/>
  <c r="U216" i="1"/>
  <c r="U217" i="1"/>
  <c r="U218" i="1"/>
  <c r="U219" i="1"/>
  <c r="U220" i="1"/>
  <c r="U221" i="1"/>
  <c r="U222" i="1"/>
  <c r="U223" i="1"/>
  <c r="U224" i="1"/>
  <c r="U225" i="1"/>
  <c r="U226" i="1"/>
  <c r="U227" i="1"/>
  <c r="U229" i="1"/>
  <c r="U230" i="1"/>
  <c r="U231" i="1"/>
  <c r="U232" i="1"/>
  <c r="U234" i="1"/>
  <c r="U235" i="1"/>
  <c r="U236" i="1"/>
  <c r="U237" i="1"/>
  <c r="U239" i="1"/>
  <c r="U240" i="1"/>
  <c r="U241" i="1"/>
  <c r="U242" i="1"/>
  <c r="U243" i="1"/>
  <c r="U244" i="1"/>
  <c r="U245" i="1"/>
  <c r="U246" i="1"/>
  <c r="U247" i="1"/>
  <c r="U248" i="1"/>
  <c r="U250" i="1"/>
  <c r="U251" i="1"/>
  <c r="U252" i="1"/>
  <c r="U253" i="1"/>
  <c r="U254" i="1"/>
  <c r="U255" i="1"/>
  <c r="U256" i="1"/>
  <c r="U257" i="1"/>
  <c r="U258" i="1"/>
  <c r="U259" i="1"/>
  <c r="U261" i="1"/>
  <c r="U262" i="1"/>
  <c r="U263" i="1"/>
  <c r="U264" i="1"/>
  <c r="U266" i="1"/>
  <c r="U267" i="1"/>
  <c r="U268" i="1"/>
  <c r="U269" i="1"/>
  <c r="U270" i="1"/>
  <c r="U271" i="1"/>
  <c r="U273" i="1"/>
  <c r="U274" i="1"/>
  <c r="U275" i="1"/>
  <c r="U276" i="1"/>
  <c r="U277" i="1"/>
  <c r="U278" i="1"/>
  <c r="U279" i="1"/>
  <c r="U280" i="1"/>
  <c r="U281" i="1"/>
  <c r="U282" i="1"/>
  <c r="U283" i="1"/>
  <c r="U284" i="1"/>
  <c r="U285" i="1"/>
  <c r="U286" i="1"/>
  <c r="U287" i="1"/>
  <c r="U288" i="1"/>
  <c r="U289" i="1"/>
  <c r="U290" i="1"/>
  <c r="U291" i="1"/>
  <c r="U292" i="1"/>
  <c r="U293" i="1"/>
  <c r="U294" i="1"/>
  <c r="U295" i="1"/>
  <c r="U296" i="1"/>
  <c r="U297" i="1"/>
  <c r="U298" i="1"/>
  <c r="U299" i="1"/>
  <c r="U300" i="1"/>
  <c r="U301" i="1"/>
  <c r="U302" i="1"/>
  <c r="U303" i="1"/>
  <c r="U304" i="1"/>
  <c r="U305" i="1"/>
  <c r="U306" i="1"/>
  <c r="U307" i="1"/>
  <c r="U308" i="1"/>
  <c r="U309" i="1"/>
  <c r="U310" i="1"/>
  <c r="U311" i="1"/>
  <c r="U312" i="1"/>
  <c r="U313" i="1"/>
  <c r="U314" i="1"/>
  <c r="U315" i="1"/>
  <c r="U316" i="1"/>
  <c r="U317" i="1"/>
  <c r="U318" i="1"/>
  <c r="U319" i="1"/>
  <c r="U320" i="1"/>
  <c r="U321" i="1"/>
  <c r="U322" i="1"/>
  <c r="U323" i="1"/>
  <c r="U325" i="1"/>
  <c r="U327" i="1"/>
  <c r="U328" i="1"/>
  <c r="U329" i="1"/>
  <c r="U330" i="1"/>
  <c r="U331" i="1"/>
  <c r="U332" i="1"/>
  <c r="U333" i="1"/>
  <c r="U334" i="1"/>
  <c r="U335" i="1"/>
  <c r="U336" i="1"/>
  <c r="U337" i="1"/>
  <c r="U338" i="1"/>
  <c r="U339" i="1"/>
  <c r="U340" i="1"/>
  <c r="U341" i="1"/>
  <c r="U342" i="1"/>
  <c r="U343" i="1"/>
  <c r="U344" i="1"/>
  <c r="U345" i="1"/>
  <c r="U346" i="1"/>
  <c r="U347" i="1"/>
  <c r="U348" i="1"/>
  <c r="U349" i="1"/>
  <c r="U350" i="1"/>
  <c r="U351" i="1"/>
  <c r="U352" i="1"/>
  <c r="U354" i="1"/>
  <c r="U355" i="1"/>
  <c r="U356" i="1"/>
  <c r="U357" i="1"/>
  <c r="U358" i="1"/>
  <c r="U359" i="1"/>
  <c r="U360" i="1"/>
  <c r="U361" i="1"/>
  <c r="U362" i="1"/>
  <c r="U363" i="1"/>
  <c r="U365" i="1"/>
  <c r="U366" i="1"/>
  <c r="U367" i="1"/>
  <c r="U368" i="1"/>
  <c r="U369" i="1"/>
  <c r="U370" i="1"/>
  <c r="U371" i="1"/>
  <c r="U372" i="1"/>
  <c r="U373" i="1"/>
  <c r="U374" i="1"/>
  <c r="U375" i="1"/>
  <c r="U376" i="1"/>
  <c r="U377" i="1"/>
  <c r="U378" i="1"/>
  <c r="U380" i="1"/>
  <c r="U381" i="1"/>
  <c r="U382" i="1"/>
  <c r="U383" i="1"/>
  <c r="U384" i="1"/>
  <c r="U385" i="1"/>
  <c r="U386" i="1"/>
  <c r="U387" i="1"/>
  <c r="U388" i="1"/>
  <c r="U389" i="1"/>
  <c r="U390" i="1"/>
  <c r="U392" i="1"/>
  <c r="U393" i="1"/>
  <c r="U394" i="1"/>
  <c r="U395" i="1"/>
  <c r="U396" i="1"/>
  <c r="U397" i="1"/>
  <c r="U398" i="1"/>
  <c r="U399" i="1"/>
  <c r="U400" i="1"/>
  <c r="U401" i="1"/>
  <c r="U402" i="1"/>
  <c r="U404" i="1"/>
  <c r="U405" i="1"/>
  <c r="U406" i="1"/>
  <c r="U407" i="1"/>
  <c r="U408" i="1"/>
  <c r="U409" i="1"/>
  <c r="U410" i="1"/>
  <c r="U411" i="1"/>
  <c r="U412" i="1"/>
  <c r="U413" i="1"/>
  <c r="U414" i="1"/>
  <c r="U415" i="1"/>
  <c r="U416" i="1"/>
  <c r="U417" i="1"/>
  <c r="U418" i="1"/>
  <c r="U419" i="1"/>
  <c r="U420" i="1"/>
  <c r="U421" i="1"/>
  <c r="U422" i="1"/>
  <c r="U423" i="1"/>
  <c r="U425" i="1"/>
  <c r="U426" i="1"/>
  <c r="U427" i="1"/>
  <c r="U428" i="1"/>
  <c r="U429" i="1"/>
  <c r="U431" i="1"/>
  <c r="U432" i="1"/>
  <c r="U433" i="1"/>
  <c r="U434" i="1"/>
  <c r="U438" i="1"/>
  <c r="U439" i="1"/>
  <c r="U440" i="1"/>
  <c r="U441" i="1"/>
  <c r="U442" i="1"/>
  <c r="U443" i="1"/>
  <c r="U444" i="1"/>
  <c r="U445" i="1"/>
  <c r="U446" i="1"/>
  <c r="U447" i="1"/>
  <c r="U449" i="1"/>
  <c r="U450" i="1"/>
  <c r="U451" i="1"/>
  <c r="U452" i="1"/>
  <c r="U453" i="1"/>
  <c r="U454" i="1"/>
  <c r="U455" i="1"/>
  <c r="U456" i="1"/>
  <c r="U457" i="1"/>
  <c r="U458" i="1"/>
  <c r="U459" i="1"/>
  <c r="U460" i="1"/>
  <c r="U461" i="1"/>
  <c r="U462" i="1"/>
  <c r="U463" i="1"/>
  <c r="U464" i="1"/>
  <c r="U465" i="1"/>
  <c r="U466" i="1"/>
  <c r="U467" i="1"/>
  <c r="U468" i="1"/>
  <c r="U469" i="1"/>
  <c r="U470" i="1"/>
  <c r="U471" i="1"/>
  <c r="U472" i="1"/>
  <c r="U473" i="1"/>
  <c r="U474" i="1"/>
  <c r="U475" i="1"/>
  <c r="U476" i="1"/>
  <c r="U477" i="1"/>
  <c r="U478" i="1"/>
  <c r="U479" i="1"/>
  <c r="U481" i="1"/>
  <c r="U482" i="1"/>
  <c r="U483" i="1"/>
  <c r="U484" i="1"/>
  <c r="U485" i="1"/>
  <c r="U486" i="1"/>
  <c r="U487" i="1"/>
  <c r="U488" i="1"/>
  <c r="U489" i="1"/>
  <c r="U490" i="1"/>
  <c r="U491" i="1"/>
  <c r="U492" i="1"/>
  <c r="U493" i="1"/>
  <c r="U494" i="1"/>
  <c r="U495" i="1"/>
  <c r="U496" i="1"/>
  <c r="U497" i="1"/>
  <c r="U498" i="1"/>
  <c r="U499" i="1"/>
  <c r="U500" i="1"/>
  <c r="U501" i="1"/>
  <c r="U502" i="1"/>
  <c r="U503" i="1"/>
  <c r="U504" i="1"/>
  <c r="U505" i="1"/>
  <c r="U506" i="1"/>
  <c r="U507" i="1"/>
  <c r="U508" i="1"/>
  <c r="U509" i="1"/>
  <c r="U510" i="1"/>
  <c r="U511" i="1"/>
  <c r="U512" i="1"/>
  <c r="U513" i="1"/>
  <c r="U515" i="1"/>
  <c r="U516" i="1"/>
  <c r="U518" i="1"/>
  <c r="U519" i="1"/>
  <c r="U520" i="1"/>
  <c r="U521" i="1"/>
  <c r="U522" i="1"/>
  <c r="U523" i="1"/>
  <c r="U524" i="1"/>
  <c r="U525" i="1"/>
  <c r="U526" i="1"/>
  <c r="U527" i="1"/>
  <c r="U529" i="1"/>
  <c r="U530" i="1"/>
  <c r="U531" i="1"/>
  <c r="U532" i="1"/>
  <c r="U533" i="1"/>
  <c r="U534" i="1"/>
  <c r="U535" i="1"/>
  <c r="U536" i="1"/>
  <c r="U537" i="1"/>
  <c r="U538" i="1"/>
  <c r="U539" i="1"/>
  <c r="U540" i="1"/>
  <c r="U541" i="1"/>
  <c r="U542" i="1"/>
  <c r="U543" i="1"/>
  <c r="U544" i="1"/>
  <c r="U545" i="1"/>
  <c r="U546" i="1"/>
  <c r="U547" i="1"/>
  <c r="U548" i="1"/>
  <c r="U549" i="1"/>
  <c r="U550" i="1"/>
  <c r="U551" i="1"/>
  <c r="U552" i="1"/>
  <c r="U553" i="1"/>
  <c r="U554" i="1"/>
  <c r="U555" i="1"/>
  <c r="U556" i="1"/>
  <c r="U557" i="1"/>
  <c r="U558" i="1"/>
  <c r="U559" i="1"/>
  <c r="U560" i="1"/>
  <c r="U561" i="1"/>
  <c r="U562" i="1"/>
  <c r="U563" i="1"/>
  <c r="U564" i="1"/>
  <c r="U565" i="1"/>
  <c r="U566" i="1"/>
  <c r="U567" i="1"/>
  <c r="U568" i="1"/>
  <c r="U569" i="1"/>
  <c r="U570" i="1"/>
  <c r="U571" i="1"/>
  <c r="U572" i="1"/>
  <c r="U573" i="1"/>
  <c r="U574" i="1"/>
  <c r="U575" i="1"/>
  <c r="U576" i="1"/>
  <c r="U577" i="1"/>
  <c r="U578" i="1"/>
  <c r="U579" i="1"/>
  <c r="U580" i="1"/>
  <c r="U581" i="1"/>
  <c r="U582" i="1"/>
  <c r="U583" i="1"/>
  <c r="U584" i="1"/>
  <c r="U585" i="1"/>
  <c r="U586" i="1"/>
  <c r="U587" i="1"/>
  <c r="U588" i="1"/>
  <c r="U589" i="1"/>
  <c r="U590" i="1"/>
  <c r="U591" i="1"/>
  <c r="U592" i="1"/>
  <c r="U593" i="1"/>
  <c r="U594" i="1"/>
  <c r="U595" i="1"/>
  <c r="U596" i="1"/>
  <c r="U597" i="1"/>
  <c r="U598" i="1"/>
  <c r="U600" i="1"/>
  <c r="U601" i="1"/>
  <c r="U602" i="1"/>
  <c r="U603" i="1"/>
  <c r="U604" i="1"/>
  <c r="U605" i="1"/>
  <c r="U606" i="1"/>
  <c r="U607" i="1"/>
  <c r="U608" i="1"/>
  <c r="U609" i="1"/>
  <c r="U610" i="1"/>
  <c r="U611" i="1"/>
  <c r="U612" i="1"/>
  <c r="U613" i="1"/>
  <c r="U614" i="1"/>
  <c r="U615" i="1"/>
  <c r="U616" i="1"/>
  <c r="U617" i="1"/>
  <c r="U618" i="1"/>
  <c r="U619" i="1"/>
  <c r="U621" i="1"/>
  <c r="U622" i="1"/>
  <c r="U623" i="1"/>
  <c r="U624" i="1"/>
  <c r="U625" i="1"/>
  <c r="U626" i="1"/>
  <c r="U627" i="1"/>
  <c r="U628" i="1"/>
  <c r="U629" i="1"/>
  <c r="U630" i="1"/>
  <c r="U631" i="1"/>
  <c r="U632" i="1"/>
  <c r="U633" i="1"/>
  <c r="U634" i="1"/>
  <c r="U637" i="1"/>
  <c r="U638" i="1"/>
  <c r="U639" i="1"/>
  <c r="U640" i="1"/>
  <c r="U641" i="1"/>
  <c r="U642" i="1"/>
  <c r="U643" i="1"/>
  <c r="U644" i="1"/>
  <c r="U646" i="1"/>
  <c r="U647" i="1"/>
  <c r="U648" i="1"/>
  <c r="U649" i="1"/>
  <c r="U650" i="1"/>
  <c r="U651" i="1"/>
  <c r="U652" i="1"/>
  <c r="U653" i="1"/>
  <c r="U654" i="1"/>
  <c r="U655" i="1"/>
  <c r="U656" i="1"/>
  <c r="U657" i="1"/>
  <c r="U658" i="1"/>
  <c r="U659" i="1"/>
  <c r="U660" i="1"/>
  <c r="U661" i="1"/>
  <c r="U662" i="1"/>
  <c r="U663" i="1"/>
  <c r="U664" i="1"/>
  <c r="U665" i="1"/>
  <c r="U666" i="1"/>
  <c r="U668" i="1"/>
  <c r="U670" i="1"/>
  <c r="U672" i="1"/>
  <c r="U673" i="1"/>
  <c r="U674" i="1"/>
  <c r="U675" i="1"/>
  <c r="U676" i="1"/>
  <c r="U677" i="1"/>
  <c r="U678" i="1"/>
  <c r="U679" i="1"/>
  <c r="U680" i="1"/>
  <c r="U681" i="1"/>
  <c r="U682" i="1"/>
  <c r="U683" i="1"/>
  <c r="U684" i="1"/>
  <c r="U685" i="1"/>
  <c r="U687" i="1"/>
  <c r="U688" i="1"/>
  <c r="U689" i="1"/>
  <c r="U690" i="1"/>
  <c r="U691" i="1"/>
  <c r="U692" i="1"/>
  <c r="U694" i="1"/>
  <c r="U695" i="1"/>
  <c r="U696" i="1"/>
  <c r="U697" i="1"/>
  <c r="U698" i="1"/>
  <c r="U699" i="1"/>
  <c r="U700" i="1"/>
  <c r="U701" i="1"/>
  <c r="U702" i="1"/>
  <c r="U703" i="1"/>
  <c r="U704" i="1"/>
  <c r="U705" i="1"/>
  <c r="U706" i="1"/>
  <c r="U707" i="1"/>
  <c r="U708" i="1"/>
  <c r="U709" i="1"/>
  <c r="U710" i="1"/>
  <c r="U711" i="1"/>
  <c r="U712" i="1"/>
  <c r="U713" i="1"/>
  <c r="U714" i="1"/>
  <c r="U715" i="1"/>
  <c r="U716" i="1"/>
  <c r="U717" i="1"/>
  <c r="U718" i="1"/>
  <c r="U719" i="1"/>
  <c r="U721" i="1"/>
  <c r="U722" i="1"/>
  <c r="U723" i="1"/>
  <c r="U724" i="1"/>
  <c r="U725" i="1"/>
  <c r="U726" i="1"/>
  <c r="U727" i="1"/>
  <c r="U728" i="1"/>
  <c r="U729" i="1"/>
  <c r="U731" i="1"/>
  <c r="U732" i="1"/>
  <c r="U733" i="1"/>
  <c r="U734" i="1"/>
  <c r="U735" i="1"/>
  <c r="U736" i="1"/>
  <c r="U737" i="1"/>
  <c r="U738" i="1"/>
  <c r="U739" i="1"/>
  <c r="U740" i="1"/>
  <c r="U741" i="1"/>
  <c r="U742" i="1"/>
  <c r="U743" i="1"/>
  <c r="U744" i="1"/>
  <c r="U745" i="1"/>
  <c r="U746" i="1"/>
  <c r="U747" i="1"/>
  <c r="U748" i="1"/>
  <c r="U749" i="1"/>
  <c r="U750" i="1"/>
  <c r="U751" i="1"/>
  <c r="U752" i="1"/>
  <c r="U753" i="1"/>
  <c r="U754" i="1"/>
  <c r="U755" i="1"/>
  <c r="U756" i="1"/>
  <c r="U757" i="1"/>
  <c r="U758" i="1"/>
  <c r="U759" i="1"/>
  <c r="U760" i="1"/>
  <c r="U761" i="1"/>
  <c r="U762" i="1"/>
  <c r="U763" i="1"/>
  <c r="U764" i="1"/>
  <c r="U765" i="1"/>
  <c r="U766" i="1"/>
  <c r="U767" i="1"/>
  <c r="U768" i="1"/>
  <c r="U769" i="1"/>
  <c r="U770" i="1"/>
  <c r="U771" i="1"/>
  <c r="U772" i="1"/>
  <c r="U773" i="1"/>
  <c r="U774" i="1"/>
  <c r="U775" i="1"/>
  <c r="U776" i="1"/>
  <c r="U777" i="1"/>
  <c r="U778" i="1"/>
  <c r="U779" i="1"/>
  <c r="U780" i="1"/>
  <c r="U782" i="1"/>
  <c r="U783" i="1"/>
  <c r="U784" i="1"/>
  <c r="U786" i="1"/>
  <c r="U787" i="1"/>
  <c r="U788" i="1"/>
  <c r="U789" i="1"/>
  <c r="U790" i="1"/>
  <c r="U791" i="1"/>
  <c r="U792" i="1"/>
  <c r="U793" i="1"/>
  <c r="U794" i="1"/>
  <c r="U795" i="1"/>
  <c r="U796" i="1"/>
  <c r="U797" i="1"/>
  <c r="U798" i="1"/>
  <c r="U799" i="1"/>
  <c r="U800" i="1"/>
  <c r="U801" i="1"/>
  <c r="U802" i="1"/>
  <c r="U804" i="1"/>
  <c r="U805" i="1"/>
  <c r="U806" i="1"/>
  <c r="U807" i="1"/>
  <c r="U808" i="1"/>
  <c r="U809" i="1"/>
  <c r="U811" i="1"/>
  <c r="U812" i="1"/>
  <c r="U813" i="1"/>
  <c r="U814" i="1"/>
  <c r="U815" i="1"/>
  <c r="U816" i="1"/>
  <c r="U817" i="1"/>
  <c r="U818" i="1"/>
  <c r="U819" i="1"/>
  <c r="U820" i="1"/>
  <c r="U821" i="1"/>
  <c r="U822" i="1"/>
  <c r="U823" i="1"/>
  <c r="U824" i="1"/>
  <c r="U825" i="1"/>
  <c r="U826" i="1"/>
  <c r="U827" i="1"/>
  <c r="U828" i="1"/>
  <c r="U829" i="1"/>
  <c r="U830" i="1"/>
  <c r="U831" i="1"/>
  <c r="U832" i="1"/>
  <c r="U833" i="1"/>
  <c r="U834" i="1"/>
  <c r="U835" i="1"/>
  <c r="U836" i="1"/>
  <c r="U837" i="1"/>
  <c r="U838" i="1"/>
  <c r="U839" i="1"/>
  <c r="U840" i="1"/>
  <c r="U841" i="1"/>
  <c r="U842" i="1"/>
  <c r="U843" i="1"/>
  <c r="U844" i="1"/>
  <c r="U845" i="1"/>
  <c r="U846" i="1"/>
  <c r="U848" i="1"/>
  <c r="U849" i="1"/>
  <c r="U850" i="1"/>
  <c r="U851" i="1"/>
  <c r="U852" i="1"/>
  <c r="U853" i="1"/>
  <c r="U854" i="1"/>
  <c r="U855" i="1"/>
  <c r="U856" i="1"/>
  <c r="U857" i="1"/>
  <c r="U858" i="1"/>
  <c r="U859" i="1"/>
  <c r="U860" i="1"/>
  <c r="U861" i="1"/>
  <c r="U862" i="1"/>
  <c r="U863" i="1"/>
  <c r="U864" i="1"/>
  <c r="U866" i="1"/>
  <c r="U867" i="1"/>
  <c r="U868" i="1"/>
  <c r="U869" i="1"/>
  <c r="U871" i="1"/>
  <c r="U872" i="1"/>
  <c r="U873" i="1"/>
  <c r="U874" i="1"/>
  <c r="U875" i="1"/>
  <c r="U876" i="1"/>
  <c r="U877" i="1"/>
  <c r="U878" i="1"/>
  <c r="U879" i="1"/>
  <c r="U880" i="1"/>
  <c r="U881" i="1"/>
  <c r="U882" i="1"/>
  <c r="U883" i="1"/>
  <c r="U884" i="1"/>
  <c r="U885" i="1"/>
  <c r="U886" i="1"/>
  <c r="U887" i="1"/>
  <c r="U888" i="1"/>
  <c r="U889" i="1"/>
  <c r="U891" i="1"/>
  <c r="U892" i="1"/>
  <c r="U893" i="1"/>
  <c r="U894" i="1"/>
  <c r="U895" i="1"/>
  <c r="U896" i="1"/>
  <c r="U897" i="1"/>
  <c r="U898" i="1"/>
  <c r="U899" i="1"/>
  <c r="U900" i="1"/>
  <c r="U901" i="1"/>
  <c r="U902" i="1"/>
  <c r="U903" i="1"/>
  <c r="U904" i="1"/>
  <c r="U906" i="1"/>
  <c r="U907" i="1"/>
  <c r="U908" i="1"/>
  <c r="U909" i="1"/>
  <c r="U910" i="1"/>
  <c r="U911" i="1"/>
  <c r="U912" i="1"/>
  <c r="U913" i="1"/>
  <c r="U914" i="1"/>
  <c r="U915" i="1"/>
  <c r="U916" i="1"/>
  <c r="U917" i="1"/>
  <c r="U918" i="1"/>
  <c r="U919" i="1"/>
  <c r="U921" i="1"/>
  <c r="U922" i="1"/>
  <c r="U923" i="1"/>
  <c r="U924" i="1"/>
  <c r="U925" i="1"/>
  <c r="U926" i="1"/>
  <c r="U927" i="1"/>
  <c r="U928" i="1"/>
  <c r="U929" i="1"/>
  <c r="U930" i="1"/>
  <c r="U931" i="1"/>
  <c r="U932" i="1"/>
  <c r="U933" i="1"/>
  <c r="U934" i="1"/>
  <c r="U935" i="1"/>
  <c r="U936" i="1"/>
  <c r="U937" i="1"/>
  <c r="U938" i="1"/>
  <c r="U939" i="1"/>
  <c r="U940" i="1"/>
  <c r="U941" i="1"/>
  <c r="U942" i="1"/>
  <c r="U943" i="1"/>
  <c r="U944" i="1"/>
  <c r="U945" i="1"/>
  <c r="U946" i="1"/>
  <c r="U948" i="1"/>
  <c r="U949" i="1"/>
  <c r="U950" i="1"/>
  <c r="U951" i="1"/>
  <c r="U952" i="1"/>
  <c r="U953" i="1"/>
  <c r="U954" i="1"/>
  <c r="U955" i="1"/>
  <c r="U956" i="1"/>
  <c r="U957" i="1"/>
  <c r="U958" i="1"/>
  <c r="U959" i="1"/>
  <c r="U960" i="1"/>
  <c r="U961" i="1"/>
  <c r="U962" i="1"/>
  <c r="U963" i="1"/>
  <c r="U964" i="1"/>
  <c r="U965" i="1"/>
  <c r="U966" i="1"/>
  <c r="U967" i="1"/>
  <c r="U968" i="1"/>
  <c r="U969" i="1"/>
  <c r="U970" i="1"/>
  <c r="U971" i="1"/>
  <c r="U972" i="1"/>
  <c r="U973" i="1"/>
  <c r="U974" i="1"/>
  <c r="U975" i="1"/>
  <c r="U976" i="1"/>
  <c r="U977" i="1"/>
  <c r="U978" i="1"/>
  <c r="U980" i="1"/>
  <c r="U981" i="1"/>
  <c r="U982" i="1"/>
  <c r="U984" i="1"/>
  <c r="U985" i="1"/>
  <c r="U986" i="1"/>
  <c r="U987" i="1"/>
  <c r="U988" i="1"/>
  <c r="U989" i="1"/>
  <c r="U990" i="1"/>
  <c r="U991" i="1"/>
  <c r="U992" i="1"/>
  <c r="U993" i="1"/>
  <c r="U994" i="1"/>
  <c r="U996" i="1"/>
  <c r="U997" i="1"/>
  <c r="U998" i="1"/>
  <c r="U999" i="1"/>
  <c r="U1000" i="1"/>
  <c r="U1001" i="1"/>
  <c r="U1002" i="1"/>
  <c r="U1003" i="1"/>
  <c r="U1004" i="1"/>
  <c r="U1005" i="1"/>
  <c r="U1006" i="1"/>
  <c r="U1007" i="1"/>
  <c r="U1008" i="1"/>
  <c r="U1009" i="1"/>
  <c r="U1010" i="1"/>
  <c r="U1011" i="1"/>
  <c r="U1012" i="1"/>
  <c r="U1013" i="1"/>
  <c r="U1014" i="1"/>
  <c r="U1015" i="1"/>
  <c r="U1016" i="1"/>
  <c r="U1017" i="1"/>
  <c r="U1018" i="1"/>
  <c r="U1019" i="1"/>
  <c r="U1021" i="1"/>
  <c r="U1022" i="1"/>
  <c r="U1023" i="1"/>
  <c r="U1024" i="1"/>
  <c r="U1025" i="1"/>
  <c r="U1026" i="1"/>
  <c r="U1027" i="1"/>
  <c r="U1028" i="1"/>
  <c r="U1029" i="1"/>
  <c r="U1030" i="1"/>
  <c r="U1031" i="1"/>
  <c r="U1032" i="1"/>
  <c r="U1033" i="1"/>
  <c r="U1034" i="1"/>
  <c r="U1035" i="1"/>
  <c r="U1036" i="1"/>
  <c r="U1037" i="1"/>
  <c r="U1039" i="1"/>
  <c r="U1040" i="1"/>
  <c r="U1041" i="1"/>
  <c r="U1042" i="1"/>
  <c r="U1043" i="1"/>
  <c r="U1044" i="1"/>
  <c r="U1045" i="1"/>
  <c r="U1046" i="1"/>
  <c r="U1047" i="1"/>
  <c r="U1048" i="1"/>
  <c r="U1049" i="1"/>
  <c r="U1050" i="1"/>
  <c r="U1051" i="1"/>
  <c r="U1052" i="1"/>
  <c r="U1053" i="1"/>
  <c r="U1054" i="1"/>
  <c r="U1055" i="1"/>
  <c r="U1056" i="1"/>
  <c r="U1057" i="1"/>
  <c r="U1058" i="1"/>
  <c r="U1059" i="1"/>
  <c r="U1060" i="1"/>
  <c r="U1061" i="1"/>
  <c r="U1062" i="1"/>
  <c r="U1063" i="1"/>
  <c r="U1064" i="1"/>
  <c r="U1065" i="1"/>
  <c r="U1066" i="1"/>
  <c r="U1069" i="1"/>
  <c r="U1070" i="1"/>
  <c r="U1071" i="1"/>
  <c r="U1072" i="1"/>
  <c r="U1073" i="1"/>
  <c r="U1074" i="1"/>
  <c r="U1075" i="1"/>
  <c r="U1076" i="1"/>
  <c r="U1077" i="1"/>
  <c r="U1078" i="1"/>
  <c r="U1079" i="1"/>
  <c r="U1080" i="1"/>
  <c r="U1081" i="1"/>
  <c r="U1082" i="1"/>
  <c r="U1084" i="1"/>
  <c r="U1085" i="1"/>
  <c r="U1086" i="1"/>
  <c r="U1088" i="1"/>
  <c r="U1090" i="1"/>
  <c r="U1091" i="1"/>
  <c r="U1093" i="1"/>
  <c r="U1094" i="1"/>
  <c r="U1095" i="1"/>
  <c r="U1096" i="1"/>
  <c r="U1097" i="1"/>
  <c r="U1098" i="1"/>
  <c r="U1099" i="1"/>
  <c r="U1100" i="1"/>
  <c r="U1101" i="1"/>
  <c r="U1102" i="1"/>
  <c r="U1103" i="1"/>
  <c r="U1104" i="1"/>
  <c r="U1105" i="1"/>
  <c r="U1106" i="1"/>
  <c r="U1107" i="1"/>
  <c r="U1108" i="1"/>
  <c r="U1109" i="1"/>
  <c r="U1110" i="1"/>
  <c r="U1111" i="1"/>
  <c r="U1112" i="1"/>
  <c r="U1113" i="1"/>
  <c r="U1114" i="1"/>
  <c r="U1115" i="1"/>
  <c r="U1116" i="1"/>
  <c r="U1117" i="1"/>
  <c r="U1118" i="1"/>
  <c r="U1120" i="1"/>
  <c r="U1121" i="1"/>
  <c r="U1122" i="1"/>
  <c r="U1123" i="1"/>
  <c r="U1124" i="1"/>
  <c r="U1125" i="1"/>
  <c r="U1126" i="1"/>
  <c r="U1127" i="1"/>
  <c r="U1129" i="1"/>
  <c r="U1130" i="1"/>
  <c r="U1131" i="1"/>
  <c r="U1132" i="1"/>
  <c r="U1133" i="1"/>
  <c r="U1134" i="1"/>
  <c r="U1135" i="1"/>
  <c r="U1136" i="1"/>
  <c r="U1137" i="1"/>
  <c r="U1138" i="1"/>
  <c r="U1139" i="1"/>
  <c r="U1140" i="1"/>
  <c r="U1141" i="1"/>
  <c r="U1142" i="1"/>
  <c r="U1143" i="1"/>
  <c r="U1144" i="1"/>
  <c r="U1146" i="1"/>
  <c r="U1147" i="1"/>
  <c r="U1148" i="1"/>
  <c r="U1149" i="1"/>
  <c r="U1150" i="1"/>
  <c r="U1151" i="1"/>
  <c r="U1152" i="1"/>
  <c r="U1154" i="1"/>
  <c r="U1155" i="1"/>
  <c r="U1156" i="1"/>
  <c r="U1157" i="1"/>
  <c r="U1158" i="1"/>
  <c r="U1159" i="1"/>
  <c r="U1160" i="1"/>
  <c r="U1161" i="1"/>
  <c r="U1162" i="1"/>
  <c r="U1163" i="1"/>
  <c r="U1164" i="1"/>
  <c r="U1165" i="1"/>
  <c r="U1166" i="1"/>
  <c r="U1167" i="1"/>
  <c r="U1168" i="1"/>
  <c r="U1169" i="1"/>
  <c r="U1170" i="1"/>
  <c r="U1171" i="1"/>
  <c r="U1172" i="1"/>
  <c r="U1173" i="1"/>
  <c r="U1174" i="1"/>
  <c r="U1175" i="1"/>
  <c r="U1176" i="1"/>
  <c r="U1177" i="1"/>
  <c r="U1178" i="1"/>
  <c r="U1179" i="1"/>
  <c r="U1181" i="1"/>
  <c r="U1182" i="1"/>
  <c r="U1183" i="1"/>
  <c r="U1184" i="1"/>
  <c r="U1185" i="1"/>
  <c r="U1186" i="1"/>
  <c r="U1187" i="1"/>
  <c r="U1188" i="1"/>
  <c r="U1190" i="1"/>
  <c r="U1191" i="1"/>
  <c r="U1192" i="1"/>
  <c r="U1193" i="1"/>
  <c r="U1194" i="1"/>
  <c r="U1195" i="1"/>
  <c r="U1196" i="1"/>
  <c r="U1197" i="1"/>
  <c r="U1198" i="1"/>
  <c r="U1200" i="1"/>
  <c r="U1201" i="1"/>
  <c r="U1202" i="1"/>
  <c r="U1203" i="1"/>
  <c r="U1204" i="1"/>
  <c r="U1205" i="1"/>
  <c r="U1206" i="1"/>
  <c r="U1207" i="1"/>
  <c r="U1208" i="1"/>
  <c r="U1209" i="1"/>
  <c r="U1211" i="1"/>
  <c r="U1212" i="1"/>
  <c r="U1213" i="1"/>
  <c r="U1214" i="1"/>
  <c r="U1215" i="1"/>
  <c r="U1216" i="1"/>
  <c r="U1217" i="1"/>
  <c r="U1218" i="1"/>
  <c r="U1219" i="1"/>
  <c r="U1220" i="1"/>
  <c r="U1221" i="1"/>
  <c r="U1222" i="1"/>
  <c r="U1223" i="1"/>
  <c r="U1224" i="1"/>
  <c r="U1225" i="1"/>
  <c r="U1226" i="1"/>
  <c r="U1227" i="1"/>
  <c r="U1228" i="1"/>
  <c r="U1229" i="1"/>
  <c r="U1230" i="1"/>
  <c r="U1231" i="1"/>
  <c r="U1232" i="1"/>
  <c r="U1233" i="1"/>
  <c r="U1234" i="1"/>
  <c r="U1235" i="1"/>
  <c r="U1236" i="1"/>
  <c r="U1237" i="1"/>
  <c r="U1238" i="1"/>
  <c r="U1240" i="1"/>
  <c r="U1241" i="1"/>
  <c r="U1242" i="1"/>
  <c r="U1243" i="1"/>
  <c r="U1244" i="1"/>
  <c r="U1245" i="1"/>
  <c r="U1246" i="1"/>
  <c r="U1247" i="1"/>
  <c r="U1248" i="1"/>
  <c r="U1249" i="1"/>
  <c r="U1250" i="1"/>
  <c r="U1251" i="1"/>
  <c r="U1252" i="1"/>
  <c r="U1253" i="1"/>
  <c r="U1254" i="1"/>
  <c r="U1255" i="1"/>
  <c r="U1256" i="1"/>
  <c r="U1257" i="1"/>
  <c r="U1258" i="1"/>
  <c r="U1259" i="1"/>
  <c r="U1260" i="1"/>
  <c r="U1261" i="1"/>
  <c r="U1262" i="1"/>
  <c r="U1263" i="1"/>
  <c r="U1264" i="1"/>
  <c r="U1265" i="1"/>
  <c r="U1266" i="1"/>
  <c r="U1267" i="1"/>
  <c r="U1271" i="1"/>
  <c r="U1272" i="1"/>
  <c r="U1273" i="1"/>
  <c r="U1274" i="1"/>
  <c r="U1275" i="1"/>
  <c r="U1276" i="1"/>
  <c r="U1277" i="1"/>
  <c r="U1278" i="1"/>
  <c r="U1279" i="1"/>
  <c r="U1280" i="1"/>
  <c r="U1281" i="1"/>
  <c r="U1282" i="1"/>
  <c r="U1283" i="1"/>
  <c r="U1284" i="1"/>
  <c r="U1285" i="1"/>
  <c r="U1286" i="1"/>
  <c r="U1287" i="1"/>
  <c r="U1288" i="1"/>
  <c r="U1289" i="1"/>
  <c r="U1290" i="1"/>
  <c r="U1291" i="1"/>
  <c r="U1292" i="1"/>
  <c r="U1294" i="1"/>
  <c r="U1295" i="1"/>
  <c r="U1296" i="1"/>
  <c r="U1297" i="1"/>
  <c r="U1298" i="1"/>
  <c r="U1299" i="1"/>
  <c r="U1300" i="1"/>
  <c r="U1301" i="1"/>
  <c r="U1302" i="1"/>
  <c r="U1303" i="1"/>
  <c r="U1304" i="1"/>
  <c r="U1305" i="1"/>
  <c r="U1306" i="1"/>
  <c r="U1307" i="1"/>
  <c r="U1308" i="1"/>
  <c r="U1309" i="1"/>
  <c r="U1310" i="1"/>
  <c r="U1311" i="1"/>
  <c r="U1313" i="1"/>
  <c r="U1314" i="1"/>
  <c r="U1315" i="1"/>
  <c r="U1316" i="1"/>
  <c r="U1317" i="1"/>
  <c r="U1318" i="1"/>
  <c r="U1319" i="1"/>
  <c r="U1321" i="1"/>
  <c r="U1322" i="1"/>
  <c r="U1323" i="1"/>
  <c r="U1324" i="1"/>
  <c r="U1325" i="1"/>
  <c r="U1326" i="1"/>
  <c r="U1327" i="1"/>
  <c r="U1328" i="1"/>
  <c r="U1329" i="1"/>
  <c r="U1330" i="1"/>
  <c r="U1331" i="1"/>
  <c r="U1332" i="1"/>
  <c r="U1333" i="1"/>
  <c r="U1334" i="1"/>
  <c r="U1335" i="1"/>
  <c r="U1337" i="1"/>
  <c r="U1338" i="1"/>
  <c r="U1339" i="1"/>
  <c r="U1340" i="1"/>
  <c r="U1341" i="1"/>
  <c r="U1342" i="1"/>
  <c r="U1343" i="1"/>
  <c r="U1344" i="1"/>
  <c r="U1345" i="1"/>
  <c r="U1346" i="1"/>
  <c r="U1347" i="1"/>
  <c r="U1348" i="1"/>
  <c r="U1349" i="1"/>
  <c r="U1350" i="1"/>
  <c r="U1351" i="1"/>
  <c r="U1352" i="1"/>
  <c r="U1353" i="1"/>
  <c r="U1354" i="1"/>
  <c r="U1355" i="1"/>
  <c r="U1356" i="1"/>
  <c r="U1357" i="1"/>
  <c r="U1358" i="1"/>
  <c r="U1359" i="1"/>
  <c r="U1360" i="1"/>
  <c r="U1361" i="1"/>
  <c r="U1362" i="1"/>
  <c r="U1363" i="1"/>
  <c r="U1364" i="1"/>
  <c r="U1365" i="1"/>
  <c r="U1366" i="1"/>
  <c r="U1368" i="1"/>
  <c r="U1369" i="1"/>
  <c r="U1370" i="1"/>
  <c r="U1371" i="1"/>
  <c r="U1372" i="1"/>
  <c r="U1373" i="1"/>
  <c r="U1374" i="1"/>
  <c r="U1375" i="1"/>
  <c r="U1376" i="1"/>
  <c r="U1377" i="1"/>
  <c r="U1378" i="1"/>
  <c r="U1379" i="1"/>
  <c r="U1380" i="1"/>
  <c r="U1382" i="1"/>
  <c r="U1383" i="1"/>
  <c r="U1384" i="1"/>
  <c r="U1385" i="1"/>
  <c r="U1386" i="1"/>
  <c r="U1387" i="1"/>
  <c r="U1388" i="1"/>
  <c r="U1389" i="1"/>
  <c r="U1390" i="1"/>
  <c r="U1391" i="1"/>
  <c r="U1392" i="1"/>
  <c r="U1393" i="1"/>
  <c r="U1394" i="1"/>
  <c r="U1395" i="1"/>
  <c r="U1396" i="1"/>
  <c r="U1397" i="1"/>
  <c r="U1398" i="1"/>
  <c r="U1399" i="1"/>
  <c r="U1400" i="1"/>
  <c r="U1401" i="1"/>
  <c r="U1402" i="1"/>
  <c r="U1403" i="1"/>
  <c r="U1404" i="1"/>
  <c r="U1406" i="1"/>
  <c r="U1407" i="1"/>
  <c r="U1409" i="1"/>
  <c r="U1410" i="1"/>
  <c r="U1411" i="1"/>
  <c r="U1412" i="1"/>
  <c r="U1413" i="1"/>
  <c r="U1414" i="1"/>
  <c r="U1415" i="1"/>
  <c r="U1416" i="1"/>
  <c r="U1417" i="1"/>
  <c r="U1418" i="1"/>
  <c r="U1419" i="1"/>
  <c r="U1420" i="1"/>
  <c r="U1421" i="1"/>
  <c r="U1422" i="1"/>
  <c r="U1424" i="1"/>
  <c r="U1425" i="1"/>
  <c r="U1426" i="1"/>
  <c r="U1427" i="1"/>
  <c r="U1429" i="1"/>
  <c r="U1430" i="1"/>
  <c r="U1431" i="1"/>
  <c r="U1432" i="1"/>
  <c r="U1433" i="1"/>
  <c r="U1434" i="1"/>
  <c r="U1435" i="1"/>
  <c r="U1436" i="1"/>
  <c r="U1437" i="1"/>
  <c r="U1438" i="1"/>
  <c r="U1439" i="1"/>
  <c r="U1440" i="1"/>
  <c r="U1441" i="1"/>
  <c r="U1442" i="1"/>
  <c r="U1443" i="1"/>
  <c r="U1444" i="1"/>
  <c r="U1445" i="1"/>
  <c r="U1446" i="1"/>
  <c r="U1447" i="1"/>
  <c r="U1448" i="1"/>
  <c r="U1450" i="1"/>
  <c r="U1451" i="1"/>
  <c r="U1452" i="1"/>
  <c r="U1453" i="1"/>
  <c r="U1454" i="1"/>
  <c r="U1455" i="1"/>
  <c r="U1456" i="1"/>
  <c r="U1457" i="1"/>
  <c r="U1458" i="1"/>
  <c r="U1459" i="1"/>
  <c r="U1460" i="1"/>
  <c r="U1461" i="1"/>
  <c r="U1462" i="1"/>
  <c r="U1463" i="1"/>
  <c r="U1464" i="1"/>
  <c r="U1465" i="1"/>
  <c r="U1468" i="1"/>
  <c r="U1469" i="1"/>
  <c r="U1470" i="1"/>
  <c r="U1471" i="1"/>
  <c r="U1472" i="1"/>
  <c r="U1473" i="1"/>
  <c r="U1474" i="1"/>
  <c r="U1475" i="1"/>
  <c r="U1476" i="1"/>
  <c r="U1477" i="1"/>
  <c r="U1478" i="1"/>
  <c r="U1479" i="1"/>
  <c r="U1480" i="1"/>
  <c r="U1481" i="1"/>
  <c r="U1482" i="1"/>
  <c r="U1483" i="1"/>
  <c r="U1484" i="1"/>
  <c r="U1485" i="1"/>
  <c r="U1486" i="1"/>
  <c r="U1487" i="1"/>
  <c r="U1488" i="1"/>
  <c r="U1490" i="1"/>
  <c r="U1491" i="1"/>
  <c r="U1492" i="1"/>
  <c r="U1493" i="1"/>
  <c r="U1494" i="1"/>
  <c r="U1495" i="1"/>
  <c r="U1496" i="1"/>
  <c r="U1497" i="1"/>
  <c r="U1498" i="1"/>
  <c r="U1499" i="1"/>
  <c r="U1500" i="1"/>
  <c r="U1501" i="1"/>
  <c r="U1502" i="1"/>
  <c r="U1503" i="1"/>
  <c r="U1504" i="1"/>
  <c r="U1505" i="1"/>
  <c r="U1506" i="1"/>
  <c r="U1507" i="1"/>
  <c r="U1508" i="1"/>
  <c r="U1509" i="1"/>
  <c r="U1510" i="1"/>
  <c r="U1511" i="1"/>
  <c r="U1512" i="1"/>
  <c r="U1513" i="1"/>
  <c r="U1515" i="1"/>
  <c r="U1516" i="1"/>
  <c r="U1517" i="1"/>
  <c r="U1518" i="1"/>
  <c r="U1519" i="1"/>
  <c r="U1520" i="1"/>
  <c r="U1521" i="1"/>
  <c r="U1522" i="1"/>
  <c r="U1523" i="1"/>
  <c r="U1524" i="1"/>
  <c r="U1525" i="1"/>
  <c r="U1526" i="1"/>
  <c r="U1527" i="1"/>
  <c r="U1528" i="1"/>
  <c r="U1529" i="1"/>
  <c r="U1530" i="1"/>
  <c r="U1531" i="1"/>
  <c r="U1532" i="1"/>
  <c r="U1533" i="1"/>
  <c r="U1534" i="1"/>
  <c r="U1535" i="1"/>
  <c r="U1536" i="1"/>
  <c r="U1537" i="1"/>
  <c r="U1538" i="1"/>
  <c r="U1539" i="1"/>
  <c r="U1540" i="1"/>
  <c r="U1541" i="1"/>
  <c r="U1542" i="1"/>
  <c r="U1543" i="1"/>
  <c r="U1544" i="1"/>
  <c r="U1545" i="1"/>
  <c r="U1546" i="1"/>
  <c r="U1547" i="1"/>
  <c r="U1548" i="1"/>
  <c r="U1549" i="1"/>
  <c r="U1550" i="1"/>
  <c r="U1551" i="1"/>
  <c r="U1552" i="1"/>
  <c r="U1553" i="1"/>
  <c r="U1554" i="1"/>
  <c r="U1555" i="1"/>
  <c r="U1556" i="1"/>
  <c r="U1557" i="1"/>
  <c r="U1558" i="1"/>
  <c r="U1559" i="1"/>
  <c r="U1560" i="1"/>
  <c r="U1561" i="1"/>
  <c r="U1562" i="1"/>
  <c r="U1563" i="1"/>
  <c r="U1564" i="1"/>
  <c r="U1565" i="1"/>
  <c r="U1566" i="1"/>
  <c r="U1567" i="1"/>
  <c r="U1568" i="1"/>
  <c r="U1569" i="1"/>
  <c r="U1570" i="1"/>
  <c r="U1571" i="1"/>
  <c r="U1572" i="1"/>
  <c r="U1573" i="1"/>
  <c r="U1574" i="1"/>
  <c r="U1575" i="1"/>
  <c r="U1576" i="1"/>
  <c r="U1577" i="1"/>
  <c r="U1578" i="1"/>
  <c r="U1579" i="1"/>
  <c r="U1580" i="1"/>
  <c r="U1581" i="1"/>
  <c r="U1582" i="1"/>
  <c r="U1583" i="1"/>
  <c r="U1584" i="1"/>
  <c r="U1585" i="1"/>
  <c r="U1586" i="1"/>
  <c r="U1587" i="1"/>
  <c r="U1588" i="1"/>
  <c r="U1589" i="1"/>
  <c r="U1590" i="1"/>
  <c r="U1591" i="1"/>
  <c r="U1592" i="1"/>
  <c r="U1593" i="1"/>
  <c r="U1594" i="1"/>
  <c r="U1595" i="1"/>
  <c r="U1596" i="1"/>
  <c r="U1597" i="1"/>
  <c r="U1598" i="1"/>
  <c r="U1599" i="1"/>
  <c r="U1600" i="1"/>
  <c r="U1601" i="1"/>
  <c r="U1602" i="1"/>
  <c r="U1603" i="1"/>
  <c r="U1604" i="1"/>
  <c r="U1605" i="1"/>
  <c r="U1606" i="1"/>
  <c r="U1607" i="1"/>
  <c r="U1608" i="1"/>
  <c r="U1609" i="1"/>
  <c r="U1612" i="1"/>
  <c r="U1613" i="1"/>
  <c r="U1614" i="1"/>
  <c r="U1615" i="1"/>
  <c r="U1616" i="1"/>
  <c r="U1617" i="1"/>
  <c r="U1618" i="1"/>
  <c r="U1619" i="1"/>
  <c r="U1620" i="1"/>
  <c r="U1621" i="1"/>
  <c r="U1622" i="1"/>
  <c r="U1623" i="1"/>
  <c r="U1624" i="1"/>
  <c r="U1625" i="1"/>
  <c r="U1626" i="1"/>
  <c r="U1627" i="1"/>
  <c r="U1628" i="1"/>
  <c r="U1629" i="1"/>
  <c r="U1630" i="1"/>
  <c r="U1631" i="1"/>
  <c r="U1632" i="1"/>
  <c r="U1633" i="1"/>
  <c r="U1634" i="1"/>
  <c r="U1635" i="1"/>
  <c r="U1636" i="1"/>
  <c r="U1637" i="1"/>
  <c r="U1638" i="1"/>
  <c r="U1640" i="1"/>
  <c r="U1641" i="1"/>
  <c r="U1642" i="1"/>
  <c r="U1643" i="1"/>
  <c r="U1644" i="1"/>
  <c r="U1645" i="1"/>
  <c r="U1646" i="1"/>
  <c r="U1647" i="1"/>
  <c r="U1648" i="1"/>
  <c r="U1649" i="1"/>
  <c r="U1650" i="1"/>
  <c r="U1651" i="1"/>
  <c r="U1652" i="1"/>
  <c r="U1653" i="1"/>
  <c r="U1654" i="1"/>
  <c r="U1655" i="1"/>
  <c r="U1656" i="1"/>
  <c r="U1658" i="1"/>
  <c r="U1659" i="1"/>
  <c r="U1660" i="1"/>
  <c r="U1661" i="1"/>
  <c r="U1662" i="1"/>
  <c r="U1663" i="1"/>
  <c r="U1664" i="1"/>
  <c r="U1665" i="1"/>
  <c r="U1666" i="1"/>
  <c r="U1667" i="1"/>
  <c r="U1668" i="1"/>
  <c r="U1669" i="1"/>
  <c r="U1670" i="1"/>
  <c r="U1672" i="1"/>
  <c r="U1673" i="1"/>
  <c r="U1674" i="1"/>
  <c r="U1675" i="1"/>
  <c r="U1676" i="1"/>
  <c r="U1677" i="1"/>
  <c r="U1678" i="1"/>
  <c r="U1679" i="1"/>
  <c r="U1680" i="1"/>
  <c r="U1681" i="1"/>
  <c r="U1682" i="1"/>
  <c r="U1683" i="1"/>
  <c r="U1684" i="1"/>
  <c r="U1685" i="1"/>
  <c r="U1686" i="1"/>
  <c r="U1687" i="1"/>
  <c r="U1688" i="1"/>
  <c r="U1689" i="1"/>
  <c r="U1690" i="1"/>
  <c r="U1691" i="1"/>
  <c r="U1692" i="1"/>
  <c r="U1693" i="1"/>
  <c r="U1694" i="1"/>
  <c r="U1695" i="1"/>
  <c r="U1696" i="1"/>
  <c r="U1697" i="1"/>
  <c r="U1698" i="1"/>
  <c r="U1699" i="1"/>
  <c r="U1700" i="1"/>
  <c r="U1701" i="1"/>
  <c r="U1702" i="1"/>
  <c r="U1703" i="1"/>
  <c r="U1704" i="1"/>
  <c r="U1705" i="1"/>
  <c r="U1706" i="1"/>
  <c r="U1707" i="1"/>
  <c r="U1708" i="1"/>
  <c r="U1709" i="1"/>
  <c r="U1710" i="1"/>
  <c r="U1711" i="1"/>
  <c r="U1712" i="1"/>
  <c r="U1713" i="1"/>
  <c r="U1714" i="1"/>
  <c r="U1715" i="1"/>
  <c r="U1716" i="1"/>
  <c r="U1717" i="1"/>
  <c r="U1718" i="1"/>
  <c r="U1719" i="1"/>
  <c r="U1721" i="1"/>
  <c r="U1722" i="1"/>
  <c r="U1723" i="1"/>
  <c r="U1724" i="1"/>
  <c r="U1725" i="1"/>
  <c r="U1726" i="1"/>
  <c r="U1727" i="1"/>
  <c r="U1728" i="1"/>
  <c r="U1729" i="1"/>
  <c r="U1730" i="1"/>
  <c r="U1731" i="1"/>
  <c r="U1732" i="1"/>
  <c r="U1733" i="1"/>
  <c r="U1734" i="1"/>
  <c r="U1735" i="1"/>
  <c r="U1736" i="1"/>
  <c r="U1737" i="1"/>
  <c r="U1738" i="1"/>
  <c r="U1739" i="1"/>
  <c r="U1740" i="1"/>
  <c r="U1741" i="1"/>
  <c r="U1742" i="1"/>
  <c r="U1743" i="1"/>
  <c r="U1744" i="1"/>
  <c r="U1745" i="1"/>
  <c r="U1746" i="1"/>
  <c r="U1747" i="1"/>
  <c r="U1748" i="1"/>
  <c r="U1749" i="1"/>
  <c r="U1750" i="1"/>
  <c r="U1751" i="1"/>
  <c r="U1752" i="1"/>
  <c r="U1753" i="1"/>
  <c r="U1754" i="1"/>
  <c r="U1755" i="1"/>
  <c r="U1756" i="1"/>
  <c r="U1757" i="1"/>
  <c r="U1758" i="1"/>
  <c r="U1759" i="1"/>
  <c r="U1760" i="1"/>
  <c r="U1761" i="1"/>
  <c r="U1762" i="1"/>
  <c r="U1763" i="1"/>
  <c r="U1764" i="1"/>
  <c r="U1765" i="1"/>
  <c r="U1766" i="1"/>
  <c r="U1767" i="1"/>
  <c r="U1768" i="1"/>
  <c r="U1769" i="1"/>
  <c r="U1771" i="1"/>
  <c r="U1772" i="1"/>
  <c r="U1773" i="1"/>
  <c r="U1774" i="1"/>
  <c r="U1775" i="1"/>
  <c r="U1776" i="1"/>
  <c r="U1777" i="1"/>
  <c r="U1778" i="1"/>
  <c r="U1779" i="1"/>
  <c r="U1780" i="1"/>
  <c r="U1781" i="1"/>
  <c r="U1782" i="1"/>
  <c r="U1783" i="1"/>
  <c r="U1784" i="1"/>
  <c r="U1785" i="1"/>
  <c r="U1786" i="1"/>
  <c r="U1787" i="1"/>
  <c r="U1788" i="1"/>
  <c r="U1789" i="1"/>
  <c r="U1790" i="1"/>
  <c r="U1791" i="1"/>
  <c r="U1792" i="1"/>
  <c r="U1793" i="1"/>
  <c r="U1795" i="1"/>
  <c r="U1796" i="1"/>
  <c r="U1797" i="1"/>
  <c r="U1798" i="1"/>
  <c r="U1799" i="1"/>
  <c r="U1800" i="1"/>
  <c r="U1801" i="1"/>
  <c r="U1802" i="1"/>
  <c r="U1803" i="1"/>
  <c r="U1804" i="1"/>
  <c r="U1806" i="1"/>
  <c r="U1807" i="1"/>
  <c r="U1808" i="1"/>
  <c r="U1809" i="1"/>
  <c r="U1810" i="1"/>
  <c r="U1811" i="1"/>
  <c r="U1812" i="1"/>
  <c r="U1813" i="1"/>
  <c r="U1814" i="1"/>
  <c r="U1816" i="1"/>
  <c r="U1817" i="1"/>
  <c r="U1818" i="1"/>
  <c r="U1819" i="1"/>
  <c r="U1820" i="1"/>
  <c r="U1821" i="1"/>
  <c r="U1822" i="1"/>
  <c r="U1823" i="1"/>
  <c r="U1824" i="1"/>
  <c r="U1825" i="1"/>
  <c r="U1826" i="1"/>
  <c r="U1827" i="1"/>
  <c r="U1828" i="1"/>
  <c r="U1829" i="1"/>
  <c r="U1831" i="1"/>
  <c r="U1832" i="1"/>
  <c r="U1833" i="1"/>
  <c r="U1834" i="1"/>
  <c r="U1835" i="1"/>
  <c r="U1836" i="1"/>
  <c r="U1837" i="1"/>
  <c r="U1838" i="1"/>
  <c r="U1839" i="1"/>
  <c r="U1840" i="1"/>
  <c r="U1841" i="1"/>
  <c r="U1842" i="1"/>
  <c r="U1844" i="1"/>
  <c r="U1845" i="1"/>
  <c r="U1846" i="1"/>
  <c r="U1847" i="1"/>
  <c r="U1848" i="1"/>
  <c r="U1849" i="1"/>
  <c r="U1850" i="1"/>
  <c r="U1851" i="1"/>
  <c r="U1852" i="1"/>
  <c r="U1853" i="1"/>
  <c r="U1854" i="1"/>
  <c r="U1855" i="1"/>
  <c r="U1856" i="1"/>
  <c r="U1857" i="1"/>
  <c r="U1859" i="1"/>
  <c r="U1861" i="1"/>
  <c r="U1862" i="1"/>
  <c r="U1863" i="1"/>
  <c r="U1864" i="1"/>
  <c r="U1865" i="1"/>
  <c r="U1866" i="1"/>
  <c r="U1867" i="1"/>
  <c r="U1868" i="1"/>
  <c r="U1869" i="1"/>
  <c r="U1870" i="1"/>
  <c r="U1871" i="1"/>
  <c r="U1872" i="1"/>
  <c r="U1873" i="1"/>
  <c r="U1874" i="1"/>
  <c r="U1875" i="1"/>
  <c r="U1876" i="1"/>
  <c r="U1877" i="1"/>
  <c r="U1878" i="1"/>
  <c r="U1879" i="1"/>
  <c r="U1880" i="1"/>
  <c r="U1881" i="1"/>
  <c r="U1882" i="1"/>
  <c r="U1883" i="1"/>
  <c r="U1884" i="1"/>
  <c r="U1885" i="1"/>
  <c r="U1886" i="1"/>
  <c r="U1887" i="1"/>
  <c r="U1888" i="1"/>
  <c r="U1889" i="1"/>
  <c r="U1890" i="1"/>
  <c r="U1892" i="1"/>
  <c r="U1893" i="1"/>
  <c r="U1894" i="1"/>
  <c r="U1897" i="1"/>
  <c r="U1898" i="1"/>
  <c r="U1899" i="1"/>
  <c r="U1900" i="1"/>
  <c r="U1901" i="1"/>
  <c r="U1903" i="1"/>
  <c r="U1905" i="1"/>
  <c r="U1906" i="1"/>
  <c r="U1907" i="1"/>
  <c r="U1908" i="1"/>
  <c r="U1909" i="1"/>
  <c r="U1910" i="1"/>
  <c r="U1911" i="1"/>
  <c r="U1912" i="1"/>
  <c r="U1913" i="1"/>
  <c r="U1914" i="1"/>
  <c r="U1915" i="1"/>
  <c r="U1916" i="1"/>
  <c r="U1917" i="1"/>
  <c r="U1918" i="1"/>
  <c r="U1919" i="1"/>
  <c r="U1920" i="1"/>
  <c r="U1921" i="1"/>
  <c r="U1923" i="1"/>
  <c r="U1924" i="1"/>
  <c r="U1925" i="1"/>
  <c r="U1926" i="1"/>
  <c r="U1927" i="1"/>
  <c r="U1928" i="1"/>
  <c r="U1929" i="1"/>
  <c r="U1931" i="1"/>
  <c r="U1932" i="1"/>
  <c r="U1933" i="1"/>
  <c r="U1934" i="1"/>
  <c r="U1935" i="1"/>
  <c r="U1936" i="1"/>
  <c r="U1937" i="1"/>
  <c r="U1938" i="1"/>
  <c r="U1939" i="1"/>
  <c r="U1940" i="1"/>
  <c r="U1941" i="1"/>
  <c r="U1942" i="1"/>
  <c r="U1943" i="1"/>
  <c r="U1944" i="1"/>
  <c r="U1945" i="1"/>
  <c r="U1946" i="1"/>
  <c r="U1947" i="1"/>
  <c r="U1948" i="1"/>
  <c r="U1949" i="1"/>
  <c r="U1950" i="1"/>
  <c r="U1951" i="1"/>
  <c r="U1952" i="1"/>
  <c r="U1953" i="1"/>
  <c r="U1954" i="1"/>
  <c r="U1955" i="1"/>
  <c r="U1957" i="1"/>
  <c r="U1958" i="1"/>
  <c r="U1959" i="1"/>
  <c r="U1960" i="1"/>
  <c r="U1961" i="1"/>
  <c r="U1962" i="1"/>
  <c r="U1963" i="1"/>
  <c r="U1964" i="1"/>
  <c r="U1965" i="1"/>
  <c r="U1966" i="1"/>
  <c r="U1967" i="1"/>
  <c r="U1968" i="1"/>
  <c r="U1969" i="1"/>
  <c r="U1970" i="1"/>
  <c r="U1971" i="1"/>
  <c r="U1972" i="1"/>
  <c r="U1973" i="1"/>
  <c r="U1974" i="1"/>
  <c r="U1975" i="1"/>
  <c r="U1976" i="1"/>
  <c r="U1977" i="1"/>
  <c r="U1978" i="1"/>
  <c r="U1980" i="1"/>
  <c r="U1981" i="1"/>
  <c r="U1982" i="1"/>
  <c r="U1983" i="1"/>
  <c r="U1984" i="1"/>
  <c r="U1985" i="1"/>
  <c r="U1986" i="1"/>
  <c r="U1988" i="1"/>
  <c r="U1989" i="1"/>
  <c r="U1990" i="1"/>
  <c r="U1991" i="1"/>
  <c r="U1993" i="1"/>
  <c r="U1994" i="1"/>
  <c r="U1995" i="1"/>
  <c r="U1996" i="1"/>
  <c r="U1997" i="1"/>
  <c r="U1998" i="1"/>
  <c r="U1999" i="1"/>
  <c r="U2000" i="1"/>
  <c r="U2001" i="1"/>
  <c r="U2002" i="1"/>
  <c r="U2003" i="1"/>
  <c r="U2005" i="1"/>
  <c r="U2006" i="1"/>
  <c r="U2007" i="1"/>
  <c r="U2008" i="1"/>
  <c r="U2009" i="1"/>
  <c r="U2010" i="1"/>
  <c r="U2011" i="1"/>
  <c r="U2012" i="1"/>
  <c r="U2013" i="1"/>
  <c r="U2014" i="1"/>
  <c r="U2015" i="1"/>
  <c r="U2016" i="1"/>
  <c r="U2017" i="1"/>
  <c r="U2018" i="1"/>
  <c r="U2019" i="1"/>
  <c r="U2020" i="1"/>
  <c r="U2021" i="1"/>
  <c r="U2022" i="1"/>
  <c r="U2023" i="1"/>
  <c r="U2024" i="1"/>
  <c r="U2025" i="1"/>
  <c r="U2027" i="1"/>
  <c r="U2028" i="1"/>
  <c r="U2029" i="1"/>
  <c r="U2030" i="1"/>
  <c r="U2032" i="1"/>
  <c r="U2033" i="1"/>
  <c r="U2034" i="1"/>
  <c r="U2035" i="1"/>
  <c r="U2036" i="1"/>
  <c r="U2037" i="1"/>
  <c r="U2038" i="1"/>
  <c r="U2039" i="1"/>
  <c r="U2040" i="1"/>
  <c r="U2041" i="1"/>
  <c r="U2042" i="1"/>
  <c r="U2043" i="1"/>
  <c r="U2044" i="1"/>
  <c r="U2045" i="1"/>
  <c r="U2046" i="1"/>
  <c r="U2047" i="1"/>
  <c r="U2048" i="1"/>
  <c r="U2049" i="1"/>
  <c r="U2050" i="1"/>
  <c r="U2051" i="1"/>
  <c r="U2052" i="1"/>
  <c r="U2053" i="1"/>
  <c r="U2054" i="1"/>
  <c r="U2055" i="1"/>
  <c r="U2056" i="1"/>
  <c r="U2057" i="1"/>
  <c r="U2058" i="1"/>
  <c r="U2059" i="1"/>
  <c r="U2060" i="1"/>
  <c r="U2061" i="1"/>
  <c r="U2062" i="1"/>
  <c r="U2063" i="1"/>
  <c r="U2064" i="1"/>
  <c r="U2065" i="1"/>
  <c r="U2066" i="1"/>
  <c r="U2067" i="1"/>
  <c r="U2068" i="1"/>
  <c r="U2069" i="1"/>
  <c r="U2070" i="1"/>
  <c r="U2071" i="1"/>
  <c r="U2072" i="1"/>
  <c r="U2073" i="1"/>
  <c r="U2074" i="1"/>
  <c r="U2075" i="1"/>
  <c r="U2076" i="1"/>
  <c r="U2078" i="1"/>
  <c r="U2079" i="1"/>
  <c r="U2081" i="1"/>
  <c r="U2082" i="1"/>
  <c r="U2083" i="1"/>
  <c r="U2084" i="1"/>
  <c r="U2085" i="1"/>
  <c r="U2086" i="1"/>
  <c r="U2087" i="1"/>
  <c r="U2088" i="1"/>
  <c r="U2089" i="1"/>
  <c r="U2090" i="1"/>
  <c r="U2091" i="1"/>
  <c r="U2092" i="1"/>
  <c r="U2094" i="1"/>
  <c r="U2095" i="1"/>
  <c r="U2096" i="1"/>
  <c r="U2097" i="1"/>
  <c r="U2098" i="1"/>
  <c r="U2099" i="1"/>
  <c r="U2100" i="1"/>
  <c r="U2101" i="1"/>
  <c r="U2102" i="1"/>
  <c r="U2103" i="1"/>
  <c r="U2104" i="1"/>
  <c r="U2105" i="1"/>
  <c r="U2106" i="1"/>
  <c r="U2107" i="1"/>
  <c r="U2108" i="1"/>
  <c r="U2109" i="1"/>
  <c r="U2110" i="1"/>
  <c r="U2111" i="1"/>
  <c r="U2112" i="1"/>
  <c r="U2113" i="1"/>
  <c r="U2114" i="1"/>
  <c r="U2115" i="1"/>
  <c r="U2116" i="1"/>
  <c r="U2117" i="1"/>
  <c r="U2118" i="1"/>
  <c r="U2119" i="1"/>
  <c r="U2120" i="1"/>
  <c r="U2121" i="1"/>
  <c r="U2122" i="1"/>
  <c r="U2123" i="1"/>
  <c r="U2124" i="1"/>
  <c r="U2125" i="1"/>
  <c r="U2126" i="1"/>
  <c r="U2127" i="1"/>
  <c r="U2128" i="1"/>
  <c r="U2129" i="1"/>
  <c r="U2130" i="1"/>
  <c r="U2131" i="1"/>
  <c r="U2132" i="1"/>
  <c r="U2133" i="1"/>
  <c r="U2134" i="1"/>
  <c r="U2135" i="1"/>
  <c r="U2136" i="1"/>
  <c r="U2137" i="1"/>
  <c r="U2138" i="1"/>
  <c r="U2139" i="1"/>
  <c r="U2140" i="1"/>
  <c r="U2141" i="1"/>
  <c r="U2142" i="1"/>
  <c r="U2143" i="1"/>
  <c r="U2144" i="1"/>
  <c r="U2145" i="1"/>
  <c r="U2146" i="1"/>
  <c r="U2147" i="1"/>
  <c r="U2148" i="1"/>
  <c r="U2149" i="1"/>
  <c r="U2150" i="1"/>
  <c r="U2151" i="1"/>
  <c r="U2152" i="1"/>
  <c r="U2153" i="1"/>
  <c r="U2154" i="1"/>
  <c r="U2155" i="1"/>
  <c r="U2156" i="1"/>
  <c r="U2157" i="1"/>
  <c r="U2158" i="1"/>
  <c r="U2159" i="1"/>
  <c r="U2160" i="1"/>
  <c r="U2161" i="1"/>
  <c r="U2162" i="1"/>
  <c r="U2163" i="1"/>
  <c r="U2164" i="1"/>
  <c r="U2165" i="1"/>
  <c r="U2166" i="1"/>
  <c r="U2168" i="1"/>
  <c r="U2169" i="1"/>
  <c r="U2170" i="1"/>
  <c r="U2171" i="1"/>
  <c r="U2172" i="1"/>
  <c r="U2173" i="1"/>
  <c r="U2174" i="1"/>
  <c r="U2175" i="1"/>
  <c r="U2176" i="1"/>
  <c r="U2177" i="1"/>
  <c r="U2178" i="1"/>
  <c r="U2179" i="1"/>
  <c r="U2180" i="1"/>
  <c r="U2181" i="1"/>
  <c r="U2182" i="1"/>
  <c r="U2183" i="1"/>
  <c r="U2184" i="1"/>
  <c r="U2185" i="1"/>
  <c r="U2186" i="1"/>
  <c r="U2187" i="1"/>
  <c r="U2188" i="1"/>
  <c r="U2189" i="1"/>
  <c r="U2190" i="1"/>
  <c r="U2192" i="1"/>
  <c r="U2193" i="1"/>
  <c r="U2194" i="1"/>
  <c r="U2195" i="1"/>
  <c r="U2196" i="1"/>
  <c r="U2197" i="1"/>
  <c r="U2198" i="1"/>
  <c r="U2199" i="1"/>
  <c r="U2200" i="1"/>
  <c r="U2201" i="1"/>
  <c r="U2202" i="1"/>
  <c r="U2203" i="1"/>
  <c r="U2204" i="1"/>
  <c r="U2205" i="1"/>
  <c r="U2206" i="1"/>
  <c r="U2207" i="1"/>
  <c r="U2208" i="1"/>
  <c r="U2209" i="1"/>
  <c r="U2210" i="1"/>
  <c r="U2211" i="1"/>
  <c r="U2212" i="1"/>
  <c r="U2213" i="1"/>
  <c r="U2214" i="1"/>
  <c r="U2215" i="1"/>
  <c r="U2217" i="1"/>
  <c r="U2218" i="1"/>
  <c r="U2219" i="1"/>
  <c r="U2220" i="1"/>
  <c r="U2221" i="1"/>
  <c r="U2222" i="1"/>
  <c r="U2223" i="1"/>
  <c r="U2224" i="1"/>
  <c r="U2225" i="1"/>
  <c r="U2226" i="1"/>
  <c r="U2227" i="1"/>
  <c r="U2228" i="1"/>
  <c r="U2229" i="1"/>
  <c r="U2230" i="1"/>
  <c r="U2231" i="1"/>
  <c r="U2232" i="1"/>
  <c r="U2233" i="1"/>
  <c r="U2234" i="1"/>
  <c r="U2235" i="1"/>
  <c r="U2236" i="1"/>
  <c r="U2237" i="1"/>
  <c r="U2238" i="1"/>
  <c r="U2239" i="1"/>
  <c r="U2240" i="1"/>
  <c r="U2242" i="1"/>
  <c r="U2243" i="1"/>
  <c r="U2244" i="1"/>
  <c r="U2245" i="1"/>
  <c r="U2246" i="1"/>
  <c r="U2247" i="1"/>
  <c r="U2248" i="1"/>
  <c r="U2249" i="1"/>
  <c r="U2250" i="1"/>
  <c r="U2252" i="1"/>
  <c r="U2253" i="1"/>
  <c r="U2255" i="1"/>
  <c r="U2256" i="1"/>
  <c r="U2257" i="1"/>
  <c r="U2258" i="1"/>
  <c r="U2259" i="1"/>
  <c r="U2260" i="1"/>
  <c r="U2261" i="1"/>
  <c r="U2262" i="1"/>
  <c r="U2263" i="1"/>
  <c r="U2264" i="1"/>
  <c r="U2265" i="1"/>
  <c r="U2266" i="1"/>
  <c r="U2267" i="1"/>
  <c r="U2268" i="1"/>
  <c r="U2269" i="1"/>
  <c r="U2270" i="1"/>
  <c r="U2271" i="1"/>
  <c r="U2272" i="1"/>
  <c r="U2273" i="1"/>
  <c r="U2274" i="1"/>
  <c r="U2275" i="1"/>
  <c r="U2276" i="1"/>
  <c r="U2277" i="1"/>
  <c r="U2278" i="1"/>
  <c r="U2279" i="1"/>
  <c r="U2280" i="1"/>
  <c r="U2281" i="1"/>
  <c r="U2282" i="1"/>
  <c r="U2283" i="1"/>
  <c r="U2284" i="1"/>
  <c r="U2285" i="1"/>
  <c r="U2286" i="1"/>
  <c r="U2287" i="1"/>
  <c r="U2288" i="1"/>
  <c r="U2289" i="1"/>
  <c r="U2290" i="1"/>
  <c r="U2291" i="1"/>
  <c r="U2292" i="1"/>
  <c r="U2293" i="1"/>
  <c r="U2294" i="1"/>
  <c r="U2295" i="1"/>
  <c r="U2297" i="1"/>
  <c r="U2298" i="1"/>
  <c r="U2299" i="1"/>
  <c r="U2300" i="1"/>
  <c r="U2301" i="1"/>
  <c r="U2302" i="1"/>
  <c r="U2303" i="1"/>
  <c r="U2304" i="1"/>
  <c r="U2305" i="1"/>
  <c r="U2306" i="1"/>
  <c r="U2307" i="1"/>
  <c r="U2308" i="1"/>
  <c r="U2309" i="1"/>
  <c r="U2310" i="1"/>
  <c r="U2311" i="1"/>
  <c r="U2312" i="1"/>
  <c r="U2313" i="1"/>
  <c r="U2314" i="1"/>
  <c r="U2315" i="1"/>
  <c r="U2316" i="1"/>
  <c r="U2317" i="1"/>
  <c r="U2318" i="1"/>
  <c r="U2319" i="1"/>
  <c r="U2320" i="1"/>
  <c r="U2321" i="1"/>
  <c r="U2322" i="1"/>
  <c r="U2323" i="1"/>
  <c r="U2324" i="1"/>
  <c r="U2325" i="1"/>
  <c r="U2326" i="1"/>
  <c r="U2327" i="1"/>
  <c r="U2328" i="1"/>
  <c r="U2329" i="1"/>
  <c r="U2330" i="1"/>
  <c r="U2331" i="1"/>
  <c r="U2332" i="1"/>
  <c r="U2333" i="1"/>
  <c r="U2334" i="1"/>
  <c r="U2335" i="1"/>
  <c r="U2336" i="1"/>
  <c r="U2337" i="1"/>
  <c r="U2338" i="1"/>
  <c r="U2339" i="1"/>
  <c r="U2340" i="1"/>
  <c r="U2341" i="1"/>
  <c r="U2342" i="1"/>
  <c r="U2343" i="1"/>
  <c r="U2344" i="1"/>
  <c r="U2345" i="1"/>
  <c r="U2346" i="1"/>
  <c r="U2347" i="1"/>
  <c r="U2348" i="1"/>
  <c r="U2349" i="1"/>
  <c r="U2350" i="1"/>
  <c r="U2351" i="1"/>
  <c r="U2352" i="1"/>
  <c r="U2353" i="1"/>
  <c r="U2354" i="1"/>
  <c r="U2355" i="1"/>
  <c r="U2356" i="1"/>
  <c r="U2357" i="1"/>
  <c r="U2358" i="1"/>
  <c r="U2359" i="1"/>
  <c r="U2360" i="1"/>
  <c r="U2361" i="1"/>
  <c r="U2362" i="1"/>
  <c r="U2363" i="1"/>
  <c r="U2364" i="1"/>
  <c r="U2365" i="1"/>
  <c r="U2366" i="1"/>
  <c r="U2368" i="1"/>
  <c r="U2369" i="1"/>
  <c r="U2370" i="1"/>
  <c r="U2372" i="1"/>
  <c r="U2373" i="1"/>
  <c r="U2374" i="1"/>
  <c r="U2376" i="1"/>
  <c r="U2377" i="1"/>
  <c r="U2378" i="1"/>
  <c r="U2379" i="1"/>
  <c r="U2380" i="1"/>
  <c r="U2381" i="1"/>
  <c r="U2382" i="1"/>
  <c r="U2383" i="1"/>
  <c r="U2384" i="1"/>
  <c r="U2385" i="1"/>
  <c r="U2386" i="1"/>
  <c r="U2387" i="1"/>
  <c r="U2388" i="1"/>
  <c r="U2389" i="1"/>
  <c r="U2391" i="1"/>
  <c r="U2393" i="1"/>
  <c r="U2395" i="1"/>
  <c r="U2396" i="1"/>
  <c r="U2397" i="1"/>
  <c r="U2398" i="1"/>
  <c r="U2399" i="1"/>
  <c r="U2400" i="1"/>
  <c r="U2402" i="1"/>
  <c r="U2403" i="1"/>
  <c r="U2404" i="1"/>
  <c r="U2405" i="1"/>
  <c r="U2406" i="1"/>
  <c r="U2407" i="1"/>
  <c r="U2408" i="1"/>
  <c r="U2409" i="1"/>
  <c r="U2410" i="1"/>
  <c r="U2411" i="1"/>
  <c r="U2412" i="1"/>
  <c r="U2413" i="1"/>
  <c r="U2414" i="1"/>
  <c r="U2415" i="1"/>
  <c r="U2416" i="1"/>
  <c r="U2417" i="1"/>
  <c r="U2418" i="1"/>
  <c r="U2419" i="1"/>
  <c r="U2420" i="1"/>
  <c r="U2421" i="1"/>
  <c r="U2422" i="1"/>
  <c r="U2423" i="1"/>
  <c r="U2424" i="1"/>
  <c r="U2425" i="1"/>
  <c r="U2426" i="1"/>
  <c r="U2428" i="1"/>
  <c r="U2429" i="1"/>
  <c r="U2430" i="1"/>
  <c r="U2431" i="1"/>
  <c r="U2432" i="1"/>
  <c r="U2433" i="1"/>
  <c r="U2434" i="1"/>
  <c r="U2435" i="1"/>
  <c r="U2436" i="1"/>
  <c r="U2437" i="1"/>
  <c r="U2438" i="1"/>
  <c r="U2439" i="1"/>
  <c r="U2440" i="1"/>
  <c r="U2441" i="1"/>
  <c r="U2442" i="1"/>
  <c r="U2444" i="1"/>
  <c r="U2445" i="1"/>
  <c r="U2446" i="1"/>
  <c r="U2447" i="1"/>
  <c r="U2448" i="1"/>
  <c r="U2449" i="1"/>
  <c r="U2450" i="1"/>
  <c r="U2452" i="1"/>
  <c r="U2453" i="1"/>
  <c r="U2454" i="1"/>
  <c r="U2455" i="1"/>
  <c r="U2456" i="1"/>
  <c r="U2457" i="1"/>
  <c r="U2458" i="1"/>
  <c r="U2459" i="1"/>
  <c r="U2460" i="1"/>
  <c r="U2461" i="1"/>
  <c r="U2462" i="1"/>
  <c r="U2463" i="1"/>
  <c r="U2465" i="1"/>
  <c r="U2466" i="1"/>
  <c r="U2467" i="1"/>
  <c r="U2468" i="1"/>
  <c r="U2469" i="1"/>
  <c r="U2470" i="1"/>
  <c r="U2471" i="1"/>
  <c r="U2472" i="1"/>
  <c r="U2473" i="1"/>
  <c r="U2475" i="1"/>
  <c r="U2477" i="1"/>
  <c r="U2478" i="1"/>
  <c r="U2479" i="1"/>
  <c r="U2480" i="1"/>
  <c r="U2482" i="1"/>
  <c r="U2483" i="1"/>
  <c r="U2484" i="1"/>
  <c r="U2485" i="1"/>
  <c r="U2486" i="1"/>
  <c r="U2489" i="1"/>
  <c r="U2490" i="1"/>
  <c r="U2491" i="1"/>
  <c r="U2492" i="1"/>
  <c r="U2493" i="1"/>
  <c r="U2494" i="1"/>
  <c r="U2495" i="1"/>
  <c r="U2496" i="1"/>
  <c r="U2497" i="1"/>
  <c r="U2498" i="1"/>
  <c r="U2499" i="1"/>
  <c r="U2500" i="1"/>
  <c r="U2501" i="1"/>
  <c r="U2502" i="1"/>
  <c r="U2504" i="1"/>
  <c r="U2505" i="1"/>
  <c r="U2506" i="1"/>
  <c r="U2507" i="1"/>
  <c r="U2508" i="1"/>
  <c r="U2510" i="1"/>
  <c r="U2511" i="1"/>
  <c r="U2512" i="1"/>
  <c r="U2513" i="1"/>
  <c r="U2514" i="1"/>
  <c r="U2515" i="1"/>
  <c r="U2516" i="1"/>
  <c r="U2517" i="1"/>
  <c r="U2518" i="1"/>
  <c r="U2519" i="1"/>
  <c r="U2520" i="1"/>
  <c r="U2521" i="1"/>
  <c r="U2522" i="1"/>
  <c r="U2523" i="1"/>
  <c r="U2525" i="1"/>
  <c r="U2526" i="1"/>
  <c r="U2527" i="1"/>
  <c r="U2528" i="1"/>
  <c r="U2529" i="1"/>
  <c r="U2530" i="1"/>
  <c r="U2531" i="1"/>
  <c r="U2532" i="1"/>
  <c r="U2533" i="1"/>
  <c r="U2534" i="1"/>
  <c r="U2535" i="1"/>
  <c r="U2536" i="1"/>
  <c r="U2537" i="1"/>
  <c r="U2538" i="1"/>
  <c r="U2539" i="1"/>
  <c r="U2540" i="1"/>
  <c r="U2541" i="1"/>
  <c r="U2542" i="1"/>
  <c r="U2543" i="1"/>
  <c r="U2544" i="1"/>
  <c r="U2545" i="1"/>
  <c r="U2546" i="1"/>
  <c r="U2547" i="1"/>
  <c r="U2548" i="1"/>
  <c r="U2549" i="1"/>
  <c r="U2550" i="1"/>
  <c r="U2551" i="1"/>
  <c r="U2552" i="1"/>
  <c r="U2553" i="1"/>
  <c r="U2554" i="1"/>
  <c r="U2555" i="1"/>
  <c r="U2556" i="1"/>
  <c r="U2557" i="1"/>
  <c r="U2558" i="1"/>
  <c r="U2559" i="1"/>
  <c r="U2560" i="1"/>
  <c r="U2561" i="1"/>
  <c r="U2562" i="1"/>
  <c r="U2564" i="1"/>
  <c r="U2565" i="1"/>
  <c r="U2566" i="1"/>
  <c r="U2567" i="1"/>
  <c r="U2568" i="1"/>
  <c r="U2569" i="1"/>
  <c r="U2570" i="1"/>
  <c r="U2571" i="1"/>
  <c r="U2572" i="1"/>
  <c r="U2573" i="1"/>
  <c r="U2574" i="1"/>
  <c r="U2575" i="1"/>
  <c r="U2576" i="1"/>
  <c r="U2577" i="1"/>
  <c r="U2578" i="1"/>
  <c r="U2579" i="1"/>
  <c r="U2580" i="1"/>
  <c r="U2581" i="1"/>
  <c r="U2582" i="1"/>
  <c r="U2583" i="1"/>
  <c r="U2584" i="1"/>
  <c r="U2585" i="1"/>
  <c r="U2587" i="1"/>
  <c r="U2588" i="1"/>
  <c r="U2589" i="1"/>
  <c r="U2590" i="1"/>
  <c r="U2591" i="1"/>
  <c r="U2592" i="1"/>
  <c r="U2593" i="1"/>
  <c r="U2594" i="1"/>
  <c r="U2595" i="1"/>
  <c r="U2596" i="1"/>
  <c r="U2597" i="1"/>
  <c r="U2598" i="1"/>
  <c r="U2599" i="1"/>
  <c r="U2600" i="1"/>
  <c r="U2602" i="1"/>
  <c r="U2603" i="1"/>
  <c r="U2604" i="1"/>
  <c r="U2605" i="1"/>
  <c r="U2606" i="1"/>
  <c r="U2607" i="1"/>
  <c r="U2608" i="1"/>
  <c r="U2609" i="1"/>
  <c r="U2610" i="1"/>
  <c r="U2611" i="1"/>
  <c r="U2612" i="1"/>
  <c r="U2613" i="1"/>
  <c r="U2614" i="1"/>
  <c r="U2615" i="1"/>
  <c r="U2616" i="1"/>
  <c r="U2617" i="1"/>
  <c r="U2619" i="1"/>
  <c r="U2620" i="1"/>
  <c r="U2621" i="1"/>
  <c r="U2622" i="1"/>
  <c r="U2623" i="1"/>
  <c r="U2624" i="1"/>
  <c r="U2625" i="1"/>
  <c r="U2626" i="1"/>
  <c r="U2627" i="1"/>
  <c r="U2628" i="1"/>
  <c r="U2629" i="1"/>
  <c r="U2631" i="1"/>
  <c r="U2632" i="1"/>
  <c r="U2633" i="1"/>
  <c r="U2634" i="1"/>
  <c r="U2635" i="1"/>
  <c r="U2636" i="1"/>
  <c r="U2637" i="1"/>
  <c r="U2638" i="1"/>
  <c r="U2639" i="1"/>
  <c r="U2641" i="1"/>
  <c r="U2642" i="1"/>
  <c r="U2643" i="1"/>
  <c r="U2646" i="1"/>
  <c r="U2647" i="1"/>
  <c r="U2648" i="1"/>
  <c r="G2" i="1"/>
  <c r="H2" i="1" s="1"/>
  <c r="G3" i="1"/>
  <c r="H3" i="1" s="1"/>
  <c r="G4" i="1"/>
  <c r="H4" i="1" s="1"/>
  <c r="G5" i="1"/>
  <c r="H5" i="1" s="1"/>
  <c r="G6" i="1"/>
  <c r="H6" i="1" s="1"/>
  <c r="G7" i="1"/>
  <c r="H7" i="1" s="1"/>
  <c r="G8" i="1"/>
  <c r="H8" i="1" s="1"/>
  <c r="G9" i="1"/>
  <c r="H9" i="1" s="1"/>
  <c r="G10" i="1"/>
  <c r="H10" i="1" s="1"/>
  <c r="G11" i="1"/>
  <c r="H11" i="1" s="1"/>
  <c r="G12" i="1"/>
  <c r="H12" i="1" s="1"/>
  <c r="G13" i="1"/>
  <c r="H13" i="1" s="1"/>
  <c r="G14" i="1"/>
  <c r="H14" i="1" s="1"/>
  <c r="G15" i="1"/>
  <c r="H15" i="1" s="1"/>
  <c r="G16" i="1"/>
  <c r="H16" i="1" s="1"/>
  <c r="G17" i="1"/>
  <c r="H17" i="1" s="1"/>
  <c r="G18" i="1"/>
  <c r="H18" i="1" s="1"/>
  <c r="G19" i="1"/>
  <c r="H19" i="1" s="1"/>
  <c r="G20" i="1"/>
  <c r="H20" i="1" s="1"/>
  <c r="G21" i="1"/>
  <c r="H21" i="1" s="1"/>
  <c r="G22" i="1"/>
  <c r="H22" i="1" s="1"/>
  <c r="G23" i="1"/>
  <c r="H23" i="1" s="1"/>
  <c r="G24" i="1"/>
  <c r="H24" i="1" s="1"/>
  <c r="G25" i="1"/>
  <c r="H25" i="1" s="1"/>
  <c r="G26" i="1"/>
  <c r="H26" i="1" s="1"/>
  <c r="G27" i="1"/>
  <c r="H27" i="1" s="1"/>
  <c r="G28" i="1"/>
  <c r="H28" i="1" s="1"/>
  <c r="G29" i="1"/>
  <c r="H29" i="1" s="1"/>
  <c r="G30" i="1"/>
  <c r="H30" i="1" s="1"/>
  <c r="G31" i="1"/>
  <c r="H31" i="1" s="1"/>
  <c r="G32" i="1"/>
  <c r="H32" i="1" s="1"/>
  <c r="G33" i="1"/>
  <c r="H33" i="1" s="1"/>
  <c r="G34" i="1"/>
  <c r="H34" i="1" s="1"/>
  <c r="G35" i="1"/>
  <c r="H35" i="1" s="1"/>
  <c r="G36" i="1"/>
  <c r="H36" i="1" s="1"/>
  <c r="G37" i="1"/>
  <c r="H37" i="1" s="1"/>
  <c r="G38" i="1"/>
  <c r="H38" i="1" s="1"/>
  <c r="G39" i="1"/>
  <c r="H39" i="1" s="1"/>
  <c r="G40" i="1"/>
  <c r="H40" i="1" s="1"/>
  <c r="G41" i="1"/>
  <c r="H41" i="1" s="1"/>
  <c r="G42" i="1"/>
  <c r="H42" i="1" s="1"/>
  <c r="G43" i="1"/>
  <c r="H43" i="1" s="1"/>
  <c r="G44" i="1"/>
  <c r="H44" i="1" s="1"/>
  <c r="G45" i="1"/>
  <c r="H45" i="1" s="1"/>
  <c r="G46" i="1"/>
  <c r="H46" i="1" s="1"/>
  <c r="G47" i="1"/>
  <c r="H47" i="1" s="1"/>
  <c r="G48" i="1"/>
  <c r="H48" i="1" s="1"/>
  <c r="G49" i="1"/>
  <c r="H49" i="1" s="1"/>
  <c r="G50" i="1"/>
  <c r="H50" i="1" s="1"/>
  <c r="G51" i="1"/>
  <c r="H51" i="1" s="1"/>
  <c r="G52" i="1"/>
  <c r="H52" i="1" s="1"/>
  <c r="G53" i="1"/>
  <c r="H53" i="1" s="1"/>
  <c r="G54" i="1"/>
  <c r="H54" i="1" s="1"/>
  <c r="G55" i="1"/>
  <c r="H55" i="1" s="1"/>
  <c r="G56" i="1"/>
  <c r="H56" i="1" s="1"/>
  <c r="G57" i="1"/>
  <c r="H57" i="1" s="1"/>
  <c r="G58" i="1"/>
  <c r="H58" i="1" s="1"/>
  <c r="G59" i="1"/>
  <c r="H59" i="1" s="1"/>
  <c r="G60" i="1"/>
  <c r="H60" i="1" s="1"/>
  <c r="G61" i="1"/>
  <c r="H61" i="1" s="1"/>
  <c r="G62" i="1"/>
  <c r="H62" i="1" s="1"/>
  <c r="G63" i="1"/>
  <c r="H63" i="1" s="1"/>
  <c r="G64" i="1"/>
  <c r="H64" i="1" s="1"/>
  <c r="G65" i="1"/>
  <c r="H65" i="1" s="1"/>
  <c r="G66" i="1"/>
  <c r="H66" i="1" s="1"/>
  <c r="G67" i="1"/>
  <c r="H67" i="1" s="1"/>
  <c r="G68" i="1"/>
  <c r="H68" i="1" s="1"/>
  <c r="G69" i="1"/>
  <c r="H69" i="1" s="1"/>
  <c r="G70" i="1"/>
  <c r="H70" i="1" s="1"/>
  <c r="G71" i="1"/>
  <c r="H71" i="1" s="1"/>
  <c r="G72" i="1"/>
  <c r="H72" i="1" s="1"/>
  <c r="G73" i="1"/>
  <c r="H73" i="1" s="1"/>
  <c r="G74" i="1"/>
  <c r="H74" i="1" s="1"/>
  <c r="G75" i="1"/>
  <c r="H75" i="1" s="1"/>
  <c r="G76" i="1"/>
  <c r="H76" i="1" s="1"/>
  <c r="G77" i="1"/>
  <c r="H77" i="1" s="1"/>
  <c r="G78" i="1"/>
  <c r="H78" i="1" s="1"/>
  <c r="G79" i="1"/>
  <c r="H79" i="1" s="1"/>
  <c r="G80" i="1"/>
  <c r="H80" i="1" s="1"/>
  <c r="G81" i="1"/>
  <c r="H81" i="1" s="1"/>
  <c r="G82" i="1"/>
  <c r="H82" i="1" s="1"/>
  <c r="G83" i="1"/>
  <c r="H83" i="1" s="1"/>
  <c r="G84" i="1"/>
  <c r="H84" i="1" s="1"/>
  <c r="G85" i="1"/>
  <c r="H85" i="1" s="1"/>
  <c r="G86" i="1"/>
  <c r="H86" i="1" s="1"/>
  <c r="G87" i="1"/>
  <c r="H87" i="1" s="1"/>
  <c r="G88" i="1"/>
  <c r="H88" i="1" s="1"/>
  <c r="G89" i="1"/>
  <c r="H89" i="1" s="1"/>
  <c r="G90" i="1"/>
  <c r="H90" i="1" s="1"/>
  <c r="G91" i="1"/>
  <c r="H91" i="1" s="1"/>
  <c r="G92" i="1"/>
  <c r="H92" i="1" s="1"/>
  <c r="G93" i="1"/>
  <c r="H93" i="1" s="1"/>
  <c r="G94" i="1"/>
  <c r="H94" i="1" s="1"/>
  <c r="G95" i="1"/>
  <c r="H95" i="1" s="1"/>
  <c r="G96" i="1"/>
  <c r="H96" i="1" s="1"/>
  <c r="G97" i="1"/>
  <c r="H97" i="1" s="1"/>
  <c r="G98" i="1"/>
  <c r="H98" i="1" s="1"/>
  <c r="G99" i="1"/>
  <c r="H99" i="1" s="1"/>
  <c r="G100" i="1"/>
  <c r="H100" i="1" s="1"/>
  <c r="G101" i="1"/>
  <c r="H101" i="1" s="1"/>
  <c r="G102" i="1"/>
  <c r="H102" i="1" s="1"/>
  <c r="G103" i="1"/>
  <c r="H103" i="1" s="1"/>
  <c r="G104" i="1"/>
  <c r="H104" i="1" s="1"/>
  <c r="G105" i="1"/>
  <c r="H105" i="1" s="1"/>
  <c r="G106" i="1"/>
  <c r="H106" i="1" s="1"/>
  <c r="G107" i="1"/>
  <c r="H107" i="1" s="1"/>
  <c r="G108" i="1"/>
  <c r="H108" i="1" s="1"/>
  <c r="G109" i="1"/>
  <c r="H109" i="1" s="1"/>
  <c r="G110" i="1"/>
  <c r="H110" i="1" s="1"/>
  <c r="G111" i="1"/>
  <c r="H111" i="1" s="1"/>
  <c r="G112" i="1"/>
  <c r="H112" i="1" s="1"/>
  <c r="G113" i="1"/>
  <c r="H113" i="1" s="1"/>
  <c r="G114" i="1"/>
  <c r="H114" i="1" s="1"/>
  <c r="G115" i="1"/>
  <c r="H115" i="1" s="1"/>
  <c r="G116" i="1"/>
  <c r="H116" i="1" s="1"/>
  <c r="G117" i="1"/>
  <c r="H117" i="1" s="1"/>
  <c r="G118" i="1"/>
  <c r="H118" i="1" s="1"/>
  <c r="G119" i="1"/>
  <c r="H119" i="1" s="1"/>
  <c r="G120" i="1"/>
  <c r="H120" i="1" s="1"/>
  <c r="G121" i="1"/>
  <c r="H121" i="1" s="1"/>
  <c r="G122" i="1"/>
  <c r="H122" i="1" s="1"/>
  <c r="G123" i="1"/>
  <c r="H123" i="1" s="1"/>
  <c r="G124" i="1"/>
  <c r="H124" i="1" s="1"/>
  <c r="G125" i="1"/>
  <c r="H125" i="1" s="1"/>
  <c r="G126" i="1"/>
  <c r="H126" i="1" s="1"/>
  <c r="G127" i="1"/>
  <c r="H127" i="1" s="1"/>
  <c r="G128" i="1"/>
  <c r="H128" i="1" s="1"/>
  <c r="G129" i="1"/>
  <c r="H129" i="1" s="1"/>
  <c r="G130" i="1"/>
  <c r="H130" i="1" s="1"/>
  <c r="G131" i="1"/>
  <c r="H131" i="1" s="1"/>
  <c r="G132" i="1"/>
  <c r="H132" i="1" s="1"/>
  <c r="G133" i="1"/>
  <c r="H133" i="1" s="1"/>
  <c r="G134" i="1"/>
  <c r="H134" i="1" s="1"/>
  <c r="G135" i="1"/>
  <c r="H135" i="1" s="1"/>
  <c r="G136" i="1"/>
  <c r="H136" i="1" s="1"/>
  <c r="G137" i="1"/>
  <c r="H137" i="1" s="1"/>
  <c r="G138" i="1"/>
  <c r="H138" i="1" s="1"/>
  <c r="G139" i="1"/>
  <c r="H139" i="1" s="1"/>
  <c r="G140" i="1"/>
  <c r="H140" i="1" s="1"/>
  <c r="G141" i="1"/>
  <c r="H141" i="1" s="1"/>
  <c r="G142" i="1"/>
  <c r="H142" i="1" s="1"/>
  <c r="G143" i="1"/>
  <c r="H143" i="1" s="1"/>
  <c r="G144" i="1"/>
  <c r="H144" i="1" s="1"/>
  <c r="G145" i="1"/>
  <c r="H145" i="1" s="1"/>
  <c r="G146" i="1"/>
  <c r="H146" i="1" s="1"/>
  <c r="G147" i="1"/>
  <c r="H147" i="1" s="1"/>
  <c r="G148" i="1"/>
  <c r="H148" i="1" s="1"/>
  <c r="G149" i="1"/>
  <c r="H149" i="1" s="1"/>
  <c r="G150" i="1"/>
  <c r="H150" i="1" s="1"/>
  <c r="G151" i="1"/>
  <c r="H151" i="1" s="1"/>
  <c r="G152" i="1"/>
  <c r="H152" i="1" s="1"/>
  <c r="G153" i="1"/>
  <c r="H153" i="1" s="1"/>
  <c r="G154" i="1"/>
  <c r="H154" i="1" s="1"/>
  <c r="G155" i="1"/>
  <c r="H155" i="1" s="1"/>
  <c r="G156" i="1"/>
  <c r="H156" i="1" s="1"/>
  <c r="G157" i="1"/>
  <c r="H157" i="1" s="1"/>
  <c r="G158" i="1"/>
  <c r="H158" i="1" s="1"/>
  <c r="G159" i="1"/>
  <c r="H159" i="1" s="1"/>
  <c r="G160" i="1"/>
  <c r="H160" i="1" s="1"/>
  <c r="G161" i="1"/>
  <c r="H161" i="1" s="1"/>
  <c r="G162" i="1"/>
  <c r="H162" i="1" s="1"/>
  <c r="G163" i="1"/>
  <c r="H163" i="1" s="1"/>
  <c r="G164" i="1"/>
  <c r="H164" i="1" s="1"/>
  <c r="G165" i="1"/>
  <c r="H165" i="1" s="1"/>
  <c r="G166" i="1"/>
  <c r="H166" i="1" s="1"/>
  <c r="G167" i="1"/>
  <c r="H167" i="1" s="1"/>
  <c r="G168" i="1"/>
  <c r="H168" i="1" s="1"/>
  <c r="G169" i="1"/>
  <c r="H169" i="1" s="1"/>
  <c r="G170" i="1"/>
  <c r="H170" i="1" s="1"/>
  <c r="G171" i="1"/>
  <c r="H171" i="1" s="1"/>
  <c r="G172" i="1"/>
  <c r="H172" i="1" s="1"/>
  <c r="G173" i="1"/>
  <c r="H173" i="1" s="1"/>
  <c r="G174" i="1"/>
  <c r="H174" i="1" s="1"/>
  <c r="G175" i="1"/>
  <c r="H175" i="1" s="1"/>
  <c r="G176" i="1"/>
  <c r="H176" i="1" s="1"/>
  <c r="G177" i="1"/>
  <c r="H177" i="1" s="1"/>
  <c r="G178" i="1"/>
  <c r="H178" i="1" s="1"/>
  <c r="G179" i="1"/>
  <c r="H179" i="1" s="1"/>
  <c r="G180" i="1"/>
  <c r="H180" i="1" s="1"/>
  <c r="G181" i="1"/>
  <c r="H181" i="1" s="1"/>
  <c r="G182" i="1"/>
  <c r="H182" i="1" s="1"/>
  <c r="G183" i="1"/>
  <c r="H183" i="1" s="1"/>
  <c r="G184" i="1"/>
  <c r="H184" i="1" s="1"/>
  <c r="G185" i="1"/>
  <c r="H185" i="1" s="1"/>
  <c r="G186" i="1"/>
  <c r="H186" i="1" s="1"/>
  <c r="G187" i="1"/>
  <c r="H187" i="1" s="1"/>
  <c r="G188" i="1"/>
  <c r="H188" i="1" s="1"/>
  <c r="G189" i="1"/>
  <c r="H189" i="1" s="1"/>
  <c r="G190" i="1"/>
  <c r="H190" i="1" s="1"/>
  <c r="G191" i="1"/>
  <c r="H191" i="1" s="1"/>
  <c r="G192" i="1"/>
  <c r="H192" i="1" s="1"/>
  <c r="G193" i="1"/>
  <c r="H193" i="1" s="1"/>
  <c r="G194" i="1"/>
  <c r="H194" i="1" s="1"/>
  <c r="G195" i="1"/>
  <c r="H195" i="1" s="1"/>
  <c r="G196" i="1"/>
  <c r="H196" i="1" s="1"/>
  <c r="G197" i="1"/>
  <c r="H197" i="1" s="1"/>
  <c r="G198" i="1"/>
  <c r="H198" i="1" s="1"/>
  <c r="G199" i="1"/>
  <c r="H199" i="1" s="1"/>
  <c r="G200" i="1"/>
  <c r="H200" i="1" s="1"/>
  <c r="G201" i="1"/>
  <c r="H201" i="1" s="1"/>
  <c r="G202" i="1"/>
  <c r="H202" i="1" s="1"/>
  <c r="G203" i="1"/>
  <c r="H203" i="1" s="1"/>
  <c r="G204" i="1"/>
  <c r="H204" i="1" s="1"/>
  <c r="G205" i="1"/>
  <c r="H205" i="1" s="1"/>
  <c r="G206" i="1"/>
  <c r="H206" i="1" s="1"/>
  <c r="G207" i="1"/>
  <c r="H207" i="1" s="1"/>
  <c r="G208" i="1"/>
  <c r="H208" i="1" s="1"/>
  <c r="G209" i="1"/>
  <c r="H209" i="1" s="1"/>
  <c r="G210" i="1"/>
  <c r="H210" i="1" s="1"/>
  <c r="G211" i="1"/>
  <c r="H211" i="1" s="1"/>
  <c r="G212" i="1"/>
  <c r="H212" i="1" s="1"/>
  <c r="G213" i="1"/>
  <c r="H213" i="1" s="1"/>
  <c r="G214" i="1"/>
  <c r="H214" i="1" s="1"/>
  <c r="G215" i="1"/>
  <c r="H215" i="1" s="1"/>
  <c r="G216" i="1"/>
  <c r="H216" i="1" s="1"/>
  <c r="G217" i="1"/>
  <c r="H217" i="1" s="1"/>
  <c r="G218" i="1"/>
  <c r="H218" i="1" s="1"/>
  <c r="G219" i="1"/>
  <c r="H219" i="1" s="1"/>
  <c r="G220" i="1"/>
  <c r="H220" i="1" s="1"/>
  <c r="G221" i="1"/>
  <c r="H221" i="1" s="1"/>
  <c r="G222" i="1"/>
  <c r="H222" i="1" s="1"/>
  <c r="G223" i="1"/>
  <c r="H223" i="1" s="1"/>
  <c r="G224" i="1"/>
  <c r="H224" i="1" s="1"/>
  <c r="G225" i="1"/>
  <c r="H225" i="1" s="1"/>
  <c r="G226" i="1"/>
  <c r="H226" i="1" s="1"/>
  <c r="G227" i="1"/>
  <c r="H227" i="1" s="1"/>
  <c r="G228" i="1"/>
  <c r="H228" i="1" s="1"/>
  <c r="G229" i="1"/>
  <c r="H229" i="1" s="1"/>
  <c r="G230" i="1"/>
  <c r="H230" i="1" s="1"/>
  <c r="G231" i="1"/>
  <c r="H231" i="1" s="1"/>
  <c r="G232" i="1"/>
  <c r="H232" i="1" s="1"/>
  <c r="G233" i="1"/>
  <c r="H233" i="1" s="1"/>
  <c r="G234" i="1"/>
  <c r="H234" i="1" s="1"/>
  <c r="G235" i="1"/>
  <c r="H235" i="1" s="1"/>
  <c r="G236" i="1"/>
  <c r="H236" i="1" s="1"/>
  <c r="G237" i="1"/>
  <c r="H237" i="1" s="1"/>
  <c r="G238" i="1"/>
  <c r="H238" i="1" s="1"/>
  <c r="G239" i="1"/>
  <c r="H239" i="1" s="1"/>
  <c r="G240" i="1"/>
  <c r="H240" i="1" s="1"/>
  <c r="G241" i="1"/>
  <c r="H241" i="1" s="1"/>
  <c r="G242" i="1"/>
  <c r="H242" i="1" s="1"/>
  <c r="G243" i="1"/>
  <c r="H243" i="1" s="1"/>
  <c r="G244" i="1"/>
  <c r="H244" i="1" s="1"/>
  <c r="G245" i="1"/>
  <c r="H245" i="1" s="1"/>
  <c r="G246" i="1"/>
  <c r="H246" i="1" s="1"/>
  <c r="G247" i="1"/>
  <c r="H247" i="1" s="1"/>
  <c r="G248" i="1"/>
  <c r="H248" i="1" s="1"/>
  <c r="G249" i="1"/>
  <c r="H249" i="1" s="1"/>
  <c r="G250" i="1"/>
  <c r="H250" i="1" s="1"/>
  <c r="G251" i="1"/>
  <c r="H251" i="1" s="1"/>
  <c r="G252" i="1"/>
  <c r="H252" i="1" s="1"/>
  <c r="G253" i="1"/>
  <c r="H253" i="1" s="1"/>
  <c r="G254" i="1"/>
  <c r="H254" i="1" s="1"/>
  <c r="G255" i="1"/>
  <c r="H255" i="1" s="1"/>
  <c r="G256" i="1"/>
  <c r="H256" i="1" s="1"/>
  <c r="G257" i="1"/>
  <c r="H257" i="1" s="1"/>
  <c r="G258" i="1"/>
  <c r="H258" i="1" s="1"/>
  <c r="G259" i="1"/>
  <c r="H259" i="1" s="1"/>
  <c r="G260" i="1"/>
  <c r="H260" i="1" s="1"/>
  <c r="G261" i="1"/>
  <c r="H261" i="1" s="1"/>
  <c r="G262" i="1"/>
  <c r="H262" i="1" s="1"/>
  <c r="G263" i="1"/>
  <c r="H263" i="1" s="1"/>
  <c r="G264" i="1"/>
  <c r="H264" i="1" s="1"/>
  <c r="G265" i="1"/>
  <c r="H265" i="1" s="1"/>
  <c r="G266" i="1"/>
  <c r="H266" i="1" s="1"/>
  <c r="G267" i="1"/>
  <c r="H267" i="1" s="1"/>
  <c r="G268" i="1"/>
  <c r="H268" i="1" s="1"/>
  <c r="G269" i="1"/>
  <c r="H269" i="1" s="1"/>
  <c r="G270" i="1"/>
  <c r="H270" i="1" s="1"/>
  <c r="G271" i="1"/>
  <c r="H271" i="1" s="1"/>
  <c r="G272" i="1"/>
  <c r="H272" i="1" s="1"/>
  <c r="G273" i="1"/>
  <c r="H273" i="1" s="1"/>
  <c r="G274" i="1"/>
  <c r="H274" i="1" s="1"/>
  <c r="G275" i="1"/>
  <c r="H275" i="1" s="1"/>
  <c r="G276" i="1"/>
  <c r="H276" i="1" s="1"/>
  <c r="G277" i="1"/>
  <c r="H277" i="1" s="1"/>
  <c r="G278" i="1"/>
  <c r="H278" i="1" s="1"/>
  <c r="G279" i="1"/>
  <c r="H279" i="1" s="1"/>
  <c r="G280" i="1"/>
  <c r="H280" i="1" s="1"/>
  <c r="G281" i="1"/>
  <c r="H281" i="1" s="1"/>
  <c r="G282" i="1"/>
  <c r="H282" i="1" s="1"/>
  <c r="G283" i="1"/>
  <c r="H283" i="1" s="1"/>
  <c r="G284" i="1"/>
  <c r="H284" i="1" s="1"/>
  <c r="G285" i="1"/>
  <c r="H285" i="1" s="1"/>
  <c r="G286" i="1"/>
  <c r="H286" i="1" s="1"/>
  <c r="G287" i="1"/>
  <c r="H287" i="1" s="1"/>
  <c r="G288" i="1"/>
  <c r="H288" i="1" s="1"/>
  <c r="G289" i="1"/>
  <c r="H289" i="1" s="1"/>
  <c r="G290" i="1"/>
  <c r="H290" i="1" s="1"/>
  <c r="G291" i="1"/>
  <c r="H291" i="1" s="1"/>
  <c r="G292" i="1"/>
  <c r="H292" i="1" s="1"/>
  <c r="G293" i="1"/>
  <c r="H293" i="1" s="1"/>
  <c r="G294" i="1"/>
  <c r="H294" i="1" s="1"/>
  <c r="G295" i="1"/>
  <c r="H295" i="1" s="1"/>
  <c r="G296" i="1"/>
  <c r="H296" i="1" s="1"/>
  <c r="G297" i="1"/>
  <c r="H297" i="1" s="1"/>
  <c r="G298" i="1"/>
  <c r="H298" i="1" s="1"/>
  <c r="G299" i="1"/>
  <c r="H299" i="1" s="1"/>
  <c r="G300" i="1"/>
  <c r="H300" i="1" s="1"/>
  <c r="G301" i="1"/>
  <c r="H301" i="1" s="1"/>
  <c r="G302" i="1"/>
  <c r="H302" i="1" s="1"/>
  <c r="G303" i="1"/>
  <c r="H303" i="1" s="1"/>
  <c r="G304" i="1"/>
  <c r="H304" i="1" s="1"/>
  <c r="G305" i="1"/>
  <c r="H305" i="1" s="1"/>
  <c r="G306" i="1"/>
  <c r="H306" i="1" s="1"/>
  <c r="G307" i="1"/>
  <c r="H307" i="1" s="1"/>
  <c r="G308" i="1"/>
  <c r="H308" i="1" s="1"/>
  <c r="G309" i="1"/>
  <c r="H309" i="1" s="1"/>
  <c r="G310" i="1"/>
  <c r="H310" i="1" s="1"/>
  <c r="G311" i="1"/>
  <c r="H311" i="1" s="1"/>
  <c r="G312" i="1"/>
  <c r="H312" i="1" s="1"/>
  <c r="G313" i="1"/>
  <c r="H313" i="1" s="1"/>
  <c r="G314" i="1"/>
  <c r="H314" i="1" s="1"/>
  <c r="G315" i="1"/>
  <c r="H315" i="1" s="1"/>
  <c r="G316" i="1"/>
  <c r="H316" i="1" s="1"/>
  <c r="G317" i="1"/>
  <c r="H317" i="1" s="1"/>
  <c r="G318" i="1"/>
  <c r="H318" i="1" s="1"/>
  <c r="G319" i="1"/>
  <c r="H319" i="1" s="1"/>
  <c r="G320" i="1"/>
  <c r="H320" i="1" s="1"/>
  <c r="G321" i="1"/>
  <c r="H321" i="1" s="1"/>
  <c r="G322" i="1"/>
  <c r="H322" i="1" s="1"/>
  <c r="G323" i="1"/>
  <c r="H323" i="1" s="1"/>
  <c r="G324" i="1"/>
  <c r="H324" i="1" s="1"/>
  <c r="G325" i="1"/>
  <c r="H325" i="1" s="1"/>
  <c r="G326" i="1"/>
  <c r="H326" i="1" s="1"/>
  <c r="G327" i="1"/>
  <c r="H327" i="1" s="1"/>
  <c r="G328" i="1"/>
  <c r="H328" i="1" s="1"/>
  <c r="G329" i="1"/>
  <c r="H329" i="1" s="1"/>
  <c r="G330" i="1"/>
  <c r="H330" i="1" s="1"/>
  <c r="G331" i="1"/>
  <c r="H331" i="1" s="1"/>
  <c r="G332" i="1"/>
  <c r="H332" i="1" s="1"/>
  <c r="G333" i="1"/>
  <c r="H333" i="1" s="1"/>
  <c r="G334" i="1"/>
  <c r="H334" i="1" s="1"/>
  <c r="G335" i="1"/>
  <c r="H335" i="1" s="1"/>
  <c r="G336" i="1"/>
  <c r="H336" i="1" s="1"/>
  <c r="G337" i="1"/>
  <c r="H337" i="1" s="1"/>
  <c r="G338" i="1"/>
  <c r="H338" i="1" s="1"/>
  <c r="G339" i="1"/>
  <c r="H339" i="1" s="1"/>
  <c r="G340" i="1"/>
  <c r="H340" i="1" s="1"/>
  <c r="G341" i="1"/>
  <c r="H341" i="1" s="1"/>
  <c r="G342" i="1"/>
  <c r="H342" i="1" s="1"/>
  <c r="G343" i="1"/>
  <c r="H343" i="1" s="1"/>
  <c r="G344" i="1"/>
  <c r="H344" i="1" s="1"/>
  <c r="G345" i="1"/>
  <c r="H345" i="1" s="1"/>
  <c r="G346" i="1"/>
  <c r="H346" i="1" s="1"/>
  <c r="G347" i="1"/>
  <c r="H347" i="1" s="1"/>
  <c r="G348" i="1"/>
  <c r="H348" i="1" s="1"/>
  <c r="G349" i="1"/>
  <c r="H349" i="1" s="1"/>
  <c r="G350" i="1"/>
  <c r="H350" i="1" s="1"/>
  <c r="G351" i="1"/>
  <c r="H351" i="1" s="1"/>
  <c r="G352" i="1"/>
  <c r="H352" i="1" s="1"/>
  <c r="G353" i="1"/>
  <c r="H353" i="1" s="1"/>
  <c r="G354" i="1"/>
  <c r="H354" i="1" s="1"/>
  <c r="G355" i="1"/>
  <c r="H355" i="1" s="1"/>
  <c r="G356" i="1"/>
  <c r="H356" i="1" s="1"/>
  <c r="G357" i="1"/>
  <c r="H357" i="1" s="1"/>
  <c r="G358" i="1"/>
  <c r="H358" i="1" s="1"/>
  <c r="G359" i="1"/>
  <c r="H359" i="1" s="1"/>
  <c r="G360" i="1"/>
  <c r="H360" i="1" s="1"/>
  <c r="G361" i="1"/>
  <c r="H361" i="1" s="1"/>
  <c r="G362" i="1"/>
  <c r="H362" i="1" s="1"/>
  <c r="G363" i="1"/>
  <c r="H363" i="1" s="1"/>
  <c r="G364" i="1"/>
  <c r="H364" i="1" s="1"/>
  <c r="G365" i="1"/>
  <c r="H365" i="1" s="1"/>
  <c r="G366" i="1"/>
  <c r="H366" i="1" s="1"/>
  <c r="G367" i="1"/>
  <c r="H367" i="1" s="1"/>
  <c r="G368" i="1"/>
  <c r="H368" i="1" s="1"/>
  <c r="G369" i="1"/>
  <c r="H369" i="1" s="1"/>
  <c r="G370" i="1"/>
  <c r="H370" i="1" s="1"/>
  <c r="G371" i="1"/>
  <c r="H371" i="1" s="1"/>
  <c r="G372" i="1"/>
  <c r="H372" i="1" s="1"/>
  <c r="G373" i="1"/>
  <c r="H373" i="1" s="1"/>
  <c r="G374" i="1"/>
  <c r="H374" i="1" s="1"/>
  <c r="G375" i="1"/>
  <c r="H375" i="1" s="1"/>
  <c r="G376" i="1"/>
  <c r="H376" i="1" s="1"/>
  <c r="G377" i="1"/>
  <c r="H377" i="1" s="1"/>
  <c r="G378" i="1"/>
  <c r="H378" i="1" s="1"/>
  <c r="G379" i="1"/>
  <c r="H379" i="1" s="1"/>
  <c r="G380" i="1"/>
  <c r="H380" i="1" s="1"/>
  <c r="G381" i="1"/>
  <c r="H381" i="1" s="1"/>
  <c r="G382" i="1"/>
  <c r="H382" i="1" s="1"/>
  <c r="G383" i="1"/>
  <c r="H383" i="1" s="1"/>
  <c r="G384" i="1"/>
  <c r="H384" i="1" s="1"/>
  <c r="G385" i="1"/>
  <c r="H385" i="1" s="1"/>
  <c r="G386" i="1"/>
  <c r="H386" i="1" s="1"/>
  <c r="G387" i="1"/>
  <c r="H387" i="1" s="1"/>
  <c r="G388" i="1"/>
  <c r="H388" i="1" s="1"/>
  <c r="G389" i="1"/>
  <c r="H389" i="1" s="1"/>
  <c r="G390" i="1"/>
  <c r="H390" i="1" s="1"/>
  <c r="G391" i="1"/>
  <c r="H391" i="1" s="1"/>
  <c r="G392" i="1"/>
  <c r="H392" i="1" s="1"/>
  <c r="G393" i="1"/>
  <c r="H393" i="1" s="1"/>
  <c r="G394" i="1"/>
  <c r="H394" i="1" s="1"/>
  <c r="G395" i="1"/>
  <c r="H395" i="1" s="1"/>
  <c r="G396" i="1"/>
  <c r="H396" i="1" s="1"/>
  <c r="G397" i="1"/>
  <c r="H397" i="1" s="1"/>
  <c r="G398" i="1"/>
  <c r="H398" i="1" s="1"/>
  <c r="G399" i="1"/>
  <c r="H399" i="1" s="1"/>
  <c r="G400" i="1"/>
  <c r="H400" i="1" s="1"/>
  <c r="G401" i="1"/>
  <c r="H401" i="1" s="1"/>
  <c r="G402" i="1"/>
  <c r="H402" i="1" s="1"/>
  <c r="G403" i="1"/>
  <c r="H403" i="1" s="1"/>
  <c r="G404" i="1"/>
  <c r="H404" i="1" s="1"/>
  <c r="G405" i="1"/>
  <c r="H405" i="1" s="1"/>
  <c r="G406" i="1"/>
  <c r="H406" i="1" s="1"/>
  <c r="G407" i="1"/>
  <c r="H407" i="1" s="1"/>
  <c r="G408" i="1"/>
  <c r="H408" i="1" s="1"/>
  <c r="G409" i="1"/>
  <c r="H409" i="1" s="1"/>
  <c r="G410" i="1"/>
  <c r="H410" i="1" s="1"/>
  <c r="G411" i="1"/>
  <c r="H411" i="1" s="1"/>
  <c r="G412" i="1"/>
  <c r="H412" i="1" s="1"/>
  <c r="G413" i="1"/>
  <c r="H413" i="1" s="1"/>
  <c r="G414" i="1"/>
  <c r="H414" i="1" s="1"/>
  <c r="G415" i="1"/>
  <c r="H415" i="1" s="1"/>
  <c r="G416" i="1"/>
  <c r="H416" i="1" s="1"/>
  <c r="G417" i="1"/>
  <c r="H417" i="1" s="1"/>
  <c r="G418" i="1"/>
  <c r="H418" i="1" s="1"/>
  <c r="G419" i="1"/>
  <c r="H419" i="1" s="1"/>
  <c r="G420" i="1"/>
  <c r="H420" i="1" s="1"/>
  <c r="G421" i="1"/>
  <c r="H421" i="1" s="1"/>
  <c r="G422" i="1"/>
  <c r="H422" i="1" s="1"/>
  <c r="G423" i="1"/>
  <c r="H423" i="1" s="1"/>
  <c r="G424" i="1"/>
  <c r="H424" i="1" s="1"/>
  <c r="G425" i="1"/>
  <c r="H425" i="1" s="1"/>
  <c r="G426" i="1"/>
  <c r="H426" i="1" s="1"/>
  <c r="G427" i="1"/>
  <c r="H427" i="1" s="1"/>
  <c r="G428" i="1"/>
  <c r="H428" i="1" s="1"/>
  <c r="G429" i="1"/>
  <c r="H429" i="1" s="1"/>
  <c r="G430" i="1"/>
  <c r="H430" i="1" s="1"/>
  <c r="G431" i="1"/>
  <c r="H431" i="1" s="1"/>
  <c r="G432" i="1"/>
  <c r="H432" i="1" s="1"/>
  <c r="G433" i="1"/>
  <c r="H433" i="1" s="1"/>
  <c r="G434" i="1"/>
  <c r="H434" i="1" s="1"/>
  <c r="G435" i="1"/>
  <c r="H435" i="1" s="1"/>
  <c r="G436" i="1"/>
  <c r="H436" i="1" s="1"/>
  <c r="G437" i="1"/>
  <c r="H437" i="1" s="1"/>
  <c r="G438" i="1"/>
  <c r="H438" i="1" s="1"/>
  <c r="G439" i="1"/>
  <c r="H439" i="1" s="1"/>
  <c r="G440" i="1"/>
  <c r="H440" i="1" s="1"/>
  <c r="G441" i="1"/>
  <c r="H441" i="1" s="1"/>
  <c r="G442" i="1"/>
  <c r="H442" i="1" s="1"/>
  <c r="G443" i="1"/>
  <c r="H443" i="1" s="1"/>
  <c r="G444" i="1"/>
  <c r="H444" i="1" s="1"/>
  <c r="G445" i="1"/>
  <c r="H445" i="1" s="1"/>
  <c r="G446" i="1"/>
  <c r="H446" i="1" s="1"/>
  <c r="G447" i="1"/>
  <c r="H447" i="1" s="1"/>
  <c r="G448" i="1"/>
  <c r="H448" i="1" s="1"/>
  <c r="G449" i="1"/>
  <c r="H449" i="1" s="1"/>
  <c r="G450" i="1"/>
  <c r="H450" i="1" s="1"/>
  <c r="G451" i="1"/>
  <c r="H451" i="1" s="1"/>
  <c r="G452" i="1"/>
  <c r="H452" i="1" s="1"/>
  <c r="G453" i="1"/>
  <c r="H453" i="1" s="1"/>
  <c r="G454" i="1"/>
  <c r="H454" i="1" s="1"/>
  <c r="G455" i="1"/>
  <c r="H455" i="1" s="1"/>
  <c r="G456" i="1"/>
  <c r="H456" i="1" s="1"/>
  <c r="G457" i="1"/>
  <c r="H457" i="1" s="1"/>
  <c r="G458" i="1"/>
  <c r="H458" i="1" s="1"/>
  <c r="G459" i="1"/>
  <c r="H459" i="1" s="1"/>
  <c r="G460" i="1"/>
  <c r="H460" i="1" s="1"/>
  <c r="G461" i="1"/>
  <c r="H461" i="1" s="1"/>
  <c r="G462" i="1"/>
  <c r="H462" i="1" s="1"/>
  <c r="G463" i="1"/>
  <c r="H463" i="1" s="1"/>
  <c r="G464" i="1"/>
  <c r="H464" i="1" s="1"/>
  <c r="G465" i="1"/>
  <c r="H465" i="1" s="1"/>
  <c r="G466" i="1"/>
  <c r="H466" i="1" s="1"/>
  <c r="G467" i="1"/>
  <c r="H467" i="1" s="1"/>
  <c r="G468" i="1"/>
  <c r="H468" i="1" s="1"/>
  <c r="G469" i="1"/>
  <c r="H469" i="1" s="1"/>
  <c r="G470" i="1"/>
  <c r="H470" i="1" s="1"/>
  <c r="G471" i="1"/>
  <c r="H471" i="1" s="1"/>
  <c r="G472" i="1"/>
  <c r="H472" i="1" s="1"/>
  <c r="G473" i="1"/>
  <c r="H473" i="1" s="1"/>
  <c r="G474" i="1"/>
  <c r="H474" i="1" s="1"/>
  <c r="G475" i="1"/>
  <c r="H475" i="1" s="1"/>
  <c r="G476" i="1"/>
  <c r="H476" i="1" s="1"/>
  <c r="G477" i="1"/>
  <c r="H477" i="1" s="1"/>
  <c r="G478" i="1"/>
  <c r="H478" i="1" s="1"/>
  <c r="G479" i="1"/>
  <c r="H479" i="1" s="1"/>
  <c r="G480" i="1"/>
  <c r="H480" i="1" s="1"/>
  <c r="G481" i="1"/>
  <c r="H481" i="1" s="1"/>
  <c r="G482" i="1"/>
  <c r="H482" i="1" s="1"/>
  <c r="G483" i="1"/>
  <c r="H483" i="1" s="1"/>
  <c r="G484" i="1"/>
  <c r="H484" i="1" s="1"/>
  <c r="G485" i="1"/>
  <c r="H485" i="1" s="1"/>
  <c r="G486" i="1"/>
  <c r="H486" i="1" s="1"/>
  <c r="G487" i="1"/>
  <c r="H487" i="1" s="1"/>
  <c r="G488" i="1"/>
  <c r="H488" i="1" s="1"/>
  <c r="G489" i="1"/>
  <c r="H489" i="1" s="1"/>
  <c r="G490" i="1"/>
  <c r="H490" i="1" s="1"/>
  <c r="G491" i="1"/>
  <c r="H491" i="1" s="1"/>
  <c r="G492" i="1"/>
  <c r="H492" i="1" s="1"/>
  <c r="G493" i="1"/>
  <c r="H493" i="1" s="1"/>
  <c r="G494" i="1"/>
  <c r="H494" i="1" s="1"/>
  <c r="G495" i="1"/>
  <c r="H495" i="1" s="1"/>
  <c r="G496" i="1"/>
  <c r="H496" i="1" s="1"/>
  <c r="G497" i="1"/>
  <c r="H497" i="1" s="1"/>
  <c r="G498" i="1"/>
  <c r="H498" i="1" s="1"/>
  <c r="G499" i="1"/>
  <c r="H499" i="1" s="1"/>
  <c r="G500" i="1"/>
  <c r="H500" i="1" s="1"/>
  <c r="G501" i="1"/>
  <c r="H501" i="1" s="1"/>
  <c r="G502" i="1"/>
  <c r="H502" i="1" s="1"/>
  <c r="G503" i="1"/>
  <c r="H503" i="1" s="1"/>
  <c r="G504" i="1"/>
  <c r="H504" i="1" s="1"/>
  <c r="G505" i="1"/>
  <c r="H505" i="1" s="1"/>
  <c r="G506" i="1"/>
  <c r="H506" i="1" s="1"/>
  <c r="G507" i="1"/>
  <c r="H507" i="1" s="1"/>
  <c r="G508" i="1"/>
  <c r="H508" i="1" s="1"/>
  <c r="G509" i="1"/>
  <c r="H509" i="1" s="1"/>
  <c r="G510" i="1"/>
  <c r="H510" i="1" s="1"/>
  <c r="G511" i="1"/>
  <c r="H511" i="1" s="1"/>
  <c r="G512" i="1"/>
  <c r="H512" i="1" s="1"/>
  <c r="G513" i="1"/>
  <c r="H513" i="1" s="1"/>
  <c r="G514" i="1"/>
  <c r="H514" i="1" s="1"/>
  <c r="G515" i="1"/>
  <c r="H515" i="1" s="1"/>
  <c r="G516" i="1"/>
  <c r="H516" i="1" s="1"/>
  <c r="G517" i="1"/>
  <c r="H517" i="1" s="1"/>
  <c r="G518" i="1"/>
  <c r="H518" i="1" s="1"/>
  <c r="G519" i="1"/>
  <c r="H519" i="1" s="1"/>
  <c r="G520" i="1"/>
  <c r="H520" i="1" s="1"/>
  <c r="G521" i="1"/>
  <c r="H521" i="1" s="1"/>
  <c r="G522" i="1"/>
  <c r="H522" i="1" s="1"/>
  <c r="G523" i="1"/>
  <c r="H523" i="1" s="1"/>
  <c r="G524" i="1"/>
  <c r="H524" i="1" s="1"/>
  <c r="G525" i="1"/>
  <c r="H525" i="1" s="1"/>
  <c r="G526" i="1"/>
  <c r="H526" i="1" s="1"/>
  <c r="G527" i="1"/>
  <c r="H527" i="1" s="1"/>
  <c r="G528" i="1"/>
  <c r="H528" i="1" s="1"/>
  <c r="G529" i="1"/>
  <c r="H529" i="1" s="1"/>
  <c r="G530" i="1"/>
  <c r="H530" i="1" s="1"/>
  <c r="G531" i="1"/>
  <c r="H531" i="1" s="1"/>
  <c r="G532" i="1"/>
  <c r="H532" i="1" s="1"/>
  <c r="G533" i="1"/>
  <c r="H533" i="1" s="1"/>
  <c r="G534" i="1"/>
  <c r="H534" i="1" s="1"/>
  <c r="G535" i="1"/>
  <c r="H535" i="1" s="1"/>
  <c r="G536" i="1"/>
  <c r="H536" i="1" s="1"/>
  <c r="G537" i="1"/>
  <c r="H537" i="1" s="1"/>
  <c r="G538" i="1"/>
  <c r="H538" i="1" s="1"/>
  <c r="G539" i="1"/>
  <c r="H539" i="1" s="1"/>
  <c r="G540" i="1"/>
  <c r="H540" i="1" s="1"/>
  <c r="G541" i="1"/>
  <c r="H541" i="1" s="1"/>
  <c r="G542" i="1"/>
  <c r="H542" i="1" s="1"/>
  <c r="G543" i="1"/>
  <c r="H543" i="1" s="1"/>
  <c r="G544" i="1"/>
  <c r="H544" i="1" s="1"/>
  <c r="G545" i="1"/>
  <c r="H545" i="1" s="1"/>
  <c r="G546" i="1"/>
  <c r="H546" i="1" s="1"/>
  <c r="G547" i="1"/>
  <c r="H547" i="1" s="1"/>
  <c r="G548" i="1"/>
  <c r="H548" i="1" s="1"/>
  <c r="G549" i="1"/>
  <c r="H549" i="1" s="1"/>
  <c r="G550" i="1"/>
  <c r="H550" i="1" s="1"/>
  <c r="G551" i="1"/>
  <c r="H551" i="1" s="1"/>
  <c r="G552" i="1"/>
  <c r="H552" i="1" s="1"/>
  <c r="G553" i="1"/>
  <c r="H553" i="1" s="1"/>
  <c r="G554" i="1"/>
  <c r="H554" i="1" s="1"/>
  <c r="G555" i="1"/>
  <c r="H555" i="1" s="1"/>
  <c r="G556" i="1"/>
  <c r="H556" i="1" s="1"/>
  <c r="G557" i="1"/>
  <c r="H557" i="1" s="1"/>
  <c r="G558" i="1"/>
  <c r="H558" i="1" s="1"/>
  <c r="G559" i="1"/>
  <c r="H559" i="1" s="1"/>
  <c r="G560" i="1"/>
  <c r="H560" i="1" s="1"/>
  <c r="G561" i="1"/>
  <c r="H561" i="1" s="1"/>
  <c r="G562" i="1"/>
  <c r="H562" i="1" s="1"/>
  <c r="G563" i="1"/>
  <c r="H563" i="1" s="1"/>
  <c r="G564" i="1"/>
  <c r="H564" i="1" s="1"/>
  <c r="G565" i="1"/>
  <c r="H565" i="1" s="1"/>
  <c r="G566" i="1"/>
  <c r="H566" i="1" s="1"/>
  <c r="G567" i="1"/>
  <c r="H567" i="1" s="1"/>
  <c r="G568" i="1"/>
  <c r="H568" i="1" s="1"/>
  <c r="G569" i="1"/>
  <c r="H569" i="1" s="1"/>
  <c r="G570" i="1"/>
  <c r="H570" i="1" s="1"/>
  <c r="G571" i="1"/>
  <c r="H571" i="1" s="1"/>
  <c r="G572" i="1"/>
  <c r="H572" i="1" s="1"/>
  <c r="G573" i="1"/>
  <c r="H573" i="1" s="1"/>
  <c r="G574" i="1"/>
  <c r="H574" i="1" s="1"/>
  <c r="G575" i="1"/>
  <c r="H575" i="1" s="1"/>
  <c r="G576" i="1"/>
  <c r="H576" i="1" s="1"/>
  <c r="G577" i="1"/>
  <c r="H577" i="1" s="1"/>
  <c r="G578" i="1"/>
  <c r="H578" i="1" s="1"/>
  <c r="G579" i="1"/>
  <c r="H579" i="1" s="1"/>
  <c r="G580" i="1"/>
  <c r="H580" i="1" s="1"/>
  <c r="G581" i="1"/>
  <c r="H581" i="1" s="1"/>
  <c r="G582" i="1"/>
  <c r="H582" i="1" s="1"/>
  <c r="G583" i="1"/>
  <c r="H583" i="1" s="1"/>
  <c r="G584" i="1"/>
  <c r="H584" i="1" s="1"/>
  <c r="G585" i="1"/>
  <c r="H585" i="1" s="1"/>
  <c r="G586" i="1"/>
  <c r="H586" i="1" s="1"/>
  <c r="G587" i="1"/>
  <c r="H587" i="1" s="1"/>
  <c r="G588" i="1"/>
  <c r="H588" i="1" s="1"/>
  <c r="G589" i="1"/>
  <c r="H589" i="1" s="1"/>
  <c r="G590" i="1"/>
  <c r="H590" i="1" s="1"/>
  <c r="G591" i="1"/>
  <c r="H591" i="1" s="1"/>
  <c r="G592" i="1"/>
  <c r="H592" i="1" s="1"/>
  <c r="G593" i="1"/>
  <c r="H593" i="1" s="1"/>
  <c r="G594" i="1"/>
  <c r="H594" i="1" s="1"/>
  <c r="G595" i="1"/>
  <c r="H595" i="1" s="1"/>
  <c r="G596" i="1"/>
  <c r="H596" i="1" s="1"/>
  <c r="G597" i="1"/>
  <c r="H597" i="1" s="1"/>
  <c r="G598" i="1"/>
  <c r="H598" i="1" s="1"/>
  <c r="G599" i="1"/>
  <c r="H599" i="1" s="1"/>
  <c r="G600" i="1"/>
  <c r="H600" i="1" s="1"/>
  <c r="G601" i="1"/>
  <c r="H601" i="1" s="1"/>
  <c r="G602" i="1"/>
  <c r="H602" i="1" s="1"/>
  <c r="G603" i="1"/>
  <c r="H603" i="1" s="1"/>
  <c r="G604" i="1"/>
  <c r="H604" i="1" s="1"/>
  <c r="G605" i="1"/>
  <c r="H605" i="1" s="1"/>
  <c r="G606" i="1"/>
  <c r="H606" i="1" s="1"/>
  <c r="G607" i="1"/>
  <c r="H607" i="1" s="1"/>
  <c r="G608" i="1"/>
  <c r="H608" i="1" s="1"/>
  <c r="G609" i="1"/>
  <c r="H609" i="1" s="1"/>
  <c r="G610" i="1"/>
  <c r="H610" i="1" s="1"/>
  <c r="G611" i="1"/>
  <c r="H611" i="1" s="1"/>
  <c r="G612" i="1"/>
  <c r="H612" i="1" s="1"/>
  <c r="G613" i="1"/>
  <c r="H613" i="1" s="1"/>
  <c r="G614" i="1"/>
  <c r="H614" i="1" s="1"/>
  <c r="G615" i="1"/>
  <c r="H615" i="1" s="1"/>
  <c r="G616" i="1"/>
  <c r="H616" i="1" s="1"/>
  <c r="G617" i="1"/>
  <c r="H617" i="1" s="1"/>
  <c r="G618" i="1"/>
  <c r="H618" i="1" s="1"/>
  <c r="G619" i="1"/>
  <c r="H619" i="1" s="1"/>
  <c r="G620" i="1"/>
  <c r="H620" i="1" s="1"/>
  <c r="G621" i="1"/>
  <c r="H621" i="1" s="1"/>
  <c r="G622" i="1"/>
  <c r="H622" i="1" s="1"/>
  <c r="G623" i="1"/>
  <c r="H623" i="1" s="1"/>
  <c r="G624" i="1"/>
  <c r="H624" i="1" s="1"/>
  <c r="G625" i="1"/>
  <c r="H625" i="1" s="1"/>
  <c r="G626" i="1"/>
  <c r="H626" i="1" s="1"/>
  <c r="G627" i="1"/>
  <c r="H627" i="1" s="1"/>
  <c r="G628" i="1"/>
  <c r="H628" i="1" s="1"/>
  <c r="G629" i="1"/>
  <c r="H629" i="1" s="1"/>
  <c r="G630" i="1"/>
  <c r="H630" i="1" s="1"/>
  <c r="G631" i="1"/>
  <c r="H631" i="1" s="1"/>
  <c r="G632" i="1"/>
  <c r="H632" i="1" s="1"/>
  <c r="G633" i="1"/>
  <c r="H633" i="1" s="1"/>
  <c r="G634" i="1"/>
  <c r="H634" i="1" s="1"/>
  <c r="G635" i="1"/>
  <c r="H635" i="1" s="1"/>
  <c r="G636" i="1"/>
  <c r="H636" i="1" s="1"/>
  <c r="G637" i="1"/>
  <c r="H637" i="1" s="1"/>
  <c r="G638" i="1"/>
  <c r="H638" i="1" s="1"/>
  <c r="G639" i="1"/>
  <c r="H639" i="1" s="1"/>
  <c r="G640" i="1"/>
  <c r="H640" i="1" s="1"/>
  <c r="G641" i="1"/>
  <c r="H641" i="1" s="1"/>
  <c r="G642" i="1"/>
  <c r="H642" i="1" s="1"/>
  <c r="G643" i="1"/>
  <c r="H643" i="1" s="1"/>
  <c r="G644" i="1"/>
  <c r="H644" i="1" s="1"/>
  <c r="G645" i="1"/>
  <c r="H645" i="1" s="1"/>
  <c r="G646" i="1"/>
  <c r="H646" i="1" s="1"/>
  <c r="G647" i="1"/>
  <c r="H647" i="1" s="1"/>
  <c r="G648" i="1"/>
  <c r="H648" i="1" s="1"/>
  <c r="G649" i="1"/>
  <c r="H649" i="1" s="1"/>
  <c r="G650" i="1"/>
  <c r="H650" i="1" s="1"/>
  <c r="G651" i="1"/>
  <c r="H651" i="1" s="1"/>
  <c r="G652" i="1"/>
  <c r="H652" i="1" s="1"/>
  <c r="G653" i="1"/>
  <c r="H653" i="1" s="1"/>
  <c r="G654" i="1"/>
  <c r="H654" i="1" s="1"/>
  <c r="G655" i="1"/>
  <c r="H655" i="1" s="1"/>
  <c r="G656" i="1"/>
  <c r="H656" i="1" s="1"/>
  <c r="G657" i="1"/>
  <c r="H657" i="1" s="1"/>
  <c r="G658" i="1"/>
  <c r="H658" i="1" s="1"/>
  <c r="G659" i="1"/>
  <c r="H659" i="1" s="1"/>
  <c r="G660" i="1"/>
  <c r="H660" i="1" s="1"/>
  <c r="G661" i="1"/>
  <c r="H661" i="1" s="1"/>
  <c r="G662" i="1"/>
  <c r="H662" i="1" s="1"/>
  <c r="G663" i="1"/>
  <c r="H663" i="1" s="1"/>
  <c r="G664" i="1"/>
  <c r="H664" i="1" s="1"/>
  <c r="G665" i="1"/>
  <c r="H665" i="1" s="1"/>
  <c r="G666" i="1"/>
  <c r="H666" i="1" s="1"/>
  <c r="G667" i="1"/>
  <c r="H667" i="1" s="1"/>
  <c r="G668" i="1"/>
  <c r="H668" i="1" s="1"/>
  <c r="G669" i="1"/>
  <c r="H669" i="1" s="1"/>
  <c r="G670" i="1"/>
  <c r="H670" i="1" s="1"/>
  <c r="G671" i="1"/>
  <c r="H671" i="1" s="1"/>
  <c r="G672" i="1"/>
  <c r="H672" i="1" s="1"/>
  <c r="G673" i="1"/>
  <c r="H673" i="1" s="1"/>
  <c r="G674" i="1"/>
  <c r="H674" i="1" s="1"/>
  <c r="G675" i="1"/>
  <c r="H675" i="1" s="1"/>
  <c r="G676" i="1"/>
  <c r="H676" i="1" s="1"/>
  <c r="G677" i="1"/>
  <c r="H677" i="1" s="1"/>
  <c r="G678" i="1"/>
  <c r="H678" i="1" s="1"/>
  <c r="G679" i="1"/>
  <c r="H679" i="1" s="1"/>
  <c r="G680" i="1"/>
  <c r="H680" i="1" s="1"/>
  <c r="G681" i="1"/>
  <c r="H681" i="1" s="1"/>
  <c r="G682" i="1"/>
  <c r="H682" i="1" s="1"/>
  <c r="G683" i="1"/>
  <c r="H683" i="1" s="1"/>
  <c r="G684" i="1"/>
  <c r="H684" i="1" s="1"/>
  <c r="G685" i="1"/>
  <c r="H685" i="1" s="1"/>
  <c r="G686" i="1"/>
  <c r="H686" i="1" s="1"/>
  <c r="G687" i="1"/>
  <c r="H687" i="1" s="1"/>
  <c r="G688" i="1"/>
  <c r="H688" i="1" s="1"/>
  <c r="G689" i="1"/>
  <c r="H689" i="1" s="1"/>
  <c r="G690" i="1"/>
  <c r="H690" i="1" s="1"/>
  <c r="G691" i="1"/>
  <c r="H691" i="1" s="1"/>
  <c r="G692" i="1"/>
  <c r="H692" i="1" s="1"/>
  <c r="G693" i="1"/>
  <c r="H693" i="1" s="1"/>
  <c r="G694" i="1"/>
  <c r="H694" i="1" s="1"/>
  <c r="G695" i="1"/>
  <c r="H695" i="1" s="1"/>
  <c r="G696" i="1"/>
  <c r="H696" i="1" s="1"/>
  <c r="G697" i="1"/>
  <c r="H697" i="1" s="1"/>
  <c r="G698" i="1"/>
  <c r="H698" i="1" s="1"/>
  <c r="G699" i="1"/>
  <c r="H699" i="1" s="1"/>
  <c r="G700" i="1"/>
  <c r="H700" i="1" s="1"/>
  <c r="G701" i="1"/>
  <c r="H701" i="1" s="1"/>
  <c r="G702" i="1"/>
  <c r="H702" i="1" s="1"/>
  <c r="G703" i="1"/>
  <c r="H703" i="1" s="1"/>
  <c r="G704" i="1"/>
  <c r="H704" i="1" s="1"/>
  <c r="G705" i="1"/>
  <c r="H705" i="1" s="1"/>
  <c r="G706" i="1"/>
  <c r="H706" i="1" s="1"/>
  <c r="G707" i="1"/>
  <c r="H707" i="1" s="1"/>
  <c r="G708" i="1"/>
  <c r="H708" i="1" s="1"/>
  <c r="G709" i="1"/>
  <c r="H709" i="1" s="1"/>
  <c r="G710" i="1"/>
  <c r="H710" i="1" s="1"/>
  <c r="G711" i="1"/>
  <c r="H711" i="1" s="1"/>
  <c r="G712" i="1"/>
  <c r="H712" i="1" s="1"/>
  <c r="G713" i="1"/>
  <c r="H713" i="1" s="1"/>
  <c r="G714" i="1"/>
  <c r="H714" i="1" s="1"/>
  <c r="G715" i="1"/>
  <c r="H715" i="1" s="1"/>
  <c r="G716" i="1"/>
  <c r="H716" i="1" s="1"/>
  <c r="G717" i="1"/>
  <c r="H717" i="1" s="1"/>
  <c r="G718" i="1"/>
  <c r="H718" i="1" s="1"/>
  <c r="G719" i="1"/>
  <c r="H719" i="1" s="1"/>
  <c r="G720" i="1"/>
  <c r="H720" i="1" s="1"/>
  <c r="G721" i="1"/>
  <c r="H721" i="1" s="1"/>
  <c r="G722" i="1"/>
  <c r="H722" i="1" s="1"/>
  <c r="G723" i="1"/>
  <c r="H723" i="1" s="1"/>
  <c r="G724" i="1"/>
  <c r="H724" i="1" s="1"/>
  <c r="G725" i="1"/>
  <c r="H725" i="1" s="1"/>
  <c r="G726" i="1"/>
  <c r="H726" i="1" s="1"/>
  <c r="G727" i="1"/>
  <c r="H727" i="1" s="1"/>
  <c r="G728" i="1"/>
  <c r="H728" i="1" s="1"/>
  <c r="G729" i="1"/>
  <c r="H729" i="1" s="1"/>
  <c r="G730" i="1"/>
  <c r="H730" i="1" s="1"/>
  <c r="G731" i="1"/>
  <c r="H731" i="1" s="1"/>
  <c r="G732" i="1"/>
  <c r="H732" i="1" s="1"/>
  <c r="G733" i="1"/>
  <c r="H733" i="1" s="1"/>
  <c r="G734" i="1"/>
  <c r="H734" i="1" s="1"/>
  <c r="G735" i="1"/>
  <c r="H735" i="1" s="1"/>
  <c r="G736" i="1"/>
  <c r="H736" i="1" s="1"/>
  <c r="G737" i="1"/>
  <c r="H737" i="1" s="1"/>
  <c r="G738" i="1"/>
  <c r="H738" i="1" s="1"/>
  <c r="G739" i="1"/>
  <c r="H739" i="1" s="1"/>
  <c r="G740" i="1"/>
  <c r="H740" i="1" s="1"/>
  <c r="G741" i="1"/>
  <c r="H741" i="1" s="1"/>
  <c r="G742" i="1"/>
  <c r="H742" i="1" s="1"/>
  <c r="G743" i="1"/>
  <c r="H743" i="1" s="1"/>
  <c r="G744" i="1"/>
  <c r="H744" i="1" s="1"/>
  <c r="G745" i="1"/>
  <c r="H745" i="1" s="1"/>
  <c r="G746" i="1"/>
  <c r="H746" i="1" s="1"/>
  <c r="G747" i="1"/>
  <c r="H747" i="1" s="1"/>
  <c r="G748" i="1"/>
  <c r="H748" i="1" s="1"/>
  <c r="G749" i="1"/>
  <c r="H749" i="1" s="1"/>
  <c r="G750" i="1"/>
  <c r="H750" i="1" s="1"/>
  <c r="G751" i="1"/>
  <c r="H751" i="1" s="1"/>
  <c r="G752" i="1"/>
  <c r="H752" i="1" s="1"/>
  <c r="G753" i="1"/>
  <c r="H753" i="1" s="1"/>
  <c r="G754" i="1"/>
  <c r="H754" i="1" s="1"/>
  <c r="G755" i="1"/>
  <c r="H755" i="1" s="1"/>
  <c r="G756" i="1"/>
  <c r="H756" i="1" s="1"/>
  <c r="G757" i="1"/>
  <c r="H757" i="1" s="1"/>
  <c r="G758" i="1"/>
  <c r="H758" i="1" s="1"/>
  <c r="G759" i="1"/>
  <c r="H759" i="1" s="1"/>
  <c r="G760" i="1"/>
  <c r="H760" i="1" s="1"/>
  <c r="G761" i="1"/>
  <c r="H761" i="1" s="1"/>
  <c r="G762" i="1"/>
  <c r="H762" i="1" s="1"/>
  <c r="G763" i="1"/>
  <c r="H763" i="1" s="1"/>
  <c r="G764" i="1"/>
  <c r="H764" i="1" s="1"/>
  <c r="G765" i="1"/>
  <c r="H765" i="1" s="1"/>
  <c r="G766" i="1"/>
  <c r="H766" i="1" s="1"/>
  <c r="G767" i="1"/>
  <c r="H767" i="1" s="1"/>
  <c r="G768" i="1"/>
  <c r="H768" i="1" s="1"/>
  <c r="G769" i="1"/>
  <c r="H769" i="1" s="1"/>
  <c r="G770" i="1"/>
  <c r="H770" i="1" s="1"/>
  <c r="G771" i="1"/>
  <c r="H771" i="1" s="1"/>
  <c r="G772" i="1"/>
  <c r="H772" i="1" s="1"/>
  <c r="G773" i="1"/>
  <c r="H773" i="1" s="1"/>
  <c r="G774" i="1"/>
  <c r="H774" i="1" s="1"/>
  <c r="G775" i="1"/>
  <c r="H775" i="1" s="1"/>
  <c r="G776" i="1"/>
  <c r="H776" i="1" s="1"/>
  <c r="G777" i="1"/>
  <c r="H777" i="1" s="1"/>
  <c r="G778" i="1"/>
  <c r="H778" i="1" s="1"/>
  <c r="G779" i="1"/>
  <c r="H779" i="1" s="1"/>
  <c r="G780" i="1"/>
  <c r="H780" i="1" s="1"/>
  <c r="G781" i="1"/>
  <c r="H781" i="1" s="1"/>
  <c r="G782" i="1"/>
  <c r="H782" i="1" s="1"/>
  <c r="G783" i="1"/>
  <c r="H783" i="1" s="1"/>
  <c r="G784" i="1"/>
  <c r="H784" i="1" s="1"/>
  <c r="G785" i="1"/>
  <c r="H785" i="1" s="1"/>
  <c r="G786" i="1"/>
  <c r="H786" i="1" s="1"/>
  <c r="G787" i="1"/>
  <c r="H787" i="1" s="1"/>
  <c r="G788" i="1"/>
  <c r="H788" i="1" s="1"/>
  <c r="G789" i="1"/>
  <c r="H789" i="1" s="1"/>
  <c r="G790" i="1"/>
  <c r="H790" i="1" s="1"/>
  <c r="G791" i="1"/>
  <c r="H791" i="1" s="1"/>
  <c r="G792" i="1"/>
  <c r="H792" i="1" s="1"/>
  <c r="G793" i="1"/>
  <c r="H793" i="1" s="1"/>
  <c r="G794" i="1"/>
  <c r="H794" i="1" s="1"/>
  <c r="G795" i="1"/>
  <c r="H795" i="1" s="1"/>
  <c r="G796" i="1"/>
  <c r="H796" i="1" s="1"/>
  <c r="G797" i="1"/>
  <c r="H797" i="1" s="1"/>
  <c r="G798" i="1"/>
  <c r="H798" i="1" s="1"/>
  <c r="G799" i="1"/>
  <c r="H799" i="1" s="1"/>
  <c r="G800" i="1"/>
  <c r="H800" i="1" s="1"/>
  <c r="G801" i="1"/>
  <c r="H801" i="1" s="1"/>
  <c r="G802" i="1"/>
  <c r="H802" i="1" s="1"/>
  <c r="G803" i="1"/>
  <c r="H803" i="1" s="1"/>
  <c r="G804" i="1"/>
  <c r="H804" i="1" s="1"/>
  <c r="G805" i="1"/>
  <c r="H805" i="1" s="1"/>
  <c r="G806" i="1"/>
  <c r="H806" i="1" s="1"/>
  <c r="G807" i="1"/>
  <c r="H807" i="1" s="1"/>
  <c r="G808" i="1"/>
  <c r="H808" i="1" s="1"/>
  <c r="G809" i="1"/>
  <c r="H809" i="1" s="1"/>
  <c r="G810" i="1"/>
  <c r="H810" i="1" s="1"/>
  <c r="G811" i="1"/>
  <c r="H811" i="1" s="1"/>
  <c r="G812" i="1"/>
  <c r="H812" i="1" s="1"/>
  <c r="G813" i="1"/>
  <c r="H813" i="1" s="1"/>
  <c r="G814" i="1"/>
  <c r="H814" i="1" s="1"/>
  <c r="G815" i="1"/>
  <c r="H815" i="1" s="1"/>
  <c r="G816" i="1"/>
  <c r="H816" i="1" s="1"/>
  <c r="G817" i="1"/>
  <c r="H817" i="1" s="1"/>
  <c r="G818" i="1"/>
  <c r="H818" i="1" s="1"/>
  <c r="G819" i="1"/>
  <c r="H819" i="1" s="1"/>
  <c r="G820" i="1"/>
  <c r="H820" i="1" s="1"/>
  <c r="G821" i="1"/>
  <c r="H821" i="1" s="1"/>
  <c r="G822" i="1"/>
  <c r="H822" i="1" s="1"/>
  <c r="G823" i="1"/>
  <c r="H823" i="1" s="1"/>
  <c r="G824" i="1"/>
  <c r="H824" i="1" s="1"/>
  <c r="G825" i="1"/>
  <c r="H825" i="1" s="1"/>
  <c r="G826" i="1"/>
  <c r="H826" i="1" s="1"/>
  <c r="G827" i="1"/>
  <c r="H827" i="1" s="1"/>
  <c r="G828" i="1"/>
  <c r="H828" i="1" s="1"/>
  <c r="G829" i="1"/>
  <c r="H829" i="1" s="1"/>
  <c r="G830" i="1"/>
  <c r="H830" i="1" s="1"/>
  <c r="G831" i="1"/>
  <c r="H831" i="1" s="1"/>
  <c r="G832" i="1"/>
  <c r="H832" i="1" s="1"/>
  <c r="G833" i="1"/>
  <c r="H833" i="1" s="1"/>
  <c r="G834" i="1"/>
  <c r="H834" i="1" s="1"/>
  <c r="G835" i="1"/>
  <c r="H835" i="1" s="1"/>
  <c r="G836" i="1"/>
  <c r="H836" i="1" s="1"/>
  <c r="G837" i="1"/>
  <c r="H837" i="1" s="1"/>
  <c r="G838" i="1"/>
  <c r="H838" i="1" s="1"/>
  <c r="G839" i="1"/>
  <c r="H839" i="1" s="1"/>
  <c r="G840" i="1"/>
  <c r="H840" i="1" s="1"/>
  <c r="G841" i="1"/>
  <c r="H841" i="1" s="1"/>
  <c r="G842" i="1"/>
  <c r="H842" i="1" s="1"/>
  <c r="G843" i="1"/>
  <c r="H843" i="1" s="1"/>
  <c r="G844" i="1"/>
  <c r="H844" i="1" s="1"/>
  <c r="G845" i="1"/>
  <c r="H845" i="1" s="1"/>
  <c r="G846" i="1"/>
  <c r="H846" i="1" s="1"/>
  <c r="G847" i="1"/>
  <c r="H847" i="1" s="1"/>
  <c r="G848" i="1"/>
  <c r="H848" i="1" s="1"/>
  <c r="G849" i="1"/>
  <c r="H849" i="1" s="1"/>
  <c r="G850" i="1"/>
  <c r="H850" i="1" s="1"/>
  <c r="G851" i="1"/>
  <c r="H851" i="1" s="1"/>
  <c r="G852" i="1"/>
  <c r="H852" i="1" s="1"/>
  <c r="G853" i="1"/>
  <c r="H853" i="1" s="1"/>
  <c r="G854" i="1"/>
  <c r="H854" i="1" s="1"/>
  <c r="G855" i="1"/>
  <c r="H855" i="1" s="1"/>
  <c r="G856" i="1"/>
  <c r="H856" i="1" s="1"/>
  <c r="G857" i="1"/>
  <c r="H857" i="1" s="1"/>
  <c r="G858" i="1"/>
  <c r="H858" i="1" s="1"/>
  <c r="G859" i="1"/>
  <c r="H859" i="1" s="1"/>
  <c r="G860" i="1"/>
  <c r="H860" i="1" s="1"/>
  <c r="G861" i="1"/>
  <c r="H861" i="1" s="1"/>
  <c r="G862" i="1"/>
  <c r="H862" i="1" s="1"/>
  <c r="G863" i="1"/>
  <c r="H863" i="1" s="1"/>
  <c r="G864" i="1"/>
  <c r="H864" i="1" s="1"/>
  <c r="G865" i="1"/>
  <c r="H865" i="1" s="1"/>
  <c r="G866" i="1"/>
  <c r="H866" i="1" s="1"/>
  <c r="G867" i="1"/>
  <c r="H867" i="1" s="1"/>
  <c r="G868" i="1"/>
  <c r="H868" i="1" s="1"/>
  <c r="G869" i="1"/>
  <c r="H869" i="1" s="1"/>
  <c r="G870" i="1"/>
  <c r="H870" i="1" s="1"/>
  <c r="G871" i="1"/>
  <c r="H871" i="1" s="1"/>
  <c r="G872" i="1"/>
  <c r="H872" i="1" s="1"/>
  <c r="G873" i="1"/>
  <c r="H873" i="1" s="1"/>
  <c r="G874" i="1"/>
  <c r="H874" i="1" s="1"/>
  <c r="G875" i="1"/>
  <c r="H875" i="1" s="1"/>
  <c r="G876" i="1"/>
  <c r="H876" i="1" s="1"/>
  <c r="G877" i="1"/>
  <c r="H877" i="1" s="1"/>
  <c r="G878" i="1"/>
  <c r="H878" i="1" s="1"/>
  <c r="G879" i="1"/>
  <c r="H879" i="1" s="1"/>
  <c r="G880" i="1"/>
  <c r="H880" i="1" s="1"/>
  <c r="G881" i="1"/>
  <c r="H881" i="1" s="1"/>
  <c r="G882" i="1"/>
  <c r="H882" i="1" s="1"/>
  <c r="G883" i="1"/>
  <c r="H883" i="1" s="1"/>
  <c r="G884" i="1"/>
  <c r="H884" i="1" s="1"/>
  <c r="G885" i="1"/>
  <c r="H885" i="1" s="1"/>
  <c r="G886" i="1"/>
  <c r="H886" i="1" s="1"/>
  <c r="G887" i="1"/>
  <c r="H887" i="1" s="1"/>
  <c r="G888" i="1"/>
  <c r="H888" i="1" s="1"/>
  <c r="G889" i="1"/>
  <c r="H889" i="1" s="1"/>
  <c r="G890" i="1"/>
  <c r="H890" i="1" s="1"/>
  <c r="G891" i="1"/>
  <c r="H891" i="1" s="1"/>
  <c r="G892" i="1"/>
  <c r="H892" i="1" s="1"/>
  <c r="G893" i="1"/>
  <c r="H893" i="1" s="1"/>
  <c r="G894" i="1"/>
  <c r="H894" i="1" s="1"/>
  <c r="G895" i="1"/>
  <c r="H895" i="1" s="1"/>
  <c r="G896" i="1"/>
  <c r="H896" i="1" s="1"/>
  <c r="G897" i="1"/>
  <c r="H897" i="1" s="1"/>
  <c r="G898" i="1"/>
  <c r="H898" i="1" s="1"/>
  <c r="G899" i="1"/>
  <c r="H899" i="1" s="1"/>
  <c r="G900" i="1"/>
  <c r="H900" i="1" s="1"/>
  <c r="G901" i="1"/>
  <c r="H901" i="1" s="1"/>
  <c r="G902" i="1"/>
  <c r="H902" i="1" s="1"/>
  <c r="G903" i="1"/>
  <c r="H903" i="1" s="1"/>
  <c r="G904" i="1"/>
  <c r="H904" i="1" s="1"/>
  <c r="G905" i="1"/>
  <c r="H905" i="1" s="1"/>
  <c r="G906" i="1"/>
  <c r="H906" i="1" s="1"/>
  <c r="G907" i="1"/>
  <c r="H907" i="1" s="1"/>
  <c r="G908" i="1"/>
  <c r="H908" i="1" s="1"/>
  <c r="G909" i="1"/>
  <c r="H909" i="1" s="1"/>
  <c r="G910" i="1"/>
  <c r="H910" i="1" s="1"/>
  <c r="G911" i="1"/>
  <c r="H911" i="1" s="1"/>
  <c r="G912" i="1"/>
  <c r="H912" i="1" s="1"/>
  <c r="G913" i="1"/>
  <c r="H913" i="1" s="1"/>
  <c r="G914" i="1"/>
  <c r="H914" i="1" s="1"/>
  <c r="G915" i="1"/>
  <c r="H915" i="1" s="1"/>
  <c r="G916" i="1"/>
  <c r="H916" i="1" s="1"/>
  <c r="G917" i="1"/>
  <c r="H917" i="1" s="1"/>
  <c r="G918" i="1"/>
  <c r="H918" i="1" s="1"/>
  <c r="G919" i="1"/>
  <c r="H919" i="1" s="1"/>
  <c r="G920" i="1"/>
  <c r="H920" i="1" s="1"/>
  <c r="G921" i="1"/>
  <c r="H921" i="1" s="1"/>
  <c r="G922" i="1"/>
  <c r="H922" i="1" s="1"/>
  <c r="G923" i="1"/>
  <c r="H923" i="1" s="1"/>
  <c r="G924" i="1"/>
  <c r="H924" i="1" s="1"/>
  <c r="G925" i="1"/>
  <c r="H925" i="1" s="1"/>
  <c r="G926" i="1"/>
  <c r="H926" i="1" s="1"/>
  <c r="G927" i="1"/>
  <c r="H927" i="1" s="1"/>
  <c r="G928" i="1"/>
  <c r="H928" i="1" s="1"/>
  <c r="G929" i="1"/>
  <c r="H929" i="1" s="1"/>
  <c r="G930" i="1"/>
  <c r="H930" i="1" s="1"/>
  <c r="G931" i="1"/>
  <c r="H931" i="1" s="1"/>
  <c r="G932" i="1"/>
  <c r="H932" i="1" s="1"/>
  <c r="G933" i="1"/>
  <c r="H933" i="1" s="1"/>
  <c r="G934" i="1"/>
  <c r="H934" i="1" s="1"/>
  <c r="G935" i="1"/>
  <c r="H935" i="1" s="1"/>
  <c r="G936" i="1"/>
  <c r="H936" i="1" s="1"/>
  <c r="G937" i="1"/>
  <c r="H937" i="1" s="1"/>
  <c r="G938" i="1"/>
  <c r="H938" i="1" s="1"/>
  <c r="G939" i="1"/>
  <c r="H939" i="1" s="1"/>
  <c r="G940" i="1"/>
  <c r="H940" i="1" s="1"/>
  <c r="G941" i="1"/>
  <c r="H941" i="1" s="1"/>
  <c r="G942" i="1"/>
  <c r="H942" i="1" s="1"/>
  <c r="G943" i="1"/>
  <c r="H943" i="1" s="1"/>
  <c r="G944" i="1"/>
  <c r="H944" i="1" s="1"/>
  <c r="G945" i="1"/>
  <c r="H945" i="1" s="1"/>
  <c r="G946" i="1"/>
  <c r="H946" i="1" s="1"/>
  <c r="G947" i="1"/>
  <c r="H947" i="1" s="1"/>
  <c r="G948" i="1"/>
  <c r="H948" i="1" s="1"/>
  <c r="G949" i="1"/>
  <c r="H949" i="1" s="1"/>
  <c r="G950" i="1"/>
  <c r="H950" i="1" s="1"/>
  <c r="G951" i="1"/>
  <c r="H951" i="1" s="1"/>
  <c r="G952" i="1"/>
  <c r="H952" i="1" s="1"/>
  <c r="G953" i="1"/>
  <c r="H953" i="1" s="1"/>
  <c r="G954" i="1"/>
  <c r="H954" i="1" s="1"/>
  <c r="G955" i="1"/>
  <c r="H955" i="1" s="1"/>
  <c r="G956" i="1"/>
  <c r="H956" i="1" s="1"/>
  <c r="G957" i="1"/>
  <c r="H957" i="1" s="1"/>
  <c r="G958" i="1"/>
  <c r="H958" i="1" s="1"/>
  <c r="G959" i="1"/>
  <c r="H959" i="1" s="1"/>
  <c r="G960" i="1"/>
  <c r="H960" i="1" s="1"/>
  <c r="G961" i="1"/>
  <c r="H961" i="1" s="1"/>
  <c r="G962" i="1"/>
  <c r="H962" i="1" s="1"/>
  <c r="G963" i="1"/>
  <c r="H963" i="1" s="1"/>
  <c r="G964" i="1"/>
  <c r="H964" i="1" s="1"/>
  <c r="G965" i="1"/>
  <c r="H965" i="1" s="1"/>
  <c r="G966" i="1"/>
  <c r="H966" i="1" s="1"/>
  <c r="G967" i="1"/>
  <c r="H967" i="1" s="1"/>
  <c r="G968" i="1"/>
  <c r="H968" i="1" s="1"/>
  <c r="G969" i="1"/>
  <c r="H969" i="1" s="1"/>
  <c r="G970" i="1"/>
  <c r="H970" i="1" s="1"/>
  <c r="G971" i="1"/>
  <c r="H971" i="1" s="1"/>
  <c r="G972" i="1"/>
  <c r="H972" i="1" s="1"/>
  <c r="G973" i="1"/>
  <c r="H973" i="1" s="1"/>
  <c r="G974" i="1"/>
  <c r="H974" i="1" s="1"/>
  <c r="G975" i="1"/>
  <c r="H975" i="1" s="1"/>
  <c r="G976" i="1"/>
  <c r="H976" i="1" s="1"/>
  <c r="G977" i="1"/>
  <c r="H977" i="1" s="1"/>
  <c r="G978" i="1"/>
  <c r="H978" i="1" s="1"/>
  <c r="G979" i="1"/>
  <c r="H979" i="1" s="1"/>
  <c r="G980" i="1"/>
  <c r="H980" i="1" s="1"/>
  <c r="G981" i="1"/>
  <c r="H981" i="1" s="1"/>
  <c r="G982" i="1"/>
  <c r="H982" i="1" s="1"/>
  <c r="G983" i="1"/>
  <c r="H983" i="1" s="1"/>
  <c r="G984" i="1"/>
  <c r="H984" i="1" s="1"/>
  <c r="G985" i="1"/>
  <c r="H985" i="1" s="1"/>
  <c r="G986" i="1"/>
  <c r="H986" i="1" s="1"/>
  <c r="G987" i="1"/>
  <c r="H987" i="1" s="1"/>
  <c r="G988" i="1"/>
  <c r="H988" i="1" s="1"/>
  <c r="G989" i="1"/>
  <c r="H989" i="1" s="1"/>
  <c r="G990" i="1"/>
  <c r="H990" i="1" s="1"/>
  <c r="G991" i="1"/>
  <c r="H991" i="1" s="1"/>
  <c r="G992" i="1"/>
  <c r="H992" i="1" s="1"/>
  <c r="G993" i="1"/>
  <c r="H993" i="1" s="1"/>
  <c r="G994" i="1"/>
  <c r="H994" i="1" s="1"/>
  <c r="G995" i="1"/>
  <c r="H995" i="1" s="1"/>
  <c r="G996" i="1"/>
  <c r="H996" i="1" s="1"/>
  <c r="G997" i="1"/>
  <c r="H997" i="1" s="1"/>
  <c r="G998" i="1"/>
  <c r="H998" i="1" s="1"/>
  <c r="G999" i="1"/>
  <c r="H999" i="1" s="1"/>
  <c r="G1000" i="1"/>
  <c r="H1000" i="1" s="1"/>
  <c r="G1001" i="1"/>
  <c r="H1001" i="1" s="1"/>
  <c r="G1002" i="1"/>
  <c r="H1002" i="1" s="1"/>
  <c r="G1003" i="1"/>
  <c r="H1003" i="1" s="1"/>
  <c r="G1004" i="1"/>
  <c r="H1004" i="1" s="1"/>
  <c r="G1005" i="1"/>
  <c r="H1005" i="1" s="1"/>
  <c r="G1006" i="1"/>
  <c r="H1006" i="1" s="1"/>
  <c r="G1007" i="1"/>
  <c r="H1007" i="1" s="1"/>
  <c r="G1008" i="1"/>
  <c r="H1008" i="1" s="1"/>
  <c r="G1009" i="1"/>
  <c r="H1009" i="1" s="1"/>
  <c r="G1010" i="1"/>
  <c r="H1010" i="1" s="1"/>
  <c r="G1011" i="1"/>
  <c r="H1011" i="1" s="1"/>
  <c r="G1012" i="1"/>
  <c r="H1012" i="1" s="1"/>
  <c r="G1013" i="1"/>
  <c r="H1013" i="1" s="1"/>
  <c r="G1014" i="1"/>
  <c r="H1014" i="1" s="1"/>
  <c r="G1015" i="1"/>
  <c r="H1015" i="1" s="1"/>
  <c r="G1016" i="1"/>
  <c r="H1016" i="1" s="1"/>
  <c r="G1017" i="1"/>
  <c r="H1017" i="1" s="1"/>
  <c r="G1018" i="1"/>
  <c r="H1018" i="1" s="1"/>
  <c r="G1019" i="1"/>
  <c r="H1019" i="1" s="1"/>
  <c r="G1020" i="1"/>
  <c r="H1020" i="1" s="1"/>
  <c r="G1021" i="1"/>
  <c r="H1021" i="1" s="1"/>
  <c r="G1022" i="1"/>
  <c r="H1022" i="1" s="1"/>
  <c r="G1023" i="1"/>
  <c r="H1023" i="1" s="1"/>
  <c r="G1024" i="1"/>
  <c r="H1024" i="1" s="1"/>
  <c r="G1025" i="1"/>
  <c r="H1025" i="1" s="1"/>
  <c r="G1026" i="1"/>
  <c r="H1026" i="1" s="1"/>
  <c r="G1027" i="1"/>
  <c r="H1027" i="1" s="1"/>
  <c r="G1028" i="1"/>
  <c r="H1028" i="1" s="1"/>
  <c r="G1029" i="1"/>
  <c r="H1029" i="1" s="1"/>
  <c r="G1030" i="1"/>
  <c r="H1030" i="1" s="1"/>
  <c r="G1031" i="1"/>
  <c r="H1031" i="1" s="1"/>
  <c r="G1032" i="1"/>
  <c r="H1032" i="1" s="1"/>
  <c r="G1033" i="1"/>
  <c r="H1033" i="1" s="1"/>
  <c r="G1034" i="1"/>
  <c r="H1034" i="1" s="1"/>
  <c r="G1035" i="1"/>
  <c r="H1035" i="1" s="1"/>
  <c r="G1036" i="1"/>
  <c r="H1036" i="1" s="1"/>
  <c r="G1037" i="1"/>
  <c r="H1037" i="1" s="1"/>
  <c r="G1038" i="1"/>
  <c r="H1038" i="1" s="1"/>
  <c r="G1039" i="1"/>
  <c r="H1039" i="1" s="1"/>
  <c r="G1040" i="1"/>
  <c r="H1040" i="1" s="1"/>
  <c r="G1041" i="1"/>
  <c r="H1041" i="1" s="1"/>
  <c r="G1042" i="1"/>
  <c r="H1042" i="1" s="1"/>
  <c r="G1043" i="1"/>
  <c r="H1043" i="1" s="1"/>
  <c r="G1044" i="1"/>
  <c r="H1044" i="1" s="1"/>
  <c r="G1045" i="1"/>
  <c r="H1045" i="1" s="1"/>
  <c r="G1046" i="1"/>
  <c r="H1046" i="1" s="1"/>
  <c r="G1047" i="1"/>
  <c r="H1047" i="1" s="1"/>
  <c r="G1048" i="1"/>
  <c r="H1048" i="1" s="1"/>
  <c r="G1049" i="1"/>
  <c r="H1049" i="1" s="1"/>
  <c r="G1050" i="1"/>
  <c r="H1050" i="1" s="1"/>
  <c r="G1051" i="1"/>
  <c r="H1051" i="1" s="1"/>
  <c r="G1052" i="1"/>
  <c r="H1052" i="1" s="1"/>
  <c r="G1053" i="1"/>
  <c r="H1053" i="1" s="1"/>
  <c r="G1054" i="1"/>
  <c r="H1054" i="1" s="1"/>
  <c r="G1055" i="1"/>
  <c r="H1055" i="1" s="1"/>
  <c r="G1056" i="1"/>
  <c r="H1056" i="1" s="1"/>
  <c r="G1057" i="1"/>
  <c r="H1057" i="1" s="1"/>
  <c r="G1058" i="1"/>
  <c r="H1058" i="1" s="1"/>
  <c r="G1059" i="1"/>
  <c r="H1059" i="1" s="1"/>
  <c r="G1060" i="1"/>
  <c r="H1060" i="1" s="1"/>
  <c r="G1061" i="1"/>
  <c r="H1061" i="1" s="1"/>
  <c r="G1062" i="1"/>
  <c r="H1062" i="1" s="1"/>
  <c r="G1063" i="1"/>
  <c r="H1063" i="1" s="1"/>
  <c r="G1064" i="1"/>
  <c r="H1064" i="1" s="1"/>
  <c r="G1065" i="1"/>
  <c r="H1065" i="1" s="1"/>
  <c r="G1066" i="1"/>
  <c r="H1066" i="1" s="1"/>
  <c r="G1067" i="1"/>
  <c r="H1067" i="1" s="1"/>
  <c r="G1068" i="1"/>
  <c r="H1068" i="1" s="1"/>
  <c r="G1069" i="1"/>
  <c r="H1069" i="1" s="1"/>
  <c r="G1070" i="1"/>
  <c r="H1070" i="1" s="1"/>
  <c r="G1071" i="1"/>
  <c r="H1071" i="1" s="1"/>
  <c r="G1072" i="1"/>
  <c r="H1072" i="1" s="1"/>
  <c r="G1073" i="1"/>
  <c r="H1073" i="1" s="1"/>
  <c r="G1074" i="1"/>
  <c r="H1074" i="1" s="1"/>
  <c r="G1075" i="1"/>
  <c r="H1075" i="1" s="1"/>
  <c r="G1076" i="1"/>
  <c r="H1076" i="1" s="1"/>
  <c r="G1077" i="1"/>
  <c r="H1077" i="1" s="1"/>
  <c r="G1078" i="1"/>
  <c r="H1078" i="1" s="1"/>
  <c r="G1079" i="1"/>
  <c r="H1079" i="1" s="1"/>
  <c r="G1080" i="1"/>
  <c r="H1080" i="1" s="1"/>
  <c r="G1081" i="1"/>
  <c r="H1081" i="1" s="1"/>
  <c r="G1082" i="1"/>
  <c r="H1082" i="1" s="1"/>
  <c r="G1083" i="1"/>
  <c r="H1083" i="1" s="1"/>
  <c r="G1084" i="1"/>
  <c r="H1084" i="1" s="1"/>
  <c r="G1085" i="1"/>
  <c r="H1085" i="1" s="1"/>
  <c r="G1086" i="1"/>
  <c r="H1086" i="1" s="1"/>
  <c r="G1087" i="1"/>
  <c r="H1087" i="1" s="1"/>
  <c r="G1088" i="1"/>
  <c r="H1088" i="1" s="1"/>
  <c r="G1089" i="1"/>
  <c r="H1089" i="1" s="1"/>
  <c r="G1090" i="1"/>
  <c r="H1090" i="1" s="1"/>
  <c r="G1091" i="1"/>
  <c r="H1091" i="1" s="1"/>
  <c r="G1092" i="1"/>
  <c r="H1092" i="1" s="1"/>
  <c r="G1093" i="1"/>
  <c r="H1093" i="1" s="1"/>
  <c r="G1094" i="1"/>
  <c r="H1094" i="1" s="1"/>
  <c r="G1095" i="1"/>
  <c r="H1095" i="1" s="1"/>
  <c r="G1096" i="1"/>
  <c r="H1096" i="1" s="1"/>
  <c r="G1097" i="1"/>
  <c r="H1097" i="1" s="1"/>
  <c r="G1098" i="1"/>
  <c r="H1098" i="1" s="1"/>
  <c r="G1099" i="1"/>
  <c r="H1099" i="1" s="1"/>
  <c r="G1100" i="1"/>
  <c r="H1100" i="1" s="1"/>
  <c r="G1101" i="1"/>
  <c r="H1101" i="1" s="1"/>
  <c r="G1102" i="1"/>
  <c r="H1102" i="1" s="1"/>
  <c r="G1103" i="1"/>
  <c r="H1103" i="1" s="1"/>
  <c r="G1104" i="1"/>
  <c r="H1104" i="1" s="1"/>
  <c r="G1105" i="1"/>
  <c r="H1105" i="1" s="1"/>
  <c r="G1106" i="1"/>
  <c r="H1106" i="1" s="1"/>
  <c r="G1107" i="1"/>
  <c r="H1107" i="1" s="1"/>
  <c r="G1108" i="1"/>
  <c r="H1108" i="1" s="1"/>
  <c r="G1109" i="1"/>
  <c r="H1109" i="1" s="1"/>
  <c r="G1110" i="1"/>
  <c r="H1110" i="1" s="1"/>
  <c r="G1111" i="1"/>
  <c r="H1111" i="1" s="1"/>
  <c r="G1112" i="1"/>
  <c r="H1112" i="1" s="1"/>
  <c r="G1113" i="1"/>
  <c r="H1113" i="1" s="1"/>
  <c r="G1114" i="1"/>
  <c r="H1114" i="1" s="1"/>
  <c r="G1115" i="1"/>
  <c r="H1115" i="1" s="1"/>
  <c r="G1116" i="1"/>
  <c r="H1116" i="1" s="1"/>
  <c r="G1117" i="1"/>
  <c r="H1117" i="1" s="1"/>
  <c r="G1118" i="1"/>
  <c r="H1118" i="1" s="1"/>
  <c r="G1119" i="1"/>
  <c r="H1119" i="1" s="1"/>
  <c r="G1120" i="1"/>
  <c r="H1120" i="1" s="1"/>
  <c r="G1121" i="1"/>
  <c r="H1121" i="1" s="1"/>
  <c r="G1122" i="1"/>
  <c r="H1122" i="1" s="1"/>
  <c r="G1123" i="1"/>
  <c r="H1123" i="1" s="1"/>
  <c r="G1124" i="1"/>
  <c r="H1124" i="1" s="1"/>
  <c r="G1125" i="1"/>
  <c r="H1125" i="1" s="1"/>
  <c r="G1126" i="1"/>
  <c r="H1126" i="1" s="1"/>
  <c r="G1127" i="1"/>
  <c r="H1127" i="1" s="1"/>
  <c r="G1128" i="1"/>
  <c r="H1128" i="1" s="1"/>
  <c r="G1129" i="1"/>
  <c r="H1129" i="1" s="1"/>
  <c r="G1130" i="1"/>
  <c r="H1130" i="1" s="1"/>
  <c r="G1131" i="1"/>
  <c r="H1131" i="1" s="1"/>
  <c r="G1132" i="1"/>
  <c r="H1132" i="1" s="1"/>
  <c r="G1133" i="1"/>
  <c r="H1133" i="1" s="1"/>
  <c r="G1134" i="1"/>
  <c r="H1134" i="1" s="1"/>
  <c r="G1135" i="1"/>
  <c r="H1135" i="1" s="1"/>
  <c r="G1136" i="1"/>
  <c r="H1136" i="1" s="1"/>
  <c r="G1137" i="1"/>
  <c r="H1137" i="1" s="1"/>
  <c r="G1138" i="1"/>
  <c r="H1138" i="1" s="1"/>
  <c r="G1139" i="1"/>
  <c r="H1139" i="1" s="1"/>
  <c r="G1140" i="1"/>
  <c r="H1140" i="1" s="1"/>
  <c r="G1141" i="1"/>
  <c r="H1141" i="1" s="1"/>
  <c r="G1142" i="1"/>
  <c r="H1142" i="1" s="1"/>
  <c r="G1143" i="1"/>
  <c r="H1143" i="1" s="1"/>
  <c r="G1144" i="1"/>
  <c r="H1144" i="1" s="1"/>
  <c r="G1145" i="1"/>
  <c r="H1145" i="1" s="1"/>
  <c r="G1146" i="1"/>
  <c r="H1146" i="1" s="1"/>
  <c r="G1147" i="1"/>
  <c r="H1147" i="1" s="1"/>
  <c r="G1148" i="1"/>
  <c r="H1148" i="1" s="1"/>
  <c r="G1149" i="1"/>
  <c r="H1149" i="1" s="1"/>
  <c r="G1150" i="1"/>
  <c r="H1150" i="1" s="1"/>
  <c r="G1151" i="1"/>
  <c r="H1151" i="1" s="1"/>
  <c r="G1152" i="1"/>
  <c r="H1152" i="1" s="1"/>
  <c r="G1153" i="1"/>
  <c r="H1153" i="1" s="1"/>
  <c r="G1154" i="1"/>
  <c r="H1154" i="1" s="1"/>
  <c r="G1155" i="1"/>
  <c r="H1155" i="1" s="1"/>
  <c r="G1156" i="1"/>
  <c r="H1156" i="1" s="1"/>
  <c r="G1157" i="1"/>
  <c r="H1157" i="1" s="1"/>
  <c r="G1158" i="1"/>
  <c r="H1158" i="1" s="1"/>
  <c r="G1159" i="1"/>
  <c r="H1159" i="1" s="1"/>
  <c r="G1160" i="1"/>
  <c r="H1160" i="1" s="1"/>
  <c r="G1161" i="1"/>
  <c r="H1161" i="1" s="1"/>
  <c r="G1162" i="1"/>
  <c r="H1162" i="1" s="1"/>
  <c r="G1163" i="1"/>
  <c r="H1163" i="1" s="1"/>
  <c r="G1164" i="1"/>
  <c r="H1164" i="1" s="1"/>
  <c r="G1165" i="1"/>
  <c r="H1165" i="1" s="1"/>
  <c r="G1166" i="1"/>
  <c r="H1166" i="1" s="1"/>
  <c r="G1167" i="1"/>
  <c r="H1167" i="1" s="1"/>
  <c r="G1168" i="1"/>
  <c r="H1168" i="1" s="1"/>
  <c r="G1169" i="1"/>
  <c r="H1169" i="1" s="1"/>
  <c r="G1170" i="1"/>
  <c r="H1170" i="1" s="1"/>
  <c r="G1171" i="1"/>
  <c r="H1171" i="1" s="1"/>
  <c r="G1172" i="1"/>
  <c r="H1172" i="1" s="1"/>
  <c r="G1173" i="1"/>
  <c r="H1173" i="1" s="1"/>
  <c r="G1174" i="1"/>
  <c r="H1174" i="1" s="1"/>
  <c r="G1175" i="1"/>
  <c r="H1175" i="1" s="1"/>
  <c r="G1176" i="1"/>
  <c r="H1176" i="1" s="1"/>
  <c r="G1177" i="1"/>
  <c r="H1177" i="1" s="1"/>
  <c r="G1178" i="1"/>
  <c r="H1178" i="1" s="1"/>
  <c r="G1179" i="1"/>
  <c r="H1179" i="1" s="1"/>
  <c r="G1180" i="1"/>
  <c r="H1180" i="1" s="1"/>
  <c r="G1181" i="1"/>
  <c r="H1181" i="1" s="1"/>
  <c r="G1182" i="1"/>
  <c r="H1182" i="1" s="1"/>
  <c r="G1183" i="1"/>
  <c r="H1183" i="1" s="1"/>
  <c r="G1184" i="1"/>
  <c r="H1184" i="1" s="1"/>
  <c r="G1185" i="1"/>
  <c r="H1185" i="1" s="1"/>
  <c r="G1186" i="1"/>
  <c r="H1186" i="1" s="1"/>
  <c r="G1187" i="1"/>
  <c r="H1187" i="1" s="1"/>
  <c r="G1188" i="1"/>
  <c r="H1188" i="1" s="1"/>
  <c r="G1189" i="1"/>
  <c r="H1189" i="1" s="1"/>
  <c r="G1190" i="1"/>
  <c r="H1190" i="1" s="1"/>
  <c r="G1191" i="1"/>
  <c r="H1191" i="1" s="1"/>
  <c r="G1192" i="1"/>
  <c r="H1192" i="1" s="1"/>
  <c r="G1193" i="1"/>
  <c r="H1193" i="1" s="1"/>
  <c r="G1194" i="1"/>
  <c r="H1194" i="1" s="1"/>
  <c r="G1195" i="1"/>
  <c r="H1195" i="1" s="1"/>
  <c r="G1196" i="1"/>
  <c r="H1196" i="1" s="1"/>
  <c r="G1197" i="1"/>
  <c r="H1197" i="1" s="1"/>
  <c r="G1198" i="1"/>
  <c r="H1198" i="1" s="1"/>
  <c r="G1199" i="1"/>
  <c r="H1199" i="1" s="1"/>
  <c r="G1200" i="1"/>
  <c r="H1200" i="1" s="1"/>
  <c r="G1201" i="1"/>
  <c r="H1201" i="1" s="1"/>
  <c r="G1202" i="1"/>
  <c r="H1202" i="1" s="1"/>
  <c r="G1203" i="1"/>
  <c r="H1203" i="1" s="1"/>
  <c r="G1204" i="1"/>
  <c r="H1204" i="1" s="1"/>
  <c r="G1205" i="1"/>
  <c r="H1205" i="1" s="1"/>
  <c r="G1206" i="1"/>
  <c r="H1206" i="1" s="1"/>
  <c r="G1207" i="1"/>
  <c r="H1207" i="1" s="1"/>
  <c r="G1208" i="1"/>
  <c r="H1208" i="1" s="1"/>
  <c r="G1209" i="1"/>
  <c r="H1209" i="1" s="1"/>
  <c r="G1210" i="1"/>
  <c r="H1210" i="1" s="1"/>
  <c r="G1211" i="1"/>
  <c r="H1211" i="1" s="1"/>
  <c r="G1212" i="1"/>
  <c r="H1212" i="1" s="1"/>
  <c r="G1213" i="1"/>
  <c r="H1213" i="1" s="1"/>
  <c r="G1214" i="1"/>
  <c r="H1214" i="1" s="1"/>
  <c r="G1215" i="1"/>
  <c r="H1215" i="1" s="1"/>
  <c r="G1216" i="1"/>
  <c r="H1216" i="1" s="1"/>
  <c r="G1217" i="1"/>
  <c r="H1217" i="1" s="1"/>
  <c r="G1218" i="1"/>
  <c r="H1218" i="1" s="1"/>
  <c r="G1219" i="1"/>
  <c r="H1219" i="1" s="1"/>
  <c r="G1220" i="1"/>
  <c r="H1220" i="1" s="1"/>
  <c r="G1221" i="1"/>
  <c r="H1221" i="1" s="1"/>
  <c r="G1222" i="1"/>
  <c r="H1222" i="1" s="1"/>
  <c r="G1223" i="1"/>
  <c r="H1223" i="1" s="1"/>
  <c r="G1224" i="1"/>
  <c r="H1224" i="1" s="1"/>
  <c r="G1225" i="1"/>
  <c r="H1225" i="1" s="1"/>
  <c r="G1226" i="1"/>
  <c r="H1226" i="1" s="1"/>
  <c r="G1227" i="1"/>
  <c r="H1227" i="1" s="1"/>
  <c r="G1228" i="1"/>
  <c r="H1228" i="1" s="1"/>
  <c r="G1229" i="1"/>
  <c r="H1229" i="1" s="1"/>
  <c r="G1230" i="1"/>
  <c r="H1230" i="1" s="1"/>
  <c r="G1231" i="1"/>
  <c r="H1231" i="1" s="1"/>
  <c r="G1232" i="1"/>
  <c r="H1232" i="1" s="1"/>
  <c r="G1233" i="1"/>
  <c r="H1233" i="1" s="1"/>
  <c r="G1234" i="1"/>
  <c r="H1234" i="1" s="1"/>
  <c r="G1235" i="1"/>
  <c r="H1235" i="1" s="1"/>
  <c r="G1236" i="1"/>
  <c r="H1236" i="1" s="1"/>
  <c r="G1237" i="1"/>
  <c r="H1237" i="1" s="1"/>
  <c r="G1238" i="1"/>
  <c r="H1238" i="1" s="1"/>
  <c r="G1239" i="1"/>
  <c r="H1239" i="1" s="1"/>
  <c r="G1240" i="1"/>
  <c r="H1240" i="1" s="1"/>
  <c r="G1241" i="1"/>
  <c r="H1241" i="1" s="1"/>
  <c r="G1242" i="1"/>
  <c r="H1242" i="1" s="1"/>
  <c r="G1243" i="1"/>
  <c r="H1243" i="1" s="1"/>
  <c r="G1244" i="1"/>
  <c r="H1244" i="1" s="1"/>
  <c r="G1245" i="1"/>
  <c r="H1245" i="1" s="1"/>
  <c r="G1246" i="1"/>
  <c r="H1246" i="1" s="1"/>
  <c r="G1247" i="1"/>
  <c r="H1247" i="1" s="1"/>
  <c r="G1248" i="1"/>
  <c r="H1248" i="1" s="1"/>
  <c r="G1249" i="1"/>
  <c r="H1249" i="1" s="1"/>
  <c r="G1250" i="1"/>
  <c r="H1250" i="1" s="1"/>
  <c r="G1251" i="1"/>
  <c r="H1251" i="1" s="1"/>
  <c r="G1252" i="1"/>
  <c r="H1252" i="1" s="1"/>
  <c r="G1253" i="1"/>
  <c r="H1253" i="1" s="1"/>
  <c r="G1254" i="1"/>
  <c r="H1254" i="1" s="1"/>
  <c r="G1255" i="1"/>
  <c r="H1255" i="1" s="1"/>
  <c r="G1256" i="1"/>
  <c r="H1256" i="1" s="1"/>
  <c r="G1257" i="1"/>
  <c r="H1257" i="1" s="1"/>
  <c r="G1258" i="1"/>
  <c r="H1258" i="1" s="1"/>
  <c r="G1259" i="1"/>
  <c r="H1259" i="1" s="1"/>
  <c r="G1260" i="1"/>
  <c r="H1260" i="1" s="1"/>
  <c r="G1261" i="1"/>
  <c r="H1261" i="1" s="1"/>
  <c r="G1262" i="1"/>
  <c r="H1262" i="1" s="1"/>
  <c r="G1263" i="1"/>
  <c r="H1263" i="1" s="1"/>
  <c r="G1264" i="1"/>
  <c r="H1264" i="1" s="1"/>
  <c r="G1265" i="1"/>
  <c r="H1265" i="1" s="1"/>
  <c r="G1266" i="1"/>
  <c r="H1266" i="1" s="1"/>
  <c r="G1267" i="1"/>
  <c r="H1267" i="1" s="1"/>
  <c r="G1268" i="1"/>
  <c r="H1268" i="1" s="1"/>
  <c r="G1269" i="1"/>
  <c r="H1269" i="1" s="1"/>
  <c r="G1270" i="1"/>
  <c r="H1270" i="1" s="1"/>
  <c r="G1271" i="1"/>
  <c r="H1271" i="1" s="1"/>
  <c r="G1272" i="1"/>
  <c r="H1272" i="1" s="1"/>
  <c r="G1273" i="1"/>
  <c r="H1273" i="1" s="1"/>
  <c r="G1274" i="1"/>
  <c r="H1274" i="1" s="1"/>
  <c r="G1275" i="1"/>
  <c r="H1275" i="1" s="1"/>
  <c r="G1276" i="1"/>
  <c r="H1276" i="1" s="1"/>
  <c r="G1277" i="1"/>
  <c r="H1277" i="1" s="1"/>
  <c r="G1278" i="1"/>
  <c r="H1278" i="1" s="1"/>
  <c r="G1279" i="1"/>
  <c r="H1279" i="1" s="1"/>
  <c r="G1280" i="1"/>
  <c r="H1280" i="1" s="1"/>
  <c r="G1281" i="1"/>
  <c r="H1281" i="1" s="1"/>
  <c r="G1282" i="1"/>
  <c r="H1282" i="1" s="1"/>
  <c r="G1283" i="1"/>
  <c r="H1283" i="1" s="1"/>
  <c r="G1284" i="1"/>
  <c r="H1284" i="1" s="1"/>
  <c r="G1285" i="1"/>
  <c r="H1285" i="1" s="1"/>
  <c r="G1286" i="1"/>
  <c r="H1286" i="1" s="1"/>
  <c r="G1287" i="1"/>
  <c r="H1287" i="1" s="1"/>
  <c r="G1288" i="1"/>
  <c r="H1288" i="1" s="1"/>
  <c r="G1289" i="1"/>
  <c r="H1289" i="1" s="1"/>
  <c r="G1290" i="1"/>
  <c r="H1290" i="1" s="1"/>
  <c r="G1291" i="1"/>
  <c r="H1291" i="1" s="1"/>
  <c r="G1292" i="1"/>
  <c r="H1292" i="1" s="1"/>
  <c r="G1293" i="1"/>
  <c r="H1293" i="1" s="1"/>
  <c r="G1294" i="1"/>
  <c r="H1294" i="1" s="1"/>
  <c r="G1295" i="1"/>
  <c r="H1295" i="1" s="1"/>
  <c r="G1296" i="1"/>
  <c r="H1296" i="1" s="1"/>
  <c r="G1297" i="1"/>
  <c r="H1297" i="1" s="1"/>
  <c r="G1298" i="1"/>
  <c r="H1298" i="1" s="1"/>
  <c r="G1299" i="1"/>
  <c r="H1299" i="1" s="1"/>
  <c r="G1300" i="1"/>
  <c r="H1300" i="1" s="1"/>
  <c r="G1301" i="1"/>
  <c r="H1301" i="1" s="1"/>
  <c r="G1302" i="1"/>
  <c r="H1302" i="1" s="1"/>
  <c r="G1303" i="1"/>
  <c r="H1303" i="1" s="1"/>
  <c r="G1304" i="1"/>
  <c r="H1304" i="1" s="1"/>
  <c r="G1305" i="1"/>
  <c r="H1305" i="1" s="1"/>
  <c r="G1306" i="1"/>
  <c r="H1306" i="1" s="1"/>
  <c r="G1307" i="1"/>
  <c r="H1307" i="1" s="1"/>
  <c r="G1308" i="1"/>
  <c r="H1308" i="1" s="1"/>
  <c r="G1309" i="1"/>
  <c r="H1309" i="1" s="1"/>
  <c r="G1310" i="1"/>
  <c r="H1310" i="1" s="1"/>
  <c r="G1311" i="1"/>
  <c r="H1311" i="1" s="1"/>
  <c r="G1312" i="1"/>
  <c r="H1312" i="1" s="1"/>
  <c r="G1313" i="1"/>
  <c r="H1313" i="1" s="1"/>
  <c r="G1314" i="1"/>
  <c r="H1314" i="1" s="1"/>
  <c r="G1315" i="1"/>
  <c r="H1315" i="1" s="1"/>
  <c r="G1316" i="1"/>
  <c r="H1316" i="1" s="1"/>
  <c r="G1317" i="1"/>
  <c r="H1317" i="1" s="1"/>
  <c r="G1318" i="1"/>
  <c r="H1318" i="1" s="1"/>
  <c r="G1319" i="1"/>
  <c r="H1319" i="1" s="1"/>
  <c r="G1320" i="1"/>
  <c r="H1320" i="1" s="1"/>
  <c r="G1321" i="1"/>
  <c r="H1321" i="1" s="1"/>
  <c r="G1322" i="1"/>
  <c r="H1322" i="1" s="1"/>
  <c r="G1323" i="1"/>
  <c r="H1323" i="1" s="1"/>
  <c r="G1324" i="1"/>
  <c r="H1324" i="1" s="1"/>
  <c r="G1325" i="1"/>
  <c r="H1325" i="1" s="1"/>
  <c r="G1326" i="1"/>
  <c r="H1326" i="1" s="1"/>
  <c r="G1327" i="1"/>
  <c r="H1327" i="1" s="1"/>
  <c r="G1328" i="1"/>
  <c r="H1328" i="1" s="1"/>
  <c r="G1329" i="1"/>
  <c r="H1329" i="1" s="1"/>
  <c r="G1330" i="1"/>
  <c r="H1330" i="1" s="1"/>
  <c r="G1331" i="1"/>
  <c r="H1331" i="1" s="1"/>
  <c r="G1332" i="1"/>
  <c r="H1332" i="1" s="1"/>
  <c r="G1333" i="1"/>
  <c r="H1333" i="1" s="1"/>
  <c r="G1334" i="1"/>
  <c r="H1334" i="1" s="1"/>
  <c r="G1335" i="1"/>
  <c r="H1335" i="1" s="1"/>
  <c r="G1336" i="1"/>
  <c r="H1336" i="1" s="1"/>
  <c r="G1337" i="1"/>
  <c r="H1337" i="1" s="1"/>
  <c r="G1338" i="1"/>
  <c r="H1338" i="1" s="1"/>
  <c r="G1339" i="1"/>
  <c r="H1339" i="1" s="1"/>
  <c r="G1340" i="1"/>
  <c r="H1340" i="1" s="1"/>
  <c r="G1341" i="1"/>
  <c r="H1341" i="1" s="1"/>
  <c r="G1342" i="1"/>
  <c r="H1342" i="1" s="1"/>
  <c r="G1343" i="1"/>
  <c r="H1343" i="1" s="1"/>
  <c r="G1344" i="1"/>
  <c r="H1344" i="1" s="1"/>
  <c r="G1345" i="1"/>
  <c r="H1345" i="1" s="1"/>
  <c r="G1346" i="1"/>
  <c r="H1346" i="1" s="1"/>
  <c r="G1347" i="1"/>
  <c r="H1347" i="1" s="1"/>
  <c r="G1348" i="1"/>
  <c r="H1348" i="1" s="1"/>
  <c r="G1349" i="1"/>
  <c r="H1349" i="1" s="1"/>
  <c r="G1350" i="1"/>
  <c r="H1350" i="1" s="1"/>
  <c r="G1351" i="1"/>
  <c r="H1351" i="1" s="1"/>
  <c r="G1352" i="1"/>
  <c r="H1352" i="1" s="1"/>
  <c r="G1353" i="1"/>
  <c r="H1353" i="1" s="1"/>
  <c r="G1354" i="1"/>
  <c r="H1354" i="1" s="1"/>
  <c r="G1355" i="1"/>
  <c r="H1355" i="1" s="1"/>
  <c r="G1356" i="1"/>
  <c r="H1356" i="1" s="1"/>
  <c r="G1357" i="1"/>
  <c r="H1357" i="1" s="1"/>
  <c r="G1358" i="1"/>
  <c r="H1358" i="1" s="1"/>
  <c r="G1359" i="1"/>
  <c r="H1359" i="1" s="1"/>
  <c r="G1360" i="1"/>
  <c r="H1360" i="1" s="1"/>
  <c r="G1361" i="1"/>
  <c r="H1361" i="1" s="1"/>
  <c r="G1362" i="1"/>
  <c r="H1362" i="1" s="1"/>
  <c r="G1363" i="1"/>
  <c r="H1363" i="1" s="1"/>
  <c r="G1364" i="1"/>
  <c r="H1364" i="1" s="1"/>
  <c r="G1365" i="1"/>
  <c r="H1365" i="1" s="1"/>
  <c r="G1366" i="1"/>
  <c r="H1366" i="1" s="1"/>
  <c r="G1367" i="1"/>
  <c r="H1367" i="1" s="1"/>
  <c r="G1368" i="1"/>
  <c r="H1368" i="1" s="1"/>
  <c r="G1369" i="1"/>
  <c r="H1369" i="1" s="1"/>
  <c r="G1370" i="1"/>
  <c r="H1370" i="1" s="1"/>
  <c r="G1371" i="1"/>
  <c r="H1371" i="1" s="1"/>
  <c r="G1372" i="1"/>
  <c r="H1372" i="1" s="1"/>
  <c r="G1373" i="1"/>
  <c r="H1373" i="1" s="1"/>
  <c r="G1374" i="1"/>
  <c r="H1374" i="1" s="1"/>
  <c r="G1375" i="1"/>
  <c r="H1375" i="1" s="1"/>
  <c r="G1376" i="1"/>
  <c r="H1376" i="1" s="1"/>
  <c r="G1377" i="1"/>
  <c r="H1377" i="1" s="1"/>
  <c r="G1378" i="1"/>
  <c r="H1378" i="1" s="1"/>
  <c r="G1379" i="1"/>
  <c r="H1379" i="1" s="1"/>
  <c r="G1380" i="1"/>
  <c r="H1380" i="1" s="1"/>
  <c r="G1381" i="1"/>
  <c r="H1381" i="1" s="1"/>
  <c r="G1382" i="1"/>
  <c r="H1382" i="1" s="1"/>
  <c r="G1383" i="1"/>
  <c r="H1383" i="1" s="1"/>
  <c r="G1384" i="1"/>
  <c r="H1384" i="1" s="1"/>
  <c r="G1385" i="1"/>
  <c r="H1385" i="1" s="1"/>
  <c r="G1386" i="1"/>
  <c r="H1386" i="1" s="1"/>
  <c r="G1387" i="1"/>
  <c r="H1387" i="1" s="1"/>
  <c r="G1388" i="1"/>
  <c r="H1388" i="1" s="1"/>
  <c r="G1389" i="1"/>
  <c r="H1389" i="1" s="1"/>
  <c r="G1390" i="1"/>
  <c r="H1390" i="1" s="1"/>
  <c r="G1391" i="1"/>
  <c r="H1391" i="1" s="1"/>
  <c r="G1392" i="1"/>
  <c r="H1392" i="1" s="1"/>
  <c r="G1393" i="1"/>
  <c r="H1393" i="1" s="1"/>
  <c r="G1394" i="1"/>
  <c r="H1394" i="1" s="1"/>
  <c r="G1395" i="1"/>
  <c r="H1395" i="1" s="1"/>
  <c r="G1396" i="1"/>
  <c r="H1396" i="1" s="1"/>
  <c r="G1397" i="1"/>
  <c r="H1397" i="1" s="1"/>
  <c r="G1398" i="1"/>
  <c r="H1398" i="1" s="1"/>
  <c r="G1399" i="1"/>
  <c r="H1399" i="1" s="1"/>
  <c r="G1400" i="1"/>
  <c r="H1400" i="1" s="1"/>
  <c r="G1401" i="1"/>
  <c r="H1401" i="1" s="1"/>
  <c r="G1402" i="1"/>
  <c r="H1402" i="1" s="1"/>
  <c r="G1403" i="1"/>
  <c r="H1403" i="1" s="1"/>
  <c r="G1404" i="1"/>
  <c r="H1404" i="1" s="1"/>
  <c r="G1405" i="1"/>
  <c r="H1405" i="1" s="1"/>
  <c r="G1406" i="1"/>
  <c r="H1406" i="1" s="1"/>
  <c r="G1407" i="1"/>
  <c r="H1407" i="1" s="1"/>
  <c r="G1408" i="1"/>
  <c r="H1408" i="1" s="1"/>
  <c r="G1409" i="1"/>
  <c r="H1409" i="1" s="1"/>
  <c r="G1410" i="1"/>
  <c r="H1410" i="1" s="1"/>
  <c r="G1411" i="1"/>
  <c r="H1411" i="1" s="1"/>
  <c r="G1412" i="1"/>
  <c r="H1412" i="1" s="1"/>
  <c r="G1413" i="1"/>
  <c r="H1413" i="1" s="1"/>
  <c r="G1414" i="1"/>
  <c r="H1414" i="1" s="1"/>
  <c r="G1415" i="1"/>
  <c r="H1415" i="1" s="1"/>
  <c r="G1416" i="1"/>
  <c r="H1416" i="1" s="1"/>
  <c r="G1417" i="1"/>
  <c r="H1417" i="1" s="1"/>
  <c r="G1418" i="1"/>
  <c r="H1418" i="1" s="1"/>
  <c r="G1419" i="1"/>
  <c r="H1419" i="1" s="1"/>
  <c r="G1420" i="1"/>
  <c r="H1420" i="1" s="1"/>
  <c r="G1421" i="1"/>
  <c r="H1421" i="1" s="1"/>
  <c r="G1422" i="1"/>
  <c r="H1422" i="1" s="1"/>
  <c r="G1423" i="1"/>
  <c r="H1423" i="1" s="1"/>
  <c r="G1424" i="1"/>
  <c r="H1424" i="1" s="1"/>
  <c r="G1425" i="1"/>
  <c r="H1425" i="1" s="1"/>
  <c r="G1426" i="1"/>
  <c r="H1426" i="1" s="1"/>
  <c r="G1427" i="1"/>
  <c r="H1427" i="1" s="1"/>
  <c r="G1428" i="1"/>
  <c r="H1428" i="1" s="1"/>
  <c r="G1429" i="1"/>
  <c r="H1429" i="1" s="1"/>
  <c r="G1430" i="1"/>
  <c r="H1430" i="1" s="1"/>
  <c r="G1431" i="1"/>
  <c r="H1431" i="1" s="1"/>
  <c r="G1432" i="1"/>
  <c r="H1432" i="1" s="1"/>
  <c r="G1433" i="1"/>
  <c r="H1433" i="1" s="1"/>
  <c r="G1434" i="1"/>
  <c r="H1434" i="1" s="1"/>
  <c r="G1435" i="1"/>
  <c r="H1435" i="1" s="1"/>
  <c r="G1436" i="1"/>
  <c r="H1436" i="1" s="1"/>
  <c r="G1437" i="1"/>
  <c r="H1437" i="1" s="1"/>
  <c r="G1438" i="1"/>
  <c r="H1438" i="1" s="1"/>
  <c r="G1439" i="1"/>
  <c r="H1439" i="1" s="1"/>
  <c r="G1440" i="1"/>
  <c r="H1440" i="1" s="1"/>
  <c r="G1441" i="1"/>
  <c r="H1441" i="1" s="1"/>
  <c r="G1442" i="1"/>
  <c r="H1442" i="1" s="1"/>
  <c r="G1443" i="1"/>
  <c r="H1443" i="1" s="1"/>
  <c r="G1444" i="1"/>
  <c r="H1444" i="1" s="1"/>
  <c r="G1445" i="1"/>
  <c r="H1445" i="1" s="1"/>
  <c r="G1446" i="1"/>
  <c r="H1446" i="1" s="1"/>
  <c r="G1447" i="1"/>
  <c r="H1447" i="1" s="1"/>
  <c r="G1448" i="1"/>
  <c r="H1448" i="1" s="1"/>
  <c r="G1449" i="1"/>
  <c r="H1449" i="1" s="1"/>
  <c r="G1450" i="1"/>
  <c r="H1450" i="1" s="1"/>
  <c r="G1451" i="1"/>
  <c r="H1451" i="1" s="1"/>
  <c r="G1452" i="1"/>
  <c r="H1452" i="1" s="1"/>
  <c r="G1453" i="1"/>
  <c r="H1453" i="1" s="1"/>
  <c r="G1454" i="1"/>
  <c r="H1454" i="1" s="1"/>
  <c r="G1455" i="1"/>
  <c r="H1455" i="1" s="1"/>
  <c r="G1456" i="1"/>
  <c r="H1456" i="1" s="1"/>
  <c r="G1457" i="1"/>
  <c r="H1457" i="1" s="1"/>
  <c r="G1458" i="1"/>
  <c r="H1458" i="1" s="1"/>
  <c r="G1459" i="1"/>
  <c r="H1459" i="1" s="1"/>
  <c r="G1460" i="1"/>
  <c r="H1460" i="1" s="1"/>
  <c r="G1461" i="1"/>
  <c r="H1461" i="1" s="1"/>
  <c r="G1462" i="1"/>
  <c r="H1462" i="1" s="1"/>
  <c r="G1463" i="1"/>
  <c r="H1463" i="1" s="1"/>
  <c r="G1464" i="1"/>
  <c r="H1464" i="1" s="1"/>
  <c r="G1465" i="1"/>
  <c r="H1465" i="1" s="1"/>
  <c r="G1466" i="1"/>
  <c r="H1466" i="1" s="1"/>
  <c r="G1467" i="1"/>
  <c r="H1467" i="1" s="1"/>
  <c r="G1468" i="1"/>
  <c r="H1468" i="1" s="1"/>
  <c r="G1469" i="1"/>
  <c r="H1469" i="1" s="1"/>
  <c r="G1470" i="1"/>
  <c r="H1470" i="1" s="1"/>
  <c r="G1471" i="1"/>
  <c r="H1471" i="1" s="1"/>
  <c r="G1472" i="1"/>
  <c r="H1472" i="1" s="1"/>
  <c r="G1473" i="1"/>
  <c r="H1473" i="1" s="1"/>
  <c r="G1474" i="1"/>
  <c r="H1474" i="1" s="1"/>
  <c r="G1475" i="1"/>
  <c r="H1475" i="1" s="1"/>
  <c r="G1476" i="1"/>
  <c r="H1476" i="1" s="1"/>
  <c r="G1477" i="1"/>
  <c r="H1477" i="1" s="1"/>
  <c r="G1478" i="1"/>
  <c r="H1478" i="1" s="1"/>
  <c r="G1479" i="1"/>
  <c r="H1479" i="1" s="1"/>
  <c r="G1480" i="1"/>
  <c r="H1480" i="1" s="1"/>
  <c r="G1481" i="1"/>
  <c r="H1481" i="1" s="1"/>
  <c r="G1482" i="1"/>
  <c r="H1482" i="1" s="1"/>
  <c r="G1483" i="1"/>
  <c r="H1483" i="1" s="1"/>
  <c r="G1484" i="1"/>
  <c r="H1484" i="1" s="1"/>
  <c r="G1485" i="1"/>
  <c r="H1485" i="1" s="1"/>
  <c r="G1486" i="1"/>
  <c r="H1486" i="1" s="1"/>
  <c r="G1487" i="1"/>
  <c r="H1487" i="1" s="1"/>
  <c r="G1488" i="1"/>
  <c r="H1488" i="1" s="1"/>
  <c r="G1489" i="1"/>
  <c r="H1489" i="1" s="1"/>
  <c r="G1490" i="1"/>
  <c r="H1490" i="1" s="1"/>
  <c r="G1491" i="1"/>
  <c r="H1491" i="1" s="1"/>
  <c r="G1492" i="1"/>
  <c r="H1492" i="1" s="1"/>
  <c r="G1493" i="1"/>
  <c r="H1493" i="1" s="1"/>
  <c r="G1494" i="1"/>
  <c r="H1494" i="1" s="1"/>
  <c r="G1495" i="1"/>
  <c r="H1495" i="1" s="1"/>
  <c r="G1496" i="1"/>
  <c r="H1496" i="1" s="1"/>
  <c r="G1497" i="1"/>
  <c r="H1497" i="1" s="1"/>
  <c r="G1498" i="1"/>
  <c r="H1498" i="1" s="1"/>
  <c r="G1499" i="1"/>
  <c r="H1499" i="1" s="1"/>
  <c r="G1500" i="1"/>
  <c r="H1500" i="1" s="1"/>
  <c r="G1501" i="1"/>
  <c r="H1501" i="1" s="1"/>
  <c r="G1502" i="1"/>
  <c r="H1502" i="1" s="1"/>
  <c r="G1503" i="1"/>
  <c r="H1503" i="1" s="1"/>
  <c r="G1504" i="1"/>
  <c r="H1504" i="1" s="1"/>
  <c r="G1505" i="1"/>
  <c r="H1505" i="1" s="1"/>
  <c r="G1506" i="1"/>
  <c r="H1506" i="1" s="1"/>
  <c r="G1507" i="1"/>
  <c r="H1507" i="1" s="1"/>
  <c r="G1508" i="1"/>
  <c r="H1508" i="1" s="1"/>
  <c r="G1509" i="1"/>
  <c r="H1509" i="1" s="1"/>
  <c r="G1510" i="1"/>
  <c r="H1510" i="1" s="1"/>
  <c r="G1511" i="1"/>
  <c r="H1511" i="1" s="1"/>
  <c r="G1512" i="1"/>
  <c r="H1512" i="1" s="1"/>
  <c r="G1513" i="1"/>
  <c r="H1513" i="1" s="1"/>
  <c r="G1514" i="1"/>
  <c r="H1514" i="1" s="1"/>
  <c r="G1515" i="1"/>
  <c r="H1515" i="1" s="1"/>
  <c r="G1516" i="1"/>
  <c r="H1516" i="1" s="1"/>
  <c r="G1517" i="1"/>
  <c r="H1517" i="1" s="1"/>
  <c r="G1518" i="1"/>
  <c r="H1518" i="1" s="1"/>
  <c r="G1519" i="1"/>
  <c r="H1519" i="1" s="1"/>
  <c r="G1520" i="1"/>
  <c r="H1520" i="1" s="1"/>
  <c r="G1521" i="1"/>
  <c r="H1521" i="1" s="1"/>
  <c r="G1522" i="1"/>
  <c r="H1522" i="1" s="1"/>
  <c r="G1523" i="1"/>
  <c r="H1523" i="1" s="1"/>
  <c r="G1524" i="1"/>
  <c r="H1524" i="1" s="1"/>
  <c r="G1525" i="1"/>
  <c r="H1525" i="1" s="1"/>
  <c r="G1526" i="1"/>
  <c r="H1526" i="1" s="1"/>
  <c r="G1527" i="1"/>
  <c r="H1527" i="1" s="1"/>
  <c r="G1528" i="1"/>
  <c r="H1528" i="1" s="1"/>
  <c r="G1529" i="1"/>
  <c r="H1529" i="1" s="1"/>
  <c r="G1530" i="1"/>
  <c r="H1530" i="1" s="1"/>
  <c r="G1531" i="1"/>
  <c r="H1531" i="1" s="1"/>
  <c r="G1532" i="1"/>
  <c r="H1532" i="1" s="1"/>
  <c r="G1533" i="1"/>
  <c r="H1533" i="1" s="1"/>
  <c r="G1534" i="1"/>
  <c r="H1534" i="1" s="1"/>
  <c r="G1535" i="1"/>
  <c r="H1535" i="1" s="1"/>
  <c r="G1536" i="1"/>
  <c r="H1536" i="1" s="1"/>
  <c r="G1537" i="1"/>
  <c r="H1537" i="1" s="1"/>
  <c r="G1538" i="1"/>
  <c r="H1538" i="1" s="1"/>
  <c r="G1539" i="1"/>
  <c r="H1539" i="1" s="1"/>
  <c r="G1540" i="1"/>
  <c r="H1540" i="1" s="1"/>
  <c r="G1541" i="1"/>
  <c r="H1541" i="1" s="1"/>
  <c r="G1542" i="1"/>
  <c r="H1542" i="1" s="1"/>
  <c r="G1543" i="1"/>
  <c r="H1543" i="1" s="1"/>
  <c r="G1544" i="1"/>
  <c r="H1544" i="1" s="1"/>
  <c r="G1545" i="1"/>
  <c r="H1545" i="1" s="1"/>
  <c r="G1546" i="1"/>
  <c r="H1546" i="1" s="1"/>
  <c r="G1547" i="1"/>
  <c r="H1547" i="1" s="1"/>
  <c r="G1548" i="1"/>
  <c r="H1548" i="1" s="1"/>
  <c r="G1549" i="1"/>
  <c r="H1549" i="1" s="1"/>
  <c r="G1550" i="1"/>
  <c r="H1550" i="1" s="1"/>
  <c r="G1551" i="1"/>
  <c r="H1551" i="1" s="1"/>
  <c r="G1552" i="1"/>
  <c r="H1552" i="1" s="1"/>
  <c r="G1553" i="1"/>
  <c r="H1553" i="1" s="1"/>
  <c r="G1554" i="1"/>
  <c r="H1554" i="1" s="1"/>
  <c r="G1555" i="1"/>
  <c r="H1555" i="1" s="1"/>
  <c r="G1556" i="1"/>
  <c r="H1556" i="1" s="1"/>
  <c r="G1557" i="1"/>
  <c r="H1557" i="1" s="1"/>
  <c r="G1558" i="1"/>
  <c r="H1558" i="1" s="1"/>
  <c r="G1559" i="1"/>
  <c r="H1559" i="1" s="1"/>
  <c r="G1560" i="1"/>
  <c r="H1560" i="1" s="1"/>
  <c r="G1561" i="1"/>
  <c r="H1561" i="1" s="1"/>
  <c r="G1562" i="1"/>
  <c r="H1562" i="1" s="1"/>
  <c r="G1563" i="1"/>
  <c r="H1563" i="1" s="1"/>
  <c r="G1564" i="1"/>
  <c r="H1564" i="1" s="1"/>
  <c r="G1565" i="1"/>
  <c r="H1565" i="1" s="1"/>
  <c r="G1566" i="1"/>
  <c r="H1566" i="1" s="1"/>
  <c r="G1567" i="1"/>
  <c r="H1567" i="1" s="1"/>
  <c r="G1568" i="1"/>
  <c r="H1568" i="1" s="1"/>
  <c r="G1569" i="1"/>
  <c r="H1569" i="1" s="1"/>
  <c r="G1570" i="1"/>
  <c r="H1570" i="1" s="1"/>
  <c r="G1571" i="1"/>
  <c r="H1571" i="1" s="1"/>
  <c r="G1572" i="1"/>
  <c r="H1572" i="1" s="1"/>
  <c r="G1573" i="1"/>
  <c r="H1573" i="1" s="1"/>
  <c r="G1574" i="1"/>
  <c r="H1574" i="1" s="1"/>
  <c r="G1575" i="1"/>
  <c r="H1575" i="1" s="1"/>
  <c r="G1576" i="1"/>
  <c r="H1576" i="1" s="1"/>
  <c r="G1577" i="1"/>
  <c r="H1577" i="1" s="1"/>
  <c r="G1578" i="1"/>
  <c r="H1578" i="1" s="1"/>
  <c r="G1579" i="1"/>
  <c r="H1579" i="1" s="1"/>
  <c r="G1580" i="1"/>
  <c r="H1580" i="1" s="1"/>
  <c r="G1581" i="1"/>
  <c r="H1581" i="1" s="1"/>
  <c r="G1582" i="1"/>
  <c r="H1582" i="1" s="1"/>
  <c r="G1583" i="1"/>
  <c r="H1583" i="1" s="1"/>
  <c r="G1584" i="1"/>
  <c r="H1584" i="1" s="1"/>
  <c r="G1585" i="1"/>
  <c r="H1585" i="1" s="1"/>
  <c r="G1586" i="1"/>
  <c r="H1586" i="1" s="1"/>
  <c r="G1587" i="1"/>
  <c r="H1587" i="1" s="1"/>
  <c r="G1588" i="1"/>
  <c r="H1588" i="1" s="1"/>
  <c r="G1589" i="1"/>
  <c r="H1589" i="1" s="1"/>
  <c r="G1590" i="1"/>
  <c r="H1590" i="1" s="1"/>
  <c r="G1591" i="1"/>
  <c r="H1591" i="1" s="1"/>
  <c r="G1592" i="1"/>
  <c r="H1592" i="1" s="1"/>
  <c r="G1593" i="1"/>
  <c r="H1593" i="1" s="1"/>
  <c r="G1594" i="1"/>
  <c r="H1594" i="1" s="1"/>
  <c r="G1595" i="1"/>
  <c r="H1595" i="1" s="1"/>
  <c r="G1596" i="1"/>
  <c r="H1596" i="1" s="1"/>
  <c r="G1597" i="1"/>
  <c r="H1597" i="1" s="1"/>
  <c r="G1598" i="1"/>
  <c r="H1598" i="1" s="1"/>
  <c r="G1599" i="1"/>
  <c r="H1599" i="1" s="1"/>
  <c r="G1600" i="1"/>
  <c r="H1600" i="1" s="1"/>
  <c r="G1601" i="1"/>
  <c r="H1601" i="1" s="1"/>
  <c r="G1602" i="1"/>
  <c r="H1602" i="1" s="1"/>
  <c r="G1603" i="1"/>
  <c r="H1603" i="1" s="1"/>
  <c r="G1604" i="1"/>
  <c r="H1604" i="1" s="1"/>
  <c r="G1605" i="1"/>
  <c r="H1605" i="1" s="1"/>
  <c r="G1606" i="1"/>
  <c r="H1606" i="1" s="1"/>
  <c r="G1607" i="1"/>
  <c r="H1607" i="1" s="1"/>
  <c r="G1608" i="1"/>
  <c r="H1608" i="1" s="1"/>
  <c r="G1609" i="1"/>
  <c r="H1609" i="1" s="1"/>
  <c r="G1610" i="1"/>
  <c r="H1610" i="1" s="1"/>
  <c r="G1611" i="1"/>
  <c r="H1611" i="1" s="1"/>
  <c r="G1612" i="1"/>
  <c r="H1612" i="1" s="1"/>
  <c r="G1613" i="1"/>
  <c r="H1613" i="1" s="1"/>
  <c r="G1614" i="1"/>
  <c r="H1614" i="1" s="1"/>
  <c r="G1615" i="1"/>
  <c r="H1615" i="1" s="1"/>
  <c r="G1616" i="1"/>
  <c r="H1616" i="1" s="1"/>
  <c r="G1617" i="1"/>
  <c r="H1617" i="1" s="1"/>
  <c r="G1618" i="1"/>
  <c r="H1618" i="1" s="1"/>
  <c r="G1619" i="1"/>
  <c r="H1619" i="1" s="1"/>
  <c r="G1620" i="1"/>
  <c r="H1620" i="1" s="1"/>
  <c r="G1621" i="1"/>
  <c r="H1621" i="1" s="1"/>
  <c r="G1622" i="1"/>
  <c r="H1622" i="1" s="1"/>
  <c r="G1623" i="1"/>
  <c r="H1623" i="1" s="1"/>
  <c r="G1624" i="1"/>
  <c r="H1624" i="1" s="1"/>
  <c r="G1625" i="1"/>
  <c r="H1625" i="1" s="1"/>
  <c r="G1626" i="1"/>
  <c r="H1626" i="1" s="1"/>
  <c r="G1627" i="1"/>
  <c r="H1627" i="1" s="1"/>
  <c r="G1628" i="1"/>
  <c r="H1628" i="1" s="1"/>
  <c r="G1629" i="1"/>
  <c r="H1629" i="1" s="1"/>
  <c r="G1630" i="1"/>
  <c r="H1630" i="1" s="1"/>
  <c r="G1631" i="1"/>
  <c r="H1631" i="1" s="1"/>
  <c r="G1632" i="1"/>
  <c r="H1632" i="1" s="1"/>
  <c r="G1633" i="1"/>
  <c r="H1633" i="1" s="1"/>
  <c r="G1634" i="1"/>
  <c r="H1634" i="1" s="1"/>
  <c r="G1635" i="1"/>
  <c r="H1635" i="1" s="1"/>
  <c r="G1636" i="1"/>
  <c r="H1636" i="1" s="1"/>
  <c r="G1637" i="1"/>
  <c r="H1637" i="1" s="1"/>
  <c r="G1638" i="1"/>
  <c r="H1638" i="1" s="1"/>
  <c r="G1639" i="1"/>
  <c r="H1639" i="1" s="1"/>
  <c r="G1640" i="1"/>
  <c r="H1640" i="1" s="1"/>
  <c r="G1641" i="1"/>
  <c r="H1641" i="1" s="1"/>
  <c r="G1642" i="1"/>
  <c r="H1642" i="1" s="1"/>
  <c r="G1643" i="1"/>
  <c r="H1643" i="1" s="1"/>
  <c r="G1644" i="1"/>
  <c r="H1644" i="1" s="1"/>
  <c r="G1645" i="1"/>
  <c r="H1645" i="1" s="1"/>
  <c r="G1646" i="1"/>
  <c r="H1646" i="1" s="1"/>
  <c r="G1647" i="1"/>
  <c r="H1647" i="1" s="1"/>
  <c r="G1648" i="1"/>
  <c r="H1648" i="1" s="1"/>
  <c r="G1649" i="1"/>
  <c r="H1649" i="1" s="1"/>
  <c r="G1650" i="1"/>
  <c r="H1650" i="1" s="1"/>
  <c r="G1651" i="1"/>
  <c r="H1651" i="1" s="1"/>
  <c r="G1652" i="1"/>
  <c r="H1652" i="1" s="1"/>
  <c r="G1653" i="1"/>
  <c r="H1653" i="1" s="1"/>
  <c r="G1654" i="1"/>
  <c r="H1654" i="1" s="1"/>
  <c r="G1655" i="1"/>
  <c r="H1655" i="1" s="1"/>
  <c r="G1656" i="1"/>
  <c r="H1656" i="1" s="1"/>
  <c r="G1657" i="1"/>
  <c r="H1657" i="1" s="1"/>
  <c r="G1658" i="1"/>
  <c r="H1658" i="1" s="1"/>
  <c r="G1659" i="1"/>
  <c r="H1659" i="1" s="1"/>
  <c r="G1660" i="1"/>
  <c r="H1660" i="1" s="1"/>
  <c r="G1661" i="1"/>
  <c r="H1661" i="1" s="1"/>
  <c r="G1662" i="1"/>
  <c r="H1662" i="1" s="1"/>
  <c r="G1663" i="1"/>
  <c r="H1663" i="1" s="1"/>
  <c r="G1664" i="1"/>
  <c r="H1664" i="1" s="1"/>
  <c r="G1665" i="1"/>
  <c r="H1665" i="1" s="1"/>
  <c r="G1666" i="1"/>
  <c r="H1666" i="1" s="1"/>
  <c r="G1667" i="1"/>
  <c r="H1667" i="1" s="1"/>
  <c r="G1668" i="1"/>
  <c r="H1668" i="1" s="1"/>
  <c r="G1669" i="1"/>
  <c r="H1669" i="1" s="1"/>
  <c r="G1670" i="1"/>
  <c r="H1670" i="1" s="1"/>
  <c r="G1671" i="1"/>
  <c r="H1671" i="1" s="1"/>
  <c r="G1672" i="1"/>
  <c r="H1672" i="1" s="1"/>
  <c r="G1673" i="1"/>
  <c r="H1673" i="1" s="1"/>
  <c r="G1674" i="1"/>
  <c r="H1674" i="1" s="1"/>
  <c r="G1675" i="1"/>
  <c r="H1675" i="1" s="1"/>
  <c r="G1676" i="1"/>
  <c r="H1676" i="1" s="1"/>
  <c r="G1677" i="1"/>
  <c r="H1677" i="1" s="1"/>
  <c r="G1678" i="1"/>
  <c r="H1678" i="1" s="1"/>
  <c r="G1679" i="1"/>
  <c r="H1679" i="1" s="1"/>
  <c r="G1680" i="1"/>
  <c r="H1680" i="1" s="1"/>
  <c r="G1681" i="1"/>
  <c r="H1681" i="1" s="1"/>
  <c r="G1682" i="1"/>
  <c r="H1682" i="1" s="1"/>
  <c r="G1683" i="1"/>
  <c r="H1683" i="1" s="1"/>
  <c r="G1684" i="1"/>
  <c r="H1684" i="1" s="1"/>
  <c r="G1685" i="1"/>
  <c r="H1685" i="1" s="1"/>
  <c r="G1686" i="1"/>
  <c r="H1686" i="1" s="1"/>
  <c r="G1687" i="1"/>
  <c r="H1687" i="1" s="1"/>
  <c r="G1688" i="1"/>
  <c r="H1688" i="1" s="1"/>
  <c r="G1689" i="1"/>
  <c r="H1689" i="1" s="1"/>
  <c r="G1690" i="1"/>
  <c r="H1690" i="1" s="1"/>
  <c r="G1691" i="1"/>
  <c r="H1691" i="1" s="1"/>
  <c r="G1692" i="1"/>
  <c r="H1692" i="1" s="1"/>
  <c r="G1693" i="1"/>
  <c r="H1693" i="1" s="1"/>
  <c r="G1694" i="1"/>
  <c r="H1694" i="1" s="1"/>
  <c r="G1695" i="1"/>
  <c r="H1695" i="1" s="1"/>
  <c r="G1696" i="1"/>
  <c r="H1696" i="1" s="1"/>
  <c r="G1697" i="1"/>
  <c r="H1697" i="1" s="1"/>
  <c r="G1698" i="1"/>
  <c r="H1698" i="1" s="1"/>
  <c r="G1699" i="1"/>
  <c r="H1699" i="1" s="1"/>
  <c r="G1700" i="1"/>
  <c r="H1700" i="1" s="1"/>
  <c r="G1701" i="1"/>
  <c r="H1701" i="1" s="1"/>
  <c r="G1702" i="1"/>
  <c r="H1702" i="1" s="1"/>
  <c r="G1703" i="1"/>
  <c r="H1703" i="1" s="1"/>
  <c r="G1704" i="1"/>
  <c r="H1704" i="1" s="1"/>
  <c r="G1705" i="1"/>
  <c r="H1705" i="1" s="1"/>
  <c r="G1706" i="1"/>
  <c r="H1706" i="1" s="1"/>
  <c r="G1707" i="1"/>
  <c r="H1707" i="1" s="1"/>
  <c r="G1708" i="1"/>
  <c r="H1708" i="1" s="1"/>
  <c r="G1709" i="1"/>
  <c r="H1709" i="1" s="1"/>
  <c r="G1710" i="1"/>
  <c r="H1710" i="1" s="1"/>
  <c r="G1711" i="1"/>
  <c r="H1711" i="1" s="1"/>
  <c r="G1712" i="1"/>
  <c r="H1712" i="1" s="1"/>
  <c r="G1713" i="1"/>
  <c r="H1713" i="1" s="1"/>
  <c r="G1714" i="1"/>
  <c r="H1714" i="1" s="1"/>
  <c r="G1715" i="1"/>
  <c r="H1715" i="1" s="1"/>
  <c r="G1716" i="1"/>
  <c r="H1716" i="1" s="1"/>
  <c r="G1717" i="1"/>
  <c r="H1717" i="1" s="1"/>
  <c r="G1718" i="1"/>
  <c r="H1718" i="1" s="1"/>
  <c r="G1719" i="1"/>
  <c r="H1719" i="1" s="1"/>
  <c r="G1720" i="1"/>
  <c r="H1720" i="1" s="1"/>
  <c r="G1721" i="1"/>
  <c r="H1721" i="1" s="1"/>
  <c r="G1722" i="1"/>
  <c r="H1722" i="1" s="1"/>
  <c r="G1723" i="1"/>
  <c r="H1723" i="1" s="1"/>
  <c r="G1724" i="1"/>
  <c r="H1724" i="1" s="1"/>
  <c r="G1725" i="1"/>
  <c r="H1725" i="1" s="1"/>
  <c r="G1726" i="1"/>
  <c r="H1726" i="1" s="1"/>
  <c r="G1727" i="1"/>
  <c r="H1727" i="1" s="1"/>
  <c r="G1728" i="1"/>
  <c r="H1728" i="1" s="1"/>
  <c r="G1729" i="1"/>
  <c r="H1729" i="1" s="1"/>
  <c r="G1730" i="1"/>
  <c r="H1730" i="1" s="1"/>
  <c r="G1731" i="1"/>
  <c r="H1731" i="1" s="1"/>
  <c r="G1732" i="1"/>
  <c r="H1732" i="1" s="1"/>
  <c r="G1733" i="1"/>
  <c r="H1733" i="1" s="1"/>
  <c r="G1734" i="1"/>
  <c r="H1734" i="1" s="1"/>
  <c r="G1735" i="1"/>
  <c r="H1735" i="1" s="1"/>
  <c r="G1736" i="1"/>
  <c r="H1736" i="1" s="1"/>
  <c r="G1737" i="1"/>
  <c r="H1737" i="1" s="1"/>
  <c r="G1738" i="1"/>
  <c r="H1738" i="1" s="1"/>
  <c r="G1739" i="1"/>
  <c r="H1739" i="1" s="1"/>
  <c r="G1740" i="1"/>
  <c r="H1740" i="1" s="1"/>
  <c r="G1741" i="1"/>
  <c r="H1741" i="1" s="1"/>
  <c r="G1742" i="1"/>
  <c r="H1742" i="1" s="1"/>
  <c r="G1743" i="1"/>
  <c r="H1743" i="1" s="1"/>
  <c r="G1744" i="1"/>
  <c r="H1744" i="1" s="1"/>
  <c r="G1745" i="1"/>
  <c r="H1745" i="1" s="1"/>
  <c r="G1746" i="1"/>
  <c r="H1746" i="1" s="1"/>
  <c r="G1747" i="1"/>
  <c r="H1747" i="1" s="1"/>
  <c r="G1748" i="1"/>
  <c r="H1748" i="1" s="1"/>
  <c r="G1749" i="1"/>
  <c r="H1749" i="1" s="1"/>
  <c r="G1750" i="1"/>
  <c r="H1750" i="1" s="1"/>
  <c r="G1751" i="1"/>
  <c r="H1751" i="1" s="1"/>
  <c r="G1752" i="1"/>
  <c r="H1752" i="1" s="1"/>
  <c r="G1753" i="1"/>
  <c r="H1753" i="1" s="1"/>
  <c r="G1754" i="1"/>
  <c r="H1754" i="1" s="1"/>
  <c r="G1755" i="1"/>
  <c r="H1755" i="1" s="1"/>
  <c r="G1756" i="1"/>
  <c r="H1756" i="1" s="1"/>
  <c r="G1757" i="1"/>
  <c r="H1757" i="1" s="1"/>
  <c r="G1758" i="1"/>
  <c r="H1758" i="1" s="1"/>
  <c r="G1759" i="1"/>
  <c r="H1759" i="1" s="1"/>
  <c r="G1760" i="1"/>
  <c r="H1760" i="1" s="1"/>
  <c r="G1761" i="1"/>
  <c r="H1761" i="1" s="1"/>
  <c r="G1762" i="1"/>
  <c r="H1762" i="1" s="1"/>
  <c r="G1763" i="1"/>
  <c r="H1763" i="1" s="1"/>
  <c r="G1764" i="1"/>
  <c r="H1764" i="1" s="1"/>
  <c r="G1765" i="1"/>
  <c r="H1765" i="1" s="1"/>
  <c r="G1766" i="1"/>
  <c r="H1766" i="1" s="1"/>
  <c r="G1767" i="1"/>
  <c r="H1767" i="1" s="1"/>
  <c r="G1768" i="1"/>
  <c r="H1768" i="1" s="1"/>
  <c r="G1769" i="1"/>
  <c r="H1769" i="1" s="1"/>
  <c r="G1770" i="1"/>
  <c r="H1770" i="1" s="1"/>
  <c r="G1771" i="1"/>
  <c r="H1771" i="1" s="1"/>
  <c r="G1772" i="1"/>
  <c r="H1772" i="1" s="1"/>
  <c r="G1773" i="1"/>
  <c r="H1773" i="1" s="1"/>
  <c r="G1774" i="1"/>
  <c r="H1774" i="1" s="1"/>
  <c r="G1775" i="1"/>
  <c r="H1775" i="1" s="1"/>
  <c r="G1776" i="1"/>
  <c r="H1776" i="1" s="1"/>
  <c r="G1777" i="1"/>
  <c r="H1777" i="1" s="1"/>
  <c r="G1778" i="1"/>
  <c r="H1778" i="1" s="1"/>
  <c r="G1779" i="1"/>
  <c r="H1779" i="1" s="1"/>
  <c r="G1780" i="1"/>
  <c r="H1780" i="1" s="1"/>
  <c r="G1781" i="1"/>
  <c r="H1781" i="1" s="1"/>
  <c r="G1782" i="1"/>
  <c r="H1782" i="1" s="1"/>
  <c r="G1783" i="1"/>
  <c r="H1783" i="1" s="1"/>
  <c r="G1784" i="1"/>
  <c r="H1784" i="1" s="1"/>
  <c r="G1785" i="1"/>
  <c r="H1785" i="1" s="1"/>
  <c r="G1786" i="1"/>
  <c r="H1786" i="1" s="1"/>
  <c r="G1787" i="1"/>
  <c r="H1787" i="1" s="1"/>
  <c r="G1788" i="1"/>
  <c r="H1788" i="1" s="1"/>
  <c r="G1789" i="1"/>
  <c r="H1789" i="1" s="1"/>
  <c r="G1790" i="1"/>
  <c r="H1790" i="1" s="1"/>
  <c r="G1791" i="1"/>
  <c r="H1791" i="1" s="1"/>
  <c r="G1792" i="1"/>
  <c r="H1792" i="1" s="1"/>
  <c r="G1793" i="1"/>
  <c r="H1793" i="1" s="1"/>
  <c r="G1794" i="1"/>
  <c r="H1794" i="1" s="1"/>
  <c r="G1795" i="1"/>
  <c r="H1795" i="1" s="1"/>
  <c r="G1796" i="1"/>
  <c r="H1796" i="1" s="1"/>
  <c r="G1797" i="1"/>
  <c r="H1797" i="1" s="1"/>
  <c r="G1798" i="1"/>
  <c r="H1798" i="1" s="1"/>
  <c r="G1799" i="1"/>
  <c r="H1799" i="1" s="1"/>
  <c r="G1800" i="1"/>
  <c r="H1800" i="1" s="1"/>
  <c r="G1801" i="1"/>
  <c r="H1801" i="1" s="1"/>
  <c r="G1802" i="1"/>
  <c r="H1802" i="1" s="1"/>
  <c r="G1803" i="1"/>
  <c r="H1803" i="1" s="1"/>
  <c r="G1804" i="1"/>
  <c r="H1804" i="1" s="1"/>
  <c r="G1805" i="1"/>
  <c r="H1805" i="1" s="1"/>
  <c r="G1806" i="1"/>
  <c r="H1806" i="1" s="1"/>
  <c r="G1807" i="1"/>
  <c r="H1807" i="1" s="1"/>
  <c r="G1808" i="1"/>
  <c r="H1808" i="1" s="1"/>
  <c r="G1809" i="1"/>
  <c r="H1809" i="1" s="1"/>
  <c r="G1810" i="1"/>
  <c r="H1810" i="1" s="1"/>
  <c r="G1811" i="1"/>
  <c r="H1811" i="1" s="1"/>
  <c r="G1812" i="1"/>
  <c r="H1812" i="1" s="1"/>
  <c r="G1813" i="1"/>
  <c r="H1813" i="1" s="1"/>
  <c r="G1814" i="1"/>
  <c r="H1814" i="1" s="1"/>
  <c r="G1815" i="1"/>
  <c r="H1815" i="1" s="1"/>
  <c r="G1816" i="1"/>
  <c r="H1816" i="1" s="1"/>
  <c r="G1817" i="1"/>
  <c r="H1817" i="1" s="1"/>
  <c r="G1818" i="1"/>
  <c r="H1818" i="1" s="1"/>
  <c r="G1819" i="1"/>
  <c r="H1819" i="1" s="1"/>
  <c r="G1820" i="1"/>
  <c r="H1820" i="1" s="1"/>
  <c r="G1821" i="1"/>
  <c r="H1821" i="1" s="1"/>
  <c r="G1822" i="1"/>
  <c r="H1822" i="1" s="1"/>
  <c r="G1823" i="1"/>
  <c r="H1823" i="1" s="1"/>
  <c r="G1824" i="1"/>
  <c r="H1824" i="1" s="1"/>
  <c r="G1825" i="1"/>
  <c r="H1825" i="1" s="1"/>
  <c r="G1826" i="1"/>
  <c r="H1826" i="1" s="1"/>
  <c r="G1827" i="1"/>
  <c r="H1827" i="1" s="1"/>
  <c r="G1828" i="1"/>
  <c r="H1828" i="1" s="1"/>
  <c r="G1829" i="1"/>
  <c r="H1829" i="1" s="1"/>
  <c r="G1830" i="1"/>
  <c r="H1830" i="1" s="1"/>
  <c r="G1831" i="1"/>
  <c r="H1831" i="1" s="1"/>
  <c r="G1832" i="1"/>
  <c r="H1832" i="1" s="1"/>
  <c r="G1833" i="1"/>
  <c r="H1833" i="1" s="1"/>
  <c r="G1834" i="1"/>
  <c r="H1834" i="1" s="1"/>
  <c r="G1835" i="1"/>
  <c r="H1835" i="1" s="1"/>
  <c r="G1836" i="1"/>
  <c r="H1836" i="1" s="1"/>
  <c r="G1837" i="1"/>
  <c r="H1837" i="1" s="1"/>
  <c r="G1838" i="1"/>
  <c r="H1838" i="1" s="1"/>
  <c r="G1839" i="1"/>
  <c r="H1839" i="1" s="1"/>
  <c r="G1840" i="1"/>
  <c r="H1840" i="1" s="1"/>
  <c r="G1841" i="1"/>
  <c r="H1841" i="1" s="1"/>
  <c r="G1842" i="1"/>
  <c r="H1842" i="1" s="1"/>
  <c r="G1843" i="1"/>
  <c r="H1843" i="1" s="1"/>
  <c r="G1844" i="1"/>
  <c r="H1844" i="1" s="1"/>
  <c r="G1845" i="1"/>
  <c r="H1845" i="1" s="1"/>
  <c r="G1846" i="1"/>
  <c r="H1846" i="1" s="1"/>
  <c r="G1847" i="1"/>
  <c r="H1847" i="1" s="1"/>
  <c r="G1848" i="1"/>
  <c r="H1848" i="1" s="1"/>
  <c r="G1849" i="1"/>
  <c r="H1849" i="1" s="1"/>
  <c r="G1850" i="1"/>
  <c r="H1850" i="1" s="1"/>
  <c r="G1851" i="1"/>
  <c r="H1851" i="1" s="1"/>
  <c r="G1852" i="1"/>
  <c r="H1852" i="1" s="1"/>
  <c r="G1853" i="1"/>
  <c r="H1853" i="1" s="1"/>
  <c r="G1854" i="1"/>
  <c r="H1854" i="1" s="1"/>
  <c r="G1855" i="1"/>
  <c r="H1855" i="1" s="1"/>
  <c r="G1856" i="1"/>
  <c r="H1856" i="1" s="1"/>
  <c r="G1857" i="1"/>
  <c r="H1857" i="1" s="1"/>
  <c r="G1858" i="1"/>
  <c r="H1858" i="1" s="1"/>
  <c r="G1859" i="1"/>
  <c r="H1859" i="1" s="1"/>
  <c r="G1860" i="1"/>
  <c r="H1860" i="1" s="1"/>
  <c r="G1861" i="1"/>
  <c r="H1861" i="1" s="1"/>
  <c r="G1862" i="1"/>
  <c r="H1862" i="1" s="1"/>
  <c r="G1863" i="1"/>
  <c r="H1863" i="1" s="1"/>
  <c r="G1864" i="1"/>
  <c r="H1864" i="1" s="1"/>
  <c r="G1865" i="1"/>
  <c r="H1865" i="1" s="1"/>
  <c r="G1866" i="1"/>
  <c r="H1866" i="1" s="1"/>
  <c r="G1867" i="1"/>
  <c r="H1867" i="1" s="1"/>
  <c r="G1868" i="1"/>
  <c r="H1868" i="1" s="1"/>
  <c r="G1869" i="1"/>
  <c r="H1869" i="1" s="1"/>
  <c r="G1870" i="1"/>
  <c r="H1870" i="1" s="1"/>
  <c r="G1871" i="1"/>
  <c r="H1871" i="1" s="1"/>
  <c r="G1872" i="1"/>
  <c r="H1872" i="1" s="1"/>
  <c r="G1873" i="1"/>
  <c r="H1873" i="1" s="1"/>
  <c r="G1874" i="1"/>
  <c r="H1874" i="1" s="1"/>
  <c r="G1875" i="1"/>
  <c r="H1875" i="1" s="1"/>
  <c r="G1876" i="1"/>
  <c r="H1876" i="1" s="1"/>
  <c r="G1877" i="1"/>
  <c r="H1877" i="1" s="1"/>
  <c r="G1878" i="1"/>
  <c r="H1878" i="1" s="1"/>
  <c r="G1879" i="1"/>
  <c r="H1879" i="1" s="1"/>
  <c r="G1880" i="1"/>
  <c r="H1880" i="1" s="1"/>
  <c r="G1881" i="1"/>
  <c r="H1881" i="1" s="1"/>
  <c r="G1882" i="1"/>
  <c r="H1882" i="1" s="1"/>
  <c r="G1883" i="1"/>
  <c r="H1883" i="1" s="1"/>
  <c r="G1884" i="1"/>
  <c r="H1884" i="1" s="1"/>
  <c r="G1885" i="1"/>
  <c r="H1885" i="1" s="1"/>
  <c r="G1886" i="1"/>
  <c r="H1886" i="1" s="1"/>
  <c r="G1887" i="1"/>
  <c r="H1887" i="1" s="1"/>
  <c r="G1888" i="1"/>
  <c r="H1888" i="1" s="1"/>
  <c r="G1889" i="1"/>
  <c r="H1889" i="1" s="1"/>
  <c r="G1890" i="1"/>
  <c r="H1890" i="1" s="1"/>
  <c r="G1891" i="1"/>
  <c r="H1891" i="1" s="1"/>
  <c r="G1892" i="1"/>
  <c r="H1892" i="1" s="1"/>
  <c r="G1893" i="1"/>
  <c r="H1893" i="1" s="1"/>
  <c r="G1894" i="1"/>
  <c r="H1894" i="1" s="1"/>
  <c r="G1895" i="1"/>
  <c r="H1895" i="1" s="1"/>
  <c r="G1896" i="1"/>
  <c r="H1896" i="1" s="1"/>
  <c r="G1897" i="1"/>
  <c r="H1897" i="1" s="1"/>
  <c r="G1898" i="1"/>
  <c r="H1898" i="1" s="1"/>
  <c r="G1899" i="1"/>
  <c r="H1899" i="1" s="1"/>
  <c r="G1900" i="1"/>
  <c r="H1900" i="1" s="1"/>
  <c r="G1901" i="1"/>
  <c r="H1901" i="1" s="1"/>
  <c r="G1902" i="1"/>
  <c r="H1902" i="1" s="1"/>
  <c r="G1903" i="1"/>
  <c r="H1903" i="1" s="1"/>
  <c r="G1904" i="1"/>
  <c r="H1904" i="1" s="1"/>
  <c r="G1905" i="1"/>
  <c r="H1905" i="1" s="1"/>
  <c r="G1906" i="1"/>
  <c r="H1906" i="1" s="1"/>
  <c r="G1907" i="1"/>
  <c r="H1907" i="1" s="1"/>
  <c r="G1908" i="1"/>
  <c r="H1908" i="1" s="1"/>
  <c r="G1909" i="1"/>
  <c r="H1909" i="1" s="1"/>
  <c r="G1910" i="1"/>
  <c r="H1910" i="1" s="1"/>
  <c r="G1911" i="1"/>
  <c r="H1911" i="1" s="1"/>
  <c r="G1912" i="1"/>
  <c r="H1912" i="1" s="1"/>
  <c r="G1913" i="1"/>
  <c r="H1913" i="1" s="1"/>
  <c r="G1914" i="1"/>
  <c r="H1914" i="1" s="1"/>
  <c r="G1915" i="1"/>
  <c r="H1915" i="1" s="1"/>
  <c r="G1916" i="1"/>
  <c r="H1916" i="1" s="1"/>
  <c r="G1917" i="1"/>
  <c r="H1917" i="1" s="1"/>
  <c r="G1918" i="1"/>
  <c r="H1918" i="1" s="1"/>
  <c r="G1919" i="1"/>
  <c r="H1919" i="1" s="1"/>
  <c r="G1920" i="1"/>
  <c r="H1920" i="1" s="1"/>
  <c r="G1921" i="1"/>
  <c r="H1921" i="1" s="1"/>
  <c r="G1922" i="1"/>
  <c r="H1922" i="1" s="1"/>
  <c r="G1923" i="1"/>
  <c r="H1923" i="1" s="1"/>
  <c r="G1924" i="1"/>
  <c r="H1924" i="1" s="1"/>
  <c r="G1925" i="1"/>
  <c r="H1925" i="1" s="1"/>
  <c r="G1926" i="1"/>
  <c r="H1926" i="1" s="1"/>
  <c r="G1927" i="1"/>
  <c r="H1927" i="1" s="1"/>
  <c r="G1928" i="1"/>
  <c r="H1928" i="1" s="1"/>
  <c r="G1929" i="1"/>
  <c r="H1929" i="1" s="1"/>
  <c r="G1930" i="1"/>
  <c r="H1930" i="1" s="1"/>
  <c r="G1931" i="1"/>
  <c r="H1931" i="1" s="1"/>
  <c r="G1932" i="1"/>
  <c r="H1932" i="1" s="1"/>
  <c r="G1933" i="1"/>
  <c r="H1933" i="1" s="1"/>
  <c r="G1934" i="1"/>
  <c r="H1934" i="1" s="1"/>
  <c r="G1935" i="1"/>
  <c r="H1935" i="1" s="1"/>
  <c r="G1936" i="1"/>
  <c r="H1936" i="1" s="1"/>
  <c r="G1937" i="1"/>
  <c r="H1937" i="1" s="1"/>
  <c r="G1938" i="1"/>
  <c r="H1938" i="1" s="1"/>
  <c r="G1939" i="1"/>
  <c r="H1939" i="1" s="1"/>
  <c r="G1940" i="1"/>
  <c r="H1940" i="1" s="1"/>
  <c r="G1941" i="1"/>
  <c r="H1941" i="1" s="1"/>
  <c r="G1942" i="1"/>
  <c r="H1942" i="1" s="1"/>
  <c r="G1943" i="1"/>
  <c r="H1943" i="1" s="1"/>
  <c r="G1944" i="1"/>
  <c r="H1944" i="1" s="1"/>
  <c r="G1945" i="1"/>
  <c r="H1945" i="1" s="1"/>
  <c r="G1946" i="1"/>
  <c r="H1946" i="1" s="1"/>
  <c r="G1947" i="1"/>
  <c r="H1947" i="1" s="1"/>
  <c r="G1948" i="1"/>
  <c r="H1948" i="1" s="1"/>
  <c r="G1949" i="1"/>
  <c r="H1949" i="1" s="1"/>
  <c r="G1950" i="1"/>
  <c r="H1950" i="1" s="1"/>
  <c r="G1951" i="1"/>
  <c r="H1951" i="1" s="1"/>
  <c r="G1952" i="1"/>
  <c r="H1952" i="1" s="1"/>
  <c r="G1953" i="1"/>
  <c r="H1953" i="1" s="1"/>
  <c r="G1954" i="1"/>
  <c r="H1954" i="1" s="1"/>
  <c r="G1955" i="1"/>
  <c r="H1955" i="1" s="1"/>
  <c r="G1956" i="1"/>
  <c r="H1956" i="1" s="1"/>
  <c r="G1957" i="1"/>
  <c r="H1957" i="1" s="1"/>
  <c r="G1958" i="1"/>
  <c r="H1958" i="1" s="1"/>
  <c r="G1959" i="1"/>
  <c r="H1959" i="1" s="1"/>
  <c r="G1960" i="1"/>
  <c r="H1960" i="1" s="1"/>
  <c r="G1961" i="1"/>
  <c r="H1961" i="1" s="1"/>
  <c r="G1962" i="1"/>
  <c r="H1962" i="1" s="1"/>
  <c r="G1963" i="1"/>
  <c r="H1963" i="1" s="1"/>
  <c r="G1964" i="1"/>
  <c r="H1964" i="1" s="1"/>
  <c r="G1965" i="1"/>
  <c r="H1965" i="1" s="1"/>
  <c r="G1966" i="1"/>
  <c r="H1966" i="1" s="1"/>
  <c r="G1967" i="1"/>
  <c r="H1967" i="1" s="1"/>
  <c r="G1968" i="1"/>
  <c r="H1968" i="1" s="1"/>
  <c r="G1969" i="1"/>
  <c r="H1969" i="1" s="1"/>
  <c r="G1970" i="1"/>
  <c r="H1970" i="1" s="1"/>
  <c r="G1971" i="1"/>
  <c r="H1971" i="1" s="1"/>
  <c r="G1972" i="1"/>
  <c r="H1972" i="1" s="1"/>
  <c r="G1973" i="1"/>
  <c r="H1973" i="1" s="1"/>
  <c r="G1974" i="1"/>
  <c r="H1974" i="1" s="1"/>
  <c r="G1975" i="1"/>
  <c r="H1975" i="1" s="1"/>
  <c r="G1976" i="1"/>
  <c r="H1976" i="1" s="1"/>
  <c r="G1977" i="1"/>
  <c r="H1977" i="1" s="1"/>
  <c r="G1978" i="1"/>
  <c r="H1978" i="1" s="1"/>
  <c r="G1979" i="1"/>
  <c r="H1979" i="1" s="1"/>
  <c r="G1980" i="1"/>
  <c r="H1980" i="1" s="1"/>
  <c r="G1981" i="1"/>
  <c r="H1981" i="1" s="1"/>
  <c r="G1982" i="1"/>
  <c r="H1982" i="1" s="1"/>
  <c r="G1983" i="1"/>
  <c r="H1983" i="1" s="1"/>
  <c r="G1984" i="1"/>
  <c r="H1984" i="1" s="1"/>
  <c r="G1985" i="1"/>
  <c r="H1985" i="1" s="1"/>
  <c r="G1986" i="1"/>
  <c r="H1986" i="1" s="1"/>
  <c r="G1987" i="1"/>
  <c r="H1987" i="1" s="1"/>
  <c r="G1988" i="1"/>
  <c r="H1988" i="1" s="1"/>
  <c r="G1989" i="1"/>
  <c r="H1989" i="1" s="1"/>
  <c r="G1990" i="1"/>
  <c r="H1990" i="1" s="1"/>
  <c r="G1991" i="1"/>
  <c r="H1991" i="1" s="1"/>
  <c r="G1992" i="1"/>
  <c r="H1992" i="1" s="1"/>
  <c r="G1993" i="1"/>
  <c r="H1993" i="1" s="1"/>
  <c r="G1994" i="1"/>
  <c r="H1994" i="1" s="1"/>
  <c r="G1995" i="1"/>
  <c r="H1995" i="1" s="1"/>
  <c r="G1996" i="1"/>
  <c r="H1996" i="1" s="1"/>
  <c r="G1997" i="1"/>
  <c r="H1997" i="1" s="1"/>
  <c r="G1998" i="1"/>
  <c r="H1998" i="1" s="1"/>
  <c r="G1999" i="1"/>
  <c r="H1999" i="1" s="1"/>
  <c r="G2000" i="1"/>
  <c r="H2000" i="1" s="1"/>
  <c r="G2001" i="1"/>
  <c r="H2001" i="1" s="1"/>
  <c r="G2002" i="1"/>
  <c r="H2002" i="1" s="1"/>
  <c r="G2003" i="1"/>
  <c r="H2003" i="1" s="1"/>
  <c r="G2004" i="1"/>
  <c r="H2004" i="1" s="1"/>
  <c r="G2005" i="1"/>
  <c r="H2005" i="1" s="1"/>
  <c r="G2006" i="1"/>
  <c r="H2006" i="1" s="1"/>
  <c r="G2007" i="1"/>
  <c r="H2007" i="1" s="1"/>
  <c r="G2008" i="1"/>
  <c r="H2008" i="1" s="1"/>
  <c r="G2009" i="1"/>
  <c r="H2009" i="1" s="1"/>
  <c r="G2010" i="1"/>
  <c r="H2010" i="1" s="1"/>
  <c r="G2011" i="1"/>
  <c r="H2011" i="1" s="1"/>
  <c r="G2012" i="1"/>
  <c r="H2012" i="1" s="1"/>
  <c r="G2013" i="1"/>
  <c r="H2013" i="1" s="1"/>
  <c r="G2014" i="1"/>
  <c r="H2014" i="1" s="1"/>
  <c r="G2015" i="1"/>
  <c r="H2015" i="1" s="1"/>
  <c r="G2016" i="1"/>
  <c r="H2016" i="1" s="1"/>
  <c r="G2017" i="1"/>
  <c r="H2017" i="1" s="1"/>
  <c r="G2018" i="1"/>
  <c r="H2018" i="1" s="1"/>
  <c r="G2019" i="1"/>
  <c r="H2019" i="1" s="1"/>
  <c r="G2020" i="1"/>
  <c r="H2020" i="1" s="1"/>
  <c r="G2021" i="1"/>
  <c r="H2021" i="1" s="1"/>
  <c r="G2022" i="1"/>
  <c r="H2022" i="1" s="1"/>
  <c r="G2023" i="1"/>
  <c r="H2023" i="1" s="1"/>
  <c r="G2024" i="1"/>
  <c r="H2024" i="1" s="1"/>
  <c r="G2025" i="1"/>
  <c r="H2025" i="1" s="1"/>
  <c r="G2026" i="1"/>
  <c r="H2026" i="1" s="1"/>
  <c r="G2027" i="1"/>
  <c r="H2027" i="1" s="1"/>
  <c r="G2028" i="1"/>
  <c r="H2028" i="1" s="1"/>
  <c r="G2029" i="1"/>
  <c r="H2029" i="1" s="1"/>
  <c r="G2030" i="1"/>
  <c r="H2030" i="1" s="1"/>
  <c r="G2031" i="1"/>
  <c r="H2031" i="1" s="1"/>
  <c r="G2032" i="1"/>
  <c r="H2032" i="1" s="1"/>
  <c r="G2033" i="1"/>
  <c r="H2033" i="1" s="1"/>
  <c r="G2034" i="1"/>
  <c r="H2034" i="1" s="1"/>
  <c r="G2035" i="1"/>
  <c r="H2035" i="1" s="1"/>
  <c r="G2036" i="1"/>
  <c r="H2036" i="1" s="1"/>
  <c r="G2037" i="1"/>
  <c r="H2037" i="1" s="1"/>
  <c r="G2038" i="1"/>
  <c r="H2038" i="1" s="1"/>
  <c r="G2039" i="1"/>
  <c r="H2039" i="1" s="1"/>
  <c r="G2040" i="1"/>
  <c r="H2040" i="1" s="1"/>
  <c r="G2041" i="1"/>
  <c r="H2041" i="1" s="1"/>
  <c r="G2042" i="1"/>
  <c r="H2042" i="1" s="1"/>
  <c r="G2043" i="1"/>
  <c r="H2043" i="1" s="1"/>
  <c r="G2044" i="1"/>
  <c r="H2044" i="1" s="1"/>
  <c r="G2045" i="1"/>
  <c r="H2045" i="1" s="1"/>
  <c r="G2046" i="1"/>
  <c r="H2046" i="1" s="1"/>
  <c r="G2047" i="1"/>
  <c r="H2047" i="1" s="1"/>
  <c r="G2048" i="1"/>
  <c r="H2048" i="1" s="1"/>
  <c r="G2049" i="1"/>
  <c r="H2049" i="1" s="1"/>
  <c r="G2050" i="1"/>
  <c r="H2050" i="1" s="1"/>
  <c r="G2051" i="1"/>
  <c r="H2051" i="1" s="1"/>
  <c r="G2052" i="1"/>
  <c r="H2052" i="1" s="1"/>
  <c r="G2053" i="1"/>
  <c r="H2053" i="1" s="1"/>
  <c r="G2054" i="1"/>
  <c r="H2054" i="1" s="1"/>
  <c r="G2055" i="1"/>
  <c r="H2055" i="1" s="1"/>
  <c r="G2056" i="1"/>
  <c r="H2056" i="1" s="1"/>
  <c r="G2057" i="1"/>
  <c r="H2057" i="1" s="1"/>
  <c r="G2058" i="1"/>
  <c r="H2058" i="1" s="1"/>
  <c r="G2059" i="1"/>
  <c r="H2059" i="1" s="1"/>
  <c r="G2060" i="1"/>
  <c r="H2060" i="1" s="1"/>
  <c r="G2061" i="1"/>
  <c r="H2061" i="1" s="1"/>
  <c r="G2062" i="1"/>
  <c r="H2062" i="1" s="1"/>
  <c r="G2063" i="1"/>
  <c r="H2063" i="1" s="1"/>
  <c r="G2064" i="1"/>
  <c r="H2064" i="1" s="1"/>
  <c r="G2065" i="1"/>
  <c r="H2065" i="1" s="1"/>
  <c r="G2066" i="1"/>
  <c r="H2066" i="1" s="1"/>
  <c r="G2067" i="1"/>
  <c r="H2067" i="1" s="1"/>
  <c r="G2068" i="1"/>
  <c r="H2068" i="1" s="1"/>
  <c r="G2069" i="1"/>
  <c r="H2069" i="1" s="1"/>
  <c r="G2070" i="1"/>
  <c r="H2070" i="1" s="1"/>
  <c r="G2071" i="1"/>
  <c r="H2071" i="1" s="1"/>
  <c r="G2072" i="1"/>
  <c r="H2072" i="1" s="1"/>
  <c r="G2073" i="1"/>
  <c r="H2073" i="1" s="1"/>
  <c r="G2074" i="1"/>
  <c r="H2074" i="1" s="1"/>
  <c r="G2075" i="1"/>
  <c r="H2075" i="1" s="1"/>
  <c r="G2076" i="1"/>
  <c r="H2076" i="1" s="1"/>
  <c r="G2077" i="1"/>
  <c r="H2077" i="1" s="1"/>
  <c r="G2078" i="1"/>
  <c r="H2078" i="1" s="1"/>
  <c r="G2079" i="1"/>
  <c r="H2079" i="1" s="1"/>
  <c r="G2080" i="1"/>
  <c r="H2080" i="1" s="1"/>
  <c r="G2081" i="1"/>
  <c r="H2081" i="1" s="1"/>
  <c r="G2082" i="1"/>
  <c r="H2082" i="1" s="1"/>
  <c r="G2083" i="1"/>
  <c r="H2083" i="1" s="1"/>
  <c r="G2084" i="1"/>
  <c r="H2084" i="1" s="1"/>
  <c r="G2085" i="1"/>
  <c r="H2085" i="1" s="1"/>
  <c r="G2086" i="1"/>
  <c r="H2086" i="1" s="1"/>
  <c r="G2087" i="1"/>
  <c r="H2087" i="1" s="1"/>
  <c r="G2088" i="1"/>
  <c r="H2088" i="1" s="1"/>
  <c r="G2089" i="1"/>
  <c r="H2089" i="1" s="1"/>
  <c r="G2090" i="1"/>
  <c r="H2090" i="1" s="1"/>
  <c r="G2091" i="1"/>
  <c r="H2091" i="1" s="1"/>
  <c r="G2092" i="1"/>
  <c r="H2092" i="1" s="1"/>
  <c r="G2093" i="1"/>
  <c r="H2093" i="1" s="1"/>
  <c r="G2094" i="1"/>
  <c r="H2094" i="1" s="1"/>
  <c r="G2095" i="1"/>
  <c r="H2095" i="1" s="1"/>
  <c r="G2096" i="1"/>
  <c r="H2096" i="1" s="1"/>
  <c r="G2097" i="1"/>
  <c r="H2097" i="1" s="1"/>
  <c r="G2098" i="1"/>
  <c r="H2098" i="1" s="1"/>
  <c r="G2099" i="1"/>
  <c r="H2099" i="1" s="1"/>
  <c r="G2100" i="1"/>
  <c r="H2100" i="1" s="1"/>
  <c r="G2101" i="1"/>
  <c r="H2101" i="1" s="1"/>
  <c r="G2102" i="1"/>
  <c r="H2102" i="1" s="1"/>
  <c r="G2103" i="1"/>
  <c r="H2103" i="1" s="1"/>
  <c r="G2104" i="1"/>
  <c r="H2104" i="1" s="1"/>
  <c r="G2105" i="1"/>
  <c r="H2105" i="1" s="1"/>
  <c r="G2106" i="1"/>
  <c r="H2106" i="1" s="1"/>
  <c r="G2107" i="1"/>
  <c r="H2107" i="1" s="1"/>
  <c r="G2108" i="1"/>
  <c r="H2108" i="1" s="1"/>
  <c r="G2109" i="1"/>
  <c r="H2109" i="1" s="1"/>
  <c r="G2110" i="1"/>
  <c r="H2110" i="1" s="1"/>
  <c r="G2111" i="1"/>
  <c r="H2111" i="1" s="1"/>
  <c r="G2112" i="1"/>
  <c r="H2112" i="1" s="1"/>
  <c r="G2113" i="1"/>
  <c r="H2113" i="1" s="1"/>
  <c r="G2114" i="1"/>
  <c r="H2114" i="1" s="1"/>
  <c r="G2115" i="1"/>
  <c r="H2115" i="1" s="1"/>
  <c r="G2116" i="1"/>
  <c r="H2116" i="1" s="1"/>
  <c r="G2117" i="1"/>
  <c r="H2117" i="1" s="1"/>
  <c r="G2118" i="1"/>
  <c r="H2118" i="1" s="1"/>
  <c r="G2119" i="1"/>
  <c r="H2119" i="1" s="1"/>
  <c r="G2120" i="1"/>
  <c r="H2120" i="1" s="1"/>
  <c r="G2121" i="1"/>
  <c r="H2121" i="1" s="1"/>
  <c r="G2122" i="1"/>
  <c r="H2122" i="1" s="1"/>
  <c r="G2123" i="1"/>
  <c r="H2123" i="1" s="1"/>
  <c r="G2124" i="1"/>
  <c r="H2124" i="1" s="1"/>
  <c r="G2125" i="1"/>
  <c r="H2125" i="1" s="1"/>
  <c r="G2126" i="1"/>
  <c r="H2126" i="1" s="1"/>
  <c r="G2127" i="1"/>
  <c r="H2127" i="1" s="1"/>
  <c r="G2128" i="1"/>
  <c r="H2128" i="1" s="1"/>
  <c r="G2129" i="1"/>
  <c r="H2129" i="1" s="1"/>
  <c r="G2130" i="1"/>
  <c r="H2130" i="1" s="1"/>
  <c r="G2131" i="1"/>
  <c r="H2131" i="1" s="1"/>
  <c r="G2132" i="1"/>
  <c r="H2132" i="1" s="1"/>
  <c r="G2133" i="1"/>
  <c r="H2133" i="1" s="1"/>
  <c r="G2134" i="1"/>
  <c r="H2134" i="1" s="1"/>
  <c r="G2135" i="1"/>
  <c r="H2135" i="1" s="1"/>
  <c r="G2136" i="1"/>
  <c r="H2136" i="1" s="1"/>
  <c r="G2137" i="1"/>
  <c r="H2137" i="1" s="1"/>
  <c r="G2138" i="1"/>
  <c r="H2138" i="1" s="1"/>
  <c r="G2139" i="1"/>
  <c r="H2139" i="1" s="1"/>
  <c r="G2140" i="1"/>
  <c r="H2140" i="1" s="1"/>
  <c r="G2141" i="1"/>
  <c r="H2141" i="1" s="1"/>
  <c r="G2142" i="1"/>
  <c r="H2142" i="1" s="1"/>
  <c r="G2143" i="1"/>
  <c r="H2143" i="1" s="1"/>
  <c r="G2144" i="1"/>
  <c r="H2144" i="1" s="1"/>
  <c r="G2145" i="1"/>
  <c r="H2145" i="1" s="1"/>
  <c r="G2146" i="1"/>
  <c r="H2146" i="1" s="1"/>
  <c r="G2147" i="1"/>
  <c r="H2147" i="1" s="1"/>
  <c r="G2148" i="1"/>
  <c r="H2148" i="1" s="1"/>
  <c r="G2149" i="1"/>
  <c r="H2149" i="1" s="1"/>
  <c r="G2150" i="1"/>
  <c r="H2150" i="1" s="1"/>
  <c r="G2151" i="1"/>
  <c r="H2151" i="1" s="1"/>
  <c r="G2152" i="1"/>
  <c r="H2152" i="1" s="1"/>
  <c r="G2153" i="1"/>
  <c r="H2153" i="1" s="1"/>
  <c r="G2154" i="1"/>
  <c r="H2154" i="1" s="1"/>
  <c r="G2155" i="1"/>
  <c r="H2155" i="1" s="1"/>
  <c r="G2156" i="1"/>
  <c r="H2156" i="1" s="1"/>
  <c r="G2157" i="1"/>
  <c r="H2157" i="1" s="1"/>
  <c r="G2158" i="1"/>
  <c r="H2158" i="1" s="1"/>
  <c r="G2159" i="1"/>
  <c r="H2159" i="1" s="1"/>
  <c r="G2160" i="1"/>
  <c r="H2160" i="1" s="1"/>
  <c r="G2161" i="1"/>
  <c r="H2161" i="1" s="1"/>
  <c r="G2162" i="1"/>
  <c r="H2162" i="1" s="1"/>
  <c r="G2163" i="1"/>
  <c r="H2163" i="1" s="1"/>
  <c r="G2164" i="1"/>
  <c r="H2164" i="1" s="1"/>
  <c r="G2165" i="1"/>
  <c r="H2165" i="1" s="1"/>
  <c r="G2166" i="1"/>
  <c r="H2166" i="1" s="1"/>
  <c r="G2167" i="1"/>
  <c r="H2167" i="1" s="1"/>
  <c r="G2168" i="1"/>
  <c r="H2168" i="1" s="1"/>
  <c r="G2169" i="1"/>
  <c r="H2169" i="1" s="1"/>
  <c r="G2170" i="1"/>
  <c r="H2170" i="1" s="1"/>
  <c r="G2171" i="1"/>
  <c r="H2171" i="1" s="1"/>
  <c r="G2172" i="1"/>
  <c r="H2172" i="1" s="1"/>
  <c r="G2173" i="1"/>
  <c r="H2173" i="1" s="1"/>
  <c r="G2174" i="1"/>
  <c r="H2174" i="1" s="1"/>
  <c r="G2175" i="1"/>
  <c r="H2175" i="1" s="1"/>
  <c r="G2176" i="1"/>
  <c r="H2176" i="1" s="1"/>
  <c r="G2177" i="1"/>
  <c r="H2177" i="1" s="1"/>
  <c r="G2178" i="1"/>
  <c r="H2178" i="1" s="1"/>
  <c r="G2179" i="1"/>
  <c r="H2179" i="1" s="1"/>
  <c r="G2180" i="1"/>
  <c r="H2180" i="1" s="1"/>
  <c r="G2181" i="1"/>
  <c r="H2181" i="1" s="1"/>
  <c r="G2182" i="1"/>
  <c r="H2182" i="1" s="1"/>
  <c r="G2183" i="1"/>
  <c r="H2183" i="1" s="1"/>
  <c r="G2184" i="1"/>
  <c r="H2184" i="1" s="1"/>
  <c r="G2185" i="1"/>
  <c r="H2185" i="1" s="1"/>
  <c r="G2186" i="1"/>
  <c r="H2186" i="1" s="1"/>
  <c r="G2187" i="1"/>
  <c r="H2187" i="1" s="1"/>
  <c r="G2188" i="1"/>
  <c r="H2188" i="1" s="1"/>
  <c r="G2189" i="1"/>
  <c r="H2189" i="1" s="1"/>
  <c r="G2190" i="1"/>
  <c r="H2190" i="1" s="1"/>
  <c r="G2191" i="1"/>
  <c r="H2191" i="1" s="1"/>
  <c r="G2192" i="1"/>
  <c r="H2192" i="1" s="1"/>
  <c r="G2193" i="1"/>
  <c r="H2193" i="1" s="1"/>
  <c r="G2194" i="1"/>
  <c r="H2194" i="1" s="1"/>
  <c r="G2195" i="1"/>
  <c r="H2195" i="1" s="1"/>
  <c r="G2196" i="1"/>
  <c r="H2196" i="1" s="1"/>
  <c r="G2197" i="1"/>
  <c r="H2197" i="1" s="1"/>
  <c r="G2198" i="1"/>
  <c r="H2198" i="1" s="1"/>
  <c r="G2199" i="1"/>
  <c r="H2199" i="1" s="1"/>
  <c r="G2200" i="1"/>
  <c r="H2200" i="1" s="1"/>
  <c r="G2201" i="1"/>
  <c r="H2201" i="1" s="1"/>
  <c r="G2202" i="1"/>
  <c r="H2202" i="1" s="1"/>
  <c r="G2203" i="1"/>
  <c r="H2203" i="1" s="1"/>
  <c r="G2204" i="1"/>
  <c r="H2204" i="1" s="1"/>
  <c r="G2205" i="1"/>
  <c r="H2205" i="1" s="1"/>
  <c r="G2206" i="1"/>
  <c r="H2206" i="1" s="1"/>
  <c r="G2207" i="1"/>
  <c r="H2207" i="1" s="1"/>
  <c r="G2208" i="1"/>
  <c r="H2208" i="1" s="1"/>
  <c r="G2209" i="1"/>
  <c r="H2209" i="1" s="1"/>
  <c r="G2210" i="1"/>
  <c r="H2210" i="1" s="1"/>
  <c r="G2211" i="1"/>
  <c r="H2211" i="1" s="1"/>
  <c r="G2212" i="1"/>
  <c r="H2212" i="1" s="1"/>
  <c r="G2213" i="1"/>
  <c r="H2213" i="1" s="1"/>
  <c r="G2214" i="1"/>
  <c r="H2214" i="1" s="1"/>
  <c r="G2215" i="1"/>
  <c r="H2215" i="1" s="1"/>
  <c r="G2216" i="1"/>
  <c r="H2216" i="1" s="1"/>
  <c r="G2217" i="1"/>
  <c r="H2217" i="1" s="1"/>
  <c r="G2218" i="1"/>
  <c r="H2218" i="1" s="1"/>
  <c r="G2219" i="1"/>
  <c r="H2219" i="1" s="1"/>
  <c r="G2220" i="1"/>
  <c r="H2220" i="1" s="1"/>
  <c r="G2221" i="1"/>
  <c r="H2221" i="1" s="1"/>
  <c r="G2222" i="1"/>
  <c r="H2222" i="1" s="1"/>
  <c r="G2223" i="1"/>
  <c r="H2223" i="1" s="1"/>
  <c r="G2224" i="1"/>
  <c r="H2224" i="1" s="1"/>
  <c r="G2225" i="1"/>
  <c r="H2225" i="1" s="1"/>
  <c r="G2226" i="1"/>
  <c r="H2226" i="1" s="1"/>
  <c r="G2227" i="1"/>
  <c r="H2227" i="1" s="1"/>
  <c r="G2228" i="1"/>
  <c r="H2228" i="1" s="1"/>
  <c r="G2229" i="1"/>
  <c r="H2229" i="1" s="1"/>
  <c r="G2230" i="1"/>
  <c r="H2230" i="1" s="1"/>
  <c r="G2231" i="1"/>
  <c r="H2231" i="1" s="1"/>
  <c r="G2232" i="1"/>
  <c r="H2232" i="1" s="1"/>
  <c r="G2233" i="1"/>
  <c r="H2233" i="1" s="1"/>
  <c r="G2234" i="1"/>
  <c r="H2234" i="1" s="1"/>
  <c r="G2235" i="1"/>
  <c r="H2235" i="1" s="1"/>
  <c r="G2236" i="1"/>
  <c r="H2236" i="1" s="1"/>
  <c r="G2237" i="1"/>
  <c r="H2237" i="1" s="1"/>
  <c r="G2238" i="1"/>
  <c r="H2238" i="1" s="1"/>
  <c r="G2239" i="1"/>
  <c r="H2239" i="1" s="1"/>
  <c r="G2240" i="1"/>
  <c r="H2240" i="1" s="1"/>
  <c r="G2241" i="1"/>
  <c r="H2241" i="1" s="1"/>
  <c r="G2242" i="1"/>
  <c r="H2242" i="1" s="1"/>
  <c r="G2243" i="1"/>
  <c r="H2243" i="1" s="1"/>
  <c r="G2244" i="1"/>
  <c r="H2244" i="1" s="1"/>
  <c r="G2245" i="1"/>
  <c r="H2245" i="1" s="1"/>
  <c r="G2246" i="1"/>
  <c r="H2246" i="1" s="1"/>
  <c r="G2247" i="1"/>
  <c r="H2247" i="1" s="1"/>
  <c r="G2248" i="1"/>
  <c r="H2248" i="1" s="1"/>
  <c r="G2249" i="1"/>
  <c r="H2249" i="1" s="1"/>
  <c r="G2250" i="1"/>
  <c r="H2250" i="1" s="1"/>
  <c r="G2251" i="1"/>
  <c r="H2251" i="1" s="1"/>
  <c r="G2252" i="1"/>
  <c r="H2252" i="1" s="1"/>
  <c r="G2253" i="1"/>
  <c r="H2253" i="1" s="1"/>
  <c r="G2254" i="1"/>
  <c r="H2254" i="1" s="1"/>
  <c r="G2255" i="1"/>
  <c r="H2255" i="1" s="1"/>
  <c r="G2256" i="1"/>
  <c r="H2256" i="1" s="1"/>
  <c r="G2257" i="1"/>
  <c r="H2257" i="1" s="1"/>
  <c r="G2258" i="1"/>
  <c r="H2258" i="1" s="1"/>
  <c r="G2259" i="1"/>
  <c r="H2259" i="1" s="1"/>
  <c r="G2260" i="1"/>
  <c r="H2260" i="1" s="1"/>
  <c r="G2261" i="1"/>
  <c r="H2261" i="1" s="1"/>
  <c r="G2262" i="1"/>
  <c r="H2262" i="1" s="1"/>
  <c r="G2263" i="1"/>
  <c r="H2263" i="1" s="1"/>
  <c r="G2264" i="1"/>
  <c r="H2264" i="1" s="1"/>
  <c r="G2265" i="1"/>
  <c r="H2265" i="1" s="1"/>
  <c r="G2266" i="1"/>
  <c r="H2266" i="1" s="1"/>
  <c r="G2267" i="1"/>
  <c r="H2267" i="1" s="1"/>
  <c r="G2268" i="1"/>
  <c r="H2268" i="1" s="1"/>
  <c r="G2269" i="1"/>
  <c r="H2269" i="1" s="1"/>
  <c r="G2270" i="1"/>
  <c r="H2270" i="1" s="1"/>
  <c r="G2271" i="1"/>
  <c r="H2271" i="1" s="1"/>
  <c r="G2272" i="1"/>
  <c r="H2272" i="1" s="1"/>
  <c r="G2273" i="1"/>
  <c r="H2273" i="1" s="1"/>
  <c r="G2274" i="1"/>
  <c r="H2274" i="1" s="1"/>
  <c r="G2275" i="1"/>
  <c r="H2275" i="1" s="1"/>
  <c r="G2276" i="1"/>
  <c r="H2276" i="1" s="1"/>
  <c r="G2277" i="1"/>
  <c r="H2277" i="1" s="1"/>
  <c r="G2278" i="1"/>
  <c r="H2278" i="1" s="1"/>
  <c r="G2279" i="1"/>
  <c r="H2279" i="1" s="1"/>
  <c r="G2280" i="1"/>
  <c r="H2280" i="1" s="1"/>
  <c r="G2281" i="1"/>
  <c r="H2281" i="1" s="1"/>
  <c r="G2282" i="1"/>
  <c r="H2282" i="1" s="1"/>
  <c r="G2283" i="1"/>
  <c r="H2283" i="1" s="1"/>
  <c r="G2284" i="1"/>
  <c r="H2284" i="1" s="1"/>
  <c r="G2285" i="1"/>
  <c r="H2285" i="1" s="1"/>
  <c r="G2286" i="1"/>
  <c r="H2286" i="1" s="1"/>
  <c r="G2287" i="1"/>
  <c r="H2287" i="1" s="1"/>
  <c r="G2288" i="1"/>
  <c r="H2288" i="1" s="1"/>
  <c r="G2289" i="1"/>
  <c r="H2289" i="1" s="1"/>
  <c r="G2290" i="1"/>
  <c r="H2290" i="1" s="1"/>
  <c r="G2291" i="1"/>
  <c r="H2291" i="1" s="1"/>
  <c r="G2292" i="1"/>
  <c r="H2292" i="1" s="1"/>
  <c r="G2293" i="1"/>
  <c r="H2293" i="1" s="1"/>
  <c r="G2294" i="1"/>
  <c r="H2294" i="1" s="1"/>
  <c r="G2295" i="1"/>
  <c r="H2295" i="1" s="1"/>
  <c r="G2296" i="1"/>
  <c r="H2296" i="1" s="1"/>
  <c r="G2297" i="1"/>
  <c r="H2297" i="1" s="1"/>
  <c r="G2298" i="1"/>
  <c r="H2298" i="1" s="1"/>
  <c r="G2299" i="1"/>
  <c r="H2299" i="1" s="1"/>
  <c r="G2300" i="1"/>
  <c r="H2300" i="1" s="1"/>
  <c r="G2301" i="1"/>
  <c r="H2301" i="1" s="1"/>
  <c r="G2302" i="1"/>
  <c r="H2302" i="1" s="1"/>
  <c r="G2303" i="1"/>
  <c r="H2303" i="1" s="1"/>
  <c r="G2304" i="1"/>
  <c r="H2304" i="1" s="1"/>
  <c r="G2305" i="1"/>
  <c r="H2305" i="1" s="1"/>
  <c r="G2306" i="1"/>
  <c r="H2306" i="1" s="1"/>
  <c r="G2307" i="1"/>
  <c r="H2307" i="1" s="1"/>
  <c r="G2308" i="1"/>
  <c r="H2308" i="1" s="1"/>
  <c r="G2309" i="1"/>
  <c r="H2309" i="1" s="1"/>
  <c r="G2310" i="1"/>
  <c r="H2310" i="1" s="1"/>
  <c r="G2311" i="1"/>
  <c r="H2311" i="1" s="1"/>
  <c r="G2312" i="1"/>
  <c r="H2312" i="1" s="1"/>
  <c r="G2313" i="1"/>
  <c r="H2313" i="1" s="1"/>
  <c r="G2314" i="1"/>
  <c r="H2314" i="1" s="1"/>
  <c r="G2315" i="1"/>
  <c r="H2315" i="1" s="1"/>
  <c r="G2316" i="1"/>
  <c r="H2316" i="1" s="1"/>
  <c r="G2317" i="1"/>
  <c r="H2317" i="1" s="1"/>
  <c r="G2318" i="1"/>
  <c r="H2318" i="1" s="1"/>
  <c r="G2319" i="1"/>
  <c r="H2319" i="1" s="1"/>
  <c r="G2320" i="1"/>
  <c r="H2320" i="1" s="1"/>
  <c r="G2321" i="1"/>
  <c r="H2321" i="1" s="1"/>
  <c r="G2322" i="1"/>
  <c r="H2322" i="1" s="1"/>
  <c r="G2323" i="1"/>
  <c r="H2323" i="1" s="1"/>
  <c r="G2324" i="1"/>
  <c r="H2324" i="1" s="1"/>
  <c r="G2325" i="1"/>
  <c r="H2325" i="1" s="1"/>
  <c r="G2326" i="1"/>
  <c r="H2326" i="1" s="1"/>
  <c r="G2327" i="1"/>
  <c r="H2327" i="1" s="1"/>
  <c r="G2328" i="1"/>
  <c r="H2328" i="1" s="1"/>
  <c r="G2329" i="1"/>
  <c r="H2329" i="1" s="1"/>
  <c r="G2330" i="1"/>
  <c r="H2330" i="1" s="1"/>
  <c r="G2331" i="1"/>
  <c r="H2331" i="1" s="1"/>
  <c r="G2332" i="1"/>
  <c r="H2332" i="1" s="1"/>
  <c r="G2333" i="1"/>
  <c r="H2333" i="1" s="1"/>
  <c r="G2334" i="1"/>
  <c r="H2334" i="1" s="1"/>
  <c r="G2335" i="1"/>
  <c r="H2335" i="1" s="1"/>
  <c r="G2336" i="1"/>
  <c r="H2336" i="1" s="1"/>
  <c r="G2337" i="1"/>
  <c r="H2337" i="1" s="1"/>
  <c r="G2338" i="1"/>
  <c r="H2338" i="1" s="1"/>
  <c r="G2339" i="1"/>
  <c r="H2339" i="1" s="1"/>
  <c r="G2340" i="1"/>
  <c r="H2340" i="1" s="1"/>
  <c r="G2341" i="1"/>
  <c r="H2341" i="1" s="1"/>
  <c r="G2342" i="1"/>
  <c r="H2342" i="1" s="1"/>
  <c r="G2343" i="1"/>
  <c r="H2343" i="1" s="1"/>
  <c r="G2344" i="1"/>
  <c r="H2344" i="1" s="1"/>
  <c r="G2345" i="1"/>
  <c r="H2345" i="1" s="1"/>
  <c r="G2346" i="1"/>
  <c r="H2346" i="1" s="1"/>
  <c r="G2347" i="1"/>
  <c r="H2347" i="1" s="1"/>
  <c r="G2348" i="1"/>
  <c r="H2348" i="1" s="1"/>
  <c r="G2349" i="1"/>
  <c r="H2349" i="1" s="1"/>
  <c r="G2350" i="1"/>
  <c r="H2350" i="1" s="1"/>
  <c r="G2351" i="1"/>
  <c r="H2351" i="1" s="1"/>
  <c r="G2352" i="1"/>
  <c r="H2352" i="1" s="1"/>
  <c r="G2353" i="1"/>
  <c r="H2353" i="1" s="1"/>
  <c r="G2354" i="1"/>
  <c r="H2354" i="1" s="1"/>
  <c r="G2355" i="1"/>
  <c r="H2355" i="1" s="1"/>
  <c r="G2356" i="1"/>
  <c r="H2356" i="1" s="1"/>
  <c r="G2357" i="1"/>
  <c r="H2357" i="1" s="1"/>
  <c r="G2358" i="1"/>
  <c r="H2358" i="1" s="1"/>
  <c r="G2359" i="1"/>
  <c r="H2359" i="1" s="1"/>
  <c r="G2360" i="1"/>
  <c r="H2360" i="1" s="1"/>
  <c r="G2361" i="1"/>
  <c r="H2361" i="1" s="1"/>
  <c r="G2362" i="1"/>
  <c r="H2362" i="1" s="1"/>
  <c r="G2363" i="1"/>
  <c r="H2363" i="1" s="1"/>
  <c r="G2364" i="1"/>
  <c r="H2364" i="1" s="1"/>
  <c r="G2365" i="1"/>
  <c r="H2365" i="1" s="1"/>
  <c r="G2366" i="1"/>
  <c r="H2366" i="1" s="1"/>
  <c r="G2367" i="1"/>
  <c r="H2367" i="1" s="1"/>
  <c r="G2368" i="1"/>
  <c r="H2368" i="1" s="1"/>
  <c r="G2369" i="1"/>
  <c r="H2369" i="1" s="1"/>
  <c r="G2370" i="1"/>
  <c r="H2370" i="1" s="1"/>
  <c r="G2371" i="1"/>
  <c r="H2371" i="1" s="1"/>
  <c r="G2372" i="1"/>
  <c r="H2372" i="1" s="1"/>
  <c r="G2373" i="1"/>
  <c r="H2373" i="1" s="1"/>
  <c r="G2374" i="1"/>
  <c r="H2374" i="1" s="1"/>
  <c r="G2375" i="1"/>
  <c r="H2375" i="1" s="1"/>
  <c r="G2376" i="1"/>
  <c r="H2376" i="1" s="1"/>
  <c r="G2377" i="1"/>
  <c r="H2377" i="1" s="1"/>
  <c r="G2378" i="1"/>
  <c r="H2378" i="1" s="1"/>
  <c r="G2379" i="1"/>
  <c r="H2379" i="1" s="1"/>
  <c r="G2380" i="1"/>
  <c r="H2380" i="1" s="1"/>
  <c r="G2381" i="1"/>
  <c r="H2381" i="1" s="1"/>
  <c r="G2382" i="1"/>
  <c r="H2382" i="1" s="1"/>
  <c r="G2383" i="1"/>
  <c r="H2383" i="1" s="1"/>
  <c r="G2384" i="1"/>
  <c r="H2384" i="1" s="1"/>
  <c r="G2385" i="1"/>
  <c r="H2385" i="1" s="1"/>
  <c r="G2386" i="1"/>
  <c r="H2386" i="1" s="1"/>
  <c r="G2387" i="1"/>
  <c r="H2387" i="1" s="1"/>
  <c r="G2388" i="1"/>
  <c r="H2388" i="1" s="1"/>
  <c r="G2389" i="1"/>
  <c r="H2389" i="1" s="1"/>
  <c r="G2390" i="1"/>
  <c r="H2390" i="1" s="1"/>
  <c r="G2391" i="1"/>
  <c r="H2391" i="1" s="1"/>
  <c r="G2392" i="1"/>
  <c r="H2392" i="1" s="1"/>
  <c r="G2393" i="1"/>
  <c r="H2393" i="1" s="1"/>
  <c r="G2394" i="1"/>
  <c r="H2394" i="1" s="1"/>
  <c r="G2395" i="1"/>
  <c r="H2395" i="1" s="1"/>
  <c r="G2396" i="1"/>
  <c r="H2396" i="1" s="1"/>
  <c r="G2397" i="1"/>
  <c r="H2397" i="1" s="1"/>
  <c r="G2398" i="1"/>
  <c r="H2398" i="1" s="1"/>
  <c r="G2399" i="1"/>
  <c r="H2399" i="1" s="1"/>
  <c r="G2400" i="1"/>
  <c r="H2400" i="1" s="1"/>
  <c r="G2401" i="1"/>
  <c r="H2401" i="1" s="1"/>
  <c r="G2402" i="1"/>
  <c r="H2402" i="1" s="1"/>
  <c r="G2403" i="1"/>
  <c r="H2403" i="1" s="1"/>
  <c r="G2404" i="1"/>
  <c r="H2404" i="1" s="1"/>
  <c r="G2405" i="1"/>
  <c r="H2405" i="1" s="1"/>
  <c r="G2406" i="1"/>
  <c r="H2406" i="1" s="1"/>
  <c r="G2407" i="1"/>
  <c r="H2407" i="1" s="1"/>
  <c r="G2408" i="1"/>
  <c r="H2408" i="1" s="1"/>
  <c r="G2409" i="1"/>
  <c r="H2409" i="1" s="1"/>
  <c r="G2410" i="1"/>
  <c r="H2410" i="1" s="1"/>
  <c r="G2411" i="1"/>
  <c r="H2411" i="1" s="1"/>
  <c r="G2412" i="1"/>
  <c r="H2412" i="1" s="1"/>
  <c r="G2413" i="1"/>
  <c r="H2413" i="1" s="1"/>
  <c r="G2414" i="1"/>
  <c r="H2414" i="1" s="1"/>
  <c r="G2415" i="1"/>
  <c r="H2415" i="1" s="1"/>
  <c r="G2416" i="1"/>
  <c r="H2416" i="1" s="1"/>
  <c r="G2417" i="1"/>
  <c r="H2417" i="1" s="1"/>
  <c r="G2418" i="1"/>
  <c r="H2418" i="1" s="1"/>
  <c r="G2419" i="1"/>
  <c r="H2419" i="1" s="1"/>
  <c r="G2420" i="1"/>
  <c r="H2420" i="1" s="1"/>
  <c r="G2421" i="1"/>
  <c r="H2421" i="1" s="1"/>
  <c r="G2422" i="1"/>
  <c r="H2422" i="1" s="1"/>
  <c r="G2423" i="1"/>
  <c r="H2423" i="1" s="1"/>
  <c r="G2424" i="1"/>
  <c r="H2424" i="1" s="1"/>
  <c r="G2425" i="1"/>
  <c r="H2425" i="1" s="1"/>
  <c r="G2426" i="1"/>
  <c r="H2426" i="1" s="1"/>
  <c r="G2427" i="1"/>
  <c r="H2427" i="1" s="1"/>
  <c r="G2428" i="1"/>
  <c r="H2428" i="1" s="1"/>
  <c r="G2429" i="1"/>
  <c r="H2429" i="1" s="1"/>
  <c r="G2430" i="1"/>
  <c r="H2430" i="1" s="1"/>
  <c r="G2431" i="1"/>
  <c r="H2431" i="1" s="1"/>
  <c r="G2432" i="1"/>
  <c r="H2432" i="1" s="1"/>
  <c r="G2433" i="1"/>
  <c r="H2433" i="1" s="1"/>
  <c r="G2434" i="1"/>
  <c r="H2434" i="1" s="1"/>
  <c r="G2435" i="1"/>
  <c r="H2435" i="1" s="1"/>
  <c r="G2436" i="1"/>
  <c r="H2436" i="1" s="1"/>
  <c r="G2437" i="1"/>
  <c r="H2437" i="1" s="1"/>
  <c r="G2438" i="1"/>
  <c r="H2438" i="1" s="1"/>
  <c r="G2439" i="1"/>
  <c r="H2439" i="1" s="1"/>
  <c r="G2440" i="1"/>
  <c r="H2440" i="1" s="1"/>
  <c r="G2441" i="1"/>
  <c r="H2441" i="1" s="1"/>
  <c r="G2442" i="1"/>
  <c r="H2442" i="1" s="1"/>
  <c r="G2443" i="1"/>
  <c r="H2443" i="1" s="1"/>
  <c r="G2444" i="1"/>
  <c r="H2444" i="1" s="1"/>
  <c r="G2445" i="1"/>
  <c r="H2445" i="1" s="1"/>
  <c r="G2446" i="1"/>
  <c r="H2446" i="1" s="1"/>
  <c r="G2447" i="1"/>
  <c r="H2447" i="1" s="1"/>
  <c r="G2448" i="1"/>
  <c r="H2448" i="1" s="1"/>
  <c r="G2449" i="1"/>
  <c r="H2449" i="1" s="1"/>
  <c r="G2450" i="1"/>
  <c r="H2450" i="1" s="1"/>
  <c r="G2451" i="1"/>
  <c r="H2451" i="1" s="1"/>
  <c r="G2452" i="1"/>
  <c r="H2452" i="1" s="1"/>
  <c r="G2453" i="1"/>
  <c r="H2453" i="1" s="1"/>
  <c r="G2454" i="1"/>
  <c r="H2454" i="1" s="1"/>
  <c r="G2455" i="1"/>
  <c r="H2455" i="1" s="1"/>
  <c r="G2456" i="1"/>
  <c r="H2456" i="1" s="1"/>
  <c r="G2457" i="1"/>
  <c r="H2457" i="1" s="1"/>
  <c r="G2458" i="1"/>
  <c r="H2458" i="1" s="1"/>
  <c r="G2459" i="1"/>
  <c r="H2459" i="1" s="1"/>
  <c r="G2460" i="1"/>
  <c r="H2460" i="1" s="1"/>
  <c r="G2461" i="1"/>
  <c r="H2461" i="1" s="1"/>
  <c r="G2462" i="1"/>
  <c r="H2462" i="1" s="1"/>
  <c r="G2463" i="1"/>
  <c r="H2463" i="1" s="1"/>
  <c r="G2464" i="1"/>
  <c r="H2464" i="1" s="1"/>
  <c r="G2465" i="1"/>
  <c r="H2465" i="1" s="1"/>
  <c r="G2466" i="1"/>
  <c r="H2466" i="1" s="1"/>
  <c r="G2467" i="1"/>
  <c r="H2467" i="1" s="1"/>
  <c r="G2468" i="1"/>
  <c r="H2468" i="1" s="1"/>
  <c r="G2469" i="1"/>
  <c r="H2469" i="1" s="1"/>
  <c r="G2470" i="1"/>
  <c r="H2470" i="1" s="1"/>
  <c r="G2471" i="1"/>
  <c r="H2471" i="1" s="1"/>
  <c r="G2472" i="1"/>
  <c r="H2472" i="1" s="1"/>
  <c r="G2473" i="1"/>
  <c r="H2473" i="1" s="1"/>
  <c r="G2474" i="1"/>
  <c r="H2474" i="1" s="1"/>
  <c r="G2475" i="1"/>
  <c r="H2475" i="1" s="1"/>
  <c r="G2476" i="1"/>
  <c r="H2476" i="1" s="1"/>
  <c r="G2477" i="1"/>
  <c r="H2477" i="1" s="1"/>
  <c r="G2478" i="1"/>
  <c r="H2478" i="1" s="1"/>
  <c r="G2479" i="1"/>
  <c r="H2479" i="1" s="1"/>
  <c r="G2480" i="1"/>
  <c r="H2480" i="1" s="1"/>
  <c r="G2481" i="1"/>
  <c r="H2481" i="1" s="1"/>
  <c r="G2482" i="1"/>
  <c r="H2482" i="1" s="1"/>
  <c r="G2483" i="1"/>
  <c r="H2483" i="1" s="1"/>
  <c r="G2484" i="1"/>
  <c r="H2484" i="1" s="1"/>
  <c r="G2485" i="1"/>
  <c r="H2485" i="1" s="1"/>
  <c r="G2486" i="1"/>
  <c r="H2486" i="1" s="1"/>
  <c r="G2487" i="1"/>
  <c r="H2487" i="1" s="1"/>
  <c r="G2488" i="1"/>
  <c r="H2488" i="1" s="1"/>
  <c r="G2489" i="1"/>
  <c r="H2489" i="1" s="1"/>
  <c r="G2490" i="1"/>
  <c r="H2490" i="1" s="1"/>
  <c r="G2491" i="1"/>
  <c r="H2491" i="1" s="1"/>
  <c r="G2492" i="1"/>
  <c r="H2492" i="1" s="1"/>
  <c r="G2493" i="1"/>
  <c r="H2493" i="1" s="1"/>
  <c r="G2494" i="1"/>
  <c r="H2494" i="1" s="1"/>
  <c r="G2495" i="1"/>
  <c r="H2495" i="1" s="1"/>
  <c r="G2496" i="1"/>
  <c r="H2496" i="1" s="1"/>
  <c r="G2497" i="1"/>
  <c r="H2497" i="1" s="1"/>
  <c r="G2498" i="1"/>
  <c r="H2498" i="1" s="1"/>
  <c r="G2499" i="1"/>
  <c r="H2499" i="1" s="1"/>
  <c r="G2500" i="1"/>
  <c r="H2500" i="1" s="1"/>
  <c r="G2501" i="1"/>
  <c r="H2501" i="1" s="1"/>
  <c r="G2502" i="1"/>
  <c r="H2502" i="1" s="1"/>
  <c r="G2503" i="1"/>
  <c r="H2503" i="1" s="1"/>
  <c r="G2504" i="1"/>
  <c r="H2504" i="1" s="1"/>
  <c r="G2505" i="1"/>
  <c r="H2505" i="1" s="1"/>
  <c r="G2506" i="1"/>
  <c r="H2506" i="1" s="1"/>
  <c r="G2507" i="1"/>
  <c r="H2507" i="1" s="1"/>
  <c r="G2508" i="1"/>
  <c r="H2508" i="1" s="1"/>
  <c r="G2509" i="1"/>
  <c r="H2509" i="1" s="1"/>
  <c r="G2510" i="1"/>
  <c r="H2510" i="1" s="1"/>
  <c r="G2511" i="1"/>
  <c r="H2511" i="1" s="1"/>
  <c r="G2512" i="1"/>
  <c r="H2512" i="1" s="1"/>
  <c r="G2513" i="1"/>
  <c r="H2513" i="1" s="1"/>
  <c r="G2514" i="1"/>
  <c r="H2514" i="1" s="1"/>
  <c r="G2515" i="1"/>
  <c r="H2515" i="1" s="1"/>
  <c r="G2516" i="1"/>
  <c r="H2516" i="1" s="1"/>
  <c r="G2517" i="1"/>
  <c r="H2517" i="1" s="1"/>
  <c r="G2518" i="1"/>
  <c r="H2518" i="1" s="1"/>
  <c r="G2519" i="1"/>
  <c r="H2519" i="1" s="1"/>
  <c r="G2520" i="1"/>
  <c r="H2520" i="1" s="1"/>
  <c r="G2521" i="1"/>
  <c r="H2521" i="1" s="1"/>
  <c r="G2522" i="1"/>
  <c r="H2522" i="1" s="1"/>
  <c r="G2523" i="1"/>
  <c r="H2523" i="1" s="1"/>
  <c r="G2524" i="1"/>
  <c r="H2524" i="1" s="1"/>
  <c r="G2525" i="1"/>
  <c r="H2525" i="1" s="1"/>
  <c r="G2526" i="1"/>
  <c r="H2526" i="1" s="1"/>
  <c r="G2527" i="1"/>
  <c r="H2527" i="1" s="1"/>
  <c r="G2528" i="1"/>
  <c r="H2528" i="1" s="1"/>
  <c r="G2529" i="1"/>
  <c r="H2529" i="1" s="1"/>
  <c r="G2530" i="1"/>
  <c r="H2530" i="1" s="1"/>
  <c r="G2531" i="1"/>
  <c r="H2531" i="1" s="1"/>
  <c r="G2532" i="1"/>
  <c r="H2532" i="1" s="1"/>
  <c r="G2533" i="1"/>
  <c r="H2533" i="1" s="1"/>
  <c r="G2534" i="1"/>
  <c r="H2534" i="1" s="1"/>
  <c r="G2535" i="1"/>
  <c r="H2535" i="1" s="1"/>
  <c r="G2536" i="1"/>
  <c r="H2536" i="1" s="1"/>
  <c r="G2537" i="1"/>
  <c r="H2537" i="1" s="1"/>
  <c r="G2538" i="1"/>
  <c r="H2538" i="1" s="1"/>
  <c r="G2539" i="1"/>
  <c r="H2539" i="1" s="1"/>
  <c r="G2540" i="1"/>
  <c r="H2540" i="1" s="1"/>
  <c r="G2541" i="1"/>
  <c r="H2541" i="1" s="1"/>
  <c r="G2542" i="1"/>
  <c r="H2542" i="1" s="1"/>
  <c r="G2543" i="1"/>
  <c r="H2543" i="1" s="1"/>
  <c r="G2544" i="1"/>
  <c r="H2544" i="1" s="1"/>
  <c r="G2545" i="1"/>
  <c r="H2545" i="1" s="1"/>
  <c r="G2546" i="1"/>
  <c r="H2546" i="1" s="1"/>
  <c r="G2547" i="1"/>
  <c r="H2547" i="1" s="1"/>
  <c r="G2548" i="1"/>
  <c r="H2548" i="1" s="1"/>
  <c r="G2549" i="1"/>
  <c r="H2549" i="1" s="1"/>
  <c r="G2550" i="1"/>
  <c r="H2550" i="1" s="1"/>
  <c r="G2551" i="1"/>
  <c r="H2551" i="1" s="1"/>
  <c r="G2552" i="1"/>
  <c r="H2552" i="1" s="1"/>
  <c r="G2553" i="1"/>
  <c r="H2553" i="1" s="1"/>
  <c r="G2554" i="1"/>
  <c r="H2554" i="1" s="1"/>
  <c r="G2555" i="1"/>
  <c r="H2555" i="1" s="1"/>
  <c r="G2556" i="1"/>
  <c r="H2556" i="1" s="1"/>
  <c r="G2557" i="1"/>
  <c r="H2557" i="1" s="1"/>
  <c r="G2558" i="1"/>
  <c r="H2558" i="1" s="1"/>
  <c r="G2559" i="1"/>
  <c r="H2559" i="1" s="1"/>
  <c r="G2560" i="1"/>
  <c r="H2560" i="1" s="1"/>
  <c r="G2561" i="1"/>
  <c r="H2561" i="1" s="1"/>
  <c r="G2562" i="1"/>
  <c r="H2562" i="1" s="1"/>
  <c r="G2563" i="1"/>
  <c r="H2563" i="1" s="1"/>
  <c r="G2564" i="1"/>
  <c r="H2564" i="1" s="1"/>
  <c r="G2565" i="1"/>
  <c r="H2565" i="1" s="1"/>
  <c r="G2566" i="1"/>
  <c r="H2566" i="1" s="1"/>
  <c r="G2567" i="1"/>
  <c r="H2567" i="1" s="1"/>
  <c r="G2568" i="1"/>
  <c r="H2568" i="1" s="1"/>
  <c r="G2569" i="1"/>
  <c r="H2569" i="1" s="1"/>
  <c r="G2570" i="1"/>
  <c r="H2570" i="1" s="1"/>
  <c r="G2571" i="1"/>
  <c r="H2571" i="1" s="1"/>
  <c r="G2572" i="1"/>
  <c r="H2572" i="1" s="1"/>
  <c r="G2573" i="1"/>
  <c r="H2573" i="1" s="1"/>
  <c r="G2574" i="1"/>
  <c r="H2574" i="1" s="1"/>
  <c r="G2575" i="1"/>
  <c r="H2575" i="1" s="1"/>
  <c r="G2576" i="1"/>
  <c r="H2576" i="1" s="1"/>
  <c r="G2577" i="1"/>
  <c r="H2577" i="1" s="1"/>
  <c r="G2578" i="1"/>
  <c r="H2578" i="1" s="1"/>
  <c r="G2579" i="1"/>
  <c r="H2579" i="1" s="1"/>
  <c r="G2580" i="1"/>
  <c r="H2580" i="1" s="1"/>
  <c r="G2581" i="1"/>
  <c r="H2581" i="1" s="1"/>
  <c r="G2582" i="1"/>
  <c r="H2582" i="1" s="1"/>
  <c r="G2583" i="1"/>
  <c r="H2583" i="1" s="1"/>
  <c r="G2584" i="1"/>
  <c r="H2584" i="1" s="1"/>
  <c r="G2585" i="1"/>
  <c r="H2585" i="1" s="1"/>
  <c r="G2586" i="1"/>
  <c r="H2586" i="1" s="1"/>
  <c r="G2587" i="1"/>
  <c r="H2587" i="1" s="1"/>
  <c r="G2588" i="1"/>
  <c r="H2588" i="1" s="1"/>
  <c r="G2589" i="1"/>
  <c r="H2589" i="1" s="1"/>
  <c r="G2590" i="1"/>
  <c r="H2590" i="1" s="1"/>
  <c r="G2591" i="1"/>
  <c r="H2591" i="1" s="1"/>
  <c r="G2592" i="1"/>
  <c r="H2592" i="1" s="1"/>
  <c r="G2593" i="1"/>
  <c r="H2593" i="1" s="1"/>
  <c r="G2594" i="1"/>
  <c r="H2594" i="1" s="1"/>
  <c r="G2595" i="1"/>
  <c r="H2595" i="1" s="1"/>
  <c r="G2596" i="1"/>
  <c r="H2596" i="1" s="1"/>
  <c r="G2597" i="1"/>
  <c r="H2597" i="1" s="1"/>
  <c r="G2598" i="1"/>
  <c r="H2598" i="1" s="1"/>
  <c r="G2599" i="1"/>
  <c r="H2599" i="1" s="1"/>
  <c r="G2600" i="1"/>
  <c r="H2600" i="1" s="1"/>
  <c r="G2601" i="1"/>
  <c r="H2601" i="1" s="1"/>
  <c r="G2602" i="1"/>
  <c r="H2602" i="1" s="1"/>
  <c r="G2603" i="1"/>
  <c r="H2603" i="1" s="1"/>
  <c r="G2604" i="1"/>
  <c r="H2604" i="1" s="1"/>
  <c r="G2605" i="1"/>
  <c r="H2605" i="1" s="1"/>
  <c r="G2606" i="1"/>
  <c r="H2606" i="1" s="1"/>
  <c r="G2607" i="1"/>
  <c r="H2607" i="1" s="1"/>
  <c r="G2608" i="1"/>
  <c r="H2608" i="1" s="1"/>
  <c r="G2609" i="1"/>
  <c r="H2609" i="1" s="1"/>
  <c r="G2610" i="1"/>
  <c r="H2610" i="1" s="1"/>
  <c r="G2611" i="1"/>
  <c r="H2611" i="1" s="1"/>
  <c r="G2612" i="1"/>
  <c r="H2612" i="1" s="1"/>
  <c r="G2613" i="1"/>
  <c r="H2613" i="1" s="1"/>
  <c r="G2614" i="1"/>
  <c r="H2614" i="1" s="1"/>
  <c r="G2615" i="1"/>
  <c r="H2615" i="1" s="1"/>
  <c r="G2616" i="1"/>
  <c r="H2616" i="1" s="1"/>
  <c r="G2617" i="1"/>
  <c r="H2617" i="1" s="1"/>
  <c r="G2618" i="1"/>
  <c r="H2618" i="1" s="1"/>
  <c r="G2619" i="1"/>
  <c r="H2619" i="1" s="1"/>
  <c r="G2620" i="1"/>
  <c r="H2620" i="1" s="1"/>
  <c r="G2621" i="1"/>
  <c r="H2621" i="1" s="1"/>
  <c r="G2622" i="1"/>
  <c r="H2622" i="1" s="1"/>
  <c r="G2623" i="1"/>
  <c r="H2623" i="1" s="1"/>
  <c r="G2624" i="1"/>
  <c r="H2624" i="1" s="1"/>
  <c r="G2625" i="1"/>
  <c r="H2625" i="1" s="1"/>
  <c r="G2626" i="1"/>
  <c r="H2626" i="1" s="1"/>
  <c r="G2627" i="1"/>
  <c r="H2627" i="1" s="1"/>
  <c r="G2628" i="1"/>
  <c r="H2628" i="1" s="1"/>
  <c r="G2629" i="1"/>
  <c r="H2629" i="1" s="1"/>
  <c r="G2630" i="1"/>
  <c r="H2630" i="1" s="1"/>
  <c r="G2631" i="1"/>
  <c r="H2631" i="1" s="1"/>
  <c r="G2632" i="1"/>
  <c r="H2632" i="1" s="1"/>
  <c r="G2633" i="1"/>
  <c r="H2633" i="1" s="1"/>
  <c r="G2634" i="1"/>
  <c r="H2634" i="1" s="1"/>
  <c r="G2635" i="1"/>
  <c r="H2635" i="1" s="1"/>
  <c r="G2636" i="1"/>
  <c r="H2636" i="1" s="1"/>
  <c r="G2637" i="1"/>
  <c r="H2637" i="1" s="1"/>
  <c r="G2638" i="1"/>
  <c r="H2638" i="1" s="1"/>
  <c r="G2639" i="1"/>
  <c r="H2639" i="1" s="1"/>
  <c r="G2640" i="1"/>
  <c r="H2640" i="1" s="1"/>
  <c r="G2641" i="1"/>
  <c r="H2641" i="1" s="1"/>
  <c r="G2642" i="1"/>
  <c r="H2642" i="1" s="1"/>
  <c r="G2643" i="1"/>
  <c r="H2643" i="1" s="1"/>
  <c r="G2644" i="1"/>
  <c r="H2644" i="1" s="1"/>
  <c r="G2645" i="1"/>
  <c r="H2645" i="1" s="1"/>
  <c r="G2646" i="1"/>
  <c r="H2646" i="1" s="1"/>
  <c r="G2647" i="1"/>
  <c r="H2647" i="1" s="1"/>
  <c r="G2648" i="1"/>
  <c r="H2648" i="1" s="1"/>
  <c r="E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E960" i="1"/>
  <c r="E961" i="1"/>
  <c r="E962" i="1"/>
  <c r="E963" i="1"/>
  <c r="E964" i="1"/>
  <c r="E965" i="1"/>
  <c r="E966" i="1"/>
  <c r="E967" i="1"/>
  <c r="E968" i="1"/>
  <c r="E969" i="1"/>
  <c r="E970" i="1"/>
  <c r="E971" i="1"/>
  <c r="E972" i="1"/>
  <c r="E973" i="1"/>
  <c r="E974" i="1"/>
  <c r="E975" i="1"/>
  <c r="E976" i="1"/>
  <c r="E977" i="1"/>
  <c r="E978" i="1"/>
  <c r="E979" i="1"/>
  <c r="E980" i="1"/>
  <c r="E981" i="1"/>
  <c r="E982" i="1"/>
  <c r="E983" i="1"/>
  <c r="E984" i="1"/>
  <c r="E985" i="1"/>
  <c r="E986" i="1"/>
  <c r="E987" i="1"/>
  <c r="E988" i="1"/>
  <c r="E989" i="1"/>
  <c r="E990" i="1"/>
  <c r="E991" i="1"/>
  <c r="E992" i="1"/>
  <c r="E993" i="1"/>
  <c r="E994" i="1"/>
  <c r="E995" i="1"/>
  <c r="E996" i="1"/>
  <c r="E997" i="1"/>
  <c r="E998" i="1"/>
  <c r="E999" i="1"/>
  <c r="E1000" i="1"/>
  <c r="E1001" i="1"/>
  <c r="E1002" i="1"/>
  <c r="E1003" i="1"/>
  <c r="E1004" i="1"/>
  <c r="E1005" i="1"/>
  <c r="E1006" i="1"/>
  <c r="E1007" i="1"/>
  <c r="E1008" i="1"/>
  <c r="E1009" i="1"/>
  <c r="E1010" i="1"/>
  <c r="E1011" i="1"/>
  <c r="E1012" i="1"/>
  <c r="E1013" i="1"/>
  <c r="E1014" i="1"/>
  <c r="E1015" i="1"/>
  <c r="E1016" i="1"/>
  <c r="E1017" i="1"/>
  <c r="E1018" i="1"/>
  <c r="E1019" i="1"/>
  <c r="E1020" i="1"/>
  <c r="E1021" i="1"/>
  <c r="E1022" i="1"/>
  <c r="E1023" i="1"/>
  <c r="E1024" i="1"/>
  <c r="E1025" i="1"/>
  <c r="E1026" i="1"/>
  <c r="E1027" i="1"/>
  <c r="E1028" i="1"/>
  <c r="E1029" i="1"/>
  <c r="E1030" i="1"/>
  <c r="E1031" i="1"/>
  <c r="E1032" i="1"/>
  <c r="E1033" i="1"/>
  <c r="E1034" i="1"/>
  <c r="E1035" i="1"/>
  <c r="E1036" i="1"/>
  <c r="E1037" i="1"/>
  <c r="E1038" i="1"/>
  <c r="E1039" i="1"/>
  <c r="E1040" i="1"/>
  <c r="E1041" i="1"/>
  <c r="E1042" i="1"/>
  <c r="E1043" i="1"/>
  <c r="E1044" i="1"/>
  <c r="E1045" i="1"/>
  <c r="E1046" i="1"/>
  <c r="E1047" i="1"/>
  <c r="E1048" i="1"/>
  <c r="E1049" i="1"/>
  <c r="E1050" i="1"/>
  <c r="E1051" i="1"/>
  <c r="E1052" i="1"/>
  <c r="E1053" i="1"/>
  <c r="E1054" i="1"/>
  <c r="E1055" i="1"/>
  <c r="E1056" i="1"/>
  <c r="E1057" i="1"/>
  <c r="E1058" i="1"/>
  <c r="E1059" i="1"/>
  <c r="E1060" i="1"/>
  <c r="E1061" i="1"/>
  <c r="E1062" i="1"/>
  <c r="E1063" i="1"/>
  <c r="E1064" i="1"/>
  <c r="E1065" i="1"/>
  <c r="E1066" i="1"/>
  <c r="E1067" i="1"/>
  <c r="E1068" i="1"/>
  <c r="E1069" i="1"/>
  <c r="E1070" i="1"/>
  <c r="E1071" i="1"/>
  <c r="E1072" i="1"/>
  <c r="E1073" i="1"/>
  <c r="E1074" i="1"/>
  <c r="E1075" i="1"/>
  <c r="E1076" i="1"/>
  <c r="E1077" i="1"/>
  <c r="E1078" i="1"/>
  <c r="E1079" i="1"/>
  <c r="E1080" i="1"/>
  <c r="E1081" i="1"/>
  <c r="E1082" i="1"/>
  <c r="E1083" i="1"/>
  <c r="E1084" i="1"/>
  <c r="E1085" i="1"/>
  <c r="E1086" i="1"/>
  <c r="E1087" i="1"/>
  <c r="E1088" i="1"/>
  <c r="E1089" i="1"/>
  <c r="E1090" i="1"/>
  <c r="E1091" i="1"/>
  <c r="E1092" i="1"/>
  <c r="E1093" i="1"/>
  <c r="E1094" i="1"/>
  <c r="E1095" i="1"/>
  <c r="E1096" i="1"/>
  <c r="E1097" i="1"/>
  <c r="E1098" i="1"/>
  <c r="E1099" i="1"/>
  <c r="E1100" i="1"/>
  <c r="E1101" i="1"/>
  <c r="E1102" i="1"/>
  <c r="E1103" i="1"/>
  <c r="E1104" i="1"/>
  <c r="E1105" i="1"/>
  <c r="E1106" i="1"/>
  <c r="E1107" i="1"/>
  <c r="E1108" i="1"/>
  <c r="E1109" i="1"/>
  <c r="E1110" i="1"/>
  <c r="E1111" i="1"/>
  <c r="E1112" i="1"/>
  <c r="E1113" i="1"/>
  <c r="E1114" i="1"/>
  <c r="E1115" i="1"/>
  <c r="E1116" i="1"/>
  <c r="E1117" i="1"/>
  <c r="E1118" i="1"/>
  <c r="E1119" i="1"/>
  <c r="E1120" i="1"/>
  <c r="E1121" i="1"/>
  <c r="E1122" i="1"/>
  <c r="E1123" i="1"/>
  <c r="E1124" i="1"/>
  <c r="E1125" i="1"/>
  <c r="E1126" i="1"/>
  <c r="E1127" i="1"/>
  <c r="E1128" i="1"/>
  <c r="E1129" i="1"/>
  <c r="E1130" i="1"/>
  <c r="E1131" i="1"/>
  <c r="E1132" i="1"/>
  <c r="E1133" i="1"/>
  <c r="E1134" i="1"/>
  <c r="E1135" i="1"/>
  <c r="E1136" i="1"/>
  <c r="E1137" i="1"/>
  <c r="E1138" i="1"/>
  <c r="E1139" i="1"/>
  <c r="E1140" i="1"/>
  <c r="E1141" i="1"/>
  <c r="E1142" i="1"/>
  <c r="E1143" i="1"/>
  <c r="E1144" i="1"/>
  <c r="E1145" i="1"/>
  <c r="E1146" i="1"/>
  <c r="E1147" i="1"/>
  <c r="E1148" i="1"/>
  <c r="E1149" i="1"/>
  <c r="E1150" i="1"/>
  <c r="E1151" i="1"/>
  <c r="E1152" i="1"/>
  <c r="E1153" i="1"/>
  <c r="E1154" i="1"/>
  <c r="E1155" i="1"/>
  <c r="E1156" i="1"/>
  <c r="E1157" i="1"/>
  <c r="E1158" i="1"/>
  <c r="E1159" i="1"/>
  <c r="E1160" i="1"/>
  <c r="E1161" i="1"/>
  <c r="E1162" i="1"/>
  <c r="E1163" i="1"/>
  <c r="E1164" i="1"/>
  <c r="E1165" i="1"/>
  <c r="E1166" i="1"/>
  <c r="E1167" i="1"/>
  <c r="E1168" i="1"/>
  <c r="E1169" i="1"/>
  <c r="E1170" i="1"/>
  <c r="E1171" i="1"/>
  <c r="E1172" i="1"/>
  <c r="E1173" i="1"/>
  <c r="E1174" i="1"/>
  <c r="E1175" i="1"/>
  <c r="E1176" i="1"/>
  <c r="E1177" i="1"/>
  <c r="E1178" i="1"/>
  <c r="E1179" i="1"/>
  <c r="E1180" i="1"/>
  <c r="E1181" i="1"/>
  <c r="E1182" i="1"/>
  <c r="E1183" i="1"/>
  <c r="E1184" i="1"/>
  <c r="E1185" i="1"/>
  <c r="E1186" i="1"/>
  <c r="E1187" i="1"/>
  <c r="E1188" i="1"/>
  <c r="E1189" i="1"/>
  <c r="E1190" i="1"/>
  <c r="E1191" i="1"/>
  <c r="E1192" i="1"/>
  <c r="E1193" i="1"/>
  <c r="E1194" i="1"/>
  <c r="E1195" i="1"/>
  <c r="E1196" i="1"/>
  <c r="E1197" i="1"/>
  <c r="E1198" i="1"/>
  <c r="E1199" i="1"/>
  <c r="E1200" i="1"/>
  <c r="E1201" i="1"/>
  <c r="E1202" i="1"/>
  <c r="E1203" i="1"/>
  <c r="E1204" i="1"/>
  <c r="E1205" i="1"/>
  <c r="E1206" i="1"/>
  <c r="E1207" i="1"/>
  <c r="E1208" i="1"/>
  <c r="E1209" i="1"/>
  <c r="E1210" i="1"/>
  <c r="E1211" i="1"/>
  <c r="E1212" i="1"/>
  <c r="E1213" i="1"/>
  <c r="E1214" i="1"/>
  <c r="E1215" i="1"/>
  <c r="E1216" i="1"/>
  <c r="E1217" i="1"/>
  <c r="E1218" i="1"/>
  <c r="E1219" i="1"/>
  <c r="E1220" i="1"/>
  <c r="E1221" i="1"/>
  <c r="E1222" i="1"/>
  <c r="E1223" i="1"/>
  <c r="E1224" i="1"/>
  <c r="E1225" i="1"/>
  <c r="E1226" i="1"/>
  <c r="E1227" i="1"/>
  <c r="E1228" i="1"/>
  <c r="E1229" i="1"/>
  <c r="E1230" i="1"/>
  <c r="E1231" i="1"/>
  <c r="E1232" i="1"/>
  <c r="E1233" i="1"/>
  <c r="E1234" i="1"/>
  <c r="E1235" i="1"/>
  <c r="E1236" i="1"/>
  <c r="E1237" i="1"/>
  <c r="E1238" i="1"/>
  <c r="E1239" i="1"/>
  <c r="E1240" i="1"/>
  <c r="E1241" i="1"/>
  <c r="E1242" i="1"/>
  <c r="E1243" i="1"/>
  <c r="E1244" i="1"/>
  <c r="E1245" i="1"/>
  <c r="E1246" i="1"/>
  <c r="E1247" i="1"/>
  <c r="E1248" i="1"/>
  <c r="E1249" i="1"/>
  <c r="E1250" i="1"/>
  <c r="E1251" i="1"/>
  <c r="E1252" i="1"/>
  <c r="E1253" i="1"/>
  <c r="E1254" i="1"/>
  <c r="E1255" i="1"/>
  <c r="E1256" i="1"/>
  <c r="E1257" i="1"/>
  <c r="E1258" i="1"/>
  <c r="E1259" i="1"/>
  <c r="E1260" i="1"/>
  <c r="E1261" i="1"/>
  <c r="E1262" i="1"/>
  <c r="E1263" i="1"/>
  <c r="E1264" i="1"/>
  <c r="E1265" i="1"/>
  <c r="E1266" i="1"/>
  <c r="E1267" i="1"/>
  <c r="E1268" i="1"/>
  <c r="E1269" i="1"/>
  <c r="E1270" i="1"/>
  <c r="E1271" i="1"/>
  <c r="E1272" i="1"/>
  <c r="E1273" i="1"/>
  <c r="E1274" i="1"/>
  <c r="E1275" i="1"/>
  <c r="E1276" i="1"/>
  <c r="E1277" i="1"/>
  <c r="E1278" i="1"/>
  <c r="E1279" i="1"/>
  <c r="E1280" i="1"/>
  <c r="E1281" i="1"/>
  <c r="E1282" i="1"/>
  <c r="E1283" i="1"/>
  <c r="E1284" i="1"/>
  <c r="E1285" i="1"/>
  <c r="E1286" i="1"/>
  <c r="E1287" i="1"/>
  <c r="E1288" i="1"/>
  <c r="E1289" i="1"/>
  <c r="E1290" i="1"/>
  <c r="E1291" i="1"/>
  <c r="E1292" i="1"/>
  <c r="E1293" i="1"/>
  <c r="E1294" i="1"/>
  <c r="E1295" i="1"/>
  <c r="E1296" i="1"/>
  <c r="E1297" i="1"/>
  <c r="E1298" i="1"/>
  <c r="E1299" i="1"/>
  <c r="E1300" i="1"/>
  <c r="E1301" i="1"/>
  <c r="E1302" i="1"/>
  <c r="E1303" i="1"/>
  <c r="E1304" i="1"/>
  <c r="E1305" i="1"/>
  <c r="E1306" i="1"/>
  <c r="E1307" i="1"/>
  <c r="E1308" i="1"/>
  <c r="E1309" i="1"/>
  <c r="E1310" i="1"/>
  <c r="E1311" i="1"/>
  <c r="E1312" i="1"/>
  <c r="E1313" i="1"/>
  <c r="E1314" i="1"/>
  <c r="E1315" i="1"/>
  <c r="E1316" i="1"/>
  <c r="E1317" i="1"/>
  <c r="E1318" i="1"/>
  <c r="E1319" i="1"/>
  <c r="E1320" i="1"/>
  <c r="E1321" i="1"/>
  <c r="E1322" i="1"/>
  <c r="E1323" i="1"/>
  <c r="E1324" i="1"/>
  <c r="E1325" i="1"/>
  <c r="E1326" i="1"/>
  <c r="E1327" i="1"/>
  <c r="E1328" i="1"/>
  <c r="E1329" i="1"/>
  <c r="E1330" i="1"/>
  <c r="E1331" i="1"/>
  <c r="E1332" i="1"/>
  <c r="E1333" i="1"/>
  <c r="E1334" i="1"/>
  <c r="E1335" i="1"/>
  <c r="E1336" i="1"/>
  <c r="E1337" i="1"/>
  <c r="E1338" i="1"/>
  <c r="E1339" i="1"/>
  <c r="E1340" i="1"/>
  <c r="E1341" i="1"/>
  <c r="E1342" i="1"/>
  <c r="E1343" i="1"/>
  <c r="E1344" i="1"/>
  <c r="E1345" i="1"/>
  <c r="E1346" i="1"/>
  <c r="E1347" i="1"/>
  <c r="E1348" i="1"/>
  <c r="E1349" i="1"/>
  <c r="E1350" i="1"/>
  <c r="E1351" i="1"/>
  <c r="E1352" i="1"/>
  <c r="E1353" i="1"/>
  <c r="E1354" i="1"/>
  <c r="E1355" i="1"/>
  <c r="E1356" i="1"/>
  <c r="E1357" i="1"/>
  <c r="E1358" i="1"/>
  <c r="E1359" i="1"/>
  <c r="E1360" i="1"/>
  <c r="E1361" i="1"/>
  <c r="E1362" i="1"/>
  <c r="E1363" i="1"/>
  <c r="E1364" i="1"/>
  <c r="E1365" i="1"/>
  <c r="E1366" i="1"/>
  <c r="E1367" i="1"/>
  <c r="E1368" i="1"/>
  <c r="E1369" i="1"/>
  <c r="E1370" i="1"/>
  <c r="E1371" i="1"/>
  <c r="E1372" i="1"/>
  <c r="E1373" i="1"/>
  <c r="E1374" i="1"/>
  <c r="E1375" i="1"/>
  <c r="E1376" i="1"/>
  <c r="E1377" i="1"/>
  <c r="E1378" i="1"/>
  <c r="E1379" i="1"/>
  <c r="E1380" i="1"/>
  <c r="E1381" i="1"/>
  <c r="E1382" i="1"/>
  <c r="E1383" i="1"/>
  <c r="E1384" i="1"/>
  <c r="E1385" i="1"/>
  <c r="E1386" i="1"/>
  <c r="E1387" i="1"/>
  <c r="E1388" i="1"/>
  <c r="E1389" i="1"/>
  <c r="E1390" i="1"/>
  <c r="E1391" i="1"/>
  <c r="E1392" i="1"/>
  <c r="E1393" i="1"/>
  <c r="E1394" i="1"/>
  <c r="E1395" i="1"/>
  <c r="E1396" i="1"/>
  <c r="E1397" i="1"/>
  <c r="E1398" i="1"/>
  <c r="E1399" i="1"/>
  <c r="E1400" i="1"/>
  <c r="E1401" i="1"/>
  <c r="E1402" i="1"/>
  <c r="E1403" i="1"/>
  <c r="E1404" i="1"/>
  <c r="E1405" i="1"/>
  <c r="E1406" i="1"/>
  <c r="E1407" i="1"/>
  <c r="E1408" i="1"/>
  <c r="E1409" i="1"/>
  <c r="E1410" i="1"/>
  <c r="E1411" i="1"/>
  <c r="E1412" i="1"/>
  <c r="E1413" i="1"/>
  <c r="E1414" i="1"/>
  <c r="E1415" i="1"/>
  <c r="E1416" i="1"/>
  <c r="E1417" i="1"/>
  <c r="E1418" i="1"/>
  <c r="E1419" i="1"/>
  <c r="E1420" i="1"/>
  <c r="E1421" i="1"/>
  <c r="E1422" i="1"/>
  <c r="E1423" i="1"/>
  <c r="E1424" i="1"/>
  <c r="E1425" i="1"/>
  <c r="E1426" i="1"/>
  <c r="E1427" i="1"/>
  <c r="E1428" i="1"/>
  <c r="E1429" i="1"/>
  <c r="E1430" i="1"/>
  <c r="E1431" i="1"/>
  <c r="E1432" i="1"/>
  <c r="E1433" i="1"/>
  <c r="E1434" i="1"/>
  <c r="E1435" i="1"/>
  <c r="E1436" i="1"/>
  <c r="E1437" i="1"/>
  <c r="E1438" i="1"/>
  <c r="E1439" i="1"/>
  <c r="E1440" i="1"/>
  <c r="E1441" i="1"/>
  <c r="E1442" i="1"/>
  <c r="E1443" i="1"/>
  <c r="E1444" i="1"/>
  <c r="E1445" i="1"/>
  <c r="E1446" i="1"/>
  <c r="E1447" i="1"/>
  <c r="E1448" i="1"/>
  <c r="E1449" i="1"/>
  <c r="E1450" i="1"/>
  <c r="E1451" i="1"/>
  <c r="E1452" i="1"/>
  <c r="E1453" i="1"/>
  <c r="E1454" i="1"/>
  <c r="E1455" i="1"/>
  <c r="E1456" i="1"/>
  <c r="E1457" i="1"/>
  <c r="E1458" i="1"/>
  <c r="E1459" i="1"/>
  <c r="E1460" i="1"/>
  <c r="E1461" i="1"/>
  <c r="E1462" i="1"/>
  <c r="E1463" i="1"/>
  <c r="E1464" i="1"/>
  <c r="E1465" i="1"/>
  <c r="E1466" i="1"/>
  <c r="E1467" i="1"/>
  <c r="E1468" i="1"/>
  <c r="E1469" i="1"/>
  <c r="E1470" i="1"/>
  <c r="E1471" i="1"/>
  <c r="E1472" i="1"/>
  <c r="E1473" i="1"/>
  <c r="E1474" i="1"/>
  <c r="E1475" i="1"/>
  <c r="E1476" i="1"/>
  <c r="E1477" i="1"/>
  <c r="E1478" i="1"/>
  <c r="E1479" i="1"/>
  <c r="E1480" i="1"/>
  <c r="E1481" i="1"/>
  <c r="E1482" i="1"/>
  <c r="E1483" i="1"/>
  <c r="E1484" i="1"/>
  <c r="E1485" i="1"/>
  <c r="E1486" i="1"/>
  <c r="E1487" i="1"/>
  <c r="E1488" i="1"/>
  <c r="E1489" i="1"/>
  <c r="E1490" i="1"/>
  <c r="E1491" i="1"/>
  <c r="E1492" i="1"/>
  <c r="E1493" i="1"/>
  <c r="E1494" i="1"/>
  <c r="E1495" i="1"/>
  <c r="E1496" i="1"/>
  <c r="E1497" i="1"/>
  <c r="E1498" i="1"/>
  <c r="E1499" i="1"/>
  <c r="E1500" i="1"/>
  <c r="E1501" i="1"/>
  <c r="E1502" i="1"/>
  <c r="E1503" i="1"/>
  <c r="E1504" i="1"/>
  <c r="E1505" i="1"/>
  <c r="E1506" i="1"/>
  <c r="E1507" i="1"/>
  <c r="E1508" i="1"/>
  <c r="E1509" i="1"/>
  <c r="E1510" i="1"/>
  <c r="E1511" i="1"/>
  <c r="E1512" i="1"/>
  <c r="E1513" i="1"/>
  <c r="E1514" i="1"/>
  <c r="E1515" i="1"/>
  <c r="E1516" i="1"/>
  <c r="E1517" i="1"/>
  <c r="E1518" i="1"/>
  <c r="E1519" i="1"/>
  <c r="E1520" i="1"/>
  <c r="E1521" i="1"/>
  <c r="E1522" i="1"/>
  <c r="E1523" i="1"/>
  <c r="E1524" i="1"/>
  <c r="E1525" i="1"/>
  <c r="E1526" i="1"/>
  <c r="E1527" i="1"/>
  <c r="E1528" i="1"/>
  <c r="E1529" i="1"/>
  <c r="E1530" i="1"/>
  <c r="E1531" i="1"/>
  <c r="E1532" i="1"/>
  <c r="E1533" i="1"/>
  <c r="E1534" i="1"/>
  <c r="E1535" i="1"/>
  <c r="E1536" i="1"/>
  <c r="E1537" i="1"/>
  <c r="E1538" i="1"/>
  <c r="E1539" i="1"/>
  <c r="E1540" i="1"/>
  <c r="E1541" i="1"/>
  <c r="E1542" i="1"/>
  <c r="E1543" i="1"/>
  <c r="E1544" i="1"/>
  <c r="E1545" i="1"/>
  <c r="E1546" i="1"/>
  <c r="E1547" i="1"/>
  <c r="E1548" i="1"/>
  <c r="E1549" i="1"/>
  <c r="E1550" i="1"/>
  <c r="E1551" i="1"/>
  <c r="E1552" i="1"/>
  <c r="E1553" i="1"/>
  <c r="E1554" i="1"/>
  <c r="E1555" i="1"/>
  <c r="E1556" i="1"/>
  <c r="E1557" i="1"/>
  <c r="E1558" i="1"/>
  <c r="E1559" i="1"/>
  <c r="E1560" i="1"/>
  <c r="E1561" i="1"/>
  <c r="E1562" i="1"/>
  <c r="E1563" i="1"/>
  <c r="E1564" i="1"/>
  <c r="E1565" i="1"/>
  <c r="E1566" i="1"/>
  <c r="E1567" i="1"/>
  <c r="E1568" i="1"/>
  <c r="E1569" i="1"/>
  <c r="E1570" i="1"/>
  <c r="E1571" i="1"/>
  <c r="E1572" i="1"/>
  <c r="E1573" i="1"/>
  <c r="E1574" i="1"/>
  <c r="E1575" i="1"/>
  <c r="E1576" i="1"/>
  <c r="E1577" i="1"/>
  <c r="E1578" i="1"/>
  <c r="E1579" i="1"/>
  <c r="E1580" i="1"/>
  <c r="E1581" i="1"/>
  <c r="E1582" i="1"/>
  <c r="E1583" i="1"/>
  <c r="E1584" i="1"/>
  <c r="E1585" i="1"/>
  <c r="E1586" i="1"/>
  <c r="E1587" i="1"/>
  <c r="E1588" i="1"/>
  <c r="E1589" i="1"/>
  <c r="E1590" i="1"/>
  <c r="E1591" i="1"/>
  <c r="E1592" i="1"/>
  <c r="E1593" i="1"/>
  <c r="E1594" i="1"/>
  <c r="E1595" i="1"/>
  <c r="E1596" i="1"/>
  <c r="E1597" i="1"/>
  <c r="E1598" i="1"/>
  <c r="E1599" i="1"/>
  <c r="E1600" i="1"/>
  <c r="E1601" i="1"/>
  <c r="E1602" i="1"/>
  <c r="E1603" i="1"/>
  <c r="E1604" i="1"/>
  <c r="E1605" i="1"/>
  <c r="E1606" i="1"/>
  <c r="E1607" i="1"/>
  <c r="E1608" i="1"/>
  <c r="E1609" i="1"/>
  <c r="E1610" i="1"/>
  <c r="E1611" i="1"/>
  <c r="E1612" i="1"/>
  <c r="E1613" i="1"/>
  <c r="E1614" i="1"/>
  <c r="E1615" i="1"/>
  <c r="E1616" i="1"/>
  <c r="E1617" i="1"/>
  <c r="E1618" i="1"/>
  <c r="E1619" i="1"/>
  <c r="E1620" i="1"/>
  <c r="E1621" i="1"/>
  <c r="E1622" i="1"/>
  <c r="E1623" i="1"/>
  <c r="E1624" i="1"/>
  <c r="E1625" i="1"/>
  <c r="E1626" i="1"/>
  <c r="E1627" i="1"/>
  <c r="E1628" i="1"/>
  <c r="E1629" i="1"/>
  <c r="E1630" i="1"/>
  <c r="E1631" i="1"/>
  <c r="E1632" i="1"/>
  <c r="E1633" i="1"/>
  <c r="E1634" i="1"/>
  <c r="E1635" i="1"/>
  <c r="E1636" i="1"/>
  <c r="E1637" i="1"/>
  <c r="E1638" i="1"/>
  <c r="E1639" i="1"/>
  <c r="E1640" i="1"/>
  <c r="E1641" i="1"/>
  <c r="E1642" i="1"/>
  <c r="E1643" i="1"/>
  <c r="E1644" i="1"/>
  <c r="E1645" i="1"/>
  <c r="E1646" i="1"/>
  <c r="E1647" i="1"/>
  <c r="E1648" i="1"/>
  <c r="E1649" i="1"/>
  <c r="E1650" i="1"/>
  <c r="E1651" i="1"/>
  <c r="E1652" i="1"/>
  <c r="E1653" i="1"/>
  <c r="E1654" i="1"/>
  <c r="E1655" i="1"/>
  <c r="E1656" i="1"/>
  <c r="E1657" i="1"/>
  <c r="E1658" i="1"/>
  <c r="E1659" i="1"/>
  <c r="E1660" i="1"/>
  <c r="E1661" i="1"/>
  <c r="E1662" i="1"/>
  <c r="E1663" i="1"/>
  <c r="E1664" i="1"/>
  <c r="E1665" i="1"/>
  <c r="E1666" i="1"/>
  <c r="E1667" i="1"/>
  <c r="E1668" i="1"/>
  <c r="E1669" i="1"/>
  <c r="E1670" i="1"/>
  <c r="E1671" i="1"/>
  <c r="E1672" i="1"/>
  <c r="E1673" i="1"/>
  <c r="E1674" i="1"/>
  <c r="E1675" i="1"/>
  <c r="E1676" i="1"/>
  <c r="E1677" i="1"/>
  <c r="E1678" i="1"/>
  <c r="E1679" i="1"/>
  <c r="E1680" i="1"/>
  <c r="E1681" i="1"/>
  <c r="E1682" i="1"/>
  <c r="E1683" i="1"/>
  <c r="E1684" i="1"/>
  <c r="E1685" i="1"/>
  <c r="E1686" i="1"/>
  <c r="E1687" i="1"/>
  <c r="E1688" i="1"/>
  <c r="E1689" i="1"/>
  <c r="E1690" i="1"/>
  <c r="E1691" i="1"/>
  <c r="E1692" i="1"/>
  <c r="E1693" i="1"/>
  <c r="E1694" i="1"/>
  <c r="E1695" i="1"/>
  <c r="E1696" i="1"/>
  <c r="E1697" i="1"/>
  <c r="E1698" i="1"/>
  <c r="E1699" i="1"/>
  <c r="E1700" i="1"/>
  <c r="E1701" i="1"/>
  <c r="E1702" i="1"/>
  <c r="E1703" i="1"/>
  <c r="E1704" i="1"/>
  <c r="E1705" i="1"/>
  <c r="E1706" i="1"/>
  <c r="E1707" i="1"/>
  <c r="E1708" i="1"/>
  <c r="E1709" i="1"/>
  <c r="E1710" i="1"/>
  <c r="E1711" i="1"/>
  <c r="E1712" i="1"/>
  <c r="E1713" i="1"/>
  <c r="E1714" i="1"/>
  <c r="E1715" i="1"/>
  <c r="E1716" i="1"/>
  <c r="E1717" i="1"/>
  <c r="E1718" i="1"/>
  <c r="E1719" i="1"/>
  <c r="E1720" i="1"/>
  <c r="E1721" i="1"/>
  <c r="E1722" i="1"/>
  <c r="E1723" i="1"/>
  <c r="E1724" i="1"/>
  <c r="E1725" i="1"/>
  <c r="E1726" i="1"/>
  <c r="E1727" i="1"/>
  <c r="E1728" i="1"/>
  <c r="E1729" i="1"/>
  <c r="E1730" i="1"/>
  <c r="E1731" i="1"/>
  <c r="E1732" i="1"/>
  <c r="E1733" i="1"/>
  <c r="E1734" i="1"/>
  <c r="E1735" i="1"/>
  <c r="E1736" i="1"/>
  <c r="E1737" i="1"/>
  <c r="E1738" i="1"/>
  <c r="E1739" i="1"/>
  <c r="E1740" i="1"/>
  <c r="E1741" i="1"/>
  <c r="E1742" i="1"/>
  <c r="E1743" i="1"/>
  <c r="E1744" i="1"/>
  <c r="E1745" i="1"/>
  <c r="E1746" i="1"/>
  <c r="E1747" i="1"/>
  <c r="E1748" i="1"/>
  <c r="E1749" i="1"/>
  <c r="E1750" i="1"/>
  <c r="E1751" i="1"/>
  <c r="E1752" i="1"/>
  <c r="E1753" i="1"/>
  <c r="E1754" i="1"/>
  <c r="E1755" i="1"/>
  <c r="E1756" i="1"/>
  <c r="E1757" i="1"/>
  <c r="E1758" i="1"/>
  <c r="E1759" i="1"/>
  <c r="E1760" i="1"/>
  <c r="E1761" i="1"/>
  <c r="E1762" i="1"/>
  <c r="E1763" i="1"/>
  <c r="E1764" i="1"/>
  <c r="E1765" i="1"/>
  <c r="E1766" i="1"/>
  <c r="E1767" i="1"/>
  <c r="E1768" i="1"/>
  <c r="E1769" i="1"/>
  <c r="E1770" i="1"/>
  <c r="E1771" i="1"/>
  <c r="E1772" i="1"/>
  <c r="E1773" i="1"/>
  <c r="E1774" i="1"/>
  <c r="E1775" i="1"/>
  <c r="E1776" i="1"/>
  <c r="E1777" i="1"/>
  <c r="E1778" i="1"/>
  <c r="E1779" i="1"/>
  <c r="E1780" i="1"/>
  <c r="E1781" i="1"/>
  <c r="E1782" i="1"/>
  <c r="E1783" i="1"/>
  <c r="E1784" i="1"/>
  <c r="E1785" i="1"/>
  <c r="E1786" i="1"/>
  <c r="E1787" i="1"/>
  <c r="E1788" i="1"/>
  <c r="E1789" i="1"/>
  <c r="E1790" i="1"/>
  <c r="E1791" i="1"/>
  <c r="E1792" i="1"/>
  <c r="E1793" i="1"/>
  <c r="E1794" i="1"/>
  <c r="E1795" i="1"/>
  <c r="E1796" i="1"/>
  <c r="E1797" i="1"/>
  <c r="E1798" i="1"/>
  <c r="E1799" i="1"/>
  <c r="E1800" i="1"/>
  <c r="E1801" i="1"/>
  <c r="E1802" i="1"/>
  <c r="E1803" i="1"/>
  <c r="E1804" i="1"/>
  <c r="E1805" i="1"/>
  <c r="E1806" i="1"/>
  <c r="E1807" i="1"/>
  <c r="E1808" i="1"/>
  <c r="E1809" i="1"/>
  <c r="E1810" i="1"/>
  <c r="E1811" i="1"/>
  <c r="E1812" i="1"/>
  <c r="E1813" i="1"/>
  <c r="E1814" i="1"/>
  <c r="E1815" i="1"/>
  <c r="E1816" i="1"/>
  <c r="E1817" i="1"/>
  <c r="E1818" i="1"/>
  <c r="E1819" i="1"/>
  <c r="E1820" i="1"/>
  <c r="E1821" i="1"/>
  <c r="E1822" i="1"/>
  <c r="E1823" i="1"/>
  <c r="E1824" i="1"/>
  <c r="E1825" i="1"/>
  <c r="E1826" i="1"/>
  <c r="E1827" i="1"/>
  <c r="E1828" i="1"/>
  <c r="E1829" i="1"/>
  <c r="E1830" i="1"/>
  <c r="E1831" i="1"/>
  <c r="E1832" i="1"/>
  <c r="E1833" i="1"/>
  <c r="E1834" i="1"/>
  <c r="E1835" i="1"/>
  <c r="E1836" i="1"/>
  <c r="E1837" i="1"/>
  <c r="E1838" i="1"/>
  <c r="E1839" i="1"/>
  <c r="E1840" i="1"/>
  <c r="E1841" i="1"/>
  <c r="E1842" i="1"/>
  <c r="E1843" i="1"/>
  <c r="E1844" i="1"/>
  <c r="E1845" i="1"/>
  <c r="E1846" i="1"/>
  <c r="E1847" i="1"/>
  <c r="E1848" i="1"/>
  <c r="E1849" i="1"/>
  <c r="E1850" i="1"/>
  <c r="E1851" i="1"/>
  <c r="E1852" i="1"/>
  <c r="E1853" i="1"/>
  <c r="E1854" i="1"/>
  <c r="E1855" i="1"/>
  <c r="E1856" i="1"/>
  <c r="E1857" i="1"/>
  <c r="E1858" i="1"/>
  <c r="E1859" i="1"/>
  <c r="E1860" i="1"/>
  <c r="E1861" i="1"/>
  <c r="E1862" i="1"/>
  <c r="E1863" i="1"/>
  <c r="E1864" i="1"/>
  <c r="E1865" i="1"/>
  <c r="E1866" i="1"/>
  <c r="E1867" i="1"/>
  <c r="E1868" i="1"/>
  <c r="E1869" i="1"/>
  <c r="E1870" i="1"/>
  <c r="E1871" i="1"/>
  <c r="E1872" i="1"/>
  <c r="E1873" i="1"/>
  <c r="E1874" i="1"/>
  <c r="E1875" i="1"/>
  <c r="E1876" i="1"/>
  <c r="E1877" i="1"/>
  <c r="E1878" i="1"/>
  <c r="E1879" i="1"/>
  <c r="E1880" i="1"/>
  <c r="E1881" i="1"/>
  <c r="E1882" i="1"/>
  <c r="E1883" i="1"/>
  <c r="E1884" i="1"/>
  <c r="E1885" i="1"/>
  <c r="E1886" i="1"/>
  <c r="E1887" i="1"/>
  <c r="E1888" i="1"/>
  <c r="E1889" i="1"/>
  <c r="E1890" i="1"/>
  <c r="E1891" i="1"/>
  <c r="E1892" i="1"/>
  <c r="E1893" i="1"/>
  <c r="E1894" i="1"/>
  <c r="E1895" i="1"/>
  <c r="E1896" i="1"/>
  <c r="E1897" i="1"/>
  <c r="E1898" i="1"/>
  <c r="E1899" i="1"/>
  <c r="E1900" i="1"/>
  <c r="E1901" i="1"/>
  <c r="E1902" i="1"/>
  <c r="E1903" i="1"/>
  <c r="E1904" i="1"/>
  <c r="E1905" i="1"/>
  <c r="E1906" i="1"/>
  <c r="E1907" i="1"/>
  <c r="E1908" i="1"/>
  <c r="E1909" i="1"/>
  <c r="E1910" i="1"/>
  <c r="E1911" i="1"/>
  <c r="E1912" i="1"/>
  <c r="E1913" i="1"/>
  <c r="E1914" i="1"/>
  <c r="E1915" i="1"/>
  <c r="E1916" i="1"/>
  <c r="E1917" i="1"/>
  <c r="E1918" i="1"/>
  <c r="E1919" i="1"/>
  <c r="E1920" i="1"/>
  <c r="E1921" i="1"/>
  <c r="E1922" i="1"/>
  <c r="E1923" i="1"/>
  <c r="E1924" i="1"/>
  <c r="E1925" i="1"/>
  <c r="E1926" i="1"/>
  <c r="E1927" i="1"/>
  <c r="E1928" i="1"/>
  <c r="E1929" i="1"/>
  <c r="E1930" i="1"/>
  <c r="E1931" i="1"/>
  <c r="E1932" i="1"/>
  <c r="E1933" i="1"/>
  <c r="E1934" i="1"/>
  <c r="E1935" i="1"/>
  <c r="E1936" i="1"/>
  <c r="E1937" i="1"/>
  <c r="E1938" i="1"/>
  <c r="E1939" i="1"/>
  <c r="E1940" i="1"/>
  <c r="E1941" i="1"/>
  <c r="E1942" i="1"/>
  <c r="E1943" i="1"/>
  <c r="E1944" i="1"/>
  <c r="E1945" i="1"/>
  <c r="E1946" i="1"/>
  <c r="E1947" i="1"/>
  <c r="E1948" i="1"/>
  <c r="E1949" i="1"/>
  <c r="E1950" i="1"/>
  <c r="E1951" i="1"/>
  <c r="E1952" i="1"/>
  <c r="E1953" i="1"/>
  <c r="E1954" i="1"/>
  <c r="E1955" i="1"/>
  <c r="E1956" i="1"/>
  <c r="E1957" i="1"/>
  <c r="E1958" i="1"/>
  <c r="E1959" i="1"/>
  <c r="E1960" i="1"/>
  <c r="E1961" i="1"/>
  <c r="E1962" i="1"/>
  <c r="E1963" i="1"/>
  <c r="E1964" i="1"/>
  <c r="E1965" i="1"/>
  <c r="E1966" i="1"/>
  <c r="E1967" i="1"/>
  <c r="E1968" i="1"/>
  <c r="E1969" i="1"/>
  <c r="E1970" i="1"/>
  <c r="E1971" i="1"/>
  <c r="E1972" i="1"/>
  <c r="E1973" i="1"/>
  <c r="E1974" i="1"/>
  <c r="E1975" i="1"/>
  <c r="E1976" i="1"/>
  <c r="E1977" i="1"/>
  <c r="E1978" i="1"/>
  <c r="E1979" i="1"/>
  <c r="E1980" i="1"/>
  <c r="E1981" i="1"/>
  <c r="E1982" i="1"/>
  <c r="E1983" i="1"/>
  <c r="E1984" i="1"/>
  <c r="E1985" i="1"/>
  <c r="E1986" i="1"/>
  <c r="E1987" i="1"/>
  <c r="E1988" i="1"/>
  <c r="E1989" i="1"/>
  <c r="E1990" i="1"/>
  <c r="E1991" i="1"/>
  <c r="E1992" i="1"/>
  <c r="E1993" i="1"/>
  <c r="E1994" i="1"/>
  <c r="E1995" i="1"/>
  <c r="E1996" i="1"/>
  <c r="E1997" i="1"/>
  <c r="E1998" i="1"/>
  <c r="E1999" i="1"/>
  <c r="E2000" i="1"/>
  <c r="E2001" i="1"/>
  <c r="E2002" i="1"/>
  <c r="E2003" i="1"/>
  <c r="E2004" i="1"/>
  <c r="E2005" i="1"/>
  <c r="E2006" i="1"/>
  <c r="E2007" i="1"/>
  <c r="E2008" i="1"/>
  <c r="E2009" i="1"/>
  <c r="E2010" i="1"/>
  <c r="E2011" i="1"/>
  <c r="E2012" i="1"/>
  <c r="E2013" i="1"/>
  <c r="E2014" i="1"/>
  <c r="E2015" i="1"/>
  <c r="E2016" i="1"/>
  <c r="E2017" i="1"/>
  <c r="E2018" i="1"/>
  <c r="E2019" i="1"/>
  <c r="E2020" i="1"/>
  <c r="E2021" i="1"/>
  <c r="E2022" i="1"/>
  <c r="E2023" i="1"/>
  <c r="E2024" i="1"/>
  <c r="E2025" i="1"/>
  <c r="E2026" i="1"/>
  <c r="E2027" i="1"/>
  <c r="E2028" i="1"/>
  <c r="E2029" i="1"/>
  <c r="E2030" i="1"/>
  <c r="E2031" i="1"/>
  <c r="E2032" i="1"/>
  <c r="E2033" i="1"/>
  <c r="E2034" i="1"/>
  <c r="E2035" i="1"/>
  <c r="E2036" i="1"/>
  <c r="E2037" i="1"/>
  <c r="E2038" i="1"/>
  <c r="E2039" i="1"/>
  <c r="E2040" i="1"/>
  <c r="E2041" i="1"/>
  <c r="E2042" i="1"/>
  <c r="E2043" i="1"/>
  <c r="E2044" i="1"/>
  <c r="E2045" i="1"/>
  <c r="E2046" i="1"/>
  <c r="E2047" i="1"/>
  <c r="E2048" i="1"/>
  <c r="E2049" i="1"/>
  <c r="E2050" i="1"/>
  <c r="E2051" i="1"/>
  <c r="E2052" i="1"/>
  <c r="E2053" i="1"/>
  <c r="E2054" i="1"/>
  <c r="E2055" i="1"/>
  <c r="E2056" i="1"/>
  <c r="E2057" i="1"/>
  <c r="E2058" i="1"/>
  <c r="E2059" i="1"/>
  <c r="E2060" i="1"/>
  <c r="E2061" i="1"/>
  <c r="E2062" i="1"/>
  <c r="E2063" i="1"/>
  <c r="E2064" i="1"/>
  <c r="E2065" i="1"/>
  <c r="E2066" i="1"/>
  <c r="E2067" i="1"/>
  <c r="E2068" i="1"/>
  <c r="E2069" i="1"/>
  <c r="E2070" i="1"/>
  <c r="E2071" i="1"/>
  <c r="E2072" i="1"/>
  <c r="E2073" i="1"/>
  <c r="E2074" i="1"/>
  <c r="E2075" i="1"/>
  <c r="E2076" i="1"/>
  <c r="E2077" i="1"/>
  <c r="E2078" i="1"/>
  <c r="E2079" i="1"/>
  <c r="E2080" i="1"/>
  <c r="E2081" i="1"/>
  <c r="E2082" i="1"/>
  <c r="E2083" i="1"/>
  <c r="E2084" i="1"/>
  <c r="E2085" i="1"/>
  <c r="E2086" i="1"/>
  <c r="E2087" i="1"/>
  <c r="E2088" i="1"/>
  <c r="E2089" i="1"/>
  <c r="E2090" i="1"/>
  <c r="E2091" i="1"/>
  <c r="E2092" i="1"/>
  <c r="E2093" i="1"/>
  <c r="E2094" i="1"/>
  <c r="E2095" i="1"/>
  <c r="E2096" i="1"/>
  <c r="E2097" i="1"/>
  <c r="E2098" i="1"/>
  <c r="E2099" i="1"/>
  <c r="E2100" i="1"/>
  <c r="E2101" i="1"/>
  <c r="E2102" i="1"/>
  <c r="E2103" i="1"/>
  <c r="E2104" i="1"/>
  <c r="E2105" i="1"/>
  <c r="E2106" i="1"/>
  <c r="E2107" i="1"/>
  <c r="E2108" i="1"/>
  <c r="E2109" i="1"/>
  <c r="E2110" i="1"/>
  <c r="E2111" i="1"/>
  <c r="E2112" i="1"/>
  <c r="E2113" i="1"/>
  <c r="E2114" i="1"/>
  <c r="E2115" i="1"/>
  <c r="E2116" i="1"/>
  <c r="E2117" i="1"/>
  <c r="E2118" i="1"/>
  <c r="E2119" i="1"/>
  <c r="E2120" i="1"/>
  <c r="E2121" i="1"/>
  <c r="E2122" i="1"/>
  <c r="E2123" i="1"/>
  <c r="E2124" i="1"/>
  <c r="E2125" i="1"/>
  <c r="E2126" i="1"/>
  <c r="E2127" i="1"/>
  <c r="E2128" i="1"/>
  <c r="E2129" i="1"/>
  <c r="E2130" i="1"/>
  <c r="E2131" i="1"/>
  <c r="E2132" i="1"/>
  <c r="E2133" i="1"/>
  <c r="E2134" i="1"/>
  <c r="E2135" i="1"/>
  <c r="E2136" i="1"/>
  <c r="E2137" i="1"/>
  <c r="E2138" i="1"/>
  <c r="E2139" i="1"/>
  <c r="E2140" i="1"/>
  <c r="E2141" i="1"/>
  <c r="E2142" i="1"/>
  <c r="E2143" i="1"/>
  <c r="E2144" i="1"/>
  <c r="E2145" i="1"/>
  <c r="E2146" i="1"/>
  <c r="E2147" i="1"/>
  <c r="E2148" i="1"/>
  <c r="E2149" i="1"/>
  <c r="E2150" i="1"/>
  <c r="E2151" i="1"/>
  <c r="E2152" i="1"/>
  <c r="E2153" i="1"/>
  <c r="E2154" i="1"/>
  <c r="E2155" i="1"/>
  <c r="E2156" i="1"/>
  <c r="E2157" i="1"/>
  <c r="E2158" i="1"/>
  <c r="E2159" i="1"/>
  <c r="E2160" i="1"/>
  <c r="E2161" i="1"/>
  <c r="E2162" i="1"/>
  <c r="E2163" i="1"/>
  <c r="E2164" i="1"/>
  <c r="E2165" i="1"/>
  <c r="E2166" i="1"/>
  <c r="E2167" i="1"/>
  <c r="E2168" i="1"/>
  <c r="E2169" i="1"/>
  <c r="E2170" i="1"/>
  <c r="E2171" i="1"/>
  <c r="E2172" i="1"/>
  <c r="E2173" i="1"/>
  <c r="E2174" i="1"/>
  <c r="E2175" i="1"/>
  <c r="E2176" i="1"/>
  <c r="E2177" i="1"/>
  <c r="E2178" i="1"/>
  <c r="E2179" i="1"/>
  <c r="E2180" i="1"/>
  <c r="E2181" i="1"/>
  <c r="E2182" i="1"/>
  <c r="E2183" i="1"/>
  <c r="E2184" i="1"/>
  <c r="E2185" i="1"/>
  <c r="E2186" i="1"/>
  <c r="E2187" i="1"/>
  <c r="E2188" i="1"/>
  <c r="E2189" i="1"/>
  <c r="E2190" i="1"/>
  <c r="E2191" i="1"/>
  <c r="E2192" i="1"/>
  <c r="E2193" i="1"/>
  <c r="E2194" i="1"/>
  <c r="E2195" i="1"/>
  <c r="E2196" i="1"/>
  <c r="E2197" i="1"/>
  <c r="E2198" i="1"/>
  <c r="E2199" i="1"/>
  <c r="E2200" i="1"/>
  <c r="E2201" i="1"/>
  <c r="E2202" i="1"/>
  <c r="E2203" i="1"/>
  <c r="E2204" i="1"/>
  <c r="E2205" i="1"/>
  <c r="E2206" i="1"/>
  <c r="E2207" i="1"/>
  <c r="E2208" i="1"/>
  <c r="E2209" i="1"/>
  <c r="E2210" i="1"/>
  <c r="E2211" i="1"/>
  <c r="E2212" i="1"/>
  <c r="E2213" i="1"/>
  <c r="E2214" i="1"/>
  <c r="E2215" i="1"/>
  <c r="E2216" i="1"/>
  <c r="E2217" i="1"/>
  <c r="E2218" i="1"/>
  <c r="E2219" i="1"/>
  <c r="E2220" i="1"/>
  <c r="E2221" i="1"/>
  <c r="E2222" i="1"/>
  <c r="E2223" i="1"/>
  <c r="E2224" i="1"/>
  <c r="E2225" i="1"/>
  <c r="E2226" i="1"/>
  <c r="E2227" i="1"/>
  <c r="E2228" i="1"/>
  <c r="E2229" i="1"/>
  <c r="E2230" i="1"/>
  <c r="E2231" i="1"/>
  <c r="E2232" i="1"/>
  <c r="E2233" i="1"/>
  <c r="E2234" i="1"/>
  <c r="E2235" i="1"/>
  <c r="E2236" i="1"/>
  <c r="E2237" i="1"/>
  <c r="E2238" i="1"/>
  <c r="E2239" i="1"/>
  <c r="E2240" i="1"/>
  <c r="E2241" i="1"/>
  <c r="E2242" i="1"/>
  <c r="E2243" i="1"/>
  <c r="E2244" i="1"/>
  <c r="E2245" i="1"/>
  <c r="E2246" i="1"/>
  <c r="E2247" i="1"/>
  <c r="E2248" i="1"/>
  <c r="E2249" i="1"/>
  <c r="E2250" i="1"/>
  <c r="E2251" i="1"/>
  <c r="E2252" i="1"/>
  <c r="E2253" i="1"/>
  <c r="E2254" i="1"/>
  <c r="E2255" i="1"/>
  <c r="E2256" i="1"/>
  <c r="E2257" i="1"/>
  <c r="E2258" i="1"/>
  <c r="E2259" i="1"/>
  <c r="E2260" i="1"/>
  <c r="E2261" i="1"/>
  <c r="E2262" i="1"/>
  <c r="E2263" i="1"/>
  <c r="E2264" i="1"/>
  <c r="E2265" i="1"/>
  <c r="E2266" i="1"/>
  <c r="E2267" i="1"/>
  <c r="E2268" i="1"/>
  <c r="E2269" i="1"/>
  <c r="E2270" i="1"/>
  <c r="E2271" i="1"/>
  <c r="E2272" i="1"/>
  <c r="E2273" i="1"/>
  <c r="E2274" i="1"/>
  <c r="E2275" i="1"/>
  <c r="E2276" i="1"/>
  <c r="E2277" i="1"/>
  <c r="E2278" i="1"/>
  <c r="E2279" i="1"/>
  <c r="E2280" i="1"/>
  <c r="E2281" i="1"/>
  <c r="E2282" i="1"/>
  <c r="E2283" i="1"/>
  <c r="E2284" i="1"/>
  <c r="E2285" i="1"/>
  <c r="E2286" i="1"/>
  <c r="E2287" i="1"/>
  <c r="E2288" i="1"/>
  <c r="E2289" i="1"/>
  <c r="E2290" i="1"/>
  <c r="E2291" i="1"/>
  <c r="E2292" i="1"/>
  <c r="E2293" i="1"/>
  <c r="E2294" i="1"/>
  <c r="E2295" i="1"/>
  <c r="E2296" i="1"/>
  <c r="E2297" i="1"/>
  <c r="E2298" i="1"/>
  <c r="E2299" i="1"/>
  <c r="E2300" i="1"/>
  <c r="E2301" i="1"/>
  <c r="E2302" i="1"/>
  <c r="E2303" i="1"/>
  <c r="E2304" i="1"/>
  <c r="E2305" i="1"/>
  <c r="E2306" i="1"/>
  <c r="E2307" i="1"/>
  <c r="E2308" i="1"/>
  <c r="E2309" i="1"/>
  <c r="E2310" i="1"/>
  <c r="E2311" i="1"/>
  <c r="E2312" i="1"/>
  <c r="E2313" i="1"/>
  <c r="E2314" i="1"/>
  <c r="E2315" i="1"/>
  <c r="E2316" i="1"/>
  <c r="E2317" i="1"/>
  <c r="E2318" i="1"/>
  <c r="E2319" i="1"/>
  <c r="E2320" i="1"/>
  <c r="E2321" i="1"/>
  <c r="E2322" i="1"/>
  <c r="E2323" i="1"/>
  <c r="E2324" i="1"/>
  <c r="E2325" i="1"/>
  <c r="E2326" i="1"/>
  <c r="E2327" i="1"/>
  <c r="E2328" i="1"/>
  <c r="E2329" i="1"/>
  <c r="E2330" i="1"/>
  <c r="E2331" i="1"/>
  <c r="E2332" i="1"/>
  <c r="E2333" i="1"/>
  <c r="E2334" i="1"/>
  <c r="E2335" i="1"/>
  <c r="E2336" i="1"/>
  <c r="E2337" i="1"/>
  <c r="E2338" i="1"/>
  <c r="E2339" i="1"/>
  <c r="E2340" i="1"/>
  <c r="E2341" i="1"/>
  <c r="E2342" i="1"/>
  <c r="E2343" i="1"/>
  <c r="E2344" i="1"/>
  <c r="E2345" i="1"/>
  <c r="E2346" i="1"/>
  <c r="E2347" i="1"/>
  <c r="E2348" i="1"/>
  <c r="E2349" i="1"/>
  <c r="E2350" i="1"/>
  <c r="E2351" i="1"/>
  <c r="E2352" i="1"/>
  <c r="E2353" i="1"/>
  <c r="E2354" i="1"/>
  <c r="E2355" i="1"/>
  <c r="E2356" i="1"/>
  <c r="E2357" i="1"/>
  <c r="E2358" i="1"/>
  <c r="E2359" i="1"/>
  <c r="E2360" i="1"/>
  <c r="E2361" i="1"/>
  <c r="E2362" i="1"/>
  <c r="E2363" i="1"/>
  <c r="E2364" i="1"/>
  <c r="E2365" i="1"/>
  <c r="E2366" i="1"/>
  <c r="E2367" i="1"/>
  <c r="E2368" i="1"/>
  <c r="E2369" i="1"/>
  <c r="E2370" i="1"/>
  <c r="E2371" i="1"/>
  <c r="E2372" i="1"/>
  <c r="E2373" i="1"/>
  <c r="E2374" i="1"/>
  <c r="E2375" i="1"/>
  <c r="E2376" i="1"/>
  <c r="E2377" i="1"/>
  <c r="E2378" i="1"/>
  <c r="E2379" i="1"/>
  <c r="E2380" i="1"/>
  <c r="E2381" i="1"/>
  <c r="E2382" i="1"/>
  <c r="E2383" i="1"/>
  <c r="E2384" i="1"/>
  <c r="E2385" i="1"/>
  <c r="E2386" i="1"/>
  <c r="E2387" i="1"/>
  <c r="E2388" i="1"/>
  <c r="E2389" i="1"/>
  <c r="E2390" i="1"/>
  <c r="E2391" i="1"/>
  <c r="E2392" i="1"/>
  <c r="E2393" i="1"/>
  <c r="E2394" i="1"/>
  <c r="E2395" i="1"/>
  <c r="E2396" i="1"/>
  <c r="E2397" i="1"/>
  <c r="E2398" i="1"/>
  <c r="E2399" i="1"/>
  <c r="E2400" i="1"/>
  <c r="E2401" i="1"/>
  <c r="E2402" i="1"/>
  <c r="E2403" i="1"/>
  <c r="E2404" i="1"/>
  <c r="E2405" i="1"/>
  <c r="E2406" i="1"/>
  <c r="E2407" i="1"/>
  <c r="E2408" i="1"/>
  <c r="E2409" i="1"/>
  <c r="E2410" i="1"/>
  <c r="E2411" i="1"/>
  <c r="E2412" i="1"/>
  <c r="E2413" i="1"/>
  <c r="E2414" i="1"/>
  <c r="E2415" i="1"/>
  <c r="E2416" i="1"/>
  <c r="E2417" i="1"/>
  <c r="E2418" i="1"/>
  <c r="E2419" i="1"/>
  <c r="E2420" i="1"/>
  <c r="E2421" i="1"/>
  <c r="E2422" i="1"/>
  <c r="E2423" i="1"/>
  <c r="E2424" i="1"/>
  <c r="E2425" i="1"/>
  <c r="E2426" i="1"/>
  <c r="E2427" i="1"/>
  <c r="E2428" i="1"/>
  <c r="E2429" i="1"/>
  <c r="E2430" i="1"/>
  <c r="E2431" i="1"/>
  <c r="E2432" i="1"/>
  <c r="E2433" i="1"/>
  <c r="E2434" i="1"/>
  <c r="E2435" i="1"/>
  <c r="E2436" i="1"/>
  <c r="E2437" i="1"/>
  <c r="E2438" i="1"/>
  <c r="E2439" i="1"/>
  <c r="E2440" i="1"/>
  <c r="E2441" i="1"/>
  <c r="E2442" i="1"/>
  <c r="E2443" i="1"/>
  <c r="E2444" i="1"/>
  <c r="E2445" i="1"/>
  <c r="E2446" i="1"/>
  <c r="E2447" i="1"/>
  <c r="E2448" i="1"/>
  <c r="E2449" i="1"/>
  <c r="E2450" i="1"/>
  <c r="E2451" i="1"/>
  <c r="E2452" i="1"/>
  <c r="E2453" i="1"/>
  <c r="E2454" i="1"/>
  <c r="E2455" i="1"/>
  <c r="E2456" i="1"/>
  <c r="E2457" i="1"/>
  <c r="E2458" i="1"/>
  <c r="E2459" i="1"/>
  <c r="E2460" i="1"/>
  <c r="E2461" i="1"/>
  <c r="E2462" i="1"/>
  <c r="E2463" i="1"/>
  <c r="E2464" i="1"/>
  <c r="E2465" i="1"/>
  <c r="E2466" i="1"/>
  <c r="E2467" i="1"/>
  <c r="E2468" i="1"/>
  <c r="E2469" i="1"/>
  <c r="E2470" i="1"/>
  <c r="E2471" i="1"/>
  <c r="E2472" i="1"/>
  <c r="E2473" i="1"/>
  <c r="E2474" i="1"/>
  <c r="E2475" i="1"/>
  <c r="E2476" i="1"/>
  <c r="E2477" i="1"/>
  <c r="E2478" i="1"/>
  <c r="E2479" i="1"/>
  <c r="E2480" i="1"/>
  <c r="E2481" i="1"/>
  <c r="E2482" i="1"/>
  <c r="E2483" i="1"/>
  <c r="E2484" i="1"/>
  <c r="E2485" i="1"/>
  <c r="E2486" i="1"/>
  <c r="E2487" i="1"/>
  <c r="E2488" i="1"/>
  <c r="E2489" i="1"/>
  <c r="E2490" i="1"/>
  <c r="E2491" i="1"/>
  <c r="E2492" i="1"/>
  <c r="E2493" i="1"/>
  <c r="E2494" i="1"/>
  <c r="E2495" i="1"/>
  <c r="E2496" i="1"/>
  <c r="E2497" i="1"/>
  <c r="E2498" i="1"/>
  <c r="E2499" i="1"/>
  <c r="E2500" i="1"/>
  <c r="E2501" i="1"/>
  <c r="E2502" i="1"/>
  <c r="E2503" i="1"/>
  <c r="E2504" i="1"/>
  <c r="E2505" i="1"/>
  <c r="E2506" i="1"/>
  <c r="E2507" i="1"/>
  <c r="E2508" i="1"/>
  <c r="E2509" i="1"/>
  <c r="E2510" i="1"/>
  <c r="E2511" i="1"/>
  <c r="E2512" i="1"/>
  <c r="E2513" i="1"/>
  <c r="E2514" i="1"/>
  <c r="E2515" i="1"/>
  <c r="E2516" i="1"/>
  <c r="E2517" i="1"/>
  <c r="E2518" i="1"/>
  <c r="E2519" i="1"/>
  <c r="E2520" i="1"/>
  <c r="E2521" i="1"/>
  <c r="E2522" i="1"/>
  <c r="E2523" i="1"/>
  <c r="E2524" i="1"/>
  <c r="E2525" i="1"/>
  <c r="E2526" i="1"/>
  <c r="E2527" i="1"/>
  <c r="E2528" i="1"/>
  <c r="E2529" i="1"/>
  <c r="E2530" i="1"/>
  <c r="E2531" i="1"/>
  <c r="E2532" i="1"/>
  <c r="E2533" i="1"/>
  <c r="E2534" i="1"/>
  <c r="E2535" i="1"/>
  <c r="E2536" i="1"/>
  <c r="E2537" i="1"/>
  <c r="E2538" i="1"/>
  <c r="E2539" i="1"/>
  <c r="E2540" i="1"/>
  <c r="E2541" i="1"/>
  <c r="E2542" i="1"/>
  <c r="E2543" i="1"/>
  <c r="E2544" i="1"/>
  <c r="E2545" i="1"/>
  <c r="E2546" i="1"/>
  <c r="E2547" i="1"/>
  <c r="E2548" i="1"/>
  <c r="E2549" i="1"/>
  <c r="E2550" i="1"/>
  <c r="E2551" i="1"/>
  <c r="E2552" i="1"/>
  <c r="E2553" i="1"/>
  <c r="E2554" i="1"/>
  <c r="E2555" i="1"/>
  <c r="E2556" i="1"/>
  <c r="E2557" i="1"/>
  <c r="E2558" i="1"/>
  <c r="E2559" i="1"/>
  <c r="E2560" i="1"/>
  <c r="E2561" i="1"/>
  <c r="E2562" i="1"/>
  <c r="E2563" i="1"/>
  <c r="E2564" i="1"/>
  <c r="E2565" i="1"/>
  <c r="E2566" i="1"/>
  <c r="E2567" i="1"/>
  <c r="E2568" i="1"/>
  <c r="E2569" i="1"/>
  <c r="E2570" i="1"/>
  <c r="E2571" i="1"/>
  <c r="E2572" i="1"/>
  <c r="E2573" i="1"/>
  <c r="E2574" i="1"/>
  <c r="E2575" i="1"/>
  <c r="E2576" i="1"/>
  <c r="E2577" i="1"/>
  <c r="E2578" i="1"/>
  <c r="E2579" i="1"/>
  <c r="E2580" i="1"/>
  <c r="E2581" i="1"/>
  <c r="E2582" i="1"/>
  <c r="E2583" i="1"/>
  <c r="E2584" i="1"/>
  <c r="E2585" i="1"/>
  <c r="E2586" i="1"/>
  <c r="E2587" i="1"/>
  <c r="E2588" i="1"/>
  <c r="E2589" i="1"/>
  <c r="E2590" i="1"/>
  <c r="E2591" i="1"/>
  <c r="E2592" i="1"/>
  <c r="E2593" i="1"/>
  <c r="E2594" i="1"/>
  <c r="E2595" i="1"/>
  <c r="E2596" i="1"/>
  <c r="E2597" i="1"/>
  <c r="E2598" i="1"/>
  <c r="E2599" i="1"/>
  <c r="E2600" i="1"/>
  <c r="E2601" i="1"/>
  <c r="E2602" i="1"/>
  <c r="E2603" i="1"/>
  <c r="E2604" i="1"/>
  <c r="E2605" i="1"/>
  <c r="E2606" i="1"/>
  <c r="E2607" i="1"/>
  <c r="E2608" i="1"/>
  <c r="E2609" i="1"/>
  <c r="E2610" i="1"/>
  <c r="E2611" i="1"/>
  <c r="E2612" i="1"/>
  <c r="E2613" i="1"/>
  <c r="E2614" i="1"/>
  <c r="E2615" i="1"/>
  <c r="E2616" i="1"/>
  <c r="E2617" i="1"/>
  <c r="E2618" i="1"/>
  <c r="E2619" i="1"/>
  <c r="E2620" i="1"/>
  <c r="E2621" i="1"/>
  <c r="E2622" i="1"/>
  <c r="E2623" i="1"/>
  <c r="E2624" i="1"/>
  <c r="E2625" i="1"/>
  <c r="E2626" i="1"/>
  <c r="E2627" i="1"/>
  <c r="E2628" i="1"/>
  <c r="E2629" i="1"/>
  <c r="E2630" i="1"/>
  <c r="E2631" i="1"/>
  <c r="E2632" i="1"/>
  <c r="E2633" i="1"/>
  <c r="E2634" i="1"/>
  <c r="E2635" i="1"/>
  <c r="E2636" i="1"/>
  <c r="E2637" i="1"/>
  <c r="E2638" i="1"/>
  <c r="E2639" i="1"/>
  <c r="E2640" i="1"/>
  <c r="E2641" i="1"/>
  <c r="E2642" i="1"/>
  <c r="E2643" i="1"/>
  <c r="E2644" i="1"/>
  <c r="E2645" i="1"/>
  <c r="E2646" i="1"/>
  <c r="E2647" i="1"/>
  <c r="E2648" i="1"/>
  <c r="Q2" i="1"/>
  <c r="Q3" i="1"/>
  <c r="Q4" i="1"/>
  <c r="Q5" i="1"/>
  <c r="R5" i="1" s="1"/>
  <c r="S5" i="1" s="1"/>
  <c r="Q6" i="1"/>
  <c r="Q7" i="1"/>
  <c r="Q8" i="1"/>
  <c r="Q9" i="1"/>
  <c r="R9" i="1" s="1"/>
  <c r="S9" i="1" s="1"/>
  <c r="Q10" i="1"/>
  <c r="Q11" i="1"/>
  <c r="Q12" i="1"/>
  <c r="Q13" i="1"/>
  <c r="R13" i="1" s="1"/>
  <c r="S13" i="1" s="1"/>
  <c r="Q14" i="1"/>
  <c r="Q15" i="1"/>
  <c r="Q16" i="1"/>
  <c r="Q17" i="1"/>
  <c r="R17" i="1" s="1"/>
  <c r="S17" i="1" s="1"/>
  <c r="Q20" i="1"/>
  <c r="Q21" i="1"/>
  <c r="R21" i="1" s="1"/>
  <c r="S21" i="1" s="1"/>
  <c r="Q22" i="1"/>
  <c r="Q23" i="1"/>
  <c r="Q24" i="1"/>
  <c r="Q25" i="1"/>
  <c r="R25" i="1" s="1"/>
  <c r="S25" i="1" s="1"/>
  <c r="Q26" i="1"/>
  <c r="Q27" i="1"/>
  <c r="Q28" i="1"/>
  <c r="Q29" i="1"/>
  <c r="R29" i="1" s="1"/>
  <c r="S29" i="1" s="1"/>
  <c r="Q30" i="1"/>
  <c r="Q31" i="1"/>
  <c r="Q32" i="1"/>
  <c r="Q33" i="1"/>
  <c r="R33" i="1" s="1"/>
  <c r="S33" i="1" s="1"/>
  <c r="Q34" i="1"/>
  <c r="Q35" i="1"/>
  <c r="Q36" i="1"/>
  <c r="Q37" i="1"/>
  <c r="R37" i="1" s="1"/>
  <c r="S37" i="1" s="1"/>
  <c r="Q38" i="1"/>
  <c r="Q39" i="1"/>
  <c r="Q40" i="1"/>
  <c r="Q41" i="1"/>
  <c r="R41" i="1" s="1"/>
  <c r="S41" i="1" s="1"/>
  <c r="Q42" i="1"/>
  <c r="Q43" i="1"/>
  <c r="Q44" i="1"/>
  <c r="Q45" i="1"/>
  <c r="R45" i="1" s="1"/>
  <c r="S45" i="1" s="1"/>
  <c r="Q46" i="1"/>
  <c r="Q47" i="1"/>
  <c r="Q48" i="1"/>
  <c r="Q49" i="1"/>
  <c r="R49" i="1" s="1"/>
  <c r="S49" i="1" s="1"/>
  <c r="Q50" i="1"/>
  <c r="Q51" i="1"/>
  <c r="Q52" i="1"/>
  <c r="Q53" i="1"/>
  <c r="R53" i="1" s="1"/>
  <c r="S53" i="1" s="1"/>
  <c r="Q54" i="1"/>
  <c r="Q55" i="1"/>
  <c r="Q56" i="1"/>
  <c r="Q57" i="1"/>
  <c r="R57" i="1" s="1"/>
  <c r="S57" i="1" s="1"/>
  <c r="Q58" i="1"/>
  <c r="Q59" i="1"/>
  <c r="Q60" i="1"/>
  <c r="Q61" i="1"/>
  <c r="R61" i="1" s="1"/>
  <c r="S61" i="1" s="1"/>
  <c r="Q63" i="1"/>
  <c r="R63" i="1" s="1"/>
  <c r="S63" i="1" s="1"/>
  <c r="Q64" i="1"/>
  <c r="R64" i="1" s="1"/>
  <c r="S64" i="1" s="1"/>
  <c r="Q65" i="1"/>
  <c r="R65" i="1" s="1"/>
  <c r="S65" i="1" s="1"/>
  <c r="Q67" i="1"/>
  <c r="Q68" i="1"/>
  <c r="Q69" i="1"/>
  <c r="R69" i="1" s="1"/>
  <c r="S69" i="1" s="1"/>
  <c r="Q70" i="1"/>
  <c r="Q71" i="1"/>
  <c r="Q72" i="1"/>
  <c r="Q73" i="1"/>
  <c r="R73" i="1" s="1"/>
  <c r="S73" i="1" s="1"/>
  <c r="Q74" i="1"/>
  <c r="Q75" i="1"/>
  <c r="Q76" i="1"/>
  <c r="Q77" i="1"/>
  <c r="R77" i="1" s="1"/>
  <c r="S77" i="1" s="1"/>
  <c r="Q78" i="1"/>
  <c r="Q79" i="1"/>
  <c r="Q80" i="1"/>
  <c r="Q81" i="1"/>
  <c r="R81" i="1" s="1"/>
  <c r="S81" i="1" s="1"/>
  <c r="Q82" i="1"/>
  <c r="Q83" i="1"/>
  <c r="Q84" i="1"/>
  <c r="Q85" i="1"/>
  <c r="R85" i="1" s="1"/>
  <c r="S85" i="1" s="1"/>
  <c r="Q86" i="1"/>
  <c r="Q87" i="1"/>
  <c r="Q88" i="1"/>
  <c r="Q89" i="1"/>
  <c r="R89" i="1" s="1"/>
  <c r="S89" i="1" s="1"/>
  <c r="Q90" i="1"/>
  <c r="Q91" i="1"/>
  <c r="Q92" i="1"/>
  <c r="Q93" i="1"/>
  <c r="R93" i="1" s="1"/>
  <c r="S93" i="1" s="1"/>
  <c r="Q94" i="1"/>
  <c r="Q95" i="1"/>
  <c r="Q96" i="1"/>
  <c r="Q97" i="1"/>
  <c r="R97" i="1" s="1"/>
  <c r="S97" i="1" s="1"/>
  <c r="Q98" i="1"/>
  <c r="Q99" i="1"/>
  <c r="Q100" i="1"/>
  <c r="Q101" i="1"/>
  <c r="R101" i="1" s="1"/>
  <c r="S101" i="1" s="1"/>
  <c r="Q102" i="1"/>
  <c r="Q103" i="1"/>
  <c r="Q104" i="1"/>
  <c r="Q105" i="1"/>
  <c r="R105" i="1" s="1"/>
  <c r="S105" i="1" s="1"/>
  <c r="Q106" i="1"/>
  <c r="Q107" i="1"/>
  <c r="Q108" i="1"/>
  <c r="Q109" i="1"/>
  <c r="R109" i="1" s="1"/>
  <c r="S109" i="1" s="1"/>
  <c r="Q110" i="1"/>
  <c r="Q111" i="1"/>
  <c r="Q112" i="1"/>
  <c r="Q113" i="1"/>
  <c r="R113" i="1" s="1"/>
  <c r="S113" i="1" s="1"/>
  <c r="Q114" i="1"/>
  <c r="Q115" i="1"/>
  <c r="Q117" i="1"/>
  <c r="R117" i="1" s="1"/>
  <c r="S117" i="1" s="1"/>
  <c r="Q118" i="1"/>
  <c r="Q119" i="1"/>
  <c r="Q120" i="1"/>
  <c r="Q121" i="1"/>
  <c r="R121" i="1" s="1"/>
  <c r="S121" i="1" s="1"/>
  <c r="Q122" i="1"/>
  <c r="Q123" i="1"/>
  <c r="Q124" i="1"/>
  <c r="Q125" i="1"/>
  <c r="R125" i="1" s="1"/>
  <c r="S125" i="1" s="1"/>
  <c r="Q126" i="1"/>
  <c r="Q127" i="1"/>
  <c r="Q128" i="1"/>
  <c r="Q129" i="1"/>
  <c r="R129" i="1" s="1"/>
  <c r="S129" i="1" s="1"/>
  <c r="Q130" i="1"/>
  <c r="Q131" i="1"/>
  <c r="Q132" i="1"/>
  <c r="Q133" i="1"/>
  <c r="R133" i="1" s="1"/>
  <c r="S133" i="1" s="1"/>
  <c r="Q134" i="1"/>
  <c r="Q135" i="1"/>
  <c r="Q136" i="1"/>
  <c r="Q137" i="1"/>
  <c r="R137" i="1" s="1"/>
  <c r="S137" i="1" s="1"/>
  <c r="Q138" i="1"/>
  <c r="Q139" i="1"/>
  <c r="Q140" i="1"/>
  <c r="Q141" i="1"/>
  <c r="R141" i="1" s="1"/>
  <c r="S141" i="1" s="1"/>
  <c r="Q142" i="1"/>
  <c r="Q143" i="1"/>
  <c r="Q144" i="1"/>
  <c r="Q145" i="1"/>
  <c r="R145" i="1" s="1"/>
  <c r="S145" i="1" s="1"/>
  <c r="Q146" i="1"/>
  <c r="Q147" i="1"/>
  <c r="Q148" i="1"/>
  <c r="Q149" i="1"/>
  <c r="R149" i="1" s="1"/>
  <c r="S149" i="1" s="1"/>
  <c r="Q150" i="1"/>
  <c r="Q151" i="1"/>
  <c r="Q152" i="1"/>
  <c r="Q153" i="1"/>
  <c r="R153" i="1" s="1"/>
  <c r="S153" i="1" s="1"/>
  <c r="Q154" i="1"/>
  <c r="Q155" i="1"/>
  <c r="Q156" i="1"/>
  <c r="Q157" i="1"/>
  <c r="R157" i="1" s="1"/>
  <c r="S157" i="1" s="1"/>
  <c r="Q158" i="1"/>
  <c r="Q159" i="1"/>
  <c r="Q160" i="1"/>
  <c r="Q161" i="1"/>
  <c r="R161" i="1" s="1"/>
  <c r="S161" i="1" s="1"/>
  <c r="Q162" i="1"/>
  <c r="Q163" i="1"/>
  <c r="Q164" i="1"/>
  <c r="Q165" i="1"/>
  <c r="R165" i="1" s="1"/>
  <c r="S165" i="1" s="1"/>
  <c r="Q166" i="1"/>
  <c r="Q167" i="1"/>
  <c r="Q168" i="1"/>
  <c r="Q169" i="1"/>
  <c r="R169" i="1" s="1"/>
  <c r="S169" i="1" s="1"/>
  <c r="Q170" i="1"/>
  <c r="Q171" i="1"/>
  <c r="Q172" i="1"/>
  <c r="Q173" i="1"/>
  <c r="R173" i="1" s="1"/>
  <c r="S173" i="1" s="1"/>
  <c r="Q174" i="1"/>
  <c r="Q175" i="1"/>
  <c r="Q176" i="1"/>
  <c r="Q177" i="1"/>
  <c r="R177" i="1" s="1"/>
  <c r="S177" i="1" s="1"/>
  <c r="Q179" i="1"/>
  <c r="Q180" i="1"/>
  <c r="Q181" i="1"/>
  <c r="R181" i="1" s="1"/>
  <c r="S181" i="1" s="1"/>
  <c r="Q182" i="1"/>
  <c r="Q183" i="1"/>
  <c r="Q184" i="1"/>
  <c r="Q185" i="1"/>
  <c r="R185" i="1" s="1"/>
  <c r="S185" i="1" s="1"/>
  <c r="Q186" i="1"/>
  <c r="Q187" i="1"/>
  <c r="Q188" i="1"/>
  <c r="Q189" i="1"/>
  <c r="R189" i="1" s="1"/>
  <c r="S189" i="1" s="1"/>
  <c r="Q191" i="1"/>
  <c r="R191" i="1" s="1"/>
  <c r="S191" i="1" s="1"/>
  <c r="Q192" i="1"/>
  <c r="R192" i="1" s="1"/>
  <c r="S192" i="1" s="1"/>
  <c r="Q193" i="1"/>
  <c r="R193" i="1" s="1"/>
  <c r="S193" i="1" s="1"/>
  <c r="Q194" i="1"/>
  <c r="R194" i="1" s="1"/>
  <c r="S194" i="1" s="1"/>
  <c r="Q196" i="1"/>
  <c r="Q197" i="1"/>
  <c r="R197" i="1" s="1"/>
  <c r="S197" i="1" s="1"/>
  <c r="Q198" i="1"/>
  <c r="Q199" i="1"/>
  <c r="Q200" i="1"/>
  <c r="Q201" i="1"/>
  <c r="R201" i="1" s="1"/>
  <c r="S201" i="1" s="1"/>
  <c r="Q202" i="1"/>
  <c r="Q203" i="1"/>
  <c r="Q204" i="1"/>
  <c r="Q205" i="1"/>
  <c r="R205" i="1" s="1"/>
  <c r="S205" i="1" s="1"/>
  <c r="Q206" i="1"/>
  <c r="Q207" i="1"/>
  <c r="Q208" i="1"/>
  <c r="Q209" i="1"/>
  <c r="R209" i="1" s="1"/>
  <c r="S209" i="1" s="1"/>
  <c r="Q210" i="1"/>
  <c r="Q211" i="1"/>
  <c r="Q212" i="1"/>
  <c r="Q213" i="1"/>
  <c r="R213" i="1" s="1"/>
  <c r="S213" i="1" s="1"/>
  <c r="Q214" i="1"/>
  <c r="Q215" i="1"/>
  <c r="Q216" i="1"/>
  <c r="Q217" i="1"/>
  <c r="R217" i="1" s="1"/>
  <c r="S217" i="1" s="1"/>
  <c r="Q218" i="1"/>
  <c r="Q219" i="1"/>
  <c r="Q220" i="1"/>
  <c r="Q221" i="1"/>
  <c r="R221" i="1" s="1"/>
  <c r="S221" i="1" s="1"/>
  <c r="Q222" i="1"/>
  <c r="Q223" i="1"/>
  <c r="Q225" i="1"/>
  <c r="R225" i="1" s="1"/>
  <c r="S225" i="1" s="1"/>
  <c r="Q226" i="1"/>
  <c r="Q227" i="1"/>
  <c r="Q228" i="1"/>
  <c r="Q229" i="1"/>
  <c r="R229" i="1" s="1"/>
  <c r="S229" i="1" s="1"/>
  <c r="Q230" i="1"/>
  <c r="Q231" i="1"/>
  <c r="Q232" i="1"/>
  <c r="Q233" i="1"/>
  <c r="R233" i="1" s="1"/>
  <c r="S233" i="1" s="1"/>
  <c r="Q234" i="1"/>
  <c r="Q235" i="1"/>
  <c r="Q236" i="1"/>
  <c r="Q238" i="1"/>
  <c r="Q240" i="1"/>
  <c r="R240" i="1" s="1"/>
  <c r="S240" i="1" s="1"/>
  <c r="Q241" i="1"/>
  <c r="R241" i="1" s="1"/>
  <c r="S241" i="1" s="1"/>
  <c r="Q242" i="1"/>
  <c r="R242" i="1" s="1"/>
  <c r="S242" i="1" s="1"/>
  <c r="Q243" i="1"/>
  <c r="R243" i="1" s="1"/>
  <c r="S243" i="1" s="1"/>
  <c r="Q244" i="1"/>
  <c r="R244" i="1" s="1"/>
  <c r="S244" i="1" s="1"/>
  <c r="Q245" i="1"/>
  <c r="R245" i="1" s="1"/>
  <c r="S245" i="1" s="1"/>
  <c r="Q246" i="1"/>
  <c r="R246" i="1" s="1"/>
  <c r="S246" i="1" s="1"/>
  <c r="Q248" i="1"/>
  <c r="Q249" i="1"/>
  <c r="R249" i="1" s="1"/>
  <c r="S249" i="1" s="1"/>
  <c r="Q250" i="1"/>
  <c r="Q251" i="1"/>
  <c r="Q252" i="1"/>
  <c r="Q253" i="1"/>
  <c r="R253" i="1" s="1"/>
  <c r="S253" i="1" s="1"/>
  <c r="Q254" i="1"/>
  <c r="Q255" i="1"/>
  <c r="Q256" i="1"/>
  <c r="Q257" i="1"/>
  <c r="R257" i="1" s="1"/>
  <c r="S257" i="1" s="1"/>
  <c r="Q258" i="1"/>
  <c r="Q259" i="1"/>
  <c r="Q260" i="1"/>
  <c r="Q261" i="1"/>
  <c r="R261" i="1" s="1"/>
  <c r="S261" i="1" s="1"/>
  <c r="Q262" i="1"/>
  <c r="Q263" i="1"/>
  <c r="Q264" i="1"/>
  <c r="Q265" i="1"/>
  <c r="R265" i="1" s="1"/>
  <c r="S265" i="1" s="1"/>
  <c r="Q266" i="1"/>
  <c r="Q267" i="1"/>
  <c r="Q268" i="1"/>
  <c r="Q269" i="1"/>
  <c r="R269" i="1" s="1"/>
  <c r="S269" i="1" s="1"/>
  <c r="Q270" i="1"/>
  <c r="Q271" i="1"/>
  <c r="Q272" i="1"/>
  <c r="Q273" i="1"/>
  <c r="R273" i="1" s="1"/>
  <c r="S273" i="1" s="1"/>
  <c r="Q274" i="1"/>
  <c r="Q275" i="1"/>
  <c r="Q276" i="1"/>
  <c r="Q277" i="1"/>
  <c r="R277" i="1" s="1"/>
  <c r="S277" i="1" s="1"/>
  <c r="Q278" i="1"/>
  <c r="Q279" i="1"/>
  <c r="Q280" i="1"/>
  <c r="Q281" i="1"/>
  <c r="R281" i="1" s="1"/>
  <c r="S281" i="1" s="1"/>
  <c r="Q282" i="1"/>
  <c r="Q283" i="1"/>
  <c r="Q284" i="1"/>
  <c r="Q285" i="1"/>
  <c r="R285" i="1" s="1"/>
  <c r="S285" i="1" s="1"/>
  <c r="Q286" i="1"/>
  <c r="Q287" i="1"/>
  <c r="Q288" i="1"/>
  <c r="Q289" i="1"/>
  <c r="R289" i="1" s="1"/>
  <c r="S289" i="1" s="1"/>
  <c r="Q290" i="1"/>
  <c r="Q291" i="1"/>
  <c r="Q293" i="1"/>
  <c r="R293" i="1" s="1"/>
  <c r="S293" i="1" s="1"/>
  <c r="Q294" i="1"/>
  <c r="Q295" i="1"/>
  <c r="Q296" i="1"/>
  <c r="Q297" i="1"/>
  <c r="R297" i="1" s="1"/>
  <c r="S297" i="1" s="1"/>
  <c r="Q298" i="1"/>
  <c r="Q299" i="1"/>
  <c r="Q300" i="1"/>
  <c r="Q301" i="1"/>
  <c r="R301" i="1" s="1"/>
  <c r="S301" i="1" s="1"/>
  <c r="Q302" i="1"/>
  <c r="Q303" i="1"/>
  <c r="Q304" i="1"/>
  <c r="Q305" i="1"/>
  <c r="R305" i="1" s="1"/>
  <c r="S305" i="1" s="1"/>
  <c r="Q306" i="1"/>
  <c r="Q307" i="1"/>
  <c r="Q308" i="1"/>
  <c r="Q309" i="1"/>
  <c r="R309" i="1" s="1"/>
  <c r="S309" i="1" s="1"/>
  <c r="Q310" i="1"/>
  <c r="Q311" i="1"/>
  <c r="Q312" i="1"/>
  <c r="Q313" i="1"/>
  <c r="R313" i="1" s="1"/>
  <c r="S313" i="1" s="1"/>
  <c r="Q314" i="1"/>
  <c r="Q315" i="1"/>
  <c r="Q316" i="1"/>
  <c r="Q317" i="1"/>
  <c r="R317" i="1" s="1"/>
  <c r="S317" i="1" s="1"/>
  <c r="Q318" i="1"/>
  <c r="Q319" i="1"/>
  <c r="Q320" i="1"/>
  <c r="Q321" i="1"/>
  <c r="R321" i="1" s="1"/>
  <c r="S321" i="1" s="1"/>
  <c r="Q322" i="1"/>
  <c r="Q323" i="1"/>
  <c r="Q324" i="1"/>
  <c r="Q325" i="1"/>
  <c r="R325" i="1" s="1"/>
  <c r="S325" i="1" s="1"/>
  <c r="Q326" i="1"/>
  <c r="Q327" i="1"/>
  <c r="Q328" i="1"/>
  <c r="Q329" i="1"/>
  <c r="R329" i="1" s="1"/>
  <c r="S329" i="1" s="1"/>
  <c r="Q330" i="1"/>
  <c r="Q331" i="1"/>
  <c r="Q333" i="1"/>
  <c r="R333" i="1" s="1"/>
  <c r="S333" i="1" s="1"/>
  <c r="Q334" i="1"/>
  <c r="Q336" i="1"/>
  <c r="R336" i="1" s="1"/>
  <c r="S336" i="1" s="1"/>
  <c r="Q338" i="1"/>
  <c r="Q339" i="1"/>
  <c r="Q340" i="1"/>
  <c r="Q341" i="1"/>
  <c r="R341" i="1" s="1"/>
  <c r="S341" i="1" s="1"/>
  <c r="Q342" i="1"/>
  <c r="Q344" i="1"/>
  <c r="Q345" i="1"/>
  <c r="R345" i="1" s="1"/>
  <c r="S345" i="1" s="1"/>
  <c r="Q346" i="1"/>
  <c r="Q347" i="1"/>
  <c r="Q348" i="1"/>
  <c r="Q349" i="1"/>
  <c r="R349" i="1" s="1"/>
  <c r="S349" i="1" s="1"/>
  <c r="Q350" i="1"/>
  <c r="Q352" i="1"/>
  <c r="Q353" i="1"/>
  <c r="R353" i="1" s="1"/>
  <c r="S353" i="1" s="1"/>
  <c r="Q354" i="1"/>
  <c r="Q355" i="1"/>
  <c r="Q356" i="1"/>
  <c r="Q357" i="1"/>
  <c r="R357" i="1" s="1"/>
  <c r="S357" i="1" s="1"/>
  <c r="Q358" i="1"/>
  <c r="Q359" i="1"/>
  <c r="Q360" i="1"/>
  <c r="Q362" i="1"/>
  <c r="R362" i="1" s="1"/>
  <c r="S362" i="1" s="1"/>
  <c r="Q363" i="1"/>
  <c r="R363" i="1" s="1"/>
  <c r="S363" i="1" s="1"/>
  <c r="Q364" i="1"/>
  <c r="R364" i="1" s="1"/>
  <c r="S364" i="1" s="1"/>
  <c r="Q365" i="1"/>
  <c r="R365" i="1" s="1"/>
  <c r="S365" i="1" s="1"/>
  <c r="Q366" i="1"/>
  <c r="R366" i="1" s="1"/>
  <c r="S366" i="1" s="1"/>
  <c r="Q367" i="1"/>
  <c r="R367" i="1" s="1"/>
  <c r="S367" i="1" s="1"/>
  <c r="Q368" i="1"/>
  <c r="R368" i="1" s="1"/>
  <c r="S368" i="1" s="1"/>
  <c r="Q369" i="1"/>
  <c r="R369" i="1" s="1"/>
  <c r="S369" i="1" s="1"/>
  <c r="Q370" i="1"/>
  <c r="R370" i="1" s="1"/>
  <c r="S370" i="1" s="1"/>
  <c r="Q371" i="1"/>
  <c r="R371" i="1" s="1"/>
  <c r="S371" i="1" s="1"/>
  <c r="Q372" i="1"/>
  <c r="R372" i="1" s="1"/>
  <c r="S372" i="1" s="1"/>
  <c r="Q373" i="1"/>
  <c r="R373" i="1" s="1"/>
  <c r="S373" i="1" s="1"/>
  <c r="Q374" i="1"/>
  <c r="R374" i="1" s="1"/>
  <c r="S374" i="1" s="1"/>
  <c r="Q375" i="1"/>
  <c r="R375" i="1" s="1"/>
  <c r="S375" i="1" s="1"/>
  <c r="Q376" i="1"/>
  <c r="R376" i="1" s="1"/>
  <c r="S376" i="1" s="1"/>
  <c r="Q377" i="1"/>
  <c r="R377" i="1" s="1"/>
  <c r="S377" i="1" s="1"/>
  <c r="Q378" i="1"/>
  <c r="R378" i="1" s="1"/>
  <c r="S378" i="1" s="1"/>
  <c r="Q379" i="1"/>
  <c r="R379" i="1" s="1"/>
  <c r="S379" i="1" s="1"/>
  <c r="Q380" i="1"/>
  <c r="R380" i="1" s="1"/>
  <c r="S380" i="1" s="1"/>
  <c r="Q381" i="1"/>
  <c r="R381" i="1" s="1"/>
  <c r="S381" i="1" s="1"/>
  <c r="Q382" i="1"/>
  <c r="R382" i="1" s="1"/>
  <c r="S382" i="1" s="1"/>
  <c r="Q383" i="1"/>
  <c r="R383" i="1" s="1"/>
  <c r="S383" i="1" s="1"/>
  <c r="Q384" i="1"/>
  <c r="R384" i="1" s="1"/>
  <c r="S384" i="1" s="1"/>
  <c r="Q385" i="1"/>
  <c r="R385" i="1" s="1"/>
  <c r="S385" i="1" s="1"/>
  <c r="Q386" i="1"/>
  <c r="R386" i="1" s="1"/>
  <c r="S386" i="1" s="1"/>
  <c r="Q387" i="1"/>
  <c r="R387" i="1" s="1"/>
  <c r="S387" i="1" s="1"/>
  <c r="Q388" i="1"/>
  <c r="R388" i="1" s="1"/>
  <c r="S388" i="1" s="1"/>
  <c r="Q389" i="1"/>
  <c r="R389" i="1" s="1"/>
  <c r="S389" i="1" s="1"/>
  <c r="Q390" i="1"/>
  <c r="R390" i="1" s="1"/>
  <c r="S390" i="1" s="1"/>
  <c r="Q391" i="1"/>
  <c r="R391" i="1" s="1"/>
  <c r="S391" i="1" s="1"/>
  <c r="Q392" i="1"/>
  <c r="R392" i="1" s="1"/>
  <c r="S392" i="1" s="1"/>
  <c r="Q393" i="1"/>
  <c r="R393" i="1" s="1"/>
  <c r="S393" i="1" s="1"/>
  <c r="Q394" i="1"/>
  <c r="R394" i="1" s="1"/>
  <c r="S394" i="1" s="1"/>
  <c r="Q395" i="1"/>
  <c r="R395" i="1" s="1"/>
  <c r="S395" i="1" s="1"/>
  <c r="Q396" i="1"/>
  <c r="R396" i="1" s="1"/>
  <c r="S396" i="1" s="1"/>
  <c r="Q397" i="1"/>
  <c r="R397" i="1" s="1"/>
  <c r="S397" i="1" s="1"/>
  <c r="Q398" i="1"/>
  <c r="R398" i="1" s="1"/>
  <c r="S398" i="1" s="1"/>
  <c r="Q399" i="1"/>
  <c r="R399" i="1" s="1"/>
  <c r="S399" i="1" s="1"/>
  <c r="Q400" i="1"/>
  <c r="R400" i="1" s="1"/>
  <c r="S400" i="1" s="1"/>
  <c r="Q401" i="1"/>
  <c r="R401" i="1" s="1"/>
  <c r="S401" i="1" s="1"/>
  <c r="Q402" i="1"/>
  <c r="R402" i="1" s="1"/>
  <c r="S402" i="1" s="1"/>
  <c r="Q403" i="1"/>
  <c r="R403" i="1" s="1"/>
  <c r="S403" i="1" s="1"/>
  <c r="Q404" i="1"/>
  <c r="R404" i="1" s="1"/>
  <c r="S404" i="1" s="1"/>
  <c r="Q405" i="1"/>
  <c r="R405" i="1" s="1"/>
  <c r="S405" i="1" s="1"/>
  <c r="Q406" i="1"/>
  <c r="R406" i="1" s="1"/>
  <c r="S406" i="1" s="1"/>
  <c r="Q407" i="1"/>
  <c r="R407" i="1" s="1"/>
  <c r="S407" i="1" s="1"/>
  <c r="Q408" i="1"/>
  <c r="R408" i="1" s="1"/>
  <c r="S408" i="1" s="1"/>
  <c r="Q409" i="1"/>
  <c r="R409" i="1" s="1"/>
  <c r="S409" i="1" s="1"/>
  <c r="Q410" i="1"/>
  <c r="R410" i="1" s="1"/>
  <c r="S410" i="1" s="1"/>
  <c r="Q411" i="1"/>
  <c r="R411" i="1" s="1"/>
  <c r="S411" i="1" s="1"/>
  <c r="Q413" i="1"/>
  <c r="R413" i="1" s="1"/>
  <c r="S413" i="1" s="1"/>
  <c r="Q414" i="1"/>
  <c r="Q416" i="1"/>
  <c r="Q417" i="1"/>
  <c r="R417" i="1" s="1"/>
  <c r="S417" i="1" s="1"/>
  <c r="Q418" i="1"/>
  <c r="Q419" i="1"/>
  <c r="Q420" i="1"/>
  <c r="Q422" i="1"/>
  <c r="Q423" i="1"/>
  <c r="Q424" i="1"/>
  <c r="Q425" i="1"/>
  <c r="R425" i="1" s="1"/>
  <c r="S425" i="1" s="1"/>
  <c r="Q426" i="1"/>
  <c r="Q427" i="1"/>
  <c r="Q428" i="1"/>
  <c r="Q429" i="1"/>
  <c r="R429" i="1" s="1"/>
  <c r="S429" i="1" s="1"/>
  <c r="Q430" i="1"/>
  <c r="Q431" i="1"/>
  <c r="Q432" i="1"/>
  <c r="Q433" i="1"/>
  <c r="R433" i="1" s="1"/>
  <c r="S433" i="1" s="1"/>
  <c r="Q434" i="1"/>
  <c r="Q436" i="1"/>
  <c r="R436" i="1" s="1"/>
  <c r="S436" i="1" s="1"/>
  <c r="Q437" i="1"/>
  <c r="R437" i="1" s="1"/>
  <c r="S437" i="1" s="1"/>
  <c r="Q438" i="1"/>
  <c r="R438" i="1" s="1"/>
  <c r="S438" i="1" s="1"/>
  <c r="Q439" i="1"/>
  <c r="R439" i="1" s="1"/>
  <c r="S439" i="1" s="1"/>
  <c r="Q440" i="1"/>
  <c r="R440" i="1" s="1"/>
  <c r="S440" i="1" s="1"/>
  <c r="Q441" i="1"/>
  <c r="R441" i="1" s="1"/>
  <c r="S441" i="1" s="1"/>
  <c r="Q442" i="1"/>
  <c r="R442" i="1" s="1"/>
  <c r="S442" i="1" s="1"/>
  <c r="Q443" i="1"/>
  <c r="R443" i="1" s="1"/>
  <c r="S443" i="1" s="1"/>
  <c r="Q444" i="1"/>
  <c r="R444" i="1" s="1"/>
  <c r="S444" i="1" s="1"/>
  <c r="Q445" i="1"/>
  <c r="R445" i="1" s="1"/>
  <c r="S445" i="1" s="1"/>
  <c r="Q446" i="1"/>
  <c r="R446" i="1" s="1"/>
  <c r="S446" i="1" s="1"/>
  <c r="Q447" i="1"/>
  <c r="R447" i="1" s="1"/>
  <c r="S447" i="1" s="1"/>
  <c r="Q448" i="1"/>
  <c r="R448" i="1" s="1"/>
  <c r="S448" i="1" s="1"/>
  <c r="Q449" i="1"/>
  <c r="R449" i="1" s="1"/>
  <c r="S449" i="1" s="1"/>
  <c r="Q450" i="1"/>
  <c r="R450" i="1" s="1"/>
  <c r="S450" i="1" s="1"/>
  <c r="Q451" i="1"/>
  <c r="R451" i="1" s="1"/>
  <c r="S451" i="1" s="1"/>
  <c r="Q452" i="1"/>
  <c r="R452" i="1" s="1"/>
  <c r="S452" i="1" s="1"/>
  <c r="Q453" i="1"/>
  <c r="R453" i="1" s="1"/>
  <c r="S453" i="1" s="1"/>
  <c r="Q454" i="1"/>
  <c r="R454" i="1" s="1"/>
  <c r="S454" i="1" s="1"/>
  <c r="Q455" i="1"/>
  <c r="R455" i="1" s="1"/>
  <c r="S455" i="1" s="1"/>
  <c r="Q456" i="1"/>
  <c r="R456" i="1" s="1"/>
  <c r="S456" i="1" s="1"/>
  <c r="Q457" i="1"/>
  <c r="R457" i="1" s="1"/>
  <c r="S457" i="1" s="1"/>
  <c r="Q458" i="1"/>
  <c r="R458" i="1" s="1"/>
  <c r="S458" i="1" s="1"/>
  <c r="Q459" i="1"/>
  <c r="R459" i="1" s="1"/>
  <c r="S459" i="1" s="1"/>
  <c r="Q460" i="1"/>
  <c r="R460" i="1" s="1"/>
  <c r="S460" i="1" s="1"/>
  <c r="Q461" i="1"/>
  <c r="R461" i="1" s="1"/>
  <c r="S461" i="1" s="1"/>
  <c r="Q462" i="1"/>
  <c r="R462" i="1" s="1"/>
  <c r="S462" i="1" s="1"/>
  <c r="Q463" i="1"/>
  <c r="R463" i="1" s="1"/>
  <c r="S463" i="1" s="1"/>
  <c r="Q464" i="1"/>
  <c r="R464" i="1" s="1"/>
  <c r="S464" i="1" s="1"/>
  <c r="Q465" i="1"/>
  <c r="R465" i="1" s="1"/>
  <c r="S465" i="1" s="1"/>
  <c r="Q466" i="1"/>
  <c r="R466" i="1" s="1"/>
  <c r="S466" i="1" s="1"/>
  <c r="Q467" i="1"/>
  <c r="R467" i="1" s="1"/>
  <c r="S467" i="1" s="1"/>
  <c r="Q468" i="1"/>
  <c r="R468" i="1" s="1"/>
  <c r="S468" i="1" s="1"/>
  <c r="Q469" i="1"/>
  <c r="R469" i="1" s="1"/>
  <c r="S469" i="1" s="1"/>
  <c r="Q470" i="1"/>
  <c r="R470" i="1" s="1"/>
  <c r="S470" i="1" s="1"/>
  <c r="Q471" i="1"/>
  <c r="R471" i="1" s="1"/>
  <c r="S471" i="1" s="1"/>
  <c r="Q472" i="1"/>
  <c r="R472" i="1" s="1"/>
  <c r="S472" i="1" s="1"/>
  <c r="Q473" i="1"/>
  <c r="R473" i="1" s="1"/>
  <c r="S473" i="1" s="1"/>
  <c r="Q474" i="1"/>
  <c r="R474" i="1" s="1"/>
  <c r="S474" i="1" s="1"/>
  <c r="Q475" i="1"/>
  <c r="R475" i="1" s="1"/>
  <c r="S475" i="1" s="1"/>
  <c r="Q476" i="1"/>
  <c r="R476" i="1" s="1"/>
  <c r="S476" i="1" s="1"/>
  <c r="Q477" i="1"/>
  <c r="R477" i="1" s="1"/>
  <c r="S477" i="1" s="1"/>
  <c r="Q478" i="1"/>
  <c r="R478" i="1" s="1"/>
  <c r="S478" i="1" s="1"/>
  <c r="Q479" i="1"/>
  <c r="R479" i="1" s="1"/>
  <c r="S479" i="1" s="1"/>
  <c r="Q480" i="1"/>
  <c r="R480" i="1" s="1"/>
  <c r="S480" i="1" s="1"/>
  <c r="Q481" i="1"/>
  <c r="R481" i="1" s="1"/>
  <c r="S481" i="1" s="1"/>
  <c r="Q482" i="1"/>
  <c r="R482" i="1" s="1"/>
  <c r="S482" i="1" s="1"/>
  <c r="Q483" i="1"/>
  <c r="R483" i="1" s="1"/>
  <c r="S483" i="1" s="1"/>
  <c r="Q484" i="1"/>
  <c r="R484" i="1" s="1"/>
  <c r="S484" i="1" s="1"/>
  <c r="Q485" i="1"/>
  <c r="R485" i="1" s="1"/>
  <c r="S485" i="1" s="1"/>
  <c r="Q486" i="1"/>
  <c r="R486" i="1" s="1"/>
  <c r="S486" i="1" s="1"/>
  <c r="Q487" i="1"/>
  <c r="R487" i="1" s="1"/>
  <c r="S487" i="1" s="1"/>
  <c r="Q488" i="1"/>
  <c r="R488" i="1" s="1"/>
  <c r="S488" i="1" s="1"/>
  <c r="Q489" i="1"/>
  <c r="R489" i="1" s="1"/>
  <c r="S489" i="1" s="1"/>
  <c r="Q490" i="1"/>
  <c r="R490" i="1" s="1"/>
  <c r="S490" i="1" s="1"/>
  <c r="Q491" i="1"/>
  <c r="R491" i="1" s="1"/>
  <c r="S491" i="1" s="1"/>
  <c r="Q492" i="1"/>
  <c r="R492" i="1" s="1"/>
  <c r="S492" i="1" s="1"/>
  <c r="Q493" i="1"/>
  <c r="R493" i="1" s="1"/>
  <c r="S493" i="1" s="1"/>
  <c r="Q494" i="1"/>
  <c r="R494" i="1" s="1"/>
  <c r="S494" i="1" s="1"/>
  <c r="Q495" i="1"/>
  <c r="R495" i="1" s="1"/>
  <c r="S495" i="1" s="1"/>
  <c r="Q497" i="1"/>
  <c r="R497" i="1" s="1"/>
  <c r="S497" i="1" s="1"/>
  <c r="Q498" i="1"/>
  <c r="Q499" i="1"/>
  <c r="Q500" i="1"/>
  <c r="Q501" i="1"/>
  <c r="R501" i="1" s="1"/>
  <c r="S501" i="1" s="1"/>
  <c r="Q502" i="1"/>
  <c r="Q503" i="1"/>
  <c r="Q504" i="1"/>
  <c r="Q505" i="1"/>
  <c r="R505" i="1" s="1"/>
  <c r="S505" i="1" s="1"/>
  <c r="Q506" i="1"/>
  <c r="Q507" i="1"/>
  <c r="Q508" i="1"/>
  <c r="Q509" i="1"/>
  <c r="R509" i="1" s="1"/>
  <c r="S509" i="1" s="1"/>
  <c r="Q510" i="1"/>
  <c r="Q511" i="1"/>
  <c r="Q513" i="1"/>
  <c r="R513" i="1" s="1"/>
  <c r="S513" i="1" s="1"/>
  <c r="Q514" i="1"/>
  <c r="Q515" i="1"/>
  <c r="Q516" i="1"/>
  <c r="Q517" i="1"/>
  <c r="R517" i="1" s="1"/>
  <c r="S517" i="1" s="1"/>
  <c r="Q518" i="1"/>
  <c r="Q519" i="1"/>
  <c r="Q520" i="1"/>
  <c r="Q521" i="1"/>
  <c r="R521" i="1" s="1"/>
  <c r="S521" i="1" s="1"/>
  <c r="Q522" i="1"/>
  <c r="Q523" i="1"/>
  <c r="Q524" i="1"/>
  <c r="Q525" i="1"/>
  <c r="R525" i="1" s="1"/>
  <c r="S525" i="1" s="1"/>
  <c r="Q526" i="1"/>
  <c r="Q527" i="1"/>
  <c r="Q528" i="1"/>
  <c r="Q529" i="1"/>
  <c r="R529" i="1" s="1"/>
  <c r="S529" i="1" s="1"/>
  <c r="Q530" i="1"/>
  <c r="Q531" i="1"/>
  <c r="Q532" i="1"/>
  <c r="Q533" i="1"/>
  <c r="R533" i="1" s="1"/>
  <c r="S533" i="1" s="1"/>
  <c r="Q534" i="1"/>
  <c r="Q535" i="1"/>
  <c r="Q536" i="1"/>
  <c r="Q537" i="1"/>
  <c r="R537" i="1" s="1"/>
  <c r="S537" i="1" s="1"/>
  <c r="Q538" i="1"/>
  <c r="Q540" i="1"/>
  <c r="Q542" i="1"/>
  <c r="R542" i="1" s="1"/>
  <c r="S542" i="1" s="1"/>
  <c r="Q543" i="1"/>
  <c r="R543" i="1" s="1"/>
  <c r="S543" i="1" s="1"/>
  <c r="Q544" i="1"/>
  <c r="R544" i="1" s="1"/>
  <c r="S544" i="1" s="1"/>
  <c r="Q545" i="1"/>
  <c r="R545" i="1" s="1"/>
  <c r="S545" i="1" s="1"/>
  <c r="Q546" i="1"/>
  <c r="R546" i="1" s="1"/>
  <c r="S546" i="1" s="1"/>
  <c r="Q547" i="1"/>
  <c r="R547" i="1" s="1"/>
  <c r="S547" i="1" s="1"/>
  <c r="Q548" i="1"/>
  <c r="R548" i="1" s="1"/>
  <c r="S548" i="1" s="1"/>
  <c r="Q549" i="1"/>
  <c r="R549" i="1" s="1"/>
  <c r="S549" i="1" s="1"/>
  <c r="Q550" i="1"/>
  <c r="R550" i="1" s="1"/>
  <c r="S550" i="1" s="1"/>
  <c r="Q551" i="1"/>
  <c r="R551" i="1" s="1"/>
  <c r="S551" i="1" s="1"/>
  <c r="Q552" i="1"/>
  <c r="R552" i="1" s="1"/>
  <c r="S552" i="1" s="1"/>
  <c r="Q553" i="1"/>
  <c r="R553" i="1" s="1"/>
  <c r="S553" i="1" s="1"/>
  <c r="Q554" i="1"/>
  <c r="R554" i="1" s="1"/>
  <c r="S554" i="1" s="1"/>
  <c r="Q555" i="1"/>
  <c r="R555" i="1" s="1"/>
  <c r="S555" i="1" s="1"/>
  <c r="Q556" i="1"/>
  <c r="R556" i="1" s="1"/>
  <c r="S556" i="1" s="1"/>
  <c r="Q557" i="1"/>
  <c r="R557" i="1" s="1"/>
  <c r="S557" i="1" s="1"/>
  <c r="Q558" i="1"/>
  <c r="R558" i="1" s="1"/>
  <c r="S558" i="1" s="1"/>
  <c r="Q559" i="1"/>
  <c r="R559" i="1" s="1"/>
  <c r="S559" i="1" s="1"/>
  <c r="Q560" i="1"/>
  <c r="R560" i="1" s="1"/>
  <c r="S560" i="1" s="1"/>
  <c r="Q561" i="1"/>
  <c r="R561" i="1" s="1"/>
  <c r="S561" i="1" s="1"/>
  <c r="Q562" i="1"/>
  <c r="R562" i="1" s="1"/>
  <c r="S562" i="1" s="1"/>
  <c r="Q563" i="1"/>
  <c r="R563" i="1" s="1"/>
  <c r="S563" i="1" s="1"/>
  <c r="Q564" i="1"/>
  <c r="R564" i="1" s="1"/>
  <c r="S564" i="1" s="1"/>
  <c r="Q565" i="1"/>
  <c r="R565" i="1" s="1"/>
  <c r="S565" i="1" s="1"/>
  <c r="Q566" i="1"/>
  <c r="R566" i="1" s="1"/>
  <c r="S566" i="1" s="1"/>
  <c r="Q567" i="1"/>
  <c r="R567" i="1" s="1"/>
  <c r="S567" i="1" s="1"/>
  <c r="Q568" i="1"/>
  <c r="R568" i="1" s="1"/>
  <c r="S568" i="1" s="1"/>
  <c r="Q569" i="1"/>
  <c r="R569" i="1" s="1"/>
  <c r="S569" i="1" s="1"/>
  <c r="Q570" i="1"/>
  <c r="R570" i="1" s="1"/>
  <c r="S570" i="1" s="1"/>
  <c r="Q571" i="1"/>
  <c r="R571" i="1" s="1"/>
  <c r="S571" i="1" s="1"/>
  <c r="Q572" i="1"/>
  <c r="R572" i="1" s="1"/>
  <c r="S572" i="1" s="1"/>
  <c r="Q573" i="1"/>
  <c r="R573" i="1" s="1"/>
  <c r="S573" i="1" s="1"/>
  <c r="Q574" i="1"/>
  <c r="R574" i="1" s="1"/>
  <c r="S574" i="1" s="1"/>
  <c r="Q575" i="1"/>
  <c r="R575" i="1" s="1"/>
  <c r="S575" i="1" s="1"/>
  <c r="Q576" i="1"/>
  <c r="R576" i="1" s="1"/>
  <c r="S576" i="1" s="1"/>
  <c r="Q577" i="1"/>
  <c r="R577" i="1" s="1"/>
  <c r="S577" i="1" s="1"/>
  <c r="Q578" i="1"/>
  <c r="R578" i="1" s="1"/>
  <c r="S578" i="1" s="1"/>
  <c r="Q579" i="1"/>
  <c r="R579" i="1" s="1"/>
  <c r="S579" i="1" s="1"/>
  <c r="Q580" i="1"/>
  <c r="R580" i="1" s="1"/>
  <c r="S580" i="1" s="1"/>
  <c r="Q581" i="1"/>
  <c r="R581" i="1" s="1"/>
  <c r="S581" i="1" s="1"/>
  <c r="Q582" i="1"/>
  <c r="R582" i="1" s="1"/>
  <c r="S582" i="1" s="1"/>
  <c r="Q583" i="1"/>
  <c r="R583" i="1" s="1"/>
  <c r="S583" i="1" s="1"/>
  <c r="Q584" i="1"/>
  <c r="R584" i="1" s="1"/>
  <c r="S584" i="1" s="1"/>
  <c r="Q585" i="1"/>
  <c r="R585" i="1" s="1"/>
  <c r="S585" i="1" s="1"/>
  <c r="Q586" i="1"/>
  <c r="R586" i="1" s="1"/>
  <c r="S586" i="1" s="1"/>
  <c r="Q587" i="1"/>
  <c r="R587" i="1" s="1"/>
  <c r="S587" i="1" s="1"/>
  <c r="Q588" i="1"/>
  <c r="R588" i="1" s="1"/>
  <c r="S588" i="1" s="1"/>
  <c r="Q589" i="1"/>
  <c r="R589" i="1" s="1"/>
  <c r="S589" i="1" s="1"/>
  <c r="Q590" i="1"/>
  <c r="R590" i="1" s="1"/>
  <c r="S590" i="1" s="1"/>
  <c r="Q591" i="1"/>
  <c r="R591" i="1" s="1"/>
  <c r="S591" i="1" s="1"/>
  <c r="Q592" i="1"/>
  <c r="R592" i="1" s="1"/>
  <c r="S592" i="1" s="1"/>
  <c r="Q593" i="1"/>
  <c r="R593" i="1" s="1"/>
  <c r="S593" i="1" s="1"/>
  <c r="Q594" i="1"/>
  <c r="R594" i="1" s="1"/>
  <c r="S594" i="1" s="1"/>
  <c r="Q595" i="1"/>
  <c r="R595" i="1" s="1"/>
  <c r="S595" i="1" s="1"/>
  <c r="Q596" i="1"/>
  <c r="R596" i="1" s="1"/>
  <c r="S596" i="1" s="1"/>
  <c r="Q597" i="1"/>
  <c r="R597" i="1" s="1"/>
  <c r="S597" i="1" s="1"/>
  <c r="Q598" i="1"/>
  <c r="R598" i="1" s="1"/>
  <c r="S598" i="1" s="1"/>
  <c r="Q599" i="1"/>
  <c r="R599" i="1" s="1"/>
  <c r="S599" i="1" s="1"/>
  <c r="Q600" i="1"/>
  <c r="R600" i="1" s="1"/>
  <c r="S600" i="1" s="1"/>
  <c r="Q601" i="1"/>
  <c r="R601" i="1" s="1"/>
  <c r="S601" i="1" s="1"/>
  <c r="Q602" i="1"/>
  <c r="R602" i="1" s="1"/>
  <c r="S602" i="1" s="1"/>
  <c r="Q603" i="1"/>
  <c r="R603" i="1" s="1"/>
  <c r="S603" i="1" s="1"/>
  <c r="Q604" i="1"/>
  <c r="R604" i="1" s="1"/>
  <c r="S604" i="1" s="1"/>
  <c r="Q605" i="1"/>
  <c r="R605" i="1" s="1"/>
  <c r="S605" i="1" s="1"/>
  <c r="Q606" i="1"/>
  <c r="R606" i="1" s="1"/>
  <c r="S606" i="1" s="1"/>
  <c r="Q607" i="1"/>
  <c r="R607" i="1" s="1"/>
  <c r="S607" i="1" s="1"/>
  <c r="Q608" i="1"/>
  <c r="R608" i="1" s="1"/>
  <c r="S608" i="1" s="1"/>
  <c r="Q609" i="1"/>
  <c r="R609" i="1" s="1"/>
  <c r="S609" i="1" s="1"/>
  <c r="Q610" i="1"/>
  <c r="R610" i="1" s="1"/>
  <c r="S610" i="1" s="1"/>
  <c r="Q611" i="1"/>
  <c r="R611" i="1" s="1"/>
  <c r="S611" i="1" s="1"/>
  <c r="Q612" i="1"/>
  <c r="R612" i="1" s="1"/>
  <c r="S612" i="1" s="1"/>
  <c r="Q613" i="1"/>
  <c r="R613" i="1" s="1"/>
  <c r="S613" i="1" s="1"/>
  <c r="Q614" i="1"/>
  <c r="R614" i="1" s="1"/>
  <c r="S614" i="1" s="1"/>
  <c r="Q615" i="1"/>
  <c r="R615" i="1" s="1"/>
  <c r="S615" i="1" s="1"/>
  <c r="Q616" i="1"/>
  <c r="R616" i="1" s="1"/>
  <c r="S616" i="1" s="1"/>
  <c r="Q617" i="1"/>
  <c r="R617" i="1" s="1"/>
  <c r="S617" i="1" s="1"/>
  <c r="Q618" i="1"/>
  <c r="R618" i="1" s="1"/>
  <c r="S618" i="1" s="1"/>
  <c r="Q619" i="1"/>
  <c r="R619" i="1" s="1"/>
  <c r="S619" i="1" s="1"/>
  <c r="Q620" i="1"/>
  <c r="R620" i="1" s="1"/>
  <c r="S620" i="1" s="1"/>
  <c r="Q621" i="1"/>
  <c r="R621" i="1" s="1"/>
  <c r="S621" i="1" s="1"/>
  <c r="Q622" i="1"/>
  <c r="R622" i="1" s="1"/>
  <c r="S622" i="1" s="1"/>
  <c r="Q623" i="1"/>
  <c r="R623" i="1" s="1"/>
  <c r="S623" i="1" s="1"/>
  <c r="Q624" i="1"/>
  <c r="R624" i="1" s="1"/>
  <c r="S624" i="1" s="1"/>
  <c r="Q625" i="1"/>
  <c r="R625" i="1" s="1"/>
  <c r="S625" i="1" s="1"/>
  <c r="Q626" i="1"/>
  <c r="R626" i="1" s="1"/>
  <c r="S626" i="1" s="1"/>
  <c r="Q627" i="1"/>
  <c r="R627" i="1" s="1"/>
  <c r="S627" i="1" s="1"/>
  <c r="Q628" i="1"/>
  <c r="R628" i="1" s="1"/>
  <c r="S628" i="1" s="1"/>
  <c r="Q629" i="1"/>
  <c r="R629" i="1" s="1"/>
  <c r="S629" i="1" s="1"/>
  <c r="Q630" i="1"/>
  <c r="R630" i="1" s="1"/>
  <c r="S630" i="1" s="1"/>
  <c r="Q631" i="1"/>
  <c r="R631" i="1" s="1"/>
  <c r="S631" i="1" s="1"/>
  <c r="Q632" i="1"/>
  <c r="R632" i="1" s="1"/>
  <c r="S632" i="1" s="1"/>
  <c r="Q633" i="1"/>
  <c r="R633" i="1" s="1"/>
  <c r="S633" i="1" s="1"/>
  <c r="Q634" i="1"/>
  <c r="R634" i="1" s="1"/>
  <c r="S634" i="1" s="1"/>
  <c r="Q636" i="1"/>
  <c r="Q637" i="1"/>
  <c r="R637" i="1" s="1"/>
  <c r="S637" i="1" s="1"/>
  <c r="Q638" i="1"/>
  <c r="Q639" i="1"/>
  <c r="Q640" i="1"/>
  <c r="Q641" i="1"/>
  <c r="R641" i="1" s="1"/>
  <c r="S641" i="1" s="1"/>
  <c r="Q642" i="1"/>
  <c r="Q643" i="1"/>
  <c r="Q644" i="1"/>
  <c r="Q645" i="1"/>
  <c r="R645" i="1" s="1"/>
  <c r="S645" i="1" s="1"/>
  <c r="Q646" i="1"/>
  <c r="Q647" i="1"/>
  <c r="Q648" i="1"/>
  <c r="Q649" i="1"/>
  <c r="R649" i="1" s="1"/>
  <c r="S649" i="1" s="1"/>
  <c r="Q650" i="1"/>
  <c r="Q651" i="1"/>
  <c r="Q652" i="1"/>
  <c r="Q653" i="1"/>
  <c r="R653" i="1" s="1"/>
  <c r="S653" i="1" s="1"/>
  <c r="Q654" i="1"/>
  <c r="Q655" i="1"/>
  <c r="Q656" i="1"/>
  <c r="Q657" i="1"/>
  <c r="R657" i="1" s="1"/>
  <c r="S657" i="1" s="1"/>
  <c r="Q658" i="1"/>
  <c r="Q659" i="1"/>
  <c r="Q660" i="1"/>
  <c r="Q661" i="1"/>
  <c r="R661" i="1" s="1"/>
  <c r="S661" i="1" s="1"/>
  <c r="Q662" i="1"/>
  <c r="Q663" i="1"/>
  <c r="Q664" i="1"/>
  <c r="Q665" i="1"/>
  <c r="R665" i="1" s="1"/>
  <c r="S665" i="1" s="1"/>
  <c r="Q666" i="1"/>
  <c r="Q667" i="1"/>
  <c r="Q668" i="1"/>
  <c r="Q669" i="1"/>
  <c r="R669" i="1" s="1"/>
  <c r="S669" i="1" s="1"/>
  <c r="Q670" i="1"/>
  <c r="Q671" i="1"/>
  <c r="Q672" i="1"/>
  <c r="Q673" i="1"/>
  <c r="R673" i="1" s="1"/>
  <c r="S673" i="1" s="1"/>
  <c r="Q674" i="1"/>
  <c r="Q675" i="1"/>
  <c r="Q676" i="1"/>
  <c r="Q677" i="1"/>
  <c r="R677" i="1" s="1"/>
  <c r="S677" i="1" s="1"/>
  <c r="Q678" i="1"/>
  <c r="Q679" i="1"/>
  <c r="Q680" i="1"/>
  <c r="Q681" i="1"/>
  <c r="R681" i="1" s="1"/>
  <c r="S681" i="1" s="1"/>
  <c r="Q682" i="1"/>
  <c r="Q683" i="1"/>
  <c r="Q684" i="1"/>
  <c r="Q685" i="1"/>
  <c r="R685" i="1" s="1"/>
  <c r="S685" i="1" s="1"/>
  <c r="Q686" i="1"/>
  <c r="Q687" i="1"/>
  <c r="Q688" i="1"/>
  <c r="Q689" i="1"/>
  <c r="R689" i="1" s="1"/>
  <c r="S689" i="1" s="1"/>
  <c r="Q690" i="1"/>
  <c r="Q691" i="1"/>
  <c r="Q692" i="1"/>
  <c r="Q693" i="1"/>
  <c r="R693" i="1" s="1"/>
  <c r="S693" i="1" s="1"/>
  <c r="Q694" i="1"/>
  <c r="Q695" i="1"/>
  <c r="Q696" i="1"/>
  <c r="Q697" i="1"/>
  <c r="R697" i="1" s="1"/>
  <c r="S697" i="1" s="1"/>
  <c r="Q698" i="1"/>
  <c r="Q699" i="1"/>
  <c r="Q700" i="1"/>
  <c r="Q701" i="1"/>
  <c r="R701" i="1" s="1"/>
  <c r="S701" i="1" s="1"/>
  <c r="Q702" i="1"/>
  <c r="Q703" i="1"/>
  <c r="Q704" i="1"/>
  <c r="Q705" i="1"/>
  <c r="R705" i="1" s="1"/>
  <c r="S705" i="1" s="1"/>
  <c r="Q706" i="1"/>
  <c r="Q707" i="1"/>
  <c r="Q708" i="1"/>
  <c r="Q709" i="1"/>
  <c r="R709" i="1" s="1"/>
  <c r="S709" i="1" s="1"/>
  <c r="Q710" i="1"/>
  <c r="Q711" i="1"/>
  <c r="Q712" i="1"/>
  <c r="Q713" i="1"/>
  <c r="R713" i="1" s="1"/>
  <c r="S713" i="1" s="1"/>
  <c r="Q714" i="1"/>
  <c r="Q715" i="1"/>
  <c r="Q716" i="1"/>
  <c r="Q717" i="1"/>
  <c r="R717" i="1" s="1"/>
  <c r="S717" i="1" s="1"/>
  <c r="Q718" i="1"/>
  <c r="Q719" i="1"/>
  <c r="Q720" i="1"/>
  <c r="Q721" i="1"/>
  <c r="R721" i="1" s="1"/>
  <c r="S721" i="1" s="1"/>
  <c r="Q722" i="1"/>
  <c r="Q723" i="1"/>
  <c r="Q724" i="1"/>
  <c r="Q725" i="1"/>
  <c r="R725" i="1" s="1"/>
  <c r="S725" i="1" s="1"/>
  <c r="Q726" i="1"/>
  <c r="Q727" i="1"/>
  <c r="Q728" i="1"/>
  <c r="Q729" i="1"/>
  <c r="R729" i="1" s="1"/>
  <c r="S729" i="1" s="1"/>
  <c r="Q730" i="1"/>
  <c r="Q731" i="1"/>
  <c r="Q732" i="1"/>
  <c r="Q733" i="1"/>
  <c r="R733" i="1" s="1"/>
  <c r="S733" i="1" s="1"/>
  <c r="Q734" i="1"/>
  <c r="Q735" i="1"/>
  <c r="Q737" i="1"/>
  <c r="R737" i="1" s="1"/>
  <c r="S737" i="1" s="1"/>
  <c r="Q738" i="1"/>
  <c r="Q739" i="1"/>
  <c r="Q741" i="1"/>
  <c r="R741" i="1" s="1"/>
  <c r="S741" i="1" s="1"/>
  <c r="Q742" i="1"/>
  <c r="Q743" i="1"/>
  <c r="Q745" i="1"/>
  <c r="R745" i="1" s="1"/>
  <c r="S745" i="1" s="1"/>
  <c r="Q746" i="1"/>
  <c r="R746" i="1" s="1"/>
  <c r="S746" i="1" s="1"/>
  <c r="Q747" i="1"/>
  <c r="R747" i="1" s="1"/>
  <c r="S747" i="1" s="1"/>
  <c r="Q748" i="1"/>
  <c r="R748" i="1" s="1"/>
  <c r="S748" i="1" s="1"/>
  <c r="Q749" i="1"/>
  <c r="R749" i="1" s="1"/>
  <c r="S749" i="1" s="1"/>
  <c r="Q750" i="1"/>
  <c r="R750" i="1" s="1"/>
  <c r="S750" i="1" s="1"/>
  <c r="Q751" i="1"/>
  <c r="R751" i="1" s="1"/>
  <c r="S751" i="1" s="1"/>
  <c r="Q752" i="1"/>
  <c r="R752" i="1" s="1"/>
  <c r="S752" i="1" s="1"/>
  <c r="Q753" i="1"/>
  <c r="R753" i="1" s="1"/>
  <c r="S753" i="1" s="1"/>
  <c r="Q754" i="1"/>
  <c r="R754" i="1" s="1"/>
  <c r="S754" i="1" s="1"/>
  <c r="Q755" i="1"/>
  <c r="R755" i="1" s="1"/>
  <c r="S755" i="1" s="1"/>
  <c r="Q756" i="1"/>
  <c r="R756" i="1" s="1"/>
  <c r="S756" i="1" s="1"/>
  <c r="Q757" i="1"/>
  <c r="R757" i="1" s="1"/>
  <c r="S757" i="1" s="1"/>
  <c r="Q758" i="1"/>
  <c r="R758" i="1" s="1"/>
  <c r="S758" i="1" s="1"/>
  <c r="Q759" i="1"/>
  <c r="R759" i="1" s="1"/>
  <c r="S759" i="1" s="1"/>
  <c r="Q760" i="1"/>
  <c r="R760" i="1" s="1"/>
  <c r="S760" i="1" s="1"/>
  <c r="Q761" i="1"/>
  <c r="R761" i="1" s="1"/>
  <c r="S761" i="1" s="1"/>
  <c r="Q762" i="1"/>
  <c r="R762" i="1" s="1"/>
  <c r="S762" i="1" s="1"/>
  <c r="Q763" i="1"/>
  <c r="R763" i="1" s="1"/>
  <c r="S763" i="1" s="1"/>
  <c r="Q765" i="1"/>
  <c r="R765" i="1" s="1"/>
  <c r="S765" i="1" s="1"/>
  <c r="Q766" i="1"/>
  <c r="Q767" i="1"/>
  <c r="Q768" i="1"/>
  <c r="Q769" i="1"/>
  <c r="R769" i="1" s="1"/>
  <c r="S769" i="1" s="1"/>
  <c r="Q770" i="1"/>
  <c r="Q771" i="1"/>
  <c r="Q772" i="1"/>
  <c r="Q773" i="1"/>
  <c r="R773" i="1" s="1"/>
  <c r="S773" i="1" s="1"/>
  <c r="Q774" i="1"/>
  <c r="Q775" i="1"/>
  <c r="Q777" i="1"/>
  <c r="R777" i="1" s="1"/>
  <c r="S777" i="1" s="1"/>
  <c r="Q779" i="1"/>
  <c r="Q780" i="1"/>
  <c r="Q781" i="1"/>
  <c r="R781" i="1" s="1"/>
  <c r="S781" i="1" s="1"/>
  <c r="Q782" i="1"/>
  <c r="Q783" i="1"/>
  <c r="Q784" i="1"/>
  <c r="Q785" i="1"/>
  <c r="R785" i="1" s="1"/>
  <c r="S785" i="1" s="1"/>
  <c r="Q787" i="1"/>
  <c r="R787" i="1" s="1"/>
  <c r="S787" i="1" s="1"/>
  <c r="Q788" i="1"/>
  <c r="R788" i="1" s="1"/>
  <c r="S788" i="1" s="1"/>
  <c r="Q789" i="1"/>
  <c r="R789" i="1" s="1"/>
  <c r="S789" i="1" s="1"/>
  <c r="Q790" i="1"/>
  <c r="R790" i="1" s="1"/>
  <c r="S790" i="1" s="1"/>
  <c r="Q791" i="1"/>
  <c r="R791" i="1" s="1"/>
  <c r="S791" i="1" s="1"/>
  <c r="Q792" i="1"/>
  <c r="R792" i="1" s="1"/>
  <c r="S792" i="1" s="1"/>
  <c r="Q793" i="1"/>
  <c r="R793" i="1" s="1"/>
  <c r="S793" i="1" s="1"/>
  <c r="Q794" i="1"/>
  <c r="R794" i="1" s="1"/>
  <c r="S794" i="1" s="1"/>
  <c r="Q795" i="1"/>
  <c r="R795" i="1" s="1"/>
  <c r="S795" i="1" s="1"/>
  <c r="Q796" i="1"/>
  <c r="R796" i="1" s="1"/>
  <c r="S796" i="1" s="1"/>
  <c r="Q797" i="1"/>
  <c r="R797" i="1" s="1"/>
  <c r="S797" i="1" s="1"/>
  <c r="Q798" i="1"/>
  <c r="R798" i="1" s="1"/>
  <c r="S798" i="1" s="1"/>
  <c r="Q799" i="1"/>
  <c r="R799" i="1" s="1"/>
  <c r="S799" i="1" s="1"/>
  <c r="Q801" i="1"/>
  <c r="R801" i="1" s="1"/>
  <c r="S801" i="1" s="1"/>
  <c r="Q802" i="1"/>
  <c r="Q803" i="1"/>
  <c r="Q804" i="1"/>
  <c r="Q805" i="1"/>
  <c r="R805" i="1" s="1"/>
  <c r="S805" i="1" s="1"/>
  <c r="Q806" i="1"/>
  <c r="Q807" i="1"/>
  <c r="Q808" i="1"/>
  <c r="Q809" i="1"/>
  <c r="R809" i="1" s="1"/>
  <c r="S809" i="1" s="1"/>
  <c r="Q810" i="1"/>
  <c r="Q811" i="1"/>
  <c r="Q812" i="1"/>
  <c r="Q813" i="1"/>
  <c r="R813" i="1" s="1"/>
  <c r="S813" i="1" s="1"/>
  <c r="Q814" i="1"/>
  <c r="Q815" i="1"/>
  <c r="Q816" i="1"/>
  <c r="Q817" i="1"/>
  <c r="R817" i="1" s="1"/>
  <c r="S817" i="1" s="1"/>
  <c r="Q818" i="1"/>
  <c r="Q819" i="1"/>
  <c r="Q820" i="1"/>
  <c r="Q821" i="1"/>
  <c r="R821" i="1" s="1"/>
  <c r="S821" i="1" s="1"/>
  <c r="Q822" i="1"/>
  <c r="Q823" i="1"/>
  <c r="Q825" i="1"/>
  <c r="R825" i="1" s="1"/>
  <c r="S825" i="1" s="1"/>
  <c r="Q826" i="1"/>
  <c r="Q827" i="1"/>
  <c r="Q828" i="1"/>
  <c r="Q829" i="1"/>
  <c r="R829" i="1" s="1"/>
  <c r="S829" i="1" s="1"/>
  <c r="Q830" i="1"/>
  <c r="Q831" i="1"/>
  <c r="Q832" i="1"/>
  <c r="Q833" i="1"/>
  <c r="R833" i="1" s="1"/>
  <c r="S833" i="1" s="1"/>
  <c r="Q834" i="1"/>
  <c r="Q835" i="1"/>
  <c r="Q836" i="1"/>
  <c r="Q837" i="1"/>
  <c r="R837" i="1" s="1"/>
  <c r="S837" i="1" s="1"/>
  <c r="Q838" i="1"/>
  <c r="Q839" i="1"/>
  <c r="Q840" i="1"/>
  <c r="Q841" i="1"/>
  <c r="R841" i="1" s="1"/>
  <c r="S841" i="1" s="1"/>
  <c r="Q843" i="1"/>
  <c r="Q844" i="1"/>
  <c r="Q845" i="1"/>
  <c r="R845" i="1" s="1"/>
  <c r="S845" i="1" s="1"/>
  <c r="Q846" i="1"/>
  <c r="Q847" i="1"/>
  <c r="Q848" i="1"/>
  <c r="Q849" i="1"/>
  <c r="R849" i="1" s="1"/>
  <c r="S849" i="1" s="1"/>
  <c r="Q850" i="1"/>
  <c r="Q851" i="1"/>
  <c r="Q852" i="1"/>
  <c r="Q853" i="1"/>
  <c r="R853" i="1" s="1"/>
  <c r="S853" i="1" s="1"/>
  <c r="Q854" i="1"/>
  <c r="Q855" i="1"/>
  <c r="Q856" i="1"/>
  <c r="Q857" i="1"/>
  <c r="R857" i="1" s="1"/>
  <c r="S857" i="1" s="1"/>
  <c r="Q859" i="1"/>
  <c r="R859" i="1" s="1"/>
  <c r="S859" i="1" s="1"/>
  <c r="Q860" i="1"/>
  <c r="R860" i="1" s="1"/>
  <c r="S860" i="1" s="1"/>
  <c r="Q861" i="1"/>
  <c r="R861" i="1" s="1"/>
  <c r="S861" i="1" s="1"/>
  <c r="Q863" i="1"/>
  <c r="Q864" i="1"/>
  <c r="Q865" i="1"/>
  <c r="R865" i="1" s="1"/>
  <c r="S865" i="1" s="1"/>
  <c r="Q866" i="1"/>
  <c r="Q867" i="1"/>
  <c r="Q868" i="1"/>
  <c r="Q869" i="1"/>
  <c r="R869" i="1" s="1"/>
  <c r="S869" i="1" s="1"/>
  <c r="Q870" i="1"/>
  <c r="Q871" i="1"/>
  <c r="Q872" i="1"/>
  <c r="Q873" i="1"/>
  <c r="R873" i="1" s="1"/>
  <c r="S873" i="1" s="1"/>
  <c r="Q874" i="1"/>
  <c r="Q875" i="1"/>
  <c r="Q876" i="1"/>
  <c r="Q877" i="1"/>
  <c r="R877" i="1" s="1"/>
  <c r="S877" i="1" s="1"/>
  <c r="Q878" i="1"/>
  <c r="Q879" i="1"/>
  <c r="Q880" i="1"/>
  <c r="Q881" i="1"/>
  <c r="R881" i="1" s="1"/>
  <c r="S881" i="1" s="1"/>
  <c r="Q882" i="1"/>
  <c r="Q883" i="1"/>
  <c r="Q884" i="1"/>
  <c r="Q885" i="1"/>
  <c r="R885" i="1" s="1"/>
  <c r="S885" i="1" s="1"/>
  <c r="Q886" i="1"/>
  <c r="Q887" i="1"/>
  <c r="Q888" i="1"/>
  <c r="Q889" i="1"/>
  <c r="R889" i="1" s="1"/>
  <c r="S889" i="1" s="1"/>
  <c r="Q890" i="1"/>
  <c r="Q891" i="1"/>
  <c r="Q892" i="1"/>
  <c r="Q893" i="1"/>
  <c r="R893" i="1" s="1"/>
  <c r="S893" i="1" s="1"/>
  <c r="Q895" i="1"/>
  <c r="Q896" i="1"/>
  <c r="Q897" i="1"/>
  <c r="R897" i="1" s="1"/>
  <c r="S897" i="1" s="1"/>
  <c r="Q898" i="1"/>
  <c r="Q899" i="1"/>
  <c r="Q900" i="1"/>
  <c r="Q901" i="1"/>
  <c r="R901" i="1" s="1"/>
  <c r="S901" i="1" s="1"/>
  <c r="Q902" i="1"/>
  <c r="Q903" i="1"/>
  <c r="Q904" i="1"/>
  <c r="Q905" i="1"/>
  <c r="R905" i="1" s="1"/>
  <c r="S905" i="1" s="1"/>
  <c r="Q906" i="1"/>
  <c r="Q907" i="1"/>
  <c r="Q908" i="1"/>
  <c r="Q909" i="1"/>
  <c r="R909" i="1" s="1"/>
  <c r="S909" i="1" s="1"/>
  <c r="Q911" i="1"/>
  <c r="Q912" i="1"/>
  <c r="Q913" i="1"/>
  <c r="R913" i="1" s="1"/>
  <c r="S913" i="1" s="1"/>
  <c r="Q915" i="1"/>
  <c r="R915" i="1" s="1"/>
  <c r="S915" i="1" s="1"/>
  <c r="Q916" i="1"/>
  <c r="R916" i="1" s="1"/>
  <c r="S916" i="1" s="1"/>
  <c r="Q917" i="1"/>
  <c r="R917" i="1" s="1"/>
  <c r="S917" i="1" s="1"/>
  <c r="Q918" i="1"/>
  <c r="R918" i="1" s="1"/>
  <c r="S918" i="1" s="1"/>
  <c r="Q919" i="1"/>
  <c r="R919" i="1" s="1"/>
  <c r="S919" i="1" s="1"/>
  <c r="Q920" i="1"/>
  <c r="R920" i="1" s="1"/>
  <c r="S920" i="1" s="1"/>
  <c r="Q921" i="1"/>
  <c r="R921" i="1" s="1"/>
  <c r="S921" i="1" s="1"/>
  <c r="Q922" i="1"/>
  <c r="R922" i="1" s="1"/>
  <c r="S922" i="1" s="1"/>
  <c r="Q923" i="1"/>
  <c r="R923" i="1" s="1"/>
  <c r="S923" i="1" s="1"/>
  <c r="Q925" i="1"/>
  <c r="R925" i="1" s="1"/>
  <c r="S925" i="1" s="1"/>
  <c r="Q927" i="1"/>
  <c r="Q928" i="1"/>
  <c r="Q929" i="1"/>
  <c r="R929" i="1" s="1"/>
  <c r="S929" i="1" s="1"/>
  <c r="Q930" i="1"/>
  <c r="Q931" i="1"/>
  <c r="Q932" i="1"/>
  <c r="Q933" i="1"/>
  <c r="R933" i="1" s="1"/>
  <c r="S933" i="1" s="1"/>
  <c r="Q934" i="1"/>
  <c r="Q935" i="1"/>
  <c r="Q936" i="1"/>
  <c r="Q937" i="1"/>
  <c r="R937" i="1" s="1"/>
  <c r="S937" i="1" s="1"/>
  <c r="Q938" i="1"/>
  <c r="Q939" i="1"/>
  <c r="Q940" i="1"/>
  <c r="Q941" i="1"/>
  <c r="R941" i="1" s="1"/>
  <c r="S941" i="1" s="1"/>
  <c r="Q942" i="1"/>
  <c r="Q943" i="1"/>
  <c r="Q944" i="1"/>
  <c r="Q945" i="1"/>
  <c r="R945" i="1" s="1"/>
  <c r="S945" i="1" s="1"/>
  <c r="Q946" i="1"/>
  <c r="Q947" i="1"/>
  <c r="Q948" i="1"/>
  <c r="Q949" i="1"/>
  <c r="R949" i="1" s="1"/>
  <c r="S949" i="1" s="1"/>
  <c r="Q950" i="1"/>
  <c r="Q952" i="1"/>
  <c r="Q953" i="1"/>
  <c r="R953" i="1" s="1"/>
  <c r="S953" i="1" s="1"/>
  <c r="Q954" i="1"/>
  <c r="Q955" i="1"/>
  <c r="Q956" i="1"/>
  <c r="Q957" i="1"/>
  <c r="R957" i="1" s="1"/>
  <c r="S957" i="1" s="1"/>
  <c r="Q958" i="1"/>
  <c r="Q959" i="1"/>
  <c r="Q960" i="1"/>
  <c r="Q961" i="1"/>
  <c r="R961" i="1" s="1"/>
  <c r="S961" i="1" s="1"/>
  <c r="Q962" i="1"/>
  <c r="Q963" i="1"/>
  <c r="Q964" i="1"/>
  <c r="Q965" i="1"/>
  <c r="R965" i="1" s="1"/>
  <c r="S965" i="1" s="1"/>
  <c r="Q966" i="1"/>
  <c r="Q967" i="1"/>
  <c r="Q969" i="1"/>
  <c r="R969" i="1" s="1"/>
  <c r="S969" i="1" s="1"/>
  <c r="Q971" i="1"/>
  <c r="Q972" i="1"/>
  <c r="Q973" i="1"/>
  <c r="R973" i="1" s="1"/>
  <c r="S973" i="1" s="1"/>
  <c r="Q974" i="1"/>
  <c r="Q975" i="1"/>
  <c r="Q976" i="1"/>
  <c r="Q977" i="1"/>
  <c r="R977" i="1" s="1"/>
  <c r="S977" i="1" s="1"/>
  <c r="Q978" i="1"/>
  <c r="Q979" i="1"/>
  <c r="Q980" i="1"/>
  <c r="Q981" i="1"/>
  <c r="R981" i="1" s="1"/>
  <c r="S981" i="1" s="1"/>
  <c r="Q982" i="1"/>
  <c r="Q983" i="1"/>
  <c r="Q984" i="1"/>
  <c r="Q985" i="1"/>
  <c r="R985" i="1" s="1"/>
  <c r="S985" i="1" s="1"/>
  <c r="Q986" i="1"/>
  <c r="Q987" i="1"/>
  <c r="Q989" i="1"/>
  <c r="R989" i="1" s="1"/>
  <c r="S989" i="1" s="1"/>
  <c r="Q990" i="1"/>
  <c r="Q991" i="1"/>
  <c r="Q992" i="1"/>
  <c r="Q993" i="1"/>
  <c r="R993" i="1" s="1"/>
  <c r="S993" i="1" s="1"/>
  <c r="Q994" i="1"/>
  <c r="Q995" i="1"/>
  <c r="Q996" i="1"/>
  <c r="Q997" i="1"/>
  <c r="R997" i="1" s="1"/>
  <c r="S997" i="1" s="1"/>
  <c r="Q998" i="1"/>
  <c r="Q999" i="1"/>
  <c r="Q1001" i="1"/>
  <c r="R1001" i="1" s="1"/>
  <c r="S1001" i="1" s="1"/>
  <c r="Q1002" i="1"/>
  <c r="Q1003" i="1"/>
  <c r="Q1004" i="1"/>
  <c r="Q1005" i="1"/>
  <c r="R1005" i="1" s="1"/>
  <c r="S1005" i="1" s="1"/>
  <c r="Q1006" i="1"/>
  <c r="Q1007" i="1"/>
  <c r="Q1008" i="1"/>
  <c r="Q1009" i="1"/>
  <c r="R1009" i="1" s="1"/>
  <c r="S1009" i="1" s="1"/>
  <c r="Q1010" i="1"/>
  <c r="Q1011" i="1"/>
  <c r="Q1012" i="1"/>
  <c r="Q1013" i="1"/>
  <c r="R1013" i="1" s="1"/>
  <c r="S1013" i="1" s="1"/>
  <c r="Q1014" i="1"/>
  <c r="Q1015" i="1"/>
  <c r="Q1016" i="1"/>
  <c r="Q1017" i="1"/>
  <c r="R1017" i="1" s="1"/>
  <c r="S1017" i="1" s="1"/>
  <c r="Q1018" i="1"/>
  <c r="Q1019" i="1"/>
  <c r="Q1020" i="1"/>
  <c r="Q1021" i="1"/>
  <c r="R1021" i="1" s="1"/>
  <c r="S1021" i="1" s="1"/>
  <c r="Q1022" i="1"/>
  <c r="Q1023" i="1"/>
  <c r="Q1024" i="1"/>
  <c r="Q1025" i="1"/>
  <c r="R1025" i="1" s="1"/>
  <c r="S1025" i="1" s="1"/>
  <c r="Q1026" i="1"/>
  <c r="Q1027" i="1"/>
  <c r="Q1028" i="1"/>
  <c r="Q1029" i="1"/>
  <c r="R1029" i="1" s="1"/>
  <c r="S1029" i="1" s="1"/>
  <c r="Q1030" i="1"/>
  <c r="Q1031" i="1"/>
  <c r="Q1032" i="1"/>
  <c r="Q1033" i="1"/>
  <c r="R1033" i="1" s="1"/>
  <c r="S1033" i="1" s="1"/>
  <c r="Q1034" i="1"/>
  <c r="Q1035" i="1"/>
  <c r="Q1036" i="1"/>
  <c r="Q1037" i="1"/>
  <c r="R1037" i="1" s="1"/>
  <c r="S1037" i="1" s="1"/>
  <c r="Q1038" i="1"/>
  <c r="Q1039" i="1"/>
  <c r="Q1040" i="1"/>
  <c r="Q1041" i="1"/>
  <c r="R1041" i="1" s="1"/>
  <c r="S1041" i="1" s="1"/>
  <c r="Q1042" i="1"/>
  <c r="Q1043" i="1"/>
  <c r="Q1044" i="1"/>
  <c r="Q1045" i="1"/>
  <c r="R1045" i="1" s="1"/>
  <c r="S1045" i="1" s="1"/>
  <c r="Q1046" i="1"/>
  <c r="Q1047" i="1"/>
  <c r="Q1048" i="1"/>
  <c r="Q1049" i="1"/>
  <c r="R1049" i="1" s="1"/>
  <c r="S1049" i="1" s="1"/>
  <c r="Q1050" i="1"/>
  <c r="Q1051" i="1"/>
  <c r="Q1052" i="1"/>
  <c r="Q1053" i="1"/>
  <c r="R1053" i="1" s="1"/>
  <c r="S1053" i="1" s="1"/>
  <c r="Q1054" i="1"/>
  <c r="Q1055" i="1"/>
  <c r="Q1058" i="1"/>
  <c r="Q1059" i="1"/>
  <c r="Q1061" i="1"/>
  <c r="R1061" i="1" s="1"/>
  <c r="S1061" i="1" s="1"/>
  <c r="Q1062" i="1"/>
  <c r="Q1063" i="1"/>
  <c r="Q1065" i="1"/>
  <c r="R1065" i="1" s="1"/>
  <c r="S1065" i="1" s="1"/>
  <c r="Q1066" i="1"/>
  <c r="Q1068" i="1"/>
  <c r="R1068" i="1" s="1"/>
  <c r="S1068" i="1" s="1"/>
  <c r="Q1069" i="1"/>
  <c r="R1069" i="1" s="1"/>
  <c r="S1069" i="1" s="1"/>
  <c r="Q1070" i="1"/>
  <c r="R1070" i="1" s="1"/>
  <c r="S1070" i="1" s="1"/>
  <c r="Q1071" i="1"/>
  <c r="R1071" i="1" s="1"/>
  <c r="S1071" i="1" s="1"/>
  <c r="Q1072" i="1"/>
  <c r="R1072" i="1" s="1"/>
  <c r="S1072" i="1" s="1"/>
  <c r="Q1073" i="1"/>
  <c r="R1073" i="1" s="1"/>
  <c r="S1073" i="1" s="1"/>
  <c r="Q1074" i="1"/>
  <c r="R1074" i="1" s="1"/>
  <c r="S1074" i="1" s="1"/>
  <c r="Q1075" i="1"/>
  <c r="R1075" i="1" s="1"/>
  <c r="S1075" i="1" s="1"/>
  <c r="Q1076" i="1"/>
  <c r="R1076" i="1" s="1"/>
  <c r="S1076" i="1" s="1"/>
  <c r="Q1077" i="1"/>
  <c r="R1077" i="1" s="1"/>
  <c r="S1077" i="1" s="1"/>
  <c r="Q1078" i="1"/>
  <c r="R1078" i="1" s="1"/>
  <c r="S1078" i="1" s="1"/>
  <c r="Q1079" i="1"/>
  <c r="R1079" i="1" s="1"/>
  <c r="S1079" i="1" s="1"/>
  <c r="Q1080" i="1"/>
  <c r="R1080" i="1" s="1"/>
  <c r="S1080" i="1" s="1"/>
  <c r="Q1081" i="1"/>
  <c r="R1081" i="1" s="1"/>
  <c r="S1081" i="1" s="1"/>
  <c r="Q1082" i="1"/>
  <c r="R1082" i="1" s="1"/>
  <c r="S1082" i="1" s="1"/>
  <c r="Q1084" i="1"/>
  <c r="Q1085" i="1"/>
  <c r="R1085" i="1" s="1"/>
  <c r="S1085" i="1" s="1"/>
  <c r="Q1086" i="1"/>
  <c r="Q1087" i="1"/>
  <c r="Q1088" i="1"/>
  <c r="Q1089" i="1"/>
  <c r="R1089" i="1" s="1"/>
  <c r="S1089" i="1" s="1"/>
  <c r="Q1090" i="1"/>
  <c r="Q1091" i="1"/>
  <c r="Q1093" i="1"/>
  <c r="R1093" i="1" s="1"/>
  <c r="S1093" i="1" s="1"/>
  <c r="Q1094" i="1"/>
  <c r="Q1095" i="1"/>
  <c r="Q1096" i="1"/>
  <c r="Q1097" i="1"/>
  <c r="R1097" i="1" s="1"/>
  <c r="S1097" i="1" s="1"/>
  <c r="Q1098" i="1"/>
  <c r="Q1099" i="1"/>
  <c r="Q1100" i="1"/>
  <c r="Q1101" i="1"/>
  <c r="R1101" i="1" s="1"/>
  <c r="S1101" i="1" s="1"/>
  <c r="Q1102" i="1"/>
  <c r="Q1103" i="1"/>
  <c r="Q1104" i="1"/>
  <c r="Q1105" i="1"/>
  <c r="R1105" i="1" s="1"/>
  <c r="S1105" i="1" s="1"/>
  <c r="Q1106" i="1"/>
  <c r="Q1107" i="1"/>
  <c r="Q1108" i="1"/>
  <c r="Q1109" i="1"/>
  <c r="R1109" i="1" s="1"/>
  <c r="S1109" i="1" s="1"/>
  <c r="Q1110" i="1"/>
  <c r="Q1111" i="1"/>
  <c r="Q1112" i="1"/>
  <c r="Q1113" i="1"/>
  <c r="R1113" i="1" s="1"/>
  <c r="S1113" i="1" s="1"/>
  <c r="Q1114" i="1"/>
  <c r="Q1115" i="1"/>
  <c r="Q1116" i="1"/>
  <c r="Q1117" i="1"/>
  <c r="R1117" i="1" s="1"/>
  <c r="S1117" i="1" s="1"/>
  <c r="Q1118" i="1"/>
  <c r="Q1119" i="1"/>
  <c r="Q1120" i="1"/>
  <c r="Q1121" i="1"/>
  <c r="R1121" i="1" s="1"/>
  <c r="S1121" i="1" s="1"/>
  <c r="Q1122" i="1"/>
  <c r="Q1123" i="1"/>
  <c r="Q1124" i="1"/>
  <c r="Q1125" i="1"/>
  <c r="R1125" i="1" s="1"/>
  <c r="S1125" i="1" s="1"/>
  <c r="Q1126" i="1"/>
  <c r="Q1127" i="1"/>
  <c r="Q1129" i="1"/>
  <c r="R1129" i="1" s="1"/>
  <c r="S1129" i="1" s="1"/>
  <c r="Q1130" i="1"/>
  <c r="Q1131" i="1"/>
  <c r="Q1132" i="1"/>
  <c r="Q1133" i="1"/>
  <c r="R1133" i="1" s="1"/>
  <c r="S1133" i="1" s="1"/>
  <c r="Q1134" i="1"/>
  <c r="Q1135" i="1"/>
  <c r="Q1136" i="1"/>
  <c r="Q1137" i="1"/>
  <c r="R1137" i="1" s="1"/>
  <c r="S1137" i="1" s="1"/>
  <c r="Q1138" i="1"/>
  <c r="Q1139" i="1"/>
  <c r="Q1140" i="1"/>
  <c r="Q1141" i="1"/>
  <c r="R1141" i="1" s="1"/>
  <c r="S1141" i="1" s="1"/>
  <c r="Q1142" i="1"/>
  <c r="Q1143" i="1"/>
  <c r="Q1144" i="1"/>
  <c r="Q1145" i="1"/>
  <c r="R1145" i="1" s="1"/>
  <c r="S1145" i="1" s="1"/>
  <c r="Q1146" i="1"/>
  <c r="Q1147" i="1"/>
  <c r="Q1148" i="1"/>
  <c r="Q1149" i="1"/>
  <c r="R1149" i="1" s="1"/>
  <c r="S1149" i="1" s="1"/>
  <c r="Q1150" i="1"/>
  <c r="Q1151" i="1"/>
  <c r="Q1153" i="1"/>
  <c r="R1153" i="1" s="1"/>
  <c r="S1153" i="1" s="1"/>
  <c r="Q1154" i="1"/>
  <c r="R1154" i="1" s="1"/>
  <c r="S1154" i="1" s="1"/>
  <c r="Q1156" i="1"/>
  <c r="Q1157" i="1"/>
  <c r="R1157" i="1" s="1"/>
  <c r="S1157" i="1" s="1"/>
  <c r="Q1159" i="1"/>
  <c r="Q1161" i="1"/>
  <c r="R1161" i="1" s="1"/>
  <c r="S1161" i="1" s="1"/>
  <c r="Q1162" i="1"/>
  <c r="Q1163" i="1"/>
  <c r="Q1164" i="1"/>
  <c r="Q1165" i="1"/>
  <c r="R1165" i="1" s="1"/>
  <c r="S1165" i="1" s="1"/>
  <c r="Q1166" i="1"/>
  <c r="Q1167" i="1"/>
  <c r="Q1168" i="1"/>
  <c r="Q1169" i="1"/>
  <c r="R1169" i="1" s="1"/>
  <c r="S1169" i="1" s="1"/>
  <c r="Q1170" i="1"/>
  <c r="Q1171" i="1"/>
  <c r="Q1172" i="1"/>
  <c r="Q1173" i="1"/>
  <c r="R1173" i="1" s="1"/>
  <c r="S1173" i="1" s="1"/>
  <c r="Q1174" i="1"/>
  <c r="Q1175" i="1"/>
  <c r="Q1177" i="1"/>
  <c r="R1177" i="1" s="1"/>
  <c r="S1177" i="1" s="1"/>
  <c r="Q1178" i="1"/>
  <c r="R1178" i="1" s="1"/>
  <c r="S1178" i="1" s="1"/>
  <c r="Q1179" i="1"/>
  <c r="R1179" i="1" s="1"/>
  <c r="S1179" i="1" s="1"/>
  <c r="Q1180" i="1"/>
  <c r="R1180" i="1" s="1"/>
  <c r="S1180" i="1" s="1"/>
  <c r="Q1181" i="1"/>
  <c r="R1181" i="1" s="1"/>
  <c r="S1181" i="1" s="1"/>
  <c r="Q1182" i="1"/>
  <c r="R1182" i="1" s="1"/>
  <c r="S1182" i="1" s="1"/>
  <c r="Q1183" i="1"/>
  <c r="R1183" i="1" s="1"/>
  <c r="S1183" i="1" s="1"/>
  <c r="Q1184" i="1"/>
  <c r="R1184" i="1" s="1"/>
  <c r="S1184" i="1" s="1"/>
  <c r="Q1185" i="1"/>
  <c r="R1185" i="1" s="1"/>
  <c r="S1185" i="1" s="1"/>
  <c r="Q1186" i="1"/>
  <c r="R1186" i="1" s="1"/>
  <c r="S1186" i="1" s="1"/>
  <c r="Q1187" i="1"/>
  <c r="R1187" i="1" s="1"/>
  <c r="S1187" i="1" s="1"/>
  <c r="Q1188" i="1"/>
  <c r="R1188" i="1" s="1"/>
  <c r="S1188" i="1" s="1"/>
  <c r="Q1189" i="1"/>
  <c r="R1189" i="1" s="1"/>
  <c r="S1189" i="1" s="1"/>
  <c r="Q1190" i="1"/>
  <c r="R1190" i="1" s="1"/>
  <c r="S1190" i="1" s="1"/>
  <c r="Q1191" i="1"/>
  <c r="R1191" i="1" s="1"/>
  <c r="S1191" i="1" s="1"/>
  <c r="Q1192" i="1"/>
  <c r="R1192" i="1" s="1"/>
  <c r="S1192" i="1" s="1"/>
  <c r="Q1195" i="1"/>
  <c r="Q1196" i="1"/>
  <c r="Q1197" i="1"/>
  <c r="R1197" i="1" s="1"/>
  <c r="S1197" i="1" s="1"/>
  <c r="Q1198" i="1"/>
  <c r="Q1199" i="1"/>
  <c r="Q1201" i="1"/>
  <c r="R1201" i="1" s="1"/>
  <c r="S1201" i="1" s="1"/>
  <c r="Q1203" i="1"/>
  <c r="R1203" i="1" s="1"/>
  <c r="S1203" i="1" s="1"/>
  <c r="Q1204" i="1"/>
  <c r="R1204" i="1" s="1"/>
  <c r="S1204" i="1" s="1"/>
  <c r="Q1205" i="1"/>
  <c r="R1205" i="1" s="1"/>
  <c r="S1205" i="1" s="1"/>
  <c r="Q1206" i="1"/>
  <c r="R1206" i="1" s="1"/>
  <c r="S1206" i="1" s="1"/>
  <c r="Q1208" i="1"/>
  <c r="Q1209" i="1"/>
  <c r="R1209" i="1" s="1"/>
  <c r="S1209" i="1" s="1"/>
  <c r="Q1210" i="1"/>
  <c r="Q1211" i="1"/>
  <c r="Q1212" i="1"/>
  <c r="Q1213" i="1"/>
  <c r="R1213" i="1" s="1"/>
  <c r="S1213" i="1" s="1"/>
  <c r="Q1214" i="1"/>
  <c r="Q1215" i="1"/>
  <c r="Q1217" i="1"/>
  <c r="R1217" i="1" s="1"/>
  <c r="S1217" i="1" s="1"/>
  <c r="Q1218" i="1"/>
  <c r="Q1219" i="1"/>
  <c r="Q1220" i="1"/>
  <c r="Q1221" i="1"/>
  <c r="R1221" i="1" s="1"/>
  <c r="S1221" i="1" s="1"/>
  <c r="Q1222" i="1"/>
  <c r="Q1223" i="1"/>
  <c r="Q1224" i="1"/>
  <c r="Q1225" i="1"/>
  <c r="R1225" i="1" s="1"/>
  <c r="S1225" i="1" s="1"/>
  <c r="Q1226" i="1"/>
  <c r="Q1227" i="1"/>
  <c r="Q1228" i="1"/>
  <c r="Q1229" i="1"/>
  <c r="R1229" i="1" s="1"/>
  <c r="S1229" i="1" s="1"/>
  <c r="Q1230" i="1"/>
  <c r="Q1231" i="1"/>
  <c r="Q1232" i="1"/>
  <c r="Q1233" i="1"/>
  <c r="R1233" i="1" s="1"/>
  <c r="S1233" i="1" s="1"/>
  <c r="Q1234" i="1"/>
  <c r="Q1235" i="1"/>
  <c r="Q1236" i="1"/>
  <c r="Q1238" i="1"/>
  <c r="Q1239" i="1"/>
  <c r="Q1240" i="1"/>
  <c r="Q1241" i="1"/>
  <c r="R1241" i="1" s="1"/>
  <c r="S1241" i="1" s="1"/>
  <c r="Q1242" i="1"/>
  <c r="Q1243" i="1"/>
  <c r="Q1244" i="1"/>
  <c r="Q1246" i="1"/>
  <c r="R1246" i="1" s="1"/>
  <c r="S1246" i="1" s="1"/>
  <c r="Q1247" i="1"/>
  <c r="R1247" i="1" s="1"/>
  <c r="S1247" i="1" s="1"/>
  <c r="Q1248" i="1"/>
  <c r="R1248" i="1" s="1"/>
  <c r="S1248" i="1" s="1"/>
  <c r="Q1249" i="1"/>
  <c r="R1249" i="1" s="1"/>
  <c r="S1249" i="1" s="1"/>
  <c r="Q1250" i="1"/>
  <c r="R1250" i="1" s="1"/>
  <c r="S1250" i="1" s="1"/>
  <c r="Q1251" i="1"/>
  <c r="R1251" i="1" s="1"/>
  <c r="S1251" i="1" s="1"/>
  <c r="Q1252" i="1"/>
  <c r="R1252" i="1" s="1"/>
  <c r="S1252" i="1" s="1"/>
  <c r="Q1253" i="1"/>
  <c r="R1253" i="1" s="1"/>
  <c r="S1253" i="1" s="1"/>
  <c r="Q1254" i="1"/>
  <c r="R1254" i="1" s="1"/>
  <c r="S1254" i="1" s="1"/>
  <c r="Q1255" i="1"/>
  <c r="R1255" i="1" s="1"/>
  <c r="S1255" i="1" s="1"/>
  <c r="Q1256" i="1"/>
  <c r="R1256" i="1" s="1"/>
  <c r="S1256" i="1" s="1"/>
  <c r="Q1257" i="1"/>
  <c r="R1257" i="1" s="1"/>
  <c r="S1257" i="1" s="1"/>
  <c r="Q1258" i="1"/>
  <c r="R1258" i="1" s="1"/>
  <c r="S1258" i="1" s="1"/>
  <c r="Q1259" i="1"/>
  <c r="R1259" i="1" s="1"/>
  <c r="S1259" i="1" s="1"/>
  <c r="Q1260" i="1"/>
  <c r="R1260" i="1" s="1"/>
  <c r="S1260" i="1" s="1"/>
  <c r="Q1261" i="1"/>
  <c r="R1261" i="1" s="1"/>
  <c r="S1261" i="1" s="1"/>
  <c r="Q1262" i="1"/>
  <c r="R1262" i="1" s="1"/>
  <c r="S1262" i="1" s="1"/>
  <c r="Q1263" i="1"/>
  <c r="R1263" i="1" s="1"/>
  <c r="S1263" i="1" s="1"/>
  <c r="Q1264" i="1"/>
  <c r="R1264" i="1" s="1"/>
  <c r="S1264" i="1" s="1"/>
  <c r="Q1265" i="1"/>
  <c r="R1265" i="1" s="1"/>
  <c r="S1265" i="1" s="1"/>
  <c r="Q1266" i="1"/>
  <c r="R1266" i="1" s="1"/>
  <c r="S1266" i="1" s="1"/>
  <c r="Q1267" i="1"/>
  <c r="R1267" i="1" s="1"/>
  <c r="S1267" i="1" s="1"/>
  <c r="Q1268" i="1"/>
  <c r="R1268" i="1" s="1"/>
  <c r="S1268" i="1" s="1"/>
  <c r="Q1269" i="1"/>
  <c r="R1269" i="1" s="1"/>
  <c r="S1269" i="1" s="1"/>
  <c r="Q1270" i="1"/>
  <c r="R1270" i="1" s="1"/>
  <c r="S1270" i="1" s="1"/>
  <c r="Q1272" i="1"/>
  <c r="Q1273" i="1"/>
  <c r="R1273" i="1" s="1"/>
  <c r="S1273" i="1" s="1"/>
  <c r="Q1275" i="1"/>
  <c r="Q1276" i="1"/>
  <c r="Q1277" i="1"/>
  <c r="R1277" i="1" s="1"/>
  <c r="S1277" i="1" s="1"/>
  <c r="Q1278" i="1"/>
  <c r="Q1279" i="1"/>
  <c r="Q1280" i="1"/>
  <c r="Q1281" i="1"/>
  <c r="R1281" i="1" s="1"/>
  <c r="S1281" i="1" s="1"/>
  <c r="Q1282" i="1"/>
  <c r="Q1283" i="1"/>
  <c r="Q1284" i="1"/>
  <c r="Q1285" i="1"/>
  <c r="R1285" i="1" s="1"/>
  <c r="S1285" i="1" s="1"/>
  <c r="Q1286" i="1"/>
  <c r="Q1288" i="1"/>
  <c r="Q1289" i="1"/>
  <c r="R1289" i="1" s="1"/>
  <c r="S1289" i="1" s="1"/>
  <c r="Q1290" i="1"/>
  <c r="Q1291" i="1"/>
  <c r="Q1292" i="1"/>
  <c r="Q1293" i="1"/>
  <c r="R1293" i="1" s="1"/>
  <c r="S1293" i="1" s="1"/>
  <c r="Q1294" i="1"/>
  <c r="Q1295" i="1"/>
  <c r="Q1296" i="1"/>
  <c r="Q1297" i="1"/>
  <c r="R1297" i="1" s="1"/>
  <c r="S1297" i="1" s="1"/>
  <c r="Q1298" i="1"/>
  <c r="Q1299" i="1"/>
  <c r="Q1300" i="1"/>
  <c r="Q1301" i="1"/>
  <c r="R1301" i="1" s="1"/>
  <c r="S1301" i="1" s="1"/>
  <c r="Q1302" i="1"/>
  <c r="Q1303" i="1"/>
  <c r="Q1304" i="1"/>
  <c r="Q1305" i="1"/>
  <c r="R1305" i="1" s="1"/>
  <c r="S1305" i="1" s="1"/>
  <c r="Q1306" i="1"/>
  <c r="Q1307" i="1"/>
  <c r="Q1308" i="1"/>
  <c r="Q1310" i="1"/>
  <c r="R1310" i="1" s="1"/>
  <c r="S1310" i="1" s="1"/>
  <c r="Q1312" i="1"/>
  <c r="Q1313" i="1"/>
  <c r="R1313" i="1" s="1"/>
  <c r="S1313" i="1" s="1"/>
  <c r="Q1314" i="1"/>
  <c r="Q1315" i="1"/>
  <c r="Q1316" i="1"/>
  <c r="Q1317" i="1"/>
  <c r="R1317" i="1" s="1"/>
  <c r="S1317" i="1" s="1"/>
  <c r="Q1318" i="1"/>
  <c r="Q1319" i="1"/>
  <c r="Q1320" i="1"/>
  <c r="Q1321" i="1"/>
  <c r="R1321" i="1" s="1"/>
  <c r="S1321" i="1" s="1"/>
  <c r="Q1322" i="1"/>
  <c r="Q1323" i="1"/>
  <c r="Q1324" i="1"/>
  <c r="Q1325" i="1"/>
  <c r="R1325" i="1" s="1"/>
  <c r="S1325" i="1" s="1"/>
  <c r="Q1326" i="1"/>
  <c r="Q1327" i="1"/>
  <c r="Q1328" i="1"/>
  <c r="Q1329" i="1"/>
  <c r="R1329" i="1" s="1"/>
  <c r="S1329" i="1" s="1"/>
  <c r="Q1330" i="1"/>
  <c r="Q1331" i="1"/>
  <c r="Q1332" i="1"/>
  <c r="Q1333" i="1"/>
  <c r="R1333" i="1" s="1"/>
  <c r="S1333" i="1" s="1"/>
  <c r="Q1334" i="1"/>
  <c r="Q1335" i="1"/>
  <c r="Q1336" i="1"/>
  <c r="Q1337" i="1"/>
  <c r="R1337" i="1" s="1"/>
  <c r="S1337" i="1" s="1"/>
  <c r="Q1338" i="1"/>
  <c r="Q1339" i="1"/>
  <c r="Q1340" i="1"/>
  <c r="Q1341" i="1"/>
  <c r="R1341" i="1" s="1"/>
  <c r="S1341" i="1" s="1"/>
  <c r="Q1342" i="1"/>
  <c r="Q1343" i="1"/>
  <c r="Q1344" i="1"/>
  <c r="Q1345" i="1"/>
  <c r="R1345" i="1" s="1"/>
  <c r="S1345" i="1" s="1"/>
  <c r="Q1346" i="1"/>
  <c r="Q1347" i="1"/>
  <c r="Q1348" i="1"/>
  <c r="Q1349" i="1"/>
  <c r="R1349" i="1" s="1"/>
  <c r="S1349" i="1" s="1"/>
  <c r="Q1350" i="1"/>
  <c r="Q1351" i="1"/>
  <c r="Q1353" i="1"/>
  <c r="R1353" i="1" s="1"/>
  <c r="S1353" i="1" s="1"/>
  <c r="Q1354" i="1"/>
  <c r="Q1355" i="1"/>
  <c r="Q1356" i="1"/>
  <c r="Q1357" i="1"/>
  <c r="R1357" i="1" s="1"/>
  <c r="S1357" i="1" s="1"/>
  <c r="Q1358" i="1"/>
  <c r="Q1359" i="1"/>
  <c r="Q1360" i="1"/>
  <c r="Q1361" i="1"/>
  <c r="R1361" i="1" s="1"/>
  <c r="S1361" i="1" s="1"/>
  <c r="Q1363" i="1"/>
  <c r="Q1364" i="1"/>
  <c r="Q1365" i="1"/>
  <c r="R1365" i="1" s="1"/>
  <c r="S1365" i="1" s="1"/>
  <c r="Q1366" i="1"/>
  <c r="Q1367" i="1"/>
  <c r="Q1368" i="1"/>
  <c r="Q1369" i="1"/>
  <c r="R1369" i="1" s="1"/>
  <c r="S1369" i="1" s="1"/>
  <c r="Q1370" i="1"/>
  <c r="Q1371" i="1"/>
  <c r="Q1373" i="1"/>
  <c r="R1373" i="1" s="1"/>
  <c r="S1373" i="1" s="1"/>
  <c r="Q1374" i="1"/>
  <c r="R1374" i="1" s="1"/>
  <c r="S1374" i="1" s="1"/>
  <c r="Q1375" i="1"/>
  <c r="R1375" i="1" s="1"/>
  <c r="S1375" i="1" s="1"/>
  <c r="Q1376" i="1"/>
  <c r="R1376" i="1" s="1"/>
  <c r="S1376" i="1" s="1"/>
  <c r="Q1377" i="1"/>
  <c r="R1377" i="1" s="1"/>
  <c r="S1377" i="1" s="1"/>
  <c r="Q1378" i="1"/>
  <c r="R1378" i="1" s="1"/>
  <c r="S1378" i="1" s="1"/>
  <c r="Q1379" i="1"/>
  <c r="R1379" i="1" s="1"/>
  <c r="S1379" i="1" s="1"/>
  <c r="Q1380" i="1"/>
  <c r="R1380" i="1" s="1"/>
  <c r="S1380" i="1" s="1"/>
  <c r="Q1381" i="1"/>
  <c r="R1381" i="1" s="1"/>
  <c r="S1381" i="1" s="1"/>
  <c r="Q1382" i="1"/>
  <c r="R1382" i="1" s="1"/>
  <c r="S1382" i="1" s="1"/>
  <c r="Q1383" i="1"/>
  <c r="R1383" i="1" s="1"/>
  <c r="S1383" i="1" s="1"/>
  <c r="Q1384" i="1"/>
  <c r="R1384" i="1" s="1"/>
  <c r="S1384" i="1" s="1"/>
  <c r="Q1385" i="1"/>
  <c r="R1385" i="1" s="1"/>
  <c r="S1385" i="1" s="1"/>
  <c r="Q1386" i="1"/>
  <c r="R1386" i="1" s="1"/>
  <c r="S1386" i="1" s="1"/>
  <c r="Q1387" i="1"/>
  <c r="R1387" i="1" s="1"/>
  <c r="S1387" i="1" s="1"/>
  <c r="Q1388" i="1"/>
  <c r="R1388" i="1" s="1"/>
  <c r="S1388" i="1" s="1"/>
  <c r="Q1389" i="1"/>
  <c r="R1389" i="1" s="1"/>
  <c r="S1389" i="1" s="1"/>
  <c r="Q1390" i="1"/>
  <c r="R1390" i="1" s="1"/>
  <c r="S1390" i="1" s="1"/>
  <c r="Q1391" i="1"/>
  <c r="R1391" i="1" s="1"/>
  <c r="S1391" i="1" s="1"/>
  <c r="Q1392" i="1"/>
  <c r="R1392" i="1" s="1"/>
  <c r="S1392" i="1" s="1"/>
  <c r="Q1393" i="1"/>
  <c r="R1393" i="1" s="1"/>
  <c r="S1393" i="1" s="1"/>
  <c r="Q1394" i="1"/>
  <c r="R1394" i="1" s="1"/>
  <c r="S1394" i="1" s="1"/>
  <c r="Q1395" i="1"/>
  <c r="R1395" i="1" s="1"/>
  <c r="S1395" i="1" s="1"/>
  <c r="Q1396" i="1"/>
  <c r="R1396" i="1" s="1"/>
  <c r="S1396" i="1" s="1"/>
  <c r="Q1397" i="1"/>
  <c r="R1397" i="1" s="1"/>
  <c r="S1397" i="1" s="1"/>
  <c r="Q1399" i="1"/>
  <c r="Q1400" i="1"/>
  <c r="Q1401" i="1"/>
  <c r="R1401" i="1" s="1"/>
  <c r="S1401" i="1" s="1"/>
  <c r="Q1402" i="1"/>
  <c r="Q1403" i="1"/>
  <c r="Q1404" i="1"/>
  <c r="Q1405" i="1"/>
  <c r="R1405" i="1" s="1"/>
  <c r="S1405" i="1" s="1"/>
  <c r="Q1406" i="1"/>
  <c r="Q1407" i="1"/>
  <c r="Q1408" i="1"/>
  <c r="Q1410" i="1"/>
  <c r="Q1411" i="1"/>
  <c r="Q1412" i="1"/>
  <c r="Q1413" i="1"/>
  <c r="R1413" i="1" s="1"/>
  <c r="S1413" i="1" s="1"/>
  <c r="Q1414" i="1"/>
  <c r="Q1415" i="1"/>
  <c r="Q1416" i="1"/>
  <c r="Q1417" i="1"/>
  <c r="R1417" i="1" s="1"/>
  <c r="S1417" i="1" s="1"/>
  <c r="Q1418" i="1"/>
  <c r="Q1419" i="1"/>
  <c r="Q1420" i="1"/>
  <c r="Q1421" i="1"/>
  <c r="R1421" i="1" s="1"/>
  <c r="S1421" i="1" s="1"/>
  <c r="Q1422" i="1"/>
  <c r="Q1423" i="1"/>
  <c r="Q1424" i="1"/>
  <c r="Q1426" i="1"/>
  <c r="Q1427" i="1"/>
  <c r="Q1428" i="1"/>
  <c r="Q1429" i="1"/>
  <c r="R1429" i="1" s="1"/>
  <c r="S1429" i="1" s="1"/>
  <c r="Q1430" i="1"/>
  <c r="Q1431" i="1"/>
  <c r="Q1432" i="1"/>
  <c r="Q1433" i="1"/>
  <c r="R1433" i="1" s="1"/>
  <c r="S1433" i="1" s="1"/>
  <c r="Q1434" i="1"/>
  <c r="Q1435" i="1"/>
  <c r="Q1436" i="1"/>
  <c r="Q1437" i="1"/>
  <c r="R1437" i="1" s="1"/>
  <c r="S1437" i="1" s="1"/>
  <c r="Q1438" i="1"/>
  <c r="Q1439" i="1"/>
  <c r="Q1440" i="1"/>
  <c r="Q1441" i="1"/>
  <c r="R1441" i="1" s="1"/>
  <c r="S1441" i="1" s="1"/>
  <c r="Q1442" i="1"/>
  <c r="Q1443" i="1"/>
  <c r="Q1444" i="1"/>
  <c r="Q1446" i="1"/>
  <c r="R1446" i="1" s="1"/>
  <c r="S1446" i="1" s="1"/>
  <c r="Q1447" i="1"/>
  <c r="R1447" i="1" s="1"/>
  <c r="S1447" i="1" s="1"/>
  <c r="Q1448" i="1"/>
  <c r="R1448" i="1" s="1"/>
  <c r="S1448" i="1" s="1"/>
  <c r="Q1449" i="1"/>
  <c r="R1449" i="1" s="1"/>
  <c r="S1449" i="1" s="1"/>
  <c r="Q1450" i="1"/>
  <c r="R1450" i="1" s="1"/>
  <c r="S1450" i="1" s="1"/>
  <c r="Q1451" i="1"/>
  <c r="R1451" i="1" s="1"/>
  <c r="S1451" i="1" s="1"/>
  <c r="Q1452" i="1"/>
  <c r="R1452" i="1" s="1"/>
  <c r="S1452" i="1" s="1"/>
  <c r="Q1454" i="1"/>
  <c r="Q1455" i="1"/>
  <c r="Q1456" i="1"/>
  <c r="Q1458" i="1"/>
  <c r="Q1459" i="1"/>
  <c r="Q1460" i="1"/>
  <c r="Q1461" i="1"/>
  <c r="R1461" i="1" s="1"/>
  <c r="S1461" i="1" s="1"/>
  <c r="Q1462" i="1"/>
  <c r="Q1463" i="1"/>
  <c r="Q1464" i="1"/>
  <c r="Q1465" i="1"/>
  <c r="R1465" i="1" s="1"/>
  <c r="S1465" i="1" s="1"/>
  <c r="Q1466" i="1"/>
  <c r="Q1467" i="1"/>
  <c r="Q1468" i="1"/>
  <c r="Q1469" i="1"/>
  <c r="R1469" i="1" s="1"/>
  <c r="S1469" i="1" s="1"/>
  <c r="Q1470" i="1"/>
  <c r="Q1471" i="1"/>
  <c r="Q1472" i="1"/>
  <c r="Q1473" i="1"/>
  <c r="R1473" i="1" s="1"/>
  <c r="S1473" i="1" s="1"/>
  <c r="Q1474" i="1"/>
  <c r="Q1475" i="1"/>
  <c r="Q1476" i="1"/>
  <c r="Q1477" i="1"/>
  <c r="R1477" i="1" s="1"/>
  <c r="S1477" i="1" s="1"/>
  <c r="Q1478" i="1"/>
  <c r="Q1479" i="1"/>
  <c r="Q1480" i="1"/>
  <c r="Q1481" i="1"/>
  <c r="R1481" i="1" s="1"/>
  <c r="S1481" i="1" s="1"/>
  <c r="Q1482" i="1"/>
  <c r="Q1483" i="1"/>
  <c r="Q1484" i="1"/>
  <c r="Q1485" i="1"/>
  <c r="R1485" i="1" s="1"/>
  <c r="S1485" i="1" s="1"/>
  <c r="Q1486" i="1"/>
  <c r="Q1487" i="1"/>
  <c r="Q1489" i="1"/>
  <c r="R1489" i="1" s="1"/>
  <c r="S1489" i="1" s="1"/>
  <c r="Q1490" i="1"/>
  <c r="Q1491" i="1"/>
  <c r="Q1492" i="1"/>
  <c r="Q1493" i="1"/>
  <c r="R1493" i="1" s="1"/>
  <c r="S1493" i="1" s="1"/>
  <c r="Q1494" i="1"/>
  <c r="Q1495" i="1"/>
  <c r="Q1496" i="1"/>
  <c r="Q1497" i="1"/>
  <c r="R1497" i="1" s="1"/>
  <c r="S1497" i="1" s="1"/>
  <c r="Q1498" i="1"/>
  <c r="Q1499" i="1"/>
  <c r="Q1500" i="1"/>
  <c r="Q1501" i="1"/>
  <c r="R1501" i="1" s="1"/>
  <c r="S1501" i="1" s="1"/>
  <c r="Q1502" i="1"/>
  <c r="Q1503" i="1"/>
  <c r="Q1504" i="1"/>
  <c r="Q1505" i="1"/>
  <c r="R1505" i="1" s="1"/>
  <c r="S1505" i="1" s="1"/>
  <c r="Q1506" i="1"/>
  <c r="Q1507" i="1"/>
  <c r="Q1508" i="1"/>
  <c r="Q1509" i="1"/>
  <c r="R1509" i="1" s="1"/>
  <c r="S1509" i="1" s="1"/>
  <c r="Q1510" i="1"/>
  <c r="Q1511" i="1"/>
  <c r="Q1512" i="1"/>
  <c r="Q1513" i="1"/>
  <c r="R1513" i="1" s="1"/>
  <c r="S1513" i="1" s="1"/>
  <c r="Q1514" i="1"/>
  <c r="Q1515" i="1"/>
  <c r="Q1516" i="1"/>
  <c r="Q1517" i="1"/>
  <c r="R1517" i="1" s="1"/>
  <c r="S1517" i="1" s="1"/>
  <c r="Q1518" i="1"/>
  <c r="Q1519" i="1"/>
  <c r="Q1521" i="1"/>
  <c r="R1521" i="1" s="1"/>
  <c r="S1521" i="1" s="1"/>
  <c r="Q1522" i="1"/>
  <c r="R1522" i="1" s="1"/>
  <c r="S1522" i="1" s="1"/>
  <c r="Q1523" i="1"/>
  <c r="R1523" i="1" s="1"/>
  <c r="S1523" i="1" s="1"/>
  <c r="Q1524" i="1"/>
  <c r="R1524" i="1" s="1"/>
  <c r="S1524" i="1" s="1"/>
  <c r="Q1526" i="1"/>
  <c r="Q1527" i="1"/>
  <c r="Q1528" i="1"/>
  <c r="Q1529" i="1"/>
  <c r="R1529" i="1" s="1"/>
  <c r="S1529" i="1" s="1"/>
  <c r="Q1530" i="1"/>
  <c r="Q1531" i="1"/>
  <c r="Q1532" i="1"/>
  <c r="Q1533" i="1"/>
  <c r="R1533" i="1" s="1"/>
  <c r="S1533" i="1" s="1"/>
  <c r="Q1534" i="1"/>
  <c r="Q1535" i="1"/>
  <c r="Q1536" i="1"/>
  <c r="Q1537" i="1"/>
  <c r="R1537" i="1" s="1"/>
  <c r="S1537" i="1" s="1"/>
  <c r="Q1538" i="1"/>
  <c r="Q1539" i="1"/>
  <c r="Q1541" i="1"/>
  <c r="R1541" i="1" s="1"/>
  <c r="S1541" i="1" s="1"/>
  <c r="Q1542" i="1"/>
  <c r="Q1543" i="1"/>
  <c r="Q1544" i="1"/>
  <c r="Q1545" i="1"/>
  <c r="R1545" i="1" s="1"/>
  <c r="S1545" i="1" s="1"/>
  <c r="Q1546" i="1"/>
  <c r="Q1547" i="1"/>
  <c r="Q1548" i="1"/>
  <c r="Q1549" i="1"/>
  <c r="R1549" i="1" s="1"/>
  <c r="S1549" i="1" s="1"/>
  <c r="Q1550" i="1"/>
  <c r="Q1551" i="1"/>
  <c r="Q1552" i="1"/>
  <c r="Q1553" i="1"/>
  <c r="R1553" i="1" s="1"/>
  <c r="S1553" i="1" s="1"/>
  <c r="Q1554" i="1"/>
  <c r="Q1555" i="1"/>
  <c r="Q1556" i="1"/>
  <c r="Q1557" i="1"/>
  <c r="R1557" i="1" s="1"/>
  <c r="S1557" i="1" s="1"/>
  <c r="Q1558" i="1"/>
  <c r="Q1559" i="1"/>
  <c r="Q1560" i="1"/>
  <c r="Q1561" i="1"/>
  <c r="R1561" i="1" s="1"/>
  <c r="S1561" i="1" s="1"/>
  <c r="Q1562" i="1"/>
  <c r="Q1564" i="1"/>
  <c r="Q1565" i="1"/>
  <c r="R1565" i="1" s="1"/>
  <c r="S1565" i="1" s="1"/>
  <c r="Q1566" i="1"/>
  <c r="Q1567" i="1"/>
  <c r="Q1568" i="1"/>
  <c r="Q1570" i="1"/>
  <c r="R1570" i="1" s="1"/>
  <c r="S1570" i="1" s="1"/>
  <c r="Q1571" i="1"/>
  <c r="R1571" i="1" s="1"/>
  <c r="S1571" i="1" s="1"/>
  <c r="Q1572" i="1"/>
  <c r="R1572" i="1" s="1"/>
  <c r="S1572" i="1" s="1"/>
  <c r="Q1573" i="1"/>
  <c r="R1573" i="1" s="1"/>
  <c r="S1573" i="1" s="1"/>
  <c r="Q1574" i="1"/>
  <c r="R1574" i="1" s="1"/>
  <c r="S1574" i="1" s="1"/>
  <c r="Q1575" i="1"/>
  <c r="R1575" i="1" s="1"/>
  <c r="S1575" i="1" s="1"/>
  <c r="Q1576" i="1"/>
  <c r="R1576" i="1" s="1"/>
  <c r="S1576" i="1" s="1"/>
  <c r="Q1577" i="1"/>
  <c r="R1577" i="1" s="1"/>
  <c r="S1577" i="1" s="1"/>
  <c r="Q1578" i="1"/>
  <c r="R1578" i="1" s="1"/>
  <c r="S1578" i="1" s="1"/>
  <c r="Q1579" i="1"/>
  <c r="R1579" i="1" s="1"/>
  <c r="S1579" i="1" s="1"/>
  <c r="Q1580" i="1"/>
  <c r="R1580" i="1" s="1"/>
  <c r="S1580" i="1" s="1"/>
  <c r="Q1581" i="1"/>
  <c r="R1581" i="1" s="1"/>
  <c r="S1581" i="1" s="1"/>
  <c r="Q1582" i="1"/>
  <c r="R1582" i="1" s="1"/>
  <c r="S1582" i="1" s="1"/>
  <c r="Q1583" i="1"/>
  <c r="R1583" i="1" s="1"/>
  <c r="S1583" i="1" s="1"/>
  <c r="Q1584" i="1"/>
  <c r="R1584" i="1" s="1"/>
  <c r="S1584" i="1" s="1"/>
  <c r="Q1585" i="1"/>
  <c r="R1585" i="1" s="1"/>
  <c r="S1585" i="1" s="1"/>
  <c r="Q1586" i="1"/>
  <c r="R1586" i="1" s="1"/>
  <c r="S1586" i="1" s="1"/>
  <c r="Q1587" i="1"/>
  <c r="R1587" i="1" s="1"/>
  <c r="S1587" i="1" s="1"/>
  <c r="Q1588" i="1"/>
  <c r="R1588" i="1" s="1"/>
  <c r="S1588" i="1" s="1"/>
  <c r="Q1589" i="1"/>
  <c r="R1589" i="1" s="1"/>
  <c r="S1589" i="1" s="1"/>
  <c r="Q1590" i="1"/>
  <c r="R1590" i="1" s="1"/>
  <c r="S1590" i="1" s="1"/>
  <c r="Q1592" i="1"/>
  <c r="Q1593" i="1"/>
  <c r="R1593" i="1" s="1"/>
  <c r="S1593" i="1" s="1"/>
  <c r="Q1594" i="1"/>
  <c r="Q1595" i="1"/>
  <c r="Q1596" i="1"/>
  <c r="Q1597" i="1"/>
  <c r="R1597" i="1" s="1"/>
  <c r="S1597" i="1" s="1"/>
  <c r="Q1598" i="1"/>
  <c r="Q1599" i="1"/>
  <c r="Q1600" i="1"/>
  <c r="Q1601" i="1"/>
  <c r="R1601" i="1" s="1"/>
  <c r="S1601" i="1" s="1"/>
  <c r="Q1602" i="1"/>
  <c r="Q1603" i="1"/>
  <c r="Q1604" i="1"/>
  <c r="Q1605" i="1"/>
  <c r="R1605" i="1" s="1"/>
  <c r="S1605" i="1" s="1"/>
  <c r="Q1606" i="1"/>
  <c r="Q1607" i="1"/>
  <c r="Q1608" i="1"/>
  <c r="Q1609" i="1"/>
  <c r="R1609" i="1" s="1"/>
  <c r="S1609" i="1" s="1"/>
  <c r="Q1610" i="1"/>
  <c r="Q1611" i="1"/>
  <c r="Q1612" i="1"/>
  <c r="Q1613" i="1"/>
  <c r="R1613" i="1" s="1"/>
  <c r="S1613" i="1" s="1"/>
  <c r="Q1614" i="1"/>
  <c r="Q1615" i="1"/>
  <c r="Q1616" i="1"/>
  <c r="Q1617" i="1"/>
  <c r="R1617" i="1" s="1"/>
  <c r="S1617" i="1" s="1"/>
  <c r="Q1618" i="1"/>
  <c r="Q1619" i="1"/>
  <c r="Q1620" i="1"/>
  <c r="Q1621" i="1"/>
  <c r="R1621" i="1" s="1"/>
  <c r="S1621" i="1" s="1"/>
  <c r="Q1622" i="1"/>
  <c r="Q1623" i="1"/>
  <c r="Q1624" i="1"/>
  <c r="Q1625" i="1"/>
  <c r="R1625" i="1" s="1"/>
  <c r="S1625" i="1" s="1"/>
  <c r="Q1626" i="1"/>
  <c r="Q1627" i="1"/>
  <c r="Q1628" i="1"/>
  <c r="Q1631" i="1"/>
  <c r="Q1632" i="1"/>
  <c r="Q1633" i="1"/>
  <c r="R1633" i="1" s="1"/>
  <c r="S1633" i="1" s="1"/>
  <c r="Q1634" i="1"/>
  <c r="Q1635" i="1"/>
  <c r="Q1636" i="1"/>
  <c r="Q1637" i="1"/>
  <c r="R1637" i="1" s="1"/>
  <c r="S1637" i="1" s="1"/>
  <c r="Q1638" i="1"/>
  <c r="Q1639" i="1"/>
  <c r="Q1640" i="1"/>
  <c r="Q1641" i="1"/>
  <c r="R1641" i="1" s="1"/>
  <c r="S1641" i="1" s="1"/>
  <c r="Q1642" i="1"/>
  <c r="Q1643" i="1"/>
  <c r="Q1644" i="1"/>
  <c r="Q1645" i="1"/>
  <c r="R1645" i="1" s="1"/>
  <c r="S1645" i="1" s="1"/>
  <c r="Q1646" i="1"/>
  <c r="Q1647" i="1"/>
  <c r="Q1648" i="1"/>
  <c r="Q1649" i="1"/>
  <c r="R1649" i="1" s="1"/>
  <c r="S1649" i="1" s="1"/>
  <c r="Q1650" i="1"/>
  <c r="Q1651" i="1"/>
  <c r="Q1652" i="1"/>
  <c r="Q1653" i="1"/>
  <c r="R1653" i="1" s="1"/>
  <c r="S1653" i="1" s="1"/>
  <c r="Q1654" i="1"/>
  <c r="Q1655" i="1"/>
  <c r="Q1656" i="1"/>
  <c r="Q1657" i="1"/>
  <c r="R1657" i="1" s="1"/>
  <c r="S1657" i="1" s="1"/>
  <c r="Q1658" i="1"/>
  <c r="Q1659" i="1"/>
  <c r="Q1660" i="1"/>
  <c r="Q1661" i="1"/>
  <c r="R1661" i="1" s="1"/>
  <c r="S1661" i="1" s="1"/>
  <c r="Q1662" i="1"/>
  <c r="Q1663" i="1"/>
  <c r="Q1664" i="1"/>
  <c r="Q1665" i="1"/>
  <c r="R1665" i="1" s="1"/>
  <c r="S1665" i="1" s="1"/>
  <c r="Q1666" i="1"/>
  <c r="Q1668" i="1"/>
  <c r="R1668" i="1" s="1"/>
  <c r="S1668" i="1" s="1"/>
  <c r="Q1669" i="1"/>
  <c r="R1669" i="1" s="1"/>
  <c r="S1669" i="1" s="1"/>
  <c r="Q1670" i="1"/>
  <c r="R1670" i="1" s="1"/>
  <c r="S1670" i="1" s="1"/>
  <c r="Q1671" i="1"/>
  <c r="R1671" i="1" s="1"/>
  <c r="S1671" i="1" s="1"/>
  <c r="Q1672" i="1"/>
  <c r="R1672" i="1" s="1"/>
  <c r="S1672" i="1" s="1"/>
  <c r="Q1673" i="1"/>
  <c r="R1673" i="1" s="1"/>
  <c r="S1673" i="1" s="1"/>
  <c r="Q1674" i="1"/>
  <c r="R1674" i="1" s="1"/>
  <c r="S1674" i="1" s="1"/>
  <c r="Q1676" i="1"/>
  <c r="Q1677" i="1"/>
  <c r="R1677" i="1" s="1"/>
  <c r="S1677" i="1" s="1"/>
  <c r="Q1678" i="1"/>
  <c r="Q1679" i="1"/>
  <c r="Q1680" i="1"/>
  <c r="Q1681" i="1"/>
  <c r="R1681" i="1" s="1"/>
  <c r="S1681" i="1" s="1"/>
  <c r="Q1682" i="1"/>
  <c r="Q1683" i="1"/>
  <c r="Q1684" i="1"/>
  <c r="Q1685" i="1"/>
  <c r="R1685" i="1" s="1"/>
  <c r="S1685" i="1" s="1"/>
  <c r="Q1686" i="1"/>
  <c r="Q1687" i="1"/>
  <c r="Q1688" i="1"/>
  <c r="Q1689" i="1"/>
  <c r="R1689" i="1" s="1"/>
  <c r="S1689" i="1" s="1"/>
  <c r="Q1690" i="1"/>
  <c r="Q1691" i="1"/>
  <c r="Q1692" i="1"/>
  <c r="Q1693" i="1"/>
  <c r="R1693" i="1" s="1"/>
  <c r="S1693" i="1" s="1"/>
  <c r="Q1694" i="1"/>
  <c r="Q1695" i="1"/>
  <c r="Q1696" i="1"/>
  <c r="Q1697" i="1"/>
  <c r="R1697" i="1" s="1"/>
  <c r="S1697" i="1" s="1"/>
  <c r="Q1698" i="1"/>
  <c r="Q1699" i="1"/>
  <c r="Q1700" i="1"/>
  <c r="Q1701" i="1"/>
  <c r="R1701" i="1" s="1"/>
  <c r="S1701" i="1" s="1"/>
  <c r="Q1702" i="1"/>
  <c r="Q1703" i="1"/>
  <c r="Q1704" i="1"/>
  <c r="Q1705" i="1"/>
  <c r="R1705" i="1" s="1"/>
  <c r="S1705" i="1" s="1"/>
  <c r="Q1706" i="1"/>
  <c r="Q1707" i="1"/>
  <c r="Q1708" i="1"/>
  <c r="Q1709" i="1"/>
  <c r="R1709" i="1" s="1"/>
  <c r="S1709" i="1" s="1"/>
  <c r="Q1710" i="1"/>
  <c r="Q1711" i="1"/>
  <c r="Q1712" i="1"/>
  <c r="Q1713" i="1"/>
  <c r="R1713" i="1" s="1"/>
  <c r="S1713" i="1" s="1"/>
  <c r="Q1714" i="1"/>
  <c r="Q1715" i="1"/>
  <c r="Q1716" i="1"/>
  <c r="Q1718" i="1"/>
  <c r="Q1719" i="1"/>
  <c r="Q1720" i="1"/>
  <c r="Q1722" i="1"/>
  <c r="Q1723" i="1"/>
  <c r="Q1724" i="1"/>
  <c r="Q1725" i="1"/>
  <c r="R1725" i="1" s="1"/>
  <c r="S1725" i="1" s="1"/>
  <c r="Q1726" i="1"/>
  <c r="Q1727" i="1"/>
  <c r="Q1728" i="1"/>
  <c r="Q1729" i="1"/>
  <c r="R1729" i="1" s="1"/>
  <c r="S1729" i="1" s="1"/>
  <c r="Q1730" i="1"/>
  <c r="Q1731" i="1"/>
  <c r="Q1732" i="1"/>
  <c r="Q1733" i="1"/>
  <c r="R1733" i="1" s="1"/>
  <c r="S1733" i="1" s="1"/>
  <c r="Q1734" i="1"/>
  <c r="Q1735" i="1"/>
  <c r="Q1736" i="1"/>
  <c r="Q1737" i="1"/>
  <c r="R1737" i="1" s="1"/>
  <c r="S1737" i="1" s="1"/>
  <c r="Q1738" i="1"/>
  <c r="Q1739" i="1"/>
  <c r="Q1740" i="1"/>
  <c r="Q1741" i="1"/>
  <c r="R1741" i="1" s="1"/>
  <c r="S1741" i="1" s="1"/>
  <c r="Q1742" i="1"/>
  <c r="Q1743" i="1"/>
  <c r="Q1744" i="1"/>
  <c r="Q1745" i="1"/>
  <c r="R1745" i="1" s="1"/>
  <c r="S1745" i="1" s="1"/>
  <c r="Q1746" i="1"/>
  <c r="Q1748" i="1"/>
  <c r="R1748" i="1" s="1"/>
  <c r="S1748" i="1" s="1"/>
  <c r="Q1749" i="1"/>
  <c r="R1749" i="1" s="1"/>
  <c r="S1749" i="1" s="1"/>
  <c r="Q1750" i="1"/>
  <c r="R1750" i="1" s="1"/>
  <c r="S1750" i="1" s="1"/>
  <c r="Q1751" i="1"/>
  <c r="R1751" i="1" s="1"/>
  <c r="S1751" i="1" s="1"/>
  <c r="Q1752" i="1"/>
  <c r="R1752" i="1" s="1"/>
  <c r="S1752" i="1" s="1"/>
  <c r="Q1753" i="1"/>
  <c r="R1753" i="1" s="1"/>
  <c r="S1753" i="1" s="1"/>
  <c r="Q1754" i="1"/>
  <c r="R1754" i="1" s="1"/>
  <c r="S1754" i="1" s="1"/>
  <c r="Q1755" i="1"/>
  <c r="R1755" i="1" s="1"/>
  <c r="S1755" i="1" s="1"/>
  <c r="Q1756" i="1"/>
  <c r="R1756" i="1" s="1"/>
  <c r="S1756" i="1" s="1"/>
  <c r="Q1757" i="1"/>
  <c r="R1757" i="1" s="1"/>
  <c r="S1757" i="1" s="1"/>
  <c r="Q1758" i="1"/>
  <c r="R1758" i="1" s="1"/>
  <c r="S1758" i="1" s="1"/>
  <c r="Q1759" i="1"/>
  <c r="R1759" i="1" s="1"/>
  <c r="S1759" i="1" s="1"/>
  <c r="Q1760" i="1"/>
  <c r="R1760" i="1" s="1"/>
  <c r="S1760" i="1" s="1"/>
  <c r="Q1761" i="1"/>
  <c r="R1761" i="1" s="1"/>
  <c r="S1761" i="1" s="1"/>
  <c r="Q1762" i="1"/>
  <c r="R1762" i="1" s="1"/>
  <c r="S1762" i="1" s="1"/>
  <c r="Q1763" i="1"/>
  <c r="R1763" i="1" s="1"/>
  <c r="S1763" i="1" s="1"/>
  <c r="Q1764" i="1"/>
  <c r="R1764" i="1" s="1"/>
  <c r="S1764" i="1" s="1"/>
  <c r="Q1765" i="1"/>
  <c r="R1765" i="1" s="1"/>
  <c r="S1765" i="1" s="1"/>
  <c r="Q1766" i="1"/>
  <c r="R1766" i="1" s="1"/>
  <c r="S1766" i="1" s="1"/>
  <c r="Q1767" i="1"/>
  <c r="R1767" i="1" s="1"/>
  <c r="S1767" i="1" s="1"/>
  <c r="Q1768" i="1"/>
  <c r="R1768" i="1" s="1"/>
  <c r="S1768" i="1" s="1"/>
  <c r="Q1769" i="1"/>
  <c r="R1769" i="1" s="1"/>
  <c r="S1769" i="1" s="1"/>
  <c r="Q1770" i="1"/>
  <c r="R1770" i="1" s="1"/>
  <c r="S1770" i="1" s="1"/>
  <c r="Q1771" i="1"/>
  <c r="R1771" i="1" s="1"/>
  <c r="S1771" i="1" s="1"/>
  <c r="Q1772" i="1"/>
  <c r="R1772" i="1" s="1"/>
  <c r="S1772" i="1" s="1"/>
  <c r="Q1773" i="1"/>
  <c r="R1773" i="1" s="1"/>
  <c r="S1773" i="1" s="1"/>
  <c r="Q1774" i="1"/>
  <c r="R1774" i="1" s="1"/>
  <c r="S1774" i="1" s="1"/>
  <c r="Q1775" i="1"/>
  <c r="R1775" i="1" s="1"/>
  <c r="S1775" i="1" s="1"/>
  <c r="Q1776" i="1"/>
  <c r="R1776" i="1" s="1"/>
  <c r="S1776" i="1" s="1"/>
  <c r="Q1777" i="1"/>
  <c r="R1777" i="1" s="1"/>
  <c r="S1777" i="1" s="1"/>
  <c r="Q1778" i="1"/>
  <c r="R1778" i="1" s="1"/>
  <c r="S1778" i="1" s="1"/>
  <c r="Q1779" i="1"/>
  <c r="R1779" i="1" s="1"/>
  <c r="S1779" i="1" s="1"/>
  <c r="Q1781" i="1"/>
  <c r="R1781" i="1" s="1"/>
  <c r="S1781" i="1" s="1"/>
  <c r="Q1782" i="1"/>
  <c r="Q1783" i="1"/>
  <c r="Q1784" i="1"/>
  <c r="Q1785" i="1"/>
  <c r="R1785" i="1" s="1"/>
  <c r="S1785" i="1" s="1"/>
  <c r="Q1786" i="1"/>
  <c r="Q1787" i="1"/>
  <c r="Q1788" i="1"/>
  <c r="Q1789" i="1"/>
  <c r="R1789" i="1" s="1"/>
  <c r="S1789" i="1" s="1"/>
  <c r="Q1790" i="1"/>
  <c r="Q1791" i="1"/>
  <c r="Q1793" i="1"/>
  <c r="R1793" i="1" s="1"/>
  <c r="S1793" i="1" s="1"/>
  <c r="Q1794" i="1"/>
  <c r="Q1795" i="1"/>
  <c r="Q1796" i="1"/>
  <c r="Q1797" i="1"/>
  <c r="R1797" i="1" s="1"/>
  <c r="S1797" i="1" s="1"/>
  <c r="Q1799" i="1"/>
  <c r="Q1800" i="1"/>
  <c r="Q1801" i="1"/>
  <c r="R1801" i="1" s="1"/>
  <c r="S1801" i="1" s="1"/>
  <c r="Q1802" i="1"/>
  <c r="Q1803" i="1"/>
  <c r="Q1804" i="1"/>
  <c r="Q1805" i="1"/>
  <c r="R1805" i="1" s="1"/>
  <c r="S1805" i="1" s="1"/>
  <c r="Q1806" i="1"/>
  <c r="Q1807" i="1"/>
  <c r="Q1808" i="1"/>
  <c r="Q1810" i="1"/>
  <c r="R1810" i="1" s="1"/>
  <c r="S1810" i="1" s="1"/>
  <c r="Q1811" i="1"/>
  <c r="R1811" i="1" s="1"/>
  <c r="S1811" i="1" s="1"/>
  <c r="Q1812" i="1"/>
  <c r="R1812" i="1" s="1"/>
  <c r="S1812" i="1" s="1"/>
  <c r="Q1813" i="1"/>
  <c r="R1813" i="1" s="1"/>
  <c r="S1813" i="1" s="1"/>
  <c r="Q1814" i="1"/>
  <c r="R1814" i="1" s="1"/>
  <c r="S1814" i="1" s="1"/>
  <c r="Q1815" i="1"/>
  <c r="R1815" i="1" s="1"/>
  <c r="S1815" i="1" s="1"/>
  <c r="Q1816" i="1"/>
  <c r="R1816" i="1" s="1"/>
  <c r="S1816" i="1" s="1"/>
  <c r="Q1818" i="1"/>
  <c r="Q1819" i="1"/>
  <c r="Q1820" i="1"/>
  <c r="Q1821" i="1"/>
  <c r="R1821" i="1" s="1"/>
  <c r="S1821" i="1" s="1"/>
  <c r="Q1822" i="1"/>
  <c r="Q1823" i="1"/>
  <c r="Q1824" i="1"/>
  <c r="Q1825" i="1"/>
  <c r="R1825" i="1" s="1"/>
  <c r="S1825" i="1" s="1"/>
  <c r="Q1826" i="1"/>
  <c r="Q1827" i="1"/>
  <c r="Q1828" i="1"/>
  <c r="Q1829" i="1"/>
  <c r="R1829" i="1" s="1"/>
  <c r="S1829" i="1" s="1"/>
  <c r="Q1830" i="1"/>
  <c r="Q1831" i="1"/>
  <c r="Q1832" i="1"/>
  <c r="Q1833" i="1"/>
  <c r="R1833" i="1" s="1"/>
  <c r="S1833" i="1" s="1"/>
  <c r="Q1834" i="1"/>
  <c r="Q1835" i="1"/>
  <c r="Q1836" i="1"/>
  <c r="Q1838" i="1"/>
  <c r="Q1839" i="1"/>
  <c r="Q1840" i="1"/>
  <c r="Q1841" i="1"/>
  <c r="R1841" i="1" s="1"/>
  <c r="S1841" i="1" s="1"/>
  <c r="Q1842" i="1"/>
  <c r="Q1844" i="1"/>
  <c r="Q1845" i="1"/>
  <c r="R1845" i="1" s="1"/>
  <c r="S1845" i="1" s="1"/>
  <c r="Q1846" i="1"/>
  <c r="Q1847" i="1"/>
  <c r="Q1848" i="1"/>
  <c r="Q1849" i="1"/>
  <c r="R1849" i="1" s="1"/>
  <c r="S1849" i="1" s="1"/>
  <c r="Q1850" i="1"/>
  <c r="Q1851" i="1"/>
  <c r="Q1852" i="1"/>
  <c r="Q1853" i="1"/>
  <c r="R1853" i="1" s="1"/>
  <c r="S1853" i="1" s="1"/>
  <c r="Q1854" i="1"/>
  <c r="Q1855" i="1"/>
  <c r="Q1856" i="1"/>
  <c r="Q1857" i="1"/>
  <c r="R1857" i="1" s="1"/>
  <c r="S1857" i="1" s="1"/>
  <c r="Q1858" i="1"/>
  <c r="Q1859" i="1"/>
  <c r="Q1861" i="1"/>
  <c r="R1861" i="1" s="1"/>
  <c r="S1861" i="1" s="1"/>
  <c r="Q1862" i="1"/>
  <c r="R1862" i="1" s="1"/>
  <c r="S1862" i="1" s="1"/>
  <c r="Q1863" i="1"/>
  <c r="R1863" i="1" s="1"/>
  <c r="S1863" i="1" s="1"/>
  <c r="Q1864" i="1"/>
  <c r="R1864" i="1" s="1"/>
  <c r="S1864" i="1" s="1"/>
  <c r="Q1865" i="1"/>
  <c r="R1865" i="1" s="1"/>
  <c r="S1865" i="1" s="1"/>
  <c r="Q1866" i="1"/>
  <c r="R1866" i="1" s="1"/>
  <c r="S1866" i="1" s="1"/>
  <c r="Q1868" i="1"/>
  <c r="Q1869" i="1"/>
  <c r="R1869" i="1" s="1"/>
  <c r="S1869" i="1" s="1"/>
  <c r="Q1870" i="1"/>
  <c r="Q1871" i="1"/>
  <c r="Q1872" i="1"/>
  <c r="Q1873" i="1"/>
  <c r="R1873" i="1" s="1"/>
  <c r="S1873" i="1" s="1"/>
  <c r="Q1874" i="1"/>
  <c r="Q1875" i="1"/>
  <c r="Q1876" i="1"/>
  <c r="Q1877" i="1"/>
  <c r="R1877" i="1" s="1"/>
  <c r="S1877" i="1" s="1"/>
  <c r="Q1878" i="1"/>
  <c r="Q1879" i="1"/>
  <c r="Q1880" i="1"/>
  <c r="Q1881" i="1"/>
  <c r="R1881" i="1" s="1"/>
  <c r="S1881" i="1" s="1"/>
  <c r="Q1882" i="1"/>
  <c r="Q1883" i="1"/>
  <c r="Q1884" i="1"/>
  <c r="Q1886" i="1"/>
  <c r="Q1888" i="1"/>
  <c r="Q1889" i="1"/>
  <c r="R1889" i="1" s="1"/>
  <c r="S1889" i="1" s="1"/>
  <c r="Q1890" i="1"/>
  <c r="Q1891" i="1"/>
  <c r="Q1892" i="1"/>
  <c r="Q1893" i="1"/>
  <c r="R1893" i="1" s="1"/>
  <c r="S1893" i="1" s="1"/>
  <c r="Q1894" i="1"/>
  <c r="Q1896" i="1"/>
  <c r="R1896" i="1" s="1"/>
  <c r="S1896" i="1" s="1"/>
  <c r="Q1897" i="1"/>
  <c r="R1897" i="1" s="1"/>
  <c r="S1897" i="1" s="1"/>
  <c r="Q1898" i="1"/>
  <c r="R1898" i="1" s="1"/>
  <c r="S1898" i="1" s="1"/>
  <c r="Q1899" i="1"/>
  <c r="R1899" i="1" s="1"/>
  <c r="S1899" i="1" s="1"/>
  <c r="Q1900" i="1"/>
  <c r="R1900" i="1" s="1"/>
  <c r="S1900" i="1" s="1"/>
  <c r="Q1901" i="1"/>
  <c r="R1901" i="1" s="1"/>
  <c r="S1901" i="1" s="1"/>
  <c r="Q1902" i="1"/>
  <c r="R1902" i="1" s="1"/>
  <c r="S1902" i="1" s="1"/>
  <c r="Q1903" i="1"/>
  <c r="R1903" i="1" s="1"/>
  <c r="S1903" i="1" s="1"/>
  <c r="Q1904" i="1"/>
  <c r="R1904" i="1" s="1"/>
  <c r="S1904" i="1" s="1"/>
  <c r="Q1906" i="1"/>
  <c r="Q1908" i="1"/>
  <c r="Q1910" i="1"/>
  <c r="Q1911" i="1"/>
  <c r="Q1912" i="1"/>
  <c r="Q1914" i="1"/>
  <c r="R1914" i="1" s="1"/>
  <c r="S1914" i="1" s="1"/>
  <c r="Q1915" i="1"/>
  <c r="R1915" i="1" s="1"/>
  <c r="S1915" i="1" s="1"/>
  <c r="Q1916" i="1"/>
  <c r="R1916" i="1" s="1"/>
  <c r="S1916" i="1" s="1"/>
  <c r="Q1917" i="1"/>
  <c r="R1917" i="1" s="1"/>
  <c r="S1917" i="1" s="1"/>
  <c r="Q1918" i="1"/>
  <c r="R1918" i="1" s="1"/>
  <c r="S1918" i="1" s="1"/>
  <c r="Q1919" i="1"/>
  <c r="R1919" i="1" s="1"/>
  <c r="S1919" i="1" s="1"/>
  <c r="Q1920" i="1"/>
  <c r="R1920" i="1" s="1"/>
  <c r="S1920" i="1" s="1"/>
  <c r="Q1921" i="1"/>
  <c r="R1921" i="1" s="1"/>
  <c r="S1921" i="1" s="1"/>
  <c r="Q1923" i="1"/>
  <c r="Q1924" i="1"/>
  <c r="Q1925" i="1"/>
  <c r="R1925" i="1" s="1"/>
  <c r="S1925" i="1" s="1"/>
  <c r="Q1928" i="1"/>
  <c r="Q1929" i="1"/>
  <c r="R1929" i="1" s="1"/>
  <c r="S1929" i="1" s="1"/>
  <c r="Q1930" i="1"/>
  <c r="Q1931" i="1"/>
  <c r="Q1932" i="1"/>
  <c r="Q1933" i="1"/>
  <c r="R1933" i="1" s="1"/>
  <c r="S1933" i="1" s="1"/>
  <c r="Q1934" i="1"/>
  <c r="Q1935" i="1"/>
  <c r="Q1936" i="1"/>
  <c r="Q1937" i="1"/>
  <c r="R1937" i="1" s="1"/>
  <c r="S1937" i="1" s="1"/>
  <c r="Q1939" i="1"/>
  <c r="R1939" i="1" s="1"/>
  <c r="S1939" i="1" s="1"/>
  <c r="Q1940" i="1"/>
  <c r="R1940" i="1" s="1"/>
  <c r="S1940" i="1" s="1"/>
  <c r="Q1941" i="1"/>
  <c r="R1941" i="1" s="1"/>
  <c r="S1941" i="1" s="1"/>
  <c r="Q1942" i="1"/>
  <c r="R1942" i="1" s="1"/>
  <c r="S1942" i="1" s="1"/>
  <c r="Q1943" i="1"/>
  <c r="R1943" i="1" s="1"/>
  <c r="S1943" i="1" s="1"/>
  <c r="Q1944" i="1"/>
  <c r="R1944" i="1" s="1"/>
  <c r="S1944" i="1" s="1"/>
  <c r="Q1945" i="1"/>
  <c r="R1945" i="1" s="1"/>
  <c r="S1945" i="1" s="1"/>
  <c r="Q1946" i="1"/>
  <c r="R1946" i="1" s="1"/>
  <c r="S1946" i="1" s="1"/>
  <c r="Q1947" i="1"/>
  <c r="R1947" i="1" s="1"/>
  <c r="S1947" i="1" s="1"/>
  <c r="Q1949" i="1"/>
  <c r="R1949" i="1" s="1"/>
  <c r="S1949" i="1" s="1"/>
  <c r="Q1950" i="1"/>
  <c r="Q1951" i="1"/>
  <c r="Q1952" i="1"/>
  <c r="Q1953" i="1"/>
  <c r="R1953" i="1" s="1"/>
  <c r="S1953" i="1" s="1"/>
  <c r="Q1954" i="1"/>
  <c r="Q1955" i="1"/>
  <c r="Q1956" i="1"/>
  <c r="Q1957" i="1"/>
  <c r="R1957" i="1" s="1"/>
  <c r="S1957" i="1" s="1"/>
  <c r="Q1958" i="1"/>
  <c r="Q1959" i="1"/>
  <c r="Q1960" i="1"/>
  <c r="Q1962" i="1"/>
  <c r="Q1963" i="1"/>
  <c r="Q1964" i="1"/>
  <c r="Q1965" i="1"/>
  <c r="R1965" i="1" s="1"/>
  <c r="S1965" i="1" s="1"/>
  <c r="Q1966" i="1"/>
  <c r="Q1967" i="1"/>
  <c r="Q1968" i="1"/>
  <c r="Q1969" i="1"/>
  <c r="R1969" i="1" s="1"/>
  <c r="S1969" i="1" s="1"/>
  <c r="Q1970" i="1"/>
  <c r="Q1971" i="1"/>
  <c r="Q1972" i="1"/>
  <c r="Q1973" i="1"/>
  <c r="R1973" i="1" s="1"/>
  <c r="S1973" i="1" s="1"/>
  <c r="Q1974" i="1"/>
  <c r="Q1975" i="1"/>
  <c r="Q1976" i="1"/>
  <c r="Q1977" i="1"/>
  <c r="R1977" i="1" s="1"/>
  <c r="S1977" i="1" s="1"/>
  <c r="Q1978" i="1"/>
  <c r="Q1979" i="1"/>
  <c r="Q1980" i="1"/>
  <c r="Q1981" i="1"/>
  <c r="R1981" i="1" s="1"/>
  <c r="S1981" i="1" s="1"/>
  <c r="Q1982" i="1"/>
  <c r="Q1983" i="1"/>
  <c r="Q1984" i="1"/>
  <c r="Q1985" i="1"/>
  <c r="R1985" i="1" s="1"/>
  <c r="S1985" i="1" s="1"/>
  <c r="Q1986" i="1"/>
  <c r="Q1987" i="1"/>
  <c r="Q1988" i="1"/>
  <c r="Q1989" i="1"/>
  <c r="R1989" i="1" s="1"/>
  <c r="S1989" i="1" s="1"/>
  <c r="Q1990" i="1"/>
  <c r="Q1991" i="1"/>
  <c r="Q1992" i="1"/>
  <c r="Q1993" i="1"/>
  <c r="R1993" i="1" s="1"/>
  <c r="S1993" i="1" s="1"/>
  <c r="Q1994" i="1"/>
  <c r="Q1995" i="1"/>
  <c r="Q1996" i="1"/>
  <c r="Q1997" i="1"/>
  <c r="R1997" i="1" s="1"/>
  <c r="S1997" i="1" s="1"/>
  <c r="Q1998" i="1"/>
  <c r="Q1999" i="1"/>
  <c r="Q2000" i="1"/>
  <c r="Q2001" i="1"/>
  <c r="R2001" i="1" s="1"/>
  <c r="S2001" i="1" s="1"/>
  <c r="Q2002" i="1"/>
  <c r="Q2003" i="1"/>
  <c r="Q2004" i="1"/>
  <c r="Q2005" i="1"/>
  <c r="R2005" i="1" s="1"/>
  <c r="S2005" i="1" s="1"/>
  <c r="Q2006" i="1"/>
  <c r="Q2007" i="1"/>
  <c r="Q2008" i="1"/>
  <c r="Q2009" i="1"/>
  <c r="R2009" i="1" s="1"/>
  <c r="S2009" i="1" s="1"/>
  <c r="Q2010" i="1"/>
  <c r="Q2011" i="1"/>
  <c r="Q2012" i="1"/>
  <c r="Q2013" i="1"/>
  <c r="R2013" i="1" s="1"/>
  <c r="S2013" i="1" s="1"/>
  <c r="Q2014" i="1"/>
  <c r="Q2015" i="1"/>
  <c r="Q2016" i="1"/>
  <c r="Q2017" i="1"/>
  <c r="R2017" i="1" s="1"/>
  <c r="S2017" i="1" s="1"/>
  <c r="Q2018" i="1"/>
  <c r="Q2019" i="1"/>
  <c r="Q2021" i="1"/>
  <c r="R2021" i="1" s="1"/>
  <c r="S2021" i="1" s="1"/>
  <c r="Q2022" i="1"/>
  <c r="Q2023" i="1"/>
  <c r="Q2024" i="1"/>
  <c r="Q2025" i="1"/>
  <c r="R2025" i="1" s="1"/>
  <c r="S2025" i="1" s="1"/>
  <c r="Q2026" i="1"/>
  <c r="Q2027" i="1"/>
  <c r="Q2028" i="1"/>
  <c r="Q2029" i="1"/>
  <c r="R2029" i="1" s="1"/>
  <c r="S2029" i="1" s="1"/>
  <c r="Q2030" i="1"/>
  <c r="Q2031" i="1"/>
  <c r="Q2032" i="1"/>
  <c r="Q2033" i="1"/>
  <c r="R2033" i="1" s="1"/>
  <c r="S2033" i="1" s="1"/>
  <c r="Q2034" i="1"/>
  <c r="Q2035" i="1"/>
  <c r="Q2036" i="1"/>
  <c r="Q2037" i="1"/>
  <c r="R2037" i="1" s="1"/>
  <c r="S2037" i="1" s="1"/>
  <c r="Q2038" i="1"/>
  <c r="Q2039" i="1"/>
  <c r="Q2040" i="1"/>
  <c r="Q2041" i="1"/>
  <c r="R2041" i="1" s="1"/>
  <c r="S2041" i="1" s="1"/>
  <c r="Q2042" i="1"/>
  <c r="Q2043" i="1"/>
  <c r="Q2044" i="1"/>
  <c r="Q2045" i="1"/>
  <c r="R2045" i="1" s="1"/>
  <c r="S2045" i="1" s="1"/>
  <c r="Q2046" i="1"/>
  <c r="Q2047" i="1"/>
  <c r="Q2048" i="1"/>
  <c r="Q2049" i="1"/>
  <c r="R2049" i="1" s="1"/>
  <c r="S2049" i="1" s="1"/>
  <c r="Q2050" i="1"/>
  <c r="Q2051" i="1"/>
  <c r="Q2052" i="1"/>
  <c r="Q2053" i="1"/>
  <c r="R2053" i="1" s="1"/>
  <c r="S2053" i="1" s="1"/>
  <c r="Q2054" i="1"/>
  <c r="Q2055" i="1"/>
  <c r="Q2056" i="1"/>
  <c r="Q2057" i="1"/>
  <c r="R2057" i="1" s="1"/>
  <c r="S2057" i="1" s="1"/>
  <c r="Q2058" i="1"/>
  <c r="Q2059" i="1"/>
  <c r="Q2060" i="1"/>
  <c r="Q2061" i="1"/>
  <c r="R2061" i="1" s="1"/>
  <c r="S2061" i="1" s="1"/>
  <c r="Q2062" i="1"/>
  <c r="Q2063" i="1"/>
  <c r="Q2064" i="1"/>
  <c r="Q2065" i="1"/>
  <c r="R2065" i="1" s="1"/>
  <c r="S2065" i="1" s="1"/>
  <c r="Q2066" i="1"/>
  <c r="Q2067" i="1"/>
  <c r="Q2068" i="1"/>
  <c r="Q2069" i="1"/>
  <c r="R2069" i="1" s="1"/>
  <c r="S2069" i="1" s="1"/>
  <c r="Q2070" i="1"/>
  <c r="Q2071" i="1"/>
  <c r="Q2072" i="1"/>
  <c r="Q2073" i="1"/>
  <c r="R2073" i="1" s="1"/>
  <c r="S2073" i="1" s="1"/>
  <c r="Q2074" i="1"/>
  <c r="Q2075" i="1"/>
  <c r="Q2076" i="1"/>
  <c r="Q2077" i="1"/>
  <c r="R2077" i="1" s="1"/>
  <c r="S2077" i="1" s="1"/>
  <c r="Q2078" i="1"/>
  <c r="Q2079" i="1"/>
  <c r="Q2080" i="1"/>
  <c r="Q2081" i="1"/>
  <c r="R2081" i="1" s="1"/>
  <c r="S2081" i="1" s="1"/>
  <c r="Q2082" i="1"/>
  <c r="Q2083" i="1"/>
  <c r="Q2084" i="1"/>
  <c r="Q2085" i="1"/>
  <c r="R2085" i="1" s="1"/>
  <c r="S2085" i="1" s="1"/>
  <c r="Q2086" i="1"/>
  <c r="Q2087" i="1"/>
  <c r="Q2088" i="1"/>
  <c r="Q2089" i="1"/>
  <c r="R2089" i="1" s="1"/>
  <c r="S2089" i="1" s="1"/>
  <c r="Q2090" i="1"/>
  <c r="Q2092" i="1"/>
  <c r="R2092" i="1" s="1"/>
  <c r="S2092" i="1" s="1"/>
  <c r="Q2093" i="1"/>
  <c r="R2093" i="1" s="1"/>
  <c r="S2093" i="1" s="1"/>
  <c r="Q2094" i="1"/>
  <c r="R2094" i="1" s="1"/>
  <c r="S2094" i="1" s="1"/>
  <c r="Q2095" i="1"/>
  <c r="R2095" i="1" s="1"/>
  <c r="S2095" i="1" s="1"/>
  <c r="Q2096" i="1"/>
  <c r="R2096" i="1" s="1"/>
  <c r="S2096" i="1" s="1"/>
  <c r="Q2097" i="1"/>
  <c r="R2097" i="1" s="1"/>
  <c r="S2097" i="1" s="1"/>
  <c r="Q2098" i="1"/>
  <c r="R2098" i="1" s="1"/>
  <c r="S2098" i="1" s="1"/>
  <c r="Q2099" i="1"/>
  <c r="R2099" i="1" s="1"/>
  <c r="S2099" i="1" s="1"/>
  <c r="Q2100" i="1"/>
  <c r="R2100" i="1" s="1"/>
  <c r="S2100" i="1" s="1"/>
  <c r="Q2101" i="1"/>
  <c r="R2101" i="1" s="1"/>
  <c r="S2101" i="1" s="1"/>
  <c r="Q2102" i="1"/>
  <c r="R2102" i="1" s="1"/>
  <c r="S2102" i="1" s="1"/>
  <c r="Q2103" i="1"/>
  <c r="R2103" i="1" s="1"/>
  <c r="S2103" i="1" s="1"/>
  <c r="Q2104" i="1"/>
  <c r="R2104" i="1" s="1"/>
  <c r="S2104" i="1" s="1"/>
  <c r="Q2105" i="1"/>
  <c r="R2105" i="1" s="1"/>
  <c r="S2105" i="1" s="1"/>
  <c r="Q2106" i="1"/>
  <c r="R2106" i="1" s="1"/>
  <c r="S2106" i="1" s="1"/>
  <c r="Q2107" i="1"/>
  <c r="R2107" i="1" s="1"/>
  <c r="S2107" i="1" s="1"/>
  <c r="Q2108" i="1"/>
  <c r="R2108" i="1" s="1"/>
  <c r="S2108" i="1" s="1"/>
  <c r="Q2109" i="1"/>
  <c r="R2109" i="1" s="1"/>
  <c r="S2109" i="1" s="1"/>
  <c r="Q2110" i="1"/>
  <c r="R2110" i="1" s="1"/>
  <c r="S2110" i="1" s="1"/>
  <c r="Q2111" i="1"/>
  <c r="R2111" i="1" s="1"/>
  <c r="S2111" i="1" s="1"/>
  <c r="Q2112" i="1"/>
  <c r="R2112" i="1" s="1"/>
  <c r="S2112" i="1" s="1"/>
  <c r="Q2113" i="1"/>
  <c r="R2113" i="1" s="1"/>
  <c r="S2113" i="1" s="1"/>
  <c r="Q2114" i="1"/>
  <c r="R2114" i="1" s="1"/>
  <c r="S2114" i="1" s="1"/>
  <c r="Q2115" i="1"/>
  <c r="R2115" i="1" s="1"/>
  <c r="S2115" i="1" s="1"/>
  <c r="Q2116" i="1"/>
  <c r="R2116" i="1" s="1"/>
  <c r="S2116" i="1" s="1"/>
  <c r="Q2120" i="1"/>
  <c r="Q2121" i="1"/>
  <c r="R2121" i="1" s="1"/>
  <c r="S2121" i="1" s="1"/>
  <c r="Q2122" i="1"/>
  <c r="Q2123" i="1"/>
  <c r="Q2124" i="1"/>
  <c r="Q2125" i="1"/>
  <c r="R2125" i="1" s="1"/>
  <c r="S2125" i="1" s="1"/>
  <c r="Q2126" i="1"/>
  <c r="Q2127" i="1"/>
  <c r="Q2128" i="1"/>
  <c r="Q2129" i="1"/>
  <c r="R2129" i="1" s="1"/>
  <c r="S2129" i="1" s="1"/>
  <c r="Q2130" i="1"/>
  <c r="Q2131" i="1"/>
  <c r="Q2132" i="1"/>
  <c r="Q2133" i="1"/>
  <c r="R2133" i="1" s="1"/>
  <c r="S2133" i="1" s="1"/>
  <c r="Q2134" i="1"/>
  <c r="Q2135" i="1"/>
  <c r="Q2136" i="1"/>
  <c r="Q2137" i="1"/>
  <c r="R2137" i="1" s="1"/>
  <c r="S2137" i="1" s="1"/>
  <c r="Q2138" i="1"/>
  <c r="Q2139" i="1"/>
  <c r="Q2140" i="1"/>
  <c r="Q2141" i="1"/>
  <c r="R2141" i="1" s="1"/>
  <c r="S2141" i="1" s="1"/>
  <c r="Q2142" i="1"/>
  <c r="Q2143" i="1"/>
  <c r="Q2144" i="1"/>
  <c r="Q2145" i="1"/>
  <c r="R2145" i="1" s="1"/>
  <c r="S2145" i="1" s="1"/>
  <c r="Q2146" i="1"/>
  <c r="Q2147" i="1"/>
  <c r="Q2148" i="1"/>
  <c r="Q2149" i="1"/>
  <c r="R2149" i="1" s="1"/>
  <c r="S2149" i="1" s="1"/>
  <c r="Q2150" i="1"/>
  <c r="Q2151" i="1"/>
  <c r="Q2152" i="1"/>
  <c r="Q2153" i="1"/>
  <c r="R2153" i="1" s="1"/>
  <c r="S2153" i="1" s="1"/>
  <c r="Q2155" i="1"/>
  <c r="R2155" i="1" s="1"/>
  <c r="S2155" i="1" s="1"/>
  <c r="Q2156" i="1"/>
  <c r="R2156" i="1" s="1"/>
  <c r="S2156" i="1" s="1"/>
  <c r="Q2157" i="1"/>
  <c r="R2157" i="1" s="1"/>
  <c r="S2157" i="1" s="1"/>
  <c r="Q2158" i="1"/>
  <c r="R2158" i="1" s="1"/>
  <c r="S2158" i="1" s="1"/>
  <c r="Q2159" i="1"/>
  <c r="R2159" i="1" s="1"/>
  <c r="S2159" i="1" s="1"/>
  <c r="Q2160" i="1"/>
  <c r="R2160" i="1" s="1"/>
  <c r="S2160" i="1" s="1"/>
  <c r="Q2161" i="1"/>
  <c r="R2161" i="1" s="1"/>
  <c r="S2161" i="1" s="1"/>
  <c r="Q2162" i="1"/>
  <c r="R2162" i="1" s="1"/>
  <c r="S2162" i="1" s="1"/>
  <c r="Q2163" i="1"/>
  <c r="R2163" i="1" s="1"/>
  <c r="S2163" i="1" s="1"/>
  <c r="Q2164" i="1"/>
  <c r="R2164" i="1" s="1"/>
  <c r="S2164" i="1" s="1"/>
  <c r="Q2165" i="1"/>
  <c r="R2165" i="1" s="1"/>
  <c r="S2165" i="1" s="1"/>
  <c r="Q2166" i="1"/>
  <c r="R2166" i="1" s="1"/>
  <c r="S2166" i="1" s="1"/>
  <c r="Q2167" i="1"/>
  <c r="R2167" i="1" s="1"/>
  <c r="S2167" i="1" s="1"/>
  <c r="Q2168" i="1"/>
  <c r="R2168" i="1" s="1"/>
  <c r="S2168" i="1" s="1"/>
  <c r="Q2169" i="1"/>
  <c r="R2169" i="1" s="1"/>
  <c r="S2169" i="1" s="1"/>
  <c r="Q2170" i="1"/>
  <c r="R2170" i="1" s="1"/>
  <c r="S2170" i="1" s="1"/>
  <c r="Q2171" i="1"/>
  <c r="R2171" i="1" s="1"/>
  <c r="S2171" i="1" s="1"/>
  <c r="Q2172" i="1"/>
  <c r="R2172" i="1" s="1"/>
  <c r="S2172" i="1" s="1"/>
  <c r="Q2173" i="1"/>
  <c r="R2173" i="1" s="1"/>
  <c r="S2173" i="1" s="1"/>
  <c r="Q2174" i="1"/>
  <c r="R2174" i="1" s="1"/>
  <c r="S2174" i="1" s="1"/>
  <c r="Q2175" i="1"/>
  <c r="R2175" i="1" s="1"/>
  <c r="S2175" i="1" s="1"/>
  <c r="Q2176" i="1"/>
  <c r="R2176" i="1" s="1"/>
  <c r="S2176" i="1" s="1"/>
  <c r="Q2177" i="1"/>
  <c r="R2177" i="1" s="1"/>
  <c r="S2177" i="1" s="1"/>
  <c r="Q2178" i="1"/>
  <c r="R2178" i="1" s="1"/>
  <c r="S2178" i="1" s="1"/>
  <c r="Q2181" i="1"/>
  <c r="R2181" i="1" s="1"/>
  <c r="S2181" i="1" s="1"/>
  <c r="Q2182" i="1"/>
  <c r="Q2183" i="1"/>
  <c r="Q2184" i="1"/>
  <c r="Q2186" i="1"/>
  <c r="Q2187" i="1"/>
  <c r="Q2188" i="1"/>
  <c r="Q2189" i="1"/>
  <c r="R2189" i="1" s="1"/>
  <c r="S2189" i="1" s="1"/>
  <c r="Q2190" i="1"/>
  <c r="Q2191" i="1"/>
  <c r="Q2192" i="1"/>
  <c r="Q2193" i="1"/>
  <c r="R2193" i="1" s="1"/>
  <c r="S2193" i="1" s="1"/>
  <c r="Q2194" i="1"/>
  <c r="Q2195" i="1"/>
  <c r="Q2196" i="1"/>
  <c r="Q2197" i="1"/>
  <c r="R2197" i="1" s="1"/>
  <c r="S2197" i="1" s="1"/>
  <c r="Q2198" i="1"/>
  <c r="Q2199" i="1"/>
  <c r="Q2200" i="1"/>
  <c r="Q2201" i="1"/>
  <c r="R2201" i="1" s="1"/>
  <c r="S2201" i="1" s="1"/>
  <c r="Q2202" i="1"/>
  <c r="Q2203" i="1"/>
  <c r="Q2204" i="1"/>
  <c r="Q2205" i="1"/>
  <c r="R2205" i="1" s="1"/>
  <c r="S2205" i="1" s="1"/>
  <c r="Q2206" i="1"/>
  <c r="Q2207" i="1"/>
  <c r="Q2208" i="1"/>
  <c r="Q2209" i="1"/>
  <c r="R2209" i="1" s="1"/>
  <c r="S2209" i="1" s="1"/>
  <c r="Q2210" i="1"/>
  <c r="Q2211" i="1"/>
  <c r="Q2212" i="1"/>
  <c r="Q2213" i="1"/>
  <c r="R2213" i="1" s="1"/>
  <c r="S2213" i="1" s="1"/>
  <c r="Q2214" i="1"/>
  <c r="Q2215" i="1"/>
  <c r="Q2216" i="1"/>
  <c r="Q2217" i="1"/>
  <c r="R2217" i="1" s="1"/>
  <c r="S2217" i="1" s="1"/>
  <c r="Q2218" i="1"/>
  <c r="Q2219" i="1"/>
  <c r="Q2220" i="1"/>
  <c r="Q2221" i="1"/>
  <c r="R2221" i="1" s="1"/>
  <c r="S2221" i="1" s="1"/>
  <c r="Q2222" i="1"/>
  <c r="Q2223" i="1"/>
  <c r="Q2224" i="1"/>
  <c r="Q2225" i="1"/>
  <c r="R2225" i="1" s="1"/>
  <c r="S2225" i="1" s="1"/>
  <c r="Q2226" i="1"/>
  <c r="Q2227" i="1"/>
  <c r="Q2228" i="1"/>
  <c r="Q2229" i="1"/>
  <c r="R2229" i="1" s="1"/>
  <c r="S2229" i="1" s="1"/>
  <c r="Q2230" i="1"/>
  <c r="Q2231" i="1"/>
  <c r="Q2232" i="1"/>
  <c r="Q2233" i="1"/>
  <c r="R2233" i="1" s="1"/>
  <c r="S2233" i="1" s="1"/>
  <c r="Q2234" i="1"/>
  <c r="Q2235" i="1"/>
  <c r="Q2236" i="1"/>
  <c r="Q2237" i="1"/>
  <c r="R2237" i="1" s="1"/>
  <c r="S2237" i="1" s="1"/>
  <c r="Q2238" i="1"/>
  <c r="Q2239" i="1"/>
  <c r="Q2240" i="1"/>
  <c r="Q2241" i="1"/>
  <c r="R2241" i="1" s="1"/>
  <c r="S2241" i="1" s="1"/>
  <c r="Q2242" i="1"/>
  <c r="Q2243" i="1"/>
  <c r="Q2244" i="1"/>
  <c r="Q2245" i="1"/>
  <c r="R2245" i="1" s="1"/>
  <c r="S2245" i="1" s="1"/>
  <c r="Q2246" i="1"/>
  <c r="Q2247" i="1"/>
  <c r="Q2248" i="1"/>
  <c r="Q2249" i="1"/>
  <c r="R2249" i="1" s="1"/>
  <c r="S2249" i="1" s="1"/>
  <c r="Q2250" i="1"/>
  <c r="Q2251" i="1"/>
  <c r="Q2252" i="1"/>
  <c r="Q2253" i="1"/>
  <c r="R2253" i="1" s="1"/>
  <c r="S2253" i="1" s="1"/>
  <c r="Q2254" i="1"/>
  <c r="Q2255" i="1"/>
  <c r="Q2256" i="1"/>
  <c r="Q2257" i="1"/>
  <c r="R2257" i="1" s="1"/>
  <c r="S2257" i="1" s="1"/>
  <c r="Q2258" i="1"/>
  <c r="Q2259" i="1"/>
  <c r="Q2260" i="1"/>
  <c r="Q2261" i="1"/>
  <c r="R2261" i="1" s="1"/>
  <c r="S2261" i="1" s="1"/>
  <c r="Q2262" i="1"/>
  <c r="Q2263" i="1"/>
  <c r="Q2264" i="1"/>
  <c r="Q2265" i="1"/>
  <c r="R2265" i="1" s="1"/>
  <c r="S2265" i="1" s="1"/>
  <c r="Q2266" i="1"/>
  <c r="Q2267" i="1"/>
  <c r="Q2268" i="1"/>
  <c r="Q2269" i="1"/>
  <c r="R2269" i="1" s="1"/>
  <c r="S2269" i="1" s="1"/>
  <c r="Q2270" i="1"/>
  <c r="Q2271" i="1"/>
  <c r="Q2272" i="1"/>
  <c r="Q2273" i="1"/>
  <c r="R2273" i="1" s="1"/>
  <c r="S2273" i="1" s="1"/>
  <c r="Q2274" i="1"/>
  <c r="Q2275" i="1"/>
  <c r="Q2276" i="1"/>
  <c r="Q2277" i="1"/>
  <c r="R2277" i="1" s="1"/>
  <c r="S2277" i="1" s="1"/>
  <c r="Q2278" i="1"/>
  <c r="Q2279" i="1"/>
  <c r="Q2280" i="1"/>
  <c r="Q2281" i="1"/>
  <c r="R2281" i="1" s="1"/>
  <c r="S2281" i="1" s="1"/>
  <c r="Q2282" i="1"/>
  <c r="Q2283" i="1"/>
  <c r="Q2284" i="1"/>
  <c r="Q2285" i="1"/>
  <c r="R2285" i="1" s="1"/>
  <c r="S2285" i="1" s="1"/>
  <c r="Q2286" i="1"/>
  <c r="Q2287" i="1"/>
  <c r="Q2288" i="1"/>
  <c r="Q2289" i="1"/>
  <c r="R2289" i="1" s="1"/>
  <c r="S2289" i="1" s="1"/>
  <c r="Q2290" i="1"/>
  <c r="Q2291" i="1"/>
  <c r="Q2292" i="1"/>
  <c r="Q2293" i="1"/>
  <c r="R2293" i="1" s="1"/>
  <c r="S2293" i="1" s="1"/>
  <c r="Q2294" i="1"/>
  <c r="Q2295" i="1"/>
  <c r="Q2296" i="1"/>
  <c r="Q2297" i="1"/>
  <c r="R2297" i="1" s="1"/>
  <c r="S2297" i="1" s="1"/>
  <c r="Q2298" i="1"/>
  <c r="Q2299" i="1"/>
  <c r="Q2300" i="1"/>
  <c r="Q2301" i="1"/>
  <c r="R2301" i="1" s="1"/>
  <c r="S2301" i="1" s="1"/>
  <c r="Q2302" i="1"/>
  <c r="Q2303" i="1"/>
  <c r="Q2304" i="1"/>
  <c r="Q2306" i="1"/>
  <c r="R2306" i="1" s="1"/>
  <c r="S2306" i="1" s="1"/>
  <c r="Q2307" i="1"/>
  <c r="R2307" i="1" s="1"/>
  <c r="S2307" i="1" s="1"/>
  <c r="Q2308" i="1"/>
  <c r="R2308" i="1" s="1"/>
  <c r="S2308" i="1" s="1"/>
  <c r="Q2309" i="1"/>
  <c r="R2309" i="1" s="1"/>
  <c r="S2309" i="1" s="1"/>
  <c r="Q2310" i="1"/>
  <c r="R2310" i="1" s="1"/>
  <c r="S2310" i="1" s="1"/>
  <c r="Q2311" i="1"/>
  <c r="R2311" i="1" s="1"/>
  <c r="S2311" i="1" s="1"/>
  <c r="Q2312" i="1"/>
  <c r="R2312" i="1" s="1"/>
  <c r="S2312" i="1" s="1"/>
  <c r="Q2313" i="1"/>
  <c r="R2313" i="1" s="1"/>
  <c r="S2313" i="1" s="1"/>
  <c r="Q2315" i="1"/>
  <c r="Q2316" i="1"/>
  <c r="Q2317" i="1"/>
  <c r="R2317" i="1" s="1"/>
  <c r="S2317" i="1" s="1"/>
  <c r="Q2318" i="1"/>
  <c r="Q2319" i="1"/>
  <c r="Q2320" i="1"/>
  <c r="Q2321" i="1"/>
  <c r="R2321" i="1" s="1"/>
  <c r="S2321" i="1" s="1"/>
  <c r="Q2322" i="1"/>
  <c r="Q2323" i="1"/>
  <c r="Q2324" i="1"/>
  <c r="Q2325" i="1"/>
  <c r="R2325" i="1" s="1"/>
  <c r="S2325" i="1" s="1"/>
  <c r="Q2326" i="1"/>
  <c r="Q2329" i="1"/>
  <c r="R2329" i="1" s="1"/>
  <c r="S2329" i="1" s="1"/>
  <c r="Q2330" i="1"/>
  <c r="Q2331" i="1"/>
  <c r="Q2332" i="1"/>
  <c r="Q2333" i="1"/>
  <c r="R2333" i="1" s="1"/>
  <c r="S2333" i="1" s="1"/>
  <c r="Q2334" i="1"/>
  <c r="Q2335" i="1"/>
  <c r="Q2336" i="1"/>
  <c r="Q2337" i="1"/>
  <c r="R2337" i="1" s="1"/>
  <c r="S2337" i="1" s="1"/>
  <c r="Q2338" i="1"/>
  <c r="Q2339" i="1"/>
  <c r="Q2340" i="1"/>
  <c r="Q2341" i="1"/>
  <c r="R2341" i="1" s="1"/>
  <c r="S2341" i="1" s="1"/>
  <c r="Q2342" i="1"/>
  <c r="Q2343" i="1"/>
  <c r="Q2344" i="1"/>
  <c r="Q2345" i="1"/>
  <c r="R2345" i="1" s="1"/>
  <c r="S2345" i="1" s="1"/>
  <c r="Q2346" i="1"/>
  <c r="Q2347" i="1"/>
  <c r="Q2348" i="1"/>
  <c r="Q2349" i="1"/>
  <c r="R2349" i="1" s="1"/>
  <c r="S2349" i="1" s="1"/>
  <c r="Q2350" i="1"/>
  <c r="Q2351" i="1"/>
  <c r="Q2352" i="1"/>
  <c r="Q2353" i="1"/>
  <c r="R2353" i="1" s="1"/>
  <c r="S2353" i="1" s="1"/>
  <c r="Q2355" i="1"/>
  <c r="R2355" i="1" s="1"/>
  <c r="S2355" i="1" s="1"/>
  <c r="Q2356" i="1"/>
  <c r="R2356" i="1" s="1"/>
  <c r="S2356" i="1" s="1"/>
  <c r="Q2357" i="1"/>
  <c r="R2357" i="1" s="1"/>
  <c r="S2357" i="1" s="1"/>
  <c r="Q2358" i="1"/>
  <c r="R2358" i="1" s="1"/>
  <c r="S2358" i="1" s="1"/>
  <c r="Q2359" i="1"/>
  <c r="R2359" i="1" s="1"/>
  <c r="S2359" i="1" s="1"/>
  <c r="Q2360" i="1"/>
  <c r="R2360" i="1" s="1"/>
  <c r="S2360" i="1" s="1"/>
  <c r="Q2361" i="1"/>
  <c r="R2361" i="1" s="1"/>
  <c r="S2361" i="1" s="1"/>
  <c r="Q2362" i="1"/>
  <c r="R2362" i="1" s="1"/>
  <c r="S2362" i="1" s="1"/>
  <c r="Q2363" i="1"/>
  <c r="R2363" i="1" s="1"/>
  <c r="S2363" i="1" s="1"/>
  <c r="Q2364" i="1"/>
  <c r="R2364" i="1" s="1"/>
  <c r="S2364" i="1" s="1"/>
  <c r="Q2365" i="1"/>
  <c r="R2365" i="1" s="1"/>
  <c r="S2365" i="1" s="1"/>
  <c r="Q2366" i="1"/>
  <c r="R2366" i="1" s="1"/>
  <c r="S2366" i="1" s="1"/>
  <c r="Q2367" i="1"/>
  <c r="R2367" i="1" s="1"/>
  <c r="S2367" i="1" s="1"/>
  <c r="Q2368" i="1"/>
  <c r="R2368" i="1" s="1"/>
  <c r="S2368" i="1" s="1"/>
  <c r="Q2369" i="1"/>
  <c r="R2369" i="1" s="1"/>
  <c r="S2369" i="1" s="1"/>
  <c r="Q2370" i="1"/>
  <c r="R2370" i="1" s="1"/>
  <c r="S2370" i="1" s="1"/>
  <c r="Q2371" i="1"/>
  <c r="R2371" i="1" s="1"/>
  <c r="S2371" i="1" s="1"/>
  <c r="Q2372" i="1"/>
  <c r="R2372" i="1" s="1"/>
  <c r="S2372" i="1" s="1"/>
  <c r="Q2373" i="1"/>
  <c r="R2373" i="1" s="1"/>
  <c r="S2373" i="1" s="1"/>
  <c r="Q2374" i="1"/>
  <c r="R2374" i="1" s="1"/>
  <c r="S2374" i="1" s="1"/>
  <c r="Q2375" i="1"/>
  <c r="R2375" i="1" s="1"/>
  <c r="S2375" i="1" s="1"/>
  <c r="Q2376" i="1"/>
  <c r="R2376" i="1" s="1"/>
  <c r="S2376" i="1" s="1"/>
  <c r="Q2377" i="1"/>
  <c r="R2377" i="1" s="1"/>
  <c r="S2377" i="1" s="1"/>
  <c r="Q2378" i="1"/>
  <c r="R2378" i="1" s="1"/>
  <c r="S2378" i="1" s="1"/>
  <c r="Q2379" i="1"/>
  <c r="R2379" i="1" s="1"/>
  <c r="S2379" i="1" s="1"/>
  <c r="Q2380" i="1"/>
  <c r="R2380" i="1" s="1"/>
  <c r="S2380" i="1" s="1"/>
  <c r="Q2381" i="1"/>
  <c r="R2381" i="1" s="1"/>
  <c r="S2381" i="1" s="1"/>
  <c r="Q2382" i="1"/>
  <c r="R2382" i="1" s="1"/>
  <c r="S2382" i="1" s="1"/>
  <c r="Q2383" i="1"/>
  <c r="R2383" i="1" s="1"/>
  <c r="S2383" i="1" s="1"/>
  <c r="Q2385" i="1"/>
  <c r="R2385" i="1" s="1"/>
  <c r="S2385" i="1" s="1"/>
  <c r="Q2386" i="1"/>
  <c r="Q2387" i="1"/>
  <c r="Q2388" i="1"/>
  <c r="Q2389" i="1"/>
  <c r="R2389" i="1" s="1"/>
  <c r="S2389" i="1" s="1"/>
  <c r="Q2390" i="1"/>
  <c r="Q2391" i="1"/>
  <c r="Q2392" i="1"/>
  <c r="Q2393" i="1"/>
  <c r="R2393" i="1" s="1"/>
  <c r="S2393" i="1" s="1"/>
  <c r="Q2394" i="1"/>
  <c r="Q2395" i="1"/>
  <c r="Q2396" i="1"/>
  <c r="Q2397" i="1"/>
  <c r="R2397" i="1" s="1"/>
  <c r="S2397" i="1" s="1"/>
  <c r="Q2398" i="1"/>
  <c r="Q2399" i="1"/>
  <c r="Q2400" i="1"/>
  <c r="Q2401" i="1"/>
  <c r="R2401" i="1" s="1"/>
  <c r="S2401" i="1" s="1"/>
  <c r="Q2402" i="1"/>
  <c r="Q2403" i="1"/>
  <c r="Q2404" i="1"/>
  <c r="Q2405" i="1"/>
  <c r="R2405" i="1" s="1"/>
  <c r="S2405" i="1" s="1"/>
  <c r="Q2406" i="1"/>
  <c r="Q2407" i="1"/>
  <c r="Q2409" i="1"/>
  <c r="R2409" i="1" s="1"/>
  <c r="S2409" i="1" s="1"/>
  <c r="Q2410" i="1"/>
  <c r="Q2411" i="1"/>
  <c r="Q2412" i="1"/>
  <c r="Q2413" i="1"/>
  <c r="R2413" i="1" s="1"/>
  <c r="S2413" i="1" s="1"/>
  <c r="Q2414" i="1"/>
  <c r="Q2415" i="1"/>
  <c r="Q2416" i="1"/>
  <c r="Q2417" i="1"/>
  <c r="R2417" i="1" s="1"/>
  <c r="S2417" i="1" s="1"/>
  <c r="Q2418" i="1"/>
  <c r="Q2419" i="1"/>
  <c r="Q2420" i="1"/>
  <c r="Q2421" i="1"/>
  <c r="R2421" i="1" s="1"/>
  <c r="S2421" i="1" s="1"/>
  <c r="Q2422" i="1"/>
  <c r="Q2424" i="1"/>
  <c r="Q2426" i="1"/>
  <c r="R2426" i="1" s="1"/>
  <c r="S2426" i="1" s="1"/>
  <c r="Q2427" i="1"/>
  <c r="R2427" i="1" s="1"/>
  <c r="S2427" i="1" s="1"/>
  <c r="Q2428" i="1"/>
  <c r="R2428" i="1" s="1"/>
  <c r="S2428" i="1" s="1"/>
  <c r="Q2429" i="1"/>
  <c r="R2429" i="1" s="1"/>
  <c r="S2429" i="1" s="1"/>
  <c r="Q2430" i="1"/>
  <c r="R2430" i="1" s="1"/>
  <c r="S2430" i="1" s="1"/>
  <c r="Q2432" i="1"/>
  <c r="Q2433" i="1"/>
  <c r="R2433" i="1" s="1"/>
  <c r="S2433" i="1" s="1"/>
  <c r="Q2434" i="1"/>
  <c r="Q2435" i="1"/>
  <c r="Q2436" i="1"/>
  <c r="Q2437" i="1"/>
  <c r="R2437" i="1" s="1"/>
  <c r="S2437" i="1" s="1"/>
  <c r="Q2438" i="1"/>
  <c r="Q2440" i="1"/>
  <c r="Q2441" i="1"/>
  <c r="R2441" i="1" s="1"/>
  <c r="S2441" i="1" s="1"/>
  <c r="Q2442" i="1"/>
  <c r="Q2443" i="1"/>
  <c r="Q2444" i="1"/>
  <c r="Q2445" i="1"/>
  <c r="R2445" i="1" s="1"/>
  <c r="S2445" i="1" s="1"/>
  <c r="Q2446" i="1"/>
  <c r="Q2447" i="1"/>
  <c r="Q2448" i="1"/>
  <c r="Q2449" i="1"/>
  <c r="R2449" i="1" s="1"/>
  <c r="S2449" i="1" s="1"/>
  <c r="Q2450" i="1"/>
  <c r="Q2451" i="1"/>
  <c r="Q2452" i="1"/>
  <c r="Q2453" i="1"/>
  <c r="R2453" i="1" s="1"/>
  <c r="S2453" i="1" s="1"/>
  <c r="Q2454" i="1"/>
  <c r="Q2455" i="1"/>
  <c r="Q2456" i="1"/>
  <c r="Q2457" i="1"/>
  <c r="R2457" i="1" s="1"/>
  <c r="S2457" i="1" s="1"/>
  <c r="Q2458" i="1"/>
  <c r="Q2459" i="1"/>
  <c r="Q2460" i="1"/>
  <c r="Q2461" i="1"/>
  <c r="R2461" i="1" s="1"/>
  <c r="S2461" i="1" s="1"/>
  <c r="Q2462" i="1"/>
  <c r="Q2463" i="1"/>
  <c r="Q2464" i="1"/>
  <c r="Q2465" i="1"/>
  <c r="R2465" i="1" s="1"/>
  <c r="S2465" i="1" s="1"/>
  <c r="Q2466" i="1"/>
  <c r="Q2467" i="1"/>
  <c r="Q2468" i="1"/>
  <c r="Q2469" i="1"/>
  <c r="R2469" i="1" s="1"/>
  <c r="S2469" i="1" s="1"/>
  <c r="Q2470" i="1"/>
  <c r="Q2471" i="1"/>
  <c r="Q2472" i="1"/>
  <c r="Q2473" i="1"/>
  <c r="R2473" i="1" s="1"/>
  <c r="S2473" i="1" s="1"/>
  <c r="Q2474" i="1"/>
  <c r="Q2475" i="1"/>
  <c r="Q2476" i="1"/>
  <c r="Q2477" i="1"/>
  <c r="R2477" i="1" s="1"/>
  <c r="S2477" i="1" s="1"/>
  <c r="Q2478" i="1"/>
  <c r="Q2479" i="1"/>
  <c r="Q2480" i="1"/>
  <c r="Q2482" i="1"/>
  <c r="Q2483" i="1"/>
  <c r="Q2484" i="1"/>
  <c r="Q2485" i="1"/>
  <c r="R2485" i="1" s="1"/>
  <c r="S2485" i="1" s="1"/>
  <c r="Q2486" i="1"/>
  <c r="Q2487" i="1"/>
  <c r="Q2488" i="1"/>
  <c r="Q2489" i="1"/>
  <c r="R2489" i="1" s="1"/>
  <c r="S2489" i="1" s="1"/>
  <c r="Q2490" i="1"/>
  <c r="Q2492" i="1"/>
  <c r="R2492" i="1" s="1"/>
  <c r="S2492" i="1" s="1"/>
  <c r="Q2493" i="1"/>
  <c r="R2493" i="1" s="1"/>
  <c r="S2493" i="1" s="1"/>
  <c r="Q2494" i="1"/>
  <c r="R2494" i="1" s="1"/>
  <c r="S2494" i="1" s="1"/>
  <c r="Q2495" i="1"/>
  <c r="R2495" i="1" s="1"/>
  <c r="S2495" i="1" s="1"/>
  <c r="Q2496" i="1"/>
  <c r="R2496" i="1" s="1"/>
  <c r="S2496" i="1" s="1"/>
  <c r="Q2497" i="1"/>
  <c r="R2497" i="1" s="1"/>
  <c r="S2497" i="1" s="1"/>
  <c r="Q2498" i="1"/>
  <c r="R2498" i="1" s="1"/>
  <c r="S2498" i="1" s="1"/>
  <c r="Q2499" i="1"/>
  <c r="R2499" i="1" s="1"/>
  <c r="S2499" i="1" s="1"/>
  <c r="Q2500" i="1"/>
  <c r="R2500" i="1" s="1"/>
  <c r="S2500" i="1" s="1"/>
  <c r="Q2501" i="1"/>
  <c r="R2501" i="1" s="1"/>
  <c r="S2501" i="1" s="1"/>
  <c r="Q2502" i="1"/>
  <c r="R2502" i="1" s="1"/>
  <c r="S2502" i="1" s="1"/>
  <c r="Q2503" i="1"/>
  <c r="R2503" i="1" s="1"/>
  <c r="S2503" i="1" s="1"/>
  <c r="Q2504" i="1"/>
  <c r="R2504" i="1" s="1"/>
  <c r="S2504" i="1" s="1"/>
  <c r="Q2505" i="1"/>
  <c r="R2505" i="1" s="1"/>
  <c r="S2505" i="1" s="1"/>
  <c r="Q2506" i="1"/>
  <c r="R2506" i="1" s="1"/>
  <c r="S2506" i="1" s="1"/>
  <c r="Q2507" i="1"/>
  <c r="R2507" i="1" s="1"/>
  <c r="S2507" i="1" s="1"/>
  <c r="Q2508" i="1"/>
  <c r="R2508" i="1" s="1"/>
  <c r="S2508" i="1" s="1"/>
  <c r="Q2509" i="1"/>
  <c r="R2509" i="1" s="1"/>
  <c r="S2509" i="1" s="1"/>
  <c r="Q2510" i="1"/>
  <c r="R2510" i="1" s="1"/>
  <c r="S2510" i="1" s="1"/>
  <c r="Q2511" i="1"/>
  <c r="R2511" i="1" s="1"/>
  <c r="S2511" i="1" s="1"/>
  <c r="Q2512" i="1"/>
  <c r="R2512" i="1" s="1"/>
  <c r="S2512" i="1" s="1"/>
  <c r="Q2513" i="1"/>
  <c r="R2513" i="1" s="1"/>
  <c r="S2513" i="1" s="1"/>
  <c r="Q2514" i="1"/>
  <c r="R2514" i="1" s="1"/>
  <c r="S2514" i="1" s="1"/>
  <c r="Q2515" i="1"/>
  <c r="R2515" i="1" s="1"/>
  <c r="S2515" i="1" s="1"/>
  <c r="Q2516" i="1"/>
  <c r="R2516" i="1" s="1"/>
  <c r="S2516" i="1" s="1"/>
  <c r="Q2518" i="1"/>
  <c r="Q2519" i="1"/>
  <c r="Q2520" i="1"/>
  <c r="Q2522" i="1"/>
  <c r="Q2523" i="1"/>
  <c r="Q2524" i="1"/>
  <c r="Q2525" i="1"/>
  <c r="R2525" i="1" s="1"/>
  <c r="S2525" i="1" s="1"/>
  <c r="Q2526" i="1"/>
  <c r="Q2527" i="1"/>
  <c r="Q2528" i="1"/>
  <c r="Q2529" i="1"/>
  <c r="R2529" i="1" s="1"/>
  <c r="S2529" i="1" s="1"/>
  <c r="Q2530" i="1"/>
  <c r="Q2531" i="1"/>
  <c r="Q2532" i="1"/>
  <c r="Q2533" i="1"/>
  <c r="R2533" i="1" s="1"/>
  <c r="S2533" i="1" s="1"/>
  <c r="Q2534" i="1"/>
  <c r="Q2535" i="1"/>
  <c r="Q2536" i="1"/>
  <c r="Q2537" i="1"/>
  <c r="R2537" i="1" s="1"/>
  <c r="S2537" i="1" s="1"/>
  <c r="Q2538" i="1"/>
  <c r="Q2539" i="1"/>
  <c r="Q2540" i="1"/>
  <c r="Q2541" i="1"/>
  <c r="R2541" i="1" s="1"/>
  <c r="S2541" i="1" s="1"/>
  <c r="Q2542" i="1"/>
  <c r="Q2543" i="1"/>
  <c r="Q2544" i="1"/>
  <c r="Q2546" i="1"/>
  <c r="Q2547" i="1"/>
  <c r="Q2548" i="1"/>
  <c r="Q2549" i="1"/>
  <c r="R2549" i="1" s="1"/>
  <c r="S2549" i="1" s="1"/>
  <c r="Q2550" i="1"/>
  <c r="Q2551" i="1"/>
  <c r="Q2552" i="1"/>
  <c r="Q2553" i="1"/>
  <c r="R2553" i="1" s="1"/>
  <c r="S2553" i="1" s="1"/>
  <c r="Q2554" i="1"/>
  <c r="Q2555" i="1"/>
  <c r="Q2556" i="1"/>
  <c r="Q2557" i="1"/>
  <c r="R2557" i="1" s="1"/>
  <c r="S2557" i="1" s="1"/>
  <c r="Q2558" i="1"/>
  <c r="Q2559" i="1"/>
  <c r="Q2560" i="1"/>
  <c r="Q2561" i="1"/>
  <c r="R2561" i="1" s="1"/>
  <c r="S2561" i="1" s="1"/>
  <c r="Q2562" i="1"/>
  <c r="Q2563" i="1"/>
  <c r="Q2564" i="1"/>
  <c r="Q2565" i="1"/>
  <c r="R2565" i="1" s="1"/>
  <c r="S2565" i="1" s="1"/>
  <c r="Q2566" i="1"/>
  <c r="Q2567" i="1"/>
  <c r="Q2568" i="1"/>
  <c r="Q2569" i="1"/>
  <c r="R2569" i="1" s="1"/>
  <c r="S2569" i="1" s="1"/>
  <c r="Q2570" i="1"/>
  <c r="Q2571" i="1"/>
  <c r="Q2572" i="1"/>
  <c r="Q2573" i="1"/>
  <c r="R2573" i="1" s="1"/>
  <c r="S2573" i="1" s="1"/>
  <c r="Q2574" i="1"/>
  <c r="Q2575" i="1"/>
  <c r="Q2576" i="1"/>
  <c r="Q2577" i="1"/>
  <c r="R2577" i="1" s="1"/>
  <c r="S2577" i="1" s="1"/>
  <c r="Q2578" i="1"/>
  <c r="Q2579" i="1"/>
  <c r="R2579" i="1" s="1"/>
  <c r="S2579" i="1" s="1"/>
  <c r="Q2580" i="1"/>
  <c r="Q2581" i="1"/>
  <c r="R2581" i="1" s="1"/>
  <c r="S2581" i="1" s="1"/>
  <c r="Q2583" i="1"/>
  <c r="R2583" i="1" s="1"/>
  <c r="S2583" i="1" s="1"/>
  <c r="Q2584" i="1"/>
  <c r="R2584" i="1" s="1"/>
  <c r="S2584" i="1" s="1"/>
  <c r="Q2585" i="1"/>
  <c r="R2585" i="1" s="1"/>
  <c r="S2585" i="1" s="1"/>
  <c r="Q2586" i="1"/>
  <c r="R2586" i="1" s="1"/>
  <c r="S2586" i="1" s="1"/>
  <c r="Q2587" i="1"/>
  <c r="R2587" i="1" s="1"/>
  <c r="S2587" i="1" s="1"/>
  <c r="Q2588" i="1"/>
  <c r="R2588" i="1" s="1"/>
  <c r="S2588" i="1" s="1"/>
  <c r="Q2589" i="1"/>
  <c r="R2589" i="1" s="1"/>
  <c r="S2589" i="1" s="1"/>
  <c r="Q2590" i="1"/>
  <c r="R2590" i="1" s="1"/>
  <c r="S2590" i="1" s="1"/>
  <c r="Q2591" i="1"/>
  <c r="R2591" i="1" s="1"/>
  <c r="S2591" i="1" s="1"/>
  <c r="Q2592" i="1"/>
  <c r="R2592" i="1" s="1"/>
  <c r="S2592" i="1" s="1"/>
  <c r="Q2593" i="1"/>
  <c r="R2593" i="1" s="1"/>
  <c r="S2593" i="1" s="1"/>
  <c r="Q2594" i="1"/>
  <c r="R2594" i="1" s="1"/>
  <c r="S2594" i="1" s="1"/>
  <c r="Q2595" i="1"/>
  <c r="R2595" i="1" s="1"/>
  <c r="S2595" i="1" s="1"/>
  <c r="Q2596" i="1"/>
  <c r="R2596" i="1" s="1"/>
  <c r="S2596" i="1" s="1"/>
  <c r="Q2597" i="1"/>
  <c r="R2597" i="1" s="1"/>
  <c r="S2597" i="1" s="1"/>
  <c r="Q2598" i="1"/>
  <c r="R2598" i="1" s="1"/>
  <c r="S2598" i="1" s="1"/>
  <c r="Q2599" i="1"/>
  <c r="R2599" i="1" s="1"/>
  <c r="S2599" i="1" s="1"/>
  <c r="Q2600" i="1"/>
  <c r="R2600" i="1" s="1"/>
  <c r="S2600" i="1" s="1"/>
  <c r="Q2601" i="1"/>
  <c r="R2601" i="1" s="1"/>
  <c r="S2601" i="1" s="1"/>
  <c r="Q2603" i="1"/>
  <c r="Q2604" i="1"/>
  <c r="Q2605" i="1"/>
  <c r="R2605" i="1" s="1"/>
  <c r="S2605" i="1" s="1"/>
  <c r="Q2606" i="1"/>
  <c r="Q2607" i="1"/>
  <c r="Q2608" i="1"/>
  <c r="Q2609" i="1"/>
  <c r="R2609" i="1" s="1"/>
  <c r="S2609" i="1" s="1"/>
  <c r="Q2610" i="1"/>
  <c r="Q2611" i="1"/>
  <c r="Q2612" i="1"/>
  <c r="Q2613" i="1"/>
  <c r="R2613" i="1" s="1"/>
  <c r="S2613" i="1" s="1"/>
  <c r="Q2614" i="1"/>
  <c r="Q2615" i="1"/>
  <c r="Q2616" i="1"/>
  <c r="Q2617" i="1"/>
  <c r="R2617" i="1" s="1"/>
  <c r="S2617" i="1" s="1"/>
  <c r="Q2618" i="1"/>
  <c r="Q2619" i="1"/>
  <c r="Q2620" i="1"/>
  <c r="Q2621" i="1"/>
  <c r="R2621" i="1" s="1"/>
  <c r="S2621" i="1" s="1"/>
  <c r="Q2623" i="1"/>
  <c r="Q2624" i="1"/>
  <c r="Q2625" i="1"/>
  <c r="R2625" i="1" s="1"/>
  <c r="S2625" i="1" s="1"/>
  <c r="Q2626" i="1"/>
  <c r="Q2627" i="1"/>
  <c r="Q2628" i="1"/>
  <c r="Q2629" i="1"/>
  <c r="R2629" i="1" s="1"/>
  <c r="S2629" i="1" s="1"/>
  <c r="Q2630" i="1"/>
  <c r="Q2631" i="1"/>
  <c r="Q2632" i="1"/>
  <c r="Q2634" i="1"/>
  <c r="Q2635" i="1"/>
  <c r="R2635" i="1" s="1"/>
  <c r="S2635" i="1" s="1"/>
  <c r="Q2636" i="1"/>
  <c r="Q2637" i="1"/>
  <c r="R2637" i="1" s="1"/>
  <c r="S2637" i="1" s="1"/>
  <c r="Q2638" i="1"/>
  <c r="Q2639" i="1"/>
  <c r="R2639" i="1" s="1"/>
  <c r="S2639" i="1" s="1"/>
  <c r="Q2640" i="1"/>
  <c r="Q2641" i="1"/>
  <c r="R2641" i="1" s="1"/>
  <c r="S2641" i="1" s="1"/>
  <c r="Q2642" i="1"/>
  <c r="Q2643" i="1"/>
  <c r="R2643" i="1" s="1"/>
  <c r="S2643" i="1" s="1"/>
  <c r="Q2644" i="1"/>
  <c r="Q2645" i="1"/>
  <c r="R2645" i="1" s="1"/>
  <c r="S2645" i="1" s="1"/>
  <c r="Q2646" i="1"/>
  <c r="Q2647" i="1"/>
  <c r="R2647" i="1" s="1"/>
  <c r="S2647" i="1" s="1"/>
  <c r="Q2648" i="1"/>
  <c r="AD2" i="1"/>
  <c r="AD3" i="1"/>
  <c r="AD4" i="1"/>
  <c r="AD5" i="1"/>
  <c r="AD6" i="1"/>
  <c r="AD7" i="1"/>
  <c r="AD8" i="1"/>
  <c r="AD9" i="1"/>
  <c r="AD10" i="1"/>
  <c r="AD11" i="1"/>
  <c r="AD12" i="1"/>
  <c r="AD13" i="1"/>
  <c r="AD14" i="1"/>
  <c r="AD15" i="1"/>
  <c r="AD16" i="1"/>
  <c r="AD17" i="1"/>
  <c r="AD18" i="1"/>
  <c r="AD19" i="1"/>
  <c r="AD20" i="1"/>
  <c r="AD21" i="1"/>
  <c r="AD22" i="1"/>
  <c r="AD23" i="1"/>
  <c r="AD24" i="1"/>
  <c r="AD25" i="1"/>
  <c r="AD26" i="1"/>
  <c r="AD27" i="1"/>
  <c r="AD28" i="1"/>
  <c r="AD29" i="1"/>
  <c r="AD30" i="1"/>
  <c r="AD31" i="1"/>
  <c r="AD32" i="1"/>
  <c r="AD33" i="1"/>
  <c r="AD34" i="1"/>
  <c r="AD35" i="1"/>
  <c r="AD36" i="1"/>
  <c r="AD37" i="1"/>
  <c r="AD38" i="1"/>
  <c r="AD39" i="1"/>
  <c r="AD40" i="1"/>
  <c r="AD41" i="1"/>
  <c r="AD42" i="1"/>
  <c r="AD43" i="1"/>
  <c r="AD44" i="1"/>
  <c r="AD45" i="1"/>
  <c r="AD46" i="1"/>
  <c r="AD47" i="1"/>
  <c r="AD48" i="1"/>
  <c r="AD49" i="1"/>
  <c r="AD50" i="1"/>
  <c r="AD51" i="1"/>
  <c r="AD52" i="1"/>
  <c r="AD53" i="1"/>
  <c r="AD54" i="1"/>
  <c r="AD55" i="1"/>
  <c r="AD56" i="1"/>
  <c r="AD57" i="1"/>
  <c r="AD58" i="1"/>
  <c r="AD59" i="1"/>
  <c r="AD60" i="1"/>
  <c r="AD61" i="1"/>
  <c r="AD62" i="1"/>
  <c r="AD63" i="1"/>
  <c r="AD64" i="1"/>
  <c r="AD65" i="1"/>
  <c r="AD66" i="1"/>
  <c r="AD67" i="1"/>
  <c r="AD68" i="1"/>
  <c r="AD69" i="1"/>
  <c r="AD70" i="1"/>
  <c r="AD71" i="1"/>
  <c r="AD72" i="1"/>
  <c r="AD73" i="1"/>
  <c r="AD74" i="1"/>
  <c r="AD75" i="1"/>
  <c r="AD76" i="1"/>
  <c r="AD77" i="1"/>
  <c r="AD78" i="1"/>
  <c r="AD79" i="1"/>
  <c r="AD80" i="1"/>
  <c r="AD81" i="1"/>
  <c r="AD82" i="1"/>
  <c r="AD83" i="1"/>
  <c r="AD84" i="1"/>
  <c r="AD85" i="1"/>
  <c r="AD86" i="1"/>
  <c r="AD87" i="1"/>
  <c r="AD88" i="1"/>
  <c r="AD89" i="1"/>
  <c r="AD90" i="1"/>
  <c r="AD91" i="1"/>
  <c r="AD92" i="1"/>
  <c r="AD93" i="1"/>
  <c r="AD94" i="1"/>
  <c r="AD95" i="1"/>
  <c r="AD96" i="1"/>
  <c r="AD97" i="1"/>
  <c r="AD98" i="1"/>
  <c r="AD99" i="1"/>
  <c r="AD100" i="1"/>
  <c r="AD101" i="1"/>
  <c r="AD102" i="1"/>
  <c r="AD103" i="1"/>
  <c r="AD104" i="1"/>
  <c r="AD105" i="1"/>
  <c r="AD106" i="1"/>
  <c r="AD107" i="1"/>
  <c r="AD108" i="1"/>
  <c r="AD109" i="1"/>
  <c r="AD110" i="1"/>
  <c r="AD111" i="1"/>
  <c r="AD112" i="1"/>
  <c r="AD113" i="1"/>
  <c r="AD114" i="1"/>
  <c r="AD115" i="1"/>
  <c r="AD116" i="1"/>
  <c r="AD117" i="1"/>
  <c r="AD118" i="1"/>
  <c r="AD119" i="1"/>
  <c r="AD120" i="1"/>
  <c r="AD121" i="1"/>
  <c r="AD122" i="1"/>
  <c r="AD123" i="1"/>
  <c r="AD124" i="1"/>
  <c r="AD125" i="1"/>
  <c r="AD126" i="1"/>
  <c r="AD127" i="1"/>
  <c r="AD128" i="1"/>
  <c r="AD129" i="1"/>
  <c r="AD130" i="1"/>
  <c r="AD131" i="1"/>
  <c r="AD132" i="1"/>
  <c r="AD133" i="1"/>
  <c r="AD134" i="1"/>
  <c r="AD135" i="1"/>
  <c r="AD136" i="1"/>
  <c r="AD137" i="1"/>
  <c r="AD138" i="1"/>
  <c r="AD139" i="1"/>
  <c r="AD140" i="1"/>
  <c r="AD141" i="1"/>
  <c r="AD142" i="1"/>
  <c r="AD143" i="1"/>
  <c r="AD144" i="1"/>
  <c r="AD145" i="1"/>
  <c r="AD146" i="1"/>
  <c r="AD147" i="1"/>
  <c r="AD148" i="1"/>
  <c r="AD149" i="1"/>
  <c r="AD150" i="1"/>
  <c r="AD151" i="1"/>
  <c r="AD152" i="1"/>
  <c r="AD153" i="1"/>
  <c r="AD154" i="1"/>
  <c r="AD155" i="1"/>
  <c r="AD156" i="1"/>
  <c r="AD157" i="1"/>
  <c r="AD158" i="1"/>
  <c r="AD159" i="1"/>
  <c r="AD160" i="1"/>
  <c r="AD161" i="1"/>
  <c r="AD162" i="1"/>
  <c r="AD163" i="1"/>
  <c r="AD164" i="1"/>
  <c r="AD165" i="1"/>
  <c r="AD166" i="1"/>
  <c r="AD167" i="1"/>
  <c r="AD168" i="1"/>
  <c r="AD169" i="1"/>
  <c r="AD170" i="1"/>
  <c r="AD171" i="1"/>
  <c r="AD172" i="1"/>
  <c r="AD173" i="1"/>
  <c r="AD174" i="1"/>
  <c r="AD175" i="1"/>
  <c r="AD176" i="1"/>
  <c r="AD177" i="1"/>
  <c r="AD178" i="1"/>
  <c r="AD179" i="1"/>
  <c r="AD180" i="1"/>
  <c r="AD181" i="1"/>
  <c r="AD182" i="1"/>
  <c r="AD183" i="1"/>
  <c r="AD184" i="1"/>
  <c r="AD185" i="1"/>
  <c r="AD186" i="1"/>
  <c r="AD187" i="1"/>
  <c r="AD188" i="1"/>
  <c r="AD189" i="1"/>
  <c r="AD190" i="1"/>
  <c r="AD191" i="1"/>
  <c r="AD192" i="1"/>
  <c r="AD193" i="1"/>
  <c r="AD194" i="1"/>
  <c r="AD195" i="1"/>
  <c r="AD196" i="1"/>
  <c r="AD197" i="1"/>
  <c r="AD198" i="1"/>
  <c r="AD199" i="1"/>
  <c r="AD200" i="1"/>
  <c r="AD201" i="1"/>
  <c r="AD202" i="1"/>
  <c r="AD203" i="1"/>
  <c r="AD204" i="1"/>
  <c r="AD205" i="1"/>
  <c r="AD206" i="1"/>
  <c r="AD207" i="1"/>
  <c r="AD208" i="1"/>
  <c r="AD209" i="1"/>
  <c r="AD210" i="1"/>
  <c r="AD211" i="1"/>
  <c r="AD212" i="1"/>
  <c r="AD213" i="1"/>
  <c r="AD214" i="1"/>
  <c r="AD215" i="1"/>
  <c r="AD216" i="1"/>
  <c r="AD217" i="1"/>
  <c r="AD218" i="1"/>
  <c r="AD219" i="1"/>
  <c r="AD220" i="1"/>
  <c r="AD221" i="1"/>
  <c r="AD222" i="1"/>
  <c r="AD223" i="1"/>
  <c r="AD224" i="1"/>
  <c r="AD225" i="1"/>
  <c r="AD226" i="1"/>
  <c r="AD227" i="1"/>
  <c r="AD228" i="1"/>
  <c r="AD229" i="1"/>
  <c r="AD230" i="1"/>
  <c r="AD231" i="1"/>
  <c r="AD232" i="1"/>
  <c r="AD233" i="1"/>
  <c r="AD234" i="1"/>
  <c r="AD235" i="1"/>
  <c r="AD236" i="1"/>
  <c r="AD237" i="1"/>
  <c r="AD238" i="1"/>
  <c r="AD239" i="1"/>
  <c r="AD240" i="1"/>
  <c r="AD241" i="1"/>
  <c r="AD242" i="1"/>
  <c r="AD243" i="1"/>
  <c r="AD244" i="1"/>
  <c r="AD245" i="1"/>
  <c r="AD246" i="1"/>
  <c r="AD247" i="1"/>
  <c r="AD248" i="1"/>
  <c r="AD249" i="1"/>
  <c r="AD250" i="1"/>
  <c r="AD251" i="1"/>
  <c r="AD252" i="1"/>
  <c r="AD253" i="1"/>
  <c r="AD254" i="1"/>
  <c r="AD255" i="1"/>
  <c r="AD256" i="1"/>
  <c r="AD257" i="1"/>
  <c r="AD258" i="1"/>
  <c r="AD259" i="1"/>
  <c r="AD260" i="1"/>
  <c r="AD261" i="1"/>
  <c r="AD262" i="1"/>
  <c r="AD263" i="1"/>
  <c r="AD264" i="1"/>
  <c r="AD265" i="1"/>
  <c r="AD266" i="1"/>
  <c r="AD267" i="1"/>
  <c r="AD268" i="1"/>
  <c r="AD269" i="1"/>
  <c r="AD270" i="1"/>
  <c r="AD271" i="1"/>
  <c r="AD272" i="1"/>
  <c r="AD273" i="1"/>
  <c r="AD274" i="1"/>
  <c r="AD275" i="1"/>
  <c r="AD276" i="1"/>
  <c r="AD277" i="1"/>
  <c r="AD278" i="1"/>
  <c r="AD279" i="1"/>
  <c r="AD280" i="1"/>
  <c r="AD281" i="1"/>
  <c r="AD282" i="1"/>
  <c r="AD283" i="1"/>
  <c r="AD284" i="1"/>
  <c r="AD285" i="1"/>
  <c r="AD286" i="1"/>
  <c r="AD287" i="1"/>
  <c r="AD288" i="1"/>
  <c r="AD289" i="1"/>
  <c r="AD290" i="1"/>
  <c r="AD291" i="1"/>
  <c r="AD292" i="1"/>
  <c r="AD293" i="1"/>
  <c r="AD294" i="1"/>
  <c r="AD295" i="1"/>
  <c r="AD296" i="1"/>
  <c r="AD297" i="1"/>
  <c r="AD298" i="1"/>
  <c r="AD299" i="1"/>
  <c r="AD300" i="1"/>
  <c r="AD301" i="1"/>
  <c r="AD302" i="1"/>
  <c r="AD303" i="1"/>
  <c r="AD304" i="1"/>
  <c r="AD305" i="1"/>
  <c r="AD306" i="1"/>
  <c r="AD307" i="1"/>
  <c r="AD308" i="1"/>
  <c r="AD309" i="1"/>
  <c r="AD310" i="1"/>
  <c r="AD311" i="1"/>
  <c r="AD312" i="1"/>
  <c r="AD313" i="1"/>
  <c r="AD314" i="1"/>
  <c r="AD315" i="1"/>
  <c r="AD316" i="1"/>
  <c r="AD317" i="1"/>
  <c r="AD318" i="1"/>
  <c r="AD319" i="1"/>
  <c r="AD320" i="1"/>
  <c r="AD321" i="1"/>
  <c r="AD322" i="1"/>
  <c r="AD323" i="1"/>
  <c r="AD324" i="1"/>
  <c r="AD325" i="1"/>
  <c r="AD326" i="1"/>
  <c r="AD327" i="1"/>
  <c r="AD328" i="1"/>
  <c r="AD329" i="1"/>
  <c r="AD330" i="1"/>
  <c r="AD331" i="1"/>
  <c r="AD332" i="1"/>
  <c r="AD333" i="1"/>
  <c r="AD334" i="1"/>
  <c r="AD335" i="1"/>
  <c r="AD336" i="1"/>
  <c r="AD337" i="1"/>
  <c r="AD338" i="1"/>
  <c r="AD339" i="1"/>
  <c r="AD340" i="1"/>
  <c r="AD341" i="1"/>
  <c r="AD342" i="1"/>
  <c r="AD343" i="1"/>
  <c r="AD344" i="1"/>
  <c r="AD345" i="1"/>
  <c r="AD346" i="1"/>
  <c r="AD347" i="1"/>
  <c r="AD348" i="1"/>
  <c r="AD349" i="1"/>
  <c r="AD350" i="1"/>
  <c r="AD351" i="1"/>
  <c r="AD352" i="1"/>
  <c r="AD353" i="1"/>
  <c r="AD354" i="1"/>
  <c r="AD355" i="1"/>
  <c r="AD356" i="1"/>
  <c r="AD357" i="1"/>
  <c r="AD358" i="1"/>
  <c r="AD359" i="1"/>
  <c r="AD360" i="1"/>
  <c r="AD361" i="1"/>
  <c r="AD362" i="1"/>
  <c r="AD363" i="1"/>
  <c r="AD364" i="1"/>
  <c r="AD365" i="1"/>
  <c r="AD366" i="1"/>
  <c r="AD367" i="1"/>
  <c r="AD368" i="1"/>
  <c r="AD369" i="1"/>
  <c r="AD370" i="1"/>
  <c r="AD371" i="1"/>
  <c r="AD372" i="1"/>
  <c r="AD373" i="1"/>
  <c r="AD374" i="1"/>
  <c r="AD375" i="1"/>
  <c r="AD376" i="1"/>
  <c r="AD377" i="1"/>
  <c r="AD378" i="1"/>
  <c r="AD379" i="1"/>
  <c r="AD380" i="1"/>
  <c r="AD381" i="1"/>
  <c r="AD382" i="1"/>
  <c r="AD383" i="1"/>
  <c r="AD384" i="1"/>
  <c r="AD385" i="1"/>
  <c r="AD386" i="1"/>
  <c r="AD387" i="1"/>
  <c r="AD388" i="1"/>
  <c r="AD389" i="1"/>
  <c r="AD390" i="1"/>
  <c r="AD391" i="1"/>
  <c r="AD392" i="1"/>
  <c r="AD393" i="1"/>
  <c r="AD394" i="1"/>
  <c r="AD395" i="1"/>
  <c r="AD396" i="1"/>
  <c r="AD397" i="1"/>
  <c r="AD398" i="1"/>
  <c r="AD399" i="1"/>
  <c r="AD400" i="1"/>
  <c r="AD401" i="1"/>
  <c r="AD402" i="1"/>
  <c r="AD403" i="1"/>
  <c r="AD404" i="1"/>
  <c r="AD405" i="1"/>
  <c r="AD406" i="1"/>
  <c r="AD407" i="1"/>
  <c r="AD408" i="1"/>
  <c r="AD409" i="1"/>
  <c r="AD410" i="1"/>
  <c r="AD411" i="1"/>
  <c r="AD412" i="1"/>
  <c r="AD413" i="1"/>
  <c r="AD414" i="1"/>
  <c r="AD415" i="1"/>
  <c r="AD416" i="1"/>
  <c r="AD417" i="1"/>
  <c r="AD418" i="1"/>
  <c r="AD419" i="1"/>
  <c r="AD420" i="1"/>
  <c r="AD421" i="1"/>
  <c r="AD422" i="1"/>
  <c r="AD423" i="1"/>
  <c r="AD424" i="1"/>
  <c r="AD425" i="1"/>
  <c r="AD426" i="1"/>
  <c r="AD427" i="1"/>
  <c r="AD428" i="1"/>
  <c r="AD429" i="1"/>
  <c r="AD430" i="1"/>
  <c r="AD431" i="1"/>
  <c r="AD432" i="1"/>
  <c r="AD433" i="1"/>
  <c r="AD434" i="1"/>
  <c r="AD435" i="1"/>
  <c r="AD436" i="1"/>
  <c r="AD437" i="1"/>
  <c r="AD438" i="1"/>
  <c r="AD439" i="1"/>
  <c r="AD440" i="1"/>
  <c r="AD441" i="1"/>
  <c r="AD442" i="1"/>
  <c r="AD443" i="1"/>
  <c r="AD444" i="1"/>
  <c r="AD445" i="1"/>
  <c r="AD446" i="1"/>
  <c r="AD447" i="1"/>
  <c r="AD448" i="1"/>
  <c r="AD449" i="1"/>
  <c r="AD450" i="1"/>
  <c r="AD451" i="1"/>
  <c r="AD452" i="1"/>
  <c r="AD453" i="1"/>
  <c r="AD454" i="1"/>
  <c r="AD455" i="1"/>
  <c r="AD456" i="1"/>
  <c r="AD457" i="1"/>
  <c r="AD458" i="1"/>
  <c r="AD459" i="1"/>
  <c r="AD460" i="1"/>
  <c r="AD461" i="1"/>
  <c r="AD462" i="1"/>
  <c r="AD463" i="1"/>
  <c r="AD464" i="1"/>
  <c r="AD465" i="1"/>
  <c r="AD466" i="1"/>
  <c r="AD467" i="1"/>
  <c r="AD468" i="1"/>
  <c r="AD469" i="1"/>
  <c r="AD470" i="1"/>
  <c r="AD471" i="1"/>
  <c r="AD472" i="1"/>
  <c r="AD473" i="1"/>
  <c r="AD474" i="1"/>
  <c r="AD475" i="1"/>
  <c r="AD476" i="1"/>
  <c r="AD477" i="1"/>
  <c r="AD478" i="1"/>
  <c r="AD479" i="1"/>
  <c r="AD480" i="1"/>
  <c r="AD481" i="1"/>
  <c r="AD482" i="1"/>
  <c r="AD483" i="1"/>
  <c r="AD484" i="1"/>
  <c r="AD485" i="1"/>
  <c r="AD486" i="1"/>
  <c r="AD487" i="1"/>
  <c r="AD488" i="1"/>
  <c r="AD489" i="1"/>
  <c r="AD490" i="1"/>
  <c r="AD491" i="1"/>
  <c r="AD492" i="1"/>
  <c r="AD493" i="1"/>
  <c r="AD494" i="1"/>
  <c r="AD495" i="1"/>
  <c r="AD496" i="1"/>
  <c r="AD497" i="1"/>
  <c r="AD498" i="1"/>
  <c r="AD499" i="1"/>
  <c r="AD500" i="1"/>
  <c r="AD501" i="1"/>
  <c r="AD502" i="1"/>
  <c r="AD503" i="1"/>
  <c r="AD504" i="1"/>
  <c r="AD505" i="1"/>
  <c r="AD506" i="1"/>
  <c r="AD507" i="1"/>
  <c r="AD508" i="1"/>
  <c r="AD509" i="1"/>
  <c r="AD510" i="1"/>
  <c r="AD511" i="1"/>
  <c r="AD512" i="1"/>
  <c r="AD513" i="1"/>
  <c r="AD514" i="1"/>
  <c r="AD515" i="1"/>
  <c r="AD516" i="1"/>
  <c r="AD517" i="1"/>
  <c r="AD518" i="1"/>
  <c r="AD519" i="1"/>
  <c r="AD520" i="1"/>
  <c r="AD521" i="1"/>
  <c r="AD522" i="1"/>
  <c r="AD523" i="1"/>
  <c r="AD524" i="1"/>
  <c r="AD525" i="1"/>
  <c r="AD526" i="1"/>
  <c r="AD527" i="1"/>
  <c r="AD528" i="1"/>
  <c r="AD529" i="1"/>
  <c r="AD530" i="1"/>
  <c r="AD531" i="1"/>
  <c r="AD532" i="1"/>
  <c r="AD533" i="1"/>
  <c r="AD534" i="1"/>
  <c r="AD535" i="1"/>
  <c r="AD536" i="1"/>
  <c r="AD537" i="1"/>
  <c r="AD538" i="1"/>
  <c r="AD539" i="1"/>
  <c r="AD540" i="1"/>
  <c r="AD541" i="1"/>
  <c r="AD542" i="1"/>
  <c r="AD543" i="1"/>
  <c r="AD544" i="1"/>
  <c r="AD545" i="1"/>
  <c r="AD546" i="1"/>
  <c r="AD547" i="1"/>
  <c r="AD548" i="1"/>
  <c r="AD549" i="1"/>
  <c r="AD550" i="1"/>
  <c r="AD551" i="1"/>
  <c r="AD552" i="1"/>
  <c r="AD553" i="1"/>
  <c r="AD554" i="1"/>
  <c r="AD555" i="1"/>
  <c r="AD556" i="1"/>
  <c r="AD557" i="1"/>
  <c r="AD558" i="1"/>
  <c r="AD559" i="1"/>
  <c r="AD560" i="1"/>
  <c r="AD561" i="1"/>
  <c r="AD562" i="1"/>
  <c r="AD563" i="1"/>
  <c r="AD564" i="1"/>
  <c r="AD565" i="1"/>
  <c r="AD566" i="1"/>
  <c r="AD567" i="1"/>
  <c r="AD568" i="1"/>
  <c r="AD569" i="1"/>
  <c r="AD570" i="1"/>
  <c r="AD571" i="1"/>
  <c r="AD572" i="1"/>
  <c r="AD573" i="1"/>
  <c r="AD574" i="1"/>
  <c r="AD575" i="1"/>
  <c r="AD576" i="1"/>
  <c r="AD577" i="1"/>
  <c r="AD578" i="1"/>
  <c r="AD579" i="1"/>
  <c r="AD580" i="1"/>
  <c r="AD581" i="1"/>
  <c r="AD582" i="1"/>
  <c r="AD583" i="1"/>
  <c r="AD584" i="1"/>
  <c r="AD585" i="1"/>
  <c r="AD586" i="1"/>
  <c r="AD587" i="1"/>
  <c r="AD588" i="1"/>
  <c r="AD589" i="1"/>
  <c r="AD590" i="1"/>
  <c r="AD591" i="1"/>
  <c r="AD592" i="1"/>
  <c r="AD593" i="1"/>
  <c r="AD594" i="1"/>
  <c r="AD595" i="1"/>
  <c r="AD596" i="1"/>
  <c r="AD597" i="1"/>
  <c r="AD598" i="1"/>
  <c r="AD599" i="1"/>
  <c r="AD600" i="1"/>
  <c r="AD601" i="1"/>
  <c r="AD602" i="1"/>
  <c r="AD603" i="1"/>
  <c r="AD604" i="1"/>
  <c r="AD605" i="1"/>
  <c r="AD606" i="1"/>
  <c r="AD607" i="1"/>
  <c r="AD608" i="1"/>
  <c r="AD609" i="1"/>
  <c r="AD610" i="1"/>
  <c r="AD611" i="1"/>
  <c r="AD612" i="1"/>
  <c r="AD613" i="1"/>
  <c r="AD614" i="1"/>
  <c r="AD615" i="1"/>
  <c r="AD616" i="1"/>
  <c r="AD617" i="1"/>
  <c r="AD618" i="1"/>
  <c r="AD619" i="1"/>
  <c r="AD620" i="1"/>
  <c r="AD621" i="1"/>
  <c r="AD622" i="1"/>
  <c r="AD623" i="1"/>
  <c r="AD624" i="1"/>
  <c r="AD625" i="1"/>
  <c r="AD626" i="1"/>
  <c r="AD627" i="1"/>
  <c r="AD628" i="1"/>
  <c r="AD629" i="1"/>
  <c r="AD630" i="1"/>
  <c r="AD631" i="1"/>
  <c r="AD632" i="1"/>
  <c r="AD633" i="1"/>
  <c r="AD634" i="1"/>
  <c r="AD635" i="1"/>
  <c r="AD636" i="1"/>
  <c r="AD637" i="1"/>
  <c r="AD638" i="1"/>
  <c r="AD639" i="1"/>
  <c r="AD640" i="1"/>
  <c r="AD641" i="1"/>
  <c r="AD642" i="1"/>
  <c r="AD643" i="1"/>
  <c r="AD644" i="1"/>
  <c r="AD645" i="1"/>
  <c r="AD646" i="1"/>
  <c r="AD647" i="1"/>
  <c r="AD648" i="1"/>
  <c r="AD649" i="1"/>
  <c r="AD650" i="1"/>
  <c r="AD651" i="1"/>
  <c r="AD652" i="1"/>
  <c r="AD653" i="1"/>
  <c r="AD654" i="1"/>
  <c r="AD655" i="1"/>
  <c r="AD656" i="1"/>
  <c r="AD657" i="1"/>
  <c r="AD658" i="1"/>
  <c r="AD659" i="1"/>
  <c r="AD660" i="1"/>
  <c r="AD661" i="1"/>
  <c r="AD662" i="1"/>
  <c r="AD663" i="1"/>
  <c r="AD664" i="1"/>
  <c r="AD665" i="1"/>
  <c r="AD666" i="1"/>
  <c r="AD667" i="1"/>
  <c r="AD668" i="1"/>
  <c r="AD669" i="1"/>
  <c r="AD670" i="1"/>
  <c r="AD671" i="1"/>
  <c r="AD672" i="1"/>
  <c r="AD673" i="1"/>
  <c r="AD674" i="1"/>
  <c r="AD675" i="1"/>
  <c r="AD676" i="1"/>
  <c r="AD677" i="1"/>
  <c r="AD678" i="1"/>
  <c r="AD679" i="1"/>
  <c r="AD680" i="1"/>
  <c r="AD681" i="1"/>
  <c r="AD682" i="1"/>
  <c r="AD683" i="1"/>
  <c r="AD684" i="1"/>
  <c r="AD685" i="1"/>
  <c r="AD686" i="1"/>
  <c r="AD687" i="1"/>
  <c r="AD688" i="1"/>
  <c r="AD689" i="1"/>
  <c r="AD690" i="1"/>
  <c r="AD691" i="1"/>
  <c r="AD692" i="1"/>
  <c r="AD693" i="1"/>
  <c r="AD694" i="1"/>
  <c r="AD695" i="1"/>
  <c r="AD696" i="1"/>
  <c r="AD697" i="1"/>
  <c r="AD698" i="1"/>
  <c r="AD699" i="1"/>
  <c r="AD700" i="1"/>
  <c r="AD701" i="1"/>
  <c r="AD702" i="1"/>
  <c r="AD703" i="1"/>
  <c r="AD704" i="1"/>
  <c r="AD705" i="1"/>
  <c r="AD706" i="1"/>
  <c r="AD707" i="1"/>
  <c r="AD708" i="1"/>
  <c r="AD709" i="1"/>
  <c r="AD710" i="1"/>
  <c r="AD711" i="1"/>
  <c r="AD712" i="1"/>
  <c r="AD713" i="1"/>
  <c r="AD714" i="1"/>
  <c r="AD715" i="1"/>
  <c r="AD716" i="1"/>
  <c r="AD717" i="1"/>
  <c r="AD718" i="1"/>
  <c r="AD719" i="1"/>
  <c r="AD720" i="1"/>
  <c r="AD721" i="1"/>
  <c r="AD722" i="1"/>
  <c r="AD723" i="1"/>
  <c r="AD724" i="1"/>
  <c r="AD725" i="1"/>
  <c r="AD726" i="1"/>
  <c r="AD727" i="1"/>
  <c r="AD728" i="1"/>
  <c r="AD729" i="1"/>
  <c r="AD730" i="1"/>
  <c r="AD731" i="1"/>
  <c r="AD732" i="1"/>
  <c r="AD733" i="1"/>
  <c r="AD734" i="1"/>
  <c r="AD735" i="1"/>
  <c r="AD736" i="1"/>
  <c r="AD737" i="1"/>
  <c r="AD738" i="1"/>
  <c r="AD739" i="1"/>
  <c r="AD740" i="1"/>
  <c r="AD741" i="1"/>
  <c r="AD742" i="1"/>
  <c r="AD743" i="1"/>
  <c r="AD744" i="1"/>
  <c r="AD745" i="1"/>
  <c r="AD746" i="1"/>
  <c r="AD747" i="1"/>
  <c r="AD748" i="1"/>
  <c r="AD749" i="1"/>
  <c r="AD750" i="1"/>
  <c r="AD751" i="1"/>
  <c r="AD752" i="1"/>
  <c r="AD753" i="1"/>
  <c r="AD754" i="1"/>
  <c r="AD755" i="1"/>
  <c r="AD756" i="1"/>
  <c r="AD757" i="1"/>
  <c r="AD758" i="1"/>
  <c r="AD759" i="1"/>
  <c r="AD760" i="1"/>
  <c r="AD761" i="1"/>
  <c r="AD762" i="1"/>
  <c r="AD763" i="1"/>
  <c r="AD764" i="1"/>
  <c r="AD765" i="1"/>
  <c r="AD766" i="1"/>
  <c r="AD767" i="1"/>
  <c r="AD768" i="1"/>
  <c r="AD769" i="1"/>
  <c r="AD770" i="1"/>
  <c r="AD771" i="1"/>
  <c r="AD772" i="1"/>
  <c r="AD773" i="1"/>
  <c r="AD774" i="1"/>
  <c r="AD775" i="1"/>
  <c r="AD776" i="1"/>
  <c r="AD777" i="1"/>
  <c r="AD778" i="1"/>
  <c r="AD779" i="1"/>
  <c r="AD780" i="1"/>
  <c r="AD781" i="1"/>
  <c r="AD782" i="1"/>
  <c r="AD783" i="1"/>
  <c r="AD784" i="1"/>
  <c r="AD785" i="1"/>
  <c r="AD786" i="1"/>
  <c r="AD787" i="1"/>
  <c r="AD788" i="1"/>
  <c r="AD789" i="1"/>
  <c r="AD790" i="1"/>
  <c r="AD791" i="1"/>
  <c r="AD792" i="1"/>
  <c r="AD793" i="1"/>
  <c r="AD794" i="1"/>
  <c r="AD795" i="1"/>
  <c r="AD796" i="1"/>
  <c r="AD797" i="1"/>
  <c r="AD798" i="1"/>
  <c r="AD799" i="1"/>
  <c r="AD800" i="1"/>
  <c r="AD801" i="1"/>
  <c r="AD802" i="1"/>
  <c r="AD803" i="1"/>
  <c r="AD804" i="1"/>
  <c r="AD805" i="1"/>
  <c r="AD806" i="1"/>
  <c r="AD807" i="1"/>
  <c r="AD808" i="1"/>
  <c r="AD809" i="1"/>
  <c r="AD810" i="1"/>
  <c r="AD811" i="1"/>
  <c r="AD812" i="1"/>
  <c r="AD813" i="1"/>
  <c r="AD814" i="1"/>
  <c r="AD815" i="1"/>
  <c r="AD816" i="1"/>
  <c r="AD817" i="1"/>
  <c r="AD818" i="1"/>
  <c r="AD819" i="1"/>
  <c r="AD820" i="1"/>
  <c r="AD821" i="1"/>
  <c r="AD822" i="1"/>
  <c r="AD823" i="1"/>
  <c r="AD824" i="1"/>
  <c r="AD825" i="1"/>
  <c r="AD826" i="1"/>
  <c r="AD827" i="1"/>
  <c r="AD828" i="1"/>
  <c r="AD829" i="1"/>
  <c r="AD830" i="1"/>
  <c r="AD831" i="1"/>
  <c r="AD832" i="1"/>
  <c r="AD833" i="1"/>
  <c r="AD834" i="1"/>
  <c r="AD835" i="1"/>
  <c r="AD836" i="1"/>
  <c r="AD837" i="1"/>
  <c r="AD838" i="1"/>
  <c r="AD839" i="1"/>
  <c r="AD840" i="1"/>
  <c r="AD841" i="1"/>
  <c r="AD842" i="1"/>
  <c r="AD843" i="1"/>
  <c r="AD844" i="1"/>
  <c r="AD845" i="1"/>
  <c r="AD846" i="1"/>
  <c r="AD847" i="1"/>
  <c r="AD848" i="1"/>
  <c r="AD849" i="1"/>
  <c r="AD850" i="1"/>
  <c r="AD851" i="1"/>
  <c r="AD852" i="1"/>
  <c r="AD853" i="1"/>
  <c r="AD854" i="1"/>
  <c r="AD855" i="1"/>
  <c r="AD856" i="1"/>
  <c r="AD857" i="1"/>
  <c r="AD858" i="1"/>
  <c r="AD859" i="1"/>
  <c r="AD860" i="1"/>
  <c r="AD861" i="1"/>
  <c r="AD862" i="1"/>
  <c r="AD863" i="1"/>
  <c r="AD864" i="1"/>
  <c r="AD865" i="1"/>
  <c r="AD866" i="1"/>
  <c r="AD867" i="1"/>
  <c r="AD868" i="1"/>
  <c r="AD869" i="1"/>
  <c r="AD870" i="1"/>
  <c r="AD871" i="1"/>
  <c r="AD872" i="1"/>
  <c r="AD873" i="1"/>
  <c r="AD874" i="1"/>
  <c r="AD875" i="1"/>
  <c r="AD876" i="1"/>
  <c r="AD877" i="1"/>
  <c r="AD878" i="1"/>
  <c r="AD879" i="1"/>
  <c r="AD880" i="1"/>
  <c r="AD881" i="1"/>
  <c r="AD882" i="1"/>
  <c r="AD883" i="1"/>
  <c r="AD884" i="1"/>
  <c r="AD885" i="1"/>
  <c r="AD886" i="1"/>
  <c r="AD887" i="1"/>
  <c r="AD888" i="1"/>
  <c r="AD889" i="1"/>
  <c r="AD890" i="1"/>
  <c r="AD891" i="1"/>
  <c r="AD892" i="1"/>
  <c r="AD893" i="1"/>
  <c r="AD894" i="1"/>
  <c r="AD895" i="1"/>
  <c r="AD896" i="1"/>
  <c r="AD897" i="1"/>
  <c r="AD898" i="1"/>
  <c r="AD899" i="1"/>
  <c r="AD900" i="1"/>
  <c r="AD901" i="1"/>
  <c r="AD902" i="1"/>
  <c r="AD903" i="1"/>
  <c r="AD904" i="1"/>
  <c r="AD905" i="1"/>
  <c r="AD906" i="1"/>
  <c r="AD907" i="1"/>
  <c r="AD908" i="1"/>
  <c r="AD909" i="1"/>
  <c r="AD910" i="1"/>
  <c r="AD911" i="1"/>
  <c r="AD912" i="1"/>
  <c r="AD913" i="1"/>
  <c r="AD914" i="1"/>
  <c r="AD915" i="1"/>
  <c r="AD916" i="1"/>
  <c r="AD917" i="1"/>
  <c r="AD918" i="1"/>
  <c r="AD919" i="1"/>
  <c r="AD920" i="1"/>
  <c r="AD921" i="1"/>
  <c r="AD922" i="1"/>
  <c r="AD923" i="1"/>
  <c r="AD924" i="1"/>
  <c r="AD925" i="1"/>
  <c r="AD926" i="1"/>
  <c r="AD927" i="1"/>
  <c r="AD928" i="1"/>
  <c r="AD929" i="1"/>
  <c r="AD930" i="1"/>
  <c r="AD931" i="1"/>
  <c r="AD932" i="1"/>
  <c r="AD933" i="1"/>
  <c r="AD934" i="1"/>
  <c r="AD935" i="1"/>
  <c r="AD936" i="1"/>
  <c r="AD937" i="1"/>
  <c r="AD938" i="1"/>
  <c r="AD939" i="1"/>
  <c r="AD940" i="1"/>
  <c r="AD941" i="1"/>
  <c r="AD942" i="1"/>
  <c r="AD943" i="1"/>
  <c r="AD944" i="1"/>
  <c r="AD945" i="1"/>
  <c r="AD946" i="1"/>
  <c r="AD947" i="1"/>
  <c r="AD948" i="1"/>
  <c r="AD949" i="1"/>
  <c r="AD950" i="1"/>
  <c r="AD951" i="1"/>
  <c r="AD952" i="1"/>
  <c r="AD953" i="1"/>
  <c r="AD954" i="1"/>
  <c r="AD955" i="1"/>
  <c r="AD956" i="1"/>
  <c r="AD957" i="1"/>
  <c r="AD958" i="1"/>
  <c r="AD959" i="1"/>
  <c r="AD960" i="1"/>
  <c r="AD961" i="1"/>
  <c r="AD962" i="1"/>
  <c r="AD963" i="1"/>
  <c r="AD964" i="1"/>
  <c r="AD965" i="1"/>
  <c r="AD966" i="1"/>
  <c r="AD967" i="1"/>
  <c r="AD968" i="1"/>
  <c r="AD969" i="1"/>
  <c r="AD970" i="1"/>
  <c r="AD971" i="1"/>
  <c r="AD972" i="1"/>
  <c r="AD973" i="1"/>
  <c r="AD974" i="1"/>
  <c r="AD975" i="1"/>
  <c r="AD976" i="1"/>
  <c r="AD977" i="1"/>
  <c r="AD978" i="1"/>
  <c r="AD979" i="1"/>
  <c r="AD980" i="1"/>
  <c r="AD981" i="1"/>
  <c r="AD982" i="1"/>
  <c r="AD983" i="1"/>
  <c r="AD984" i="1"/>
  <c r="AD985" i="1"/>
  <c r="AD986" i="1"/>
  <c r="AD987" i="1"/>
  <c r="AD988" i="1"/>
  <c r="AD989" i="1"/>
  <c r="AD990" i="1"/>
  <c r="AD991" i="1"/>
  <c r="AD992" i="1"/>
  <c r="AD993" i="1"/>
  <c r="AD994" i="1"/>
  <c r="AD995" i="1"/>
  <c r="AD996" i="1"/>
  <c r="AD997" i="1"/>
  <c r="AD998" i="1"/>
  <c r="AD999" i="1"/>
  <c r="AD1000" i="1"/>
  <c r="AD1001" i="1"/>
  <c r="AD1002" i="1"/>
  <c r="AD1003" i="1"/>
  <c r="AD1004" i="1"/>
  <c r="AD1005" i="1"/>
  <c r="AD1006" i="1"/>
  <c r="AD1007" i="1"/>
  <c r="AD1008" i="1"/>
  <c r="AD1009" i="1"/>
  <c r="AD1010" i="1"/>
  <c r="AD1011" i="1"/>
  <c r="AD1012" i="1"/>
  <c r="AD1013" i="1"/>
  <c r="AD1014" i="1"/>
  <c r="AD1015" i="1"/>
  <c r="AD1016" i="1"/>
  <c r="AD1017" i="1"/>
  <c r="AD1018" i="1"/>
  <c r="AD1019" i="1"/>
  <c r="AD1020" i="1"/>
  <c r="AD1021" i="1"/>
  <c r="AD1022" i="1"/>
  <c r="AD1023" i="1"/>
  <c r="AD1024" i="1"/>
  <c r="AD1025" i="1"/>
  <c r="AD1026" i="1"/>
  <c r="AD1027" i="1"/>
  <c r="AD1028" i="1"/>
  <c r="AD1029" i="1"/>
  <c r="AD1030" i="1"/>
  <c r="AD1031" i="1"/>
  <c r="AD1032" i="1"/>
  <c r="AD1033" i="1"/>
  <c r="AD1034" i="1"/>
  <c r="AD1035" i="1"/>
  <c r="AD1036" i="1"/>
  <c r="AD1037" i="1"/>
  <c r="AD1038" i="1"/>
  <c r="AD1039" i="1"/>
  <c r="AD1040" i="1"/>
  <c r="AD1041" i="1"/>
  <c r="AD1042" i="1"/>
  <c r="AD1043" i="1"/>
  <c r="AD1044" i="1"/>
  <c r="AD1045" i="1"/>
  <c r="AD1046" i="1"/>
  <c r="AD1047" i="1"/>
  <c r="AD1048" i="1"/>
  <c r="AD1049" i="1"/>
  <c r="AD1050" i="1"/>
  <c r="AD1051" i="1"/>
  <c r="AD1052" i="1"/>
  <c r="AD1053" i="1"/>
  <c r="AD1054" i="1"/>
  <c r="AD1055" i="1"/>
  <c r="AD1056" i="1"/>
  <c r="AD1057" i="1"/>
  <c r="AD1058" i="1"/>
  <c r="AD1059" i="1"/>
  <c r="AD1060" i="1"/>
  <c r="AD1061" i="1"/>
  <c r="AD1062" i="1"/>
  <c r="AD1063" i="1"/>
  <c r="AD1064" i="1"/>
  <c r="AD1065" i="1"/>
  <c r="AD1066" i="1"/>
  <c r="AD1067" i="1"/>
  <c r="AD1068" i="1"/>
  <c r="AD1069" i="1"/>
  <c r="AD1070" i="1"/>
  <c r="AD1071" i="1"/>
  <c r="AD1072" i="1"/>
  <c r="AD1073" i="1"/>
  <c r="AD1074" i="1"/>
  <c r="AD1075" i="1"/>
  <c r="AD1076" i="1"/>
  <c r="AD1077" i="1"/>
  <c r="AD1078" i="1"/>
  <c r="AD1079" i="1"/>
  <c r="AD1080" i="1"/>
  <c r="AD1081" i="1"/>
  <c r="AD1082" i="1"/>
  <c r="AD1083" i="1"/>
  <c r="AD1084" i="1"/>
  <c r="AD1085" i="1"/>
  <c r="AD1086" i="1"/>
  <c r="AD1087" i="1"/>
  <c r="AD1088" i="1"/>
  <c r="AD1089" i="1"/>
  <c r="AD1090" i="1"/>
  <c r="AD1091" i="1"/>
  <c r="AD1092" i="1"/>
  <c r="AD1093" i="1"/>
  <c r="AD1094" i="1"/>
  <c r="AD1095" i="1"/>
  <c r="AD1096" i="1"/>
  <c r="AD1097" i="1"/>
  <c r="AD1098" i="1"/>
  <c r="AD1099" i="1"/>
  <c r="AD1100" i="1"/>
  <c r="AD1101" i="1"/>
  <c r="AD1102" i="1"/>
  <c r="AD1103" i="1"/>
  <c r="AD1104" i="1"/>
  <c r="AD1105" i="1"/>
  <c r="AD1106" i="1"/>
  <c r="AD1107" i="1"/>
  <c r="AD1108" i="1"/>
  <c r="AD1109" i="1"/>
  <c r="AD1110" i="1"/>
  <c r="AD1111" i="1"/>
  <c r="AD1112" i="1"/>
  <c r="AD1113" i="1"/>
  <c r="AD1114" i="1"/>
  <c r="AD1115" i="1"/>
  <c r="AD1116" i="1"/>
  <c r="AD1117" i="1"/>
  <c r="AD1118" i="1"/>
  <c r="AD1119" i="1"/>
  <c r="AD1120" i="1"/>
  <c r="AD1121" i="1"/>
  <c r="AD1122" i="1"/>
  <c r="AD1123" i="1"/>
  <c r="AD1124" i="1"/>
  <c r="AD1125" i="1"/>
  <c r="AD1126" i="1"/>
  <c r="AD1127" i="1"/>
  <c r="AD1128" i="1"/>
  <c r="AD1129" i="1"/>
  <c r="AD1130" i="1"/>
  <c r="AD1131" i="1"/>
  <c r="AD1132" i="1"/>
  <c r="AD1133" i="1"/>
  <c r="AD1134" i="1"/>
  <c r="AD1135" i="1"/>
  <c r="AD1136" i="1"/>
  <c r="AD1137" i="1"/>
  <c r="AD1138" i="1"/>
  <c r="AD1139" i="1"/>
  <c r="AD1140" i="1"/>
  <c r="AD1141" i="1"/>
  <c r="AD1142" i="1"/>
  <c r="AD1143" i="1"/>
  <c r="AD1144" i="1"/>
  <c r="AD1145" i="1"/>
  <c r="AD1146" i="1"/>
  <c r="AD1147" i="1"/>
  <c r="AD1148" i="1"/>
  <c r="AD1149" i="1"/>
  <c r="AD1150" i="1"/>
  <c r="AD1151" i="1"/>
  <c r="AD1152" i="1"/>
  <c r="AD1153" i="1"/>
  <c r="AD1154" i="1"/>
  <c r="AD1155" i="1"/>
  <c r="AD1156" i="1"/>
  <c r="AD1157" i="1"/>
  <c r="AD1158" i="1"/>
  <c r="AD1159" i="1"/>
  <c r="AD1160" i="1"/>
  <c r="AD1161" i="1"/>
  <c r="AD1162" i="1"/>
  <c r="AD1163" i="1"/>
  <c r="AD1164" i="1"/>
  <c r="AD1165" i="1"/>
  <c r="AD1166" i="1"/>
  <c r="AD1167" i="1"/>
  <c r="AD1168" i="1"/>
  <c r="AD1169" i="1"/>
  <c r="AD1170" i="1"/>
  <c r="AD1171" i="1"/>
  <c r="AD1172" i="1"/>
  <c r="AD1173" i="1"/>
  <c r="AD1174" i="1"/>
  <c r="AD1175" i="1"/>
  <c r="AD1176" i="1"/>
  <c r="AD1177" i="1"/>
  <c r="AD1178" i="1"/>
  <c r="AD1179" i="1"/>
  <c r="AD1180" i="1"/>
  <c r="AD1181" i="1"/>
  <c r="AD1182" i="1"/>
  <c r="AD1183" i="1"/>
  <c r="AD1184" i="1"/>
  <c r="AD1185" i="1"/>
  <c r="AD1186" i="1"/>
  <c r="AD1187" i="1"/>
  <c r="AD1188" i="1"/>
  <c r="AD1189" i="1"/>
  <c r="AD1190" i="1"/>
  <c r="AD1191" i="1"/>
  <c r="AD1192" i="1"/>
  <c r="AD1193" i="1"/>
  <c r="AD1194" i="1"/>
  <c r="AD1195" i="1"/>
  <c r="AD1196" i="1"/>
  <c r="AD1197" i="1"/>
  <c r="AD1198" i="1"/>
  <c r="AD1199" i="1"/>
  <c r="AD1200" i="1"/>
  <c r="AD1201" i="1"/>
  <c r="AD1202" i="1"/>
  <c r="AD1203" i="1"/>
  <c r="AD1204" i="1"/>
  <c r="AD1205" i="1"/>
  <c r="AD1206" i="1"/>
  <c r="AD1207" i="1"/>
  <c r="AD1208" i="1"/>
  <c r="AD1209" i="1"/>
  <c r="AD1210" i="1"/>
  <c r="AD1211" i="1"/>
  <c r="AD1212" i="1"/>
  <c r="AD1213" i="1"/>
  <c r="AD1214" i="1"/>
  <c r="AD1215" i="1"/>
  <c r="AD1216" i="1"/>
  <c r="AD1217" i="1"/>
  <c r="AD1218" i="1"/>
  <c r="AD1219" i="1"/>
  <c r="AD1220" i="1"/>
  <c r="AD1221" i="1"/>
  <c r="AD1222" i="1"/>
  <c r="AD1223" i="1"/>
  <c r="AD1224" i="1"/>
  <c r="AD1225" i="1"/>
  <c r="AD1226" i="1"/>
  <c r="AD1227" i="1"/>
  <c r="AD1228" i="1"/>
  <c r="AD1229" i="1"/>
  <c r="AD1230" i="1"/>
  <c r="AD1231" i="1"/>
  <c r="AD1232" i="1"/>
  <c r="AD1233" i="1"/>
  <c r="AD1234" i="1"/>
  <c r="AD1235" i="1"/>
  <c r="AD1236" i="1"/>
  <c r="AD1237" i="1"/>
  <c r="AD1238" i="1"/>
  <c r="AD1239" i="1"/>
  <c r="AD1240" i="1"/>
  <c r="AD1241" i="1"/>
  <c r="AD1242" i="1"/>
  <c r="AD1243" i="1"/>
  <c r="AD1244" i="1"/>
  <c r="AD1245" i="1"/>
  <c r="AD1246" i="1"/>
  <c r="AD1247" i="1"/>
  <c r="AD1248" i="1"/>
  <c r="AD1249" i="1"/>
  <c r="AD1250" i="1"/>
  <c r="AD1251" i="1"/>
  <c r="AD1252" i="1"/>
  <c r="AD1253" i="1"/>
  <c r="AD1254" i="1"/>
  <c r="AD1255" i="1"/>
  <c r="AD1256" i="1"/>
  <c r="AD1257" i="1"/>
  <c r="AD1258" i="1"/>
  <c r="AD1259" i="1"/>
  <c r="AD1260" i="1"/>
  <c r="AD1261" i="1"/>
  <c r="AD1262" i="1"/>
  <c r="AD1263" i="1"/>
  <c r="AD1264" i="1"/>
  <c r="AD1265" i="1"/>
  <c r="AD1266" i="1"/>
  <c r="AD1267" i="1"/>
  <c r="AD1268" i="1"/>
  <c r="AD1269" i="1"/>
  <c r="AD1270" i="1"/>
  <c r="AD1271" i="1"/>
  <c r="AD1272" i="1"/>
  <c r="AD1273" i="1"/>
  <c r="AD1274" i="1"/>
  <c r="AD1275" i="1"/>
  <c r="AD1276" i="1"/>
  <c r="AD1277" i="1"/>
  <c r="AD1278" i="1"/>
  <c r="AD1279" i="1"/>
  <c r="AD1280" i="1"/>
  <c r="AD1281" i="1"/>
  <c r="AD1282" i="1"/>
  <c r="AD1283" i="1"/>
  <c r="AD1284" i="1"/>
  <c r="AD1285" i="1"/>
  <c r="AD1286" i="1"/>
  <c r="AD1287" i="1"/>
  <c r="AD1288" i="1"/>
  <c r="AD1289" i="1"/>
  <c r="AD1290" i="1"/>
  <c r="AD1291" i="1"/>
  <c r="AD1292" i="1"/>
  <c r="AD1293" i="1"/>
  <c r="AD1294" i="1"/>
  <c r="AD1295" i="1"/>
  <c r="AD1296" i="1"/>
  <c r="AD1297" i="1"/>
  <c r="AD1298" i="1"/>
  <c r="AD1299" i="1"/>
  <c r="AD1300" i="1"/>
  <c r="AD1301" i="1"/>
  <c r="AD1302" i="1"/>
  <c r="AD1303" i="1"/>
  <c r="AD1304" i="1"/>
  <c r="AD1305" i="1"/>
  <c r="AD1306" i="1"/>
  <c r="AD1307" i="1"/>
  <c r="AD1308" i="1"/>
  <c r="AD1309" i="1"/>
  <c r="AD1310" i="1"/>
  <c r="AD1311" i="1"/>
  <c r="AD1312" i="1"/>
  <c r="AD1313" i="1"/>
  <c r="AD1314" i="1"/>
  <c r="AD1315" i="1"/>
  <c r="AD1316" i="1"/>
  <c r="AD1317" i="1"/>
  <c r="AD1318" i="1"/>
  <c r="AD1319" i="1"/>
  <c r="AD1320" i="1"/>
  <c r="AD1321" i="1"/>
  <c r="AD1322" i="1"/>
  <c r="AD1323" i="1"/>
  <c r="AD1324" i="1"/>
  <c r="AD1325" i="1"/>
  <c r="AD1326" i="1"/>
  <c r="AD1327" i="1"/>
  <c r="AD1328" i="1"/>
  <c r="AD1329" i="1"/>
  <c r="AD1330" i="1"/>
  <c r="AD1331" i="1"/>
  <c r="AD1332" i="1"/>
  <c r="AD1333" i="1"/>
  <c r="AD1334" i="1"/>
  <c r="AD1335" i="1"/>
  <c r="AD1336" i="1"/>
  <c r="AD1337" i="1"/>
  <c r="AD1338" i="1"/>
  <c r="AD1339" i="1"/>
  <c r="AD1340" i="1"/>
  <c r="AD1341" i="1"/>
  <c r="AD1342" i="1"/>
  <c r="AD1343" i="1"/>
  <c r="AD1344" i="1"/>
  <c r="AD1345" i="1"/>
  <c r="AD1346" i="1"/>
  <c r="AD1347" i="1"/>
  <c r="AD1348" i="1"/>
  <c r="AD1349" i="1"/>
  <c r="AD1350" i="1"/>
  <c r="AD1351" i="1"/>
  <c r="AD1352" i="1"/>
  <c r="AD1353" i="1"/>
  <c r="AD1354" i="1"/>
  <c r="AD1355" i="1"/>
  <c r="AD1356" i="1"/>
  <c r="AD1357" i="1"/>
  <c r="AD1358" i="1"/>
  <c r="AD1359" i="1"/>
  <c r="AD1360" i="1"/>
  <c r="AD1361" i="1"/>
  <c r="AD1362" i="1"/>
  <c r="AD1363" i="1"/>
  <c r="AD1364" i="1"/>
  <c r="AD1365" i="1"/>
  <c r="AD1366" i="1"/>
  <c r="AD1367" i="1"/>
  <c r="AD1368" i="1"/>
  <c r="AD1369" i="1"/>
  <c r="AD1370" i="1"/>
  <c r="AD1371" i="1"/>
  <c r="AD1372" i="1"/>
  <c r="AD1373" i="1"/>
  <c r="AD1374" i="1"/>
  <c r="AD1375" i="1"/>
  <c r="AD1376" i="1"/>
  <c r="AD1377" i="1"/>
  <c r="AD1378" i="1"/>
  <c r="AD1379" i="1"/>
  <c r="AD1380" i="1"/>
  <c r="AD1381" i="1"/>
  <c r="AD1382" i="1"/>
  <c r="AD1383" i="1"/>
  <c r="AD1384" i="1"/>
  <c r="AD1385" i="1"/>
  <c r="AD1386" i="1"/>
  <c r="AD1387" i="1"/>
  <c r="AD1388" i="1"/>
  <c r="AD1389" i="1"/>
  <c r="AD1390" i="1"/>
  <c r="AD1391" i="1"/>
  <c r="AD1392" i="1"/>
  <c r="AD1393" i="1"/>
  <c r="AD1394" i="1"/>
  <c r="AD1395" i="1"/>
  <c r="AD1396" i="1"/>
  <c r="AD1397" i="1"/>
  <c r="AD1398" i="1"/>
  <c r="AD1399" i="1"/>
  <c r="AD1400" i="1"/>
  <c r="AD1401" i="1"/>
  <c r="AD1402" i="1"/>
  <c r="AD1403" i="1"/>
  <c r="AD1404" i="1"/>
  <c r="AD1405" i="1"/>
  <c r="AD1406" i="1"/>
  <c r="AD1407" i="1"/>
  <c r="AD1408" i="1"/>
  <c r="AD1409" i="1"/>
  <c r="AD1410" i="1"/>
  <c r="AD1411" i="1"/>
  <c r="AD1412" i="1"/>
  <c r="AD1413" i="1"/>
  <c r="AD1414" i="1"/>
  <c r="AD1415" i="1"/>
  <c r="AD1416" i="1"/>
  <c r="AD1417" i="1"/>
  <c r="AD1418" i="1"/>
  <c r="AD1419" i="1"/>
  <c r="AD1420" i="1"/>
  <c r="AD1421" i="1"/>
  <c r="AD1422" i="1"/>
  <c r="AD1423" i="1"/>
  <c r="AD1424" i="1"/>
  <c r="AD1425" i="1"/>
  <c r="AD1426" i="1"/>
  <c r="AD1427" i="1"/>
  <c r="AD1428" i="1"/>
  <c r="AD1429" i="1"/>
  <c r="AD1430" i="1"/>
  <c r="AD1431" i="1"/>
  <c r="AD1432" i="1"/>
  <c r="AD1433" i="1"/>
  <c r="AD1434" i="1"/>
  <c r="AD1435" i="1"/>
  <c r="AD1436" i="1"/>
  <c r="AD1437" i="1"/>
  <c r="AD1438" i="1"/>
  <c r="AD1439" i="1"/>
  <c r="AD1440" i="1"/>
  <c r="AD1441" i="1"/>
  <c r="AD1442" i="1"/>
  <c r="AD1443" i="1"/>
  <c r="AD1444" i="1"/>
  <c r="AD1445" i="1"/>
  <c r="AD1446" i="1"/>
  <c r="AD1447" i="1"/>
  <c r="AD1448" i="1"/>
  <c r="AD1449" i="1"/>
  <c r="AD1450" i="1"/>
  <c r="AD1451" i="1"/>
  <c r="AD1452" i="1"/>
  <c r="AD1453" i="1"/>
  <c r="AD1454" i="1"/>
  <c r="AD1455" i="1"/>
  <c r="AD1456" i="1"/>
  <c r="AD1457" i="1"/>
  <c r="AD1458" i="1"/>
  <c r="AD1459" i="1"/>
  <c r="AD1460" i="1"/>
  <c r="AD1461" i="1"/>
  <c r="AD1462" i="1"/>
  <c r="AD1463" i="1"/>
  <c r="AD1464" i="1"/>
  <c r="AD1465" i="1"/>
  <c r="AD1466" i="1"/>
  <c r="AD1467" i="1"/>
  <c r="AD1468" i="1"/>
  <c r="AD1469" i="1"/>
  <c r="AD1470" i="1"/>
  <c r="AD1471" i="1"/>
  <c r="AD1472" i="1"/>
  <c r="AD1473" i="1"/>
  <c r="AD1474" i="1"/>
  <c r="AD1475" i="1"/>
  <c r="AD1476" i="1"/>
  <c r="AD1477" i="1"/>
  <c r="AD1478" i="1"/>
  <c r="AD1479" i="1"/>
  <c r="AD1480" i="1"/>
  <c r="AD1481" i="1"/>
  <c r="AD1482" i="1"/>
  <c r="AD1483" i="1"/>
  <c r="AD1484" i="1"/>
  <c r="AD1485" i="1"/>
  <c r="AD1486" i="1"/>
  <c r="AD1487" i="1"/>
  <c r="AD1488" i="1"/>
  <c r="AD1489" i="1"/>
  <c r="AD1490" i="1"/>
  <c r="AD1491" i="1"/>
  <c r="AD1492" i="1"/>
  <c r="AD1493" i="1"/>
  <c r="AD1494" i="1"/>
  <c r="AD1495" i="1"/>
  <c r="AD1496" i="1"/>
  <c r="AD1497" i="1"/>
  <c r="AD1498" i="1"/>
  <c r="AD1499" i="1"/>
  <c r="AD1500" i="1"/>
  <c r="AD1501" i="1"/>
  <c r="AD1502" i="1"/>
  <c r="AD1503" i="1"/>
  <c r="AD1504" i="1"/>
  <c r="AD1505" i="1"/>
  <c r="AD1506" i="1"/>
  <c r="AD1507" i="1"/>
  <c r="AD1508" i="1"/>
  <c r="AD1509" i="1"/>
  <c r="AD1510" i="1"/>
  <c r="AD1511" i="1"/>
  <c r="AD1512" i="1"/>
  <c r="AD1513" i="1"/>
  <c r="AD1514" i="1"/>
  <c r="AD1515" i="1"/>
  <c r="AD1516" i="1"/>
  <c r="AD1517" i="1"/>
  <c r="AD1518" i="1"/>
  <c r="AD1519" i="1"/>
  <c r="AD1520" i="1"/>
  <c r="AD1521" i="1"/>
  <c r="AD1522" i="1"/>
  <c r="AD1523" i="1"/>
  <c r="AD1524" i="1"/>
  <c r="AD1525" i="1"/>
  <c r="AD1526" i="1"/>
  <c r="AD1527" i="1"/>
  <c r="AD1528" i="1"/>
  <c r="AD1529" i="1"/>
  <c r="AD1530" i="1"/>
  <c r="AD1531" i="1"/>
  <c r="AD1532" i="1"/>
  <c r="AD1533" i="1"/>
  <c r="AD1534" i="1"/>
  <c r="AD1535" i="1"/>
  <c r="AD1536" i="1"/>
  <c r="AD1537" i="1"/>
  <c r="AD1538" i="1"/>
  <c r="AD1539" i="1"/>
  <c r="AD1540" i="1"/>
  <c r="AD1541" i="1"/>
  <c r="AD1542" i="1"/>
  <c r="AD1543" i="1"/>
  <c r="AD1544" i="1"/>
  <c r="AD1545" i="1"/>
  <c r="AD1546" i="1"/>
  <c r="AD1547" i="1"/>
  <c r="AD1548" i="1"/>
  <c r="AD1549" i="1"/>
  <c r="AD1550" i="1"/>
  <c r="AD1551" i="1"/>
  <c r="AD1552" i="1"/>
  <c r="AD1553" i="1"/>
  <c r="AD1554" i="1"/>
  <c r="AD1555" i="1"/>
  <c r="AD1556" i="1"/>
  <c r="AD1557" i="1"/>
  <c r="AD1558" i="1"/>
  <c r="AD1559" i="1"/>
  <c r="AD1560" i="1"/>
  <c r="AD1561" i="1"/>
  <c r="AD1562" i="1"/>
  <c r="AD1563" i="1"/>
  <c r="AD1564" i="1"/>
  <c r="AD1565" i="1"/>
  <c r="AD1566" i="1"/>
  <c r="AD1567" i="1"/>
  <c r="AD1568" i="1"/>
  <c r="AD1569" i="1"/>
  <c r="AD1570" i="1"/>
  <c r="AD1571" i="1"/>
  <c r="AD1572" i="1"/>
  <c r="AD1573" i="1"/>
  <c r="AD1574" i="1"/>
  <c r="AD1575" i="1"/>
  <c r="AD1576" i="1"/>
  <c r="AD1577" i="1"/>
  <c r="AD1578" i="1"/>
  <c r="AD1579" i="1"/>
  <c r="AD1580" i="1"/>
  <c r="AD1581" i="1"/>
  <c r="AD1582" i="1"/>
  <c r="AD1583" i="1"/>
  <c r="AD1584" i="1"/>
  <c r="AD1585" i="1"/>
  <c r="AD1586" i="1"/>
  <c r="AD1587" i="1"/>
  <c r="AD1588" i="1"/>
  <c r="AD1589" i="1"/>
  <c r="AD1590" i="1"/>
  <c r="AD1591" i="1"/>
  <c r="AD1592" i="1"/>
  <c r="AD1593" i="1"/>
  <c r="AD1594" i="1"/>
  <c r="AD1595" i="1"/>
  <c r="AD1596" i="1"/>
  <c r="AD1597" i="1"/>
  <c r="AD1598" i="1"/>
  <c r="AD1599" i="1"/>
  <c r="AD1600" i="1"/>
  <c r="AD1601" i="1"/>
  <c r="AD1602" i="1"/>
  <c r="AD1603" i="1"/>
  <c r="AD1604" i="1"/>
  <c r="AD1605" i="1"/>
  <c r="AD1606" i="1"/>
  <c r="AD1607" i="1"/>
  <c r="AD1608" i="1"/>
  <c r="AD1609" i="1"/>
  <c r="AD1610" i="1"/>
  <c r="AD1611" i="1"/>
  <c r="AD1612" i="1"/>
  <c r="AD1613" i="1"/>
  <c r="AD1614" i="1"/>
  <c r="AD1615" i="1"/>
  <c r="AD1616" i="1"/>
  <c r="AD1617" i="1"/>
  <c r="AD1618" i="1"/>
  <c r="AD1619" i="1"/>
  <c r="AD1620" i="1"/>
  <c r="AD1621" i="1"/>
  <c r="AD1622" i="1"/>
  <c r="AD1623" i="1"/>
  <c r="AD1624" i="1"/>
  <c r="AD1625" i="1"/>
  <c r="AD1626" i="1"/>
  <c r="AD1627" i="1"/>
  <c r="AD1628" i="1"/>
  <c r="AD1629" i="1"/>
  <c r="AD1630" i="1"/>
  <c r="AD1631" i="1"/>
  <c r="AD1632" i="1"/>
  <c r="AD1633" i="1"/>
  <c r="AD1634" i="1"/>
  <c r="AD1635" i="1"/>
  <c r="AD1636" i="1"/>
  <c r="AD1637" i="1"/>
  <c r="AD1638" i="1"/>
  <c r="AD1639" i="1"/>
  <c r="AD1640" i="1"/>
  <c r="AD1641" i="1"/>
  <c r="AD1642" i="1"/>
  <c r="AD1643" i="1"/>
  <c r="AD1644" i="1"/>
  <c r="AD1645" i="1"/>
  <c r="AD1646" i="1"/>
  <c r="AD1647" i="1"/>
  <c r="AD1648" i="1"/>
  <c r="AD1649" i="1"/>
  <c r="AD1650" i="1"/>
  <c r="AD1651" i="1"/>
  <c r="AD1652" i="1"/>
  <c r="AD1653" i="1"/>
  <c r="AD1654" i="1"/>
  <c r="AD1655" i="1"/>
  <c r="AD1656" i="1"/>
  <c r="AD1657" i="1"/>
  <c r="AD1658" i="1"/>
  <c r="AD1659" i="1"/>
  <c r="AD1660" i="1"/>
  <c r="AD1661" i="1"/>
  <c r="AD1662" i="1"/>
  <c r="AD1663" i="1"/>
  <c r="AD1664" i="1"/>
  <c r="AD1665" i="1"/>
  <c r="AD1666" i="1"/>
  <c r="AD1667" i="1"/>
  <c r="AD1668" i="1"/>
  <c r="AD1669" i="1"/>
  <c r="AD1670" i="1"/>
  <c r="AD1671" i="1"/>
  <c r="AD1672" i="1"/>
  <c r="AD1673" i="1"/>
  <c r="AD1674" i="1"/>
  <c r="AD1675" i="1"/>
  <c r="AD1676" i="1"/>
  <c r="AD1677" i="1"/>
  <c r="AD1678" i="1"/>
  <c r="AD1679" i="1"/>
  <c r="AD1680" i="1"/>
  <c r="AD1681" i="1"/>
  <c r="AD1682" i="1"/>
  <c r="AD1683" i="1"/>
  <c r="AD1684" i="1"/>
  <c r="AD1685" i="1"/>
  <c r="AD1686" i="1"/>
  <c r="AD1687" i="1"/>
  <c r="AD1688" i="1"/>
  <c r="AD1689" i="1"/>
  <c r="AD1690" i="1"/>
  <c r="AD1691" i="1"/>
  <c r="AD1692" i="1"/>
  <c r="AD1693" i="1"/>
  <c r="AD1694" i="1"/>
  <c r="AD1695" i="1"/>
  <c r="AD1696" i="1"/>
  <c r="AD1697" i="1"/>
  <c r="AD1698" i="1"/>
  <c r="AD1699" i="1"/>
  <c r="AD1700" i="1"/>
  <c r="AD1701" i="1"/>
  <c r="AD1702" i="1"/>
  <c r="AD1703" i="1"/>
  <c r="AD1704" i="1"/>
  <c r="AD1705" i="1"/>
  <c r="AD1706" i="1"/>
  <c r="AD1707" i="1"/>
  <c r="AD1708" i="1"/>
  <c r="AD1709" i="1"/>
  <c r="AD1710" i="1"/>
  <c r="AD1711" i="1"/>
  <c r="AD1712" i="1"/>
  <c r="AD1713" i="1"/>
  <c r="AD1714" i="1"/>
  <c r="AD1715" i="1"/>
  <c r="AD1716" i="1"/>
  <c r="AD1717" i="1"/>
  <c r="AD1718" i="1"/>
  <c r="AD1719" i="1"/>
  <c r="AD1720" i="1"/>
  <c r="AD1721" i="1"/>
  <c r="AD1722" i="1"/>
  <c r="AD1723" i="1"/>
  <c r="AD1724" i="1"/>
  <c r="AD1725" i="1"/>
  <c r="AD1726" i="1"/>
  <c r="AD1727" i="1"/>
  <c r="AD1728" i="1"/>
  <c r="AD1729" i="1"/>
  <c r="AD1730" i="1"/>
  <c r="AD1731" i="1"/>
  <c r="AD1732" i="1"/>
  <c r="AD1733" i="1"/>
  <c r="AD1734" i="1"/>
  <c r="AD1735" i="1"/>
  <c r="AD1736" i="1"/>
  <c r="AD1737" i="1"/>
  <c r="AD1738" i="1"/>
  <c r="AD1739" i="1"/>
  <c r="AD1740" i="1"/>
  <c r="AD1741" i="1"/>
  <c r="AD1742" i="1"/>
  <c r="AD1743" i="1"/>
  <c r="AD1744" i="1"/>
  <c r="AD1745" i="1"/>
  <c r="AD1746" i="1"/>
  <c r="AD1747" i="1"/>
  <c r="AD1748" i="1"/>
  <c r="AD1749" i="1"/>
  <c r="AD1750" i="1"/>
  <c r="AD1751" i="1"/>
  <c r="AD1752" i="1"/>
  <c r="AD1753" i="1"/>
  <c r="AD1754" i="1"/>
  <c r="AD1755" i="1"/>
  <c r="AD1756" i="1"/>
  <c r="AD1757" i="1"/>
  <c r="AD1758" i="1"/>
  <c r="AD1759" i="1"/>
  <c r="AD1760" i="1"/>
  <c r="AD1761" i="1"/>
  <c r="AD1762" i="1"/>
  <c r="AD1763" i="1"/>
  <c r="AD1764" i="1"/>
  <c r="AD1765" i="1"/>
  <c r="AD1766" i="1"/>
  <c r="AD1767" i="1"/>
  <c r="AD1768" i="1"/>
  <c r="AD1769" i="1"/>
  <c r="AD1770" i="1"/>
  <c r="AD1771" i="1"/>
  <c r="AD1772" i="1"/>
  <c r="AD1773" i="1"/>
  <c r="AD1774" i="1"/>
  <c r="AD1775" i="1"/>
  <c r="AD1776" i="1"/>
  <c r="AD1777" i="1"/>
  <c r="AD1778" i="1"/>
  <c r="AD1779" i="1"/>
  <c r="AD1780" i="1"/>
  <c r="AD1781" i="1"/>
  <c r="AD1782" i="1"/>
  <c r="AD1783" i="1"/>
  <c r="AD1784" i="1"/>
  <c r="AD1785" i="1"/>
  <c r="AD1786" i="1"/>
  <c r="AD1787" i="1"/>
  <c r="AD1788" i="1"/>
  <c r="AD1789" i="1"/>
  <c r="AD1790" i="1"/>
  <c r="AD1791" i="1"/>
  <c r="AD1792" i="1"/>
  <c r="AD1793" i="1"/>
  <c r="AD1794" i="1"/>
  <c r="AD1795" i="1"/>
  <c r="AD1796" i="1"/>
  <c r="AD1797" i="1"/>
  <c r="AD1798" i="1"/>
  <c r="AD1799" i="1"/>
  <c r="AD1800" i="1"/>
  <c r="AD1801" i="1"/>
  <c r="AD1802" i="1"/>
  <c r="AD1803" i="1"/>
  <c r="AD1804" i="1"/>
  <c r="AD1805" i="1"/>
  <c r="AD1806" i="1"/>
  <c r="AD1807" i="1"/>
  <c r="AD1808" i="1"/>
  <c r="AD1809" i="1"/>
  <c r="AD1810" i="1"/>
  <c r="AD1811" i="1"/>
  <c r="AD1812" i="1"/>
  <c r="AD1813" i="1"/>
  <c r="AD1814" i="1"/>
  <c r="AD1815" i="1"/>
  <c r="AD1816" i="1"/>
  <c r="AD1817" i="1"/>
  <c r="AD1818" i="1"/>
  <c r="AD1819" i="1"/>
  <c r="AD1820" i="1"/>
  <c r="AD1821" i="1"/>
  <c r="AD1822" i="1"/>
  <c r="AD1823" i="1"/>
  <c r="AD1824" i="1"/>
  <c r="AD1825" i="1"/>
  <c r="AD1826" i="1"/>
  <c r="AD1827" i="1"/>
  <c r="AD1828" i="1"/>
  <c r="AD1829" i="1"/>
  <c r="AD1830" i="1"/>
  <c r="AD1831" i="1"/>
  <c r="AD1832" i="1"/>
  <c r="AD1833" i="1"/>
  <c r="AD1834" i="1"/>
  <c r="AD1835" i="1"/>
  <c r="AD1836" i="1"/>
  <c r="AD1837" i="1"/>
  <c r="AD1838" i="1"/>
  <c r="AD1839" i="1"/>
  <c r="AD1840" i="1"/>
  <c r="AD1841" i="1"/>
  <c r="AD1842" i="1"/>
  <c r="AD1843" i="1"/>
  <c r="AD1844" i="1"/>
  <c r="AD1845" i="1"/>
  <c r="AD1846" i="1"/>
  <c r="AD1847" i="1"/>
  <c r="AD1848" i="1"/>
  <c r="AD1849" i="1"/>
  <c r="AD1850" i="1"/>
  <c r="AD1851" i="1"/>
  <c r="AD1852" i="1"/>
  <c r="AD1853" i="1"/>
  <c r="AD1854" i="1"/>
  <c r="AD1855" i="1"/>
  <c r="AD1856" i="1"/>
  <c r="AD1857" i="1"/>
  <c r="AD1858" i="1"/>
  <c r="AD1859" i="1"/>
  <c r="AD1860" i="1"/>
  <c r="AD1861" i="1"/>
  <c r="AD1862" i="1"/>
  <c r="AD1863" i="1"/>
  <c r="AD1864" i="1"/>
  <c r="AD1865" i="1"/>
  <c r="AD1866" i="1"/>
  <c r="AD1867" i="1"/>
  <c r="AD1868" i="1"/>
  <c r="AD1869" i="1"/>
  <c r="AD1870" i="1"/>
  <c r="AD1871" i="1"/>
  <c r="AD1872" i="1"/>
  <c r="AD1873" i="1"/>
  <c r="AD1874" i="1"/>
  <c r="AD1875" i="1"/>
  <c r="AD1876" i="1"/>
  <c r="AD1877" i="1"/>
  <c r="AD1878" i="1"/>
  <c r="AD1879" i="1"/>
  <c r="AD1880" i="1"/>
  <c r="AD1881" i="1"/>
  <c r="AD1882" i="1"/>
  <c r="AD1883" i="1"/>
  <c r="AD1884" i="1"/>
  <c r="AD1885" i="1"/>
  <c r="AD1886" i="1"/>
  <c r="AD1887" i="1"/>
  <c r="AD1888" i="1"/>
  <c r="AD1889" i="1"/>
  <c r="AD1890" i="1"/>
  <c r="AD1891" i="1"/>
  <c r="AD1892" i="1"/>
  <c r="AD1893" i="1"/>
  <c r="AD1894" i="1"/>
  <c r="AD1895" i="1"/>
  <c r="AD1896" i="1"/>
  <c r="AD1897" i="1"/>
  <c r="AD1898" i="1"/>
  <c r="AD1899" i="1"/>
  <c r="AD1900" i="1"/>
  <c r="AD1901" i="1"/>
  <c r="AD1902" i="1"/>
  <c r="AD1903" i="1"/>
  <c r="AD1904" i="1"/>
  <c r="AD1905" i="1"/>
  <c r="AD1906" i="1"/>
  <c r="AD1907" i="1"/>
  <c r="AD1908" i="1"/>
  <c r="AD1909" i="1"/>
  <c r="AD1910" i="1"/>
  <c r="AD1911" i="1"/>
  <c r="AD1912" i="1"/>
  <c r="AD1913" i="1"/>
  <c r="AD1914" i="1"/>
  <c r="AD1915" i="1"/>
  <c r="AD1916" i="1"/>
  <c r="AD1917" i="1"/>
  <c r="AD1918" i="1"/>
  <c r="AD1919" i="1"/>
  <c r="AD1920" i="1"/>
  <c r="AD1921" i="1"/>
  <c r="AD1922" i="1"/>
  <c r="AD1923" i="1"/>
  <c r="AD1924" i="1"/>
  <c r="AD1925" i="1"/>
  <c r="AD1926" i="1"/>
  <c r="AD1927" i="1"/>
  <c r="AD1928" i="1"/>
  <c r="AD1929" i="1"/>
  <c r="AD1930" i="1"/>
  <c r="AD1931" i="1"/>
  <c r="AD1932" i="1"/>
  <c r="AD1933" i="1"/>
  <c r="AD1934" i="1"/>
  <c r="AD1935" i="1"/>
  <c r="AD1936" i="1"/>
  <c r="AD1937" i="1"/>
  <c r="AD1938" i="1"/>
  <c r="AD1939" i="1"/>
  <c r="AD1940" i="1"/>
  <c r="AD1941" i="1"/>
  <c r="AD1942" i="1"/>
  <c r="AD1943" i="1"/>
  <c r="AD1944" i="1"/>
  <c r="AD1945" i="1"/>
  <c r="AD1946" i="1"/>
  <c r="AD1947" i="1"/>
  <c r="AD1948" i="1"/>
  <c r="AD1949" i="1"/>
  <c r="AD1950" i="1"/>
  <c r="AD1951" i="1"/>
  <c r="AD1952" i="1"/>
  <c r="AD1953" i="1"/>
  <c r="AD1954" i="1"/>
  <c r="AD1955" i="1"/>
  <c r="AD1956" i="1"/>
  <c r="AD1957" i="1"/>
  <c r="AD1958" i="1"/>
  <c r="AD1959" i="1"/>
  <c r="AD1960" i="1"/>
  <c r="AD1961" i="1"/>
  <c r="AD1962" i="1"/>
  <c r="AD1963" i="1"/>
  <c r="AD1964" i="1"/>
  <c r="AD1965" i="1"/>
  <c r="AD1966" i="1"/>
  <c r="AD1967" i="1"/>
  <c r="AD1968" i="1"/>
  <c r="AD1969" i="1"/>
  <c r="AD1970" i="1"/>
  <c r="AD1971" i="1"/>
  <c r="AD1972" i="1"/>
  <c r="AD1973" i="1"/>
  <c r="AD1974" i="1"/>
  <c r="AD1975" i="1"/>
  <c r="AD1976" i="1"/>
  <c r="AD1977" i="1"/>
  <c r="AD1978" i="1"/>
  <c r="AD1979" i="1"/>
  <c r="AD1980" i="1"/>
  <c r="AD1981" i="1"/>
  <c r="AD1982" i="1"/>
  <c r="AD1983" i="1"/>
  <c r="AD1984" i="1"/>
  <c r="AD1985" i="1"/>
  <c r="AD1986" i="1"/>
  <c r="AD1987" i="1"/>
  <c r="AD1988" i="1"/>
  <c r="AD1989" i="1"/>
  <c r="AD1990" i="1"/>
  <c r="AD1991" i="1"/>
  <c r="AD1992" i="1"/>
  <c r="AD1993" i="1"/>
  <c r="AD1994" i="1"/>
  <c r="AD1995" i="1"/>
  <c r="AD1996" i="1"/>
  <c r="AD1997" i="1"/>
  <c r="AD1998" i="1"/>
  <c r="AD1999" i="1"/>
  <c r="AD2000" i="1"/>
  <c r="AD2001" i="1"/>
  <c r="AD2002" i="1"/>
  <c r="AD2003" i="1"/>
  <c r="AD2004" i="1"/>
  <c r="AD2005" i="1"/>
  <c r="AD2006" i="1"/>
  <c r="AD2007" i="1"/>
  <c r="AD2008" i="1"/>
  <c r="AD2009" i="1"/>
  <c r="AD2010" i="1"/>
  <c r="AD2011" i="1"/>
  <c r="AD2012" i="1"/>
  <c r="AD2013" i="1"/>
  <c r="AD2014" i="1"/>
  <c r="AD2015" i="1"/>
  <c r="AD2016" i="1"/>
  <c r="AD2017" i="1"/>
  <c r="AD2018" i="1"/>
  <c r="AD2019" i="1"/>
  <c r="AD2020" i="1"/>
  <c r="AD2021" i="1"/>
  <c r="AD2022" i="1"/>
  <c r="AD2023" i="1"/>
  <c r="AD2024" i="1"/>
  <c r="AD2025" i="1"/>
  <c r="AD2026" i="1"/>
  <c r="AD2027" i="1"/>
  <c r="AD2028" i="1"/>
  <c r="AD2029" i="1"/>
  <c r="AD2030" i="1"/>
  <c r="AD2031" i="1"/>
  <c r="AD2032" i="1"/>
  <c r="AD2033" i="1"/>
  <c r="AD2034" i="1"/>
  <c r="AD2035" i="1"/>
  <c r="AD2036" i="1"/>
  <c r="AD2037" i="1"/>
  <c r="AD2038" i="1"/>
  <c r="AD2039" i="1"/>
  <c r="AD2040" i="1"/>
  <c r="AD2041" i="1"/>
  <c r="AD2042" i="1"/>
  <c r="AD2043" i="1"/>
  <c r="AD2044" i="1"/>
  <c r="AD2045" i="1"/>
  <c r="AD2046" i="1"/>
  <c r="AD2047" i="1"/>
  <c r="AD2048" i="1"/>
  <c r="AD2049" i="1"/>
  <c r="AD2050" i="1"/>
  <c r="AD2051" i="1"/>
  <c r="AD2052" i="1"/>
  <c r="AD2053" i="1"/>
  <c r="AD2054" i="1"/>
  <c r="AD2055" i="1"/>
  <c r="AD2056" i="1"/>
  <c r="AD2057" i="1"/>
  <c r="AD2058" i="1"/>
  <c r="AD2059" i="1"/>
  <c r="AD2060" i="1"/>
  <c r="AD2061" i="1"/>
  <c r="AD2062" i="1"/>
  <c r="AD2063" i="1"/>
  <c r="AD2064" i="1"/>
  <c r="AD2065" i="1"/>
  <c r="AD2066" i="1"/>
  <c r="AD2067" i="1"/>
  <c r="AD2068" i="1"/>
  <c r="AD2069" i="1"/>
  <c r="AD2070" i="1"/>
  <c r="AD2071" i="1"/>
  <c r="AD2072" i="1"/>
  <c r="AD2073" i="1"/>
  <c r="AD2074" i="1"/>
  <c r="AD2075" i="1"/>
  <c r="AD2076" i="1"/>
  <c r="AD2077" i="1"/>
  <c r="AD2078" i="1"/>
  <c r="AD2079" i="1"/>
  <c r="AD2080" i="1"/>
  <c r="AD2081" i="1"/>
  <c r="AD2082" i="1"/>
  <c r="AD2083" i="1"/>
  <c r="AD2084" i="1"/>
  <c r="AD2085" i="1"/>
  <c r="AD2086" i="1"/>
  <c r="AD2087" i="1"/>
  <c r="AD2088" i="1"/>
  <c r="AD2089" i="1"/>
  <c r="AD2090" i="1"/>
  <c r="AD2091" i="1"/>
  <c r="AD2092" i="1"/>
  <c r="AD2093" i="1"/>
  <c r="AD2094" i="1"/>
  <c r="AD2095" i="1"/>
  <c r="AD2096" i="1"/>
  <c r="AD2097" i="1"/>
  <c r="AD2098" i="1"/>
  <c r="AD2099" i="1"/>
  <c r="AD2100" i="1"/>
  <c r="AD2101" i="1"/>
  <c r="AD2102" i="1"/>
  <c r="AD2103" i="1"/>
  <c r="AD2104" i="1"/>
  <c r="AD2105" i="1"/>
  <c r="AD2106" i="1"/>
  <c r="AD2107" i="1"/>
  <c r="AD2108" i="1"/>
  <c r="AD2109" i="1"/>
  <c r="AD2110" i="1"/>
  <c r="AD2111" i="1"/>
  <c r="AD2112" i="1"/>
  <c r="AD2113" i="1"/>
  <c r="AD2114" i="1"/>
  <c r="AD2115" i="1"/>
  <c r="AD2116" i="1"/>
  <c r="AD2117" i="1"/>
  <c r="AD2118" i="1"/>
  <c r="AD2119" i="1"/>
  <c r="AD2120" i="1"/>
  <c r="AD2121" i="1"/>
  <c r="AD2122" i="1"/>
  <c r="AD2123" i="1"/>
  <c r="AD2124" i="1"/>
  <c r="AD2125" i="1"/>
  <c r="AD2126" i="1"/>
  <c r="AD2127" i="1"/>
  <c r="AD2128" i="1"/>
  <c r="AD2129" i="1"/>
  <c r="AD2130" i="1"/>
  <c r="AD2131" i="1"/>
  <c r="AD2132" i="1"/>
  <c r="AD2133" i="1"/>
  <c r="AD2134" i="1"/>
  <c r="AD2135" i="1"/>
  <c r="AD2136" i="1"/>
  <c r="AD2137" i="1"/>
  <c r="AD2138" i="1"/>
  <c r="AD2139" i="1"/>
  <c r="AD2140" i="1"/>
  <c r="AD2141" i="1"/>
  <c r="AD2142" i="1"/>
  <c r="AD2143" i="1"/>
  <c r="AD2144" i="1"/>
  <c r="AD2145" i="1"/>
  <c r="AD2146" i="1"/>
  <c r="AD2147" i="1"/>
  <c r="AD2148" i="1"/>
  <c r="AD2149" i="1"/>
  <c r="AD2150" i="1"/>
  <c r="AD2151" i="1"/>
  <c r="AD2152" i="1"/>
  <c r="AD2153" i="1"/>
  <c r="AD2154" i="1"/>
  <c r="AD2155" i="1"/>
  <c r="AD2156" i="1"/>
  <c r="AD2157" i="1"/>
  <c r="AD2158" i="1"/>
  <c r="AD2159" i="1"/>
  <c r="AD2160" i="1"/>
  <c r="AD2161" i="1"/>
  <c r="AD2162" i="1"/>
  <c r="AD2163" i="1"/>
  <c r="AD2164" i="1"/>
  <c r="AD2165" i="1"/>
  <c r="AD2166" i="1"/>
  <c r="AD2167" i="1"/>
  <c r="AD2168" i="1"/>
  <c r="AD2169" i="1"/>
  <c r="AD2170" i="1"/>
  <c r="AD2171" i="1"/>
  <c r="AD2172" i="1"/>
  <c r="AD2173" i="1"/>
  <c r="AD2174" i="1"/>
  <c r="AD2175" i="1"/>
  <c r="AD2176" i="1"/>
  <c r="AD2177" i="1"/>
  <c r="AD2178" i="1"/>
  <c r="AD2179" i="1"/>
  <c r="AD2180" i="1"/>
  <c r="AD2181" i="1"/>
  <c r="AD2182" i="1"/>
  <c r="AD2183" i="1"/>
  <c r="AD2184" i="1"/>
  <c r="AD2185" i="1"/>
  <c r="AD2186" i="1"/>
  <c r="AD2187" i="1"/>
  <c r="AD2188" i="1"/>
  <c r="AD2189" i="1"/>
  <c r="AD2190" i="1"/>
  <c r="AD2191" i="1"/>
  <c r="AD2192" i="1"/>
  <c r="AD2193" i="1"/>
  <c r="AD2194" i="1"/>
  <c r="AD2195" i="1"/>
  <c r="AD2196" i="1"/>
  <c r="AD2197" i="1"/>
  <c r="AD2198" i="1"/>
  <c r="AD2199" i="1"/>
  <c r="AD2200" i="1"/>
  <c r="AD2201" i="1"/>
  <c r="AD2202" i="1"/>
  <c r="AD2203" i="1"/>
  <c r="AD2204" i="1"/>
  <c r="AD2205" i="1"/>
  <c r="AD2206" i="1"/>
  <c r="AD2207" i="1"/>
  <c r="AD2208" i="1"/>
  <c r="AD2209" i="1"/>
  <c r="AD2210" i="1"/>
  <c r="AD2211" i="1"/>
  <c r="AD2212" i="1"/>
  <c r="AD2213" i="1"/>
  <c r="AD2214" i="1"/>
  <c r="AD2215" i="1"/>
  <c r="AD2216" i="1"/>
  <c r="AD2217" i="1"/>
  <c r="AD2218" i="1"/>
  <c r="AD2219" i="1"/>
  <c r="AD2220" i="1"/>
  <c r="AD2221" i="1"/>
  <c r="AD2222" i="1"/>
  <c r="AD2223" i="1"/>
  <c r="AD2224" i="1"/>
  <c r="AD2225" i="1"/>
  <c r="AD2226" i="1"/>
  <c r="AD2227" i="1"/>
  <c r="AD2228" i="1"/>
  <c r="AD2229" i="1"/>
  <c r="AD2230" i="1"/>
  <c r="AD2231" i="1"/>
  <c r="AD2232" i="1"/>
  <c r="AD2233" i="1"/>
  <c r="AD2234" i="1"/>
  <c r="AD2235" i="1"/>
  <c r="AD2236" i="1"/>
  <c r="AD2237" i="1"/>
  <c r="AD2238" i="1"/>
  <c r="AD2239" i="1"/>
  <c r="AD2240" i="1"/>
  <c r="AD2241" i="1"/>
  <c r="AD2242" i="1"/>
  <c r="AD2243" i="1"/>
  <c r="AD2244" i="1"/>
  <c r="AD2245" i="1"/>
  <c r="AD2246" i="1"/>
  <c r="AD2247" i="1"/>
  <c r="AD2248" i="1"/>
  <c r="AD2249" i="1"/>
  <c r="AD2250" i="1"/>
  <c r="AD2251" i="1"/>
  <c r="AD2252" i="1"/>
  <c r="AD2253" i="1"/>
  <c r="AD2254" i="1"/>
  <c r="AD2255" i="1"/>
  <c r="AD2256" i="1"/>
  <c r="AD2257" i="1"/>
  <c r="AD2258" i="1"/>
  <c r="AD2259" i="1"/>
  <c r="AD2260" i="1"/>
  <c r="AD2261" i="1"/>
  <c r="AD2262" i="1"/>
  <c r="AD2263" i="1"/>
  <c r="AD2264" i="1"/>
  <c r="AD2265" i="1"/>
  <c r="AD2266" i="1"/>
  <c r="AD2267" i="1"/>
  <c r="AD2268" i="1"/>
  <c r="AD2269" i="1"/>
  <c r="AD2270" i="1"/>
  <c r="AD2271" i="1"/>
  <c r="AD2272" i="1"/>
  <c r="AD2273" i="1"/>
  <c r="AD2274" i="1"/>
  <c r="AD2275" i="1"/>
  <c r="AD2276" i="1"/>
  <c r="AD2277" i="1"/>
  <c r="AD2278" i="1"/>
  <c r="AD2279" i="1"/>
  <c r="AD2280" i="1"/>
  <c r="AD2281" i="1"/>
  <c r="AD2282" i="1"/>
  <c r="AD2283" i="1"/>
  <c r="AD2284" i="1"/>
  <c r="AD2285" i="1"/>
  <c r="AD2286" i="1"/>
  <c r="AD2287" i="1"/>
  <c r="AD2288" i="1"/>
  <c r="AD2289" i="1"/>
  <c r="AD2290" i="1"/>
  <c r="AD2291" i="1"/>
  <c r="AD2292" i="1"/>
  <c r="AD2293" i="1"/>
  <c r="AD2294" i="1"/>
  <c r="AD2295" i="1"/>
  <c r="AD2296" i="1"/>
  <c r="AD2297" i="1"/>
  <c r="AD2298" i="1"/>
  <c r="AD2299" i="1"/>
  <c r="AD2300" i="1"/>
  <c r="AD2301" i="1"/>
  <c r="AD2302" i="1"/>
  <c r="AD2303" i="1"/>
  <c r="AD2304" i="1"/>
  <c r="AD2305" i="1"/>
  <c r="AD2306" i="1"/>
  <c r="AD2307" i="1"/>
  <c r="AD2308" i="1"/>
  <c r="AD2309" i="1"/>
  <c r="AD2310" i="1"/>
  <c r="AD2311" i="1"/>
  <c r="AD2312" i="1"/>
  <c r="AD2313" i="1"/>
  <c r="AD2314" i="1"/>
  <c r="AD2315" i="1"/>
  <c r="AD2316" i="1"/>
  <c r="AD2317" i="1"/>
  <c r="AD2318" i="1"/>
  <c r="AD2319" i="1"/>
  <c r="AD2320" i="1"/>
  <c r="AD2321" i="1"/>
  <c r="AD2322" i="1"/>
  <c r="AD2323" i="1"/>
  <c r="AD2324" i="1"/>
  <c r="AD2325" i="1"/>
  <c r="AD2326" i="1"/>
  <c r="AD2327" i="1"/>
  <c r="AD2328" i="1"/>
  <c r="AD2329" i="1"/>
  <c r="AD2330" i="1"/>
  <c r="AD2331" i="1"/>
  <c r="AD2332" i="1"/>
  <c r="AD2333" i="1"/>
  <c r="AD2334" i="1"/>
  <c r="AD2335" i="1"/>
  <c r="AD2336" i="1"/>
  <c r="AD2337" i="1"/>
  <c r="AD2338" i="1"/>
  <c r="AD2339" i="1"/>
  <c r="AD2340" i="1"/>
  <c r="AD2341" i="1"/>
  <c r="AD2342" i="1"/>
  <c r="AD2343" i="1"/>
  <c r="AD2344" i="1"/>
  <c r="AD2345" i="1"/>
  <c r="AD2346" i="1"/>
  <c r="AD2347" i="1"/>
  <c r="AD2348" i="1"/>
  <c r="AD2349" i="1"/>
  <c r="AD2350" i="1"/>
  <c r="AD2351" i="1"/>
  <c r="AD2352" i="1"/>
  <c r="AD2353" i="1"/>
  <c r="AD2354" i="1"/>
  <c r="AD2355" i="1"/>
  <c r="AD2356" i="1"/>
  <c r="AD2357" i="1"/>
  <c r="AD2358" i="1"/>
  <c r="AD2359" i="1"/>
  <c r="AD2360" i="1"/>
  <c r="AD2361" i="1"/>
  <c r="AD2362" i="1"/>
  <c r="AD2363" i="1"/>
  <c r="AD2364" i="1"/>
  <c r="AD2365" i="1"/>
  <c r="AD2366" i="1"/>
  <c r="AD2367" i="1"/>
  <c r="AD2368" i="1"/>
  <c r="AD2369" i="1"/>
  <c r="AD2370" i="1"/>
  <c r="AD2371" i="1"/>
  <c r="AD2372" i="1"/>
  <c r="AD2373" i="1"/>
  <c r="AD2374" i="1"/>
  <c r="AD2375" i="1"/>
  <c r="AD2376" i="1"/>
  <c r="AD2377" i="1"/>
  <c r="AD2378" i="1"/>
  <c r="AD2379" i="1"/>
  <c r="AD2380" i="1"/>
  <c r="AD2381" i="1"/>
  <c r="AD2382" i="1"/>
  <c r="AD2383" i="1"/>
  <c r="AD2384" i="1"/>
  <c r="AD2385" i="1"/>
  <c r="AD2386" i="1"/>
  <c r="AD2387" i="1"/>
  <c r="AD2388" i="1"/>
  <c r="AD2389" i="1"/>
  <c r="AD2390" i="1"/>
  <c r="AD2391" i="1"/>
  <c r="AD2392" i="1"/>
  <c r="AD2393" i="1"/>
  <c r="AD2394" i="1"/>
  <c r="AD2395" i="1"/>
  <c r="AD2396" i="1"/>
  <c r="AD2397" i="1"/>
  <c r="AD2398" i="1"/>
  <c r="AD2399" i="1"/>
  <c r="AD2400" i="1"/>
  <c r="AD2401" i="1"/>
  <c r="AD2402" i="1"/>
  <c r="AD2403" i="1"/>
  <c r="AD2404" i="1"/>
  <c r="AD2405" i="1"/>
  <c r="AD2406" i="1"/>
  <c r="AD2407" i="1"/>
  <c r="AD2408" i="1"/>
  <c r="AD2409" i="1"/>
  <c r="AD2410" i="1"/>
  <c r="AD2411" i="1"/>
  <c r="AD2412" i="1"/>
  <c r="AD2413" i="1"/>
  <c r="AD2414" i="1"/>
  <c r="AD2415" i="1"/>
  <c r="AD2416" i="1"/>
  <c r="AD2417" i="1"/>
  <c r="AD2418" i="1"/>
  <c r="AD2419" i="1"/>
  <c r="AD2420" i="1"/>
  <c r="AD2421" i="1"/>
  <c r="AD2422" i="1"/>
  <c r="AD2423" i="1"/>
  <c r="AD2424" i="1"/>
  <c r="AD2425" i="1"/>
  <c r="AD2426" i="1"/>
  <c r="AD2427" i="1"/>
  <c r="AD2428" i="1"/>
  <c r="AD2429" i="1"/>
  <c r="AD2430" i="1"/>
  <c r="AD2431" i="1"/>
  <c r="AD2432" i="1"/>
  <c r="AD2433" i="1"/>
  <c r="AD2434" i="1"/>
  <c r="AD2435" i="1"/>
  <c r="AD2436" i="1"/>
  <c r="AD2437" i="1"/>
  <c r="AD2438" i="1"/>
  <c r="AD2439" i="1"/>
  <c r="AD2440" i="1"/>
  <c r="AD2441" i="1"/>
  <c r="AD2442" i="1"/>
  <c r="AD2443" i="1"/>
  <c r="AD2444" i="1"/>
  <c r="AD2445" i="1"/>
  <c r="AD2446" i="1"/>
  <c r="AD2447" i="1"/>
  <c r="AD2448" i="1"/>
  <c r="AD2449" i="1"/>
  <c r="AD2450" i="1"/>
  <c r="AD2451" i="1"/>
  <c r="AD2452" i="1"/>
  <c r="AD2453" i="1"/>
  <c r="AD2454" i="1"/>
  <c r="AD2455" i="1"/>
  <c r="AD2456" i="1"/>
  <c r="AD2457" i="1"/>
  <c r="AD2458" i="1"/>
  <c r="AD2459" i="1"/>
  <c r="AD2460" i="1"/>
  <c r="AD2461" i="1"/>
  <c r="AD2462" i="1"/>
  <c r="AD2463" i="1"/>
  <c r="AD2464" i="1"/>
  <c r="AD2465" i="1"/>
  <c r="AD2466" i="1"/>
  <c r="AD2467" i="1"/>
  <c r="AD2468" i="1"/>
  <c r="AD2469" i="1"/>
  <c r="AD2470" i="1"/>
  <c r="AD2471" i="1"/>
  <c r="AD2472" i="1"/>
  <c r="AD2473" i="1"/>
  <c r="AD2474" i="1"/>
  <c r="AD2475" i="1"/>
  <c r="AD2476" i="1"/>
  <c r="AD2477" i="1"/>
  <c r="AD2478" i="1"/>
  <c r="AD2479" i="1"/>
  <c r="AD2480" i="1"/>
  <c r="AD2481" i="1"/>
  <c r="AD2482" i="1"/>
  <c r="AD2483" i="1"/>
  <c r="AD2484" i="1"/>
  <c r="AD2485" i="1"/>
  <c r="AD2486" i="1"/>
  <c r="AD2487" i="1"/>
  <c r="AD2488" i="1"/>
  <c r="AD2489" i="1"/>
  <c r="AD2490" i="1"/>
  <c r="AD2491" i="1"/>
  <c r="AD2492" i="1"/>
  <c r="AD2493" i="1"/>
  <c r="AD2494" i="1"/>
  <c r="AD2495" i="1"/>
  <c r="AD2496" i="1"/>
  <c r="AD2497" i="1"/>
  <c r="AD2498" i="1"/>
  <c r="AD2499" i="1"/>
  <c r="AD2500" i="1"/>
  <c r="AD2501" i="1"/>
  <c r="AD2502" i="1"/>
  <c r="AD2503" i="1"/>
  <c r="AD2504" i="1"/>
  <c r="AD2505" i="1"/>
  <c r="AD2506" i="1"/>
  <c r="AD2507" i="1"/>
  <c r="AD2508" i="1"/>
  <c r="AD2509" i="1"/>
  <c r="AD2510" i="1"/>
  <c r="AD2511" i="1"/>
  <c r="AD2512" i="1"/>
  <c r="AD2513" i="1"/>
  <c r="AD2514" i="1"/>
  <c r="AD2515" i="1"/>
  <c r="AD2516" i="1"/>
  <c r="AD2517" i="1"/>
  <c r="AD2518" i="1"/>
  <c r="AD2519" i="1"/>
  <c r="AD2520" i="1"/>
  <c r="AD2521" i="1"/>
  <c r="AD2522" i="1"/>
  <c r="AD2523" i="1"/>
  <c r="AD2524" i="1"/>
  <c r="AD2525" i="1"/>
  <c r="AD2526" i="1"/>
  <c r="AD2527" i="1"/>
  <c r="AD2528" i="1"/>
  <c r="AD2529" i="1"/>
  <c r="AD2530" i="1"/>
  <c r="AD2531" i="1"/>
  <c r="AD2532" i="1"/>
  <c r="AD2533" i="1"/>
  <c r="AD2534" i="1"/>
  <c r="AD2535" i="1"/>
  <c r="AD2536" i="1"/>
  <c r="AD2537" i="1"/>
  <c r="AD2538" i="1"/>
  <c r="AD2539" i="1"/>
  <c r="AD2540" i="1"/>
  <c r="AD2541" i="1"/>
  <c r="AD2542" i="1"/>
  <c r="AD2543" i="1"/>
  <c r="AD2544" i="1"/>
  <c r="AD2545" i="1"/>
  <c r="AD2546" i="1"/>
  <c r="AD2547" i="1"/>
  <c r="AD2548" i="1"/>
  <c r="AD2549" i="1"/>
  <c r="AD2550" i="1"/>
  <c r="AD2551" i="1"/>
  <c r="AD2552" i="1"/>
  <c r="AD2553" i="1"/>
  <c r="AD2554" i="1"/>
  <c r="AD2555" i="1"/>
  <c r="AD2556" i="1"/>
  <c r="AD2557" i="1"/>
  <c r="AD2558" i="1"/>
  <c r="AD2559" i="1"/>
  <c r="AD2560" i="1"/>
  <c r="AD2561" i="1"/>
  <c r="AD2562" i="1"/>
  <c r="AD2563" i="1"/>
  <c r="AD2564" i="1"/>
  <c r="AD2565" i="1"/>
  <c r="AD2566" i="1"/>
  <c r="AD2567" i="1"/>
  <c r="AD2568" i="1"/>
  <c r="AD2569" i="1"/>
  <c r="AD2570" i="1"/>
  <c r="AD2571" i="1"/>
  <c r="AD2572" i="1"/>
  <c r="AD2573" i="1"/>
  <c r="AD2574" i="1"/>
  <c r="AD2575" i="1"/>
  <c r="AD2576" i="1"/>
  <c r="AD2577" i="1"/>
  <c r="AD2578" i="1"/>
  <c r="AD2579" i="1"/>
  <c r="AD2580" i="1"/>
  <c r="AD2581" i="1"/>
  <c r="AD2582" i="1"/>
  <c r="AD2583" i="1"/>
  <c r="AD2584" i="1"/>
  <c r="AD2585" i="1"/>
  <c r="AD2586" i="1"/>
  <c r="AD2587" i="1"/>
  <c r="AD2588" i="1"/>
  <c r="AD2589" i="1"/>
  <c r="AD2590" i="1"/>
  <c r="AD2591" i="1"/>
  <c r="AD2592" i="1"/>
  <c r="AD2593" i="1"/>
  <c r="AD2594" i="1"/>
  <c r="AD2595" i="1"/>
  <c r="AD2596" i="1"/>
  <c r="AD2597" i="1"/>
  <c r="AD2598" i="1"/>
  <c r="AD2599" i="1"/>
  <c r="AD2600" i="1"/>
  <c r="AD2601" i="1"/>
  <c r="AD2602" i="1"/>
  <c r="AD2603" i="1"/>
  <c r="AD2604" i="1"/>
  <c r="AD2605" i="1"/>
  <c r="AD2606" i="1"/>
  <c r="AD2607" i="1"/>
  <c r="AD2608" i="1"/>
  <c r="AD2609" i="1"/>
  <c r="AD2610" i="1"/>
  <c r="AD2611" i="1"/>
  <c r="AD2612" i="1"/>
  <c r="AD2613" i="1"/>
  <c r="AD2614" i="1"/>
  <c r="AD2615" i="1"/>
  <c r="AD2616" i="1"/>
  <c r="AD2617" i="1"/>
  <c r="AD2618" i="1"/>
  <c r="AD2619" i="1"/>
  <c r="AD2620" i="1"/>
  <c r="AD2621" i="1"/>
  <c r="AD2622" i="1"/>
  <c r="AD2623" i="1"/>
  <c r="AD2624" i="1"/>
  <c r="AD2625" i="1"/>
  <c r="AD2626" i="1"/>
  <c r="AD2627" i="1"/>
  <c r="AD2628" i="1"/>
  <c r="AD2629" i="1"/>
  <c r="AD2630" i="1"/>
  <c r="AD2631" i="1"/>
  <c r="AD2632" i="1"/>
  <c r="AD2633" i="1"/>
  <c r="AD2634" i="1"/>
  <c r="AD2635" i="1"/>
  <c r="AD2636" i="1"/>
  <c r="AD2637" i="1"/>
  <c r="AD2638" i="1"/>
  <c r="AD2639" i="1"/>
  <c r="AD2640" i="1"/>
  <c r="AD2641" i="1"/>
  <c r="AD2642" i="1"/>
  <c r="AD2643" i="1"/>
  <c r="AD2644" i="1"/>
  <c r="AD2645" i="1"/>
  <c r="AD2646" i="1"/>
  <c r="AD2647" i="1"/>
  <c r="AD2648" i="1"/>
  <c r="R2619" i="1" l="1"/>
  <c r="S2619" i="1" s="1"/>
  <c r="R2615" i="1"/>
  <c r="S2615" i="1" s="1"/>
  <c r="R2611" i="1"/>
  <c r="S2611" i="1" s="1"/>
  <c r="R2607" i="1"/>
  <c r="S2607" i="1" s="1"/>
  <c r="R2603" i="1"/>
  <c r="S2603" i="1" s="1"/>
  <c r="R2519" i="1"/>
  <c r="S2519" i="1" s="1"/>
  <c r="R2435" i="1"/>
  <c r="S2435" i="1" s="1"/>
  <c r="R2407" i="1"/>
  <c r="S2407" i="1" s="1"/>
  <c r="R2403" i="1"/>
  <c r="S2403" i="1" s="1"/>
  <c r="R2399" i="1"/>
  <c r="S2399" i="1" s="1"/>
  <c r="R2395" i="1"/>
  <c r="S2395" i="1" s="1"/>
  <c r="R2391" i="1"/>
  <c r="S2391" i="1" s="1"/>
  <c r="R2387" i="1"/>
  <c r="S2387" i="1" s="1"/>
  <c r="R2323" i="1"/>
  <c r="S2323" i="1" s="1"/>
  <c r="R2319" i="1"/>
  <c r="S2319" i="1" s="1"/>
  <c r="R2315" i="1"/>
  <c r="S2315" i="1" s="1"/>
  <c r="R1959" i="1"/>
  <c r="S1959" i="1" s="1"/>
  <c r="R1955" i="1"/>
  <c r="S1955" i="1" s="1"/>
  <c r="R1951" i="1"/>
  <c r="S1951" i="1" s="1"/>
  <c r="R1923" i="1"/>
  <c r="S1923" i="1" s="1"/>
  <c r="R2630" i="1"/>
  <c r="S2630" i="1" s="1"/>
  <c r="R2626" i="1"/>
  <c r="S2626" i="1" s="1"/>
  <c r="R2575" i="1"/>
  <c r="S2575" i="1" s="1"/>
  <c r="R2571" i="1"/>
  <c r="S2571" i="1" s="1"/>
  <c r="R2567" i="1"/>
  <c r="S2567" i="1" s="1"/>
  <c r="R2563" i="1"/>
  <c r="S2563" i="1" s="1"/>
  <c r="R2559" i="1"/>
  <c r="S2559" i="1" s="1"/>
  <c r="R2555" i="1"/>
  <c r="S2555" i="1" s="1"/>
  <c r="R2551" i="1"/>
  <c r="S2551" i="1" s="1"/>
  <c r="R2547" i="1"/>
  <c r="S2547" i="1" s="1"/>
  <c r="R2542" i="1"/>
  <c r="S2542" i="1" s="1"/>
  <c r="R2538" i="1"/>
  <c r="S2538" i="1" s="1"/>
  <c r="R2534" i="1"/>
  <c r="S2534" i="1" s="1"/>
  <c r="R2530" i="1"/>
  <c r="S2530" i="1" s="1"/>
  <c r="R2526" i="1"/>
  <c r="S2526" i="1" s="1"/>
  <c r="R2522" i="1"/>
  <c r="S2522" i="1" s="1"/>
  <c r="R2487" i="1"/>
  <c r="S2487" i="1" s="1"/>
  <c r="R2483" i="1"/>
  <c r="S2483" i="1" s="1"/>
  <c r="R2478" i="1"/>
  <c r="S2478" i="1" s="1"/>
  <c r="R2474" i="1"/>
  <c r="S2474" i="1" s="1"/>
  <c r="R2470" i="1"/>
  <c r="S2470" i="1" s="1"/>
  <c r="R2466" i="1"/>
  <c r="S2466" i="1" s="1"/>
  <c r="R2462" i="1"/>
  <c r="S2462" i="1" s="1"/>
  <c r="R2458" i="1"/>
  <c r="S2458" i="1" s="1"/>
  <c r="R2454" i="1"/>
  <c r="S2454" i="1" s="1"/>
  <c r="R2450" i="1"/>
  <c r="S2450" i="1" s="1"/>
  <c r="R2446" i="1"/>
  <c r="S2446" i="1" s="1"/>
  <c r="R2442" i="1"/>
  <c r="S2442" i="1" s="1"/>
  <c r="R2422" i="1"/>
  <c r="S2422" i="1" s="1"/>
  <c r="R2418" i="1"/>
  <c r="S2418" i="1" s="1"/>
  <c r="R2414" i="1"/>
  <c r="S2414" i="1" s="1"/>
  <c r="R2410" i="1"/>
  <c r="S2410" i="1" s="1"/>
  <c r="R2351" i="1"/>
  <c r="S2351" i="1" s="1"/>
  <c r="R2347" i="1"/>
  <c r="S2347" i="1" s="1"/>
  <c r="R2343" i="1"/>
  <c r="S2343" i="1" s="1"/>
  <c r="R2339" i="1"/>
  <c r="S2339" i="1" s="1"/>
  <c r="R2335" i="1"/>
  <c r="S2335" i="1" s="1"/>
  <c r="R2331" i="1"/>
  <c r="S2331" i="1" s="1"/>
  <c r="R2303" i="1"/>
  <c r="S2303" i="1" s="1"/>
  <c r="R2299" i="1"/>
  <c r="S2299" i="1" s="1"/>
  <c r="R2295" i="1"/>
  <c r="S2295" i="1" s="1"/>
  <c r="R2291" i="1"/>
  <c r="S2291" i="1" s="1"/>
  <c r="R2287" i="1"/>
  <c r="S2287" i="1" s="1"/>
  <c r="R2283" i="1"/>
  <c r="S2283" i="1" s="1"/>
  <c r="R2279" i="1"/>
  <c r="S2279" i="1" s="1"/>
  <c r="R2275" i="1"/>
  <c r="S2275" i="1" s="1"/>
  <c r="R2271" i="1"/>
  <c r="S2271" i="1" s="1"/>
  <c r="R2267" i="1"/>
  <c r="S2267" i="1" s="1"/>
  <c r="R2263" i="1"/>
  <c r="S2263" i="1" s="1"/>
  <c r="R2259" i="1"/>
  <c r="S2259" i="1" s="1"/>
  <c r="R2255" i="1"/>
  <c r="S2255" i="1" s="1"/>
  <c r="R2251" i="1"/>
  <c r="S2251" i="1" s="1"/>
  <c r="R2247" i="1"/>
  <c r="S2247" i="1" s="1"/>
  <c r="R2243" i="1"/>
  <c r="S2243" i="1" s="1"/>
  <c r="R2239" i="1"/>
  <c r="S2239" i="1" s="1"/>
  <c r="R2235" i="1"/>
  <c r="S2235" i="1" s="1"/>
  <c r="R2231" i="1"/>
  <c r="S2231" i="1" s="1"/>
  <c r="R2227" i="1"/>
  <c r="S2227" i="1" s="1"/>
  <c r="R2223" i="1"/>
  <c r="S2223" i="1" s="1"/>
  <c r="R2219" i="1"/>
  <c r="S2219" i="1" s="1"/>
  <c r="R2215" i="1"/>
  <c r="S2215" i="1" s="1"/>
  <c r="R2211" i="1"/>
  <c r="S2211" i="1" s="1"/>
  <c r="R2207" i="1"/>
  <c r="S2207" i="1" s="1"/>
  <c r="R2203" i="1"/>
  <c r="S2203" i="1" s="1"/>
  <c r="R2199" i="1"/>
  <c r="S2199" i="1" s="1"/>
  <c r="R2195" i="1"/>
  <c r="S2195" i="1" s="1"/>
  <c r="R2191" i="1"/>
  <c r="S2191" i="1" s="1"/>
  <c r="R2187" i="1"/>
  <c r="S2187" i="1" s="1"/>
  <c r="R2182" i="1"/>
  <c r="S2182" i="1" s="1"/>
  <c r="R2151" i="1"/>
  <c r="S2151" i="1" s="1"/>
  <c r="R2147" i="1"/>
  <c r="S2147" i="1" s="1"/>
  <c r="R2143" i="1"/>
  <c r="S2143" i="1" s="1"/>
  <c r="R2139" i="1"/>
  <c r="S2139" i="1" s="1"/>
  <c r="R2135" i="1"/>
  <c r="S2135" i="1" s="1"/>
  <c r="R2131" i="1"/>
  <c r="S2131" i="1" s="1"/>
  <c r="R2127" i="1"/>
  <c r="S2127" i="1" s="1"/>
  <c r="R2123" i="1"/>
  <c r="S2123" i="1" s="1"/>
  <c r="R2087" i="1"/>
  <c r="S2087" i="1" s="1"/>
  <c r="R2083" i="1"/>
  <c r="S2083" i="1" s="1"/>
  <c r="R2079" i="1"/>
  <c r="S2079" i="1" s="1"/>
  <c r="R2075" i="1"/>
  <c r="S2075" i="1" s="1"/>
  <c r="R2071" i="1"/>
  <c r="S2071" i="1" s="1"/>
  <c r="R2067" i="1"/>
  <c r="S2067" i="1" s="1"/>
  <c r="R2063" i="1"/>
  <c r="S2063" i="1" s="1"/>
  <c r="R2059" i="1"/>
  <c r="S2059" i="1" s="1"/>
  <c r="R2055" i="1"/>
  <c r="S2055" i="1" s="1"/>
  <c r="R2051" i="1"/>
  <c r="S2051" i="1" s="1"/>
  <c r="R2047" i="1"/>
  <c r="S2047" i="1" s="1"/>
  <c r="R2043" i="1"/>
  <c r="S2043" i="1" s="1"/>
  <c r="R2039" i="1"/>
  <c r="S2039" i="1" s="1"/>
  <c r="R2035" i="1"/>
  <c r="S2035" i="1" s="1"/>
  <c r="R2031" i="1"/>
  <c r="S2031" i="1" s="1"/>
  <c r="R2027" i="1"/>
  <c r="S2027" i="1" s="1"/>
  <c r="R2023" i="1"/>
  <c r="S2023" i="1" s="1"/>
  <c r="R2018" i="1"/>
  <c r="S2018" i="1" s="1"/>
  <c r="R2014" i="1"/>
  <c r="S2014" i="1" s="1"/>
  <c r="R2010" i="1"/>
  <c r="S2010" i="1" s="1"/>
  <c r="R2006" i="1"/>
  <c r="S2006" i="1" s="1"/>
  <c r="R2002" i="1"/>
  <c r="S2002" i="1" s="1"/>
  <c r="R1998" i="1"/>
  <c r="S1998" i="1" s="1"/>
  <c r="R1994" i="1"/>
  <c r="S1994" i="1" s="1"/>
  <c r="R1990" i="1"/>
  <c r="S1990" i="1" s="1"/>
  <c r="R1986" i="1"/>
  <c r="S1986" i="1" s="1"/>
  <c r="R1982" i="1"/>
  <c r="S1982" i="1" s="1"/>
  <c r="R1978" i="1"/>
  <c r="S1978" i="1" s="1"/>
  <c r="R1974" i="1"/>
  <c r="S1974" i="1" s="1"/>
  <c r="R1970" i="1"/>
  <c r="S1970" i="1" s="1"/>
  <c r="R1966" i="1"/>
  <c r="S1966" i="1" s="1"/>
  <c r="R1962" i="1"/>
  <c r="S1962" i="1" s="1"/>
  <c r="R1935" i="1"/>
  <c r="S1935" i="1" s="1"/>
  <c r="R1931" i="1"/>
  <c r="S1931" i="1" s="1"/>
  <c r="R1911" i="1"/>
  <c r="S1911" i="1" s="1"/>
  <c r="R1891" i="1"/>
  <c r="S1891" i="1" s="1"/>
  <c r="R1886" i="1"/>
  <c r="S1886" i="1" s="1"/>
  <c r="R1859" i="1"/>
  <c r="S1859" i="1" s="1"/>
  <c r="R1855" i="1"/>
  <c r="S1855" i="1" s="1"/>
  <c r="R1851" i="1"/>
  <c r="S1851" i="1" s="1"/>
  <c r="R1847" i="1"/>
  <c r="S1847" i="1" s="1"/>
  <c r="R1842" i="1"/>
  <c r="S1842" i="1" s="1"/>
  <c r="R1838" i="1"/>
  <c r="S1838" i="1" s="1"/>
  <c r="R1807" i="1"/>
  <c r="S1807" i="1" s="1"/>
  <c r="R1803" i="1"/>
  <c r="S1803" i="1" s="1"/>
  <c r="R1799" i="1"/>
  <c r="S1799" i="1" s="1"/>
  <c r="R1794" i="1"/>
  <c r="S1794" i="1" s="1"/>
  <c r="R1743" i="1"/>
  <c r="S1743" i="1" s="1"/>
  <c r="R1739" i="1"/>
  <c r="S1739" i="1" s="1"/>
  <c r="R1735" i="1"/>
  <c r="S1735" i="1" s="1"/>
  <c r="R1731" i="1"/>
  <c r="S1731" i="1" s="1"/>
  <c r="R1727" i="1"/>
  <c r="S1727" i="1" s="1"/>
  <c r="R1723" i="1"/>
  <c r="S1723" i="1" s="1"/>
  <c r="R1718" i="1"/>
  <c r="S1718" i="1" s="1"/>
  <c r="R1663" i="1"/>
  <c r="S1663" i="1" s="1"/>
  <c r="R1659" i="1"/>
  <c r="S1659" i="1" s="1"/>
  <c r="R1655" i="1"/>
  <c r="S1655" i="1" s="1"/>
  <c r="R1651" i="1"/>
  <c r="S1651" i="1" s="1"/>
  <c r="R1647" i="1"/>
  <c r="S1647" i="1" s="1"/>
  <c r="R1643" i="1"/>
  <c r="S1643" i="1" s="1"/>
  <c r="R1639" i="1"/>
  <c r="S1639" i="1" s="1"/>
  <c r="R1635" i="1"/>
  <c r="S1635" i="1" s="1"/>
  <c r="R1631" i="1"/>
  <c r="S1631" i="1" s="1"/>
  <c r="R1567" i="1"/>
  <c r="S1567" i="1" s="1"/>
  <c r="R1562" i="1"/>
  <c r="S1562" i="1" s="1"/>
  <c r="R1558" i="1"/>
  <c r="S1558" i="1" s="1"/>
  <c r="R1554" i="1"/>
  <c r="S1554" i="1" s="1"/>
  <c r="R1550" i="1"/>
  <c r="S1550" i="1" s="1"/>
  <c r="R1546" i="1"/>
  <c r="S1546" i="1" s="1"/>
  <c r="R1542" i="1"/>
  <c r="S1542" i="1" s="1"/>
  <c r="R1519" i="1"/>
  <c r="S1519" i="1" s="1"/>
  <c r="R1515" i="1"/>
  <c r="S1515" i="1" s="1"/>
  <c r="R1511" i="1"/>
  <c r="S1511" i="1" s="1"/>
  <c r="R1507" i="1"/>
  <c r="S1507" i="1" s="1"/>
  <c r="R1503" i="1"/>
  <c r="S1503" i="1" s="1"/>
  <c r="R1499" i="1"/>
  <c r="S1499" i="1" s="1"/>
  <c r="R1495" i="1"/>
  <c r="S1495" i="1" s="1"/>
  <c r="R1491" i="1"/>
  <c r="S1491" i="1" s="1"/>
  <c r="R1486" i="1"/>
  <c r="S1486" i="1" s="1"/>
  <c r="R1482" i="1"/>
  <c r="S1482" i="1" s="1"/>
  <c r="R1478" i="1"/>
  <c r="S1478" i="1" s="1"/>
  <c r="R1443" i="1"/>
  <c r="S1443" i="1" s="1"/>
  <c r="R1439" i="1"/>
  <c r="S1439" i="1" s="1"/>
  <c r="R1435" i="1"/>
  <c r="S1435" i="1" s="1"/>
  <c r="R1431" i="1"/>
  <c r="S1431" i="1" s="1"/>
  <c r="R1427" i="1"/>
  <c r="S1427" i="1" s="1"/>
  <c r="R1371" i="1"/>
  <c r="S1371" i="1" s="1"/>
  <c r="R1367" i="1"/>
  <c r="S1367" i="1" s="1"/>
  <c r="R1363" i="1"/>
  <c r="S1363" i="1" s="1"/>
  <c r="R1307" i="1"/>
  <c r="S1307" i="1" s="1"/>
  <c r="R1303" i="1"/>
  <c r="S1303" i="1" s="1"/>
  <c r="R1299" i="1"/>
  <c r="S1299" i="1" s="1"/>
  <c r="R1295" i="1"/>
  <c r="S1295" i="1" s="1"/>
  <c r="R1291" i="1"/>
  <c r="S1291" i="1" s="1"/>
  <c r="R1243" i="1"/>
  <c r="S1243" i="1" s="1"/>
  <c r="R1239" i="1"/>
  <c r="S1239" i="1" s="1"/>
  <c r="R1175" i="1"/>
  <c r="S1175" i="1" s="1"/>
  <c r="R1171" i="1"/>
  <c r="S1171" i="1" s="1"/>
  <c r="R1167" i="1"/>
  <c r="S1167" i="1" s="1"/>
  <c r="R1163" i="1"/>
  <c r="S1163" i="1" s="1"/>
  <c r="R1151" i="1"/>
  <c r="S1151" i="1" s="1"/>
  <c r="R1147" i="1"/>
  <c r="S1147" i="1" s="1"/>
  <c r="R1143" i="1"/>
  <c r="S1143" i="1" s="1"/>
  <c r="R1139" i="1"/>
  <c r="S1139" i="1" s="1"/>
  <c r="R1135" i="1"/>
  <c r="S1135" i="1" s="1"/>
  <c r="R1131" i="1"/>
  <c r="S1131" i="1" s="1"/>
  <c r="R1055" i="1"/>
  <c r="S1055" i="1" s="1"/>
  <c r="R1051" i="1"/>
  <c r="S1051" i="1" s="1"/>
  <c r="R1047" i="1"/>
  <c r="S1047" i="1" s="1"/>
  <c r="R1043" i="1"/>
  <c r="S1043" i="1" s="1"/>
  <c r="R1039" i="1"/>
  <c r="S1039" i="1" s="1"/>
  <c r="R1035" i="1"/>
  <c r="S1035" i="1" s="1"/>
  <c r="R1031" i="1"/>
  <c r="S1031" i="1" s="1"/>
  <c r="R1027" i="1"/>
  <c r="S1027" i="1" s="1"/>
  <c r="R1023" i="1"/>
  <c r="S1023" i="1" s="1"/>
  <c r="R1019" i="1"/>
  <c r="S1019" i="1" s="1"/>
  <c r="R1015" i="1"/>
  <c r="S1015" i="1" s="1"/>
  <c r="R1011" i="1"/>
  <c r="S1011" i="1" s="1"/>
  <c r="R1007" i="1"/>
  <c r="S1007" i="1" s="1"/>
  <c r="R1003" i="1"/>
  <c r="S1003" i="1" s="1"/>
  <c r="R967" i="1"/>
  <c r="S967" i="1" s="1"/>
  <c r="R963" i="1"/>
  <c r="S963" i="1" s="1"/>
  <c r="R959" i="1"/>
  <c r="S959" i="1" s="1"/>
  <c r="R955" i="1"/>
  <c r="S955" i="1" s="1"/>
  <c r="R911" i="1"/>
  <c r="S911" i="1" s="1"/>
  <c r="R855" i="1"/>
  <c r="S855" i="1" s="1"/>
  <c r="R851" i="1"/>
  <c r="S851" i="1" s="1"/>
  <c r="R847" i="1"/>
  <c r="S847" i="1" s="1"/>
  <c r="R843" i="1"/>
  <c r="S843" i="1" s="1"/>
  <c r="R783" i="1"/>
  <c r="S783" i="1" s="1"/>
  <c r="R779" i="1"/>
  <c r="S779" i="1" s="1"/>
  <c r="R743" i="1"/>
  <c r="S743" i="1" s="1"/>
  <c r="R431" i="1"/>
  <c r="S431" i="1" s="1"/>
  <c r="R427" i="1"/>
  <c r="S427" i="1" s="1"/>
  <c r="R423" i="1"/>
  <c r="S423" i="1" s="1"/>
  <c r="R359" i="1"/>
  <c r="S359" i="1" s="1"/>
  <c r="R355" i="1"/>
  <c r="S355" i="1" s="1"/>
  <c r="R187" i="1"/>
  <c r="S187" i="1" s="1"/>
  <c r="R183" i="1"/>
  <c r="S183" i="1" s="1"/>
  <c r="R179" i="1"/>
  <c r="S179" i="1" s="1"/>
  <c r="R59" i="1"/>
  <c r="S59" i="1" s="1"/>
  <c r="R55" i="1"/>
  <c r="S55" i="1" s="1"/>
  <c r="R51" i="1"/>
  <c r="S51" i="1" s="1"/>
  <c r="R47" i="1"/>
  <c r="S47" i="1" s="1"/>
  <c r="R43" i="1"/>
  <c r="S43" i="1" s="1"/>
  <c r="R39" i="1"/>
  <c r="S39" i="1" s="1"/>
  <c r="R35" i="1"/>
  <c r="S35" i="1" s="1"/>
  <c r="R31" i="1"/>
  <c r="S31" i="1" s="1"/>
  <c r="R27" i="1"/>
  <c r="S27" i="1" s="1"/>
  <c r="R23" i="1"/>
  <c r="S23" i="1" s="1"/>
  <c r="R1474" i="1"/>
  <c r="S1474" i="1" s="1"/>
  <c r="R1470" i="1"/>
  <c r="S1470" i="1" s="1"/>
  <c r="R1466" i="1"/>
  <c r="S1466" i="1" s="1"/>
  <c r="R1462" i="1"/>
  <c r="S1462" i="1" s="1"/>
  <c r="R1458" i="1"/>
  <c r="S1458" i="1" s="1"/>
  <c r="R1422" i="1"/>
  <c r="S1422" i="1" s="1"/>
  <c r="R1418" i="1"/>
  <c r="S1418" i="1" s="1"/>
  <c r="R1414" i="1"/>
  <c r="S1414" i="1" s="1"/>
  <c r="R1410" i="1"/>
  <c r="S1410" i="1" s="1"/>
  <c r="R1358" i="1"/>
  <c r="S1358" i="1" s="1"/>
  <c r="R1354" i="1"/>
  <c r="S1354" i="1" s="1"/>
  <c r="R1286" i="1"/>
  <c r="S1286" i="1" s="1"/>
  <c r="R1282" i="1"/>
  <c r="S1282" i="1" s="1"/>
  <c r="R1278" i="1"/>
  <c r="S1278" i="1" s="1"/>
  <c r="R1234" i="1"/>
  <c r="S1234" i="1" s="1"/>
  <c r="R1230" i="1"/>
  <c r="S1230" i="1" s="1"/>
  <c r="R1226" i="1"/>
  <c r="S1226" i="1" s="1"/>
  <c r="R1222" i="1"/>
  <c r="S1222" i="1" s="1"/>
  <c r="R1218" i="1"/>
  <c r="S1218" i="1" s="1"/>
  <c r="R1198" i="1"/>
  <c r="S1198" i="1" s="1"/>
  <c r="R1126" i="1"/>
  <c r="S1126" i="1" s="1"/>
  <c r="R1122" i="1"/>
  <c r="S1122" i="1" s="1"/>
  <c r="R1118" i="1"/>
  <c r="S1118" i="1" s="1"/>
  <c r="R1114" i="1"/>
  <c r="S1114" i="1" s="1"/>
  <c r="R1110" i="1"/>
  <c r="S1110" i="1" s="1"/>
  <c r="R1106" i="1"/>
  <c r="S1106" i="1" s="1"/>
  <c r="R1102" i="1"/>
  <c r="S1102" i="1" s="1"/>
  <c r="R1098" i="1"/>
  <c r="S1098" i="1" s="1"/>
  <c r="R1094" i="1"/>
  <c r="S1094" i="1" s="1"/>
  <c r="R1062" i="1"/>
  <c r="S1062" i="1" s="1"/>
  <c r="R998" i="1"/>
  <c r="S998" i="1" s="1"/>
  <c r="R994" i="1"/>
  <c r="S994" i="1" s="1"/>
  <c r="R990" i="1"/>
  <c r="S990" i="1" s="1"/>
  <c r="R950" i="1"/>
  <c r="S950" i="1" s="1"/>
  <c r="R946" i="1"/>
  <c r="S946" i="1" s="1"/>
  <c r="R942" i="1"/>
  <c r="S942" i="1" s="1"/>
  <c r="R938" i="1"/>
  <c r="S938" i="1" s="1"/>
  <c r="R934" i="1"/>
  <c r="S934" i="1" s="1"/>
  <c r="R930" i="1"/>
  <c r="S930" i="1" s="1"/>
  <c r="R906" i="1"/>
  <c r="S906" i="1" s="1"/>
  <c r="R902" i="1"/>
  <c r="S902" i="1" s="1"/>
  <c r="R898" i="1"/>
  <c r="S898" i="1" s="1"/>
  <c r="R838" i="1"/>
  <c r="S838" i="1" s="1"/>
  <c r="R834" i="1"/>
  <c r="S834" i="1" s="1"/>
  <c r="R830" i="1"/>
  <c r="S830" i="1" s="1"/>
  <c r="R826" i="1"/>
  <c r="S826" i="1" s="1"/>
  <c r="R738" i="1"/>
  <c r="S738" i="1" s="1"/>
  <c r="R538" i="1"/>
  <c r="S538" i="1" s="1"/>
  <c r="R534" i="1"/>
  <c r="S534" i="1" s="1"/>
  <c r="R530" i="1"/>
  <c r="S530" i="1" s="1"/>
  <c r="R526" i="1"/>
  <c r="S526" i="1" s="1"/>
  <c r="R522" i="1"/>
  <c r="S522" i="1" s="1"/>
  <c r="R518" i="1"/>
  <c r="S518" i="1" s="1"/>
  <c r="R514" i="1"/>
  <c r="S514" i="1" s="1"/>
  <c r="R418" i="1"/>
  <c r="S418" i="1" s="1"/>
  <c r="R350" i="1"/>
  <c r="S350" i="1" s="1"/>
  <c r="R346" i="1"/>
  <c r="S346" i="1" s="1"/>
  <c r="R330" i="1"/>
  <c r="S330" i="1" s="1"/>
  <c r="R326" i="1"/>
  <c r="S326" i="1" s="1"/>
  <c r="R322" i="1"/>
  <c r="S322" i="1" s="1"/>
  <c r="R318" i="1"/>
  <c r="S318" i="1" s="1"/>
  <c r="R314" i="1"/>
  <c r="S314" i="1" s="1"/>
  <c r="R310" i="1"/>
  <c r="S310" i="1" s="1"/>
  <c r="R306" i="1"/>
  <c r="S306" i="1" s="1"/>
  <c r="R302" i="1"/>
  <c r="S302" i="1" s="1"/>
  <c r="R298" i="1"/>
  <c r="S298" i="1" s="1"/>
  <c r="R294" i="1"/>
  <c r="S294" i="1" s="1"/>
  <c r="R234" i="1"/>
  <c r="S234" i="1" s="1"/>
  <c r="R230" i="1"/>
  <c r="S230" i="1" s="1"/>
  <c r="R226" i="1"/>
  <c r="S226" i="1" s="1"/>
  <c r="R174" i="1"/>
  <c r="S174" i="1" s="1"/>
  <c r="R170" i="1"/>
  <c r="S170" i="1" s="1"/>
  <c r="R166" i="1"/>
  <c r="S166" i="1" s="1"/>
  <c r="R162" i="1"/>
  <c r="S162" i="1" s="1"/>
  <c r="R158" i="1"/>
  <c r="S158" i="1" s="1"/>
  <c r="R154" i="1"/>
  <c r="S154" i="1" s="1"/>
  <c r="R150" i="1"/>
  <c r="S150" i="1" s="1"/>
  <c r="R146" i="1"/>
  <c r="S146" i="1" s="1"/>
  <c r="R142" i="1"/>
  <c r="S142" i="1" s="1"/>
  <c r="R138" i="1"/>
  <c r="S138" i="1" s="1"/>
  <c r="R134" i="1"/>
  <c r="S134" i="1" s="1"/>
  <c r="R130" i="1"/>
  <c r="S130" i="1" s="1"/>
  <c r="R126" i="1"/>
  <c r="S126" i="1" s="1"/>
  <c r="R122" i="1"/>
  <c r="S122" i="1" s="1"/>
  <c r="R118" i="1"/>
  <c r="S118" i="1" s="1"/>
  <c r="R1883" i="1"/>
  <c r="S1883" i="1" s="1"/>
  <c r="R1879" i="1"/>
  <c r="S1879" i="1" s="1"/>
  <c r="R1875" i="1"/>
  <c r="S1875" i="1" s="1"/>
  <c r="R1871" i="1"/>
  <c r="S1871" i="1" s="1"/>
  <c r="R1835" i="1"/>
  <c r="S1835" i="1" s="1"/>
  <c r="R1827" i="1"/>
  <c r="S1827" i="1" s="1"/>
  <c r="R1791" i="1"/>
  <c r="S1791" i="1" s="1"/>
  <c r="R1831" i="1"/>
  <c r="S1831" i="1" s="1"/>
  <c r="R1823" i="1"/>
  <c r="S1823" i="1" s="1"/>
  <c r="R1819" i="1"/>
  <c r="S1819" i="1" s="1"/>
  <c r="R1787" i="1"/>
  <c r="S1787" i="1" s="1"/>
  <c r="R1783" i="1"/>
  <c r="S1783" i="1" s="1"/>
  <c r="R1715" i="1"/>
  <c r="S1715" i="1" s="1"/>
  <c r="R1711" i="1"/>
  <c r="S1711" i="1" s="1"/>
  <c r="R1707" i="1"/>
  <c r="S1707" i="1" s="1"/>
  <c r="R1703" i="1"/>
  <c r="S1703" i="1" s="1"/>
  <c r="R1699" i="1"/>
  <c r="S1699" i="1" s="1"/>
  <c r="R1695" i="1"/>
  <c r="S1695" i="1" s="1"/>
  <c r="R1691" i="1"/>
  <c r="S1691" i="1" s="1"/>
  <c r="R1687" i="1"/>
  <c r="S1687" i="1" s="1"/>
  <c r="R1683" i="1"/>
  <c r="S1683" i="1" s="1"/>
  <c r="R1679" i="1"/>
  <c r="S1679" i="1" s="1"/>
  <c r="R1627" i="1"/>
  <c r="S1627" i="1" s="1"/>
  <c r="R1623" i="1"/>
  <c r="S1623" i="1" s="1"/>
  <c r="R1619" i="1"/>
  <c r="S1619" i="1" s="1"/>
  <c r="R1615" i="1"/>
  <c r="S1615" i="1" s="1"/>
  <c r="R1611" i="1"/>
  <c r="S1611" i="1" s="1"/>
  <c r="R1607" i="1"/>
  <c r="S1607" i="1" s="1"/>
  <c r="R1603" i="1"/>
  <c r="S1603" i="1" s="1"/>
  <c r="R1599" i="1"/>
  <c r="S1599" i="1" s="1"/>
  <c r="R1595" i="1"/>
  <c r="S1595" i="1" s="1"/>
  <c r="R1539" i="1"/>
  <c r="S1539" i="1" s="1"/>
  <c r="R1535" i="1"/>
  <c r="S1535" i="1" s="1"/>
  <c r="R1531" i="1"/>
  <c r="S1531" i="1" s="1"/>
  <c r="R1527" i="1"/>
  <c r="S1527" i="1" s="1"/>
  <c r="R1455" i="1"/>
  <c r="S1455" i="1" s="1"/>
  <c r="R1407" i="1"/>
  <c r="S1407" i="1" s="1"/>
  <c r="R1403" i="1"/>
  <c r="S1403" i="1" s="1"/>
  <c r="R1399" i="1"/>
  <c r="S1399" i="1" s="1"/>
  <c r="R1351" i="1"/>
  <c r="S1351" i="1" s="1"/>
  <c r="R1347" i="1"/>
  <c r="S1347" i="1" s="1"/>
  <c r="R1343" i="1"/>
  <c r="S1343" i="1" s="1"/>
  <c r="R1339" i="1"/>
  <c r="S1339" i="1" s="1"/>
  <c r="R1335" i="1"/>
  <c r="S1335" i="1" s="1"/>
  <c r="R1331" i="1"/>
  <c r="S1331" i="1" s="1"/>
  <c r="R1327" i="1"/>
  <c r="S1327" i="1" s="1"/>
  <c r="R1323" i="1"/>
  <c r="S1323" i="1" s="1"/>
  <c r="R1319" i="1"/>
  <c r="S1319" i="1" s="1"/>
  <c r="R1315" i="1"/>
  <c r="S1315" i="1" s="1"/>
  <c r="R1215" i="1"/>
  <c r="S1215" i="1" s="1"/>
  <c r="R1211" i="1"/>
  <c r="S1211" i="1" s="1"/>
  <c r="R1091" i="1"/>
  <c r="S1091" i="1" s="1"/>
  <c r="R1087" i="1"/>
  <c r="S1087" i="1" s="1"/>
  <c r="R1059" i="1"/>
  <c r="S1059" i="1" s="1"/>
  <c r="R987" i="1"/>
  <c r="S987" i="1" s="1"/>
  <c r="R983" i="1"/>
  <c r="S983" i="1" s="1"/>
  <c r="R979" i="1"/>
  <c r="S979" i="1" s="1"/>
  <c r="R975" i="1"/>
  <c r="S975" i="1" s="1"/>
  <c r="R971" i="1"/>
  <c r="S971" i="1" s="1"/>
  <c r="R891" i="1"/>
  <c r="S891" i="1" s="1"/>
  <c r="R887" i="1"/>
  <c r="S887" i="1" s="1"/>
  <c r="R883" i="1"/>
  <c r="S883" i="1" s="1"/>
  <c r="R879" i="1"/>
  <c r="S879" i="1" s="1"/>
  <c r="R875" i="1"/>
  <c r="S875" i="1" s="1"/>
  <c r="R871" i="1"/>
  <c r="S871" i="1" s="1"/>
  <c r="R867" i="1"/>
  <c r="S867" i="1" s="1"/>
  <c r="R863" i="1"/>
  <c r="S863" i="1" s="1"/>
  <c r="R823" i="1"/>
  <c r="S823" i="1" s="1"/>
  <c r="R819" i="1"/>
  <c r="S819" i="1" s="1"/>
  <c r="R815" i="1"/>
  <c r="S815" i="1" s="1"/>
  <c r="R811" i="1"/>
  <c r="S811" i="1" s="1"/>
  <c r="R807" i="1"/>
  <c r="S807" i="1" s="1"/>
  <c r="R803" i="1"/>
  <c r="S803" i="1" s="1"/>
  <c r="R775" i="1"/>
  <c r="S775" i="1" s="1"/>
  <c r="R771" i="1"/>
  <c r="S771" i="1" s="1"/>
  <c r="R767" i="1"/>
  <c r="S767" i="1" s="1"/>
  <c r="R735" i="1"/>
  <c r="S735" i="1" s="1"/>
  <c r="R731" i="1"/>
  <c r="S731" i="1" s="1"/>
  <c r="R727" i="1"/>
  <c r="S727" i="1" s="1"/>
  <c r="R723" i="1"/>
  <c r="S723" i="1" s="1"/>
  <c r="R719" i="1"/>
  <c r="S719" i="1" s="1"/>
  <c r="R715" i="1"/>
  <c r="S715" i="1" s="1"/>
  <c r="R711" i="1"/>
  <c r="S711" i="1" s="1"/>
  <c r="R707" i="1"/>
  <c r="S707" i="1" s="1"/>
  <c r="R703" i="1"/>
  <c r="S703" i="1" s="1"/>
  <c r="R699" i="1"/>
  <c r="S699" i="1" s="1"/>
  <c r="R695" i="1"/>
  <c r="S695" i="1" s="1"/>
  <c r="R691" i="1"/>
  <c r="S691" i="1" s="1"/>
  <c r="R687" i="1"/>
  <c r="S687" i="1" s="1"/>
  <c r="R683" i="1"/>
  <c r="S683" i="1" s="1"/>
  <c r="R679" i="1"/>
  <c r="S679" i="1" s="1"/>
  <c r="R675" i="1"/>
  <c r="S675" i="1" s="1"/>
  <c r="R671" i="1"/>
  <c r="S671" i="1" s="1"/>
  <c r="R667" i="1"/>
  <c r="S667" i="1" s="1"/>
  <c r="R663" i="1"/>
  <c r="S663" i="1" s="1"/>
  <c r="R659" i="1"/>
  <c r="S659" i="1" s="1"/>
  <c r="R655" i="1"/>
  <c r="S655" i="1" s="1"/>
  <c r="R651" i="1"/>
  <c r="S651" i="1" s="1"/>
  <c r="R647" i="1"/>
  <c r="S647" i="1" s="1"/>
  <c r="R643" i="1"/>
  <c r="S643" i="1" s="1"/>
  <c r="R639" i="1"/>
  <c r="S639" i="1" s="1"/>
  <c r="R511" i="1"/>
  <c r="S511" i="1" s="1"/>
  <c r="R507" i="1"/>
  <c r="S507" i="1" s="1"/>
  <c r="R503" i="1"/>
  <c r="S503" i="1" s="1"/>
  <c r="R499" i="1"/>
  <c r="S499" i="1" s="1"/>
  <c r="R339" i="1"/>
  <c r="S339" i="1" s="1"/>
  <c r="R291" i="1"/>
  <c r="S291" i="1" s="1"/>
  <c r="R287" i="1"/>
  <c r="S287" i="1" s="1"/>
  <c r="R283" i="1"/>
  <c r="S283" i="1" s="1"/>
  <c r="R279" i="1"/>
  <c r="S279" i="1" s="1"/>
  <c r="R275" i="1"/>
  <c r="S275" i="1" s="1"/>
  <c r="R271" i="1"/>
  <c r="S271" i="1" s="1"/>
  <c r="R267" i="1"/>
  <c r="S267" i="1" s="1"/>
  <c r="R263" i="1"/>
  <c r="S263" i="1" s="1"/>
  <c r="R259" i="1"/>
  <c r="S259" i="1" s="1"/>
  <c r="R255" i="1"/>
  <c r="S255" i="1" s="1"/>
  <c r="R251" i="1"/>
  <c r="S251" i="1" s="1"/>
  <c r="R223" i="1"/>
  <c r="S223" i="1" s="1"/>
  <c r="R219" i="1"/>
  <c r="S219" i="1" s="1"/>
  <c r="R215" i="1"/>
  <c r="S215" i="1" s="1"/>
  <c r="R211" i="1"/>
  <c r="S211" i="1" s="1"/>
  <c r="R207" i="1"/>
  <c r="S207" i="1" s="1"/>
  <c r="R203" i="1"/>
  <c r="S203" i="1" s="1"/>
  <c r="R199" i="1"/>
  <c r="S199" i="1" s="1"/>
  <c r="R115" i="1"/>
  <c r="S115" i="1" s="1"/>
  <c r="R111" i="1"/>
  <c r="S111" i="1" s="1"/>
  <c r="R107" i="1"/>
  <c r="S107" i="1" s="1"/>
  <c r="R103" i="1"/>
  <c r="S103" i="1" s="1"/>
  <c r="R99" i="1"/>
  <c r="S99" i="1" s="1"/>
  <c r="R95" i="1"/>
  <c r="S95" i="1" s="1"/>
  <c r="R91" i="1"/>
  <c r="S91" i="1" s="1"/>
  <c r="R87" i="1"/>
  <c r="S87" i="1" s="1"/>
  <c r="R83" i="1"/>
  <c r="S83" i="1" s="1"/>
  <c r="R79" i="1"/>
  <c r="S79" i="1" s="1"/>
  <c r="R75" i="1"/>
  <c r="S75" i="1" s="1"/>
  <c r="R71" i="1"/>
  <c r="S71" i="1" s="1"/>
  <c r="R67" i="1"/>
  <c r="S67" i="1" s="1"/>
  <c r="R15" i="1"/>
  <c r="S15" i="1" s="1"/>
  <c r="R11" i="1"/>
  <c r="S11" i="1" s="1"/>
  <c r="R7" i="1"/>
  <c r="S7" i="1" s="1"/>
  <c r="R3" i="1"/>
  <c r="S3" i="1" s="1"/>
  <c r="R2632" i="1"/>
  <c r="S2632" i="1" s="1"/>
  <c r="R2628" i="1"/>
  <c r="S2628" i="1" s="1"/>
  <c r="R2624" i="1"/>
  <c r="S2624" i="1" s="1"/>
  <c r="R2544" i="1"/>
  <c r="S2544" i="1" s="1"/>
  <c r="R2540" i="1"/>
  <c r="S2540" i="1" s="1"/>
  <c r="R2536" i="1"/>
  <c r="S2536" i="1" s="1"/>
  <c r="R2532" i="1"/>
  <c r="S2532" i="1" s="1"/>
  <c r="R2528" i="1"/>
  <c r="S2528" i="1" s="1"/>
  <c r="R2524" i="1"/>
  <c r="S2524" i="1" s="1"/>
  <c r="R2480" i="1"/>
  <c r="S2480" i="1" s="1"/>
  <c r="R2476" i="1"/>
  <c r="S2476" i="1" s="1"/>
  <c r="R2472" i="1"/>
  <c r="S2472" i="1" s="1"/>
  <c r="R2468" i="1"/>
  <c r="S2468" i="1" s="1"/>
  <c r="R2464" i="1"/>
  <c r="S2464" i="1" s="1"/>
  <c r="R2460" i="1"/>
  <c r="S2460" i="1" s="1"/>
  <c r="R2456" i="1"/>
  <c r="S2456" i="1" s="1"/>
  <c r="R2452" i="1"/>
  <c r="S2452" i="1" s="1"/>
  <c r="R2448" i="1"/>
  <c r="S2448" i="1" s="1"/>
  <c r="R2444" i="1"/>
  <c r="S2444" i="1" s="1"/>
  <c r="R2440" i="1"/>
  <c r="S2440" i="1" s="1"/>
  <c r="R2420" i="1"/>
  <c r="S2420" i="1" s="1"/>
  <c r="R2416" i="1"/>
  <c r="S2416" i="1" s="1"/>
  <c r="R2412" i="1"/>
  <c r="S2412" i="1" s="1"/>
  <c r="R2184" i="1"/>
  <c r="S2184" i="1" s="1"/>
  <c r="R2016" i="1"/>
  <c r="S2016" i="1" s="1"/>
  <c r="R2012" i="1"/>
  <c r="S2012" i="1" s="1"/>
  <c r="R2008" i="1"/>
  <c r="S2008" i="1" s="1"/>
  <c r="R2004" i="1"/>
  <c r="S2004" i="1" s="1"/>
  <c r="R2000" i="1"/>
  <c r="S2000" i="1" s="1"/>
  <c r="R1996" i="1"/>
  <c r="S1996" i="1" s="1"/>
  <c r="R1992" i="1"/>
  <c r="S1992" i="1" s="1"/>
  <c r="R1988" i="1"/>
  <c r="S1988" i="1" s="1"/>
  <c r="R1984" i="1"/>
  <c r="S1984" i="1" s="1"/>
  <c r="R1980" i="1"/>
  <c r="S1980" i="1" s="1"/>
  <c r="R1976" i="1"/>
  <c r="S1976" i="1" s="1"/>
  <c r="R1972" i="1"/>
  <c r="S1972" i="1" s="1"/>
  <c r="R1968" i="1"/>
  <c r="S1968" i="1" s="1"/>
  <c r="R1964" i="1"/>
  <c r="S1964" i="1" s="1"/>
  <c r="R1908" i="1"/>
  <c r="S1908" i="1" s="1"/>
  <c r="R1840" i="1"/>
  <c r="S1840" i="1" s="1"/>
  <c r="R1796" i="1"/>
  <c r="S1796" i="1" s="1"/>
  <c r="R1720" i="1"/>
  <c r="S1720" i="1" s="1"/>
  <c r="R1560" i="1"/>
  <c r="S1560" i="1" s="1"/>
  <c r="R1556" i="1"/>
  <c r="S1556" i="1" s="1"/>
  <c r="R1552" i="1"/>
  <c r="S1552" i="1" s="1"/>
  <c r="R1548" i="1"/>
  <c r="S1548" i="1" s="1"/>
  <c r="R1544" i="1"/>
  <c r="S1544" i="1" s="1"/>
  <c r="R1484" i="1"/>
  <c r="S1484" i="1" s="1"/>
  <c r="R1480" i="1"/>
  <c r="S1480" i="1" s="1"/>
  <c r="R1476" i="1"/>
  <c r="S1476" i="1" s="1"/>
  <c r="R1472" i="1"/>
  <c r="S1472" i="1" s="1"/>
  <c r="R1468" i="1"/>
  <c r="S1468" i="1" s="1"/>
  <c r="R1464" i="1"/>
  <c r="S1464" i="1" s="1"/>
  <c r="R1460" i="1"/>
  <c r="S1460" i="1" s="1"/>
  <c r="R1424" i="1"/>
  <c r="S1424" i="1" s="1"/>
  <c r="R1420" i="1"/>
  <c r="S1420" i="1" s="1"/>
  <c r="R1416" i="1"/>
  <c r="S1416" i="1" s="1"/>
  <c r="R1412" i="1"/>
  <c r="S1412" i="1" s="1"/>
  <c r="R1360" i="1"/>
  <c r="S1360" i="1" s="1"/>
  <c r="R1356" i="1"/>
  <c r="S1356" i="1" s="1"/>
  <c r="R1284" i="1"/>
  <c r="S1284" i="1" s="1"/>
  <c r="R1280" i="1"/>
  <c r="S1280" i="1" s="1"/>
  <c r="R1276" i="1"/>
  <c r="S1276" i="1" s="1"/>
  <c r="R1236" i="1"/>
  <c r="S1236" i="1" s="1"/>
  <c r="R1232" i="1"/>
  <c r="S1232" i="1" s="1"/>
  <c r="R1228" i="1"/>
  <c r="S1228" i="1" s="1"/>
  <c r="R1224" i="1"/>
  <c r="S1224" i="1" s="1"/>
  <c r="R1220" i="1"/>
  <c r="S1220" i="1" s="1"/>
  <c r="R1196" i="1"/>
  <c r="S1196" i="1" s="1"/>
  <c r="R1124" i="1"/>
  <c r="S1124" i="1" s="1"/>
  <c r="R1120" i="1"/>
  <c r="S1120" i="1" s="1"/>
  <c r="R1116" i="1"/>
  <c r="S1116" i="1" s="1"/>
  <c r="R1112" i="1"/>
  <c r="S1112" i="1" s="1"/>
  <c r="R1108" i="1"/>
  <c r="S1108" i="1" s="1"/>
  <c r="R1104" i="1"/>
  <c r="S1104" i="1" s="1"/>
  <c r="R1100" i="1"/>
  <c r="S1100" i="1" s="1"/>
  <c r="R1096" i="1"/>
  <c r="S1096" i="1" s="1"/>
  <c r="R996" i="1"/>
  <c r="S996" i="1" s="1"/>
  <c r="R992" i="1"/>
  <c r="S992" i="1" s="1"/>
  <c r="R948" i="1"/>
  <c r="S948" i="1" s="1"/>
  <c r="R944" i="1"/>
  <c r="S944" i="1" s="1"/>
  <c r="R940" i="1"/>
  <c r="S940" i="1" s="1"/>
  <c r="R936" i="1"/>
  <c r="S936" i="1" s="1"/>
  <c r="R932" i="1"/>
  <c r="S932" i="1" s="1"/>
  <c r="R928" i="1"/>
  <c r="S928" i="1" s="1"/>
  <c r="R908" i="1"/>
  <c r="S908" i="1" s="1"/>
  <c r="R904" i="1"/>
  <c r="S904" i="1" s="1"/>
  <c r="R900" i="1"/>
  <c r="S900" i="1" s="1"/>
  <c r="R896" i="1"/>
  <c r="S896" i="1" s="1"/>
  <c r="R840" i="1"/>
  <c r="S840" i="1" s="1"/>
  <c r="R836" i="1"/>
  <c r="S836" i="1" s="1"/>
  <c r="R832" i="1"/>
  <c r="S832" i="1" s="1"/>
  <c r="R828" i="1"/>
  <c r="S828" i="1" s="1"/>
  <c r="R536" i="1"/>
  <c r="S536" i="1" s="1"/>
  <c r="R532" i="1"/>
  <c r="S532" i="1" s="1"/>
  <c r="R528" i="1"/>
  <c r="S528" i="1" s="1"/>
  <c r="R524" i="1"/>
  <c r="S524" i="1" s="1"/>
  <c r="R520" i="1"/>
  <c r="S520" i="1" s="1"/>
  <c r="R516" i="1"/>
  <c r="S516" i="1" s="1"/>
  <c r="R420" i="1"/>
  <c r="S420" i="1" s="1"/>
  <c r="R416" i="1"/>
  <c r="S416" i="1" s="1"/>
  <c r="R348" i="1"/>
  <c r="S348" i="1" s="1"/>
  <c r="R344" i="1"/>
  <c r="S344" i="1" s="1"/>
  <c r="R328" i="1"/>
  <c r="S328" i="1" s="1"/>
  <c r="R324" i="1"/>
  <c r="S324" i="1" s="1"/>
  <c r="R320" i="1"/>
  <c r="S320" i="1" s="1"/>
  <c r="R316" i="1"/>
  <c r="S316" i="1" s="1"/>
  <c r="R312" i="1"/>
  <c r="S312" i="1" s="1"/>
  <c r="R308" i="1"/>
  <c r="S308" i="1" s="1"/>
  <c r="R304" i="1"/>
  <c r="S304" i="1" s="1"/>
  <c r="R300" i="1"/>
  <c r="S300" i="1" s="1"/>
  <c r="R296" i="1"/>
  <c r="S296" i="1" s="1"/>
  <c r="R236" i="1"/>
  <c r="S236" i="1" s="1"/>
  <c r="R232" i="1"/>
  <c r="S232" i="1" s="1"/>
  <c r="R228" i="1"/>
  <c r="S228" i="1" s="1"/>
  <c r="R176" i="1"/>
  <c r="S176" i="1" s="1"/>
  <c r="R172" i="1"/>
  <c r="S172" i="1" s="1"/>
  <c r="R168" i="1"/>
  <c r="S168" i="1" s="1"/>
  <c r="R164" i="1"/>
  <c r="S164" i="1" s="1"/>
  <c r="R160" i="1"/>
  <c r="S160" i="1" s="1"/>
  <c r="R156" i="1"/>
  <c r="S156" i="1" s="1"/>
  <c r="R152" i="1"/>
  <c r="S152" i="1" s="1"/>
  <c r="R148" i="1"/>
  <c r="S148" i="1" s="1"/>
  <c r="R144" i="1"/>
  <c r="S144" i="1" s="1"/>
  <c r="R140" i="1"/>
  <c r="S140" i="1" s="1"/>
  <c r="R136" i="1"/>
  <c r="S136" i="1" s="1"/>
  <c r="R132" i="1"/>
  <c r="S132" i="1" s="1"/>
  <c r="R128" i="1"/>
  <c r="S128" i="1" s="1"/>
  <c r="R124" i="1"/>
  <c r="S124" i="1" s="1"/>
  <c r="R120" i="1"/>
  <c r="S120" i="1" s="1"/>
  <c r="R2648" i="1"/>
  <c r="S2648" i="1" s="1"/>
  <c r="R2644" i="1"/>
  <c r="S2644" i="1" s="1"/>
  <c r="R2640" i="1"/>
  <c r="S2640" i="1" s="1"/>
  <c r="R2636" i="1"/>
  <c r="S2636" i="1" s="1"/>
  <c r="R2631" i="1"/>
  <c r="S2631" i="1" s="1"/>
  <c r="R2627" i="1"/>
  <c r="S2627" i="1" s="1"/>
  <c r="R2623" i="1"/>
  <c r="S2623" i="1" s="1"/>
  <c r="R2618" i="1"/>
  <c r="S2618" i="1" s="1"/>
  <c r="R2614" i="1"/>
  <c r="S2614" i="1" s="1"/>
  <c r="R2610" i="1"/>
  <c r="S2610" i="1" s="1"/>
  <c r="R2606" i="1"/>
  <c r="S2606" i="1" s="1"/>
  <c r="R2580" i="1"/>
  <c r="S2580" i="1" s="1"/>
  <c r="R2576" i="1"/>
  <c r="S2576" i="1" s="1"/>
  <c r="R2572" i="1"/>
  <c r="S2572" i="1" s="1"/>
  <c r="R2568" i="1"/>
  <c r="S2568" i="1" s="1"/>
  <c r="R2564" i="1"/>
  <c r="S2564" i="1" s="1"/>
  <c r="R2560" i="1"/>
  <c r="S2560" i="1" s="1"/>
  <c r="R2556" i="1"/>
  <c r="S2556" i="1" s="1"/>
  <c r="R2552" i="1"/>
  <c r="S2552" i="1" s="1"/>
  <c r="R2548" i="1"/>
  <c r="S2548" i="1" s="1"/>
  <c r="R2646" i="1"/>
  <c r="S2646" i="1" s="1"/>
  <c r="R2642" i="1"/>
  <c r="S2642" i="1" s="1"/>
  <c r="R2638" i="1"/>
  <c r="S2638" i="1" s="1"/>
  <c r="R2634" i="1"/>
  <c r="S2634" i="1" s="1"/>
  <c r="R2620" i="1"/>
  <c r="S2620" i="1" s="1"/>
  <c r="R2616" i="1"/>
  <c r="S2616" i="1" s="1"/>
  <c r="R2612" i="1"/>
  <c r="S2612" i="1" s="1"/>
  <c r="R2608" i="1"/>
  <c r="S2608" i="1" s="1"/>
  <c r="R2604" i="1"/>
  <c r="S2604" i="1" s="1"/>
  <c r="R2578" i="1"/>
  <c r="S2578" i="1" s="1"/>
  <c r="R2574" i="1"/>
  <c r="S2574" i="1" s="1"/>
  <c r="R2570" i="1"/>
  <c r="S2570" i="1" s="1"/>
  <c r="R2566" i="1"/>
  <c r="S2566" i="1" s="1"/>
  <c r="R2562" i="1"/>
  <c r="S2562" i="1" s="1"/>
  <c r="R2558" i="1"/>
  <c r="S2558" i="1" s="1"/>
  <c r="R2554" i="1"/>
  <c r="S2554" i="1" s="1"/>
  <c r="R2550" i="1"/>
  <c r="S2550" i="1" s="1"/>
  <c r="R2546" i="1"/>
  <c r="S2546" i="1" s="1"/>
  <c r="R2520" i="1"/>
  <c r="S2520" i="1" s="1"/>
  <c r="R2490" i="1"/>
  <c r="S2490" i="1" s="1"/>
  <c r="R2486" i="1"/>
  <c r="S2486" i="1" s="1"/>
  <c r="R2482" i="1"/>
  <c r="S2482" i="1" s="1"/>
  <c r="R2436" i="1"/>
  <c r="S2436" i="1" s="1"/>
  <c r="R2432" i="1"/>
  <c r="S2432" i="1" s="1"/>
  <c r="R2404" i="1"/>
  <c r="S2404" i="1" s="1"/>
  <c r="R2400" i="1"/>
  <c r="S2400" i="1" s="1"/>
  <c r="R2396" i="1"/>
  <c r="S2396" i="1" s="1"/>
  <c r="R2392" i="1"/>
  <c r="S2392" i="1" s="1"/>
  <c r="R2388" i="1"/>
  <c r="S2388" i="1" s="1"/>
  <c r="R2350" i="1"/>
  <c r="S2350" i="1" s="1"/>
  <c r="R2346" i="1"/>
  <c r="S2346" i="1" s="1"/>
  <c r="R2342" i="1"/>
  <c r="S2342" i="1" s="1"/>
  <c r="R2338" i="1"/>
  <c r="S2338" i="1" s="1"/>
  <c r="R2334" i="1"/>
  <c r="S2334" i="1" s="1"/>
  <c r="R2330" i="1"/>
  <c r="S2330" i="1" s="1"/>
  <c r="R2324" i="1"/>
  <c r="S2324" i="1" s="1"/>
  <c r="R2320" i="1"/>
  <c r="S2320" i="1" s="1"/>
  <c r="R2316" i="1"/>
  <c r="S2316" i="1" s="1"/>
  <c r="R2302" i="1"/>
  <c r="S2302" i="1" s="1"/>
  <c r="R2298" i="1"/>
  <c r="S2298" i="1" s="1"/>
  <c r="R2294" i="1"/>
  <c r="S2294" i="1" s="1"/>
  <c r="R2290" i="1"/>
  <c r="S2290" i="1" s="1"/>
  <c r="R2286" i="1"/>
  <c r="S2286" i="1" s="1"/>
  <c r="R2282" i="1"/>
  <c r="S2282" i="1" s="1"/>
  <c r="R2278" i="1"/>
  <c r="S2278" i="1" s="1"/>
  <c r="R2274" i="1"/>
  <c r="S2274" i="1" s="1"/>
  <c r="R2270" i="1"/>
  <c r="S2270" i="1" s="1"/>
  <c r="R2266" i="1"/>
  <c r="S2266" i="1" s="1"/>
  <c r="R2262" i="1"/>
  <c r="S2262" i="1" s="1"/>
  <c r="R2258" i="1"/>
  <c r="S2258" i="1" s="1"/>
  <c r="R2254" i="1"/>
  <c r="S2254" i="1" s="1"/>
  <c r="R2250" i="1"/>
  <c r="S2250" i="1" s="1"/>
  <c r="R2246" i="1"/>
  <c r="S2246" i="1" s="1"/>
  <c r="R2242" i="1"/>
  <c r="S2242" i="1" s="1"/>
  <c r="R2238" i="1"/>
  <c r="S2238" i="1" s="1"/>
  <c r="R2234" i="1"/>
  <c r="S2234" i="1" s="1"/>
  <c r="R2230" i="1"/>
  <c r="S2230" i="1" s="1"/>
  <c r="R2226" i="1"/>
  <c r="S2226" i="1" s="1"/>
  <c r="R2222" i="1"/>
  <c r="S2222" i="1" s="1"/>
  <c r="R2218" i="1"/>
  <c r="S2218" i="1" s="1"/>
  <c r="R2214" i="1"/>
  <c r="S2214" i="1" s="1"/>
  <c r="R2210" i="1"/>
  <c r="S2210" i="1" s="1"/>
  <c r="R2206" i="1"/>
  <c r="S2206" i="1" s="1"/>
  <c r="R2202" i="1"/>
  <c r="S2202" i="1" s="1"/>
  <c r="R2198" i="1"/>
  <c r="S2198" i="1" s="1"/>
  <c r="R2194" i="1"/>
  <c r="S2194" i="1" s="1"/>
  <c r="R2190" i="1"/>
  <c r="S2190" i="1" s="1"/>
  <c r="R2186" i="1"/>
  <c r="S2186" i="1" s="1"/>
  <c r="R2150" i="1"/>
  <c r="S2150" i="1" s="1"/>
  <c r="R2146" i="1"/>
  <c r="S2146" i="1" s="1"/>
  <c r="R2142" i="1"/>
  <c r="S2142" i="1" s="1"/>
  <c r="R2138" i="1"/>
  <c r="S2138" i="1" s="1"/>
  <c r="R2134" i="1"/>
  <c r="S2134" i="1" s="1"/>
  <c r="R2130" i="1"/>
  <c r="S2130" i="1" s="1"/>
  <c r="R2126" i="1"/>
  <c r="S2126" i="1" s="1"/>
  <c r="R2122" i="1"/>
  <c r="S2122" i="1" s="1"/>
  <c r="R2090" i="1"/>
  <c r="S2090" i="1" s="1"/>
  <c r="R2086" i="1"/>
  <c r="S2086" i="1" s="1"/>
  <c r="R2082" i="1"/>
  <c r="S2082" i="1" s="1"/>
  <c r="R2078" i="1"/>
  <c r="S2078" i="1" s="1"/>
  <c r="R2074" i="1"/>
  <c r="S2074" i="1" s="1"/>
  <c r="R2070" i="1"/>
  <c r="S2070" i="1" s="1"/>
  <c r="R2066" i="1"/>
  <c r="S2066" i="1" s="1"/>
  <c r="R2062" i="1"/>
  <c r="S2062" i="1" s="1"/>
  <c r="R2058" i="1"/>
  <c r="S2058" i="1" s="1"/>
  <c r="R2054" i="1"/>
  <c r="S2054" i="1" s="1"/>
  <c r="R2050" i="1"/>
  <c r="S2050" i="1" s="1"/>
  <c r="R2046" i="1"/>
  <c r="S2046" i="1" s="1"/>
  <c r="R2042" i="1"/>
  <c r="S2042" i="1" s="1"/>
  <c r="R2038" i="1"/>
  <c r="S2038" i="1" s="1"/>
  <c r="R2034" i="1"/>
  <c r="S2034" i="1" s="1"/>
  <c r="R2030" i="1"/>
  <c r="S2030" i="1" s="1"/>
  <c r="R2026" i="1"/>
  <c r="S2026" i="1" s="1"/>
  <c r="R2022" i="1"/>
  <c r="S2022" i="1" s="1"/>
  <c r="R1960" i="1"/>
  <c r="S1960" i="1" s="1"/>
  <c r="R1956" i="1"/>
  <c r="S1956" i="1" s="1"/>
  <c r="R1952" i="1"/>
  <c r="S1952" i="1" s="1"/>
  <c r="R1934" i="1"/>
  <c r="S1934" i="1" s="1"/>
  <c r="R1930" i="1"/>
  <c r="S1930" i="1" s="1"/>
  <c r="R1924" i="1"/>
  <c r="S1924" i="1" s="1"/>
  <c r="R1910" i="1"/>
  <c r="S1910" i="1" s="1"/>
  <c r="R1894" i="1"/>
  <c r="S1894" i="1" s="1"/>
  <c r="R1890" i="1"/>
  <c r="S1890" i="1" s="1"/>
  <c r="R1884" i="1"/>
  <c r="S1884" i="1" s="1"/>
  <c r="R1880" i="1"/>
  <c r="S1880" i="1" s="1"/>
  <c r="R1876" i="1"/>
  <c r="S1876" i="1" s="1"/>
  <c r="R1872" i="1"/>
  <c r="S1872" i="1" s="1"/>
  <c r="R1868" i="1"/>
  <c r="S1868" i="1" s="1"/>
  <c r="R1858" i="1"/>
  <c r="S1858" i="1" s="1"/>
  <c r="R1854" i="1"/>
  <c r="S1854" i="1" s="1"/>
  <c r="R1850" i="1"/>
  <c r="S1850" i="1" s="1"/>
  <c r="R1846" i="1"/>
  <c r="S1846" i="1" s="1"/>
  <c r="R1836" i="1"/>
  <c r="S1836" i="1" s="1"/>
  <c r="R1832" i="1"/>
  <c r="S1832" i="1" s="1"/>
  <c r="R1828" i="1"/>
  <c r="S1828" i="1" s="1"/>
  <c r="R1824" i="1"/>
  <c r="S1824" i="1" s="1"/>
  <c r="R1820" i="1"/>
  <c r="S1820" i="1" s="1"/>
  <c r="R1806" i="1"/>
  <c r="S1806" i="1" s="1"/>
  <c r="R1802" i="1"/>
  <c r="S1802" i="1" s="1"/>
  <c r="R1788" i="1"/>
  <c r="S1788" i="1" s="1"/>
  <c r="R1784" i="1"/>
  <c r="S1784" i="1" s="1"/>
  <c r="R1746" i="1"/>
  <c r="S1746" i="1" s="1"/>
  <c r="R1742" i="1"/>
  <c r="S1742" i="1" s="1"/>
  <c r="R1738" i="1"/>
  <c r="S1738" i="1" s="1"/>
  <c r="R1734" i="1"/>
  <c r="S1734" i="1" s="1"/>
  <c r="R1730" i="1"/>
  <c r="S1730" i="1" s="1"/>
  <c r="R1726" i="1"/>
  <c r="S1726" i="1" s="1"/>
  <c r="R1722" i="1"/>
  <c r="S1722" i="1" s="1"/>
  <c r="R1716" i="1"/>
  <c r="S1716" i="1" s="1"/>
  <c r="R1712" i="1"/>
  <c r="S1712" i="1" s="1"/>
  <c r="R1708" i="1"/>
  <c r="S1708" i="1" s="1"/>
  <c r="R1704" i="1"/>
  <c r="S1704" i="1" s="1"/>
  <c r="R1700" i="1"/>
  <c r="S1700" i="1" s="1"/>
  <c r="R1696" i="1"/>
  <c r="S1696" i="1" s="1"/>
  <c r="R1692" i="1"/>
  <c r="S1692" i="1" s="1"/>
  <c r="R1688" i="1"/>
  <c r="S1688" i="1" s="1"/>
  <c r="R1684" i="1"/>
  <c r="S1684" i="1" s="1"/>
  <c r="R1680" i="1"/>
  <c r="S1680" i="1" s="1"/>
  <c r="R1676" i="1"/>
  <c r="S1676" i="1" s="1"/>
  <c r="R1666" i="1"/>
  <c r="S1666" i="1" s="1"/>
  <c r="R1662" i="1"/>
  <c r="S1662" i="1" s="1"/>
  <c r="R1658" i="1"/>
  <c r="S1658" i="1" s="1"/>
  <c r="R1654" i="1"/>
  <c r="S1654" i="1" s="1"/>
  <c r="R1650" i="1"/>
  <c r="S1650" i="1" s="1"/>
  <c r="R1646" i="1"/>
  <c r="S1646" i="1" s="1"/>
  <c r="R1642" i="1"/>
  <c r="S1642" i="1" s="1"/>
  <c r="R1638" i="1"/>
  <c r="S1638" i="1" s="1"/>
  <c r="R1634" i="1"/>
  <c r="S1634" i="1" s="1"/>
  <c r="R1628" i="1"/>
  <c r="S1628" i="1" s="1"/>
  <c r="R1624" i="1"/>
  <c r="S1624" i="1" s="1"/>
  <c r="R1620" i="1"/>
  <c r="S1620" i="1" s="1"/>
  <c r="R1616" i="1"/>
  <c r="S1616" i="1" s="1"/>
  <c r="R1612" i="1"/>
  <c r="S1612" i="1" s="1"/>
  <c r="R1608" i="1"/>
  <c r="S1608" i="1" s="1"/>
  <c r="R1604" i="1"/>
  <c r="S1604" i="1" s="1"/>
  <c r="R1600" i="1"/>
  <c r="S1600" i="1" s="1"/>
  <c r="R1596" i="1"/>
  <c r="S1596" i="1" s="1"/>
  <c r="R1592" i="1"/>
  <c r="S1592" i="1" s="1"/>
  <c r="R1566" i="1"/>
  <c r="S1566" i="1" s="1"/>
  <c r="R1536" i="1"/>
  <c r="S1536" i="1" s="1"/>
  <c r="R1532" i="1"/>
  <c r="S1532" i="1" s="1"/>
  <c r="R1528" i="1"/>
  <c r="S1528" i="1" s="1"/>
  <c r="R1518" i="1"/>
  <c r="S1518" i="1" s="1"/>
  <c r="R1514" i="1"/>
  <c r="S1514" i="1" s="1"/>
  <c r="R1510" i="1"/>
  <c r="S1510" i="1" s="1"/>
  <c r="R1506" i="1"/>
  <c r="S1506" i="1" s="1"/>
  <c r="R1502" i="1"/>
  <c r="S1502" i="1" s="1"/>
  <c r="R1498" i="1"/>
  <c r="S1498" i="1" s="1"/>
  <c r="R1494" i="1"/>
  <c r="S1494" i="1" s="1"/>
  <c r="R1490" i="1"/>
  <c r="S1490" i="1" s="1"/>
  <c r="R1456" i="1"/>
  <c r="S1456" i="1" s="1"/>
  <c r="R1442" i="1"/>
  <c r="S1442" i="1" s="1"/>
  <c r="R1438" i="1"/>
  <c r="S1438" i="1" s="1"/>
  <c r="R1434" i="1"/>
  <c r="S1434" i="1" s="1"/>
  <c r="R1430" i="1"/>
  <c r="S1430" i="1" s="1"/>
  <c r="R1426" i="1"/>
  <c r="S1426" i="1" s="1"/>
  <c r="R1408" i="1"/>
  <c r="S1408" i="1" s="1"/>
  <c r="R1404" i="1"/>
  <c r="S1404" i="1" s="1"/>
  <c r="R1400" i="1"/>
  <c r="S1400" i="1" s="1"/>
  <c r="R1370" i="1"/>
  <c r="S1370" i="1" s="1"/>
  <c r="R1366" i="1"/>
  <c r="S1366" i="1" s="1"/>
  <c r="R1348" i="1"/>
  <c r="S1348" i="1" s="1"/>
  <c r="R1344" i="1"/>
  <c r="S1344" i="1" s="1"/>
  <c r="R1340" i="1"/>
  <c r="S1340" i="1" s="1"/>
  <c r="R1336" i="1"/>
  <c r="S1336" i="1" s="1"/>
  <c r="R1332" i="1"/>
  <c r="S1332" i="1" s="1"/>
  <c r="R1328" i="1"/>
  <c r="S1328" i="1" s="1"/>
  <c r="R1324" i="1"/>
  <c r="S1324" i="1" s="1"/>
  <c r="R1320" i="1"/>
  <c r="S1320" i="1" s="1"/>
  <c r="R1316" i="1"/>
  <c r="S1316" i="1" s="1"/>
  <c r="R1312" i="1"/>
  <c r="S1312" i="1" s="1"/>
  <c r="R1306" i="1"/>
  <c r="S1306" i="1" s="1"/>
  <c r="R1302" i="1"/>
  <c r="S1302" i="1" s="1"/>
  <c r="R1298" i="1"/>
  <c r="S1298" i="1" s="1"/>
  <c r="R1294" i="1"/>
  <c r="S1294" i="1" s="1"/>
  <c r="R1290" i="1"/>
  <c r="S1290" i="1" s="1"/>
  <c r="R1272" i="1"/>
  <c r="S1272" i="1" s="1"/>
  <c r="R1242" i="1"/>
  <c r="S1242" i="1" s="1"/>
  <c r="R1238" i="1"/>
  <c r="S1238" i="1" s="1"/>
  <c r="R1212" i="1"/>
  <c r="S1212" i="1" s="1"/>
  <c r="R1208" i="1"/>
  <c r="S1208" i="1" s="1"/>
  <c r="R1174" i="1"/>
  <c r="S1174" i="1" s="1"/>
  <c r="R1170" i="1"/>
  <c r="S1170" i="1" s="1"/>
  <c r="R1166" i="1"/>
  <c r="S1166" i="1" s="1"/>
  <c r="R1162" i="1"/>
  <c r="S1162" i="1" s="1"/>
  <c r="R1156" i="1"/>
  <c r="S1156" i="1" s="1"/>
  <c r="R1150" i="1"/>
  <c r="S1150" i="1" s="1"/>
  <c r="R1146" i="1"/>
  <c r="S1146" i="1" s="1"/>
  <c r="R1142" i="1"/>
  <c r="S1142" i="1" s="1"/>
  <c r="R1138" i="1"/>
  <c r="S1138" i="1" s="1"/>
  <c r="R1134" i="1"/>
  <c r="S1134" i="1" s="1"/>
  <c r="R1130" i="1"/>
  <c r="S1130" i="1" s="1"/>
  <c r="R1088" i="1"/>
  <c r="S1088" i="1" s="1"/>
  <c r="R1084" i="1"/>
  <c r="S1084" i="1" s="1"/>
  <c r="R1066" i="1"/>
  <c r="S1066" i="1" s="1"/>
  <c r="R1054" i="1"/>
  <c r="S1054" i="1" s="1"/>
  <c r="R1050" i="1"/>
  <c r="S1050" i="1" s="1"/>
  <c r="R1046" i="1"/>
  <c r="S1046" i="1" s="1"/>
  <c r="R1042" i="1"/>
  <c r="S1042" i="1" s="1"/>
  <c r="R1038" i="1"/>
  <c r="S1038" i="1" s="1"/>
  <c r="R1034" i="1"/>
  <c r="S1034" i="1" s="1"/>
  <c r="R1030" i="1"/>
  <c r="S1030" i="1" s="1"/>
  <c r="R1026" i="1"/>
  <c r="S1026" i="1" s="1"/>
  <c r="R1022" i="1"/>
  <c r="S1022" i="1" s="1"/>
  <c r="R1018" i="1"/>
  <c r="S1018" i="1" s="1"/>
  <c r="R1014" i="1"/>
  <c r="S1014" i="1" s="1"/>
  <c r="R1010" i="1"/>
  <c r="S1010" i="1" s="1"/>
  <c r="R1006" i="1"/>
  <c r="S1006" i="1" s="1"/>
  <c r="R1002" i="1"/>
  <c r="S1002" i="1" s="1"/>
  <c r="R984" i="1"/>
  <c r="S984" i="1" s="1"/>
  <c r="R980" i="1"/>
  <c r="S980" i="1" s="1"/>
  <c r="R976" i="1"/>
  <c r="S976" i="1" s="1"/>
  <c r="R972" i="1"/>
  <c r="S972" i="1" s="1"/>
  <c r="R966" i="1"/>
  <c r="S966" i="1" s="1"/>
  <c r="R962" i="1"/>
  <c r="S962" i="1" s="1"/>
  <c r="R958" i="1"/>
  <c r="S958" i="1" s="1"/>
  <c r="R954" i="1"/>
  <c r="S954" i="1" s="1"/>
  <c r="R892" i="1"/>
  <c r="S892" i="1" s="1"/>
  <c r="R888" i="1"/>
  <c r="S888" i="1" s="1"/>
  <c r="R884" i="1"/>
  <c r="S884" i="1" s="1"/>
  <c r="R880" i="1"/>
  <c r="S880" i="1" s="1"/>
  <c r="R876" i="1"/>
  <c r="S876" i="1" s="1"/>
  <c r="R872" i="1"/>
  <c r="S872" i="1" s="1"/>
  <c r="R868" i="1"/>
  <c r="S868" i="1" s="1"/>
  <c r="R864" i="1"/>
  <c r="S864" i="1" s="1"/>
  <c r="R854" i="1"/>
  <c r="S854" i="1" s="1"/>
  <c r="R850" i="1"/>
  <c r="S850" i="1" s="1"/>
  <c r="R846" i="1"/>
  <c r="S846" i="1" s="1"/>
  <c r="R820" i="1"/>
  <c r="S820" i="1" s="1"/>
  <c r="R816" i="1"/>
  <c r="S816" i="1" s="1"/>
  <c r="R812" i="1"/>
  <c r="S812" i="1" s="1"/>
  <c r="R808" i="1"/>
  <c r="S808" i="1" s="1"/>
  <c r="R804" i="1"/>
  <c r="S804" i="1" s="1"/>
  <c r="R782" i="1"/>
  <c r="S782" i="1" s="1"/>
  <c r="R772" i="1"/>
  <c r="S772" i="1" s="1"/>
  <c r="R768" i="1"/>
  <c r="S768" i="1" s="1"/>
  <c r="R742" i="1"/>
  <c r="S742" i="1" s="1"/>
  <c r="R732" i="1"/>
  <c r="S732" i="1" s="1"/>
  <c r="R728" i="1"/>
  <c r="S728" i="1" s="1"/>
  <c r="R724" i="1"/>
  <c r="S724" i="1" s="1"/>
  <c r="R720" i="1"/>
  <c r="S720" i="1" s="1"/>
  <c r="R716" i="1"/>
  <c r="S716" i="1" s="1"/>
  <c r="R712" i="1"/>
  <c r="S712" i="1" s="1"/>
  <c r="R708" i="1"/>
  <c r="S708" i="1" s="1"/>
  <c r="R704" i="1"/>
  <c r="S704" i="1" s="1"/>
  <c r="R700" i="1"/>
  <c r="S700" i="1" s="1"/>
  <c r="R696" i="1"/>
  <c r="S696" i="1" s="1"/>
  <c r="R692" i="1"/>
  <c r="S692" i="1" s="1"/>
  <c r="R688" i="1"/>
  <c r="S688" i="1" s="1"/>
  <c r="R684" i="1"/>
  <c r="S684" i="1" s="1"/>
  <c r="R680" i="1"/>
  <c r="S680" i="1" s="1"/>
  <c r="R676" i="1"/>
  <c r="S676" i="1" s="1"/>
  <c r="R672" i="1"/>
  <c r="S672" i="1" s="1"/>
  <c r="R668" i="1"/>
  <c r="S668" i="1" s="1"/>
  <c r="R664" i="1"/>
  <c r="S664" i="1" s="1"/>
  <c r="R660" i="1"/>
  <c r="S660" i="1" s="1"/>
  <c r="R656" i="1"/>
  <c r="S656" i="1" s="1"/>
  <c r="R652" i="1"/>
  <c r="S652" i="1" s="1"/>
  <c r="R648" i="1"/>
  <c r="S648" i="1" s="1"/>
  <c r="R644" i="1"/>
  <c r="S644" i="1" s="1"/>
  <c r="R640" i="1"/>
  <c r="S640" i="1" s="1"/>
  <c r="R636" i="1"/>
  <c r="S636" i="1" s="1"/>
  <c r="R508" i="1"/>
  <c r="S508" i="1" s="1"/>
  <c r="R504" i="1"/>
  <c r="S504" i="1" s="1"/>
  <c r="R500" i="1"/>
  <c r="S500" i="1" s="1"/>
  <c r="R434" i="1"/>
  <c r="S434" i="1" s="1"/>
  <c r="R430" i="1"/>
  <c r="S430" i="1" s="1"/>
  <c r="R426" i="1"/>
  <c r="S426" i="1" s="1"/>
  <c r="R422" i="1"/>
  <c r="S422" i="1" s="1"/>
  <c r="R358" i="1"/>
  <c r="S358" i="1" s="1"/>
  <c r="R354" i="1"/>
  <c r="S354" i="1" s="1"/>
  <c r="R340" i="1"/>
  <c r="S340" i="1" s="1"/>
  <c r="R334" i="1"/>
  <c r="S334" i="1" s="1"/>
  <c r="R288" i="1"/>
  <c r="S288" i="1" s="1"/>
  <c r="R284" i="1"/>
  <c r="S284" i="1" s="1"/>
  <c r="R280" i="1"/>
  <c r="S280" i="1" s="1"/>
  <c r="R276" i="1"/>
  <c r="S276" i="1" s="1"/>
  <c r="R272" i="1"/>
  <c r="S272" i="1" s="1"/>
  <c r="R268" i="1"/>
  <c r="S268" i="1" s="1"/>
  <c r="R264" i="1"/>
  <c r="S264" i="1" s="1"/>
  <c r="R260" i="1"/>
  <c r="S260" i="1" s="1"/>
  <c r="R256" i="1"/>
  <c r="S256" i="1" s="1"/>
  <c r="R252" i="1"/>
  <c r="S252" i="1" s="1"/>
  <c r="R248" i="1"/>
  <c r="S248" i="1" s="1"/>
  <c r="R238" i="1"/>
  <c r="S238" i="1" s="1"/>
  <c r="R220" i="1"/>
  <c r="S220" i="1" s="1"/>
  <c r="R216" i="1"/>
  <c r="S216" i="1" s="1"/>
  <c r="R212" i="1"/>
  <c r="S212" i="1" s="1"/>
  <c r="R208" i="1"/>
  <c r="S208" i="1" s="1"/>
  <c r="R204" i="1"/>
  <c r="S204" i="1" s="1"/>
  <c r="R200" i="1"/>
  <c r="S200" i="1" s="1"/>
  <c r="R196" i="1"/>
  <c r="S196" i="1" s="1"/>
  <c r="R186" i="1"/>
  <c r="S186" i="1" s="1"/>
  <c r="R182" i="1"/>
  <c r="S182" i="1" s="1"/>
  <c r="R112" i="1"/>
  <c r="S112" i="1" s="1"/>
  <c r="R108" i="1"/>
  <c r="S108" i="1" s="1"/>
  <c r="R104" i="1"/>
  <c r="S104" i="1" s="1"/>
  <c r="R100" i="1"/>
  <c r="S100" i="1" s="1"/>
  <c r="R96" i="1"/>
  <c r="S96" i="1" s="1"/>
  <c r="R92" i="1"/>
  <c r="S92" i="1" s="1"/>
  <c r="R88" i="1"/>
  <c r="S88" i="1" s="1"/>
  <c r="R84" i="1"/>
  <c r="S84" i="1" s="1"/>
  <c r="R80" i="1"/>
  <c r="S80" i="1" s="1"/>
  <c r="R76" i="1"/>
  <c r="S76" i="1" s="1"/>
  <c r="R72" i="1"/>
  <c r="S72" i="1" s="1"/>
  <c r="R68" i="1"/>
  <c r="S68" i="1" s="1"/>
  <c r="R58" i="1"/>
  <c r="S58" i="1" s="1"/>
  <c r="R54" i="1"/>
  <c r="S54" i="1" s="1"/>
  <c r="R50" i="1"/>
  <c r="S50" i="1" s="1"/>
  <c r="R46" i="1"/>
  <c r="S46" i="1" s="1"/>
  <c r="R42" i="1"/>
  <c r="S42" i="1" s="1"/>
  <c r="R38" i="1"/>
  <c r="S38" i="1" s="1"/>
  <c r="R34" i="1"/>
  <c r="S34" i="1" s="1"/>
  <c r="R30" i="1"/>
  <c r="S30" i="1" s="1"/>
  <c r="R26" i="1"/>
  <c r="S26" i="1" s="1"/>
  <c r="R22" i="1"/>
  <c r="S22" i="1" s="1"/>
  <c r="R16" i="1"/>
  <c r="S16" i="1" s="1"/>
  <c r="R12" i="1"/>
  <c r="S12" i="1" s="1"/>
  <c r="R8" i="1"/>
  <c r="S8" i="1" s="1"/>
  <c r="R4" i="1"/>
  <c r="S4" i="1" s="1"/>
  <c r="R2543" i="1"/>
  <c r="S2543" i="1" s="1"/>
  <c r="R2539" i="1"/>
  <c r="S2539" i="1" s="1"/>
  <c r="R2535" i="1"/>
  <c r="S2535" i="1" s="1"/>
  <c r="R2531" i="1"/>
  <c r="S2531" i="1" s="1"/>
  <c r="R2527" i="1"/>
  <c r="S2527" i="1" s="1"/>
  <c r="R2523" i="1"/>
  <c r="S2523" i="1" s="1"/>
  <c r="R2518" i="1"/>
  <c r="S2518" i="1" s="1"/>
  <c r="R2488" i="1"/>
  <c r="S2488" i="1" s="1"/>
  <c r="R2484" i="1"/>
  <c r="S2484" i="1" s="1"/>
  <c r="R2479" i="1"/>
  <c r="S2479" i="1" s="1"/>
  <c r="R2475" i="1"/>
  <c r="S2475" i="1" s="1"/>
  <c r="R2471" i="1"/>
  <c r="S2471" i="1" s="1"/>
  <c r="R2467" i="1"/>
  <c r="S2467" i="1" s="1"/>
  <c r="R2463" i="1"/>
  <c r="S2463" i="1" s="1"/>
  <c r="R2459" i="1"/>
  <c r="S2459" i="1" s="1"/>
  <c r="R2455" i="1"/>
  <c r="S2455" i="1" s="1"/>
  <c r="R2451" i="1"/>
  <c r="S2451" i="1" s="1"/>
  <c r="R2447" i="1"/>
  <c r="S2447" i="1" s="1"/>
  <c r="R2443" i="1"/>
  <c r="S2443" i="1" s="1"/>
  <c r="R2438" i="1"/>
  <c r="S2438" i="1" s="1"/>
  <c r="R2434" i="1"/>
  <c r="S2434" i="1" s="1"/>
  <c r="R2424" i="1"/>
  <c r="S2424" i="1" s="1"/>
  <c r="R2419" i="1"/>
  <c r="S2419" i="1" s="1"/>
  <c r="R2415" i="1"/>
  <c r="S2415" i="1" s="1"/>
  <c r="R2411" i="1"/>
  <c r="S2411" i="1" s="1"/>
  <c r="R2406" i="1"/>
  <c r="S2406" i="1" s="1"/>
  <c r="R2402" i="1"/>
  <c r="S2402" i="1" s="1"/>
  <c r="R2398" i="1"/>
  <c r="S2398" i="1" s="1"/>
  <c r="R2394" i="1"/>
  <c r="S2394" i="1" s="1"/>
  <c r="R2390" i="1"/>
  <c r="S2390" i="1" s="1"/>
  <c r="R2386" i="1"/>
  <c r="S2386" i="1" s="1"/>
  <c r="R2352" i="1"/>
  <c r="S2352" i="1" s="1"/>
  <c r="R2348" i="1"/>
  <c r="S2348" i="1" s="1"/>
  <c r="R2344" i="1"/>
  <c r="S2344" i="1" s="1"/>
  <c r="R2340" i="1"/>
  <c r="S2340" i="1" s="1"/>
  <c r="R2336" i="1"/>
  <c r="S2336" i="1" s="1"/>
  <c r="R2332" i="1"/>
  <c r="S2332" i="1" s="1"/>
  <c r="R2326" i="1"/>
  <c r="S2326" i="1" s="1"/>
  <c r="R2322" i="1"/>
  <c r="S2322" i="1" s="1"/>
  <c r="R2318" i="1"/>
  <c r="S2318" i="1" s="1"/>
  <c r="R2304" i="1"/>
  <c r="S2304" i="1" s="1"/>
  <c r="R2300" i="1"/>
  <c r="S2300" i="1" s="1"/>
  <c r="R2296" i="1"/>
  <c r="S2296" i="1" s="1"/>
  <c r="R2292" i="1"/>
  <c r="S2292" i="1" s="1"/>
  <c r="R2288" i="1"/>
  <c r="S2288" i="1" s="1"/>
  <c r="R2284" i="1"/>
  <c r="S2284" i="1" s="1"/>
  <c r="R2280" i="1"/>
  <c r="S2280" i="1" s="1"/>
  <c r="R2276" i="1"/>
  <c r="S2276" i="1" s="1"/>
  <c r="R2272" i="1"/>
  <c r="S2272" i="1" s="1"/>
  <c r="R2268" i="1"/>
  <c r="S2268" i="1" s="1"/>
  <c r="R2264" i="1"/>
  <c r="S2264" i="1" s="1"/>
  <c r="R2260" i="1"/>
  <c r="S2260" i="1" s="1"/>
  <c r="R2256" i="1"/>
  <c r="S2256" i="1" s="1"/>
  <c r="R2252" i="1"/>
  <c r="S2252" i="1" s="1"/>
  <c r="R2248" i="1"/>
  <c r="S2248" i="1" s="1"/>
  <c r="R2244" i="1"/>
  <c r="S2244" i="1" s="1"/>
  <c r="R2240" i="1"/>
  <c r="S2240" i="1" s="1"/>
  <c r="R2236" i="1"/>
  <c r="S2236" i="1" s="1"/>
  <c r="R2232" i="1"/>
  <c r="S2232" i="1" s="1"/>
  <c r="R2228" i="1"/>
  <c r="S2228" i="1" s="1"/>
  <c r="R2224" i="1"/>
  <c r="S2224" i="1" s="1"/>
  <c r="R2220" i="1"/>
  <c r="S2220" i="1" s="1"/>
  <c r="R2216" i="1"/>
  <c r="S2216" i="1" s="1"/>
  <c r="R2212" i="1"/>
  <c r="S2212" i="1" s="1"/>
  <c r="R2208" i="1"/>
  <c r="S2208" i="1" s="1"/>
  <c r="R2204" i="1"/>
  <c r="S2204" i="1" s="1"/>
  <c r="R2200" i="1"/>
  <c r="S2200" i="1" s="1"/>
  <c r="R2196" i="1"/>
  <c r="S2196" i="1" s="1"/>
  <c r="R2192" i="1"/>
  <c r="S2192" i="1" s="1"/>
  <c r="R2188" i="1"/>
  <c r="S2188" i="1" s="1"/>
  <c r="R2183" i="1"/>
  <c r="S2183" i="1" s="1"/>
  <c r="R2152" i="1"/>
  <c r="S2152" i="1" s="1"/>
  <c r="R2148" i="1"/>
  <c r="S2148" i="1" s="1"/>
  <c r="R2144" i="1"/>
  <c r="S2144" i="1" s="1"/>
  <c r="R2140" i="1"/>
  <c r="S2140" i="1" s="1"/>
  <c r="R2136" i="1"/>
  <c r="S2136" i="1" s="1"/>
  <c r="R2132" i="1"/>
  <c r="S2132" i="1" s="1"/>
  <c r="R2128" i="1"/>
  <c r="S2128" i="1" s="1"/>
  <c r="R2124" i="1"/>
  <c r="S2124" i="1" s="1"/>
  <c r="R2120" i="1"/>
  <c r="S2120" i="1" s="1"/>
  <c r="R2088" i="1"/>
  <c r="S2088" i="1" s="1"/>
  <c r="R2084" i="1"/>
  <c r="S2084" i="1" s="1"/>
  <c r="R2080" i="1"/>
  <c r="S2080" i="1" s="1"/>
  <c r="R2076" i="1"/>
  <c r="S2076" i="1" s="1"/>
  <c r="R2072" i="1"/>
  <c r="S2072" i="1" s="1"/>
  <c r="R2068" i="1"/>
  <c r="S2068" i="1" s="1"/>
  <c r="R2064" i="1"/>
  <c r="S2064" i="1" s="1"/>
  <c r="R2060" i="1"/>
  <c r="S2060" i="1" s="1"/>
  <c r="R2056" i="1"/>
  <c r="S2056" i="1" s="1"/>
  <c r="R2052" i="1"/>
  <c r="S2052" i="1" s="1"/>
  <c r="R2048" i="1"/>
  <c r="S2048" i="1" s="1"/>
  <c r="R2044" i="1"/>
  <c r="S2044" i="1" s="1"/>
  <c r="R2040" i="1"/>
  <c r="S2040" i="1" s="1"/>
  <c r="R2036" i="1"/>
  <c r="S2036" i="1" s="1"/>
  <c r="R2032" i="1"/>
  <c r="S2032" i="1" s="1"/>
  <c r="R2028" i="1"/>
  <c r="S2028" i="1" s="1"/>
  <c r="R2024" i="1"/>
  <c r="S2024" i="1" s="1"/>
  <c r="R2019" i="1"/>
  <c r="S2019" i="1" s="1"/>
  <c r="R2015" i="1"/>
  <c r="S2015" i="1" s="1"/>
  <c r="R2011" i="1"/>
  <c r="S2011" i="1" s="1"/>
  <c r="R2007" i="1"/>
  <c r="S2007" i="1" s="1"/>
  <c r="R2003" i="1"/>
  <c r="S2003" i="1" s="1"/>
  <c r="R1999" i="1"/>
  <c r="S1999" i="1" s="1"/>
  <c r="R1995" i="1"/>
  <c r="S1995" i="1" s="1"/>
  <c r="R1991" i="1"/>
  <c r="S1991" i="1" s="1"/>
  <c r="R1987" i="1"/>
  <c r="S1987" i="1" s="1"/>
  <c r="R1983" i="1"/>
  <c r="S1983" i="1" s="1"/>
  <c r="R1979" i="1"/>
  <c r="S1979" i="1" s="1"/>
  <c r="R1975" i="1"/>
  <c r="S1975" i="1" s="1"/>
  <c r="R1971" i="1"/>
  <c r="S1971" i="1" s="1"/>
  <c r="R1967" i="1"/>
  <c r="S1967" i="1" s="1"/>
  <c r="R1963" i="1"/>
  <c r="S1963" i="1" s="1"/>
  <c r="R1958" i="1"/>
  <c r="S1958" i="1" s="1"/>
  <c r="R1954" i="1"/>
  <c r="S1954" i="1" s="1"/>
  <c r="R1950" i="1"/>
  <c r="S1950" i="1" s="1"/>
  <c r="R1936" i="1"/>
  <c r="S1936" i="1" s="1"/>
  <c r="R1932" i="1"/>
  <c r="S1932" i="1" s="1"/>
  <c r="R1928" i="1"/>
  <c r="S1928" i="1" s="1"/>
  <c r="R1912" i="1"/>
  <c r="S1912" i="1" s="1"/>
  <c r="R1906" i="1"/>
  <c r="S1906" i="1" s="1"/>
  <c r="R1892" i="1"/>
  <c r="S1892" i="1" s="1"/>
  <c r="R1888" i="1"/>
  <c r="S1888" i="1" s="1"/>
  <c r="R1882" i="1"/>
  <c r="S1882" i="1" s="1"/>
  <c r="R1878" i="1"/>
  <c r="S1878" i="1" s="1"/>
  <c r="R1874" i="1"/>
  <c r="S1874" i="1" s="1"/>
  <c r="R1870" i="1"/>
  <c r="S1870" i="1" s="1"/>
  <c r="R1856" i="1"/>
  <c r="S1856" i="1" s="1"/>
  <c r="R1852" i="1"/>
  <c r="S1852" i="1" s="1"/>
  <c r="R1848" i="1"/>
  <c r="S1848" i="1" s="1"/>
  <c r="R1844" i="1"/>
  <c r="S1844" i="1" s="1"/>
  <c r="R1839" i="1"/>
  <c r="S1839" i="1" s="1"/>
  <c r="R1834" i="1"/>
  <c r="S1834" i="1" s="1"/>
  <c r="R1830" i="1"/>
  <c r="S1830" i="1" s="1"/>
  <c r="R1826" i="1"/>
  <c r="S1826" i="1" s="1"/>
  <c r="R1822" i="1"/>
  <c r="S1822" i="1" s="1"/>
  <c r="R1818" i="1"/>
  <c r="S1818" i="1" s="1"/>
  <c r="R1808" i="1"/>
  <c r="S1808" i="1" s="1"/>
  <c r="R1804" i="1"/>
  <c r="S1804" i="1" s="1"/>
  <c r="R1800" i="1"/>
  <c r="S1800" i="1" s="1"/>
  <c r="R1795" i="1"/>
  <c r="S1795" i="1" s="1"/>
  <c r="R1790" i="1"/>
  <c r="S1790" i="1" s="1"/>
  <c r="R1786" i="1"/>
  <c r="S1786" i="1" s="1"/>
  <c r="R1782" i="1"/>
  <c r="S1782" i="1" s="1"/>
  <c r="R1744" i="1"/>
  <c r="S1744" i="1" s="1"/>
  <c r="R1740" i="1"/>
  <c r="S1740" i="1" s="1"/>
  <c r="R1736" i="1"/>
  <c r="S1736" i="1" s="1"/>
  <c r="R1732" i="1"/>
  <c r="S1732" i="1" s="1"/>
  <c r="R1728" i="1"/>
  <c r="S1728" i="1" s="1"/>
  <c r="R1724" i="1"/>
  <c r="S1724" i="1" s="1"/>
  <c r="R1719" i="1"/>
  <c r="S1719" i="1" s="1"/>
  <c r="R1714" i="1"/>
  <c r="S1714" i="1" s="1"/>
  <c r="R1710" i="1"/>
  <c r="S1710" i="1" s="1"/>
  <c r="R1706" i="1"/>
  <c r="S1706" i="1" s="1"/>
  <c r="R1702" i="1"/>
  <c r="S1702" i="1" s="1"/>
  <c r="R1698" i="1"/>
  <c r="S1698" i="1" s="1"/>
  <c r="R1694" i="1"/>
  <c r="S1694" i="1" s="1"/>
  <c r="R1690" i="1"/>
  <c r="S1690" i="1" s="1"/>
  <c r="R1686" i="1"/>
  <c r="S1686" i="1" s="1"/>
  <c r="R1682" i="1"/>
  <c r="S1682" i="1" s="1"/>
  <c r="R1678" i="1"/>
  <c r="S1678" i="1" s="1"/>
  <c r="R1664" i="1"/>
  <c r="S1664" i="1" s="1"/>
  <c r="R1660" i="1"/>
  <c r="S1660" i="1" s="1"/>
  <c r="R1656" i="1"/>
  <c r="S1656" i="1" s="1"/>
  <c r="R1652" i="1"/>
  <c r="S1652" i="1" s="1"/>
  <c r="R1648" i="1"/>
  <c r="S1648" i="1" s="1"/>
  <c r="R1644" i="1"/>
  <c r="S1644" i="1" s="1"/>
  <c r="R1640" i="1"/>
  <c r="S1640" i="1" s="1"/>
  <c r="R1636" i="1"/>
  <c r="S1636" i="1" s="1"/>
  <c r="R1632" i="1"/>
  <c r="S1632" i="1" s="1"/>
  <c r="R1626" i="1"/>
  <c r="S1626" i="1" s="1"/>
  <c r="R1622" i="1"/>
  <c r="S1622" i="1" s="1"/>
  <c r="R1618" i="1"/>
  <c r="S1618" i="1" s="1"/>
  <c r="R1614" i="1"/>
  <c r="S1614" i="1" s="1"/>
  <c r="R1610" i="1"/>
  <c r="S1610" i="1" s="1"/>
  <c r="R1606" i="1"/>
  <c r="S1606" i="1" s="1"/>
  <c r="R1602" i="1"/>
  <c r="S1602" i="1" s="1"/>
  <c r="R1598" i="1"/>
  <c r="S1598" i="1" s="1"/>
  <c r="R1594" i="1"/>
  <c r="S1594" i="1" s="1"/>
  <c r="R1568" i="1"/>
  <c r="S1568" i="1" s="1"/>
  <c r="R1564" i="1"/>
  <c r="S1564" i="1" s="1"/>
  <c r="R1559" i="1"/>
  <c r="S1559" i="1" s="1"/>
  <c r="R1555" i="1"/>
  <c r="S1555" i="1" s="1"/>
  <c r="R1551" i="1"/>
  <c r="S1551" i="1" s="1"/>
  <c r="R1547" i="1"/>
  <c r="S1547" i="1" s="1"/>
  <c r="R1543" i="1"/>
  <c r="S1543" i="1" s="1"/>
  <c r="R1538" i="1"/>
  <c r="S1538" i="1" s="1"/>
  <c r="R1534" i="1"/>
  <c r="S1534" i="1" s="1"/>
  <c r="R1530" i="1"/>
  <c r="S1530" i="1" s="1"/>
  <c r="R1526" i="1"/>
  <c r="S1526" i="1" s="1"/>
  <c r="R1516" i="1"/>
  <c r="S1516" i="1" s="1"/>
  <c r="R1512" i="1"/>
  <c r="S1512" i="1" s="1"/>
  <c r="R1508" i="1"/>
  <c r="S1508" i="1" s="1"/>
  <c r="R1504" i="1"/>
  <c r="S1504" i="1" s="1"/>
  <c r="R1500" i="1"/>
  <c r="S1500" i="1" s="1"/>
  <c r="R1496" i="1"/>
  <c r="S1496" i="1" s="1"/>
  <c r="R1492" i="1"/>
  <c r="S1492" i="1" s="1"/>
  <c r="R1487" i="1"/>
  <c r="S1487" i="1" s="1"/>
  <c r="R1483" i="1"/>
  <c r="S1483" i="1" s="1"/>
  <c r="R1479" i="1"/>
  <c r="S1479" i="1" s="1"/>
  <c r="R1475" i="1"/>
  <c r="S1475" i="1" s="1"/>
  <c r="R1471" i="1"/>
  <c r="S1471" i="1" s="1"/>
  <c r="R1467" i="1"/>
  <c r="S1467" i="1" s="1"/>
  <c r="R1463" i="1"/>
  <c r="S1463" i="1" s="1"/>
  <c r="R1459" i="1"/>
  <c r="S1459" i="1" s="1"/>
  <c r="R1454" i="1"/>
  <c r="S1454" i="1" s="1"/>
  <c r="R1444" i="1"/>
  <c r="S1444" i="1" s="1"/>
  <c r="R1440" i="1"/>
  <c r="S1440" i="1" s="1"/>
  <c r="R1436" i="1"/>
  <c r="S1436" i="1" s="1"/>
  <c r="R1432" i="1"/>
  <c r="S1432" i="1" s="1"/>
  <c r="R1428" i="1"/>
  <c r="S1428" i="1" s="1"/>
  <c r="R1423" i="1"/>
  <c r="S1423" i="1" s="1"/>
  <c r="R1419" i="1"/>
  <c r="S1419" i="1" s="1"/>
  <c r="R1415" i="1"/>
  <c r="S1415" i="1" s="1"/>
  <c r="R1411" i="1"/>
  <c r="S1411" i="1" s="1"/>
  <c r="R1406" i="1"/>
  <c r="S1406" i="1" s="1"/>
  <c r="R1402" i="1"/>
  <c r="S1402" i="1" s="1"/>
  <c r="R1368" i="1"/>
  <c r="S1368" i="1" s="1"/>
  <c r="R1364" i="1"/>
  <c r="S1364" i="1" s="1"/>
  <c r="R1359" i="1"/>
  <c r="S1359" i="1" s="1"/>
  <c r="R1355" i="1"/>
  <c r="S1355" i="1" s="1"/>
  <c r="R1350" i="1"/>
  <c r="S1350" i="1" s="1"/>
  <c r="R1346" i="1"/>
  <c r="S1346" i="1" s="1"/>
  <c r="R1342" i="1"/>
  <c r="S1342" i="1" s="1"/>
  <c r="R1338" i="1"/>
  <c r="S1338" i="1" s="1"/>
  <c r="R1334" i="1"/>
  <c r="S1334" i="1" s="1"/>
  <c r="R1330" i="1"/>
  <c r="S1330" i="1" s="1"/>
  <c r="R1326" i="1"/>
  <c r="S1326" i="1" s="1"/>
  <c r="R1322" i="1"/>
  <c r="S1322" i="1" s="1"/>
  <c r="R1318" i="1"/>
  <c r="S1318" i="1" s="1"/>
  <c r="R1314" i="1"/>
  <c r="S1314" i="1" s="1"/>
  <c r="R1308" i="1"/>
  <c r="S1308" i="1" s="1"/>
  <c r="R1304" i="1"/>
  <c r="S1304" i="1" s="1"/>
  <c r="R1300" i="1"/>
  <c r="S1300" i="1" s="1"/>
  <c r="R1296" i="1"/>
  <c r="S1296" i="1" s="1"/>
  <c r="R1292" i="1"/>
  <c r="S1292" i="1" s="1"/>
  <c r="R1288" i="1"/>
  <c r="S1288" i="1" s="1"/>
  <c r="R1283" i="1"/>
  <c r="S1283" i="1" s="1"/>
  <c r="R1279" i="1"/>
  <c r="S1279" i="1" s="1"/>
  <c r="R1275" i="1"/>
  <c r="S1275" i="1" s="1"/>
  <c r="R1244" i="1"/>
  <c r="S1244" i="1" s="1"/>
  <c r="R1240" i="1"/>
  <c r="S1240" i="1" s="1"/>
  <c r="R1235" i="1"/>
  <c r="S1235" i="1" s="1"/>
  <c r="R1231" i="1"/>
  <c r="S1231" i="1" s="1"/>
  <c r="R1227" i="1"/>
  <c r="S1227" i="1" s="1"/>
  <c r="R1223" i="1"/>
  <c r="S1223" i="1" s="1"/>
  <c r="R1219" i="1"/>
  <c r="S1219" i="1" s="1"/>
  <c r="R1214" i="1"/>
  <c r="S1214" i="1" s="1"/>
  <c r="R1210" i="1"/>
  <c r="S1210" i="1" s="1"/>
  <c r="R1199" i="1"/>
  <c r="S1199" i="1" s="1"/>
  <c r="R1195" i="1"/>
  <c r="S1195" i="1" s="1"/>
  <c r="R1172" i="1"/>
  <c r="S1172" i="1" s="1"/>
  <c r="R1168" i="1"/>
  <c r="S1168" i="1" s="1"/>
  <c r="R1164" i="1"/>
  <c r="S1164" i="1" s="1"/>
  <c r="R1159" i="1"/>
  <c r="S1159" i="1" s="1"/>
  <c r="R1148" i="1"/>
  <c r="S1148" i="1" s="1"/>
  <c r="R1144" i="1"/>
  <c r="S1144" i="1" s="1"/>
  <c r="R1140" i="1"/>
  <c r="S1140" i="1" s="1"/>
  <c r="R1136" i="1"/>
  <c r="S1136" i="1" s="1"/>
  <c r="R1132" i="1"/>
  <c r="S1132" i="1" s="1"/>
  <c r="R1127" i="1"/>
  <c r="S1127" i="1" s="1"/>
  <c r="R1123" i="1"/>
  <c r="S1123" i="1" s="1"/>
  <c r="R1119" i="1"/>
  <c r="S1119" i="1" s="1"/>
  <c r="R1115" i="1"/>
  <c r="S1115" i="1" s="1"/>
  <c r="R1111" i="1"/>
  <c r="S1111" i="1" s="1"/>
  <c r="R1107" i="1"/>
  <c r="S1107" i="1" s="1"/>
  <c r="R1103" i="1"/>
  <c r="S1103" i="1" s="1"/>
  <c r="R1099" i="1"/>
  <c r="S1099" i="1" s="1"/>
  <c r="R1095" i="1"/>
  <c r="S1095" i="1" s="1"/>
  <c r="R1090" i="1"/>
  <c r="S1090" i="1" s="1"/>
  <c r="R1086" i="1"/>
  <c r="S1086" i="1" s="1"/>
  <c r="R1063" i="1"/>
  <c r="S1063" i="1" s="1"/>
  <c r="R1058" i="1"/>
  <c r="S1058" i="1" s="1"/>
  <c r="R1052" i="1"/>
  <c r="S1052" i="1" s="1"/>
  <c r="R1048" i="1"/>
  <c r="S1048" i="1" s="1"/>
  <c r="R1044" i="1"/>
  <c r="S1044" i="1" s="1"/>
  <c r="R1040" i="1"/>
  <c r="S1040" i="1" s="1"/>
  <c r="R1036" i="1"/>
  <c r="S1036" i="1" s="1"/>
  <c r="R1032" i="1"/>
  <c r="S1032" i="1" s="1"/>
  <c r="R1028" i="1"/>
  <c r="S1028" i="1" s="1"/>
  <c r="R1024" i="1"/>
  <c r="S1024" i="1" s="1"/>
  <c r="R1020" i="1"/>
  <c r="S1020" i="1" s="1"/>
  <c r="R1016" i="1"/>
  <c r="S1016" i="1" s="1"/>
  <c r="R1012" i="1"/>
  <c r="S1012" i="1" s="1"/>
  <c r="R1008" i="1"/>
  <c r="S1008" i="1" s="1"/>
  <c r="R1004" i="1"/>
  <c r="S1004" i="1" s="1"/>
  <c r="R999" i="1"/>
  <c r="S999" i="1" s="1"/>
  <c r="R995" i="1"/>
  <c r="S995" i="1" s="1"/>
  <c r="R991" i="1"/>
  <c r="S991" i="1" s="1"/>
  <c r="R986" i="1"/>
  <c r="S986" i="1" s="1"/>
  <c r="R982" i="1"/>
  <c r="S982" i="1" s="1"/>
  <c r="R978" i="1"/>
  <c r="S978" i="1" s="1"/>
  <c r="R974" i="1"/>
  <c r="S974" i="1" s="1"/>
  <c r="R964" i="1"/>
  <c r="S964" i="1" s="1"/>
  <c r="R960" i="1"/>
  <c r="S960" i="1" s="1"/>
  <c r="R956" i="1"/>
  <c r="S956" i="1" s="1"/>
  <c r="R952" i="1"/>
  <c r="S952" i="1" s="1"/>
  <c r="R947" i="1"/>
  <c r="S947" i="1" s="1"/>
  <c r="R943" i="1"/>
  <c r="S943" i="1" s="1"/>
  <c r="R939" i="1"/>
  <c r="S939" i="1" s="1"/>
  <c r="R935" i="1"/>
  <c r="S935" i="1" s="1"/>
  <c r="R931" i="1"/>
  <c r="S931" i="1" s="1"/>
  <c r="R927" i="1"/>
  <c r="S927" i="1" s="1"/>
  <c r="R912" i="1"/>
  <c r="S912" i="1" s="1"/>
  <c r="R907" i="1"/>
  <c r="S907" i="1" s="1"/>
  <c r="R903" i="1"/>
  <c r="S903" i="1" s="1"/>
  <c r="R899" i="1"/>
  <c r="S899" i="1" s="1"/>
  <c r="R895" i="1"/>
  <c r="S895" i="1" s="1"/>
  <c r="R890" i="1"/>
  <c r="S890" i="1" s="1"/>
  <c r="R886" i="1"/>
  <c r="S886" i="1" s="1"/>
  <c r="R882" i="1"/>
  <c r="S882" i="1" s="1"/>
  <c r="R878" i="1"/>
  <c r="S878" i="1" s="1"/>
  <c r="R874" i="1"/>
  <c r="S874" i="1" s="1"/>
  <c r="R870" i="1"/>
  <c r="S870" i="1" s="1"/>
  <c r="R866" i="1"/>
  <c r="S866" i="1" s="1"/>
  <c r="R856" i="1"/>
  <c r="S856" i="1" s="1"/>
  <c r="R852" i="1"/>
  <c r="S852" i="1" s="1"/>
  <c r="R848" i="1"/>
  <c r="S848" i="1" s="1"/>
  <c r="R844" i="1"/>
  <c r="S844" i="1" s="1"/>
  <c r="R839" i="1"/>
  <c r="S839" i="1" s="1"/>
  <c r="R835" i="1"/>
  <c r="S835" i="1" s="1"/>
  <c r="R831" i="1"/>
  <c r="S831" i="1" s="1"/>
  <c r="R827" i="1"/>
  <c r="S827" i="1" s="1"/>
  <c r="R822" i="1"/>
  <c r="S822" i="1" s="1"/>
  <c r="R818" i="1"/>
  <c r="S818" i="1" s="1"/>
  <c r="R814" i="1"/>
  <c r="S814" i="1" s="1"/>
  <c r="R810" i="1"/>
  <c r="S810" i="1" s="1"/>
  <c r="R806" i="1"/>
  <c r="S806" i="1" s="1"/>
  <c r="R802" i="1"/>
  <c r="S802" i="1" s="1"/>
  <c r="R784" i="1"/>
  <c r="S784" i="1" s="1"/>
  <c r="R780" i="1"/>
  <c r="S780" i="1" s="1"/>
  <c r="R774" i="1"/>
  <c r="S774" i="1" s="1"/>
  <c r="R770" i="1"/>
  <c r="S770" i="1" s="1"/>
  <c r="R766" i="1"/>
  <c r="S766" i="1" s="1"/>
  <c r="R739" i="1"/>
  <c r="S739" i="1" s="1"/>
  <c r="R734" i="1"/>
  <c r="S734" i="1" s="1"/>
  <c r="R730" i="1"/>
  <c r="S730" i="1" s="1"/>
  <c r="R726" i="1"/>
  <c r="S726" i="1" s="1"/>
  <c r="R722" i="1"/>
  <c r="S722" i="1" s="1"/>
  <c r="R718" i="1"/>
  <c r="S718" i="1" s="1"/>
  <c r="R714" i="1"/>
  <c r="S714" i="1" s="1"/>
  <c r="R710" i="1"/>
  <c r="S710" i="1" s="1"/>
  <c r="R706" i="1"/>
  <c r="S706" i="1" s="1"/>
  <c r="R702" i="1"/>
  <c r="S702" i="1" s="1"/>
  <c r="R698" i="1"/>
  <c r="S698" i="1" s="1"/>
  <c r="R694" i="1"/>
  <c r="S694" i="1" s="1"/>
  <c r="R690" i="1"/>
  <c r="S690" i="1" s="1"/>
  <c r="R686" i="1"/>
  <c r="S686" i="1" s="1"/>
  <c r="R682" i="1"/>
  <c r="S682" i="1" s="1"/>
  <c r="R678" i="1"/>
  <c r="S678" i="1" s="1"/>
  <c r="R674" i="1"/>
  <c r="S674" i="1" s="1"/>
  <c r="R670" i="1"/>
  <c r="S670" i="1" s="1"/>
  <c r="R666" i="1"/>
  <c r="S666" i="1" s="1"/>
  <c r="R662" i="1"/>
  <c r="S662" i="1" s="1"/>
  <c r="R658" i="1"/>
  <c r="S658" i="1" s="1"/>
  <c r="R654" i="1"/>
  <c r="S654" i="1" s="1"/>
  <c r="R650" i="1"/>
  <c r="S650" i="1" s="1"/>
  <c r="R646" i="1"/>
  <c r="S646" i="1" s="1"/>
  <c r="R642" i="1"/>
  <c r="S642" i="1" s="1"/>
  <c r="R638" i="1"/>
  <c r="S638" i="1" s="1"/>
  <c r="R540" i="1"/>
  <c r="S540" i="1" s="1"/>
  <c r="R535" i="1"/>
  <c r="S535" i="1" s="1"/>
  <c r="R531" i="1"/>
  <c r="S531" i="1" s="1"/>
  <c r="R527" i="1"/>
  <c r="S527" i="1" s="1"/>
  <c r="R523" i="1"/>
  <c r="S523" i="1" s="1"/>
  <c r="R519" i="1"/>
  <c r="S519" i="1" s="1"/>
  <c r="R515" i="1"/>
  <c r="S515" i="1" s="1"/>
  <c r="R510" i="1"/>
  <c r="S510" i="1" s="1"/>
  <c r="R506" i="1"/>
  <c r="S506" i="1" s="1"/>
  <c r="R502" i="1"/>
  <c r="S502" i="1" s="1"/>
  <c r="R498" i="1"/>
  <c r="S498" i="1" s="1"/>
  <c r="R432" i="1"/>
  <c r="S432" i="1" s="1"/>
  <c r="R428" i="1"/>
  <c r="S428" i="1" s="1"/>
  <c r="R424" i="1"/>
  <c r="S424" i="1" s="1"/>
  <c r="R419" i="1"/>
  <c r="S419" i="1" s="1"/>
  <c r="R414" i="1"/>
  <c r="S414" i="1" s="1"/>
  <c r="R360" i="1"/>
  <c r="S360" i="1" s="1"/>
  <c r="R356" i="1"/>
  <c r="S356" i="1" s="1"/>
  <c r="R352" i="1"/>
  <c r="S352" i="1" s="1"/>
  <c r="R347" i="1"/>
  <c r="S347" i="1" s="1"/>
  <c r="R342" i="1"/>
  <c r="S342" i="1" s="1"/>
  <c r="R338" i="1"/>
  <c r="S338" i="1" s="1"/>
  <c r="R331" i="1"/>
  <c r="S331" i="1" s="1"/>
  <c r="R327" i="1"/>
  <c r="S327" i="1" s="1"/>
  <c r="R323" i="1"/>
  <c r="S323" i="1" s="1"/>
  <c r="R319" i="1"/>
  <c r="S319" i="1" s="1"/>
  <c r="R315" i="1"/>
  <c r="S315" i="1" s="1"/>
  <c r="R311" i="1"/>
  <c r="S311" i="1" s="1"/>
  <c r="R307" i="1"/>
  <c r="S307" i="1" s="1"/>
  <c r="R303" i="1"/>
  <c r="S303" i="1" s="1"/>
  <c r="R299" i="1"/>
  <c r="S299" i="1" s="1"/>
  <c r="R295" i="1"/>
  <c r="S295" i="1" s="1"/>
  <c r="R290" i="1"/>
  <c r="S290" i="1" s="1"/>
  <c r="R286" i="1"/>
  <c r="S286" i="1" s="1"/>
  <c r="R282" i="1"/>
  <c r="S282" i="1" s="1"/>
  <c r="R278" i="1"/>
  <c r="S278" i="1" s="1"/>
  <c r="R274" i="1"/>
  <c r="S274" i="1" s="1"/>
  <c r="R270" i="1"/>
  <c r="S270" i="1" s="1"/>
  <c r="R266" i="1"/>
  <c r="S266" i="1" s="1"/>
  <c r="R262" i="1"/>
  <c r="S262" i="1" s="1"/>
  <c r="R258" i="1"/>
  <c r="S258" i="1" s="1"/>
  <c r="R254" i="1"/>
  <c r="S254" i="1" s="1"/>
  <c r="R250" i="1"/>
  <c r="S250" i="1" s="1"/>
  <c r="R235" i="1"/>
  <c r="S235" i="1" s="1"/>
  <c r="R231" i="1"/>
  <c r="S231" i="1" s="1"/>
  <c r="R227" i="1"/>
  <c r="S227" i="1" s="1"/>
  <c r="R222" i="1"/>
  <c r="S222" i="1" s="1"/>
  <c r="R218" i="1"/>
  <c r="S218" i="1" s="1"/>
  <c r="R214" i="1"/>
  <c r="S214" i="1" s="1"/>
  <c r="R210" i="1"/>
  <c r="S210" i="1" s="1"/>
  <c r="R206" i="1"/>
  <c r="S206" i="1" s="1"/>
  <c r="R202" i="1"/>
  <c r="S202" i="1" s="1"/>
  <c r="R198" i="1"/>
  <c r="S198" i="1" s="1"/>
  <c r="R188" i="1"/>
  <c r="S188" i="1" s="1"/>
  <c r="R184" i="1"/>
  <c r="S184" i="1" s="1"/>
  <c r="R180" i="1"/>
  <c r="S180" i="1" s="1"/>
  <c r="R175" i="1"/>
  <c r="S175" i="1" s="1"/>
  <c r="R171" i="1"/>
  <c r="S171" i="1" s="1"/>
  <c r="R167" i="1"/>
  <c r="S167" i="1" s="1"/>
  <c r="R163" i="1"/>
  <c r="S163" i="1" s="1"/>
  <c r="R159" i="1"/>
  <c r="S159" i="1" s="1"/>
  <c r="R155" i="1"/>
  <c r="S155" i="1" s="1"/>
  <c r="R151" i="1"/>
  <c r="S151" i="1" s="1"/>
  <c r="R147" i="1"/>
  <c r="S147" i="1" s="1"/>
  <c r="R143" i="1"/>
  <c r="S143" i="1" s="1"/>
  <c r="R139" i="1"/>
  <c r="S139" i="1" s="1"/>
  <c r="R135" i="1"/>
  <c r="S135" i="1" s="1"/>
  <c r="R131" i="1"/>
  <c r="S131" i="1" s="1"/>
  <c r="R127" i="1"/>
  <c r="S127" i="1" s="1"/>
  <c r="R123" i="1"/>
  <c r="S123" i="1" s="1"/>
  <c r="R119" i="1"/>
  <c r="S119" i="1" s="1"/>
  <c r="R114" i="1"/>
  <c r="S114" i="1" s="1"/>
  <c r="R110" i="1"/>
  <c r="S110" i="1" s="1"/>
  <c r="R106" i="1"/>
  <c r="S106" i="1" s="1"/>
  <c r="R102" i="1"/>
  <c r="S102" i="1" s="1"/>
  <c r="R98" i="1"/>
  <c r="S98" i="1" s="1"/>
  <c r="R94" i="1"/>
  <c r="S94" i="1" s="1"/>
  <c r="R90" i="1"/>
  <c r="S90" i="1" s="1"/>
  <c r="R86" i="1"/>
  <c r="S86" i="1" s="1"/>
  <c r="R82" i="1"/>
  <c r="S82" i="1" s="1"/>
  <c r="R78" i="1"/>
  <c r="S78" i="1" s="1"/>
  <c r="R74" i="1"/>
  <c r="S74" i="1" s="1"/>
  <c r="R70" i="1"/>
  <c r="S70" i="1" s="1"/>
  <c r="R60" i="1"/>
  <c r="S60" i="1" s="1"/>
  <c r="R56" i="1"/>
  <c r="S56" i="1" s="1"/>
  <c r="R52" i="1"/>
  <c r="S52" i="1" s="1"/>
  <c r="R48" i="1"/>
  <c r="S48" i="1" s="1"/>
  <c r="R44" i="1"/>
  <c r="S44" i="1" s="1"/>
  <c r="R40" i="1"/>
  <c r="S40" i="1" s="1"/>
  <c r="R36" i="1"/>
  <c r="S36" i="1" s="1"/>
  <c r="R32" i="1"/>
  <c r="S32" i="1" s="1"/>
  <c r="R28" i="1"/>
  <c r="S28" i="1" s="1"/>
  <c r="R24" i="1"/>
  <c r="S24" i="1" s="1"/>
  <c r="R20" i="1"/>
  <c r="S20" i="1" s="1"/>
  <c r="R14" i="1"/>
  <c r="S14" i="1" s="1"/>
  <c r="R10" i="1"/>
  <c r="S10" i="1" s="1"/>
  <c r="R6" i="1"/>
  <c r="S6" i="1" s="1"/>
  <c r="R2" i="1"/>
  <c r="S2" i="1" s="1"/>
  <c r="U2601" i="1"/>
  <c r="U2509" i="1"/>
  <c r="U437" i="1"/>
  <c r="U353" i="1"/>
  <c r="U265" i="1"/>
  <c r="U249" i="1"/>
  <c r="U233" i="1"/>
  <c r="U209" i="1"/>
  <c r="U205" i="1"/>
  <c r="U85" i="1"/>
  <c r="U2481" i="1"/>
  <c r="U2241" i="1"/>
  <c r="U2077" i="1"/>
  <c r="U1657" i="1"/>
  <c r="U1449" i="1"/>
  <c r="U1293" i="1"/>
  <c r="U1145" i="1"/>
  <c r="U905" i="1"/>
  <c r="U693" i="1"/>
  <c r="U645" i="1"/>
  <c r="U2640" i="1"/>
  <c r="U2488" i="1"/>
  <c r="U2476" i="1"/>
  <c r="U2464" i="1"/>
  <c r="U2392" i="1"/>
  <c r="U2296" i="1"/>
  <c r="U2216" i="1"/>
  <c r="U2080" i="1"/>
  <c r="U2004" i="1"/>
  <c r="U1992" i="1"/>
  <c r="U1956" i="1"/>
  <c r="U1904" i="1"/>
  <c r="U1896" i="1"/>
  <c r="U1860" i="1"/>
  <c r="U1720" i="1"/>
  <c r="U1428" i="1"/>
  <c r="U1408" i="1"/>
  <c r="U1336" i="1"/>
  <c r="U1320" i="1"/>
  <c r="U1312" i="1"/>
  <c r="U1268" i="1"/>
  <c r="U1180" i="1"/>
  <c r="U1128" i="1"/>
  <c r="U1092" i="1"/>
  <c r="U1068" i="1"/>
  <c r="U1020" i="1"/>
  <c r="U920" i="1"/>
  <c r="U720" i="1"/>
  <c r="U636" i="1"/>
  <c r="U620" i="1"/>
  <c r="U528" i="1"/>
  <c r="U480" i="1"/>
  <c r="U448" i="1"/>
  <c r="U436" i="1"/>
  <c r="U424" i="1"/>
  <c r="U364" i="1"/>
  <c r="U324" i="1"/>
  <c r="U272" i="1"/>
  <c r="U260" i="1"/>
  <c r="U228" i="1"/>
  <c r="U176" i="1"/>
  <c r="U112" i="1"/>
  <c r="U104" i="1"/>
  <c r="U80" i="1"/>
  <c r="U24" i="1"/>
  <c r="U12" i="1"/>
  <c r="U2645" i="1"/>
  <c r="U1489" i="1"/>
  <c r="U1405" i="1"/>
  <c r="U1269" i="1"/>
  <c r="U1153" i="1"/>
  <c r="U865" i="1"/>
  <c r="U785" i="1"/>
  <c r="U669" i="1"/>
  <c r="U2524" i="1"/>
  <c r="U2503" i="1"/>
  <c r="U2443" i="1"/>
  <c r="U2375" i="1"/>
  <c r="U2367" i="1"/>
  <c r="U2191" i="1"/>
  <c r="U2031" i="1"/>
  <c r="U1987" i="1"/>
  <c r="U1895" i="1"/>
  <c r="U1843" i="1"/>
  <c r="U1671" i="1"/>
  <c r="U1611" i="1"/>
  <c r="U1423" i="1"/>
  <c r="U1199" i="1"/>
  <c r="U1087" i="1"/>
  <c r="U1083" i="1"/>
  <c r="U983" i="1"/>
  <c r="U947" i="1"/>
  <c r="U803" i="1"/>
  <c r="U671" i="1"/>
  <c r="U635" i="1"/>
  <c r="U403" i="1"/>
  <c r="U391" i="1"/>
  <c r="U187" i="1"/>
  <c r="U15" i="1"/>
  <c r="U2401" i="1"/>
  <c r="U2093" i="1"/>
  <c r="U1805" i="1"/>
  <c r="U1381" i="1"/>
  <c r="U1189" i="1"/>
  <c r="U1089" i="1"/>
  <c r="U781" i="1"/>
  <c r="U517" i="1"/>
  <c r="U2644" i="1"/>
  <c r="U2563" i="1"/>
  <c r="U2487" i="1"/>
  <c r="U2451" i="1"/>
  <c r="U2427" i="1"/>
  <c r="U2371" i="1"/>
  <c r="U2251" i="1"/>
  <c r="U2167" i="1"/>
  <c r="U1979" i="1"/>
  <c r="U1891" i="1"/>
  <c r="U1815" i="1"/>
  <c r="U1639" i="1"/>
  <c r="U1467" i="1"/>
  <c r="U1367" i="1"/>
  <c r="U1239" i="1"/>
  <c r="U1119" i="1"/>
  <c r="U1067" i="1"/>
  <c r="U995" i="1"/>
  <c r="U979" i="1"/>
  <c r="U847" i="1"/>
  <c r="U667" i="1"/>
  <c r="U599" i="1"/>
  <c r="U435" i="1"/>
  <c r="U379" i="1"/>
  <c r="U39" i="1"/>
  <c r="U7" i="1"/>
  <c r="U2630" i="1"/>
  <c r="U2618" i="1"/>
  <c r="U2586" i="1"/>
  <c r="U2474" i="1"/>
  <c r="U2394" i="1"/>
  <c r="U2390" i="1"/>
  <c r="U2254" i="1"/>
  <c r="U2026" i="1"/>
  <c r="U1930" i="1"/>
  <c r="U1922" i="1"/>
  <c r="U1902" i="1"/>
  <c r="U1858" i="1"/>
  <c r="U1830" i="1"/>
  <c r="U1794" i="1"/>
  <c r="U1770" i="1"/>
  <c r="U1610" i="1"/>
  <c r="U1514" i="1"/>
  <c r="U1466" i="1"/>
  <c r="U1270" i="1"/>
  <c r="U1210" i="1"/>
  <c r="U1038" i="1"/>
  <c r="U890" i="1"/>
  <c r="U870" i="1"/>
  <c r="U810" i="1"/>
  <c r="U730" i="1"/>
  <c r="U686" i="1"/>
  <c r="U514" i="1"/>
  <c r="U430" i="1"/>
  <c r="U326" i="1"/>
  <c r="U238" i="1"/>
  <c r="U182" i="1"/>
  <c r="U130" i="1"/>
  <c r="U22" i="1"/>
  <c r="Q800" i="1"/>
  <c r="R800" i="1" s="1"/>
  <c r="S800" i="1" s="1"/>
  <c r="Q2384" i="1"/>
  <c r="R2384" i="1" s="1"/>
  <c r="S2384" i="1" s="1"/>
  <c r="Q2180" i="1"/>
  <c r="R2180" i="1" s="1"/>
  <c r="S2180" i="1" s="1"/>
  <c r="Q1372" i="1"/>
  <c r="R1372" i="1" s="1"/>
  <c r="S1372" i="1" s="1"/>
  <c r="Q1128" i="1"/>
  <c r="R1128" i="1" s="1"/>
  <c r="S1128" i="1" s="1"/>
  <c r="Q2622" i="1"/>
  <c r="R2622" i="1" s="1"/>
  <c r="S2622" i="1" s="1"/>
  <c r="Q2602" i="1"/>
  <c r="R2602" i="1" s="1"/>
  <c r="S2602" i="1" s="1"/>
  <c r="Q2582" i="1"/>
  <c r="R2582" i="1" s="1"/>
  <c r="S2582" i="1" s="1"/>
  <c r="Q2354" i="1"/>
  <c r="R2354" i="1" s="1"/>
  <c r="S2354" i="1" s="1"/>
  <c r="Q2314" i="1"/>
  <c r="R2314" i="1" s="1"/>
  <c r="S2314" i="1" s="1"/>
  <c r="Q2154" i="1"/>
  <c r="R2154" i="1" s="1"/>
  <c r="S2154" i="1" s="1"/>
  <c r="Q2118" i="1"/>
  <c r="R2118" i="1" s="1"/>
  <c r="S2118" i="1" s="1"/>
  <c r="Q2020" i="1"/>
  <c r="R2020" i="1" s="1"/>
  <c r="S2020" i="1" s="1"/>
  <c r="Q1948" i="1"/>
  <c r="R1948" i="1" s="1"/>
  <c r="S1948" i="1" s="1"/>
  <c r="Q1860" i="1"/>
  <c r="R1860" i="1" s="1"/>
  <c r="S1860" i="1" s="1"/>
  <c r="Q1792" i="1"/>
  <c r="R1792" i="1" s="1"/>
  <c r="S1792" i="1" s="1"/>
  <c r="Q1780" i="1"/>
  <c r="R1780" i="1" s="1"/>
  <c r="S1780" i="1" s="1"/>
  <c r="Q1176" i="1"/>
  <c r="R1176" i="1" s="1"/>
  <c r="S1176" i="1" s="1"/>
  <c r="Q2633" i="1"/>
  <c r="R2633" i="1" s="1"/>
  <c r="S2633" i="1" s="1"/>
  <c r="Q2545" i="1"/>
  <c r="R2545" i="1" s="1"/>
  <c r="S2545" i="1" s="1"/>
  <c r="Q2521" i="1"/>
  <c r="R2521" i="1" s="1"/>
  <c r="S2521" i="1" s="1"/>
  <c r="Q2517" i="1"/>
  <c r="R2517" i="1" s="1"/>
  <c r="S2517" i="1" s="1"/>
  <c r="Q2481" i="1"/>
  <c r="R2481" i="1" s="1"/>
  <c r="S2481" i="1" s="1"/>
  <c r="Q2425" i="1"/>
  <c r="R2425" i="1" s="1"/>
  <c r="S2425" i="1" s="1"/>
  <c r="Q2305" i="1"/>
  <c r="R2305" i="1" s="1"/>
  <c r="S2305" i="1" s="1"/>
  <c r="Q2185" i="1"/>
  <c r="R2185" i="1" s="1"/>
  <c r="S2185" i="1" s="1"/>
  <c r="Q2117" i="1"/>
  <c r="R2117" i="1" s="1"/>
  <c r="S2117" i="1" s="1"/>
  <c r="Q1961" i="1"/>
  <c r="R1961" i="1" s="1"/>
  <c r="S1961" i="1" s="1"/>
  <c r="Q1913" i="1"/>
  <c r="R1913" i="1" s="1"/>
  <c r="S1913" i="1" s="1"/>
  <c r="Q1909" i="1"/>
  <c r="R1909" i="1" s="1"/>
  <c r="S1909" i="1" s="1"/>
  <c r="Q1905" i="1"/>
  <c r="R1905" i="1" s="1"/>
  <c r="S1905" i="1" s="1"/>
  <c r="Q1885" i="1"/>
  <c r="R1885" i="1" s="1"/>
  <c r="S1885" i="1" s="1"/>
  <c r="Q1837" i="1"/>
  <c r="R1837" i="1" s="1"/>
  <c r="S1837" i="1" s="1"/>
  <c r="Q1817" i="1"/>
  <c r="R1817" i="1" s="1"/>
  <c r="S1817" i="1" s="1"/>
  <c r="Q2408" i="1"/>
  <c r="R2408" i="1" s="1"/>
  <c r="S2408" i="1" s="1"/>
  <c r="Q2328" i="1"/>
  <c r="R2328" i="1" s="1"/>
  <c r="S2328" i="1" s="1"/>
  <c r="Q1520" i="1"/>
  <c r="R1520" i="1" s="1"/>
  <c r="S1520" i="1" s="1"/>
  <c r="Q1216" i="1"/>
  <c r="R1216" i="1" s="1"/>
  <c r="S1216" i="1" s="1"/>
  <c r="Q1064" i="1"/>
  <c r="R1064" i="1" s="1"/>
  <c r="S1064" i="1" s="1"/>
  <c r="Q1056" i="1"/>
  <c r="R1056" i="1" s="1"/>
  <c r="S1056" i="1" s="1"/>
  <c r="Q988" i="1"/>
  <c r="R988" i="1" s="1"/>
  <c r="S988" i="1" s="1"/>
  <c r="Q924" i="1"/>
  <c r="R924" i="1" s="1"/>
  <c r="S924" i="1" s="1"/>
  <c r="Q1809" i="1"/>
  <c r="R1809" i="1" s="1"/>
  <c r="S1809" i="1" s="1"/>
  <c r="Q1721" i="1"/>
  <c r="R1721" i="1" s="1"/>
  <c r="S1721" i="1" s="1"/>
  <c r="Q1717" i="1"/>
  <c r="R1717" i="1" s="1"/>
  <c r="S1717" i="1" s="1"/>
  <c r="Q1629" i="1"/>
  <c r="R1629" i="1" s="1"/>
  <c r="S1629" i="1" s="1"/>
  <c r="Q1569" i="1"/>
  <c r="R1569" i="1" s="1"/>
  <c r="S1569" i="1" s="1"/>
  <c r="Q1525" i="1"/>
  <c r="R1525" i="1" s="1"/>
  <c r="S1525" i="1" s="1"/>
  <c r="Q1457" i="1"/>
  <c r="R1457" i="1" s="1"/>
  <c r="S1457" i="1" s="1"/>
  <c r="Q1453" i="1"/>
  <c r="R1453" i="1" s="1"/>
  <c r="S1453" i="1" s="1"/>
  <c r="Q1445" i="1"/>
  <c r="R1445" i="1" s="1"/>
  <c r="S1445" i="1" s="1"/>
  <c r="Q1425" i="1"/>
  <c r="R1425" i="1" s="1"/>
  <c r="S1425" i="1" s="1"/>
  <c r="Q1409" i="1"/>
  <c r="R1409" i="1" s="1"/>
  <c r="S1409" i="1" s="1"/>
  <c r="Q1309" i="1"/>
  <c r="R1309" i="1" s="1"/>
  <c r="S1309" i="1" s="1"/>
  <c r="Q1245" i="1"/>
  <c r="R1245" i="1" s="1"/>
  <c r="S1245" i="1" s="1"/>
  <c r="Q1237" i="1"/>
  <c r="R1237" i="1" s="1"/>
  <c r="S1237" i="1" s="1"/>
  <c r="Q1193" i="1"/>
  <c r="R1193" i="1" s="1"/>
  <c r="S1193" i="1" s="1"/>
  <c r="Q1057" i="1"/>
  <c r="R1057" i="1" s="1"/>
  <c r="S1057" i="1" s="1"/>
  <c r="Q541" i="1"/>
  <c r="R541" i="1" s="1"/>
  <c r="S541" i="1" s="1"/>
  <c r="Q421" i="1"/>
  <c r="R421" i="1" s="1"/>
  <c r="S421" i="1" s="1"/>
  <c r="Q361" i="1"/>
  <c r="R361" i="1" s="1"/>
  <c r="S361" i="1" s="1"/>
  <c r="Q337" i="1"/>
  <c r="R337" i="1" s="1"/>
  <c r="S337" i="1" s="1"/>
  <c r="Q237" i="1"/>
  <c r="R237" i="1" s="1"/>
  <c r="S237" i="1" s="1"/>
  <c r="Q1540" i="1"/>
  <c r="R1540" i="1" s="1"/>
  <c r="S1540" i="1" s="1"/>
  <c r="Q1488" i="1"/>
  <c r="R1488" i="1" s="1"/>
  <c r="S1488" i="1" s="1"/>
  <c r="Q1352" i="1"/>
  <c r="R1352" i="1" s="1"/>
  <c r="S1352" i="1" s="1"/>
  <c r="Q1200" i="1"/>
  <c r="R1200" i="1" s="1"/>
  <c r="S1200" i="1" s="1"/>
  <c r="Q1160" i="1"/>
  <c r="R1160" i="1" s="1"/>
  <c r="S1160" i="1" s="1"/>
  <c r="Q1152" i="1"/>
  <c r="R1152" i="1" s="1"/>
  <c r="S1152" i="1" s="1"/>
  <c r="Q1092" i="1"/>
  <c r="R1092" i="1" s="1"/>
  <c r="S1092" i="1" s="1"/>
  <c r="Q1060" i="1"/>
  <c r="R1060" i="1" s="1"/>
  <c r="S1060" i="1" s="1"/>
  <c r="Q1000" i="1"/>
  <c r="R1000" i="1" s="1"/>
  <c r="S1000" i="1" s="1"/>
  <c r="Q968" i="1"/>
  <c r="R968" i="1" s="1"/>
  <c r="S968" i="1" s="1"/>
  <c r="Q824" i="1"/>
  <c r="R824" i="1" s="1"/>
  <c r="S824" i="1" s="1"/>
  <c r="Q776" i="1"/>
  <c r="R776" i="1" s="1"/>
  <c r="S776" i="1" s="1"/>
  <c r="Q764" i="1"/>
  <c r="R764" i="1" s="1"/>
  <c r="S764" i="1" s="1"/>
  <c r="Q744" i="1"/>
  <c r="R744" i="1" s="1"/>
  <c r="S744" i="1" s="1"/>
  <c r="Q740" i="1"/>
  <c r="R740" i="1" s="1"/>
  <c r="S740" i="1" s="1"/>
  <c r="Q736" i="1"/>
  <c r="R736" i="1" s="1"/>
  <c r="S736" i="1" s="1"/>
  <c r="Q512" i="1"/>
  <c r="R512" i="1" s="1"/>
  <c r="S512" i="1" s="1"/>
  <c r="Q496" i="1"/>
  <c r="R496" i="1" s="1"/>
  <c r="S496" i="1" s="1"/>
  <c r="Q412" i="1"/>
  <c r="R412" i="1" s="1"/>
  <c r="S412" i="1" s="1"/>
  <c r="Q332" i="1"/>
  <c r="R332" i="1" s="1"/>
  <c r="S332" i="1" s="1"/>
  <c r="Q292" i="1"/>
  <c r="R292" i="1" s="1"/>
  <c r="S292" i="1" s="1"/>
  <c r="Q224" i="1"/>
  <c r="R224" i="1" s="1"/>
  <c r="S224" i="1" s="1"/>
  <c r="Q116" i="1"/>
  <c r="R116" i="1" s="1"/>
  <c r="S116" i="1" s="1"/>
  <c r="Q2491" i="1"/>
  <c r="R2491" i="1" s="1"/>
  <c r="S2491" i="1" s="1"/>
  <c r="Q2439" i="1"/>
  <c r="R2439" i="1" s="1"/>
  <c r="S2439" i="1" s="1"/>
  <c r="Q2431" i="1"/>
  <c r="R2431" i="1" s="1"/>
  <c r="S2431" i="1" s="1"/>
  <c r="Q2423" i="1"/>
  <c r="R2423" i="1" s="1"/>
  <c r="S2423" i="1" s="1"/>
  <c r="Q2327" i="1"/>
  <c r="R2327" i="1" s="1"/>
  <c r="S2327" i="1" s="1"/>
  <c r="Q2179" i="1"/>
  <c r="R2179" i="1" s="1"/>
  <c r="S2179" i="1" s="1"/>
  <c r="Q2119" i="1"/>
  <c r="R2119" i="1" s="1"/>
  <c r="S2119" i="1" s="1"/>
  <c r="Q2091" i="1"/>
  <c r="R2091" i="1" s="1"/>
  <c r="S2091" i="1" s="1"/>
  <c r="Q1927" i="1"/>
  <c r="R1927" i="1" s="1"/>
  <c r="S1927" i="1" s="1"/>
  <c r="Q1907" i="1"/>
  <c r="R1907" i="1" s="1"/>
  <c r="S1907" i="1" s="1"/>
  <c r="Q1895" i="1"/>
  <c r="R1895" i="1" s="1"/>
  <c r="S1895" i="1" s="1"/>
  <c r="Q1887" i="1"/>
  <c r="R1887" i="1" s="1"/>
  <c r="S1887" i="1" s="1"/>
  <c r="Q1867" i="1"/>
  <c r="R1867" i="1" s="1"/>
  <c r="S1867" i="1" s="1"/>
  <c r="Q1843" i="1"/>
  <c r="R1843" i="1" s="1"/>
  <c r="S1843" i="1" s="1"/>
  <c r="Q1747" i="1"/>
  <c r="R1747" i="1" s="1"/>
  <c r="S1747" i="1" s="1"/>
  <c r="Q1675" i="1"/>
  <c r="R1675" i="1" s="1"/>
  <c r="S1675" i="1" s="1"/>
  <c r="Q1667" i="1"/>
  <c r="R1667" i="1" s="1"/>
  <c r="S1667" i="1" s="1"/>
  <c r="Q1591" i="1"/>
  <c r="R1591" i="1" s="1"/>
  <c r="S1591" i="1" s="1"/>
  <c r="Q1563" i="1"/>
  <c r="R1563" i="1" s="1"/>
  <c r="S1563" i="1" s="1"/>
  <c r="Q1311" i="1"/>
  <c r="R1311" i="1" s="1"/>
  <c r="S1311" i="1" s="1"/>
  <c r="Q1287" i="1"/>
  <c r="R1287" i="1" s="1"/>
  <c r="S1287" i="1" s="1"/>
  <c r="Q1271" i="1"/>
  <c r="R1271" i="1" s="1"/>
  <c r="S1271" i="1" s="1"/>
  <c r="Q1207" i="1"/>
  <c r="R1207" i="1" s="1"/>
  <c r="S1207" i="1" s="1"/>
  <c r="Q1155" i="1"/>
  <c r="R1155" i="1" s="1"/>
  <c r="S1155" i="1" s="1"/>
  <c r="Q1083" i="1"/>
  <c r="R1083" i="1" s="1"/>
  <c r="S1083" i="1" s="1"/>
  <c r="Q1067" i="1"/>
  <c r="R1067" i="1" s="1"/>
  <c r="S1067" i="1" s="1"/>
  <c r="Q951" i="1"/>
  <c r="R951" i="1" s="1"/>
  <c r="S951" i="1" s="1"/>
  <c r="Q635" i="1"/>
  <c r="R635" i="1" s="1"/>
  <c r="S635" i="1" s="1"/>
  <c r="Q539" i="1"/>
  <c r="R539" i="1" s="1"/>
  <c r="S539" i="1" s="1"/>
  <c r="Q435" i="1"/>
  <c r="R435" i="1" s="1"/>
  <c r="S435" i="1" s="1"/>
  <c r="Q415" i="1"/>
  <c r="R415" i="1" s="1"/>
  <c r="S415" i="1" s="1"/>
  <c r="Q351" i="1"/>
  <c r="R351" i="1" s="1"/>
  <c r="S351" i="1" s="1"/>
  <c r="Q343" i="1"/>
  <c r="R343" i="1" s="1"/>
  <c r="S343" i="1" s="1"/>
  <c r="Q335" i="1"/>
  <c r="R335" i="1" s="1"/>
  <c r="S335" i="1" s="1"/>
  <c r="Q247" i="1"/>
  <c r="R247" i="1" s="1"/>
  <c r="S247" i="1" s="1"/>
  <c r="Q239" i="1"/>
  <c r="R239" i="1" s="1"/>
  <c r="S239" i="1" s="1"/>
  <c r="Q195" i="1"/>
  <c r="R195" i="1" s="1"/>
  <c r="S195" i="1" s="1"/>
  <c r="Q19" i="1"/>
  <c r="R19" i="1" s="1"/>
  <c r="S19" i="1" s="1"/>
  <c r="Q1938" i="1"/>
  <c r="R1938" i="1" s="1"/>
  <c r="S1938" i="1" s="1"/>
  <c r="Q1926" i="1"/>
  <c r="R1926" i="1" s="1"/>
  <c r="S1926" i="1" s="1"/>
  <c r="Q1922" i="1"/>
  <c r="R1922" i="1" s="1"/>
  <c r="S1922" i="1" s="1"/>
  <c r="Q1798" i="1"/>
  <c r="R1798" i="1" s="1"/>
  <c r="S1798" i="1" s="1"/>
  <c r="Q1630" i="1"/>
  <c r="R1630" i="1" s="1"/>
  <c r="S1630" i="1" s="1"/>
  <c r="Q1398" i="1"/>
  <c r="R1398" i="1" s="1"/>
  <c r="S1398" i="1" s="1"/>
  <c r="Q1362" i="1"/>
  <c r="R1362" i="1" s="1"/>
  <c r="S1362" i="1" s="1"/>
  <c r="Q1274" i="1"/>
  <c r="R1274" i="1" s="1"/>
  <c r="S1274" i="1" s="1"/>
  <c r="Q1202" i="1"/>
  <c r="R1202" i="1" s="1"/>
  <c r="S1202" i="1" s="1"/>
  <c r="Q1194" i="1"/>
  <c r="R1194" i="1" s="1"/>
  <c r="S1194" i="1" s="1"/>
  <c r="Q1158" i="1"/>
  <c r="R1158" i="1" s="1"/>
  <c r="S1158" i="1" s="1"/>
  <c r="Q970" i="1"/>
  <c r="R970" i="1" s="1"/>
  <c r="S970" i="1" s="1"/>
  <c r="Q926" i="1"/>
  <c r="R926" i="1" s="1"/>
  <c r="S926" i="1" s="1"/>
  <c r="Q914" i="1"/>
  <c r="R914" i="1" s="1"/>
  <c r="S914" i="1" s="1"/>
  <c r="Q910" i="1"/>
  <c r="R910" i="1" s="1"/>
  <c r="S910" i="1" s="1"/>
  <c r="Q894" i="1"/>
  <c r="R894" i="1" s="1"/>
  <c r="S894" i="1" s="1"/>
  <c r="Q862" i="1"/>
  <c r="R862" i="1" s="1"/>
  <c r="S862" i="1" s="1"/>
  <c r="Q858" i="1"/>
  <c r="R858" i="1" s="1"/>
  <c r="S858" i="1" s="1"/>
  <c r="Q842" i="1"/>
  <c r="R842" i="1" s="1"/>
  <c r="S842" i="1" s="1"/>
  <c r="Q786" i="1"/>
  <c r="R786" i="1" s="1"/>
  <c r="S786" i="1" s="1"/>
  <c r="Q778" i="1"/>
  <c r="R778" i="1" s="1"/>
  <c r="S778" i="1" s="1"/>
  <c r="Q190" i="1"/>
  <c r="R190" i="1" s="1"/>
  <c r="S190" i="1" s="1"/>
  <c r="Q178" i="1"/>
  <c r="R178" i="1" s="1"/>
  <c r="S178" i="1" s="1"/>
  <c r="Q66" i="1"/>
  <c r="R66" i="1" s="1"/>
  <c r="S66" i="1" s="1"/>
  <c r="Q62" i="1"/>
  <c r="R62" i="1" s="1"/>
  <c r="S62" i="1" s="1"/>
  <c r="Q18" i="1"/>
  <c r="R18" i="1" s="1"/>
  <c r="S18" i="1" s="1"/>
  <c r="N2" i="1" l="1"/>
  <c r="O2" i="1" s="1"/>
  <c r="N3" i="1"/>
  <c r="O3" i="1" s="1"/>
  <c r="N4" i="1"/>
  <c r="O4" i="1" s="1"/>
  <c r="N5" i="1"/>
  <c r="O5" i="1" s="1"/>
  <c r="N6" i="1"/>
  <c r="O6" i="1" s="1"/>
  <c r="N7" i="1"/>
  <c r="O7" i="1" s="1"/>
  <c r="N8" i="1"/>
  <c r="O8" i="1" s="1"/>
  <c r="N9" i="1"/>
  <c r="O9" i="1" s="1"/>
  <c r="N10" i="1"/>
  <c r="O10" i="1" s="1"/>
  <c r="N11" i="1"/>
  <c r="O11" i="1" s="1"/>
  <c r="N12" i="1"/>
  <c r="O12" i="1" s="1"/>
  <c r="N13" i="1"/>
  <c r="O13" i="1" s="1"/>
  <c r="N14" i="1"/>
  <c r="O14" i="1" s="1"/>
  <c r="N15" i="1"/>
  <c r="O15" i="1" s="1"/>
  <c r="N16" i="1"/>
  <c r="O16" i="1" s="1"/>
  <c r="N17" i="1"/>
  <c r="O17" i="1" s="1"/>
  <c r="N18" i="1"/>
  <c r="O18" i="1" s="1"/>
  <c r="N19" i="1"/>
  <c r="O19" i="1" s="1"/>
  <c r="N20" i="1"/>
  <c r="O20" i="1" s="1"/>
  <c r="N21" i="1"/>
  <c r="O21" i="1" s="1"/>
  <c r="N22" i="1"/>
  <c r="O22" i="1" s="1"/>
  <c r="N23" i="1"/>
  <c r="O23" i="1" s="1"/>
  <c r="N24" i="1"/>
  <c r="O24" i="1" s="1"/>
  <c r="N25" i="1"/>
  <c r="O25" i="1" s="1"/>
  <c r="N26" i="1"/>
  <c r="O26" i="1" s="1"/>
  <c r="N27" i="1"/>
  <c r="O27" i="1" s="1"/>
  <c r="N28" i="1"/>
  <c r="O28" i="1" s="1"/>
  <c r="N29" i="1"/>
  <c r="O29" i="1" s="1"/>
  <c r="N30" i="1"/>
  <c r="O30" i="1" s="1"/>
  <c r="N31" i="1"/>
  <c r="O31" i="1" s="1"/>
  <c r="N32" i="1"/>
  <c r="O32" i="1" s="1"/>
  <c r="N33" i="1"/>
  <c r="O33" i="1" s="1"/>
  <c r="N34" i="1"/>
  <c r="O34" i="1" s="1"/>
  <c r="N35" i="1"/>
  <c r="O35" i="1" s="1"/>
  <c r="N36" i="1"/>
  <c r="O36" i="1" s="1"/>
  <c r="N37" i="1"/>
  <c r="O37" i="1" s="1"/>
  <c r="N38" i="1"/>
  <c r="O38" i="1" s="1"/>
  <c r="N39" i="1"/>
  <c r="O39" i="1" s="1"/>
  <c r="N40" i="1"/>
  <c r="O40" i="1" s="1"/>
  <c r="N41" i="1"/>
  <c r="O41" i="1" s="1"/>
  <c r="N42" i="1"/>
  <c r="O42" i="1" s="1"/>
  <c r="N43" i="1"/>
  <c r="O43" i="1" s="1"/>
  <c r="N44" i="1"/>
  <c r="O44" i="1" s="1"/>
  <c r="N45" i="1"/>
  <c r="O45" i="1" s="1"/>
  <c r="N46" i="1"/>
  <c r="O46" i="1" s="1"/>
  <c r="N47" i="1"/>
  <c r="O47" i="1" s="1"/>
  <c r="N48" i="1"/>
  <c r="O48" i="1" s="1"/>
  <c r="N49" i="1"/>
  <c r="O49" i="1" s="1"/>
  <c r="N50" i="1"/>
  <c r="O50" i="1" s="1"/>
  <c r="N51" i="1"/>
  <c r="O51" i="1" s="1"/>
  <c r="N52" i="1"/>
  <c r="O52" i="1" s="1"/>
  <c r="N53" i="1"/>
  <c r="O53" i="1" s="1"/>
  <c r="N54" i="1"/>
  <c r="O54" i="1" s="1"/>
  <c r="N55" i="1"/>
  <c r="O55" i="1" s="1"/>
  <c r="N56" i="1"/>
  <c r="O56" i="1" s="1"/>
  <c r="N57" i="1"/>
  <c r="O57" i="1" s="1"/>
  <c r="N58" i="1"/>
  <c r="O58" i="1" s="1"/>
  <c r="N59" i="1"/>
  <c r="O59" i="1" s="1"/>
  <c r="N60" i="1"/>
  <c r="O60" i="1" s="1"/>
  <c r="N61" i="1"/>
  <c r="O61" i="1" s="1"/>
  <c r="N62" i="1"/>
  <c r="O62" i="1" s="1"/>
  <c r="N63" i="1"/>
  <c r="O63" i="1" s="1"/>
  <c r="N64" i="1"/>
  <c r="O64" i="1" s="1"/>
  <c r="N65" i="1"/>
  <c r="O65" i="1" s="1"/>
  <c r="N66" i="1"/>
  <c r="O66" i="1" s="1"/>
  <c r="N67" i="1"/>
  <c r="O67" i="1" s="1"/>
  <c r="N68" i="1"/>
  <c r="O68" i="1" s="1"/>
  <c r="N69" i="1"/>
  <c r="O69" i="1" s="1"/>
  <c r="N70" i="1"/>
  <c r="O70" i="1" s="1"/>
  <c r="N71" i="1"/>
  <c r="O71" i="1" s="1"/>
  <c r="N72" i="1"/>
  <c r="O72" i="1" s="1"/>
  <c r="N73" i="1"/>
  <c r="O73" i="1" s="1"/>
  <c r="N74" i="1"/>
  <c r="O74" i="1" s="1"/>
  <c r="N75" i="1"/>
  <c r="O75" i="1" s="1"/>
  <c r="N76" i="1"/>
  <c r="O76" i="1" s="1"/>
  <c r="N77" i="1"/>
  <c r="O77" i="1" s="1"/>
  <c r="N78" i="1"/>
  <c r="O78" i="1" s="1"/>
  <c r="N79" i="1"/>
  <c r="O79" i="1" s="1"/>
  <c r="N80" i="1"/>
  <c r="O80" i="1" s="1"/>
  <c r="N81" i="1"/>
  <c r="O81" i="1" s="1"/>
  <c r="N82" i="1"/>
  <c r="O82" i="1" s="1"/>
  <c r="N83" i="1"/>
  <c r="O83" i="1" s="1"/>
  <c r="N84" i="1"/>
  <c r="O84" i="1" s="1"/>
  <c r="N85" i="1"/>
  <c r="O85" i="1" s="1"/>
  <c r="N86" i="1"/>
  <c r="O86" i="1" s="1"/>
  <c r="N87" i="1"/>
  <c r="O87" i="1" s="1"/>
  <c r="N88" i="1"/>
  <c r="O88" i="1" s="1"/>
  <c r="N89" i="1"/>
  <c r="O89" i="1" s="1"/>
  <c r="N90" i="1"/>
  <c r="O90" i="1" s="1"/>
  <c r="N91" i="1"/>
  <c r="O91" i="1" s="1"/>
  <c r="N92" i="1"/>
  <c r="O92" i="1" s="1"/>
  <c r="N93" i="1"/>
  <c r="O93" i="1" s="1"/>
  <c r="N94" i="1"/>
  <c r="O94" i="1" s="1"/>
  <c r="N95" i="1"/>
  <c r="O95" i="1" s="1"/>
  <c r="N96" i="1"/>
  <c r="O96" i="1" s="1"/>
  <c r="N97" i="1"/>
  <c r="O97" i="1" s="1"/>
  <c r="N98" i="1"/>
  <c r="O98" i="1" s="1"/>
  <c r="N99" i="1"/>
  <c r="O99" i="1" s="1"/>
  <c r="N100" i="1"/>
  <c r="O100" i="1" s="1"/>
  <c r="N101" i="1"/>
  <c r="O101" i="1" s="1"/>
  <c r="N102" i="1"/>
  <c r="O102" i="1" s="1"/>
  <c r="N103" i="1"/>
  <c r="O103" i="1" s="1"/>
  <c r="N104" i="1"/>
  <c r="O104" i="1" s="1"/>
  <c r="N105" i="1"/>
  <c r="O105" i="1" s="1"/>
  <c r="N106" i="1"/>
  <c r="O106" i="1" s="1"/>
  <c r="N107" i="1"/>
  <c r="O107" i="1" s="1"/>
  <c r="N108" i="1"/>
  <c r="O108" i="1" s="1"/>
  <c r="N109" i="1"/>
  <c r="O109" i="1" s="1"/>
  <c r="N110" i="1"/>
  <c r="O110" i="1" s="1"/>
  <c r="N111" i="1"/>
  <c r="O111" i="1" s="1"/>
  <c r="N112" i="1"/>
  <c r="O112" i="1" s="1"/>
  <c r="N113" i="1"/>
  <c r="O113" i="1" s="1"/>
  <c r="N114" i="1"/>
  <c r="O114" i="1" s="1"/>
  <c r="N115" i="1"/>
  <c r="O115" i="1" s="1"/>
  <c r="N116" i="1"/>
  <c r="O116" i="1" s="1"/>
  <c r="N117" i="1"/>
  <c r="O117" i="1" s="1"/>
  <c r="N118" i="1"/>
  <c r="O118" i="1" s="1"/>
  <c r="N119" i="1"/>
  <c r="O119" i="1" s="1"/>
  <c r="N120" i="1"/>
  <c r="O120" i="1" s="1"/>
  <c r="N121" i="1"/>
  <c r="O121" i="1" s="1"/>
  <c r="N122" i="1"/>
  <c r="O122" i="1" s="1"/>
  <c r="N123" i="1"/>
  <c r="O123" i="1" s="1"/>
  <c r="N124" i="1"/>
  <c r="O124" i="1" s="1"/>
  <c r="N125" i="1"/>
  <c r="O125" i="1" s="1"/>
  <c r="N126" i="1"/>
  <c r="O126" i="1" s="1"/>
  <c r="N127" i="1"/>
  <c r="O127" i="1" s="1"/>
  <c r="N128" i="1"/>
  <c r="O128" i="1" s="1"/>
  <c r="N129" i="1"/>
  <c r="O129" i="1" s="1"/>
  <c r="N130" i="1"/>
  <c r="O130" i="1" s="1"/>
  <c r="N131" i="1"/>
  <c r="O131" i="1" s="1"/>
  <c r="N132" i="1"/>
  <c r="O132" i="1" s="1"/>
  <c r="N133" i="1"/>
  <c r="O133" i="1" s="1"/>
  <c r="N134" i="1"/>
  <c r="O134" i="1" s="1"/>
  <c r="N135" i="1"/>
  <c r="O135" i="1" s="1"/>
  <c r="N136" i="1"/>
  <c r="O136" i="1" s="1"/>
  <c r="N137" i="1"/>
  <c r="O137" i="1" s="1"/>
  <c r="N138" i="1"/>
  <c r="O138" i="1" s="1"/>
  <c r="N139" i="1"/>
  <c r="O139" i="1" s="1"/>
  <c r="N140" i="1"/>
  <c r="O140" i="1" s="1"/>
  <c r="N141" i="1"/>
  <c r="O141" i="1" s="1"/>
  <c r="N142" i="1"/>
  <c r="O142" i="1" s="1"/>
  <c r="N143" i="1"/>
  <c r="O143" i="1" s="1"/>
  <c r="N144" i="1"/>
  <c r="O144" i="1" s="1"/>
  <c r="N145" i="1"/>
  <c r="O145" i="1" s="1"/>
  <c r="N146" i="1"/>
  <c r="O146" i="1" s="1"/>
  <c r="N147" i="1"/>
  <c r="O147" i="1" s="1"/>
  <c r="N148" i="1"/>
  <c r="O148" i="1" s="1"/>
  <c r="N149" i="1"/>
  <c r="O149" i="1" s="1"/>
  <c r="N150" i="1"/>
  <c r="O150" i="1" s="1"/>
  <c r="N151" i="1"/>
  <c r="O151" i="1" s="1"/>
  <c r="N152" i="1"/>
  <c r="O152" i="1" s="1"/>
  <c r="N153" i="1"/>
  <c r="O153" i="1" s="1"/>
  <c r="N154" i="1"/>
  <c r="O154" i="1" s="1"/>
  <c r="N155" i="1"/>
  <c r="O155" i="1" s="1"/>
  <c r="N156" i="1"/>
  <c r="O156" i="1" s="1"/>
  <c r="N157" i="1"/>
  <c r="O157" i="1" s="1"/>
  <c r="N158" i="1"/>
  <c r="O158" i="1" s="1"/>
  <c r="N159" i="1"/>
  <c r="O159" i="1" s="1"/>
  <c r="N160" i="1"/>
  <c r="O160" i="1" s="1"/>
  <c r="N161" i="1"/>
  <c r="O161" i="1" s="1"/>
  <c r="N162" i="1"/>
  <c r="O162" i="1" s="1"/>
  <c r="N163" i="1"/>
  <c r="O163" i="1" s="1"/>
  <c r="N164" i="1"/>
  <c r="O164" i="1" s="1"/>
  <c r="N165" i="1"/>
  <c r="O165" i="1" s="1"/>
  <c r="N166" i="1"/>
  <c r="O166" i="1" s="1"/>
  <c r="N167" i="1"/>
  <c r="O167" i="1" s="1"/>
  <c r="N168" i="1"/>
  <c r="O168" i="1" s="1"/>
  <c r="N169" i="1"/>
  <c r="O169" i="1" s="1"/>
  <c r="N170" i="1"/>
  <c r="O170" i="1" s="1"/>
  <c r="N171" i="1"/>
  <c r="O171" i="1" s="1"/>
  <c r="N172" i="1"/>
  <c r="O172" i="1" s="1"/>
  <c r="N173" i="1"/>
  <c r="O173" i="1" s="1"/>
  <c r="N174" i="1"/>
  <c r="O174" i="1" s="1"/>
  <c r="N175" i="1"/>
  <c r="O175" i="1" s="1"/>
  <c r="N176" i="1"/>
  <c r="O176" i="1" s="1"/>
  <c r="N177" i="1"/>
  <c r="O177" i="1" s="1"/>
  <c r="N178" i="1"/>
  <c r="O178" i="1" s="1"/>
  <c r="N179" i="1"/>
  <c r="O179" i="1" s="1"/>
  <c r="N180" i="1"/>
  <c r="O180" i="1" s="1"/>
  <c r="N181" i="1"/>
  <c r="O181" i="1" s="1"/>
  <c r="N182" i="1"/>
  <c r="O182" i="1" s="1"/>
  <c r="N183" i="1"/>
  <c r="O183" i="1" s="1"/>
  <c r="N184" i="1"/>
  <c r="O184" i="1" s="1"/>
  <c r="N185" i="1"/>
  <c r="O185" i="1" s="1"/>
  <c r="N186" i="1"/>
  <c r="O186" i="1" s="1"/>
  <c r="N187" i="1"/>
  <c r="O187" i="1" s="1"/>
  <c r="N188" i="1"/>
  <c r="O188" i="1" s="1"/>
  <c r="N189" i="1"/>
  <c r="O189" i="1" s="1"/>
  <c r="N190" i="1"/>
  <c r="O190" i="1" s="1"/>
  <c r="N191" i="1"/>
  <c r="O191" i="1" s="1"/>
  <c r="N192" i="1"/>
  <c r="O192" i="1" s="1"/>
  <c r="N193" i="1"/>
  <c r="O193" i="1" s="1"/>
  <c r="N194" i="1"/>
  <c r="O194" i="1" s="1"/>
  <c r="N195" i="1"/>
  <c r="O195" i="1" s="1"/>
  <c r="N196" i="1"/>
  <c r="O196" i="1" s="1"/>
  <c r="N197" i="1"/>
  <c r="O197" i="1" s="1"/>
  <c r="N198" i="1"/>
  <c r="O198" i="1" s="1"/>
  <c r="N199" i="1"/>
  <c r="O199" i="1" s="1"/>
  <c r="N200" i="1"/>
  <c r="O200" i="1" s="1"/>
  <c r="N201" i="1"/>
  <c r="O201" i="1" s="1"/>
  <c r="N202" i="1"/>
  <c r="O202" i="1" s="1"/>
  <c r="N203" i="1"/>
  <c r="O203" i="1" s="1"/>
  <c r="N204" i="1"/>
  <c r="O204" i="1" s="1"/>
  <c r="N205" i="1"/>
  <c r="O205" i="1" s="1"/>
  <c r="N206" i="1"/>
  <c r="O206" i="1" s="1"/>
  <c r="N207" i="1"/>
  <c r="O207" i="1" s="1"/>
  <c r="N208" i="1"/>
  <c r="O208" i="1" s="1"/>
  <c r="N209" i="1"/>
  <c r="O209" i="1" s="1"/>
  <c r="N210" i="1"/>
  <c r="O210" i="1" s="1"/>
  <c r="N211" i="1"/>
  <c r="O211" i="1" s="1"/>
  <c r="N212" i="1"/>
  <c r="O212" i="1" s="1"/>
  <c r="N213" i="1"/>
  <c r="O213" i="1" s="1"/>
  <c r="N214" i="1"/>
  <c r="O214" i="1" s="1"/>
  <c r="N215" i="1"/>
  <c r="O215" i="1" s="1"/>
  <c r="N216" i="1"/>
  <c r="O216" i="1" s="1"/>
  <c r="N217" i="1"/>
  <c r="O217" i="1" s="1"/>
  <c r="N218" i="1"/>
  <c r="O218" i="1" s="1"/>
  <c r="N219" i="1"/>
  <c r="O219" i="1" s="1"/>
  <c r="N220" i="1"/>
  <c r="O220" i="1" s="1"/>
  <c r="N221" i="1"/>
  <c r="O221" i="1" s="1"/>
  <c r="N222" i="1"/>
  <c r="O222" i="1" s="1"/>
  <c r="N223" i="1"/>
  <c r="O223" i="1" s="1"/>
  <c r="N224" i="1"/>
  <c r="O224" i="1" s="1"/>
  <c r="N225" i="1"/>
  <c r="O225" i="1" s="1"/>
  <c r="N226" i="1"/>
  <c r="O226" i="1" s="1"/>
  <c r="N227" i="1"/>
  <c r="O227" i="1" s="1"/>
  <c r="N228" i="1"/>
  <c r="O228" i="1" s="1"/>
  <c r="N229" i="1"/>
  <c r="O229" i="1" s="1"/>
  <c r="N230" i="1"/>
  <c r="O230" i="1" s="1"/>
  <c r="N231" i="1"/>
  <c r="O231" i="1" s="1"/>
  <c r="N232" i="1"/>
  <c r="O232" i="1" s="1"/>
  <c r="N233" i="1"/>
  <c r="O233" i="1" s="1"/>
  <c r="N234" i="1"/>
  <c r="O234" i="1" s="1"/>
  <c r="N235" i="1"/>
  <c r="O235" i="1" s="1"/>
  <c r="N236" i="1"/>
  <c r="O236" i="1" s="1"/>
  <c r="N237" i="1"/>
  <c r="O237" i="1" s="1"/>
  <c r="N238" i="1"/>
  <c r="O238" i="1" s="1"/>
  <c r="N239" i="1"/>
  <c r="O239" i="1" s="1"/>
  <c r="N240" i="1"/>
  <c r="O240" i="1" s="1"/>
  <c r="N241" i="1"/>
  <c r="O241" i="1" s="1"/>
  <c r="N242" i="1"/>
  <c r="O242" i="1" s="1"/>
  <c r="N243" i="1"/>
  <c r="O243" i="1" s="1"/>
  <c r="N244" i="1"/>
  <c r="O244" i="1" s="1"/>
  <c r="N245" i="1"/>
  <c r="O245" i="1" s="1"/>
  <c r="N246" i="1"/>
  <c r="O246" i="1" s="1"/>
  <c r="N247" i="1"/>
  <c r="O247" i="1" s="1"/>
  <c r="N248" i="1"/>
  <c r="O248" i="1" s="1"/>
  <c r="N249" i="1"/>
  <c r="O249" i="1" s="1"/>
  <c r="N250" i="1"/>
  <c r="O250" i="1" s="1"/>
  <c r="N251" i="1"/>
  <c r="O251" i="1" s="1"/>
  <c r="N252" i="1"/>
  <c r="O252" i="1" s="1"/>
  <c r="N253" i="1"/>
  <c r="O253" i="1" s="1"/>
  <c r="N254" i="1"/>
  <c r="O254" i="1" s="1"/>
  <c r="N255" i="1"/>
  <c r="O255" i="1" s="1"/>
  <c r="N256" i="1"/>
  <c r="O256" i="1" s="1"/>
  <c r="N257" i="1"/>
  <c r="O257" i="1" s="1"/>
  <c r="N258" i="1"/>
  <c r="O258" i="1" s="1"/>
  <c r="N259" i="1"/>
  <c r="O259" i="1" s="1"/>
  <c r="N260" i="1"/>
  <c r="O260" i="1" s="1"/>
  <c r="N261" i="1"/>
  <c r="O261" i="1" s="1"/>
  <c r="N262" i="1"/>
  <c r="O262" i="1" s="1"/>
  <c r="N263" i="1"/>
  <c r="O263" i="1" s="1"/>
  <c r="N264" i="1"/>
  <c r="O264" i="1" s="1"/>
  <c r="N265" i="1"/>
  <c r="O265" i="1" s="1"/>
  <c r="N266" i="1"/>
  <c r="O266" i="1" s="1"/>
  <c r="N267" i="1"/>
  <c r="O267" i="1" s="1"/>
  <c r="N268" i="1"/>
  <c r="O268" i="1" s="1"/>
  <c r="N269" i="1"/>
  <c r="O269" i="1" s="1"/>
  <c r="N270" i="1"/>
  <c r="O270" i="1" s="1"/>
  <c r="N271" i="1"/>
  <c r="O271" i="1" s="1"/>
  <c r="N272" i="1"/>
  <c r="O272" i="1" s="1"/>
  <c r="N273" i="1"/>
  <c r="O273" i="1" s="1"/>
  <c r="N274" i="1"/>
  <c r="O274" i="1" s="1"/>
  <c r="N275" i="1"/>
  <c r="O275" i="1" s="1"/>
  <c r="N276" i="1"/>
  <c r="O276" i="1" s="1"/>
  <c r="N277" i="1"/>
  <c r="O277" i="1" s="1"/>
  <c r="N278" i="1"/>
  <c r="O278" i="1" s="1"/>
  <c r="N279" i="1"/>
  <c r="O279" i="1" s="1"/>
  <c r="N280" i="1"/>
  <c r="O280" i="1" s="1"/>
  <c r="N281" i="1"/>
  <c r="O281" i="1" s="1"/>
  <c r="N282" i="1"/>
  <c r="O282" i="1" s="1"/>
  <c r="N283" i="1"/>
  <c r="O283" i="1" s="1"/>
  <c r="N284" i="1"/>
  <c r="O284" i="1" s="1"/>
  <c r="N285" i="1"/>
  <c r="O285" i="1" s="1"/>
  <c r="N286" i="1"/>
  <c r="O286" i="1" s="1"/>
  <c r="N287" i="1"/>
  <c r="O287" i="1" s="1"/>
  <c r="N288" i="1"/>
  <c r="O288" i="1" s="1"/>
  <c r="N289" i="1"/>
  <c r="O289" i="1" s="1"/>
  <c r="N290" i="1"/>
  <c r="O290" i="1" s="1"/>
  <c r="N291" i="1"/>
  <c r="O291" i="1" s="1"/>
  <c r="N292" i="1"/>
  <c r="O292" i="1" s="1"/>
  <c r="N293" i="1"/>
  <c r="O293" i="1" s="1"/>
  <c r="N294" i="1"/>
  <c r="O294" i="1" s="1"/>
  <c r="N295" i="1"/>
  <c r="O295" i="1" s="1"/>
  <c r="N296" i="1"/>
  <c r="O296" i="1" s="1"/>
  <c r="N297" i="1"/>
  <c r="O297" i="1" s="1"/>
  <c r="N298" i="1"/>
  <c r="O298" i="1" s="1"/>
  <c r="N299" i="1"/>
  <c r="O299" i="1" s="1"/>
  <c r="N300" i="1"/>
  <c r="O300" i="1" s="1"/>
  <c r="N301" i="1"/>
  <c r="O301" i="1" s="1"/>
  <c r="N302" i="1"/>
  <c r="O302" i="1" s="1"/>
  <c r="N303" i="1"/>
  <c r="O303" i="1" s="1"/>
  <c r="N304" i="1"/>
  <c r="O304" i="1" s="1"/>
  <c r="N305" i="1"/>
  <c r="O305" i="1" s="1"/>
  <c r="N306" i="1"/>
  <c r="O306" i="1" s="1"/>
  <c r="N307" i="1"/>
  <c r="O307" i="1" s="1"/>
  <c r="N308" i="1"/>
  <c r="O308" i="1" s="1"/>
  <c r="N309" i="1"/>
  <c r="O309" i="1" s="1"/>
  <c r="N310" i="1"/>
  <c r="O310" i="1" s="1"/>
  <c r="N311" i="1"/>
  <c r="O311" i="1" s="1"/>
  <c r="N312" i="1"/>
  <c r="O312" i="1" s="1"/>
  <c r="N313" i="1"/>
  <c r="O313" i="1" s="1"/>
  <c r="N314" i="1"/>
  <c r="O314" i="1" s="1"/>
  <c r="N315" i="1"/>
  <c r="O315" i="1" s="1"/>
  <c r="N316" i="1"/>
  <c r="O316" i="1" s="1"/>
  <c r="N317" i="1"/>
  <c r="O317" i="1" s="1"/>
  <c r="N318" i="1"/>
  <c r="O318" i="1" s="1"/>
  <c r="N319" i="1"/>
  <c r="O319" i="1" s="1"/>
  <c r="N320" i="1"/>
  <c r="O320" i="1" s="1"/>
  <c r="N321" i="1"/>
  <c r="O321" i="1" s="1"/>
  <c r="N322" i="1"/>
  <c r="O322" i="1" s="1"/>
  <c r="N323" i="1"/>
  <c r="O323" i="1" s="1"/>
  <c r="N324" i="1"/>
  <c r="O324" i="1" s="1"/>
  <c r="N325" i="1"/>
  <c r="O325" i="1" s="1"/>
  <c r="N326" i="1"/>
  <c r="O326" i="1" s="1"/>
  <c r="N327" i="1"/>
  <c r="O327" i="1" s="1"/>
  <c r="N328" i="1"/>
  <c r="O328" i="1" s="1"/>
  <c r="N329" i="1"/>
  <c r="O329" i="1" s="1"/>
  <c r="N330" i="1"/>
  <c r="O330" i="1" s="1"/>
  <c r="N331" i="1"/>
  <c r="O331" i="1" s="1"/>
  <c r="N332" i="1"/>
  <c r="O332" i="1" s="1"/>
  <c r="N333" i="1"/>
  <c r="O333" i="1" s="1"/>
  <c r="N334" i="1"/>
  <c r="O334" i="1" s="1"/>
  <c r="N335" i="1"/>
  <c r="O335" i="1" s="1"/>
  <c r="N336" i="1"/>
  <c r="O336" i="1" s="1"/>
  <c r="N337" i="1"/>
  <c r="O337" i="1" s="1"/>
  <c r="N338" i="1"/>
  <c r="O338" i="1" s="1"/>
  <c r="N339" i="1"/>
  <c r="O339" i="1" s="1"/>
  <c r="N340" i="1"/>
  <c r="O340" i="1" s="1"/>
  <c r="N341" i="1"/>
  <c r="O341" i="1" s="1"/>
  <c r="N342" i="1"/>
  <c r="O342" i="1" s="1"/>
  <c r="N343" i="1"/>
  <c r="O343" i="1" s="1"/>
  <c r="N344" i="1"/>
  <c r="O344" i="1" s="1"/>
  <c r="N345" i="1"/>
  <c r="O345" i="1" s="1"/>
  <c r="N346" i="1"/>
  <c r="O346" i="1" s="1"/>
  <c r="N347" i="1"/>
  <c r="O347" i="1" s="1"/>
  <c r="N348" i="1"/>
  <c r="O348" i="1" s="1"/>
  <c r="N349" i="1"/>
  <c r="O349" i="1" s="1"/>
  <c r="N350" i="1"/>
  <c r="O350" i="1" s="1"/>
  <c r="N351" i="1"/>
  <c r="O351" i="1" s="1"/>
  <c r="N352" i="1"/>
  <c r="O352" i="1" s="1"/>
  <c r="N353" i="1"/>
  <c r="O353" i="1" s="1"/>
  <c r="N354" i="1"/>
  <c r="O354" i="1" s="1"/>
  <c r="N355" i="1"/>
  <c r="O355" i="1" s="1"/>
  <c r="N356" i="1"/>
  <c r="O356" i="1" s="1"/>
  <c r="N357" i="1"/>
  <c r="O357" i="1" s="1"/>
  <c r="N358" i="1"/>
  <c r="O358" i="1" s="1"/>
  <c r="N359" i="1"/>
  <c r="O359" i="1" s="1"/>
  <c r="N360" i="1"/>
  <c r="O360" i="1" s="1"/>
  <c r="N361" i="1"/>
  <c r="O361" i="1" s="1"/>
  <c r="N362" i="1"/>
  <c r="O362" i="1" s="1"/>
  <c r="N363" i="1"/>
  <c r="O363" i="1" s="1"/>
  <c r="N364" i="1"/>
  <c r="O364" i="1" s="1"/>
  <c r="N365" i="1"/>
  <c r="O365" i="1" s="1"/>
  <c r="N366" i="1"/>
  <c r="O366" i="1" s="1"/>
  <c r="N367" i="1"/>
  <c r="O367" i="1" s="1"/>
  <c r="N368" i="1"/>
  <c r="O368" i="1" s="1"/>
  <c r="N369" i="1"/>
  <c r="O369" i="1" s="1"/>
  <c r="N370" i="1"/>
  <c r="O370" i="1" s="1"/>
  <c r="N371" i="1"/>
  <c r="O371" i="1" s="1"/>
  <c r="N372" i="1"/>
  <c r="O372" i="1" s="1"/>
  <c r="N373" i="1"/>
  <c r="O373" i="1" s="1"/>
  <c r="N374" i="1"/>
  <c r="O374" i="1" s="1"/>
  <c r="N375" i="1"/>
  <c r="O375" i="1" s="1"/>
  <c r="N376" i="1"/>
  <c r="O376" i="1" s="1"/>
  <c r="N377" i="1"/>
  <c r="O377" i="1" s="1"/>
  <c r="N378" i="1"/>
  <c r="O378" i="1" s="1"/>
  <c r="N379" i="1"/>
  <c r="O379" i="1" s="1"/>
  <c r="N380" i="1"/>
  <c r="O380" i="1" s="1"/>
  <c r="N381" i="1"/>
  <c r="O381" i="1" s="1"/>
  <c r="N382" i="1"/>
  <c r="O382" i="1" s="1"/>
  <c r="N383" i="1"/>
  <c r="O383" i="1" s="1"/>
  <c r="N384" i="1"/>
  <c r="O384" i="1" s="1"/>
  <c r="N385" i="1"/>
  <c r="O385" i="1" s="1"/>
  <c r="N386" i="1"/>
  <c r="O386" i="1" s="1"/>
  <c r="N387" i="1"/>
  <c r="O387" i="1" s="1"/>
  <c r="N388" i="1"/>
  <c r="O388" i="1" s="1"/>
  <c r="N389" i="1"/>
  <c r="O389" i="1" s="1"/>
  <c r="N390" i="1"/>
  <c r="O390" i="1" s="1"/>
  <c r="N391" i="1"/>
  <c r="O391" i="1" s="1"/>
  <c r="N392" i="1"/>
  <c r="O392" i="1" s="1"/>
  <c r="N393" i="1"/>
  <c r="O393" i="1" s="1"/>
  <c r="N394" i="1"/>
  <c r="O394" i="1" s="1"/>
  <c r="N395" i="1"/>
  <c r="O395" i="1" s="1"/>
  <c r="N396" i="1"/>
  <c r="O396" i="1" s="1"/>
  <c r="N397" i="1"/>
  <c r="O397" i="1" s="1"/>
  <c r="N398" i="1"/>
  <c r="O398" i="1" s="1"/>
  <c r="N399" i="1"/>
  <c r="O399" i="1" s="1"/>
  <c r="N400" i="1"/>
  <c r="O400" i="1" s="1"/>
  <c r="N401" i="1"/>
  <c r="O401" i="1" s="1"/>
  <c r="N402" i="1"/>
  <c r="O402" i="1" s="1"/>
  <c r="N403" i="1"/>
  <c r="O403" i="1" s="1"/>
  <c r="N404" i="1"/>
  <c r="O404" i="1" s="1"/>
  <c r="N405" i="1"/>
  <c r="O405" i="1" s="1"/>
  <c r="N406" i="1"/>
  <c r="O406" i="1" s="1"/>
  <c r="N407" i="1"/>
  <c r="O407" i="1" s="1"/>
  <c r="N408" i="1"/>
  <c r="O408" i="1" s="1"/>
  <c r="N409" i="1"/>
  <c r="O409" i="1" s="1"/>
  <c r="N410" i="1"/>
  <c r="O410" i="1" s="1"/>
  <c r="N411" i="1"/>
  <c r="O411" i="1" s="1"/>
  <c r="N412" i="1"/>
  <c r="O412" i="1" s="1"/>
  <c r="N413" i="1"/>
  <c r="O413" i="1" s="1"/>
  <c r="N414" i="1"/>
  <c r="O414" i="1" s="1"/>
  <c r="N415" i="1"/>
  <c r="O415" i="1" s="1"/>
  <c r="N416" i="1"/>
  <c r="O416" i="1" s="1"/>
  <c r="N417" i="1"/>
  <c r="O417" i="1" s="1"/>
  <c r="N418" i="1"/>
  <c r="O418" i="1" s="1"/>
  <c r="N419" i="1"/>
  <c r="O419" i="1" s="1"/>
  <c r="N420" i="1"/>
  <c r="O420" i="1" s="1"/>
  <c r="N421" i="1"/>
  <c r="O421" i="1" s="1"/>
  <c r="N422" i="1"/>
  <c r="O422" i="1" s="1"/>
  <c r="N423" i="1"/>
  <c r="O423" i="1" s="1"/>
  <c r="N424" i="1"/>
  <c r="O424" i="1" s="1"/>
  <c r="N425" i="1"/>
  <c r="O425" i="1" s="1"/>
  <c r="N426" i="1"/>
  <c r="O426" i="1" s="1"/>
  <c r="N427" i="1"/>
  <c r="O427" i="1" s="1"/>
  <c r="N428" i="1"/>
  <c r="O428" i="1" s="1"/>
  <c r="N429" i="1"/>
  <c r="O429" i="1" s="1"/>
  <c r="N430" i="1"/>
  <c r="O430" i="1" s="1"/>
  <c r="N431" i="1"/>
  <c r="O431" i="1" s="1"/>
  <c r="N432" i="1"/>
  <c r="O432" i="1" s="1"/>
  <c r="N433" i="1"/>
  <c r="O433" i="1" s="1"/>
  <c r="N434" i="1"/>
  <c r="O434" i="1" s="1"/>
  <c r="N435" i="1"/>
  <c r="O435" i="1" s="1"/>
  <c r="N436" i="1"/>
  <c r="O436" i="1" s="1"/>
  <c r="N437" i="1"/>
  <c r="O437" i="1" s="1"/>
  <c r="N438" i="1"/>
  <c r="O438" i="1" s="1"/>
  <c r="N439" i="1"/>
  <c r="O439" i="1" s="1"/>
  <c r="N440" i="1"/>
  <c r="O440" i="1" s="1"/>
  <c r="N441" i="1"/>
  <c r="O441" i="1" s="1"/>
  <c r="N442" i="1"/>
  <c r="O442" i="1" s="1"/>
  <c r="N443" i="1"/>
  <c r="O443" i="1" s="1"/>
  <c r="N444" i="1"/>
  <c r="O444" i="1" s="1"/>
  <c r="N445" i="1"/>
  <c r="O445" i="1" s="1"/>
  <c r="N446" i="1"/>
  <c r="O446" i="1" s="1"/>
  <c r="N447" i="1"/>
  <c r="O447" i="1" s="1"/>
  <c r="N448" i="1"/>
  <c r="O448" i="1" s="1"/>
  <c r="N449" i="1"/>
  <c r="O449" i="1" s="1"/>
  <c r="N450" i="1"/>
  <c r="O450" i="1" s="1"/>
  <c r="N451" i="1"/>
  <c r="O451" i="1" s="1"/>
  <c r="N452" i="1"/>
  <c r="O452" i="1" s="1"/>
  <c r="N453" i="1"/>
  <c r="O453" i="1" s="1"/>
  <c r="N454" i="1"/>
  <c r="O454" i="1" s="1"/>
  <c r="N455" i="1"/>
  <c r="O455" i="1" s="1"/>
  <c r="N456" i="1"/>
  <c r="O456" i="1" s="1"/>
  <c r="N457" i="1"/>
  <c r="O457" i="1" s="1"/>
  <c r="N458" i="1"/>
  <c r="O458" i="1" s="1"/>
  <c r="N459" i="1"/>
  <c r="O459" i="1" s="1"/>
  <c r="N460" i="1"/>
  <c r="O460" i="1" s="1"/>
  <c r="N461" i="1"/>
  <c r="O461" i="1" s="1"/>
  <c r="N462" i="1"/>
  <c r="O462" i="1" s="1"/>
  <c r="N463" i="1"/>
  <c r="O463" i="1" s="1"/>
  <c r="N464" i="1"/>
  <c r="O464" i="1" s="1"/>
  <c r="N465" i="1"/>
  <c r="O465" i="1" s="1"/>
  <c r="N466" i="1"/>
  <c r="O466" i="1" s="1"/>
  <c r="N467" i="1"/>
  <c r="O467" i="1" s="1"/>
  <c r="N468" i="1"/>
  <c r="O468" i="1" s="1"/>
  <c r="N469" i="1"/>
  <c r="O469" i="1" s="1"/>
  <c r="N470" i="1"/>
  <c r="O470" i="1" s="1"/>
  <c r="N471" i="1"/>
  <c r="O471" i="1" s="1"/>
  <c r="N472" i="1"/>
  <c r="O472" i="1" s="1"/>
  <c r="N473" i="1"/>
  <c r="O473" i="1" s="1"/>
  <c r="N474" i="1"/>
  <c r="O474" i="1" s="1"/>
  <c r="N475" i="1"/>
  <c r="O475" i="1" s="1"/>
  <c r="N476" i="1"/>
  <c r="O476" i="1" s="1"/>
  <c r="N477" i="1"/>
  <c r="O477" i="1" s="1"/>
  <c r="N478" i="1"/>
  <c r="O478" i="1" s="1"/>
  <c r="N479" i="1"/>
  <c r="O479" i="1" s="1"/>
  <c r="N480" i="1"/>
  <c r="O480" i="1" s="1"/>
  <c r="N481" i="1"/>
  <c r="O481" i="1" s="1"/>
  <c r="N482" i="1"/>
  <c r="O482" i="1" s="1"/>
  <c r="N483" i="1"/>
  <c r="O483" i="1" s="1"/>
  <c r="N484" i="1"/>
  <c r="O484" i="1" s="1"/>
  <c r="N485" i="1"/>
  <c r="O485" i="1" s="1"/>
  <c r="N486" i="1"/>
  <c r="O486" i="1" s="1"/>
  <c r="N487" i="1"/>
  <c r="O487" i="1" s="1"/>
  <c r="N488" i="1"/>
  <c r="O488" i="1" s="1"/>
  <c r="N489" i="1"/>
  <c r="O489" i="1" s="1"/>
  <c r="N490" i="1"/>
  <c r="O490" i="1" s="1"/>
  <c r="N491" i="1"/>
  <c r="O491" i="1" s="1"/>
  <c r="N492" i="1"/>
  <c r="O492" i="1" s="1"/>
  <c r="N493" i="1"/>
  <c r="O493" i="1" s="1"/>
  <c r="N494" i="1"/>
  <c r="O494" i="1" s="1"/>
  <c r="N495" i="1"/>
  <c r="O495" i="1" s="1"/>
  <c r="N496" i="1"/>
  <c r="O496" i="1" s="1"/>
  <c r="N497" i="1"/>
  <c r="O497" i="1" s="1"/>
  <c r="N498" i="1"/>
  <c r="O498" i="1" s="1"/>
  <c r="N499" i="1"/>
  <c r="O499" i="1" s="1"/>
  <c r="N500" i="1"/>
  <c r="O500" i="1" s="1"/>
  <c r="N501" i="1"/>
  <c r="O501" i="1" s="1"/>
  <c r="N502" i="1"/>
  <c r="O502" i="1" s="1"/>
  <c r="N503" i="1"/>
  <c r="O503" i="1" s="1"/>
  <c r="N504" i="1"/>
  <c r="O504" i="1" s="1"/>
  <c r="N505" i="1"/>
  <c r="O505" i="1" s="1"/>
  <c r="N506" i="1"/>
  <c r="O506" i="1" s="1"/>
  <c r="N507" i="1"/>
  <c r="O507" i="1" s="1"/>
  <c r="N508" i="1"/>
  <c r="O508" i="1" s="1"/>
  <c r="N509" i="1"/>
  <c r="O509" i="1" s="1"/>
  <c r="N510" i="1"/>
  <c r="O510" i="1" s="1"/>
  <c r="N511" i="1"/>
  <c r="O511" i="1" s="1"/>
  <c r="N512" i="1"/>
  <c r="O512" i="1" s="1"/>
  <c r="N513" i="1"/>
  <c r="O513" i="1" s="1"/>
  <c r="N514" i="1"/>
  <c r="O514" i="1" s="1"/>
  <c r="N515" i="1"/>
  <c r="O515" i="1" s="1"/>
  <c r="N516" i="1"/>
  <c r="O516" i="1" s="1"/>
  <c r="N517" i="1"/>
  <c r="O517" i="1" s="1"/>
  <c r="N518" i="1"/>
  <c r="O518" i="1" s="1"/>
  <c r="N519" i="1"/>
  <c r="O519" i="1" s="1"/>
  <c r="N520" i="1"/>
  <c r="O520" i="1" s="1"/>
  <c r="N521" i="1"/>
  <c r="O521" i="1" s="1"/>
  <c r="N522" i="1"/>
  <c r="O522" i="1" s="1"/>
  <c r="N523" i="1"/>
  <c r="O523" i="1" s="1"/>
  <c r="N524" i="1"/>
  <c r="O524" i="1" s="1"/>
  <c r="N525" i="1"/>
  <c r="O525" i="1" s="1"/>
  <c r="N526" i="1"/>
  <c r="O526" i="1" s="1"/>
  <c r="N527" i="1"/>
  <c r="O527" i="1" s="1"/>
  <c r="N528" i="1"/>
  <c r="O528" i="1" s="1"/>
  <c r="N529" i="1"/>
  <c r="O529" i="1" s="1"/>
  <c r="N530" i="1"/>
  <c r="O530" i="1" s="1"/>
  <c r="N531" i="1"/>
  <c r="O531" i="1" s="1"/>
  <c r="N532" i="1"/>
  <c r="O532" i="1" s="1"/>
  <c r="N533" i="1"/>
  <c r="O533" i="1" s="1"/>
  <c r="N534" i="1"/>
  <c r="O534" i="1" s="1"/>
  <c r="N535" i="1"/>
  <c r="O535" i="1" s="1"/>
  <c r="N536" i="1"/>
  <c r="O536" i="1" s="1"/>
  <c r="N537" i="1"/>
  <c r="O537" i="1" s="1"/>
  <c r="N538" i="1"/>
  <c r="O538" i="1" s="1"/>
  <c r="N539" i="1"/>
  <c r="O539" i="1" s="1"/>
  <c r="N540" i="1"/>
  <c r="O540" i="1" s="1"/>
  <c r="N541" i="1"/>
  <c r="O541" i="1" s="1"/>
  <c r="N542" i="1"/>
  <c r="O542" i="1" s="1"/>
  <c r="N543" i="1"/>
  <c r="O543" i="1" s="1"/>
  <c r="N544" i="1"/>
  <c r="O544" i="1" s="1"/>
  <c r="N545" i="1"/>
  <c r="O545" i="1" s="1"/>
  <c r="N546" i="1"/>
  <c r="O546" i="1" s="1"/>
  <c r="N547" i="1"/>
  <c r="O547" i="1" s="1"/>
  <c r="N548" i="1"/>
  <c r="O548" i="1" s="1"/>
  <c r="N549" i="1"/>
  <c r="O549" i="1" s="1"/>
  <c r="N550" i="1"/>
  <c r="O550" i="1" s="1"/>
  <c r="N551" i="1"/>
  <c r="O551" i="1" s="1"/>
  <c r="N552" i="1"/>
  <c r="O552" i="1" s="1"/>
  <c r="N553" i="1"/>
  <c r="O553" i="1" s="1"/>
  <c r="N554" i="1"/>
  <c r="O554" i="1" s="1"/>
  <c r="N555" i="1"/>
  <c r="O555" i="1" s="1"/>
  <c r="N556" i="1"/>
  <c r="O556" i="1" s="1"/>
  <c r="N557" i="1"/>
  <c r="O557" i="1" s="1"/>
  <c r="N558" i="1"/>
  <c r="O558" i="1" s="1"/>
  <c r="N559" i="1"/>
  <c r="O559" i="1" s="1"/>
  <c r="N560" i="1"/>
  <c r="O560" i="1" s="1"/>
  <c r="N561" i="1"/>
  <c r="O561" i="1" s="1"/>
  <c r="N562" i="1"/>
  <c r="O562" i="1" s="1"/>
  <c r="N563" i="1"/>
  <c r="O563" i="1" s="1"/>
  <c r="N564" i="1"/>
  <c r="O564" i="1" s="1"/>
  <c r="N565" i="1"/>
  <c r="O565" i="1" s="1"/>
  <c r="N566" i="1"/>
  <c r="O566" i="1" s="1"/>
  <c r="N567" i="1"/>
  <c r="O567" i="1" s="1"/>
  <c r="N568" i="1"/>
  <c r="O568" i="1" s="1"/>
  <c r="N569" i="1"/>
  <c r="O569" i="1" s="1"/>
  <c r="N570" i="1"/>
  <c r="O570" i="1" s="1"/>
  <c r="N571" i="1"/>
  <c r="O571" i="1" s="1"/>
  <c r="N572" i="1"/>
  <c r="O572" i="1" s="1"/>
  <c r="N573" i="1"/>
  <c r="O573" i="1" s="1"/>
  <c r="N574" i="1"/>
  <c r="O574" i="1" s="1"/>
  <c r="N575" i="1"/>
  <c r="O575" i="1" s="1"/>
  <c r="N576" i="1"/>
  <c r="O576" i="1" s="1"/>
  <c r="N577" i="1"/>
  <c r="O577" i="1" s="1"/>
  <c r="N578" i="1"/>
  <c r="O578" i="1" s="1"/>
  <c r="N579" i="1"/>
  <c r="O579" i="1" s="1"/>
  <c r="N580" i="1"/>
  <c r="O580" i="1" s="1"/>
  <c r="N581" i="1"/>
  <c r="O581" i="1" s="1"/>
  <c r="N582" i="1"/>
  <c r="O582" i="1" s="1"/>
  <c r="N583" i="1"/>
  <c r="O583" i="1" s="1"/>
  <c r="N584" i="1"/>
  <c r="O584" i="1" s="1"/>
  <c r="N585" i="1"/>
  <c r="O585" i="1" s="1"/>
  <c r="N586" i="1"/>
  <c r="O586" i="1" s="1"/>
  <c r="N587" i="1"/>
  <c r="O587" i="1" s="1"/>
  <c r="N588" i="1"/>
  <c r="O588" i="1" s="1"/>
  <c r="N589" i="1"/>
  <c r="O589" i="1" s="1"/>
  <c r="N590" i="1"/>
  <c r="O590" i="1" s="1"/>
  <c r="N591" i="1"/>
  <c r="O591" i="1" s="1"/>
  <c r="N592" i="1"/>
  <c r="O592" i="1" s="1"/>
  <c r="N593" i="1"/>
  <c r="O593" i="1" s="1"/>
  <c r="N594" i="1"/>
  <c r="O594" i="1" s="1"/>
  <c r="N595" i="1"/>
  <c r="O595" i="1" s="1"/>
  <c r="N596" i="1"/>
  <c r="O596" i="1" s="1"/>
  <c r="N597" i="1"/>
  <c r="O597" i="1" s="1"/>
  <c r="N598" i="1"/>
  <c r="O598" i="1" s="1"/>
  <c r="N599" i="1"/>
  <c r="O599" i="1" s="1"/>
  <c r="N600" i="1"/>
  <c r="O600" i="1" s="1"/>
  <c r="N601" i="1"/>
  <c r="O601" i="1" s="1"/>
  <c r="N602" i="1"/>
  <c r="O602" i="1" s="1"/>
  <c r="N603" i="1"/>
  <c r="O603" i="1" s="1"/>
  <c r="N604" i="1"/>
  <c r="O604" i="1" s="1"/>
  <c r="N605" i="1"/>
  <c r="O605" i="1" s="1"/>
  <c r="N606" i="1"/>
  <c r="O606" i="1" s="1"/>
  <c r="N607" i="1"/>
  <c r="O607" i="1" s="1"/>
  <c r="N608" i="1"/>
  <c r="O608" i="1" s="1"/>
  <c r="N609" i="1"/>
  <c r="O609" i="1" s="1"/>
  <c r="N610" i="1"/>
  <c r="O610" i="1" s="1"/>
  <c r="N611" i="1"/>
  <c r="O611" i="1" s="1"/>
  <c r="N612" i="1"/>
  <c r="O612" i="1" s="1"/>
  <c r="N613" i="1"/>
  <c r="O613" i="1" s="1"/>
  <c r="N614" i="1"/>
  <c r="O614" i="1" s="1"/>
  <c r="N615" i="1"/>
  <c r="O615" i="1" s="1"/>
  <c r="N616" i="1"/>
  <c r="O616" i="1" s="1"/>
  <c r="N617" i="1"/>
  <c r="O617" i="1" s="1"/>
  <c r="N618" i="1"/>
  <c r="O618" i="1" s="1"/>
  <c r="N619" i="1"/>
  <c r="O619" i="1" s="1"/>
  <c r="N620" i="1"/>
  <c r="O620" i="1" s="1"/>
  <c r="N621" i="1"/>
  <c r="O621" i="1" s="1"/>
  <c r="N622" i="1"/>
  <c r="O622" i="1" s="1"/>
  <c r="N623" i="1"/>
  <c r="O623" i="1" s="1"/>
  <c r="N624" i="1"/>
  <c r="O624" i="1" s="1"/>
  <c r="N625" i="1"/>
  <c r="O625" i="1" s="1"/>
  <c r="N626" i="1"/>
  <c r="O626" i="1" s="1"/>
  <c r="N627" i="1"/>
  <c r="O627" i="1" s="1"/>
  <c r="N628" i="1"/>
  <c r="O628" i="1" s="1"/>
  <c r="N629" i="1"/>
  <c r="O629" i="1" s="1"/>
  <c r="N630" i="1"/>
  <c r="O630" i="1" s="1"/>
  <c r="N631" i="1"/>
  <c r="O631" i="1" s="1"/>
  <c r="N632" i="1"/>
  <c r="O632" i="1" s="1"/>
  <c r="N633" i="1"/>
  <c r="O633" i="1" s="1"/>
  <c r="N634" i="1"/>
  <c r="O634" i="1" s="1"/>
  <c r="N635" i="1"/>
  <c r="O635" i="1" s="1"/>
  <c r="N636" i="1"/>
  <c r="O636" i="1" s="1"/>
  <c r="N637" i="1"/>
  <c r="O637" i="1" s="1"/>
  <c r="N638" i="1"/>
  <c r="O638" i="1" s="1"/>
  <c r="N639" i="1"/>
  <c r="O639" i="1" s="1"/>
  <c r="N640" i="1"/>
  <c r="O640" i="1" s="1"/>
  <c r="N641" i="1"/>
  <c r="O641" i="1" s="1"/>
  <c r="N642" i="1"/>
  <c r="O642" i="1" s="1"/>
  <c r="N643" i="1"/>
  <c r="O643" i="1" s="1"/>
  <c r="N644" i="1"/>
  <c r="O644" i="1" s="1"/>
  <c r="N645" i="1"/>
  <c r="O645" i="1" s="1"/>
  <c r="N646" i="1"/>
  <c r="O646" i="1" s="1"/>
  <c r="N647" i="1"/>
  <c r="O647" i="1" s="1"/>
  <c r="N648" i="1"/>
  <c r="O648" i="1" s="1"/>
  <c r="N649" i="1"/>
  <c r="O649" i="1" s="1"/>
  <c r="N650" i="1"/>
  <c r="O650" i="1" s="1"/>
  <c r="N651" i="1"/>
  <c r="O651" i="1" s="1"/>
  <c r="N652" i="1"/>
  <c r="O652" i="1" s="1"/>
  <c r="N653" i="1"/>
  <c r="O653" i="1" s="1"/>
  <c r="N654" i="1"/>
  <c r="O654" i="1" s="1"/>
  <c r="N655" i="1"/>
  <c r="O655" i="1" s="1"/>
  <c r="N656" i="1"/>
  <c r="O656" i="1" s="1"/>
  <c r="N657" i="1"/>
  <c r="O657" i="1" s="1"/>
  <c r="N658" i="1"/>
  <c r="O658" i="1" s="1"/>
  <c r="N659" i="1"/>
  <c r="O659" i="1" s="1"/>
  <c r="N660" i="1"/>
  <c r="O660" i="1" s="1"/>
  <c r="N661" i="1"/>
  <c r="O661" i="1" s="1"/>
  <c r="N662" i="1"/>
  <c r="O662" i="1" s="1"/>
  <c r="N663" i="1"/>
  <c r="O663" i="1" s="1"/>
  <c r="N664" i="1"/>
  <c r="O664" i="1" s="1"/>
  <c r="N665" i="1"/>
  <c r="O665" i="1" s="1"/>
  <c r="N666" i="1"/>
  <c r="O666" i="1" s="1"/>
  <c r="N667" i="1"/>
  <c r="O667" i="1" s="1"/>
  <c r="N668" i="1"/>
  <c r="O668" i="1" s="1"/>
  <c r="N669" i="1"/>
  <c r="O669" i="1" s="1"/>
  <c r="N670" i="1"/>
  <c r="O670" i="1" s="1"/>
  <c r="N671" i="1"/>
  <c r="O671" i="1" s="1"/>
  <c r="N672" i="1"/>
  <c r="O672" i="1" s="1"/>
  <c r="N673" i="1"/>
  <c r="O673" i="1" s="1"/>
  <c r="N674" i="1"/>
  <c r="O674" i="1" s="1"/>
  <c r="N675" i="1"/>
  <c r="O675" i="1" s="1"/>
  <c r="N676" i="1"/>
  <c r="O676" i="1" s="1"/>
  <c r="N677" i="1"/>
  <c r="O677" i="1" s="1"/>
  <c r="N678" i="1"/>
  <c r="O678" i="1" s="1"/>
  <c r="N679" i="1"/>
  <c r="O679" i="1" s="1"/>
  <c r="N680" i="1"/>
  <c r="O680" i="1" s="1"/>
  <c r="N681" i="1"/>
  <c r="O681" i="1" s="1"/>
  <c r="N682" i="1"/>
  <c r="O682" i="1" s="1"/>
  <c r="N683" i="1"/>
  <c r="O683" i="1" s="1"/>
  <c r="N684" i="1"/>
  <c r="O684" i="1" s="1"/>
  <c r="N685" i="1"/>
  <c r="O685" i="1" s="1"/>
  <c r="N686" i="1"/>
  <c r="O686" i="1" s="1"/>
  <c r="N687" i="1"/>
  <c r="O687" i="1" s="1"/>
  <c r="N688" i="1"/>
  <c r="O688" i="1" s="1"/>
  <c r="N689" i="1"/>
  <c r="O689" i="1" s="1"/>
  <c r="N690" i="1"/>
  <c r="O690" i="1" s="1"/>
  <c r="N691" i="1"/>
  <c r="O691" i="1" s="1"/>
  <c r="N692" i="1"/>
  <c r="O692" i="1" s="1"/>
  <c r="N693" i="1"/>
  <c r="O693" i="1" s="1"/>
  <c r="N694" i="1"/>
  <c r="O694" i="1" s="1"/>
  <c r="N695" i="1"/>
  <c r="O695" i="1" s="1"/>
  <c r="N696" i="1"/>
  <c r="O696" i="1" s="1"/>
  <c r="N697" i="1"/>
  <c r="O697" i="1" s="1"/>
  <c r="N698" i="1"/>
  <c r="O698" i="1" s="1"/>
  <c r="N699" i="1"/>
  <c r="O699" i="1" s="1"/>
  <c r="N700" i="1"/>
  <c r="O700" i="1" s="1"/>
  <c r="N701" i="1"/>
  <c r="O701" i="1" s="1"/>
  <c r="N702" i="1"/>
  <c r="O702" i="1" s="1"/>
  <c r="N703" i="1"/>
  <c r="O703" i="1" s="1"/>
  <c r="N704" i="1"/>
  <c r="O704" i="1" s="1"/>
  <c r="N705" i="1"/>
  <c r="O705" i="1" s="1"/>
  <c r="N706" i="1"/>
  <c r="O706" i="1" s="1"/>
  <c r="N707" i="1"/>
  <c r="O707" i="1" s="1"/>
  <c r="N708" i="1"/>
  <c r="O708" i="1" s="1"/>
  <c r="N709" i="1"/>
  <c r="O709" i="1" s="1"/>
  <c r="N710" i="1"/>
  <c r="O710" i="1" s="1"/>
  <c r="N711" i="1"/>
  <c r="O711" i="1" s="1"/>
  <c r="N712" i="1"/>
  <c r="O712" i="1" s="1"/>
  <c r="N713" i="1"/>
  <c r="O713" i="1" s="1"/>
  <c r="N714" i="1"/>
  <c r="O714" i="1" s="1"/>
  <c r="N715" i="1"/>
  <c r="O715" i="1" s="1"/>
  <c r="N716" i="1"/>
  <c r="O716" i="1" s="1"/>
  <c r="N717" i="1"/>
  <c r="O717" i="1" s="1"/>
  <c r="N718" i="1"/>
  <c r="O718" i="1" s="1"/>
  <c r="N719" i="1"/>
  <c r="O719" i="1" s="1"/>
  <c r="N720" i="1"/>
  <c r="O720" i="1" s="1"/>
  <c r="N721" i="1"/>
  <c r="O721" i="1" s="1"/>
  <c r="N722" i="1"/>
  <c r="O722" i="1" s="1"/>
  <c r="N723" i="1"/>
  <c r="O723" i="1" s="1"/>
  <c r="N724" i="1"/>
  <c r="O724" i="1" s="1"/>
  <c r="N725" i="1"/>
  <c r="O725" i="1" s="1"/>
  <c r="N726" i="1"/>
  <c r="O726" i="1" s="1"/>
  <c r="N727" i="1"/>
  <c r="O727" i="1" s="1"/>
  <c r="N728" i="1"/>
  <c r="O728" i="1" s="1"/>
  <c r="N729" i="1"/>
  <c r="O729" i="1" s="1"/>
  <c r="N730" i="1"/>
  <c r="O730" i="1" s="1"/>
  <c r="N731" i="1"/>
  <c r="O731" i="1" s="1"/>
  <c r="N732" i="1"/>
  <c r="O732" i="1" s="1"/>
  <c r="N733" i="1"/>
  <c r="O733" i="1" s="1"/>
  <c r="N734" i="1"/>
  <c r="O734" i="1" s="1"/>
  <c r="N735" i="1"/>
  <c r="O735" i="1" s="1"/>
  <c r="N736" i="1"/>
  <c r="O736" i="1" s="1"/>
  <c r="N737" i="1"/>
  <c r="O737" i="1" s="1"/>
  <c r="N738" i="1"/>
  <c r="O738" i="1" s="1"/>
  <c r="N739" i="1"/>
  <c r="O739" i="1" s="1"/>
  <c r="N740" i="1"/>
  <c r="O740" i="1" s="1"/>
  <c r="N741" i="1"/>
  <c r="O741" i="1" s="1"/>
  <c r="N742" i="1"/>
  <c r="O742" i="1" s="1"/>
  <c r="N743" i="1"/>
  <c r="O743" i="1" s="1"/>
  <c r="N744" i="1"/>
  <c r="O744" i="1" s="1"/>
  <c r="N745" i="1"/>
  <c r="O745" i="1" s="1"/>
  <c r="N746" i="1"/>
  <c r="O746" i="1" s="1"/>
  <c r="N747" i="1"/>
  <c r="O747" i="1" s="1"/>
  <c r="N748" i="1"/>
  <c r="O748" i="1" s="1"/>
  <c r="N749" i="1"/>
  <c r="O749" i="1" s="1"/>
  <c r="N750" i="1"/>
  <c r="O750" i="1" s="1"/>
  <c r="N751" i="1"/>
  <c r="O751" i="1" s="1"/>
  <c r="N752" i="1"/>
  <c r="O752" i="1" s="1"/>
  <c r="N753" i="1"/>
  <c r="O753" i="1" s="1"/>
  <c r="N754" i="1"/>
  <c r="O754" i="1" s="1"/>
  <c r="N755" i="1"/>
  <c r="O755" i="1" s="1"/>
  <c r="N756" i="1"/>
  <c r="O756" i="1" s="1"/>
  <c r="N757" i="1"/>
  <c r="O757" i="1" s="1"/>
  <c r="N758" i="1"/>
  <c r="O758" i="1" s="1"/>
  <c r="N759" i="1"/>
  <c r="O759" i="1" s="1"/>
  <c r="N760" i="1"/>
  <c r="O760" i="1" s="1"/>
  <c r="N761" i="1"/>
  <c r="O761" i="1" s="1"/>
  <c r="N762" i="1"/>
  <c r="O762" i="1" s="1"/>
  <c r="N763" i="1"/>
  <c r="O763" i="1" s="1"/>
  <c r="N764" i="1"/>
  <c r="O764" i="1" s="1"/>
  <c r="N765" i="1"/>
  <c r="O765" i="1" s="1"/>
  <c r="N766" i="1"/>
  <c r="O766" i="1" s="1"/>
  <c r="N767" i="1"/>
  <c r="O767" i="1" s="1"/>
  <c r="N768" i="1"/>
  <c r="O768" i="1" s="1"/>
  <c r="N769" i="1"/>
  <c r="O769" i="1" s="1"/>
  <c r="N770" i="1"/>
  <c r="O770" i="1" s="1"/>
  <c r="N771" i="1"/>
  <c r="O771" i="1" s="1"/>
  <c r="N772" i="1"/>
  <c r="O772" i="1" s="1"/>
  <c r="N773" i="1"/>
  <c r="O773" i="1" s="1"/>
  <c r="N774" i="1"/>
  <c r="O774" i="1" s="1"/>
  <c r="N775" i="1"/>
  <c r="O775" i="1" s="1"/>
  <c r="N776" i="1"/>
  <c r="O776" i="1" s="1"/>
  <c r="N777" i="1"/>
  <c r="O777" i="1" s="1"/>
  <c r="N778" i="1"/>
  <c r="O778" i="1" s="1"/>
  <c r="N779" i="1"/>
  <c r="O779" i="1" s="1"/>
  <c r="N780" i="1"/>
  <c r="O780" i="1" s="1"/>
  <c r="N781" i="1"/>
  <c r="O781" i="1" s="1"/>
  <c r="N782" i="1"/>
  <c r="O782" i="1" s="1"/>
  <c r="N783" i="1"/>
  <c r="O783" i="1" s="1"/>
  <c r="N784" i="1"/>
  <c r="O784" i="1" s="1"/>
  <c r="N785" i="1"/>
  <c r="O785" i="1" s="1"/>
  <c r="N786" i="1"/>
  <c r="O786" i="1" s="1"/>
  <c r="N787" i="1"/>
  <c r="O787" i="1" s="1"/>
  <c r="N788" i="1"/>
  <c r="O788" i="1" s="1"/>
  <c r="N789" i="1"/>
  <c r="O789" i="1" s="1"/>
  <c r="N790" i="1"/>
  <c r="O790" i="1" s="1"/>
  <c r="N791" i="1"/>
  <c r="O791" i="1" s="1"/>
  <c r="N792" i="1"/>
  <c r="O792" i="1" s="1"/>
  <c r="N793" i="1"/>
  <c r="O793" i="1" s="1"/>
  <c r="N794" i="1"/>
  <c r="O794" i="1" s="1"/>
  <c r="N795" i="1"/>
  <c r="O795" i="1" s="1"/>
  <c r="N796" i="1"/>
  <c r="O796" i="1" s="1"/>
  <c r="N797" i="1"/>
  <c r="O797" i="1" s="1"/>
  <c r="N798" i="1"/>
  <c r="O798" i="1" s="1"/>
  <c r="N799" i="1"/>
  <c r="O799" i="1" s="1"/>
  <c r="N800" i="1"/>
  <c r="O800" i="1" s="1"/>
  <c r="N801" i="1"/>
  <c r="O801" i="1" s="1"/>
  <c r="N802" i="1"/>
  <c r="O802" i="1" s="1"/>
  <c r="N803" i="1"/>
  <c r="O803" i="1" s="1"/>
  <c r="N804" i="1"/>
  <c r="O804" i="1" s="1"/>
  <c r="N805" i="1"/>
  <c r="O805" i="1" s="1"/>
  <c r="N806" i="1"/>
  <c r="O806" i="1" s="1"/>
  <c r="N807" i="1"/>
  <c r="O807" i="1" s="1"/>
  <c r="N808" i="1"/>
  <c r="O808" i="1" s="1"/>
  <c r="N809" i="1"/>
  <c r="O809" i="1" s="1"/>
  <c r="N810" i="1"/>
  <c r="O810" i="1" s="1"/>
  <c r="N811" i="1"/>
  <c r="O811" i="1" s="1"/>
  <c r="N812" i="1"/>
  <c r="O812" i="1" s="1"/>
  <c r="N813" i="1"/>
  <c r="O813" i="1" s="1"/>
  <c r="N814" i="1"/>
  <c r="O814" i="1" s="1"/>
  <c r="N815" i="1"/>
  <c r="O815" i="1" s="1"/>
  <c r="N816" i="1"/>
  <c r="O816" i="1" s="1"/>
  <c r="N817" i="1"/>
  <c r="O817" i="1" s="1"/>
  <c r="N818" i="1"/>
  <c r="O818" i="1" s="1"/>
  <c r="N819" i="1"/>
  <c r="O819" i="1" s="1"/>
  <c r="N820" i="1"/>
  <c r="O820" i="1" s="1"/>
  <c r="N821" i="1"/>
  <c r="O821" i="1" s="1"/>
  <c r="N822" i="1"/>
  <c r="O822" i="1" s="1"/>
  <c r="N823" i="1"/>
  <c r="O823" i="1" s="1"/>
  <c r="N824" i="1"/>
  <c r="O824" i="1" s="1"/>
  <c r="N825" i="1"/>
  <c r="O825" i="1" s="1"/>
  <c r="N826" i="1"/>
  <c r="O826" i="1" s="1"/>
  <c r="N827" i="1"/>
  <c r="O827" i="1" s="1"/>
  <c r="N828" i="1"/>
  <c r="O828" i="1" s="1"/>
  <c r="N829" i="1"/>
  <c r="O829" i="1" s="1"/>
  <c r="N830" i="1"/>
  <c r="O830" i="1" s="1"/>
  <c r="N831" i="1"/>
  <c r="O831" i="1" s="1"/>
  <c r="N832" i="1"/>
  <c r="O832" i="1" s="1"/>
  <c r="N833" i="1"/>
  <c r="O833" i="1" s="1"/>
  <c r="N834" i="1"/>
  <c r="O834" i="1" s="1"/>
  <c r="N835" i="1"/>
  <c r="O835" i="1" s="1"/>
  <c r="N836" i="1"/>
  <c r="O836" i="1" s="1"/>
  <c r="N837" i="1"/>
  <c r="O837" i="1" s="1"/>
  <c r="N838" i="1"/>
  <c r="O838" i="1" s="1"/>
  <c r="N839" i="1"/>
  <c r="O839" i="1" s="1"/>
  <c r="N840" i="1"/>
  <c r="O840" i="1" s="1"/>
  <c r="N841" i="1"/>
  <c r="O841" i="1" s="1"/>
  <c r="N842" i="1"/>
  <c r="O842" i="1" s="1"/>
  <c r="N843" i="1"/>
  <c r="O843" i="1" s="1"/>
  <c r="N844" i="1"/>
  <c r="O844" i="1" s="1"/>
  <c r="N845" i="1"/>
  <c r="O845" i="1" s="1"/>
  <c r="N846" i="1"/>
  <c r="O846" i="1" s="1"/>
  <c r="N847" i="1"/>
  <c r="O847" i="1" s="1"/>
  <c r="N848" i="1"/>
  <c r="O848" i="1" s="1"/>
  <c r="N849" i="1"/>
  <c r="O849" i="1" s="1"/>
  <c r="N850" i="1"/>
  <c r="O850" i="1" s="1"/>
  <c r="N851" i="1"/>
  <c r="O851" i="1" s="1"/>
  <c r="N852" i="1"/>
  <c r="O852" i="1" s="1"/>
  <c r="N853" i="1"/>
  <c r="O853" i="1" s="1"/>
  <c r="N854" i="1"/>
  <c r="O854" i="1" s="1"/>
  <c r="N855" i="1"/>
  <c r="O855" i="1" s="1"/>
  <c r="N856" i="1"/>
  <c r="O856" i="1" s="1"/>
  <c r="N857" i="1"/>
  <c r="O857" i="1" s="1"/>
  <c r="N858" i="1"/>
  <c r="O858" i="1" s="1"/>
  <c r="N859" i="1"/>
  <c r="O859" i="1" s="1"/>
  <c r="N860" i="1"/>
  <c r="O860" i="1" s="1"/>
  <c r="N861" i="1"/>
  <c r="O861" i="1" s="1"/>
  <c r="N862" i="1"/>
  <c r="O862" i="1" s="1"/>
  <c r="N863" i="1"/>
  <c r="O863" i="1" s="1"/>
  <c r="N864" i="1"/>
  <c r="O864" i="1" s="1"/>
  <c r="N865" i="1"/>
  <c r="O865" i="1" s="1"/>
  <c r="N866" i="1"/>
  <c r="O866" i="1" s="1"/>
  <c r="N867" i="1"/>
  <c r="O867" i="1" s="1"/>
  <c r="N868" i="1"/>
  <c r="O868" i="1" s="1"/>
  <c r="N869" i="1"/>
  <c r="O869" i="1" s="1"/>
  <c r="N870" i="1"/>
  <c r="O870" i="1" s="1"/>
  <c r="N871" i="1"/>
  <c r="O871" i="1" s="1"/>
  <c r="N872" i="1"/>
  <c r="O872" i="1" s="1"/>
  <c r="N873" i="1"/>
  <c r="O873" i="1" s="1"/>
  <c r="N874" i="1"/>
  <c r="O874" i="1" s="1"/>
  <c r="N875" i="1"/>
  <c r="O875" i="1" s="1"/>
  <c r="N876" i="1"/>
  <c r="O876" i="1" s="1"/>
  <c r="N877" i="1"/>
  <c r="O877" i="1" s="1"/>
  <c r="N878" i="1"/>
  <c r="O878" i="1" s="1"/>
  <c r="N879" i="1"/>
  <c r="O879" i="1" s="1"/>
  <c r="N880" i="1"/>
  <c r="O880" i="1" s="1"/>
  <c r="N881" i="1"/>
  <c r="O881" i="1" s="1"/>
  <c r="N882" i="1"/>
  <c r="O882" i="1" s="1"/>
  <c r="N883" i="1"/>
  <c r="O883" i="1" s="1"/>
  <c r="N884" i="1"/>
  <c r="O884" i="1" s="1"/>
  <c r="N885" i="1"/>
  <c r="O885" i="1" s="1"/>
  <c r="N886" i="1"/>
  <c r="O886" i="1" s="1"/>
  <c r="N887" i="1"/>
  <c r="O887" i="1" s="1"/>
  <c r="N888" i="1"/>
  <c r="O888" i="1" s="1"/>
  <c r="N889" i="1"/>
  <c r="O889" i="1" s="1"/>
  <c r="N890" i="1"/>
  <c r="O890" i="1" s="1"/>
  <c r="N891" i="1"/>
  <c r="O891" i="1" s="1"/>
  <c r="N892" i="1"/>
  <c r="O892" i="1" s="1"/>
  <c r="N893" i="1"/>
  <c r="O893" i="1" s="1"/>
  <c r="N894" i="1"/>
  <c r="O894" i="1" s="1"/>
  <c r="N895" i="1"/>
  <c r="O895" i="1" s="1"/>
  <c r="N896" i="1"/>
  <c r="O896" i="1" s="1"/>
  <c r="N897" i="1"/>
  <c r="O897" i="1" s="1"/>
  <c r="N898" i="1"/>
  <c r="O898" i="1" s="1"/>
  <c r="N899" i="1"/>
  <c r="O899" i="1" s="1"/>
  <c r="N900" i="1"/>
  <c r="O900" i="1" s="1"/>
  <c r="N901" i="1"/>
  <c r="O901" i="1" s="1"/>
  <c r="N902" i="1"/>
  <c r="O902" i="1" s="1"/>
  <c r="N903" i="1"/>
  <c r="O903" i="1" s="1"/>
  <c r="N904" i="1"/>
  <c r="O904" i="1" s="1"/>
  <c r="N905" i="1"/>
  <c r="O905" i="1" s="1"/>
  <c r="N906" i="1"/>
  <c r="O906" i="1" s="1"/>
  <c r="N907" i="1"/>
  <c r="O907" i="1" s="1"/>
  <c r="N908" i="1"/>
  <c r="O908" i="1" s="1"/>
  <c r="N909" i="1"/>
  <c r="O909" i="1" s="1"/>
  <c r="N910" i="1"/>
  <c r="O910" i="1" s="1"/>
  <c r="N911" i="1"/>
  <c r="O911" i="1" s="1"/>
  <c r="N912" i="1"/>
  <c r="O912" i="1" s="1"/>
  <c r="N913" i="1"/>
  <c r="O913" i="1" s="1"/>
  <c r="N914" i="1"/>
  <c r="O914" i="1" s="1"/>
  <c r="N915" i="1"/>
  <c r="O915" i="1" s="1"/>
  <c r="N916" i="1"/>
  <c r="O916" i="1" s="1"/>
  <c r="N917" i="1"/>
  <c r="O917" i="1" s="1"/>
  <c r="N918" i="1"/>
  <c r="O918" i="1" s="1"/>
  <c r="N919" i="1"/>
  <c r="O919" i="1" s="1"/>
  <c r="N920" i="1"/>
  <c r="O920" i="1" s="1"/>
  <c r="N921" i="1"/>
  <c r="O921" i="1" s="1"/>
  <c r="N922" i="1"/>
  <c r="O922" i="1" s="1"/>
  <c r="N923" i="1"/>
  <c r="O923" i="1" s="1"/>
  <c r="N924" i="1"/>
  <c r="O924" i="1" s="1"/>
  <c r="N925" i="1"/>
  <c r="O925" i="1" s="1"/>
  <c r="N926" i="1"/>
  <c r="O926" i="1" s="1"/>
  <c r="N927" i="1"/>
  <c r="O927" i="1" s="1"/>
  <c r="N928" i="1"/>
  <c r="O928" i="1" s="1"/>
  <c r="N929" i="1"/>
  <c r="O929" i="1" s="1"/>
  <c r="N930" i="1"/>
  <c r="O930" i="1" s="1"/>
  <c r="N931" i="1"/>
  <c r="O931" i="1" s="1"/>
  <c r="N932" i="1"/>
  <c r="O932" i="1" s="1"/>
  <c r="N933" i="1"/>
  <c r="O933" i="1" s="1"/>
  <c r="N934" i="1"/>
  <c r="O934" i="1" s="1"/>
  <c r="N935" i="1"/>
  <c r="O935" i="1" s="1"/>
  <c r="N936" i="1"/>
  <c r="O936" i="1" s="1"/>
  <c r="N937" i="1"/>
  <c r="O937" i="1" s="1"/>
  <c r="N938" i="1"/>
  <c r="O938" i="1" s="1"/>
  <c r="N939" i="1"/>
  <c r="O939" i="1" s="1"/>
  <c r="N940" i="1"/>
  <c r="O940" i="1" s="1"/>
  <c r="N941" i="1"/>
  <c r="O941" i="1" s="1"/>
  <c r="N942" i="1"/>
  <c r="O942" i="1" s="1"/>
  <c r="N943" i="1"/>
  <c r="O943" i="1" s="1"/>
  <c r="N944" i="1"/>
  <c r="O944" i="1" s="1"/>
  <c r="N945" i="1"/>
  <c r="O945" i="1" s="1"/>
  <c r="N946" i="1"/>
  <c r="O946" i="1" s="1"/>
  <c r="N947" i="1"/>
  <c r="O947" i="1" s="1"/>
  <c r="N948" i="1"/>
  <c r="O948" i="1" s="1"/>
  <c r="N949" i="1"/>
  <c r="O949" i="1" s="1"/>
  <c r="N950" i="1"/>
  <c r="O950" i="1" s="1"/>
  <c r="N951" i="1"/>
  <c r="O951" i="1" s="1"/>
  <c r="N952" i="1"/>
  <c r="O952" i="1" s="1"/>
  <c r="N953" i="1"/>
  <c r="O953" i="1" s="1"/>
  <c r="N954" i="1"/>
  <c r="O954" i="1" s="1"/>
  <c r="N955" i="1"/>
  <c r="O955" i="1" s="1"/>
  <c r="N956" i="1"/>
  <c r="O956" i="1" s="1"/>
  <c r="N957" i="1"/>
  <c r="O957" i="1" s="1"/>
  <c r="N958" i="1"/>
  <c r="O958" i="1" s="1"/>
  <c r="N959" i="1"/>
  <c r="O959" i="1" s="1"/>
  <c r="N960" i="1"/>
  <c r="O960" i="1" s="1"/>
  <c r="N961" i="1"/>
  <c r="O961" i="1" s="1"/>
  <c r="N962" i="1"/>
  <c r="O962" i="1" s="1"/>
  <c r="N963" i="1"/>
  <c r="O963" i="1" s="1"/>
  <c r="N964" i="1"/>
  <c r="O964" i="1" s="1"/>
  <c r="N965" i="1"/>
  <c r="O965" i="1" s="1"/>
  <c r="N966" i="1"/>
  <c r="O966" i="1" s="1"/>
  <c r="N967" i="1"/>
  <c r="O967" i="1" s="1"/>
  <c r="N968" i="1"/>
  <c r="O968" i="1" s="1"/>
  <c r="N969" i="1"/>
  <c r="O969" i="1" s="1"/>
  <c r="N970" i="1"/>
  <c r="O970" i="1" s="1"/>
  <c r="N971" i="1"/>
  <c r="O971" i="1" s="1"/>
  <c r="N972" i="1"/>
  <c r="O972" i="1" s="1"/>
  <c r="N973" i="1"/>
  <c r="O973" i="1" s="1"/>
  <c r="N974" i="1"/>
  <c r="O974" i="1" s="1"/>
  <c r="N975" i="1"/>
  <c r="O975" i="1" s="1"/>
  <c r="N976" i="1"/>
  <c r="O976" i="1" s="1"/>
  <c r="N977" i="1"/>
  <c r="O977" i="1" s="1"/>
  <c r="N978" i="1"/>
  <c r="O978" i="1" s="1"/>
  <c r="N979" i="1"/>
  <c r="O979" i="1" s="1"/>
  <c r="N980" i="1"/>
  <c r="O980" i="1" s="1"/>
  <c r="N981" i="1"/>
  <c r="O981" i="1" s="1"/>
  <c r="N982" i="1"/>
  <c r="O982" i="1" s="1"/>
  <c r="N983" i="1"/>
  <c r="O983" i="1" s="1"/>
  <c r="N984" i="1"/>
  <c r="O984" i="1" s="1"/>
  <c r="N985" i="1"/>
  <c r="O985" i="1" s="1"/>
  <c r="N986" i="1"/>
  <c r="O986" i="1" s="1"/>
  <c r="N987" i="1"/>
  <c r="O987" i="1" s="1"/>
  <c r="N988" i="1"/>
  <c r="O988" i="1" s="1"/>
  <c r="N989" i="1"/>
  <c r="O989" i="1" s="1"/>
  <c r="N990" i="1"/>
  <c r="O990" i="1" s="1"/>
  <c r="N991" i="1"/>
  <c r="O991" i="1" s="1"/>
  <c r="N992" i="1"/>
  <c r="O992" i="1" s="1"/>
  <c r="N993" i="1"/>
  <c r="O993" i="1" s="1"/>
  <c r="N994" i="1"/>
  <c r="O994" i="1" s="1"/>
  <c r="N995" i="1"/>
  <c r="O995" i="1" s="1"/>
  <c r="N996" i="1"/>
  <c r="O996" i="1" s="1"/>
  <c r="N997" i="1"/>
  <c r="O997" i="1" s="1"/>
  <c r="N998" i="1"/>
  <c r="O998" i="1" s="1"/>
  <c r="N999" i="1"/>
  <c r="O999" i="1" s="1"/>
  <c r="N1000" i="1"/>
  <c r="O1000" i="1" s="1"/>
  <c r="N1001" i="1"/>
  <c r="O1001" i="1" s="1"/>
  <c r="N1002" i="1"/>
  <c r="O1002" i="1" s="1"/>
  <c r="N1003" i="1"/>
  <c r="O1003" i="1" s="1"/>
  <c r="N1004" i="1"/>
  <c r="O1004" i="1" s="1"/>
  <c r="N1005" i="1"/>
  <c r="O1005" i="1" s="1"/>
  <c r="N1006" i="1"/>
  <c r="O1006" i="1" s="1"/>
  <c r="N1007" i="1"/>
  <c r="O1007" i="1" s="1"/>
  <c r="N1008" i="1"/>
  <c r="O1008" i="1" s="1"/>
  <c r="N1009" i="1"/>
  <c r="O1009" i="1" s="1"/>
  <c r="N1010" i="1"/>
  <c r="O1010" i="1" s="1"/>
  <c r="N1011" i="1"/>
  <c r="O1011" i="1" s="1"/>
  <c r="N1012" i="1"/>
  <c r="O1012" i="1" s="1"/>
  <c r="N1013" i="1"/>
  <c r="O1013" i="1" s="1"/>
  <c r="N1014" i="1"/>
  <c r="O1014" i="1" s="1"/>
  <c r="N1015" i="1"/>
  <c r="O1015" i="1" s="1"/>
  <c r="N1016" i="1"/>
  <c r="O1016" i="1" s="1"/>
  <c r="N1017" i="1"/>
  <c r="O1017" i="1" s="1"/>
  <c r="N1018" i="1"/>
  <c r="O1018" i="1" s="1"/>
  <c r="N1019" i="1"/>
  <c r="O1019" i="1" s="1"/>
  <c r="N1020" i="1"/>
  <c r="O1020" i="1" s="1"/>
  <c r="N1021" i="1"/>
  <c r="O1021" i="1" s="1"/>
  <c r="N1022" i="1"/>
  <c r="O1022" i="1" s="1"/>
  <c r="N1023" i="1"/>
  <c r="O1023" i="1" s="1"/>
  <c r="N1024" i="1"/>
  <c r="O1024" i="1" s="1"/>
  <c r="N1025" i="1"/>
  <c r="O1025" i="1" s="1"/>
  <c r="N1026" i="1"/>
  <c r="O1026" i="1" s="1"/>
  <c r="N1027" i="1"/>
  <c r="O1027" i="1" s="1"/>
  <c r="N1028" i="1"/>
  <c r="O1028" i="1" s="1"/>
  <c r="N1029" i="1"/>
  <c r="O1029" i="1" s="1"/>
  <c r="N1030" i="1"/>
  <c r="O1030" i="1" s="1"/>
  <c r="N1031" i="1"/>
  <c r="O1031" i="1" s="1"/>
  <c r="N1032" i="1"/>
  <c r="O1032" i="1" s="1"/>
  <c r="N1033" i="1"/>
  <c r="O1033" i="1" s="1"/>
  <c r="N1034" i="1"/>
  <c r="O1034" i="1" s="1"/>
  <c r="N1035" i="1"/>
  <c r="O1035" i="1" s="1"/>
  <c r="N1036" i="1"/>
  <c r="O1036" i="1" s="1"/>
  <c r="N1037" i="1"/>
  <c r="O1037" i="1" s="1"/>
  <c r="N1038" i="1"/>
  <c r="O1038" i="1" s="1"/>
  <c r="N1039" i="1"/>
  <c r="O1039" i="1" s="1"/>
  <c r="N1040" i="1"/>
  <c r="O1040" i="1" s="1"/>
  <c r="N1041" i="1"/>
  <c r="O1041" i="1" s="1"/>
  <c r="N1042" i="1"/>
  <c r="O1042" i="1" s="1"/>
  <c r="N1043" i="1"/>
  <c r="O1043" i="1" s="1"/>
  <c r="N1044" i="1"/>
  <c r="O1044" i="1" s="1"/>
  <c r="N1045" i="1"/>
  <c r="O1045" i="1" s="1"/>
  <c r="N1046" i="1"/>
  <c r="O1046" i="1" s="1"/>
  <c r="N1047" i="1"/>
  <c r="O1047" i="1" s="1"/>
  <c r="N1048" i="1"/>
  <c r="O1048" i="1" s="1"/>
  <c r="N1049" i="1"/>
  <c r="O1049" i="1" s="1"/>
  <c r="N1050" i="1"/>
  <c r="O1050" i="1" s="1"/>
  <c r="N1051" i="1"/>
  <c r="O1051" i="1" s="1"/>
  <c r="N1052" i="1"/>
  <c r="O1052" i="1" s="1"/>
  <c r="N1053" i="1"/>
  <c r="O1053" i="1" s="1"/>
  <c r="N1054" i="1"/>
  <c r="O1054" i="1" s="1"/>
  <c r="N1055" i="1"/>
  <c r="O1055" i="1" s="1"/>
  <c r="N1056" i="1"/>
  <c r="O1056" i="1" s="1"/>
  <c r="N1057" i="1"/>
  <c r="O1057" i="1" s="1"/>
  <c r="N1058" i="1"/>
  <c r="O1058" i="1" s="1"/>
  <c r="N1059" i="1"/>
  <c r="O1059" i="1" s="1"/>
  <c r="N1060" i="1"/>
  <c r="O1060" i="1" s="1"/>
  <c r="N1061" i="1"/>
  <c r="O1061" i="1" s="1"/>
  <c r="N1062" i="1"/>
  <c r="O1062" i="1" s="1"/>
  <c r="N1063" i="1"/>
  <c r="O1063" i="1" s="1"/>
  <c r="N1064" i="1"/>
  <c r="O1064" i="1" s="1"/>
  <c r="N1065" i="1"/>
  <c r="O1065" i="1" s="1"/>
  <c r="N1066" i="1"/>
  <c r="O1066" i="1" s="1"/>
  <c r="N1067" i="1"/>
  <c r="O1067" i="1" s="1"/>
  <c r="N1068" i="1"/>
  <c r="O1068" i="1" s="1"/>
  <c r="N1069" i="1"/>
  <c r="O1069" i="1" s="1"/>
  <c r="N1070" i="1"/>
  <c r="O1070" i="1" s="1"/>
  <c r="N1071" i="1"/>
  <c r="O1071" i="1" s="1"/>
  <c r="N1072" i="1"/>
  <c r="O1072" i="1" s="1"/>
  <c r="N1073" i="1"/>
  <c r="O1073" i="1" s="1"/>
  <c r="N1074" i="1"/>
  <c r="O1074" i="1" s="1"/>
  <c r="N1075" i="1"/>
  <c r="O1075" i="1" s="1"/>
  <c r="N1076" i="1"/>
  <c r="O1076" i="1" s="1"/>
  <c r="N1077" i="1"/>
  <c r="O1077" i="1" s="1"/>
  <c r="N1078" i="1"/>
  <c r="O1078" i="1" s="1"/>
  <c r="N1079" i="1"/>
  <c r="O1079" i="1" s="1"/>
  <c r="N1080" i="1"/>
  <c r="O1080" i="1" s="1"/>
  <c r="N1081" i="1"/>
  <c r="O1081" i="1" s="1"/>
  <c r="N1082" i="1"/>
  <c r="O1082" i="1" s="1"/>
  <c r="N1083" i="1"/>
  <c r="O1083" i="1" s="1"/>
  <c r="N1084" i="1"/>
  <c r="O1084" i="1" s="1"/>
  <c r="N1085" i="1"/>
  <c r="O1085" i="1" s="1"/>
  <c r="N1086" i="1"/>
  <c r="O1086" i="1" s="1"/>
  <c r="N1087" i="1"/>
  <c r="O1087" i="1" s="1"/>
  <c r="N1088" i="1"/>
  <c r="O1088" i="1" s="1"/>
  <c r="N1089" i="1"/>
  <c r="O1089" i="1" s="1"/>
  <c r="N1090" i="1"/>
  <c r="O1090" i="1" s="1"/>
  <c r="N1091" i="1"/>
  <c r="O1091" i="1" s="1"/>
  <c r="N1092" i="1"/>
  <c r="O1092" i="1" s="1"/>
  <c r="N1093" i="1"/>
  <c r="O1093" i="1" s="1"/>
  <c r="N1094" i="1"/>
  <c r="O1094" i="1" s="1"/>
  <c r="N1095" i="1"/>
  <c r="O1095" i="1" s="1"/>
  <c r="N1096" i="1"/>
  <c r="O1096" i="1" s="1"/>
  <c r="N1097" i="1"/>
  <c r="O1097" i="1" s="1"/>
  <c r="N1098" i="1"/>
  <c r="O1098" i="1" s="1"/>
  <c r="N1099" i="1"/>
  <c r="O1099" i="1" s="1"/>
  <c r="N1100" i="1"/>
  <c r="O1100" i="1" s="1"/>
  <c r="N1101" i="1"/>
  <c r="O1101" i="1" s="1"/>
  <c r="N1102" i="1"/>
  <c r="O1102" i="1" s="1"/>
  <c r="N1103" i="1"/>
  <c r="O1103" i="1" s="1"/>
  <c r="N1104" i="1"/>
  <c r="O1104" i="1" s="1"/>
  <c r="N1105" i="1"/>
  <c r="O1105" i="1" s="1"/>
  <c r="N1106" i="1"/>
  <c r="O1106" i="1" s="1"/>
  <c r="N1107" i="1"/>
  <c r="O1107" i="1" s="1"/>
  <c r="N1108" i="1"/>
  <c r="O1108" i="1" s="1"/>
  <c r="N1109" i="1"/>
  <c r="O1109" i="1" s="1"/>
  <c r="N1110" i="1"/>
  <c r="O1110" i="1" s="1"/>
  <c r="N1111" i="1"/>
  <c r="O1111" i="1" s="1"/>
  <c r="N1112" i="1"/>
  <c r="O1112" i="1" s="1"/>
  <c r="N1113" i="1"/>
  <c r="O1113" i="1" s="1"/>
  <c r="N1114" i="1"/>
  <c r="O1114" i="1" s="1"/>
  <c r="N1115" i="1"/>
  <c r="O1115" i="1" s="1"/>
  <c r="N1116" i="1"/>
  <c r="O1116" i="1" s="1"/>
  <c r="N1117" i="1"/>
  <c r="O1117" i="1" s="1"/>
  <c r="N1118" i="1"/>
  <c r="O1118" i="1" s="1"/>
  <c r="N1119" i="1"/>
  <c r="O1119" i="1" s="1"/>
  <c r="N1120" i="1"/>
  <c r="O1120" i="1" s="1"/>
  <c r="N1121" i="1"/>
  <c r="O1121" i="1" s="1"/>
  <c r="N1122" i="1"/>
  <c r="O1122" i="1" s="1"/>
  <c r="N1123" i="1"/>
  <c r="O1123" i="1" s="1"/>
  <c r="N1124" i="1"/>
  <c r="O1124" i="1" s="1"/>
  <c r="N1125" i="1"/>
  <c r="O1125" i="1" s="1"/>
  <c r="N1126" i="1"/>
  <c r="O1126" i="1" s="1"/>
  <c r="N1127" i="1"/>
  <c r="O1127" i="1" s="1"/>
  <c r="N1128" i="1"/>
  <c r="O1128" i="1" s="1"/>
  <c r="N1129" i="1"/>
  <c r="O1129" i="1" s="1"/>
  <c r="N1130" i="1"/>
  <c r="O1130" i="1" s="1"/>
  <c r="N1131" i="1"/>
  <c r="O1131" i="1" s="1"/>
  <c r="N1132" i="1"/>
  <c r="O1132" i="1" s="1"/>
  <c r="N1133" i="1"/>
  <c r="O1133" i="1" s="1"/>
  <c r="N1134" i="1"/>
  <c r="O1134" i="1" s="1"/>
  <c r="N1135" i="1"/>
  <c r="O1135" i="1" s="1"/>
  <c r="N1136" i="1"/>
  <c r="O1136" i="1" s="1"/>
  <c r="N1137" i="1"/>
  <c r="O1137" i="1" s="1"/>
  <c r="N1138" i="1"/>
  <c r="O1138" i="1" s="1"/>
  <c r="N1139" i="1"/>
  <c r="O1139" i="1" s="1"/>
  <c r="N1140" i="1"/>
  <c r="O1140" i="1" s="1"/>
  <c r="N1141" i="1"/>
  <c r="O1141" i="1" s="1"/>
  <c r="N1142" i="1"/>
  <c r="O1142" i="1" s="1"/>
  <c r="N1143" i="1"/>
  <c r="O1143" i="1" s="1"/>
  <c r="N1144" i="1"/>
  <c r="O1144" i="1" s="1"/>
  <c r="N1145" i="1"/>
  <c r="O1145" i="1" s="1"/>
  <c r="N1146" i="1"/>
  <c r="O1146" i="1" s="1"/>
  <c r="N1147" i="1"/>
  <c r="O1147" i="1" s="1"/>
  <c r="N1148" i="1"/>
  <c r="O1148" i="1" s="1"/>
  <c r="N1149" i="1"/>
  <c r="O1149" i="1" s="1"/>
  <c r="N1150" i="1"/>
  <c r="O1150" i="1" s="1"/>
  <c r="N1151" i="1"/>
  <c r="O1151" i="1" s="1"/>
  <c r="N1152" i="1"/>
  <c r="O1152" i="1" s="1"/>
  <c r="N1153" i="1"/>
  <c r="O1153" i="1" s="1"/>
  <c r="N1154" i="1"/>
  <c r="O1154" i="1" s="1"/>
  <c r="N1155" i="1"/>
  <c r="O1155" i="1" s="1"/>
  <c r="N1156" i="1"/>
  <c r="O1156" i="1" s="1"/>
  <c r="N1157" i="1"/>
  <c r="O1157" i="1" s="1"/>
  <c r="N1158" i="1"/>
  <c r="O1158" i="1" s="1"/>
  <c r="N1159" i="1"/>
  <c r="O1159" i="1" s="1"/>
  <c r="N1160" i="1"/>
  <c r="O1160" i="1" s="1"/>
  <c r="N1161" i="1"/>
  <c r="O1161" i="1" s="1"/>
  <c r="N1162" i="1"/>
  <c r="O1162" i="1" s="1"/>
  <c r="N1163" i="1"/>
  <c r="O1163" i="1" s="1"/>
  <c r="N1164" i="1"/>
  <c r="O1164" i="1" s="1"/>
  <c r="N1165" i="1"/>
  <c r="O1165" i="1" s="1"/>
  <c r="N1166" i="1"/>
  <c r="O1166" i="1" s="1"/>
  <c r="N1167" i="1"/>
  <c r="O1167" i="1" s="1"/>
  <c r="N1168" i="1"/>
  <c r="O1168" i="1" s="1"/>
  <c r="N1169" i="1"/>
  <c r="O1169" i="1" s="1"/>
  <c r="N1170" i="1"/>
  <c r="O1170" i="1" s="1"/>
  <c r="N1171" i="1"/>
  <c r="O1171" i="1" s="1"/>
  <c r="N1172" i="1"/>
  <c r="O1172" i="1" s="1"/>
  <c r="N1173" i="1"/>
  <c r="O1173" i="1" s="1"/>
  <c r="N1174" i="1"/>
  <c r="O1174" i="1" s="1"/>
  <c r="N1175" i="1"/>
  <c r="O1175" i="1" s="1"/>
  <c r="N1176" i="1"/>
  <c r="O1176" i="1" s="1"/>
  <c r="N1177" i="1"/>
  <c r="O1177" i="1" s="1"/>
  <c r="N1178" i="1"/>
  <c r="O1178" i="1" s="1"/>
  <c r="N1179" i="1"/>
  <c r="O1179" i="1" s="1"/>
  <c r="N1180" i="1"/>
  <c r="O1180" i="1" s="1"/>
  <c r="N1181" i="1"/>
  <c r="O1181" i="1" s="1"/>
  <c r="N1182" i="1"/>
  <c r="O1182" i="1" s="1"/>
  <c r="N1183" i="1"/>
  <c r="O1183" i="1" s="1"/>
  <c r="N1184" i="1"/>
  <c r="O1184" i="1" s="1"/>
  <c r="N1185" i="1"/>
  <c r="O1185" i="1" s="1"/>
  <c r="N1186" i="1"/>
  <c r="O1186" i="1" s="1"/>
  <c r="N1187" i="1"/>
  <c r="O1187" i="1" s="1"/>
  <c r="N1188" i="1"/>
  <c r="O1188" i="1" s="1"/>
  <c r="N1189" i="1"/>
  <c r="O1189" i="1" s="1"/>
  <c r="N1190" i="1"/>
  <c r="O1190" i="1" s="1"/>
  <c r="N1191" i="1"/>
  <c r="O1191" i="1" s="1"/>
  <c r="N1192" i="1"/>
  <c r="O1192" i="1" s="1"/>
  <c r="N1193" i="1"/>
  <c r="O1193" i="1" s="1"/>
  <c r="N1194" i="1"/>
  <c r="O1194" i="1" s="1"/>
  <c r="N1195" i="1"/>
  <c r="O1195" i="1" s="1"/>
  <c r="N1196" i="1"/>
  <c r="O1196" i="1" s="1"/>
  <c r="N1197" i="1"/>
  <c r="O1197" i="1" s="1"/>
  <c r="N1198" i="1"/>
  <c r="O1198" i="1" s="1"/>
  <c r="N1199" i="1"/>
  <c r="O1199" i="1" s="1"/>
  <c r="N1200" i="1"/>
  <c r="O1200" i="1" s="1"/>
  <c r="N1201" i="1"/>
  <c r="O1201" i="1" s="1"/>
  <c r="N1202" i="1"/>
  <c r="O1202" i="1" s="1"/>
  <c r="N1203" i="1"/>
  <c r="O1203" i="1" s="1"/>
  <c r="N1204" i="1"/>
  <c r="O1204" i="1" s="1"/>
  <c r="N1205" i="1"/>
  <c r="O1205" i="1" s="1"/>
  <c r="N1206" i="1"/>
  <c r="O1206" i="1" s="1"/>
  <c r="N1207" i="1"/>
  <c r="O1207" i="1" s="1"/>
  <c r="N1208" i="1"/>
  <c r="O1208" i="1" s="1"/>
  <c r="N1209" i="1"/>
  <c r="O1209" i="1" s="1"/>
  <c r="N1210" i="1"/>
  <c r="O1210" i="1" s="1"/>
  <c r="N1211" i="1"/>
  <c r="O1211" i="1" s="1"/>
  <c r="N1212" i="1"/>
  <c r="O1212" i="1" s="1"/>
  <c r="N1213" i="1"/>
  <c r="O1213" i="1" s="1"/>
  <c r="N1214" i="1"/>
  <c r="O1214" i="1" s="1"/>
  <c r="N1215" i="1"/>
  <c r="O1215" i="1" s="1"/>
  <c r="N1216" i="1"/>
  <c r="O1216" i="1" s="1"/>
  <c r="N1217" i="1"/>
  <c r="O1217" i="1" s="1"/>
  <c r="N1218" i="1"/>
  <c r="O1218" i="1" s="1"/>
  <c r="N1219" i="1"/>
  <c r="O1219" i="1" s="1"/>
  <c r="N1220" i="1"/>
  <c r="O1220" i="1" s="1"/>
  <c r="N1221" i="1"/>
  <c r="O1221" i="1" s="1"/>
  <c r="N1222" i="1"/>
  <c r="O1222" i="1" s="1"/>
  <c r="N1223" i="1"/>
  <c r="O1223" i="1" s="1"/>
  <c r="N1224" i="1"/>
  <c r="O1224" i="1" s="1"/>
  <c r="N1225" i="1"/>
  <c r="O1225" i="1" s="1"/>
  <c r="N1226" i="1"/>
  <c r="O1226" i="1" s="1"/>
  <c r="N1227" i="1"/>
  <c r="O1227" i="1" s="1"/>
  <c r="N1228" i="1"/>
  <c r="O1228" i="1" s="1"/>
  <c r="N1229" i="1"/>
  <c r="O1229" i="1" s="1"/>
  <c r="N1230" i="1"/>
  <c r="O1230" i="1" s="1"/>
  <c r="N1231" i="1"/>
  <c r="O1231" i="1" s="1"/>
  <c r="N1232" i="1"/>
  <c r="O1232" i="1" s="1"/>
  <c r="N1233" i="1"/>
  <c r="O1233" i="1" s="1"/>
  <c r="N1234" i="1"/>
  <c r="O1234" i="1" s="1"/>
  <c r="N1235" i="1"/>
  <c r="O1235" i="1" s="1"/>
  <c r="N1236" i="1"/>
  <c r="O1236" i="1" s="1"/>
  <c r="N1237" i="1"/>
  <c r="O1237" i="1" s="1"/>
  <c r="N1238" i="1"/>
  <c r="O1238" i="1" s="1"/>
  <c r="N1239" i="1"/>
  <c r="O1239" i="1" s="1"/>
  <c r="N1240" i="1"/>
  <c r="O1240" i="1" s="1"/>
  <c r="N1241" i="1"/>
  <c r="O1241" i="1" s="1"/>
  <c r="N1242" i="1"/>
  <c r="O1242" i="1" s="1"/>
  <c r="N1243" i="1"/>
  <c r="O1243" i="1" s="1"/>
  <c r="N1244" i="1"/>
  <c r="O1244" i="1" s="1"/>
  <c r="N1245" i="1"/>
  <c r="O1245" i="1" s="1"/>
  <c r="N1246" i="1"/>
  <c r="O1246" i="1" s="1"/>
  <c r="N1247" i="1"/>
  <c r="O1247" i="1" s="1"/>
  <c r="N1248" i="1"/>
  <c r="O1248" i="1" s="1"/>
  <c r="N1249" i="1"/>
  <c r="O1249" i="1" s="1"/>
  <c r="N1250" i="1"/>
  <c r="O1250" i="1" s="1"/>
  <c r="N1251" i="1"/>
  <c r="O1251" i="1" s="1"/>
  <c r="N1252" i="1"/>
  <c r="O1252" i="1" s="1"/>
  <c r="N1253" i="1"/>
  <c r="O1253" i="1" s="1"/>
  <c r="N1254" i="1"/>
  <c r="O1254" i="1" s="1"/>
  <c r="N1255" i="1"/>
  <c r="O1255" i="1" s="1"/>
  <c r="N1256" i="1"/>
  <c r="O1256" i="1" s="1"/>
  <c r="N1257" i="1"/>
  <c r="O1257" i="1" s="1"/>
  <c r="N1258" i="1"/>
  <c r="O1258" i="1" s="1"/>
  <c r="N1259" i="1"/>
  <c r="O1259" i="1" s="1"/>
  <c r="N1260" i="1"/>
  <c r="O1260" i="1" s="1"/>
  <c r="N1261" i="1"/>
  <c r="O1261" i="1" s="1"/>
  <c r="N1262" i="1"/>
  <c r="O1262" i="1" s="1"/>
  <c r="N1263" i="1"/>
  <c r="O1263" i="1" s="1"/>
  <c r="N1264" i="1"/>
  <c r="O1264" i="1" s="1"/>
  <c r="N1265" i="1"/>
  <c r="O1265" i="1" s="1"/>
  <c r="N1266" i="1"/>
  <c r="O1266" i="1" s="1"/>
  <c r="N1267" i="1"/>
  <c r="O1267" i="1" s="1"/>
  <c r="N1268" i="1"/>
  <c r="O1268" i="1" s="1"/>
  <c r="N1269" i="1"/>
  <c r="O1269" i="1" s="1"/>
  <c r="N1270" i="1"/>
  <c r="O1270" i="1" s="1"/>
  <c r="N1271" i="1"/>
  <c r="O1271" i="1" s="1"/>
  <c r="N1272" i="1"/>
  <c r="O1272" i="1" s="1"/>
  <c r="N1273" i="1"/>
  <c r="O1273" i="1" s="1"/>
  <c r="N1274" i="1"/>
  <c r="O1274" i="1" s="1"/>
  <c r="N1275" i="1"/>
  <c r="O1275" i="1" s="1"/>
  <c r="N1276" i="1"/>
  <c r="O1276" i="1" s="1"/>
  <c r="N1277" i="1"/>
  <c r="O1277" i="1" s="1"/>
  <c r="N1278" i="1"/>
  <c r="O1278" i="1" s="1"/>
  <c r="N1279" i="1"/>
  <c r="O1279" i="1" s="1"/>
  <c r="N1280" i="1"/>
  <c r="O1280" i="1" s="1"/>
  <c r="N1281" i="1"/>
  <c r="O1281" i="1" s="1"/>
  <c r="N1282" i="1"/>
  <c r="O1282" i="1" s="1"/>
  <c r="N1283" i="1"/>
  <c r="O1283" i="1" s="1"/>
  <c r="N1284" i="1"/>
  <c r="O1284" i="1" s="1"/>
  <c r="N1285" i="1"/>
  <c r="O1285" i="1" s="1"/>
  <c r="N1286" i="1"/>
  <c r="O1286" i="1" s="1"/>
  <c r="N1287" i="1"/>
  <c r="O1287" i="1" s="1"/>
  <c r="N1288" i="1"/>
  <c r="O1288" i="1" s="1"/>
  <c r="N1289" i="1"/>
  <c r="O1289" i="1" s="1"/>
  <c r="N1290" i="1"/>
  <c r="O1290" i="1" s="1"/>
  <c r="N1291" i="1"/>
  <c r="O1291" i="1" s="1"/>
  <c r="N1292" i="1"/>
  <c r="O1292" i="1" s="1"/>
  <c r="N1293" i="1"/>
  <c r="O1293" i="1" s="1"/>
  <c r="N1294" i="1"/>
  <c r="O1294" i="1" s="1"/>
  <c r="N1295" i="1"/>
  <c r="O1295" i="1" s="1"/>
  <c r="N1296" i="1"/>
  <c r="O1296" i="1" s="1"/>
  <c r="N1297" i="1"/>
  <c r="O1297" i="1" s="1"/>
  <c r="N1298" i="1"/>
  <c r="O1298" i="1" s="1"/>
  <c r="N1299" i="1"/>
  <c r="O1299" i="1" s="1"/>
  <c r="N1300" i="1"/>
  <c r="O1300" i="1" s="1"/>
  <c r="N1301" i="1"/>
  <c r="O1301" i="1" s="1"/>
  <c r="N1302" i="1"/>
  <c r="O1302" i="1" s="1"/>
  <c r="N1303" i="1"/>
  <c r="O1303" i="1" s="1"/>
  <c r="N1304" i="1"/>
  <c r="O1304" i="1" s="1"/>
  <c r="N1305" i="1"/>
  <c r="O1305" i="1" s="1"/>
  <c r="N1306" i="1"/>
  <c r="O1306" i="1" s="1"/>
  <c r="N1307" i="1"/>
  <c r="O1307" i="1" s="1"/>
  <c r="N1308" i="1"/>
  <c r="O1308" i="1" s="1"/>
  <c r="N1309" i="1"/>
  <c r="O1309" i="1" s="1"/>
  <c r="N1310" i="1"/>
  <c r="O1310" i="1" s="1"/>
  <c r="N1311" i="1"/>
  <c r="O1311" i="1" s="1"/>
  <c r="N1312" i="1"/>
  <c r="O1312" i="1" s="1"/>
  <c r="N1313" i="1"/>
  <c r="O1313" i="1" s="1"/>
  <c r="N1314" i="1"/>
  <c r="O1314" i="1" s="1"/>
  <c r="N1315" i="1"/>
  <c r="O1315" i="1" s="1"/>
  <c r="N1316" i="1"/>
  <c r="O1316" i="1" s="1"/>
  <c r="N1317" i="1"/>
  <c r="O1317" i="1" s="1"/>
  <c r="N1318" i="1"/>
  <c r="O1318" i="1" s="1"/>
  <c r="N1319" i="1"/>
  <c r="O1319" i="1" s="1"/>
  <c r="N1320" i="1"/>
  <c r="O1320" i="1" s="1"/>
  <c r="N1321" i="1"/>
  <c r="O1321" i="1" s="1"/>
  <c r="N1322" i="1"/>
  <c r="O1322" i="1" s="1"/>
  <c r="N1323" i="1"/>
  <c r="O1323" i="1" s="1"/>
  <c r="N1324" i="1"/>
  <c r="O1324" i="1" s="1"/>
  <c r="N1325" i="1"/>
  <c r="O1325" i="1" s="1"/>
  <c r="N1326" i="1"/>
  <c r="O1326" i="1" s="1"/>
  <c r="N1327" i="1"/>
  <c r="O1327" i="1" s="1"/>
  <c r="N1328" i="1"/>
  <c r="O1328" i="1" s="1"/>
  <c r="N1329" i="1"/>
  <c r="O1329" i="1" s="1"/>
  <c r="N1330" i="1"/>
  <c r="O1330" i="1" s="1"/>
  <c r="N1331" i="1"/>
  <c r="O1331" i="1" s="1"/>
  <c r="N1332" i="1"/>
  <c r="O1332" i="1" s="1"/>
  <c r="N1333" i="1"/>
  <c r="O1333" i="1" s="1"/>
  <c r="N1334" i="1"/>
  <c r="O1334" i="1" s="1"/>
  <c r="N1335" i="1"/>
  <c r="O1335" i="1" s="1"/>
  <c r="N1336" i="1"/>
  <c r="O1336" i="1" s="1"/>
  <c r="N1337" i="1"/>
  <c r="O1337" i="1" s="1"/>
  <c r="N1338" i="1"/>
  <c r="O1338" i="1" s="1"/>
  <c r="N1339" i="1"/>
  <c r="O1339" i="1" s="1"/>
  <c r="N1340" i="1"/>
  <c r="O1340" i="1" s="1"/>
  <c r="N1341" i="1"/>
  <c r="O1341" i="1" s="1"/>
  <c r="N1342" i="1"/>
  <c r="O1342" i="1" s="1"/>
  <c r="N1343" i="1"/>
  <c r="O1343" i="1" s="1"/>
  <c r="N1344" i="1"/>
  <c r="O1344" i="1" s="1"/>
  <c r="N1345" i="1"/>
  <c r="O1345" i="1" s="1"/>
  <c r="N1346" i="1"/>
  <c r="O1346" i="1" s="1"/>
  <c r="N1347" i="1"/>
  <c r="O1347" i="1" s="1"/>
  <c r="N1348" i="1"/>
  <c r="O1348" i="1" s="1"/>
  <c r="N1349" i="1"/>
  <c r="O1349" i="1" s="1"/>
  <c r="N1350" i="1"/>
  <c r="O1350" i="1" s="1"/>
  <c r="N1351" i="1"/>
  <c r="O1351" i="1" s="1"/>
  <c r="N1352" i="1"/>
  <c r="O1352" i="1" s="1"/>
  <c r="N1353" i="1"/>
  <c r="O1353" i="1" s="1"/>
  <c r="N1354" i="1"/>
  <c r="O1354" i="1" s="1"/>
  <c r="N1355" i="1"/>
  <c r="O1355" i="1" s="1"/>
  <c r="N1356" i="1"/>
  <c r="O1356" i="1" s="1"/>
  <c r="N1357" i="1"/>
  <c r="O1357" i="1" s="1"/>
  <c r="N1358" i="1"/>
  <c r="O1358" i="1" s="1"/>
  <c r="N1359" i="1"/>
  <c r="O1359" i="1" s="1"/>
  <c r="N1360" i="1"/>
  <c r="O1360" i="1" s="1"/>
  <c r="N1361" i="1"/>
  <c r="O1361" i="1" s="1"/>
  <c r="N1362" i="1"/>
  <c r="O1362" i="1" s="1"/>
  <c r="N1363" i="1"/>
  <c r="O1363" i="1" s="1"/>
  <c r="N1364" i="1"/>
  <c r="O1364" i="1" s="1"/>
  <c r="N1365" i="1"/>
  <c r="O1365" i="1" s="1"/>
  <c r="N1366" i="1"/>
  <c r="O1366" i="1" s="1"/>
  <c r="N1367" i="1"/>
  <c r="O1367" i="1" s="1"/>
  <c r="N1368" i="1"/>
  <c r="O1368" i="1" s="1"/>
  <c r="N1369" i="1"/>
  <c r="O1369" i="1" s="1"/>
  <c r="N1370" i="1"/>
  <c r="O1370" i="1" s="1"/>
  <c r="N1371" i="1"/>
  <c r="O1371" i="1" s="1"/>
  <c r="N1372" i="1"/>
  <c r="O1372" i="1" s="1"/>
  <c r="N1373" i="1"/>
  <c r="O1373" i="1" s="1"/>
  <c r="N1374" i="1"/>
  <c r="O1374" i="1" s="1"/>
  <c r="N1375" i="1"/>
  <c r="O1375" i="1" s="1"/>
  <c r="N1376" i="1"/>
  <c r="O1376" i="1" s="1"/>
  <c r="N1377" i="1"/>
  <c r="O1377" i="1" s="1"/>
  <c r="N1378" i="1"/>
  <c r="O1378" i="1" s="1"/>
  <c r="N1379" i="1"/>
  <c r="O1379" i="1" s="1"/>
  <c r="N1380" i="1"/>
  <c r="O1380" i="1" s="1"/>
  <c r="N1381" i="1"/>
  <c r="O1381" i="1" s="1"/>
  <c r="N1382" i="1"/>
  <c r="O1382" i="1" s="1"/>
  <c r="N1383" i="1"/>
  <c r="O1383" i="1" s="1"/>
  <c r="N1384" i="1"/>
  <c r="O1384" i="1" s="1"/>
  <c r="N1385" i="1"/>
  <c r="O1385" i="1" s="1"/>
  <c r="N1386" i="1"/>
  <c r="O1386" i="1" s="1"/>
  <c r="N1387" i="1"/>
  <c r="O1387" i="1" s="1"/>
  <c r="N1388" i="1"/>
  <c r="O1388" i="1" s="1"/>
  <c r="N1389" i="1"/>
  <c r="O1389" i="1" s="1"/>
  <c r="N1390" i="1"/>
  <c r="O1390" i="1" s="1"/>
  <c r="N1391" i="1"/>
  <c r="O1391" i="1" s="1"/>
  <c r="N1392" i="1"/>
  <c r="O1392" i="1" s="1"/>
  <c r="N1393" i="1"/>
  <c r="O1393" i="1" s="1"/>
  <c r="N1394" i="1"/>
  <c r="O1394" i="1" s="1"/>
  <c r="N1395" i="1"/>
  <c r="O1395" i="1" s="1"/>
  <c r="N1396" i="1"/>
  <c r="O1396" i="1" s="1"/>
  <c r="N1397" i="1"/>
  <c r="O1397" i="1" s="1"/>
  <c r="N1398" i="1"/>
  <c r="O1398" i="1" s="1"/>
  <c r="N1399" i="1"/>
  <c r="O1399" i="1" s="1"/>
  <c r="N1400" i="1"/>
  <c r="O1400" i="1" s="1"/>
  <c r="N1401" i="1"/>
  <c r="O1401" i="1" s="1"/>
  <c r="N1402" i="1"/>
  <c r="O1402" i="1" s="1"/>
  <c r="N1403" i="1"/>
  <c r="O1403" i="1" s="1"/>
  <c r="N1404" i="1"/>
  <c r="O1404" i="1" s="1"/>
  <c r="N1405" i="1"/>
  <c r="O1405" i="1" s="1"/>
  <c r="N1406" i="1"/>
  <c r="O1406" i="1" s="1"/>
  <c r="N1407" i="1"/>
  <c r="O1407" i="1" s="1"/>
  <c r="N1408" i="1"/>
  <c r="O1408" i="1" s="1"/>
  <c r="N1409" i="1"/>
  <c r="O1409" i="1" s="1"/>
  <c r="N1410" i="1"/>
  <c r="O1410" i="1" s="1"/>
  <c r="N1411" i="1"/>
  <c r="O1411" i="1" s="1"/>
  <c r="N1412" i="1"/>
  <c r="O1412" i="1" s="1"/>
  <c r="N1413" i="1"/>
  <c r="O1413" i="1" s="1"/>
  <c r="N1414" i="1"/>
  <c r="O1414" i="1" s="1"/>
  <c r="N1415" i="1"/>
  <c r="O1415" i="1" s="1"/>
  <c r="N1416" i="1"/>
  <c r="O1416" i="1" s="1"/>
  <c r="N1417" i="1"/>
  <c r="O1417" i="1" s="1"/>
  <c r="N1418" i="1"/>
  <c r="O1418" i="1" s="1"/>
  <c r="N1419" i="1"/>
  <c r="O1419" i="1" s="1"/>
  <c r="N1420" i="1"/>
  <c r="O1420" i="1" s="1"/>
  <c r="N1421" i="1"/>
  <c r="O1421" i="1" s="1"/>
  <c r="N1422" i="1"/>
  <c r="O1422" i="1" s="1"/>
  <c r="N1423" i="1"/>
  <c r="O1423" i="1" s="1"/>
  <c r="N1424" i="1"/>
  <c r="O1424" i="1" s="1"/>
  <c r="N1425" i="1"/>
  <c r="O1425" i="1" s="1"/>
  <c r="N1426" i="1"/>
  <c r="O1426" i="1" s="1"/>
  <c r="N1427" i="1"/>
  <c r="O1427" i="1" s="1"/>
  <c r="N1428" i="1"/>
  <c r="O1428" i="1" s="1"/>
  <c r="N1429" i="1"/>
  <c r="O1429" i="1" s="1"/>
  <c r="N1430" i="1"/>
  <c r="O1430" i="1" s="1"/>
  <c r="N1431" i="1"/>
  <c r="O1431" i="1" s="1"/>
  <c r="N1432" i="1"/>
  <c r="O1432" i="1" s="1"/>
  <c r="N1433" i="1"/>
  <c r="O1433" i="1" s="1"/>
  <c r="N1434" i="1"/>
  <c r="O1434" i="1" s="1"/>
  <c r="N1435" i="1"/>
  <c r="O1435" i="1" s="1"/>
  <c r="N1436" i="1"/>
  <c r="O1436" i="1" s="1"/>
  <c r="N1437" i="1"/>
  <c r="O1437" i="1" s="1"/>
  <c r="N1438" i="1"/>
  <c r="O1438" i="1" s="1"/>
  <c r="N1439" i="1"/>
  <c r="O1439" i="1" s="1"/>
  <c r="N1440" i="1"/>
  <c r="O1440" i="1" s="1"/>
  <c r="N1441" i="1"/>
  <c r="O1441" i="1" s="1"/>
  <c r="N1442" i="1"/>
  <c r="O1442" i="1" s="1"/>
  <c r="N1443" i="1"/>
  <c r="O1443" i="1" s="1"/>
  <c r="N1444" i="1"/>
  <c r="O1444" i="1" s="1"/>
  <c r="N1445" i="1"/>
  <c r="O1445" i="1" s="1"/>
  <c r="N1446" i="1"/>
  <c r="O1446" i="1" s="1"/>
  <c r="N1447" i="1"/>
  <c r="O1447" i="1" s="1"/>
  <c r="N1448" i="1"/>
  <c r="O1448" i="1" s="1"/>
  <c r="N1449" i="1"/>
  <c r="O1449" i="1" s="1"/>
  <c r="N1450" i="1"/>
  <c r="O1450" i="1" s="1"/>
  <c r="N1451" i="1"/>
  <c r="O1451" i="1" s="1"/>
  <c r="N1452" i="1"/>
  <c r="O1452" i="1" s="1"/>
  <c r="N1453" i="1"/>
  <c r="O1453" i="1" s="1"/>
  <c r="N1454" i="1"/>
  <c r="O1454" i="1" s="1"/>
  <c r="N1455" i="1"/>
  <c r="O1455" i="1" s="1"/>
  <c r="N1456" i="1"/>
  <c r="O1456" i="1" s="1"/>
  <c r="N1457" i="1"/>
  <c r="O1457" i="1" s="1"/>
  <c r="N1458" i="1"/>
  <c r="O1458" i="1" s="1"/>
  <c r="N1459" i="1"/>
  <c r="O1459" i="1" s="1"/>
  <c r="N1460" i="1"/>
  <c r="O1460" i="1" s="1"/>
  <c r="N1461" i="1"/>
  <c r="O1461" i="1" s="1"/>
  <c r="N1462" i="1"/>
  <c r="O1462" i="1" s="1"/>
  <c r="N1463" i="1"/>
  <c r="O1463" i="1" s="1"/>
  <c r="N1464" i="1"/>
  <c r="O1464" i="1" s="1"/>
  <c r="N1465" i="1"/>
  <c r="O1465" i="1" s="1"/>
  <c r="N1466" i="1"/>
  <c r="O1466" i="1" s="1"/>
  <c r="N1467" i="1"/>
  <c r="O1467" i="1" s="1"/>
  <c r="N1468" i="1"/>
  <c r="O1468" i="1" s="1"/>
  <c r="N1469" i="1"/>
  <c r="O1469" i="1" s="1"/>
  <c r="N1470" i="1"/>
  <c r="O1470" i="1" s="1"/>
  <c r="N1471" i="1"/>
  <c r="O1471" i="1" s="1"/>
  <c r="N1472" i="1"/>
  <c r="O1472" i="1" s="1"/>
  <c r="N1473" i="1"/>
  <c r="O1473" i="1" s="1"/>
  <c r="N1474" i="1"/>
  <c r="O1474" i="1" s="1"/>
  <c r="N1475" i="1"/>
  <c r="O1475" i="1" s="1"/>
  <c r="N1476" i="1"/>
  <c r="O1476" i="1" s="1"/>
  <c r="N1477" i="1"/>
  <c r="O1477" i="1" s="1"/>
  <c r="N1478" i="1"/>
  <c r="O1478" i="1" s="1"/>
  <c r="N1479" i="1"/>
  <c r="O1479" i="1" s="1"/>
  <c r="N1480" i="1"/>
  <c r="O1480" i="1" s="1"/>
  <c r="N1481" i="1"/>
  <c r="O1481" i="1" s="1"/>
  <c r="N1482" i="1"/>
  <c r="O1482" i="1" s="1"/>
  <c r="N1483" i="1"/>
  <c r="O1483" i="1" s="1"/>
  <c r="N1484" i="1"/>
  <c r="O1484" i="1" s="1"/>
  <c r="N1485" i="1"/>
  <c r="O1485" i="1" s="1"/>
  <c r="N1486" i="1"/>
  <c r="O1486" i="1" s="1"/>
  <c r="N1487" i="1"/>
  <c r="O1487" i="1" s="1"/>
  <c r="N1488" i="1"/>
  <c r="O1488" i="1" s="1"/>
  <c r="N1489" i="1"/>
  <c r="O1489" i="1" s="1"/>
  <c r="N1490" i="1"/>
  <c r="O1490" i="1" s="1"/>
  <c r="N1491" i="1"/>
  <c r="O1491" i="1" s="1"/>
  <c r="N1492" i="1"/>
  <c r="O1492" i="1" s="1"/>
  <c r="N1493" i="1"/>
  <c r="O1493" i="1" s="1"/>
  <c r="N1494" i="1"/>
  <c r="O1494" i="1" s="1"/>
  <c r="N1495" i="1"/>
  <c r="O1495" i="1" s="1"/>
  <c r="N1496" i="1"/>
  <c r="O1496" i="1" s="1"/>
  <c r="N1497" i="1"/>
  <c r="O1497" i="1" s="1"/>
  <c r="N1498" i="1"/>
  <c r="O1498" i="1" s="1"/>
  <c r="N1499" i="1"/>
  <c r="O1499" i="1" s="1"/>
  <c r="N1500" i="1"/>
  <c r="O1500" i="1" s="1"/>
  <c r="N1501" i="1"/>
  <c r="O1501" i="1" s="1"/>
  <c r="N1502" i="1"/>
  <c r="O1502" i="1" s="1"/>
  <c r="N1503" i="1"/>
  <c r="O1503" i="1" s="1"/>
  <c r="N1504" i="1"/>
  <c r="O1504" i="1" s="1"/>
  <c r="N1505" i="1"/>
  <c r="O1505" i="1" s="1"/>
  <c r="N1506" i="1"/>
  <c r="O1506" i="1" s="1"/>
  <c r="N1507" i="1"/>
  <c r="O1507" i="1" s="1"/>
  <c r="N1508" i="1"/>
  <c r="O1508" i="1" s="1"/>
  <c r="N1509" i="1"/>
  <c r="O1509" i="1" s="1"/>
  <c r="N1510" i="1"/>
  <c r="O1510" i="1" s="1"/>
  <c r="N1511" i="1"/>
  <c r="O1511" i="1" s="1"/>
  <c r="N1512" i="1"/>
  <c r="O1512" i="1" s="1"/>
  <c r="N1513" i="1"/>
  <c r="O1513" i="1" s="1"/>
  <c r="N1514" i="1"/>
  <c r="O1514" i="1" s="1"/>
  <c r="N1515" i="1"/>
  <c r="O1515" i="1" s="1"/>
  <c r="N1516" i="1"/>
  <c r="O1516" i="1" s="1"/>
  <c r="N1517" i="1"/>
  <c r="O1517" i="1" s="1"/>
  <c r="N1518" i="1"/>
  <c r="O1518" i="1" s="1"/>
  <c r="N1519" i="1"/>
  <c r="O1519" i="1" s="1"/>
  <c r="N1520" i="1"/>
  <c r="O1520" i="1" s="1"/>
  <c r="N1521" i="1"/>
  <c r="O1521" i="1" s="1"/>
  <c r="N1522" i="1"/>
  <c r="O1522" i="1" s="1"/>
  <c r="N1523" i="1"/>
  <c r="O1523" i="1" s="1"/>
  <c r="N1524" i="1"/>
  <c r="O1524" i="1" s="1"/>
  <c r="N1525" i="1"/>
  <c r="O1525" i="1" s="1"/>
  <c r="N1526" i="1"/>
  <c r="O1526" i="1" s="1"/>
  <c r="N1527" i="1"/>
  <c r="O1527" i="1" s="1"/>
  <c r="N1528" i="1"/>
  <c r="O1528" i="1" s="1"/>
  <c r="N1529" i="1"/>
  <c r="O1529" i="1" s="1"/>
  <c r="N1530" i="1"/>
  <c r="O1530" i="1" s="1"/>
  <c r="N1531" i="1"/>
  <c r="O1531" i="1" s="1"/>
  <c r="N1532" i="1"/>
  <c r="O1532" i="1" s="1"/>
  <c r="N1533" i="1"/>
  <c r="O1533" i="1" s="1"/>
  <c r="N1534" i="1"/>
  <c r="O1534" i="1" s="1"/>
  <c r="N1535" i="1"/>
  <c r="O1535" i="1" s="1"/>
  <c r="N1536" i="1"/>
  <c r="O1536" i="1" s="1"/>
  <c r="N1537" i="1"/>
  <c r="O1537" i="1" s="1"/>
  <c r="N1538" i="1"/>
  <c r="O1538" i="1" s="1"/>
  <c r="N1539" i="1"/>
  <c r="O1539" i="1" s="1"/>
  <c r="N1540" i="1"/>
  <c r="O1540" i="1" s="1"/>
  <c r="N1541" i="1"/>
  <c r="O1541" i="1" s="1"/>
  <c r="N1542" i="1"/>
  <c r="O1542" i="1" s="1"/>
  <c r="N1543" i="1"/>
  <c r="O1543" i="1" s="1"/>
  <c r="N1544" i="1"/>
  <c r="O1544" i="1" s="1"/>
  <c r="N1545" i="1"/>
  <c r="O1545" i="1" s="1"/>
  <c r="N1546" i="1"/>
  <c r="O1546" i="1" s="1"/>
  <c r="N1547" i="1"/>
  <c r="O1547" i="1" s="1"/>
  <c r="N1548" i="1"/>
  <c r="O1548" i="1" s="1"/>
  <c r="N1549" i="1"/>
  <c r="O1549" i="1" s="1"/>
  <c r="N1550" i="1"/>
  <c r="O1550" i="1" s="1"/>
  <c r="N1551" i="1"/>
  <c r="O1551" i="1" s="1"/>
  <c r="N1552" i="1"/>
  <c r="O1552" i="1" s="1"/>
  <c r="N1553" i="1"/>
  <c r="O1553" i="1" s="1"/>
  <c r="N1554" i="1"/>
  <c r="O1554" i="1" s="1"/>
  <c r="N1555" i="1"/>
  <c r="O1555" i="1" s="1"/>
  <c r="N1556" i="1"/>
  <c r="O1556" i="1" s="1"/>
  <c r="N1557" i="1"/>
  <c r="O1557" i="1" s="1"/>
  <c r="N1558" i="1"/>
  <c r="O1558" i="1" s="1"/>
  <c r="N1559" i="1"/>
  <c r="O1559" i="1" s="1"/>
  <c r="N1560" i="1"/>
  <c r="O1560" i="1" s="1"/>
  <c r="N1561" i="1"/>
  <c r="O1561" i="1" s="1"/>
  <c r="N1562" i="1"/>
  <c r="O1562" i="1" s="1"/>
  <c r="N1563" i="1"/>
  <c r="O1563" i="1" s="1"/>
  <c r="N1564" i="1"/>
  <c r="O1564" i="1" s="1"/>
  <c r="N1565" i="1"/>
  <c r="O1565" i="1" s="1"/>
  <c r="N1566" i="1"/>
  <c r="O1566" i="1" s="1"/>
  <c r="N1567" i="1"/>
  <c r="O1567" i="1" s="1"/>
  <c r="N1568" i="1"/>
  <c r="O1568" i="1" s="1"/>
  <c r="N1569" i="1"/>
  <c r="O1569" i="1" s="1"/>
  <c r="N1570" i="1"/>
  <c r="O1570" i="1" s="1"/>
  <c r="N1571" i="1"/>
  <c r="O1571" i="1" s="1"/>
  <c r="N1572" i="1"/>
  <c r="O1572" i="1" s="1"/>
  <c r="N1573" i="1"/>
  <c r="O1573" i="1" s="1"/>
  <c r="N1574" i="1"/>
  <c r="O1574" i="1" s="1"/>
  <c r="N1575" i="1"/>
  <c r="O1575" i="1" s="1"/>
  <c r="N1576" i="1"/>
  <c r="O1576" i="1" s="1"/>
  <c r="N1577" i="1"/>
  <c r="O1577" i="1" s="1"/>
  <c r="N1578" i="1"/>
  <c r="O1578" i="1" s="1"/>
  <c r="N1579" i="1"/>
  <c r="O1579" i="1" s="1"/>
  <c r="N1580" i="1"/>
  <c r="O1580" i="1" s="1"/>
  <c r="N1581" i="1"/>
  <c r="O1581" i="1" s="1"/>
  <c r="N1582" i="1"/>
  <c r="O1582" i="1" s="1"/>
  <c r="N1583" i="1"/>
  <c r="O1583" i="1" s="1"/>
  <c r="N1584" i="1"/>
  <c r="O1584" i="1" s="1"/>
  <c r="N1585" i="1"/>
  <c r="O1585" i="1" s="1"/>
  <c r="N1586" i="1"/>
  <c r="O1586" i="1" s="1"/>
  <c r="N1587" i="1"/>
  <c r="O1587" i="1" s="1"/>
  <c r="N1588" i="1"/>
  <c r="O1588" i="1" s="1"/>
  <c r="N1589" i="1"/>
  <c r="O1589" i="1" s="1"/>
  <c r="N1590" i="1"/>
  <c r="O1590" i="1" s="1"/>
  <c r="N1591" i="1"/>
  <c r="O1591" i="1" s="1"/>
  <c r="N1592" i="1"/>
  <c r="O1592" i="1" s="1"/>
  <c r="N1593" i="1"/>
  <c r="O1593" i="1" s="1"/>
  <c r="N1594" i="1"/>
  <c r="O1594" i="1" s="1"/>
  <c r="N1595" i="1"/>
  <c r="O1595" i="1" s="1"/>
  <c r="N1596" i="1"/>
  <c r="O1596" i="1" s="1"/>
  <c r="N1597" i="1"/>
  <c r="O1597" i="1" s="1"/>
  <c r="N1598" i="1"/>
  <c r="O1598" i="1" s="1"/>
  <c r="N1599" i="1"/>
  <c r="O1599" i="1" s="1"/>
  <c r="N1600" i="1"/>
  <c r="O1600" i="1" s="1"/>
  <c r="N1601" i="1"/>
  <c r="O1601" i="1" s="1"/>
  <c r="N1602" i="1"/>
  <c r="O1602" i="1" s="1"/>
  <c r="N1603" i="1"/>
  <c r="O1603" i="1" s="1"/>
  <c r="N1604" i="1"/>
  <c r="O1604" i="1" s="1"/>
  <c r="N1605" i="1"/>
  <c r="O1605" i="1" s="1"/>
  <c r="N1606" i="1"/>
  <c r="O1606" i="1" s="1"/>
  <c r="N1607" i="1"/>
  <c r="O1607" i="1" s="1"/>
  <c r="N1608" i="1"/>
  <c r="O1608" i="1" s="1"/>
  <c r="N1609" i="1"/>
  <c r="O1609" i="1" s="1"/>
  <c r="N1610" i="1"/>
  <c r="O1610" i="1" s="1"/>
  <c r="N1611" i="1"/>
  <c r="O1611" i="1" s="1"/>
  <c r="N1612" i="1"/>
  <c r="O1612" i="1" s="1"/>
  <c r="N1613" i="1"/>
  <c r="O1613" i="1" s="1"/>
  <c r="N1614" i="1"/>
  <c r="O1614" i="1" s="1"/>
  <c r="N1615" i="1"/>
  <c r="O1615" i="1" s="1"/>
  <c r="N1616" i="1"/>
  <c r="O1616" i="1" s="1"/>
  <c r="N1617" i="1"/>
  <c r="O1617" i="1" s="1"/>
  <c r="N1618" i="1"/>
  <c r="O1618" i="1" s="1"/>
  <c r="N1619" i="1"/>
  <c r="O1619" i="1" s="1"/>
  <c r="N1620" i="1"/>
  <c r="O1620" i="1" s="1"/>
  <c r="N1621" i="1"/>
  <c r="O1621" i="1" s="1"/>
  <c r="N1622" i="1"/>
  <c r="O1622" i="1" s="1"/>
  <c r="N1623" i="1"/>
  <c r="O1623" i="1" s="1"/>
  <c r="N1624" i="1"/>
  <c r="O1624" i="1" s="1"/>
  <c r="N1625" i="1"/>
  <c r="O1625" i="1" s="1"/>
  <c r="N1626" i="1"/>
  <c r="O1626" i="1" s="1"/>
  <c r="N1627" i="1"/>
  <c r="O1627" i="1" s="1"/>
  <c r="N1628" i="1"/>
  <c r="O1628" i="1" s="1"/>
  <c r="N1629" i="1"/>
  <c r="O1629" i="1" s="1"/>
  <c r="N1630" i="1"/>
  <c r="O1630" i="1" s="1"/>
  <c r="N1631" i="1"/>
  <c r="O1631" i="1" s="1"/>
  <c r="N1632" i="1"/>
  <c r="O1632" i="1" s="1"/>
  <c r="N1633" i="1"/>
  <c r="O1633" i="1" s="1"/>
  <c r="N1634" i="1"/>
  <c r="O1634" i="1" s="1"/>
  <c r="N1635" i="1"/>
  <c r="O1635" i="1" s="1"/>
  <c r="N1636" i="1"/>
  <c r="O1636" i="1" s="1"/>
  <c r="N1637" i="1"/>
  <c r="O1637" i="1" s="1"/>
  <c r="N1638" i="1"/>
  <c r="O1638" i="1" s="1"/>
  <c r="N1639" i="1"/>
  <c r="O1639" i="1" s="1"/>
  <c r="N1640" i="1"/>
  <c r="O1640" i="1" s="1"/>
  <c r="N1641" i="1"/>
  <c r="O1641" i="1" s="1"/>
  <c r="N1642" i="1"/>
  <c r="O1642" i="1" s="1"/>
  <c r="N1643" i="1"/>
  <c r="O1643" i="1" s="1"/>
  <c r="N1644" i="1"/>
  <c r="O1644" i="1" s="1"/>
  <c r="N1645" i="1"/>
  <c r="O1645" i="1" s="1"/>
  <c r="N1646" i="1"/>
  <c r="O1646" i="1" s="1"/>
  <c r="N1647" i="1"/>
  <c r="O1647" i="1" s="1"/>
  <c r="N1648" i="1"/>
  <c r="O1648" i="1" s="1"/>
  <c r="N1649" i="1"/>
  <c r="O1649" i="1" s="1"/>
  <c r="N1650" i="1"/>
  <c r="O1650" i="1" s="1"/>
  <c r="N1651" i="1"/>
  <c r="O1651" i="1" s="1"/>
  <c r="N1652" i="1"/>
  <c r="O1652" i="1" s="1"/>
  <c r="N1653" i="1"/>
  <c r="O1653" i="1" s="1"/>
  <c r="N1654" i="1"/>
  <c r="O1654" i="1" s="1"/>
  <c r="N1655" i="1"/>
  <c r="O1655" i="1" s="1"/>
  <c r="N1656" i="1"/>
  <c r="O1656" i="1" s="1"/>
  <c r="N1657" i="1"/>
  <c r="O1657" i="1" s="1"/>
  <c r="N1658" i="1"/>
  <c r="O1658" i="1" s="1"/>
  <c r="N1659" i="1"/>
  <c r="O1659" i="1" s="1"/>
  <c r="N1660" i="1"/>
  <c r="O1660" i="1" s="1"/>
  <c r="N1661" i="1"/>
  <c r="O1661" i="1" s="1"/>
  <c r="N1662" i="1"/>
  <c r="O1662" i="1" s="1"/>
  <c r="N1663" i="1"/>
  <c r="O1663" i="1" s="1"/>
  <c r="N1664" i="1"/>
  <c r="O1664" i="1" s="1"/>
  <c r="N1665" i="1"/>
  <c r="O1665" i="1" s="1"/>
  <c r="N1666" i="1"/>
  <c r="O1666" i="1" s="1"/>
  <c r="N1667" i="1"/>
  <c r="O1667" i="1" s="1"/>
  <c r="N1668" i="1"/>
  <c r="O1668" i="1" s="1"/>
  <c r="N1669" i="1"/>
  <c r="O1669" i="1" s="1"/>
  <c r="N1670" i="1"/>
  <c r="O1670" i="1" s="1"/>
  <c r="N1671" i="1"/>
  <c r="O1671" i="1" s="1"/>
  <c r="N1672" i="1"/>
  <c r="O1672" i="1" s="1"/>
  <c r="N1673" i="1"/>
  <c r="O1673" i="1" s="1"/>
  <c r="N1674" i="1"/>
  <c r="O1674" i="1" s="1"/>
  <c r="N1675" i="1"/>
  <c r="O1675" i="1" s="1"/>
  <c r="N1676" i="1"/>
  <c r="O1676" i="1" s="1"/>
  <c r="N1677" i="1"/>
  <c r="O1677" i="1" s="1"/>
  <c r="N1678" i="1"/>
  <c r="O1678" i="1" s="1"/>
  <c r="N1679" i="1"/>
  <c r="O1679" i="1" s="1"/>
  <c r="N1680" i="1"/>
  <c r="O1680" i="1" s="1"/>
  <c r="N1681" i="1"/>
  <c r="O1681" i="1" s="1"/>
  <c r="N1682" i="1"/>
  <c r="O1682" i="1" s="1"/>
  <c r="N1683" i="1"/>
  <c r="O1683" i="1" s="1"/>
  <c r="N1684" i="1"/>
  <c r="O1684" i="1" s="1"/>
  <c r="N1685" i="1"/>
  <c r="O1685" i="1" s="1"/>
  <c r="N1686" i="1"/>
  <c r="O1686" i="1" s="1"/>
  <c r="N1687" i="1"/>
  <c r="O1687" i="1" s="1"/>
  <c r="N1688" i="1"/>
  <c r="O1688" i="1" s="1"/>
  <c r="N1689" i="1"/>
  <c r="O1689" i="1" s="1"/>
  <c r="N1690" i="1"/>
  <c r="O1690" i="1" s="1"/>
  <c r="N1691" i="1"/>
  <c r="O1691" i="1" s="1"/>
  <c r="N1692" i="1"/>
  <c r="O1692" i="1" s="1"/>
  <c r="N1693" i="1"/>
  <c r="O1693" i="1" s="1"/>
  <c r="N1694" i="1"/>
  <c r="O1694" i="1" s="1"/>
  <c r="N1695" i="1"/>
  <c r="O1695" i="1" s="1"/>
  <c r="N1696" i="1"/>
  <c r="O1696" i="1" s="1"/>
  <c r="N1697" i="1"/>
  <c r="O1697" i="1" s="1"/>
  <c r="N1698" i="1"/>
  <c r="O1698" i="1" s="1"/>
  <c r="N1699" i="1"/>
  <c r="O1699" i="1" s="1"/>
  <c r="N1700" i="1"/>
  <c r="O1700" i="1" s="1"/>
  <c r="N1701" i="1"/>
  <c r="O1701" i="1" s="1"/>
  <c r="N1702" i="1"/>
  <c r="O1702" i="1" s="1"/>
  <c r="N1703" i="1"/>
  <c r="O1703" i="1" s="1"/>
  <c r="N1704" i="1"/>
  <c r="O1704" i="1" s="1"/>
  <c r="N1705" i="1"/>
  <c r="O1705" i="1" s="1"/>
  <c r="N1706" i="1"/>
  <c r="O1706" i="1" s="1"/>
  <c r="N1707" i="1"/>
  <c r="O1707" i="1" s="1"/>
  <c r="N1708" i="1"/>
  <c r="O1708" i="1" s="1"/>
  <c r="N1709" i="1"/>
  <c r="O1709" i="1" s="1"/>
  <c r="N1710" i="1"/>
  <c r="O1710" i="1" s="1"/>
  <c r="N1711" i="1"/>
  <c r="O1711" i="1" s="1"/>
  <c r="N1712" i="1"/>
  <c r="O1712" i="1" s="1"/>
  <c r="N1713" i="1"/>
  <c r="O1713" i="1" s="1"/>
  <c r="N1714" i="1"/>
  <c r="O1714" i="1" s="1"/>
  <c r="N1715" i="1"/>
  <c r="O1715" i="1" s="1"/>
  <c r="N1716" i="1"/>
  <c r="O1716" i="1" s="1"/>
  <c r="N1717" i="1"/>
  <c r="O1717" i="1" s="1"/>
  <c r="N1718" i="1"/>
  <c r="O1718" i="1" s="1"/>
  <c r="N1719" i="1"/>
  <c r="O1719" i="1" s="1"/>
  <c r="N1720" i="1"/>
  <c r="O1720" i="1" s="1"/>
  <c r="N1721" i="1"/>
  <c r="O1721" i="1" s="1"/>
  <c r="N1722" i="1"/>
  <c r="O1722" i="1" s="1"/>
  <c r="N1723" i="1"/>
  <c r="O1723" i="1" s="1"/>
  <c r="N1724" i="1"/>
  <c r="O1724" i="1" s="1"/>
  <c r="N1725" i="1"/>
  <c r="O1725" i="1" s="1"/>
  <c r="N1726" i="1"/>
  <c r="O1726" i="1" s="1"/>
  <c r="N1727" i="1"/>
  <c r="O1727" i="1" s="1"/>
  <c r="N1728" i="1"/>
  <c r="O1728" i="1" s="1"/>
  <c r="N1729" i="1"/>
  <c r="O1729" i="1" s="1"/>
  <c r="N1730" i="1"/>
  <c r="O1730" i="1" s="1"/>
  <c r="N1731" i="1"/>
  <c r="O1731" i="1" s="1"/>
  <c r="N1732" i="1"/>
  <c r="O1732" i="1" s="1"/>
  <c r="N1733" i="1"/>
  <c r="O1733" i="1" s="1"/>
  <c r="N1734" i="1"/>
  <c r="O1734" i="1" s="1"/>
  <c r="N1735" i="1"/>
  <c r="O1735" i="1" s="1"/>
  <c r="N1736" i="1"/>
  <c r="O1736" i="1" s="1"/>
  <c r="N1737" i="1"/>
  <c r="O1737" i="1" s="1"/>
  <c r="N1738" i="1"/>
  <c r="O1738" i="1" s="1"/>
  <c r="N1739" i="1"/>
  <c r="O1739" i="1" s="1"/>
  <c r="N1740" i="1"/>
  <c r="O1740" i="1" s="1"/>
  <c r="N1741" i="1"/>
  <c r="O1741" i="1" s="1"/>
  <c r="N1742" i="1"/>
  <c r="O1742" i="1" s="1"/>
  <c r="N1743" i="1"/>
  <c r="O1743" i="1" s="1"/>
  <c r="N1744" i="1"/>
  <c r="O1744" i="1" s="1"/>
  <c r="N1745" i="1"/>
  <c r="O1745" i="1" s="1"/>
  <c r="N1746" i="1"/>
  <c r="O1746" i="1" s="1"/>
  <c r="N1747" i="1"/>
  <c r="O1747" i="1" s="1"/>
  <c r="N1748" i="1"/>
  <c r="O1748" i="1" s="1"/>
  <c r="N1749" i="1"/>
  <c r="O1749" i="1" s="1"/>
  <c r="N1750" i="1"/>
  <c r="O1750" i="1" s="1"/>
  <c r="N1751" i="1"/>
  <c r="O1751" i="1" s="1"/>
  <c r="N1752" i="1"/>
  <c r="O1752" i="1" s="1"/>
  <c r="N1753" i="1"/>
  <c r="O1753" i="1" s="1"/>
  <c r="N1754" i="1"/>
  <c r="O1754" i="1" s="1"/>
  <c r="N1755" i="1"/>
  <c r="O1755" i="1" s="1"/>
  <c r="N1756" i="1"/>
  <c r="O1756" i="1" s="1"/>
  <c r="N1757" i="1"/>
  <c r="O1757" i="1" s="1"/>
  <c r="N1758" i="1"/>
  <c r="O1758" i="1" s="1"/>
  <c r="N1759" i="1"/>
  <c r="O1759" i="1" s="1"/>
  <c r="N1760" i="1"/>
  <c r="O1760" i="1" s="1"/>
  <c r="N1761" i="1"/>
  <c r="O1761" i="1" s="1"/>
  <c r="N1762" i="1"/>
  <c r="O1762" i="1" s="1"/>
  <c r="N1763" i="1"/>
  <c r="O1763" i="1" s="1"/>
  <c r="N1764" i="1"/>
  <c r="O1764" i="1" s="1"/>
  <c r="N1765" i="1"/>
  <c r="O1765" i="1" s="1"/>
  <c r="N1766" i="1"/>
  <c r="O1766" i="1" s="1"/>
  <c r="N1767" i="1"/>
  <c r="O1767" i="1" s="1"/>
  <c r="N1768" i="1"/>
  <c r="O1768" i="1" s="1"/>
  <c r="N1769" i="1"/>
  <c r="O1769" i="1" s="1"/>
  <c r="N1770" i="1"/>
  <c r="O1770" i="1" s="1"/>
  <c r="N1771" i="1"/>
  <c r="O1771" i="1" s="1"/>
  <c r="N1772" i="1"/>
  <c r="O1772" i="1" s="1"/>
  <c r="N1773" i="1"/>
  <c r="O1773" i="1" s="1"/>
  <c r="N1774" i="1"/>
  <c r="O1774" i="1" s="1"/>
  <c r="N1775" i="1"/>
  <c r="O1775" i="1" s="1"/>
  <c r="N1776" i="1"/>
  <c r="O1776" i="1" s="1"/>
  <c r="N1777" i="1"/>
  <c r="O1777" i="1" s="1"/>
  <c r="N1778" i="1"/>
  <c r="O1778" i="1" s="1"/>
  <c r="N1779" i="1"/>
  <c r="O1779" i="1" s="1"/>
  <c r="N1780" i="1"/>
  <c r="O1780" i="1" s="1"/>
  <c r="N1781" i="1"/>
  <c r="O1781" i="1" s="1"/>
  <c r="N1782" i="1"/>
  <c r="O1782" i="1" s="1"/>
  <c r="N1783" i="1"/>
  <c r="O1783" i="1" s="1"/>
  <c r="N1784" i="1"/>
  <c r="O1784" i="1" s="1"/>
  <c r="N1785" i="1"/>
  <c r="O1785" i="1" s="1"/>
  <c r="N1786" i="1"/>
  <c r="O1786" i="1" s="1"/>
  <c r="N1787" i="1"/>
  <c r="O1787" i="1" s="1"/>
  <c r="N1788" i="1"/>
  <c r="O1788" i="1" s="1"/>
  <c r="N1789" i="1"/>
  <c r="O1789" i="1" s="1"/>
  <c r="N1790" i="1"/>
  <c r="O1790" i="1" s="1"/>
  <c r="N1791" i="1"/>
  <c r="O1791" i="1" s="1"/>
  <c r="N1792" i="1"/>
  <c r="O1792" i="1" s="1"/>
  <c r="N1793" i="1"/>
  <c r="O1793" i="1" s="1"/>
  <c r="N1794" i="1"/>
  <c r="O1794" i="1" s="1"/>
  <c r="N1795" i="1"/>
  <c r="O1795" i="1" s="1"/>
  <c r="N1796" i="1"/>
  <c r="O1796" i="1" s="1"/>
  <c r="N1797" i="1"/>
  <c r="O1797" i="1" s="1"/>
  <c r="N1798" i="1"/>
  <c r="O1798" i="1" s="1"/>
  <c r="N1799" i="1"/>
  <c r="O1799" i="1" s="1"/>
  <c r="N1800" i="1"/>
  <c r="O1800" i="1" s="1"/>
  <c r="N1801" i="1"/>
  <c r="O1801" i="1" s="1"/>
  <c r="N1802" i="1"/>
  <c r="O1802" i="1" s="1"/>
  <c r="N1803" i="1"/>
  <c r="O1803" i="1" s="1"/>
  <c r="N1804" i="1"/>
  <c r="O1804" i="1" s="1"/>
  <c r="N1805" i="1"/>
  <c r="O1805" i="1" s="1"/>
  <c r="N1806" i="1"/>
  <c r="O1806" i="1" s="1"/>
  <c r="N1807" i="1"/>
  <c r="O1807" i="1" s="1"/>
  <c r="N1808" i="1"/>
  <c r="O1808" i="1" s="1"/>
  <c r="N1809" i="1"/>
  <c r="O1809" i="1" s="1"/>
  <c r="N1810" i="1"/>
  <c r="O1810" i="1" s="1"/>
  <c r="N1811" i="1"/>
  <c r="O1811" i="1" s="1"/>
  <c r="N1812" i="1"/>
  <c r="O1812" i="1" s="1"/>
  <c r="N1813" i="1"/>
  <c r="O1813" i="1" s="1"/>
  <c r="N1814" i="1"/>
  <c r="O1814" i="1" s="1"/>
  <c r="N1815" i="1"/>
  <c r="O1815" i="1" s="1"/>
  <c r="N1816" i="1"/>
  <c r="O1816" i="1" s="1"/>
  <c r="N1817" i="1"/>
  <c r="O1817" i="1" s="1"/>
  <c r="N1818" i="1"/>
  <c r="O1818" i="1" s="1"/>
  <c r="N1819" i="1"/>
  <c r="O1819" i="1" s="1"/>
  <c r="N1820" i="1"/>
  <c r="O1820" i="1" s="1"/>
  <c r="N1821" i="1"/>
  <c r="O1821" i="1" s="1"/>
  <c r="N1822" i="1"/>
  <c r="O1822" i="1" s="1"/>
  <c r="N1823" i="1"/>
  <c r="O1823" i="1" s="1"/>
  <c r="N1824" i="1"/>
  <c r="O1824" i="1" s="1"/>
  <c r="N1825" i="1"/>
  <c r="O1825" i="1" s="1"/>
  <c r="N1826" i="1"/>
  <c r="O1826" i="1" s="1"/>
  <c r="N1827" i="1"/>
  <c r="O1827" i="1" s="1"/>
  <c r="N1828" i="1"/>
  <c r="O1828" i="1" s="1"/>
  <c r="N1829" i="1"/>
  <c r="O1829" i="1" s="1"/>
  <c r="N1830" i="1"/>
  <c r="O1830" i="1" s="1"/>
  <c r="N1831" i="1"/>
  <c r="O1831" i="1" s="1"/>
  <c r="N1832" i="1"/>
  <c r="O1832" i="1" s="1"/>
  <c r="N1833" i="1"/>
  <c r="O1833" i="1" s="1"/>
  <c r="N1834" i="1"/>
  <c r="O1834" i="1" s="1"/>
  <c r="N1835" i="1"/>
  <c r="O1835" i="1" s="1"/>
  <c r="N1836" i="1"/>
  <c r="O1836" i="1" s="1"/>
  <c r="N1837" i="1"/>
  <c r="O1837" i="1" s="1"/>
  <c r="N1838" i="1"/>
  <c r="O1838" i="1" s="1"/>
  <c r="N1839" i="1"/>
  <c r="O1839" i="1" s="1"/>
  <c r="N1840" i="1"/>
  <c r="O1840" i="1" s="1"/>
  <c r="N1841" i="1"/>
  <c r="O1841" i="1" s="1"/>
  <c r="N1842" i="1"/>
  <c r="O1842" i="1" s="1"/>
  <c r="N1843" i="1"/>
  <c r="O1843" i="1" s="1"/>
  <c r="N1844" i="1"/>
  <c r="O1844" i="1" s="1"/>
  <c r="N1845" i="1"/>
  <c r="O1845" i="1" s="1"/>
  <c r="N1846" i="1"/>
  <c r="O1846" i="1" s="1"/>
  <c r="N1847" i="1"/>
  <c r="O1847" i="1" s="1"/>
  <c r="N1848" i="1"/>
  <c r="O1848" i="1" s="1"/>
  <c r="N1849" i="1"/>
  <c r="O1849" i="1" s="1"/>
  <c r="N1850" i="1"/>
  <c r="O1850" i="1" s="1"/>
  <c r="N1851" i="1"/>
  <c r="O1851" i="1" s="1"/>
  <c r="N1852" i="1"/>
  <c r="O1852" i="1" s="1"/>
  <c r="N1853" i="1"/>
  <c r="O1853" i="1" s="1"/>
  <c r="N1854" i="1"/>
  <c r="O1854" i="1" s="1"/>
  <c r="N1855" i="1"/>
  <c r="O1855" i="1" s="1"/>
  <c r="N1856" i="1"/>
  <c r="O1856" i="1" s="1"/>
  <c r="N1857" i="1"/>
  <c r="O1857" i="1" s="1"/>
  <c r="N1858" i="1"/>
  <c r="O1858" i="1" s="1"/>
  <c r="N1859" i="1"/>
  <c r="O1859" i="1" s="1"/>
  <c r="N1860" i="1"/>
  <c r="O1860" i="1" s="1"/>
  <c r="N1861" i="1"/>
  <c r="O1861" i="1" s="1"/>
  <c r="N1862" i="1"/>
  <c r="O1862" i="1" s="1"/>
  <c r="N1863" i="1"/>
  <c r="O1863" i="1" s="1"/>
  <c r="N1864" i="1"/>
  <c r="O1864" i="1" s="1"/>
  <c r="N1865" i="1"/>
  <c r="O1865" i="1" s="1"/>
  <c r="N1866" i="1"/>
  <c r="O1866" i="1" s="1"/>
  <c r="N1867" i="1"/>
  <c r="O1867" i="1" s="1"/>
  <c r="N1868" i="1"/>
  <c r="O1868" i="1" s="1"/>
  <c r="N1869" i="1"/>
  <c r="O1869" i="1" s="1"/>
  <c r="N1870" i="1"/>
  <c r="O1870" i="1" s="1"/>
  <c r="N1871" i="1"/>
  <c r="O1871" i="1" s="1"/>
  <c r="N1872" i="1"/>
  <c r="O1872" i="1" s="1"/>
  <c r="N1873" i="1"/>
  <c r="O1873" i="1" s="1"/>
  <c r="N1874" i="1"/>
  <c r="O1874" i="1" s="1"/>
  <c r="N1875" i="1"/>
  <c r="O1875" i="1" s="1"/>
  <c r="N1876" i="1"/>
  <c r="O1876" i="1" s="1"/>
  <c r="N1877" i="1"/>
  <c r="O1877" i="1" s="1"/>
  <c r="N1878" i="1"/>
  <c r="O1878" i="1" s="1"/>
  <c r="N1879" i="1"/>
  <c r="O1879" i="1" s="1"/>
  <c r="N1880" i="1"/>
  <c r="O1880" i="1" s="1"/>
  <c r="N1881" i="1"/>
  <c r="O1881" i="1" s="1"/>
  <c r="N1882" i="1"/>
  <c r="O1882" i="1" s="1"/>
  <c r="N1883" i="1"/>
  <c r="O1883" i="1" s="1"/>
  <c r="N1884" i="1"/>
  <c r="O1884" i="1" s="1"/>
  <c r="N1885" i="1"/>
  <c r="O1885" i="1" s="1"/>
  <c r="N1886" i="1"/>
  <c r="O1886" i="1" s="1"/>
  <c r="N1887" i="1"/>
  <c r="O1887" i="1" s="1"/>
  <c r="N1888" i="1"/>
  <c r="O1888" i="1" s="1"/>
  <c r="N1889" i="1"/>
  <c r="O1889" i="1" s="1"/>
  <c r="N1890" i="1"/>
  <c r="O1890" i="1" s="1"/>
  <c r="N1891" i="1"/>
  <c r="O1891" i="1" s="1"/>
  <c r="N1892" i="1"/>
  <c r="O1892" i="1" s="1"/>
  <c r="N1893" i="1"/>
  <c r="O1893" i="1" s="1"/>
  <c r="N1894" i="1"/>
  <c r="O1894" i="1" s="1"/>
  <c r="N1895" i="1"/>
  <c r="O1895" i="1" s="1"/>
  <c r="N1896" i="1"/>
  <c r="O1896" i="1" s="1"/>
  <c r="N1897" i="1"/>
  <c r="O1897" i="1" s="1"/>
  <c r="N1898" i="1"/>
  <c r="O1898" i="1" s="1"/>
  <c r="N1899" i="1"/>
  <c r="O1899" i="1" s="1"/>
  <c r="N1900" i="1"/>
  <c r="O1900" i="1" s="1"/>
  <c r="N1901" i="1"/>
  <c r="O1901" i="1" s="1"/>
  <c r="N1902" i="1"/>
  <c r="O1902" i="1" s="1"/>
  <c r="N1903" i="1"/>
  <c r="O1903" i="1" s="1"/>
  <c r="N1904" i="1"/>
  <c r="O1904" i="1" s="1"/>
  <c r="N1905" i="1"/>
  <c r="O1905" i="1" s="1"/>
  <c r="N1906" i="1"/>
  <c r="O1906" i="1" s="1"/>
  <c r="N1907" i="1"/>
  <c r="O1907" i="1" s="1"/>
  <c r="N1908" i="1"/>
  <c r="O1908" i="1" s="1"/>
  <c r="N1909" i="1"/>
  <c r="O1909" i="1" s="1"/>
  <c r="N1910" i="1"/>
  <c r="O1910" i="1" s="1"/>
  <c r="N1911" i="1"/>
  <c r="O1911" i="1" s="1"/>
  <c r="N1912" i="1"/>
  <c r="O1912" i="1" s="1"/>
  <c r="N1913" i="1"/>
  <c r="O1913" i="1" s="1"/>
  <c r="N1914" i="1"/>
  <c r="O1914" i="1" s="1"/>
  <c r="N1915" i="1"/>
  <c r="O1915" i="1" s="1"/>
  <c r="N1916" i="1"/>
  <c r="O1916" i="1" s="1"/>
  <c r="N1917" i="1"/>
  <c r="O1917" i="1" s="1"/>
  <c r="N1918" i="1"/>
  <c r="O1918" i="1" s="1"/>
  <c r="N1919" i="1"/>
  <c r="O1919" i="1" s="1"/>
  <c r="N1920" i="1"/>
  <c r="O1920" i="1" s="1"/>
  <c r="N1921" i="1"/>
  <c r="O1921" i="1" s="1"/>
  <c r="N1922" i="1"/>
  <c r="O1922" i="1" s="1"/>
  <c r="N1923" i="1"/>
  <c r="O1923" i="1" s="1"/>
  <c r="N1924" i="1"/>
  <c r="O1924" i="1" s="1"/>
  <c r="N1925" i="1"/>
  <c r="O1925" i="1" s="1"/>
  <c r="N1926" i="1"/>
  <c r="O1926" i="1" s="1"/>
  <c r="N1927" i="1"/>
  <c r="O1927" i="1" s="1"/>
  <c r="N1928" i="1"/>
  <c r="O1928" i="1" s="1"/>
  <c r="N1929" i="1"/>
  <c r="O1929" i="1" s="1"/>
  <c r="N1930" i="1"/>
  <c r="O1930" i="1" s="1"/>
  <c r="N1931" i="1"/>
  <c r="O1931" i="1" s="1"/>
  <c r="N1932" i="1"/>
  <c r="O1932" i="1" s="1"/>
  <c r="N1933" i="1"/>
  <c r="O1933" i="1" s="1"/>
  <c r="N1934" i="1"/>
  <c r="O1934" i="1" s="1"/>
  <c r="N1935" i="1"/>
  <c r="O1935" i="1" s="1"/>
  <c r="N1936" i="1"/>
  <c r="O1936" i="1" s="1"/>
  <c r="N1937" i="1"/>
  <c r="O1937" i="1" s="1"/>
  <c r="N1938" i="1"/>
  <c r="O1938" i="1" s="1"/>
  <c r="N1939" i="1"/>
  <c r="O1939" i="1" s="1"/>
  <c r="N1940" i="1"/>
  <c r="O1940" i="1" s="1"/>
  <c r="N1941" i="1"/>
  <c r="O1941" i="1" s="1"/>
  <c r="N1942" i="1"/>
  <c r="O1942" i="1" s="1"/>
  <c r="N1943" i="1"/>
  <c r="O1943" i="1" s="1"/>
  <c r="N1944" i="1"/>
  <c r="O1944" i="1" s="1"/>
  <c r="N1945" i="1"/>
  <c r="O1945" i="1" s="1"/>
  <c r="N1946" i="1"/>
  <c r="O1946" i="1" s="1"/>
  <c r="N1947" i="1"/>
  <c r="O1947" i="1" s="1"/>
  <c r="N1948" i="1"/>
  <c r="O1948" i="1" s="1"/>
  <c r="N1949" i="1"/>
  <c r="O1949" i="1" s="1"/>
  <c r="N1950" i="1"/>
  <c r="O1950" i="1" s="1"/>
  <c r="N1951" i="1"/>
  <c r="O1951" i="1" s="1"/>
  <c r="N1952" i="1"/>
  <c r="O1952" i="1" s="1"/>
  <c r="N1953" i="1"/>
  <c r="O1953" i="1" s="1"/>
  <c r="N1954" i="1"/>
  <c r="O1954" i="1" s="1"/>
  <c r="N1955" i="1"/>
  <c r="O1955" i="1" s="1"/>
  <c r="N1956" i="1"/>
  <c r="O1956" i="1" s="1"/>
  <c r="N1957" i="1"/>
  <c r="O1957" i="1" s="1"/>
  <c r="N1958" i="1"/>
  <c r="O1958" i="1" s="1"/>
  <c r="N1959" i="1"/>
  <c r="O1959" i="1" s="1"/>
  <c r="N1960" i="1"/>
  <c r="O1960" i="1" s="1"/>
  <c r="N1961" i="1"/>
  <c r="O1961" i="1" s="1"/>
  <c r="N1962" i="1"/>
  <c r="O1962" i="1" s="1"/>
  <c r="N1963" i="1"/>
  <c r="O1963" i="1" s="1"/>
  <c r="N1964" i="1"/>
  <c r="O1964" i="1" s="1"/>
  <c r="N1965" i="1"/>
  <c r="O1965" i="1" s="1"/>
  <c r="N1966" i="1"/>
  <c r="O1966" i="1" s="1"/>
  <c r="N1967" i="1"/>
  <c r="O1967" i="1" s="1"/>
  <c r="N1968" i="1"/>
  <c r="O1968" i="1" s="1"/>
  <c r="N1969" i="1"/>
  <c r="O1969" i="1" s="1"/>
  <c r="N1970" i="1"/>
  <c r="O1970" i="1" s="1"/>
  <c r="N1971" i="1"/>
  <c r="O1971" i="1" s="1"/>
  <c r="N1972" i="1"/>
  <c r="O1972" i="1" s="1"/>
  <c r="N1973" i="1"/>
  <c r="O1973" i="1" s="1"/>
  <c r="N1974" i="1"/>
  <c r="O1974" i="1" s="1"/>
  <c r="N1975" i="1"/>
  <c r="O1975" i="1" s="1"/>
  <c r="N1976" i="1"/>
  <c r="O1976" i="1" s="1"/>
  <c r="N1977" i="1"/>
  <c r="O1977" i="1" s="1"/>
  <c r="N1978" i="1"/>
  <c r="O1978" i="1" s="1"/>
  <c r="N1979" i="1"/>
  <c r="O1979" i="1" s="1"/>
  <c r="N1980" i="1"/>
  <c r="O1980" i="1" s="1"/>
  <c r="N1981" i="1"/>
  <c r="O1981" i="1" s="1"/>
  <c r="N1982" i="1"/>
  <c r="O1982" i="1" s="1"/>
  <c r="N1983" i="1"/>
  <c r="O1983" i="1" s="1"/>
  <c r="N1984" i="1"/>
  <c r="O1984" i="1" s="1"/>
  <c r="N1985" i="1"/>
  <c r="O1985" i="1" s="1"/>
  <c r="N1986" i="1"/>
  <c r="O1986" i="1" s="1"/>
  <c r="N1987" i="1"/>
  <c r="O1987" i="1" s="1"/>
  <c r="N1988" i="1"/>
  <c r="O1988" i="1" s="1"/>
  <c r="N1989" i="1"/>
  <c r="O1989" i="1" s="1"/>
  <c r="N1990" i="1"/>
  <c r="O1990" i="1" s="1"/>
  <c r="N1991" i="1"/>
  <c r="O1991" i="1" s="1"/>
  <c r="N1992" i="1"/>
  <c r="O1992" i="1" s="1"/>
  <c r="N1993" i="1"/>
  <c r="O1993" i="1" s="1"/>
  <c r="N1994" i="1"/>
  <c r="O1994" i="1" s="1"/>
  <c r="N1995" i="1"/>
  <c r="O1995" i="1" s="1"/>
  <c r="N1996" i="1"/>
  <c r="O1996" i="1" s="1"/>
  <c r="N1997" i="1"/>
  <c r="O1997" i="1" s="1"/>
  <c r="N1998" i="1"/>
  <c r="O1998" i="1" s="1"/>
  <c r="N1999" i="1"/>
  <c r="O1999" i="1" s="1"/>
  <c r="N2000" i="1"/>
  <c r="O2000" i="1" s="1"/>
  <c r="N2001" i="1"/>
  <c r="O2001" i="1" s="1"/>
  <c r="N2002" i="1"/>
  <c r="O2002" i="1" s="1"/>
  <c r="N2003" i="1"/>
  <c r="O2003" i="1" s="1"/>
  <c r="N2004" i="1"/>
  <c r="O2004" i="1" s="1"/>
  <c r="N2005" i="1"/>
  <c r="O2005" i="1" s="1"/>
  <c r="N2006" i="1"/>
  <c r="O2006" i="1" s="1"/>
  <c r="N2007" i="1"/>
  <c r="O2007" i="1" s="1"/>
  <c r="N2008" i="1"/>
  <c r="O2008" i="1" s="1"/>
  <c r="N2009" i="1"/>
  <c r="O2009" i="1" s="1"/>
  <c r="N2010" i="1"/>
  <c r="O2010" i="1" s="1"/>
  <c r="N2011" i="1"/>
  <c r="O2011" i="1" s="1"/>
  <c r="N2012" i="1"/>
  <c r="O2012" i="1" s="1"/>
  <c r="N2013" i="1"/>
  <c r="O2013" i="1" s="1"/>
  <c r="N2014" i="1"/>
  <c r="O2014" i="1" s="1"/>
  <c r="N2015" i="1"/>
  <c r="O2015" i="1" s="1"/>
  <c r="N2016" i="1"/>
  <c r="O2016" i="1" s="1"/>
  <c r="N2017" i="1"/>
  <c r="O2017" i="1" s="1"/>
  <c r="N2018" i="1"/>
  <c r="O2018" i="1" s="1"/>
  <c r="N2019" i="1"/>
  <c r="O2019" i="1" s="1"/>
  <c r="N2020" i="1"/>
  <c r="O2020" i="1" s="1"/>
  <c r="N2021" i="1"/>
  <c r="O2021" i="1" s="1"/>
  <c r="N2022" i="1"/>
  <c r="O2022" i="1" s="1"/>
  <c r="N2023" i="1"/>
  <c r="O2023" i="1" s="1"/>
  <c r="N2024" i="1"/>
  <c r="O2024" i="1" s="1"/>
  <c r="N2025" i="1"/>
  <c r="O2025" i="1" s="1"/>
  <c r="N2026" i="1"/>
  <c r="O2026" i="1" s="1"/>
  <c r="N2027" i="1"/>
  <c r="O2027" i="1" s="1"/>
  <c r="N2028" i="1"/>
  <c r="O2028" i="1" s="1"/>
  <c r="N2029" i="1"/>
  <c r="O2029" i="1" s="1"/>
  <c r="N2030" i="1"/>
  <c r="O2030" i="1" s="1"/>
  <c r="N2031" i="1"/>
  <c r="O2031" i="1" s="1"/>
  <c r="N2032" i="1"/>
  <c r="O2032" i="1" s="1"/>
  <c r="N2033" i="1"/>
  <c r="O2033" i="1" s="1"/>
  <c r="N2034" i="1"/>
  <c r="O2034" i="1" s="1"/>
  <c r="N2035" i="1"/>
  <c r="O2035" i="1" s="1"/>
  <c r="N2036" i="1"/>
  <c r="O2036" i="1" s="1"/>
  <c r="N2037" i="1"/>
  <c r="O2037" i="1" s="1"/>
  <c r="N2038" i="1"/>
  <c r="O2038" i="1" s="1"/>
  <c r="N2039" i="1"/>
  <c r="O2039" i="1" s="1"/>
  <c r="N2040" i="1"/>
  <c r="O2040" i="1" s="1"/>
  <c r="N2041" i="1"/>
  <c r="O2041" i="1" s="1"/>
  <c r="N2042" i="1"/>
  <c r="O2042" i="1" s="1"/>
  <c r="N2043" i="1"/>
  <c r="O2043" i="1" s="1"/>
  <c r="N2044" i="1"/>
  <c r="O2044" i="1" s="1"/>
  <c r="N2045" i="1"/>
  <c r="O2045" i="1" s="1"/>
  <c r="N2046" i="1"/>
  <c r="O2046" i="1" s="1"/>
  <c r="N2047" i="1"/>
  <c r="O2047" i="1" s="1"/>
  <c r="N2048" i="1"/>
  <c r="O2048" i="1" s="1"/>
  <c r="N2049" i="1"/>
  <c r="O2049" i="1" s="1"/>
  <c r="N2050" i="1"/>
  <c r="O2050" i="1" s="1"/>
  <c r="N2051" i="1"/>
  <c r="O2051" i="1" s="1"/>
  <c r="N2052" i="1"/>
  <c r="O2052" i="1" s="1"/>
  <c r="N2053" i="1"/>
  <c r="O2053" i="1" s="1"/>
  <c r="N2054" i="1"/>
  <c r="O2054" i="1" s="1"/>
  <c r="N2055" i="1"/>
  <c r="O2055" i="1" s="1"/>
  <c r="N2056" i="1"/>
  <c r="O2056" i="1" s="1"/>
  <c r="N2057" i="1"/>
  <c r="O2057" i="1" s="1"/>
  <c r="N2058" i="1"/>
  <c r="O2058" i="1" s="1"/>
  <c r="N2059" i="1"/>
  <c r="O2059" i="1" s="1"/>
  <c r="N2060" i="1"/>
  <c r="O2060" i="1" s="1"/>
  <c r="N2061" i="1"/>
  <c r="O2061" i="1" s="1"/>
  <c r="N2062" i="1"/>
  <c r="O2062" i="1" s="1"/>
  <c r="N2063" i="1"/>
  <c r="O2063" i="1" s="1"/>
  <c r="N2064" i="1"/>
  <c r="O2064" i="1" s="1"/>
  <c r="N2065" i="1"/>
  <c r="O2065" i="1" s="1"/>
  <c r="N2066" i="1"/>
  <c r="O2066" i="1" s="1"/>
  <c r="N2067" i="1"/>
  <c r="O2067" i="1" s="1"/>
  <c r="N2068" i="1"/>
  <c r="O2068" i="1" s="1"/>
  <c r="N2069" i="1"/>
  <c r="O2069" i="1" s="1"/>
  <c r="N2070" i="1"/>
  <c r="O2070" i="1" s="1"/>
  <c r="N2071" i="1"/>
  <c r="O2071" i="1" s="1"/>
  <c r="N2072" i="1"/>
  <c r="O2072" i="1" s="1"/>
  <c r="N2073" i="1"/>
  <c r="O2073" i="1" s="1"/>
  <c r="N2074" i="1"/>
  <c r="O2074" i="1" s="1"/>
  <c r="N2075" i="1"/>
  <c r="O2075" i="1" s="1"/>
  <c r="N2076" i="1"/>
  <c r="O2076" i="1" s="1"/>
  <c r="N2077" i="1"/>
  <c r="O2077" i="1" s="1"/>
  <c r="N2078" i="1"/>
  <c r="O2078" i="1" s="1"/>
  <c r="N2079" i="1"/>
  <c r="O2079" i="1" s="1"/>
  <c r="N2080" i="1"/>
  <c r="O2080" i="1" s="1"/>
  <c r="N2081" i="1"/>
  <c r="O2081" i="1" s="1"/>
  <c r="N2082" i="1"/>
  <c r="O2082" i="1" s="1"/>
  <c r="N2083" i="1"/>
  <c r="O2083" i="1" s="1"/>
  <c r="N2084" i="1"/>
  <c r="O2084" i="1" s="1"/>
  <c r="N2085" i="1"/>
  <c r="O2085" i="1" s="1"/>
  <c r="N2086" i="1"/>
  <c r="O2086" i="1" s="1"/>
  <c r="N2087" i="1"/>
  <c r="O2087" i="1" s="1"/>
  <c r="N2088" i="1"/>
  <c r="O2088" i="1" s="1"/>
  <c r="N2089" i="1"/>
  <c r="O2089" i="1" s="1"/>
  <c r="N2090" i="1"/>
  <c r="O2090" i="1" s="1"/>
  <c r="N2091" i="1"/>
  <c r="O2091" i="1" s="1"/>
  <c r="N2092" i="1"/>
  <c r="O2092" i="1" s="1"/>
  <c r="N2093" i="1"/>
  <c r="O2093" i="1" s="1"/>
  <c r="N2094" i="1"/>
  <c r="O2094" i="1" s="1"/>
  <c r="N2095" i="1"/>
  <c r="O2095" i="1" s="1"/>
  <c r="N2096" i="1"/>
  <c r="O2096" i="1" s="1"/>
  <c r="N2097" i="1"/>
  <c r="O2097" i="1" s="1"/>
  <c r="N2098" i="1"/>
  <c r="O2098" i="1" s="1"/>
  <c r="N2099" i="1"/>
  <c r="O2099" i="1" s="1"/>
  <c r="N2100" i="1"/>
  <c r="O2100" i="1" s="1"/>
  <c r="N2101" i="1"/>
  <c r="O2101" i="1" s="1"/>
  <c r="N2102" i="1"/>
  <c r="O2102" i="1" s="1"/>
  <c r="N2103" i="1"/>
  <c r="O2103" i="1" s="1"/>
  <c r="N2104" i="1"/>
  <c r="O2104" i="1" s="1"/>
  <c r="N2105" i="1"/>
  <c r="O2105" i="1" s="1"/>
  <c r="N2106" i="1"/>
  <c r="O2106" i="1" s="1"/>
  <c r="N2107" i="1"/>
  <c r="O2107" i="1" s="1"/>
  <c r="N2108" i="1"/>
  <c r="O2108" i="1" s="1"/>
  <c r="N2109" i="1"/>
  <c r="O2109" i="1" s="1"/>
  <c r="N2110" i="1"/>
  <c r="O2110" i="1" s="1"/>
  <c r="N2111" i="1"/>
  <c r="O2111" i="1" s="1"/>
  <c r="N2112" i="1"/>
  <c r="O2112" i="1" s="1"/>
  <c r="N2113" i="1"/>
  <c r="O2113" i="1" s="1"/>
  <c r="N2114" i="1"/>
  <c r="O2114" i="1" s="1"/>
  <c r="N2115" i="1"/>
  <c r="O2115" i="1" s="1"/>
  <c r="N2116" i="1"/>
  <c r="O2116" i="1" s="1"/>
  <c r="N2117" i="1"/>
  <c r="O2117" i="1" s="1"/>
  <c r="N2118" i="1"/>
  <c r="O2118" i="1" s="1"/>
  <c r="N2119" i="1"/>
  <c r="O2119" i="1" s="1"/>
  <c r="N2120" i="1"/>
  <c r="O2120" i="1" s="1"/>
  <c r="N2121" i="1"/>
  <c r="O2121" i="1" s="1"/>
  <c r="N2122" i="1"/>
  <c r="O2122" i="1" s="1"/>
  <c r="N2123" i="1"/>
  <c r="O2123" i="1" s="1"/>
  <c r="N2124" i="1"/>
  <c r="O2124" i="1" s="1"/>
  <c r="N2125" i="1"/>
  <c r="O2125" i="1" s="1"/>
  <c r="N2126" i="1"/>
  <c r="O2126" i="1" s="1"/>
  <c r="N2127" i="1"/>
  <c r="O2127" i="1" s="1"/>
  <c r="N2128" i="1"/>
  <c r="O2128" i="1" s="1"/>
  <c r="N2129" i="1"/>
  <c r="O2129" i="1" s="1"/>
  <c r="N2130" i="1"/>
  <c r="O2130" i="1" s="1"/>
  <c r="N2131" i="1"/>
  <c r="O2131" i="1" s="1"/>
  <c r="N2132" i="1"/>
  <c r="O2132" i="1" s="1"/>
  <c r="N2133" i="1"/>
  <c r="O2133" i="1" s="1"/>
  <c r="N2134" i="1"/>
  <c r="O2134" i="1" s="1"/>
  <c r="N2135" i="1"/>
  <c r="O2135" i="1" s="1"/>
  <c r="N2136" i="1"/>
  <c r="O2136" i="1" s="1"/>
  <c r="N2137" i="1"/>
  <c r="O2137" i="1" s="1"/>
  <c r="N2138" i="1"/>
  <c r="O2138" i="1" s="1"/>
  <c r="N2139" i="1"/>
  <c r="O2139" i="1" s="1"/>
  <c r="N2140" i="1"/>
  <c r="O2140" i="1" s="1"/>
  <c r="N2141" i="1"/>
  <c r="O2141" i="1" s="1"/>
  <c r="N2142" i="1"/>
  <c r="O2142" i="1" s="1"/>
  <c r="N2143" i="1"/>
  <c r="O2143" i="1" s="1"/>
  <c r="N2144" i="1"/>
  <c r="O2144" i="1" s="1"/>
  <c r="N2145" i="1"/>
  <c r="O2145" i="1" s="1"/>
  <c r="N2146" i="1"/>
  <c r="O2146" i="1" s="1"/>
  <c r="N2147" i="1"/>
  <c r="O2147" i="1" s="1"/>
  <c r="N2148" i="1"/>
  <c r="O2148" i="1" s="1"/>
  <c r="N2149" i="1"/>
  <c r="O2149" i="1" s="1"/>
  <c r="N2150" i="1"/>
  <c r="O2150" i="1" s="1"/>
  <c r="N2151" i="1"/>
  <c r="O2151" i="1" s="1"/>
  <c r="N2152" i="1"/>
  <c r="O2152" i="1" s="1"/>
  <c r="N2153" i="1"/>
  <c r="O2153" i="1" s="1"/>
  <c r="N2154" i="1"/>
  <c r="O2154" i="1" s="1"/>
  <c r="N2155" i="1"/>
  <c r="O2155" i="1" s="1"/>
  <c r="N2156" i="1"/>
  <c r="O2156" i="1" s="1"/>
  <c r="N2157" i="1"/>
  <c r="O2157" i="1" s="1"/>
  <c r="N2158" i="1"/>
  <c r="O2158" i="1" s="1"/>
  <c r="N2159" i="1"/>
  <c r="O2159" i="1" s="1"/>
  <c r="N2160" i="1"/>
  <c r="O2160" i="1" s="1"/>
  <c r="N2161" i="1"/>
  <c r="O2161" i="1" s="1"/>
  <c r="N2162" i="1"/>
  <c r="O2162" i="1" s="1"/>
  <c r="N2163" i="1"/>
  <c r="O2163" i="1" s="1"/>
  <c r="N2164" i="1"/>
  <c r="O2164" i="1" s="1"/>
  <c r="N2165" i="1"/>
  <c r="O2165" i="1" s="1"/>
  <c r="N2166" i="1"/>
  <c r="O2166" i="1" s="1"/>
  <c r="N2167" i="1"/>
  <c r="O2167" i="1" s="1"/>
  <c r="N2168" i="1"/>
  <c r="O2168" i="1" s="1"/>
  <c r="N2169" i="1"/>
  <c r="O2169" i="1" s="1"/>
  <c r="N2170" i="1"/>
  <c r="O2170" i="1" s="1"/>
  <c r="N2171" i="1"/>
  <c r="O2171" i="1" s="1"/>
  <c r="N2172" i="1"/>
  <c r="O2172" i="1" s="1"/>
  <c r="N2173" i="1"/>
  <c r="O2173" i="1" s="1"/>
  <c r="N2174" i="1"/>
  <c r="O2174" i="1" s="1"/>
  <c r="N2175" i="1"/>
  <c r="O2175" i="1" s="1"/>
  <c r="N2176" i="1"/>
  <c r="O2176" i="1" s="1"/>
  <c r="N2177" i="1"/>
  <c r="O2177" i="1" s="1"/>
  <c r="N2178" i="1"/>
  <c r="O2178" i="1" s="1"/>
  <c r="N2179" i="1"/>
  <c r="O2179" i="1" s="1"/>
  <c r="N2180" i="1"/>
  <c r="O2180" i="1" s="1"/>
  <c r="N2181" i="1"/>
  <c r="O2181" i="1" s="1"/>
  <c r="N2182" i="1"/>
  <c r="O2182" i="1" s="1"/>
  <c r="N2183" i="1"/>
  <c r="O2183" i="1" s="1"/>
  <c r="N2184" i="1"/>
  <c r="O2184" i="1" s="1"/>
  <c r="N2185" i="1"/>
  <c r="O2185" i="1" s="1"/>
  <c r="N2186" i="1"/>
  <c r="O2186" i="1" s="1"/>
  <c r="N2187" i="1"/>
  <c r="O2187" i="1" s="1"/>
  <c r="N2188" i="1"/>
  <c r="O2188" i="1" s="1"/>
  <c r="N2189" i="1"/>
  <c r="O2189" i="1" s="1"/>
  <c r="N2190" i="1"/>
  <c r="O2190" i="1" s="1"/>
  <c r="N2191" i="1"/>
  <c r="O2191" i="1" s="1"/>
  <c r="N2192" i="1"/>
  <c r="O2192" i="1" s="1"/>
  <c r="N2193" i="1"/>
  <c r="O2193" i="1" s="1"/>
  <c r="N2194" i="1"/>
  <c r="O2194" i="1" s="1"/>
  <c r="N2195" i="1"/>
  <c r="O2195" i="1" s="1"/>
  <c r="N2196" i="1"/>
  <c r="O2196" i="1" s="1"/>
  <c r="N2197" i="1"/>
  <c r="O2197" i="1" s="1"/>
  <c r="N2198" i="1"/>
  <c r="O2198" i="1" s="1"/>
  <c r="N2199" i="1"/>
  <c r="O2199" i="1" s="1"/>
  <c r="N2200" i="1"/>
  <c r="O2200" i="1" s="1"/>
  <c r="N2201" i="1"/>
  <c r="O2201" i="1" s="1"/>
  <c r="N2202" i="1"/>
  <c r="O2202" i="1" s="1"/>
  <c r="N2203" i="1"/>
  <c r="O2203" i="1" s="1"/>
  <c r="N2204" i="1"/>
  <c r="O2204" i="1" s="1"/>
  <c r="N2205" i="1"/>
  <c r="O2205" i="1" s="1"/>
  <c r="N2206" i="1"/>
  <c r="O2206" i="1" s="1"/>
  <c r="N2207" i="1"/>
  <c r="O2207" i="1" s="1"/>
  <c r="N2208" i="1"/>
  <c r="O2208" i="1" s="1"/>
  <c r="N2209" i="1"/>
  <c r="O2209" i="1" s="1"/>
  <c r="N2210" i="1"/>
  <c r="O2210" i="1" s="1"/>
  <c r="N2211" i="1"/>
  <c r="O2211" i="1" s="1"/>
  <c r="N2212" i="1"/>
  <c r="O2212" i="1" s="1"/>
  <c r="N2213" i="1"/>
  <c r="O2213" i="1" s="1"/>
  <c r="N2214" i="1"/>
  <c r="O2214" i="1" s="1"/>
  <c r="N2215" i="1"/>
  <c r="O2215" i="1" s="1"/>
  <c r="N2216" i="1"/>
  <c r="O2216" i="1" s="1"/>
  <c r="N2217" i="1"/>
  <c r="O2217" i="1" s="1"/>
  <c r="N2218" i="1"/>
  <c r="O2218" i="1" s="1"/>
  <c r="N2219" i="1"/>
  <c r="O2219" i="1" s="1"/>
  <c r="N2220" i="1"/>
  <c r="O2220" i="1" s="1"/>
  <c r="N2221" i="1"/>
  <c r="O2221" i="1" s="1"/>
  <c r="N2222" i="1"/>
  <c r="O2222" i="1" s="1"/>
  <c r="N2223" i="1"/>
  <c r="O2223" i="1" s="1"/>
  <c r="N2224" i="1"/>
  <c r="O2224" i="1" s="1"/>
  <c r="N2225" i="1"/>
  <c r="O2225" i="1" s="1"/>
  <c r="N2226" i="1"/>
  <c r="O2226" i="1" s="1"/>
  <c r="N2227" i="1"/>
  <c r="O2227" i="1" s="1"/>
  <c r="N2228" i="1"/>
  <c r="O2228" i="1" s="1"/>
  <c r="N2229" i="1"/>
  <c r="O2229" i="1" s="1"/>
  <c r="N2230" i="1"/>
  <c r="O2230" i="1" s="1"/>
  <c r="N2231" i="1"/>
  <c r="O2231" i="1" s="1"/>
  <c r="N2232" i="1"/>
  <c r="O2232" i="1" s="1"/>
  <c r="N2233" i="1"/>
  <c r="O2233" i="1" s="1"/>
  <c r="N2234" i="1"/>
  <c r="O2234" i="1" s="1"/>
  <c r="N2235" i="1"/>
  <c r="O2235" i="1" s="1"/>
  <c r="N2236" i="1"/>
  <c r="O2236" i="1" s="1"/>
  <c r="N2237" i="1"/>
  <c r="O2237" i="1" s="1"/>
  <c r="N2238" i="1"/>
  <c r="O2238" i="1" s="1"/>
  <c r="N2239" i="1"/>
  <c r="O2239" i="1" s="1"/>
  <c r="N2240" i="1"/>
  <c r="O2240" i="1" s="1"/>
  <c r="N2241" i="1"/>
  <c r="O2241" i="1" s="1"/>
  <c r="N2242" i="1"/>
  <c r="O2242" i="1" s="1"/>
  <c r="N2243" i="1"/>
  <c r="O2243" i="1" s="1"/>
  <c r="N2244" i="1"/>
  <c r="O2244" i="1" s="1"/>
  <c r="N2245" i="1"/>
  <c r="O2245" i="1" s="1"/>
  <c r="N2246" i="1"/>
  <c r="O2246" i="1" s="1"/>
  <c r="N2247" i="1"/>
  <c r="O2247" i="1" s="1"/>
  <c r="N2248" i="1"/>
  <c r="O2248" i="1" s="1"/>
  <c r="N2249" i="1"/>
  <c r="O2249" i="1" s="1"/>
  <c r="N2250" i="1"/>
  <c r="O2250" i="1" s="1"/>
  <c r="N2251" i="1"/>
  <c r="O2251" i="1" s="1"/>
  <c r="N2252" i="1"/>
  <c r="O2252" i="1" s="1"/>
  <c r="N2253" i="1"/>
  <c r="O2253" i="1" s="1"/>
  <c r="N2254" i="1"/>
  <c r="O2254" i="1" s="1"/>
  <c r="N2255" i="1"/>
  <c r="O2255" i="1" s="1"/>
  <c r="N2256" i="1"/>
  <c r="O2256" i="1" s="1"/>
  <c r="N2257" i="1"/>
  <c r="O2257" i="1" s="1"/>
  <c r="N2258" i="1"/>
  <c r="O2258" i="1" s="1"/>
  <c r="N2259" i="1"/>
  <c r="O2259" i="1" s="1"/>
  <c r="N2260" i="1"/>
  <c r="O2260" i="1" s="1"/>
  <c r="N2261" i="1"/>
  <c r="O2261" i="1" s="1"/>
  <c r="N2262" i="1"/>
  <c r="O2262" i="1" s="1"/>
  <c r="N2263" i="1"/>
  <c r="O2263" i="1" s="1"/>
  <c r="N2264" i="1"/>
  <c r="O2264" i="1" s="1"/>
  <c r="N2265" i="1"/>
  <c r="O2265" i="1" s="1"/>
  <c r="N2266" i="1"/>
  <c r="O2266" i="1" s="1"/>
  <c r="N2267" i="1"/>
  <c r="O2267" i="1" s="1"/>
  <c r="N2268" i="1"/>
  <c r="O2268" i="1" s="1"/>
  <c r="N2269" i="1"/>
  <c r="O2269" i="1" s="1"/>
  <c r="N2270" i="1"/>
  <c r="O2270" i="1" s="1"/>
  <c r="N2271" i="1"/>
  <c r="O2271" i="1" s="1"/>
  <c r="N2272" i="1"/>
  <c r="O2272" i="1" s="1"/>
  <c r="N2273" i="1"/>
  <c r="O2273" i="1" s="1"/>
  <c r="N2274" i="1"/>
  <c r="O2274" i="1" s="1"/>
  <c r="N2275" i="1"/>
  <c r="O2275" i="1" s="1"/>
  <c r="N2276" i="1"/>
  <c r="O2276" i="1" s="1"/>
  <c r="N2277" i="1"/>
  <c r="O2277" i="1" s="1"/>
  <c r="N2278" i="1"/>
  <c r="O2278" i="1" s="1"/>
  <c r="N2279" i="1"/>
  <c r="O2279" i="1" s="1"/>
  <c r="N2280" i="1"/>
  <c r="O2280" i="1" s="1"/>
  <c r="N2281" i="1"/>
  <c r="O2281" i="1" s="1"/>
  <c r="N2282" i="1"/>
  <c r="O2282" i="1" s="1"/>
  <c r="N2283" i="1"/>
  <c r="O2283" i="1" s="1"/>
  <c r="N2284" i="1"/>
  <c r="O2284" i="1" s="1"/>
  <c r="N2285" i="1"/>
  <c r="O2285" i="1" s="1"/>
  <c r="N2286" i="1"/>
  <c r="O2286" i="1" s="1"/>
  <c r="N2287" i="1"/>
  <c r="O2287" i="1" s="1"/>
  <c r="N2288" i="1"/>
  <c r="O2288" i="1" s="1"/>
  <c r="N2289" i="1"/>
  <c r="O2289" i="1" s="1"/>
  <c r="N2290" i="1"/>
  <c r="O2290" i="1" s="1"/>
  <c r="N2291" i="1"/>
  <c r="O2291" i="1" s="1"/>
  <c r="N2292" i="1"/>
  <c r="O2292" i="1" s="1"/>
  <c r="N2293" i="1"/>
  <c r="O2293" i="1" s="1"/>
  <c r="N2294" i="1"/>
  <c r="O2294" i="1" s="1"/>
  <c r="N2295" i="1"/>
  <c r="O2295" i="1" s="1"/>
  <c r="N2296" i="1"/>
  <c r="O2296" i="1" s="1"/>
  <c r="N2297" i="1"/>
  <c r="O2297" i="1" s="1"/>
  <c r="N2298" i="1"/>
  <c r="O2298" i="1" s="1"/>
  <c r="N2299" i="1"/>
  <c r="O2299" i="1" s="1"/>
  <c r="N2300" i="1"/>
  <c r="O2300" i="1" s="1"/>
  <c r="N2301" i="1"/>
  <c r="O2301" i="1" s="1"/>
  <c r="N2302" i="1"/>
  <c r="O2302" i="1" s="1"/>
  <c r="N2303" i="1"/>
  <c r="O2303" i="1" s="1"/>
  <c r="N2304" i="1"/>
  <c r="O2304" i="1" s="1"/>
  <c r="N2305" i="1"/>
  <c r="O2305" i="1" s="1"/>
  <c r="N2306" i="1"/>
  <c r="O2306" i="1" s="1"/>
  <c r="N2307" i="1"/>
  <c r="O2307" i="1" s="1"/>
  <c r="N2308" i="1"/>
  <c r="O2308" i="1" s="1"/>
  <c r="N2309" i="1"/>
  <c r="O2309" i="1" s="1"/>
  <c r="N2310" i="1"/>
  <c r="O2310" i="1" s="1"/>
  <c r="N2311" i="1"/>
  <c r="O2311" i="1" s="1"/>
  <c r="N2312" i="1"/>
  <c r="O2312" i="1" s="1"/>
  <c r="N2313" i="1"/>
  <c r="O2313" i="1" s="1"/>
  <c r="N2314" i="1"/>
  <c r="O2314" i="1" s="1"/>
  <c r="N2315" i="1"/>
  <c r="O2315" i="1" s="1"/>
  <c r="N2316" i="1"/>
  <c r="O2316" i="1" s="1"/>
  <c r="N2317" i="1"/>
  <c r="O2317" i="1" s="1"/>
  <c r="N2318" i="1"/>
  <c r="O2318" i="1" s="1"/>
  <c r="N2319" i="1"/>
  <c r="O2319" i="1" s="1"/>
  <c r="N2320" i="1"/>
  <c r="O2320" i="1" s="1"/>
  <c r="N2321" i="1"/>
  <c r="O2321" i="1" s="1"/>
  <c r="N2322" i="1"/>
  <c r="O2322" i="1" s="1"/>
  <c r="N2323" i="1"/>
  <c r="O2323" i="1" s="1"/>
  <c r="N2324" i="1"/>
  <c r="O2324" i="1" s="1"/>
  <c r="N2325" i="1"/>
  <c r="O2325" i="1" s="1"/>
  <c r="N2326" i="1"/>
  <c r="O2326" i="1" s="1"/>
  <c r="N2327" i="1"/>
  <c r="O2327" i="1" s="1"/>
  <c r="N2328" i="1"/>
  <c r="O2328" i="1" s="1"/>
  <c r="N2329" i="1"/>
  <c r="O2329" i="1" s="1"/>
  <c r="N2330" i="1"/>
  <c r="O2330" i="1" s="1"/>
  <c r="N2331" i="1"/>
  <c r="O2331" i="1" s="1"/>
  <c r="N2332" i="1"/>
  <c r="O2332" i="1" s="1"/>
  <c r="N2333" i="1"/>
  <c r="O2333" i="1" s="1"/>
  <c r="N2334" i="1"/>
  <c r="O2334" i="1" s="1"/>
  <c r="N2335" i="1"/>
  <c r="O2335" i="1" s="1"/>
  <c r="N2336" i="1"/>
  <c r="O2336" i="1" s="1"/>
  <c r="N2337" i="1"/>
  <c r="O2337" i="1" s="1"/>
  <c r="N2338" i="1"/>
  <c r="O2338" i="1" s="1"/>
  <c r="N2339" i="1"/>
  <c r="O2339" i="1" s="1"/>
  <c r="N2340" i="1"/>
  <c r="O2340" i="1" s="1"/>
  <c r="N2341" i="1"/>
  <c r="O2341" i="1" s="1"/>
  <c r="N2342" i="1"/>
  <c r="O2342" i="1" s="1"/>
  <c r="N2343" i="1"/>
  <c r="O2343" i="1" s="1"/>
  <c r="N2344" i="1"/>
  <c r="O2344" i="1" s="1"/>
  <c r="N2345" i="1"/>
  <c r="O2345" i="1" s="1"/>
  <c r="N2346" i="1"/>
  <c r="O2346" i="1" s="1"/>
  <c r="N2347" i="1"/>
  <c r="O2347" i="1" s="1"/>
  <c r="N2348" i="1"/>
  <c r="O2348" i="1" s="1"/>
  <c r="N2349" i="1"/>
  <c r="O2349" i="1" s="1"/>
  <c r="N2350" i="1"/>
  <c r="O2350" i="1" s="1"/>
  <c r="N2351" i="1"/>
  <c r="O2351" i="1" s="1"/>
  <c r="N2352" i="1"/>
  <c r="O2352" i="1" s="1"/>
  <c r="N2353" i="1"/>
  <c r="O2353" i="1" s="1"/>
  <c r="N2354" i="1"/>
  <c r="O2354" i="1" s="1"/>
  <c r="N2355" i="1"/>
  <c r="O2355" i="1" s="1"/>
  <c r="N2356" i="1"/>
  <c r="O2356" i="1" s="1"/>
  <c r="N2357" i="1"/>
  <c r="O2357" i="1" s="1"/>
  <c r="N2358" i="1"/>
  <c r="O2358" i="1" s="1"/>
  <c r="N2359" i="1"/>
  <c r="O2359" i="1" s="1"/>
  <c r="N2360" i="1"/>
  <c r="O2360" i="1" s="1"/>
  <c r="N2361" i="1"/>
  <c r="O2361" i="1" s="1"/>
  <c r="N2362" i="1"/>
  <c r="O2362" i="1" s="1"/>
  <c r="N2363" i="1"/>
  <c r="O2363" i="1" s="1"/>
  <c r="N2364" i="1"/>
  <c r="O2364" i="1" s="1"/>
  <c r="N2365" i="1"/>
  <c r="O2365" i="1" s="1"/>
  <c r="N2366" i="1"/>
  <c r="O2366" i="1" s="1"/>
  <c r="N2367" i="1"/>
  <c r="O2367" i="1" s="1"/>
  <c r="N2368" i="1"/>
  <c r="O2368" i="1" s="1"/>
  <c r="N2369" i="1"/>
  <c r="O2369" i="1" s="1"/>
  <c r="N2370" i="1"/>
  <c r="O2370" i="1" s="1"/>
  <c r="N2371" i="1"/>
  <c r="O2371" i="1" s="1"/>
  <c r="N2372" i="1"/>
  <c r="O2372" i="1" s="1"/>
  <c r="N2373" i="1"/>
  <c r="O2373" i="1" s="1"/>
  <c r="N2374" i="1"/>
  <c r="O2374" i="1" s="1"/>
  <c r="N2375" i="1"/>
  <c r="O2375" i="1" s="1"/>
  <c r="N2376" i="1"/>
  <c r="O2376" i="1" s="1"/>
  <c r="N2377" i="1"/>
  <c r="O2377" i="1" s="1"/>
  <c r="N2378" i="1"/>
  <c r="O2378" i="1" s="1"/>
  <c r="N2379" i="1"/>
  <c r="O2379" i="1" s="1"/>
  <c r="N2380" i="1"/>
  <c r="O2380" i="1" s="1"/>
  <c r="N2381" i="1"/>
  <c r="O2381" i="1" s="1"/>
  <c r="N2382" i="1"/>
  <c r="O2382" i="1" s="1"/>
  <c r="N2383" i="1"/>
  <c r="O2383" i="1" s="1"/>
  <c r="N2384" i="1"/>
  <c r="O2384" i="1" s="1"/>
  <c r="N2385" i="1"/>
  <c r="O2385" i="1" s="1"/>
  <c r="N2386" i="1"/>
  <c r="O2386" i="1" s="1"/>
  <c r="N2387" i="1"/>
  <c r="O2387" i="1" s="1"/>
  <c r="N2388" i="1"/>
  <c r="O2388" i="1" s="1"/>
  <c r="N2389" i="1"/>
  <c r="O2389" i="1" s="1"/>
  <c r="N2390" i="1"/>
  <c r="O2390" i="1" s="1"/>
  <c r="N2391" i="1"/>
  <c r="O2391" i="1" s="1"/>
  <c r="N2392" i="1"/>
  <c r="O2392" i="1" s="1"/>
  <c r="N2393" i="1"/>
  <c r="O2393" i="1" s="1"/>
  <c r="N2394" i="1"/>
  <c r="O2394" i="1" s="1"/>
  <c r="N2395" i="1"/>
  <c r="O2395" i="1" s="1"/>
  <c r="N2396" i="1"/>
  <c r="O2396" i="1" s="1"/>
  <c r="N2397" i="1"/>
  <c r="O2397" i="1" s="1"/>
  <c r="N2398" i="1"/>
  <c r="O2398" i="1" s="1"/>
  <c r="N2399" i="1"/>
  <c r="O2399" i="1" s="1"/>
  <c r="N2400" i="1"/>
  <c r="O2400" i="1" s="1"/>
  <c r="N2401" i="1"/>
  <c r="O2401" i="1" s="1"/>
  <c r="N2402" i="1"/>
  <c r="O2402" i="1" s="1"/>
  <c r="N2403" i="1"/>
  <c r="O2403" i="1" s="1"/>
  <c r="N2404" i="1"/>
  <c r="O2404" i="1" s="1"/>
  <c r="N2405" i="1"/>
  <c r="O2405" i="1" s="1"/>
  <c r="N2406" i="1"/>
  <c r="O2406" i="1" s="1"/>
  <c r="N2407" i="1"/>
  <c r="O2407" i="1" s="1"/>
  <c r="N2408" i="1"/>
  <c r="O2408" i="1" s="1"/>
  <c r="N2409" i="1"/>
  <c r="O2409" i="1" s="1"/>
  <c r="N2410" i="1"/>
  <c r="O2410" i="1" s="1"/>
  <c r="N2411" i="1"/>
  <c r="O2411" i="1" s="1"/>
  <c r="N2412" i="1"/>
  <c r="O2412" i="1" s="1"/>
  <c r="N2413" i="1"/>
  <c r="O2413" i="1" s="1"/>
  <c r="N2414" i="1"/>
  <c r="O2414" i="1" s="1"/>
  <c r="N2415" i="1"/>
  <c r="O2415" i="1" s="1"/>
  <c r="N2416" i="1"/>
  <c r="O2416" i="1" s="1"/>
  <c r="N2417" i="1"/>
  <c r="O2417" i="1" s="1"/>
  <c r="N2418" i="1"/>
  <c r="O2418" i="1" s="1"/>
  <c r="N2419" i="1"/>
  <c r="O2419" i="1" s="1"/>
  <c r="N2420" i="1"/>
  <c r="O2420" i="1" s="1"/>
  <c r="N2421" i="1"/>
  <c r="O2421" i="1" s="1"/>
  <c r="N2422" i="1"/>
  <c r="O2422" i="1" s="1"/>
  <c r="N2423" i="1"/>
  <c r="O2423" i="1" s="1"/>
  <c r="N2424" i="1"/>
  <c r="O2424" i="1" s="1"/>
  <c r="N2425" i="1"/>
  <c r="O2425" i="1" s="1"/>
  <c r="N2426" i="1"/>
  <c r="O2426" i="1" s="1"/>
  <c r="N2427" i="1"/>
  <c r="O2427" i="1" s="1"/>
  <c r="N2428" i="1"/>
  <c r="O2428" i="1" s="1"/>
  <c r="N2429" i="1"/>
  <c r="O2429" i="1" s="1"/>
  <c r="N2430" i="1"/>
  <c r="O2430" i="1" s="1"/>
  <c r="N2431" i="1"/>
  <c r="O2431" i="1" s="1"/>
  <c r="N2432" i="1"/>
  <c r="O2432" i="1" s="1"/>
  <c r="N2433" i="1"/>
  <c r="O2433" i="1" s="1"/>
  <c r="N2434" i="1"/>
  <c r="O2434" i="1" s="1"/>
  <c r="N2435" i="1"/>
  <c r="O2435" i="1" s="1"/>
  <c r="N2436" i="1"/>
  <c r="O2436" i="1" s="1"/>
  <c r="N2437" i="1"/>
  <c r="O2437" i="1" s="1"/>
  <c r="N2438" i="1"/>
  <c r="O2438" i="1" s="1"/>
  <c r="N2439" i="1"/>
  <c r="O2439" i="1" s="1"/>
  <c r="N2440" i="1"/>
  <c r="O2440" i="1" s="1"/>
  <c r="N2441" i="1"/>
  <c r="O2441" i="1" s="1"/>
  <c r="N2442" i="1"/>
  <c r="O2442" i="1" s="1"/>
  <c r="N2443" i="1"/>
  <c r="O2443" i="1" s="1"/>
  <c r="N2444" i="1"/>
  <c r="O2444" i="1" s="1"/>
  <c r="N2445" i="1"/>
  <c r="O2445" i="1" s="1"/>
  <c r="N2446" i="1"/>
  <c r="O2446" i="1" s="1"/>
  <c r="N2447" i="1"/>
  <c r="O2447" i="1" s="1"/>
  <c r="N2448" i="1"/>
  <c r="O2448" i="1" s="1"/>
  <c r="N2449" i="1"/>
  <c r="O2449" i="1" s="1"/>
  <c r="N2450" i="1"/>
  <c r="O2450" i="1" s="1"/>
  <c r="N2451" i="1"/>
  <c r="O2451" i="1" s="1"/>
  <c r="N2452" i="1"/>
  <c r="O2452" i="1" s="1"/>
  <c r="N2453" i="1"/>
  <c r="O2453" i="1" s="1"/>
  <c r="N2454" i="1"/>
  <c r="O2454" i="1" s="1"/>
  <c r="N2455" i="1"/>
  <c r="O2455" i="1" s="1"/>
  <c r="N2456" i="1"/>
  <c r="O2456" i="1" s="1"/>
  <c r="N2457" i="1"/>
  <c r="O2457" i="1" s="1"/>
  <c r="N2458" i="1"/>
  <c r="O2458" i="1" s="1"/>
  <c r="N2459" i="1"/>
  <c r="O2459" i="1" s="1"/>
  <c r="N2460" i="1"/>
  <c r="O2460" i="1" s="1"/>
  <c r="N2461" i="1"/>
  <c r="O2461" i="1" s="1"/>
  <c r="N2462" i="1"/>
  <c r="O2462" i="1" s="1"/>
  <c r="N2463" i="1"/>
  <c r="O2463" i="1" s="1"/>
  <c r="N2464" i="1"/>
  <c r="O2464" i="1" s="1"/>
  <c r="N2465" i="1"/>
  <c r="O2465" i="1" s="1"/>
  <c r="N2466" i="1"/>
  <c r="O2466" i="1" s="1"/>
  <c r="N2467" i="1"/>
  <c r="O2467" i="1" s="1"/>
  <c r="N2468" i="1"/>
  <c r="O2468" i="1" s="1"/>
  <c r="N2469" i="1"/>
  <c r="O2469" i="1" s="1"/>
  <c r="N2470" i="1"/>
  <c r="O2470" i="1" s="1"/>
  <c r="N2471" i="1"/>
  <c r="O2471" i="1" s="1"/>
  <c r="N2472" i="1"/>
  <c r="O2472" i="1" s="1"/>
  <c r="N2473" i="1"/>
  <c r="O2473" i="1" s="1"/>
  <c r="N2474" i="1"/>
  <c r="O2474" i="1" s="1"/>
  <c r="N2475" i="1"/>
  <c r="O2475" i="1" s="1"/>
  <c r="N2476" i="1"/>
  <c r="O2476" i="1" s="1"/>
  <c r="N2477" i="1"/>
  <c r="O2477" i="1" s="1"/>
  <c r="N2478" i="1"/>
  <c r="O2478" i="1" s="1"/>
  <c r="N2479" i="1"/>
  <c r="O2479" i="1" s="1"/>
  <c r="N2480" i="1"/>
  <c r="O2480" i="1" s="1"/>
  <c r="N2481" i="1"/>
  <c r="O2481" i="1" s="1"/>
  <c r="N2482" i="1"/>
  <c r="O2482" i="1" s="1"/>
  <c r="N2483" i="1"/>
  <c r="O2483" i="1" s="1"/>
  <c r="N2484" i="1"/>
  <c r="O2484" i="1" s="1"/>
  <c r="N2485" i="1"/>
  <c r="O2485" i="1" s="1"/>
  <c r="N2486" i="1"/>
  <c r="O2486" i="1" s="1"/>
  <c r="N2487" i="1"/>
  <c r="O2487" i="1" s="1"/>
  <c r="N2488" i="1"/>
  <c r="O2488" i="1" s="1"/>
  <c r="N2489" i="1"/>
  <c r="O2489" i="1" s="1"/>
  <c r="N2490" i="1"/>
  <c r="O2490" i="1" s="1"/>
  <c r="N2491" i="1"/>
  <c r="O2491" i="1" s="1"/>
  <c r="N2492" i="1"/>
  <c r="O2492" i="1" s="1"/>
  <c r="N2493" i="1"/>
  <c r="O2493" i="1" s="1"/>
  <c r="N2494" i="1"/>
  <c r="O2494" i="1" s="1"/>
  <c r="N2495" i="1"/>
  <c r="O2495" i="1" s="1"/>
  <c r="N2496" i="1"/>
  <c r="O2496" i="1" s="1"/>
  <c r="N2497" i="1"/>
  <c r="O2497" i="1" s="1"/>
  <c r="N2498" i="1"/>
  <c r="O2498" i="1" s="1"/>
  <c r="N2499" i="1"/>
  <c r="O2499" i="1" s="1"/>
  <c r="N2500" i="1"/>
  <c r="O2500" i="1" s="1"/>
  <c r="N2501" i="1"/>
  <c r="O2501" i="1" s="1"/>
  <c r="N2502" i="1"/>
  <c r="O2502" i="1" s="1"/>
  <c r="N2503" i="1"/>
  <c r="O2503" i="1" s="1"/>
  <c r="N2504" i="1"/>
  <c r="O2504" i="1" s="1"/>
  <c r="N2505" i="1"/>
  <c r="O2505" i="1" s="1"/>
  <c r="N2506" i="1"/>
  <c r="O2506" i="1" s="1"/>
  <c r="N2507" i="1"/>
  <c r="O2507" i="1" s="1"/>
  <c r="N2508" i="1"/>
  <c r="O2508" i="1" s="1"/>
  <c r="N2509" i="1"/>
  <c r="O2509" i="1" s="1"/>
  <c r="N2510" i="1"/>
  <c r="O2510" i="1" s="1"/>
  <c r="N2511" i="1"/>
  <c r="O2511" i="1" s="1"/>
  <c r="N2512" i="1"/>
  <c r="O2512" i="1" s="1"/>
  <c r="N2513" i="1"/>
  <c r="O2513" i="1" s="1"/>
  <c r="N2514" i="1"/>
  <c r="O2514" i="1" s="1"/>
  <c r="N2515" i="1"/>
  <c r="O2515" i="1" s="1"/>
  <c r="N2516" i="1"/>
  <c r="O2516" i="1" s="1"/>
  <c r="N2517" i="1"/>
  <c r="O2517" i="1" s="1"/>
  <c r="N2518" i="1"/>
  <c r="O2518" i="1" s="1"/>
  <c r="N2519" i="1"/>
  <c r="O2519" i="1" s="1"/>
  <c r="N2520" i="1"/>
  <c r="O2520" i="1" s="1"/>
  <c r="N2521" i="1"/>
  <c r="O2521" i="1" s="1"/>
  <c r="N2522" i="1"/>
  <c r="O2522" i="1" s="1"/>
  <c r="N2523" i="1"/>
  <c r="O2523" i="1" s="1"/>
  <c r="N2524" i="1"/>
  <c r="O2524" i="1" s="1"/>
  <c r="N2525" i="1"/>
  <c r="O2525" i="1" s="1"/>
  <c r="N2526" i="1"/>
  <c r="O2526" i="1" s="1"/>
  <c r="N2527" i="1"/>
  <c r="O2527" i="1" s="1"/>
  <c r="N2528" i="1"/>
  <c r="O2528" i="1" s="1"/>
  <c r="N2529" i="1"/>
  <c r="O2529" i="1" s="1"/>
  <c r="N2530" i="1"/>
  <c r="O2530" i="1" s="1"/>
  <c r="N2531" i="1"/>
  <c r="O2531" i="1" s="1"/>
  <c r="N2532" i="1"/>
  <c r="O2532" i="1" s="1"/>
  <c r="N2533" i="1"/>
  <c r="O2533" i="1" s="1"/>
  <c r="N2534" i="1"/>
  <c r="O2534" i="1" s="1"/>
  <c r="N2535" i="1"/>
  <c r="O2535" i="1" s="1"/>
  <c r="N2536" i="1"/>
  <c r="O2536" i="1" s="1"/>
  <c r="N2537" i="1"/>
  <c r="O2537" i="1" s="1"/>
  <c r="N2538" i="1"/>
  <c r="O2538" i="1" s="1"/>
  <c r="N2539" i="1"/>
  <c r="O2539" i="1" s="1"/>
  <c r="N2540" i="1"/>
  <c r="O2540" i="1" s="1"/>
  <c r="N2541" i="1"/>
  <c r="O2541" i="1" s="1"/>
  <c r="N2542" i="1"/>
  <c r="O2542" i="1" s="1"/>
  <c r="N2543" i="1"/>
  <c r="O2543" i="1" s="1"/>
  <c r="N2544" i="1"/>
  <c r="O2544" i="1" s="1"/>
  <c r="N2545" i="1"/>
  <c r="O2545" i="1" s="1"/>
  <c r="N2546" i="1"/>
  <c r="O2546" i="1" s="1"/>
  <c r="N2547" i="1"/>
  <c r="O2547" i="1" s="1"/>
  <c r="N2548" i="1"/>
  <c r="O2548" i="1" s="1"/>
  <c r="N2549" i="1"/>
  <c r="O2549" i="1" s="1"/>
  <c r="N2550" i="1"/>
  <c r="O2550" i="1" s="1"/>
  <c r="N2551" i="1"/>
  <c r="O2551" i="1" s="1"/>
  <c r="N2552" i="1"/>
  <c r="O2552" i="1" s="1"/>
  <c r="N2553" i="1"/>
  <c r="O2553" i="1" s="1"/>
  <c r="N2554" i="1"/>
  <c r="O2554" i="1" s="1"/>
  <c r="N2555" i="1"/>
  <c r="O2555" i="1" s="1"/>
  <c r="N2556" i="1"/>
  <c r="O2556" i="1" s="1"/>
  <c r="N2557" i="1"/>
  <c r="O2557" i="1" s="1"/>
  <c r="N2558" i="1"/>
  <c r="O2558" i="1" s="1"/>
  <c r="N2559" i="1"/>
  <c r="O2559" i="1" s="1"/>
  <c r="N2560" i="1"/>
  <c r="O2560" i="1" s="1"/>
  <c r="N2561" i="1"/>
  <c r="O2561" i="1" s="1"/>
  <c r="N2562" i="1"/>
  <c r="O2562" i="1" s="1"/>
  <c r="N2563" i="1"/>
  <c r="O2563" i="1" s="1"/>
  <c r="N2564" i="1"/>
  <c r="O2564" i="1" s="1"/>
  <c r="N2565" i="1"/>
  <c r="O2565" i="1" s="1"/>
  <c r="N2566" i="1"/>
  <c r="O2566" i="1" s="1"/>
  <c r="N2567" i="1"/>
  <c r="O2567" i="1" s="1"/>
  <c r="N2568" i="1"/>
  <c r="O2568" i="1" s="1"/>
  <c r="N2569" i="1"/>
  <c r="O2569" i="1" s="1"/>
  <c r="N2570" i="1"/>
  <c r="O2570" i="1" s="1"/>
  <c r="N2571" i="1"/>
  <c r="O2571" i="1" s="1"/>
  <c r="N2572" i="1"/>
  <c r="O2572" i="1" s="1"/>
  <c r="N2573" i="1"/>
  <c r="O2573" i="1" s="1"/>
  <c r="N2574" i="1"/>
  <c r="O2574" i="1" s="1"/>
  <c r="N2575" i="1"/>
  <c r="O2575" i="1" s="1"/>
  <c r="N2576" i="1"/>
  <c r="O2576" i="1" s="1"/>
  <c r="N2577" i="1"/>
  <c r="O2577" i="1" s="1"/>
  <c r="N2578" i="1"/>
  <c r="O2578" i="1" s="1"/>
  <c r="N2579" i="1"/>
  <c r="O2579" i="1" s="1"/>
  <c r="N2580" i="1"/>
  <c r="O2580" i="1" s="1"/>
  <c r="N2581" i="1"/>
  <c r="O2581" i="1" s="1"/>
  <c r="N2582" i="1"/>
  <c r="O2582" i="1" s="1"/>
  <c r="N2583" i="1"/>
  <c r="O2583" i="1" s="1"/>
  <c r="N2584" i="1"/>
  <c r="O2584" i="1" s="1"/>
  <c r="N2585" i="1"/>
  <c r="O2585" i="1" s="1"/>
  <c r="N2586" i="1"/>
  <c r="O2586" i="1" s="1"/>
  <c r="N2587" i="1"/>
  <c r="O2587" i="1" s="1"/>
  <c r="N2588" i="1"/>
  <c r="O2588" i="1" s="1"/>
  <c r="N2589" i="1"/>
  <c r="O2589" i="1" s="1"/>
  <c r="N2590" i="1"/>
  <c r="O2590" i="1" s="1"/>
  <c r="N2591" i="1"/>
  <c r="O2591" i="1" s="1"/>
  <c r="N2592" i="1"/>
  <c r="O2592" i="1" s="1"/>
  <c r="N2593" i="1"/>
  <c r="O2593" i="1" s="1"/>
  <c r="N2594" i="1"/>
  <c r="O2594" i="1" s="1"/>
  <c r="N2595" i="1"/>
  <c r="O2595" i="1" s="1"/>
  <c r="N2596" i="1"/>
  <c r="O2596" i="1" s="1"/>
  <c r="N2597" i="1"/>
  <c r="O2597" i="1" s="1"/>
  <c r="N2598" i="1"/>
  <c r="O2598" i="1" s="1"/>
  <c r="N2599" i="1"/>
  <c r="O2599" i="1" s="1"/>
  <c r="N2600" i="1"/>
  <c r="O2600" i="1" s="1"/>
  <c r="N2601" i="1"/>
  <c r="O2601" i="1" s="1"/>
  <c r="N2602" i="1"/>
  <c r="O2602" i="1" s="1"/>
  <c r="N2603" i="1"/>
  <c r="O2603" i="1" s="1"/>
  <c r="N2604" i="1"/>
  <c r="O2604" i="1" s="1"/>
  <c r="N2605" i="1"/>
  <c r="O2605" i="1" s="1"/>
  <c r="N2606" i="1"/>
  <c r="O2606" i="1" s="1"/>
  <c r="N2607" i="1"/>
  <c r="O2607" i="1" s="1"/>
  <c r="N2608" i="1"/>
  <c r="O2608" i="1" s="1"/>
  <c r="N2609" i="1"/>
  <c r="O2609" i="1" s="1"/>
  <c r="N2610" i="1"/>
  <c r="O2610" i="1" s="1"/>
  <c r="N2611" i="1"/>
  <c r="O2611" i="1" s="1"/>
  <c r="N2612" i="1"/>
  <c r="O2612" i="1" s="1"/>
  <c r="N2613" i="1"/>
  <c r="O2613" i="1" s="1"/>
  <c r="N2614" i="1"/>
  <c r="O2614" i="1" s="1"/>
  <c r="N2615" i="1"/>
  <c r="O2615" i="1" s="1"/>
  <c r="N2616" i="1"/>
  <c r="O2616" i="1" s="1"/>
  <c r="N2617" i="1"/>
  <c r="O2617" i="1" s="1"/>
  <c r="N2618" i="1"/>
  <c r="O2618" i="1" s="1"/>
  <c r="N2619" i="1"/>
  <c r="O2619" i="1" s="1"/>
  <c r="N2620" i="1"/>
  <c r="O2620" i="1" s="1"/>
  <c r="N2621" i="1"/>
  <c r="O2621" i="1" s="1"/>
  <c r="N2622" i="1"/>
  <c r="O2622" i="1" s="1"/>
  <c r="N2623" i="1"/>
  <c r="O2623" i="1" s="1"/>
  <c r="N2624" i="1"/>
  <c r="O2624" i="1" s="1"/>
  <c r="N2625" i="1"/>
  <c r="O2625" i="1" s="1"/>
  <c r="N2626" i="1"/>
  <c r="O2626" i="1" s="1"/>
  <c r="N2627" i="1"/>
  <c r="O2627" i="1" s="1"/>
  <c r="N2628" i="1"/>
  <c r="O2628" i="1" s="1"/>
  <c r="N2629" i="1"/>
  <c r="O2629" i="1" s="1"/>
  <c r="N2630" i="1"/>
  <c r="O2630" i="1" s="1"/>
  <c r="N2631" i="1"/>
  <c r="O2631" i="1" s="1"/>
  <c r="N2632" i="1"/>
  <c r="O2632" i="1" s="1"/>
  <c r="N2633" i="1"/>
  <c r="O2633" i="1" s="1"/>
  <c r="N2634" i="1"/>
  <c r="O2634" i="1" s="1"/>
  <c r="N2635" i="1"/>
  <c r="O2635" i="1" s="1"/>
  <c r="N2636" i="1"/>
  <c r="O2636" i="1" s="1"/>
  <c r="N2637" i="1"/>
  <c r="O2637" i="1" s="1"/>
  <c r="N2638" i="1"/>
  <c r="O2638" i="1" s="1"/>
  <c r="N2639" i="1"/>
  <c r="O2639" i="1" s="1"/>
  <c r="N2640" i="1"/>
  <c r="O2640" i="1" s="1"/>
  <c r="N2641" i="1"/>
  <c r="O2641" i="1" s="1"/>
  <c r="N2642" i="1"/>
  <c r="O2642" i="1" s="1"/>
  <c r="N2643" i="1"/>
  <c r="O2643" i="1" s="1"/>
  <c r="N2644" i="1"/>
  <c r="O2644" i="1" s="1"/>
  <c r="N2645" i="1"/>
  <c r="O2645" i="1" s="1"/>
  <c r="N2646" i="1"/>
  <c r="O2646" i="1" s="1"/>
  <c r="N2647" i="1"/>
  <c r="O2647" i="1" s="1"/>
  <c r="N2648" i="1"/>
  <c r="O2648" i="1" s="1"/>
  <c r="J2" i="1"/>
  <c r="K2" i="1" s="1"/>
  <c r="L2" i="1" s="1"/>
  <c r="J3" i="1"/>
  <c r="K3" i="1" s="1"/>
  <c r="L3" i="1" s="1"/>
  <c r="J4" i="1"/>
  <c r="K4" i="1" s="1"/>
  <c r="L4" i="1" s="1"/>
  <c r="J5" i="1"/>
  <c r="K5" i="1" s="1"/>
  <c r="L5" i="1" s="1"/>
  <c r="J6" i="1"/>
  <c r="K6" i="1" s="1"/>
  <c r="L6" i="1" s="1"/>
  <c r="J7" i="1"/>
  <c r="K7" i="1" s="1"/>
  <c r="L7" i="1" s="1"/>
  <c r="J8" i="1"/>
  <c r="K8" i="1" s="1"/>
  <c r="L8" i="1" s="1"/>
  <c r="J9" i="1"/>
  <c r="K9" i="1" s="1"/>
  <c r="L9" i="1" s="1"/>
  <c r="J10" i="1"/>
  <c r="K10" i="1" s="1"/>
  <c r="L10" i="1" s="1"/>
  <c r="J11" i="1"/>
  <c r="K11" i="1" s="1"/>
  <c r="L11" i="1" s="1"/>
  <c r="J12" i="1"/>
  <c r="K12" i="1" s="1"/>
  <c r="L12" i="1" s="1"/>
  <c r="J13" i="1"/>
  <c r="K13" i="1" s="1"/>
  <c r="L13" i="1" s="1"/>
  <c r="J14" i="1"/>
  <c r="K14" i="1" s="1"/>
  <c r="L14" i="1" s="1"/>
  <c r="J15" i="1"/>
  <c r="K15" i="1" s="1"/>
  <c r="L15" i="1" s="1"/>
  <c r="J16" i="1"/>
  <c r="K16" i="1" s="1"/>
  <c r="L16" i="1" s="1"/>
  <c r="J17" i="1"/>
  <c r="K17" i="1" s="1"/>
  <c r="L17" i="1" s="1"/>
  <c r="J18" i="1"/>
  <c r="K18" i="1" s="1"/>
  <c r="L18" i="1" s="1"/>
  <c r="J19" i="1"/>
  <c r="K19" i="1" s="1"/>
  <c r="L19" i="1" s="1"/>
  <c r="J20" i="1"/>
  <c r="K20" i="1" s="1"/>
  <c r="L20" i="1" s="1"/>
  <c r="J21" i="1"/>
  <c r="K21" i="1" s="1"/>
  <c r="L21" i="1" s="1"/>
  <c r="J22" i="1"/>
  <c r="K22" i="1" s="1"/>
  <c r="L22" i="1" s="1"/>
  <c r="J23" i="1"/>
  <c r="K23" i="1" s="1"/>
  <c r="L23" i="1" s="1"/>
  <c r="J24" i="1"/>
  <c r="K24" i="1" s="1"/>
  <c r="L24" i="1" s="1"/>
  <c r="J25" i="1"/>
  <c r="K25" i="1" s="1"/>
  <c r="L25" i="1" s="1"/>
  <c r="J26" i="1"/>
  <c r="K26" i="1" s="1"/>
  <c r="L26" i="1" s="1"/>
  <c r="J27" i="1"/>
  <c r="K27" i="1" s="1"/>
  <c r="L27" i="1" s="1"/>
  <c r="J28" i="1"/>
  <c r="K28" i="1" s="1"/>
  <c r="L28" i="1" s="1"/>
  <c r="J29" i="1"/>
  <c r="K29" i="1" s="1"/>
  <c r="L29" i="1" s="1"/>
  <c r="J30" i="1"/>
  <c r="K30" i="1" s="1"/>
  <c r="L30" i="1" s="1"/>
  <c r="J31" i="1"/>
  <c r="K31" i="1" s="1"/>
  <c r="L31" i="1" s="1"/>
  <c r="J32" i="1"/>
  <c r="K32" i="1" s="1"/>
  <c r="L32" i="1" s="1"/>
  <c r="J33" i="1"/>
  <c r="K33" i="1" s="1"/>
  <c r="L33" i="1" s="1"/>
  <c r="J34" i="1"/>
  <c r="K34" i="1" s="1"/>
  <c r="L34" i="1" s="1"/>
  <c r="J35" i="1"/>
  <c r="K35" i="1" s="1"/>
  <c r="L35" i="1" s="1"/>
  <c r="J36" i="1"/>
  <c r="K36" i="1" s="1"/>
  <c r="L36" i="1" s="1"/>
  <c r="J37" i="1"/>
  <c r="K37" i="1" s="1"/>
  <c r="L37" i="1" s="1"/>
  <c r="J38" i="1"/>
  <c r="K38" i="1" s="1"/>
  <c r="L38" i="1" s="1"/>
  <c r="J39" i="1"/>
  <c r="K39" i="1" s="1"/>
  <c r="L39" i="1" s="1"/>
  <c r="J40" i="1"/>
  <c r="K40" i="1" s="1"/>
  <c r="L40" i="1" s="1"/>
  <c r="J41" i="1"/>
  <c r="K41" i="1" s="1"/>
  <c r="L41" i="1" s="1"/>
  <c r="J42" i="1"/>
  <c r="K42" i="1" s="1"/>
  <c r="L42" i="1" s="1"/>
  <c r="J43" i="1"/>
  <c r="K43" i="1" s="1"/>
  <c r="L43" i="1" s="1"/>
  <c r="J44" i="1"/>
  <c r="K44" i="1" s="1"/>
  <c r="L44" i="1" s="1"/>
  <c r="J45" i="1"/>
  <c r="K45" i="1" s="1"/>
  <c r="L45" i="1" s="1"/>
  <c r="J46" i="1"/>
  <c r="K46" i="1" s="1"/>
  <c r="L46" i="1" s="1"/>
  <c r="J47" i="1"/>
  <c r="K47" i="1" s="1"/>
  <c r="L47" i="1" s="1"/>
  <c r="J48" i="1"/>
  <c r="K48" i="1" s="1"/>
  <c r="L48" i="1" s="1"/>
  <c r="J49" i="1"/>
  <c r="K49" i="1" s="1"/>
  <c r="L49" i="1" s="1"/>
  <c r="J50" i="1"/>
  <c r="K50" i="1" s="1"/>
  <c r="L50" i="1" s="1"/>
  <c r="J51" i="1"/>
  <c r="K51" i="1" s="1"/>
  <c r="L51" i="1" s="1"/>
  <c r="J52" i="1"/>
  <c r="K52" i="1" s="1"/>
  <c r="L52" i="1" s="1"/>
  <c r="J53" i="1"/>
  <c r="K53" i="1" s="1"/>
  <c r="L53" i="1" s="1"/>
  <c r="J54" i="1"/>
  <c r="K54" i="1" s="1"/>
  <c r="L54" i="1" s="1"/>
  <c r="J55" i="1"/>
  <c r="K55" i="1" s="1"/>
  <c r="L55" i="1" s="1"/>
  <c r="J56" i="1"/>
  <c r="K56" i="1" s="1"/>
  <c r="L56" i="1" s="1"/>
  <c r="J57" i="1"/>
  <c r="K57" i="1" s="1"/>
  <c r="L57" i="1" s="1"/>
  <c r="J58" i="1"/>
  <c r="K58" i="1" s="1"/>
  <c r="L58" i="1" s="1"/>
  <c r="J59" i="1"/>
  <c r="K59" i="1" s="1"/>
  <c r="L59" i="1" s="1"/>
  <c r="J60" i="1"/>
  <c r="K60" i="1" s="1"/>
  <c r="L60" i="1" s="1"/>
  <c r="J61" i="1"/>
  <c r="K61" i="1" s="1"/>
  <c r="L61" i="1" s="1"/>
  <c r="J62" i="1"/>
  <c r="K62" i="1" s="1"/>
  <c r="L62" i="1" s="1"/>
  <c r="J63" i="1"/>
  <c r="K63" i="1" s="1"/>
  <c r="L63" i="1" s="1"/>
  <c r="J64" i="1"/>
  <c r="K64" i="1" s="1"/>
  <c r="L64" i="1" s="1"/>
  <c r="J65" i="1"/>
  <c r="K65" i="1" s="1"/>
  <c r="L65" i="1" s="1"/>
  <c r="J66" i="1"/>
  <c r="K66" i="1" s="1"/>
  <c r="L66" i="1" s="1"/>
  <c r="J67" i="1"/>
  <c r="K67" i="1" s="1"/>
  <c r="L67" i="1" s="1"/>
  <c r="J68" i="1"/>
  <c r="K68" i="1" s="1"/>
  <c r="L68" i="1" s="1"/>
  <c r="J69" i="1"/>
  <c r="K69" i="1" s="1"/>
  <c r="L69" i="1" s="1"/>
  <c r="J70" i="1"/>
  <c r="K70" i="1" s="1"/>
  <c r="L70" i="1" s="1"/>
  <c r="J71" i="1"/>
  <c r="K71" i="1" s="1"/>
  <c r="L71" i="1" s="1"/>
  <c r="J72" i="1"/>
  <c r="K72" i="1" s="1"/>
  <c r="L72" i="1" s="1"/>
  <c r="J73" i="1"/>
  <c r="K73" i="1" s="1"/>
  <c r="L73" i="1" s="1"/>
  <c r="J74" i="1"/>
  <c r="K74" i="1" s="1"/>
  <c r="L74" i="1" s="1"/>
  <c r="J75" i="1"/>
  <c r="K75" i="1" s="1"/>
  <c r="L75" i="1" s="1"/>
  <c r="J76" i="1"/>
  <c r="K76" i="1" s="1"/>
  <c r="L76" i="1" s="1"/>
  <c r="J77" i="1"/>
  <c r="K77" i="1" s="1"/>
  <c r="L77" i="1" s="1"/>
  <c r="J78" i="1"/>
  <c r="K78" i="1" s="1"/>
  <c r="L78" i="1" s="1"/>
  <c r="J79" i="1"/>
  <c r="K79" i="1" s="1"/>
  <c r="L79" i="1" s="1"/>
  <c r="J80" i="1"/>
  <c r="K80" i="1" s="1"/>
  <c r="L80" i="1" s="1"/>
  <c r="J81" i="1"/>
  <c r="K81" i="1" s="1"/>
  <c r="L81" i="1" s="1"/>
  <c r="J82" i="1"/>
  <c r="K82" i="1" s="1"/>
  <c r="L82" i="1" s="1"/>
  <c r="J83" i="1"/>
  <c r="K83" i="1" s="1"/>
  <c r="L83" i="1" s="1"/>
  <c r="J84" i="1"/>
  <c r="K84" i="1" s="1"/>
  <c r="L84" i="1" s="1"/>
  <c r="J85" i="1"/>
  <c r="K85" i="1" s="1"/>
  <c r="L85" i="1" s="1"/>
  <c r="J86" i="1"/>
  <c r="K86" i="1" s="1"/>
  <c r="L86" i="1" s="1"/>
  <c r="J87" i="1"/>
  <c r="K87" i="1" s="1"/>
  <c r="L87" i="1" s="1"/>
  <c r="J88" i="1"/>
  <c r="K88" i="1" s="1"/>
  <c r="L88" i="1" s="1"/>
  <c r="J89" i="1"/>
  <c r="K89" i="1" s="1"/>
  <c r="L89" i="1" s="1"/>
  <c r="J90" i="1"/>
  <c r="K90" i="1" s="1"/>
  <c r="L90" i="1" s="1"/>
  <c r="J91" i="1"/>
  <c r="K91" i="1" s="1"/>
  <c r="L91" i="1" s="1"/>
  <c r="J92" i="1"/>
  <c r="K92" i="1" s="1"/>
  <c r="L92" i="1" s="1"/>
  <c r="J93" i="1"/>
  <c r="K93" i="1" s="1"/>
  <c r="L93" i="1" s="1"/>
  <c r="J94" i="1"/>
  <c r="K94" i="1" s="1"/>
  <c r="L94" i="1" s="1"/>
  <c r="J95" i="1"/>
  <c r="K95" i="1" s="1"/>
  <c r="L95" i="1" s="1"/>
  <c r="J96" i="1"/>
  <c r="K96" i="1" s="1"/>
  <c r="L96" i="1" s="1"/>
  <c r="J97" i="1"/>
  <c r="K97" i="1" s="1"/>
  <c r="L97" i="1" s="1"/>
  <c r="J98" i="1"/>
  <c r="K98" i="1" s="1"/>
  <c r="L98" i="1" s="1"/>
  <c r="J99" i="1"/>
  <c r="K99" i="1" s="1"/>
  <c r="L99" i="1" s="1"/>
  <c r="J100" i="1"/>
  <c r="K100" i="1" s="1"/>
  <c r="L100" i="1" s="1"/>
  <c r="J101" i="1"/>
  <c r="K101" i="1" s="1"/>
  <c r="L101" i="1" s="1"/>
  <c r="J102" i="1"/>
  <c r="K102" i="1" s="1"/>
  <c r="L102" i="1" s="1"/>
  <c r="J103" i="1"/>
  <c r="K103" i="1" s="1"/>
  <c r="L103" i="1" s="1"/>
  <c r="J104" i="1"/>
  <c r="K104" i="1" s="1"/>
  <c r="L104" i="1" s="1"/>
  <c r="J105" i="1"/>
  <c r="K105" i="1" s="1"/>
  <c r="L105" i="1" s="1"/>
  <c r="J106" i="1"/>
  <c r="K106" i="1" s="1"/>
  <c r="L106" i="1" s="1"/>
  <c r="J107" i="1"/>
  <c r="K107" i="1" s="1"/>
  <c r="L107" i="1" s="1"/>
  <c r="J108" i="1"/>
  <c r="K108" i="1" s="1"/>
  <c r="L108" i="1" s="1"/>
  <c r="J109" i="1"/>
  <c r="K109" i="1" s="1"/>
  <c r="L109" i="1" s="1"/>
  <c r="J110" i="1"/>
  <c r="K110" i="1" s="1"/>
  <c r="L110" i="1" s="1"/>
  <c r="J111" i="1"/>
  <c r="K111" i="1" s="1"/>
  <c r="L111" i="1" s="1"/>
  <c r="J112" i="1"/>
  <c r="K112" i="1" s="1"/>
  <c r="L112" i="1" s="1"/>
  <c r="J113" i="1"/>
  <c r="K113" i="1" s="1"/>
  <c r="L113" i="1" s="1"/>
  <c r="J114" i="1"/>
  <c r="K114" i="1" s="1"/>
  <c r="L114" i="1" s="1"/>
  <c r="J115" i="1"/>
  <c r="K115" i="1" s="1"/>
  <c r="L115" i="1" s="1"/>
  <c r="J116" i="1"/>
  <c r="K116" i="1" s="1"/>
  <c r="L116" i="1" s="1"/>
  <c r="J117" i="1"/>
  <c r="K117" i="1" s="1"/>
  <c r="L117" i="1" s="1"/>
  <c r="J118" i="1"/>
  <c r="K118" i="1" s="1"/>
  <c r="L118" i="1" s="1"/>
  <c r="J119" i="1"/>
  <c r="K119" i="1" s="1"/>
  <c r="L119" i="1" s="1"/>
  <c r="J120" i="1"/>
  <c r="K120" i="1" s="1"/>
  <c r="L120" i="1" s="1"/>
  <c r="J121" i="1"/>
  <c r="K121" i="1" s="1"/>
  <c r="L121" i="1" s="1"/>
  <c r="J122" i="1"/>
  <c r="K122" i="1" s="1"/>
  <c r="L122" i="1" s="1"/>
  <c r="J123" i="1"/>
  <c r="K123" i="1" s="1"/>
  <c r="L123" i="1" s="1"/>
  <c r="J124" i="1"/>
  <c r="K124" i="1" s="1"/>
  <c r="L124" i="1" s="1"/>
  <c r="J125" i="1"/>
  <c r="K125" i="1" s="1"/>
  <c r="L125" i="1" s="1"/>
  <c r="J126" i="1"/>
  <c r="K126" i="1" s="1"/>
  <c r="L126" i="1" s="1"/>
  <c r="J127" i="1"/>
  <c r="K127" i="1" s="1"/>
  <c r="L127" i="1" s="1"/>
  <c r="J128" i="1"/>
  <c r="K128" i="1" s="1"/>
  <c r="L128" i="1" s="1"/>
  <c r="J129" i="1"/>
  <c r="K129" i="1" s="1"/>
  <c r="L129" i="1" s="1"/>
  <c r="J130" i="1"/>
  <c r="K130" i="1" s="1"/>
  <c r="L130" i="1" s="1"/>
  <c r="J131" i="1"/>
  <c r="K131" i="1" s="1"/>
  <c r="L131" i="1" s="1"/>
  <c r="J132" i="1"/>
  <c r="K132" i="1" s="1"/>
  <c r="L132" i="1" s="1"/>
  <c r="J133" i="1"/>
  <c r="K133" i="1" s="1"/>
  <c r="L133" i="1" s="1"/>
  <c r="J134" i="1"/>
  <c r="K134" i="1" s="1"/>
  <c r="L134" i="1" s="1"/>
  <c r="J135" i="1"/>
  <c r="K135" i="1" s="1"/>
  <c r="L135" i="1" s="1"/>
  <c r="J136" i="1"/>
  <c r="K136" i="1" s="1"/>
  <c r="L136" i="1" s="1"/>
  <c r="J137" i="1"/>
  <c r="K137" i="1" s="1"/>
  <c r="L137" i="1" s="1"/>
  <c r="J138" i="1"/>
  <c r="K138" i="1" s="1"/>
  <c r="L138" i="1" s="1"/>
  <c r="J139" i="1"/>
  <c r="K139" i="1" s="1"/>
  <c r="L139" i="1" s="1"/>
  <c r="J140" i="1"/>
  <c r="K140" i="1" s="1"/>
  <c r="L140" i="1" s="1"/>
  <c r="J141" i="1"/>
  <c r="K141" i="1" s="1"/>
  <c r="L141" i="1" s="1"/>
  <c r="J142" i="1"/>
  <c r="K142" i="1" s="1"/>
  <c r="L142" i="1" s="1"/>
  <c r="J143" i="1"/>
  <c r="K143" i="1" s="1"/>
  <c r="L143" i="1" s="1"/>
  <c r="J144" i="1"/>
  <c r="K144" i="1" s="1"/>
  <c r="L144" i="1" s="1"/>
  <c r="J145" i="1"/>
  <c r="K145" i="1" s="1"/>
  <c r="L145" i="1" s="1"/>
  <c r="J146" i="1"/>
  <c r="K146" i="1" s="1"/>
  <c r="L146" i="1" s="1"/>
  <c r="J147" i="1"/>
  <c r="K147" i="1" s="1"/>
  <c r="L147" i="1" s="1"/>
  <c r="J148" i="1"/>
  <c r="K148" i="1" s="1"/>
  <c r="L148" i="1" s="1"/>
  <c r="J149" i="1"/>
  <c r="K149" i="1" s="1"/>
  <c r="L149" i="1" s="1"/>
  <c r="J150" i="1"/>
  <c r="K150" i="1" s="1"/>
  <c r="L150" i="1" s="1"/>
  <c r="J151" i="1"/>
  <c r="K151" i="1" s="1"/>
  <c r="L151" i="1" s="1"/>
  <c r="J152" i="1"/>
  <c r="K152" i="1" s="1"/>
  <c r="L152" i="1" s="1"/>
  <c r="J153" i="1"/>
  <c r="K153" i="1" s="1"/>
  <c r="L153" i="1" s="1"/>
  <c r="J154" i="1"/>
  <c r="K154" i="1" s="1"/>
  <c r="L154" i="1" s="1"/>
  <c r="J155" i="1"/>
  <c r="K155" i="1" s="1"/>
  <c r="L155" i="1" s="1"/>
  <c r="J156" i="1"/>
  <c r="K156" i="1" s="1"/>
  <c r="L156" i="1" s="1"/>
  <c r="J157" i="1"/>
  <c r="K157" i="1" s="1"/>
  <c r="L157" i="1" s="1"/>
  <c r="J158" i="1"/>
  <c r="K158" i="1" s="1"/>
  <c r="L158" i="1" s="1"/>
  <c r="J159" i="1"/>
  <c r="K159" i="1" s="1"/>
  <c r="L159" i="1" s="1"/>
  <c r="J160" i="1"/>
  <c r="K160" i="1" s="1"/>
  <c r="L160" i="1" s="1"/>
  <c r="J161" i="1"/>
  <c r="K161" i="1" s="1"/>
  <c r="L161" i="1" s="1"/>
  <c r="J162" i="1"/>
  <c r="K162" i="1" s="1"/>
  <c r="L162" i="1" s="1"/>
  <c r="J163" i="1"/>
  <c r="K163" i="1" s="1"/>
  <c r="L163" i="1" s="1"/>
  <c r="J164" i="1"/>
  <c r="K164" i="1" s="1"/>
  <c r="L164" i="1" s="1"/>
  <c r="J165" i="1"/>
  <c r="K165" i="1" s="1"/>
  <c r="L165" i="1" s="1"/>
  <c r="J166" i="1"/>
  <c r="K166" i="1" s="1"/>
  <c r="L166" i="1" s="1"/>
  <c r="J167" i="1"/>
  <c r="K167" i="1" s="1"/>
  <c r="L167" i="1" s="1"/>
  <c r="J168" i="1"/>
  <c r="K168" i="1" s="1"/>
  <c r="L168" i="1" s="1"/>
  <c r="J169" i="1"/>
  <c r="K169" i="1" s="1"/>
  <c r="L169" i="1" s="1"/>
  <c r="J170" i="1"/>
  <c r="K170" i="1" s="1"/>
  <c r="L170" i="1" s="1"/>
  <c r="J171" i="1"/>
  <c r="K171" i="1" s="1"/>
  <c r="L171" i="1" s="1"/>
  <c r="J172" i="1"/>
  <c r="K172" i="1" s="1"/>
  <c r="L172" i="1" s="1"/>
  <c r="J173" i="1"/>
  <c r="K173" i="1" s="1"/>
  <c r="L173" i="1" s="1"/>
  <c r="J174" i="1"/>
  <c r="K174" i="1" s="1"/>
  <c r="L174" i="1" s="1"/>
  <c r="J175" i="1"/>
  <c r="K175" i="1" s="1"/>
  <c r="L175" i="1" s="1"/>
  <c r="J176" i="1"/>
  <c r="K176" i="1" s="1"/>
  <c r="L176" i="1" s="1"/>
  <c r="J177" i="1"/>
  <c r="K177" i="1" s="1"/>
  <c r="L177" i="1" s="1"/>
  <c r="J178" i="1"/>
  <c r="K178" i="1" s="1"/>
  <c r="L178" i="1" s="1"/>
  <c r="J179" i="1"/>
  <c r="K179" i="1" s="1"/>
  <c r="L179" i="1" s="1"/>
  <c r="J180" i="1"/>
  <c r="K180" i="1" s="1"/>
  <c r="L180" i="1" s="1"/>
  <c r="J181" i="1"/>
  <c r="K181" i="1" s="1"/>
  <c r="L181" i="1" s="1"/>
  <c r="J182" i="1"/>
  <c r="K182" i="1" s="1"/>
  <c r="L182" i="1" s="1"/>
  <c r="J183" i="1"/>
  <c r="K183" i="1" s="1"/>
  <c r="L183" i="1" s="1"/>
  <c r="J184" i="1"/>
  <c r="K184" i="1" s="1"/>
  <c r="L184" i="1" s="1"/>
  <c r="J185" i="1"/>
  <c r="K185" i="1" s="1"/>
  <c r="L185" i="1" s="1"/>
  <c r="J186" i="1"/>
  <c r="K186" i="1" s="1"/>
  <c r="L186" i="1" s="1"/>
  <c r="J187" i="1"/>
  <c r="K187" i="1" s="1"/>
  <c r="L187" i="1" s="1"/>
  <c r="J188" i="1"/>
  <c r="K188" i="1" s="1"/>
  <c r="L188" i="1" s="1"/>
  <c r="J189" i="1"/>
  <c r="K189" i="1" s="1"/>
  <c r="L189" i="1" s="1"/>
  <c r="J190" i="1"/>
  <c r="K190" i="1" s="1"/>
  <c r="L190" i="1" s="1"/>
  <c r="J191" i="1"/>
  <c r="K191" i="1" s="1"/>
  <c r="L191" i="1" s="1"/>
  <c r="J192" i="1"/>
  <c r="K192" i="1" s="1"/>
  <c r="L192" i="1" s="1"/>
  <c r="J193" i="1"/>
  <c r="K193" i="1" s="1"/>
  <c r="L193" i="1" s="1"/>
  <c r="J194" i="1"/>
  <c r="K194" i="1" s="1"/>
  <c r="L194" i="1" s="1"/>
  <c r="J195" i="1"/>
  <c r="K195" i="1" s="1"/>
  <c r="L195" i="1" s="1"/>
  <c r="J196" i="1"/>
  <c r="K196" i="1" s="1"/>
  <c r="L196" i="1" s="1"/>
  <c r="J197" i="1"/>
  <c r="K197" i="1" s="1"/>
  <c r="L197" i="1" s="1"/>
  <c r="J198" i="1"/>
  <c r="K198" i="1" s="1"/>
  <c r="L198" i="1" s="1"/>
  <c r="J199" i="1"/>
  <c r="K199" i="1" s="1"/>
  <c r="L199" i="1" s="1"/>
  <c r="J200" i="1"/>
  <c r="K200" i="1" s="1"/>
  <c r="L200" i="1" s="1"/>
  <c r="J201" i="1"/>
  <c r="K201" i="1" s="1"/>
  <c r="L201" i="1" s="1"/>
  <c r="J202" i="1"/>
  <c r="K202" i="1" s="1"/>
  <c r="L202" i="1" s="1"/>
  <c r="J203" i="1"/>
  <c r="K203" i="1" s="1"/>
  <c r="L203" i="1" s="1"/>
  <c r="J204" i="1"/>
  <c r="K204" i="1" s="1"/>
  <c r="L204" i="1" s="1"/>
  <c r="J205" i="1"/>
  <c r="K205" i="1" s="1"/>
  <c r="L205" i="1" s="1"/>
  <c r="J206" i="1"/>
  <c r="K206" i="1" s="1"/>
  <c r="L206" i="1" s="1"/>
  <c r="J207" i="1"/>
  <c r="K207" i="1" s="1"/>
  <c r="L207" i="1" s="1"/>
  <c r="J208" i="1"/>
  <c r="K208" i="1" s="1"/>
  <c r="L208" i="1" s="1"/>
  <c r="J209" i="1"/>
  <c r="K209" i="1" s="1"/>
  <c r="L209" i="1" s="1"/>
  <c r="J210" i="1"/>
  <c r="K210" i="1" s="1"/>
  <c r="L210" i="1" s="1"/>
  <c r="J211" i="1"/>
  <c r="K211" i="1" s="1"/>
  <c r="L211" i="1" s="1"/>
  <c r="J212" i="1"/>
  <c r="K212" i="1" s="1"/>
  <c r="L212" i="1" s="1"/>
  <c r="J213" i="1"/>
  <c r="K213" i="1" s="1"/>
  <c r="L213" i="1" s="1"/>
  <c r="J214" i="1"/>
  <c r="K214" i="1" s="1"/>
  <c r="L214" i="1" s="1"/>
  <c r="J215" i="1"/>
  <c r="K215" i="1" s="1"/>
  <c r="L215" i="1" s="1"/>
  <c r="J216" i="1"/>
  <c r="K216" i="1" s="1"/>
  <c r="L216" i="1" s="1"/>
  <c r="J217" i="1"/>
  <c r="K217" i="1" s="1"/>
  <c r="L217" i="1" s="1"/>
  <c r="J218" i="1"/>
  <c r="K218" i="1" s="1"/>
  <c r="L218" i="1" s="1"/>
  <c r="J219" i="1"/>
  <c r="K219" i="1" s="1"/>
  <c r="L219" i="1" s="1"/>
  <c r="J220" i="1"/>
  <c r="K220" i="1" s="1"/>
  <c r="L220" i="1" s="1"/>
  <c r="J221" i="1"/>
  <c r="K221" i="1" s="1"/>
  <c r="L221" i="1" s="1"/>
  <c r="J222" i="1"/>
  <c r="K222" i="1" s="1"/>
  <c r="L222" i="1" s="1"/>
  <c r="J223" i="1"/>
  <c r="K223" i="1" s="1"/>
  <c r="L223" i="1" s="1"/>
  <c r="J224" i="1"/>
  <c r="K224" i="1" s="1"/>
  <c r="L224" i="1" s="1"/>
  <c r="J225" i="1"/>
  <c r="K225" i="1" s="1"/>
  <c r="L225" i="1" s="1"/>
  <c r="J226" i="1"/>
  <c r="K226" i="1" s="1"/>
  <c r="L226" i="1" s="1"/>
  <c r="J227" i="1"/>
  <c r="K227" i="1" s="1"/>
  <c r="L227" i="1" s="1"/>
  <c r="J228" i="1"/>
  <c r="K228" i="1" s="1"/>
  <c r="L228" i="1" s="1"/>
  <c r="J229" i="1"/>
  <c r="K229" i="1" s="1"/>
  <c r="L229" i="1" s="1"/>
  <c r="J230" i="1"/>
  <c r="K230" i="1" s="1"/>
  <c r="L230" i="1" s="1"/>
  <c r="J231" i="1"/>
  <c r="K231" i="1" s="1"/>
  <c r="L231" i="1" s="1"/>
  <c r="J232" i="1"/>
  <c r="K232" i="1" s="1"/>
  <c r="L232" i="1" s="1"/>
  <c r="J233" i="1"/>
  <c r="K233" i="1" s="1"/>
  <c r="L233" i="1" s="1"/>
  <c r="J234" i="1"/>
  <c r="K234" i="1" s="1"/>
  <c r="L234" i="1" s="1"/>
  <c r="J235" i="1"/>
  <c r="K235" i="1" s="1"/>
  <c r="L235" i="1" s="1"/>
  <c r="J236" i="1"/>
  <c r="K236" i="1" s="1"/>
  <c r="L236" i="1" s="1"/>
  <c r="J237" i="1"/>
  <c r="K237" i="1" s="1"/>
  <c r="L237" i="1" s="1"/>
  <c r="J238" i="1"/>
  <c r="K238" i="1" s="1"/>
  <c r="L238" i="1" s="1"/>
  <c r="J239" i="1"/>
  <c r="K239" i="1" s="1"/>
  <c r="L239" i="1" s="1"/>
  <c r="J240" i="1"/>
  <c r="K240" i="1" s="1"/>
  <c r="L240" i="1" s="1"/>
  <c r="J241" i="1"/>
  <c r="K241" i="1" s="1"/>
  <c r="L241" i="1" s="1"/>
  <c r="J242" i="1"/>
  <c r="K242" i="1" s="1"/>
  <c r="L242" i="1" s="1"/>
  <c r="J243" i="1"/>
  <c r="K243" i="1" s="1"/>
  <c r="L243" i="1" s="1"/>
  <c r="J244" i="1"/>
  <c r="K244" i="1" s="1"/>
  <c r="L244" i="1" s="1"/>
  <c r="J245" i="1"/>
  <c r="K245" i="1" s="1"/>
  <c r="L245" i="1" s="1"/>
  <c r="J246" i="1"/>
  <c r="K246" i="1" s="1"/>
  <c r="L246" i="1" s="1"/>
  <c r="J247" i="1"/>
  <c r="K247" i="1" s="1"/>
  <c r="L247" i="1" s="1"/>
  <c r="J248" i="1"/>
  <c r="K248" i="1" s="1"/>
  <c r="L248" i="1" s="1"/>
  <c r="J249" i="1"/>
  <c r="K249" i="1" s="1"/>
  <c r="L249" i="1" s="1"/>
  <c r="J250" i="1"/>
  <c r="K250" i="1" s="1"/>
  <c r="L250" i="1" s="1"/>
  <c r="J251" i="1"/>
  <c r="K251" i="1" s="1"/>
  <c r="L251" i="1" s="1"/>
  <c r="J252" i="1"/>
  <c r="K252" i="1" s="1"/>
  <c r="L252" i="1" s="1"/>
  <c r="J253" i="1"/>
  <c r="K253" i="1" s="1"/>
  <c r="L253" i="1" s="1"/>
  <c r="J254" i="1"/>
  <c r="K254" i="1" s="1"/>
  <c r="L254" i="1" s="1"/>
  <c r="J255" i="1"/>
  <c r="K255" i="1" s="1"/>
  <c r="L255" i="1" s="1"/>
  <c r="J256" i="1"/>
  <c r="K256" i="1" s="1"/>
  <c r="L256" i="1" s="1"/>
  <c r="J257" i="1"/>
  <c r="K257" i="1" s="1"/>
  <c r="L257" i="1" s="1"/>
  <c r="J258" i="1"/>
  <c r="K258" i="1" s="1"/>
  <c r="L258" i="1" s="1"/>
  <c r="J259" i="1"/>
  <c r="K259" i="1" s="1"/>
  <c r="L259" i="1" s="1"/>
  <c r="J260" i="1"/>
  <c r="K260" i="1" s="1"/>
  <c r="L260" i="1" s="1"/>
  <c r="J261" i="1"/>
  <c r="K261" i="1" s="1"/>
  <c r="L261" i="1" s="1"/>
  <c r="J262" i="1"/>
  <c r="K262" i="1" s="1"/>
  <c r="L262" i="1" s="1"/>
  <c r="J263" i="1"/>
  <c r="K263" i="1" s="1"/>
  <c r="L263" i="1" s="1"/>
  <c r="J264" i="1"/>
  <c r="K264" i="1" s="1"/>
  <c r="L264" i="1" s="1"/>
  <c r="J265" i="1"/>
  <c r="K265" i="1" s="1"/>
  <c r="L265" i="1" s="1"/>
  <c r="J266" i="1"/>
  <c r="K266" i="1" s="1"/>
  <c r="L266" i="1" s="1"/>
  <c r="J267" i="1"/>
  <c r="K267" i="1" s="1"/>
  <c r="L267" i="1" s="1"/>
  <c r="J268" i="1"/>
  <c r="K268" i="1" s="1"/>
  <c r="L268" i="1" s="1"/>
  <c r="J269" i="1"/>
  <c r="K269" i="1" s="1"/>
  <c r="L269" i="1" s="1"/>
  <c r="J270" i="1"/>
  <c r="K270" i="1" s="1"/>
  <c r="L270" i="1" s="1"/>
  <c r="J271" i="1"/>
  <c r="K271" i="1" s="1"/>
  <c r="L271" i="1" s="1"/>
  <c r="J272" i="1"/>
  <c r="K272" i="1" s="1"/>
  <c r="L272" i="1" s="1"/>
  <c r="J273" i="1"/>
  <c r="K273" i="1" s="1"/>
  <c r="L273" i="1" s="1"/>
  <c r="J274" i="1"/>
  <c r="K274" i="1" s="1"/>
  <c r="L274" i="1" s="1"/>
  <c r="J275" i="1"/>
  <c r="K275" i="1" s="1"/>
  <c r="L275" i="1" s="1"/>
  <c r="J276" i="1"/>
  <c r="K276" i="1" s="1"/>
  <c r="L276" i="1" s="1"/>
  <c r="J277" i="1"/>
  <c r="K277" i="1" s="1"/>
  <c r="L277" i="1" s="1"/>
  <c r="J278" i="1"/>
  <c r="K278" i="1" s="1"/>
  <c r="L278" i="1" s="1"/>
  <c r="J279" i="1"/>
  <c r="K279" i="1" s="1"/>
  <c r="L279" i="1" s="1"/>
  <c r="J280" i="1"/>
  <c r="K280" i="1" s="1"/>
  <c r="L280" i="1" s="1"/>
  <c r="J281" i="1"/>
  <c r="K281" i="1" s="1"/>
  <c r="L281" i="1" s="1"/>
  <c r="J282" i="1"/>
  <c r="K282" i="1" s="1"/>
  <c r="L282" i="1" s="1"/>
  <c r="J283" i="1"/>
  <c r="K283" i="1" s="1"/>
  <c r="L283" i="1" s="1"/>
  <c r="J284" i="1"/>
  <c r="K284" i="1" s="1"/>
  <c r="L284" i="1" s="1"/>
  <c r="J285" i="1"/>
  <c r="K285" i="1" s="1"/>
  <c r="L285" i="1" s="1"/>
  <c r="J286" i="1"/>
  <c r="K286" i="1" s="1"/>
  <c r="L286" i="1" s="1"/>
  <c r="J287" i="1"/>
  <c r="K287" i="1" s="1"/>
  <c r="L287" i="1" s="1"/>
  <c r="J288" i="1"/>
  <c r="K288" i="1" s="1"/>
  <c r="L288" i="1" s="1"/>
  <c r="J289" i="1"/>
  <c r="K289" i="1" s="1"/>
  <c r="L289" i="1" s="1"/>
  <c r="J290" i="1"/>
  <c r="K290" i="1" s="1"/>
  <c r="L290" i="1" s="1"/>
  <c r="J291" i="1"/>
  <c r="K291" i="1" s="1"/>
  <c r="L291" i="1" s="1"/>
  <c r="J292" i="1"/>
  <c r="K292" i="1" s="1"/>
  <c r="L292" i="1" s="1"/>
  <c r="J293" i="1"/>
  <c r="K293" i="1" s="1"/>
  <c r="L293" i="1" s="1"/>
  <c r="J294" i="1"/>
  <c r="K294" i="1" s="1"/>
  <c r="L294" i="1" s="1"/>
  <c r="J295" i="1"/>
  <c r="K295" i="1" s="1"/>
  <c r="L295" i="1" s="1"/>
  <c r="J296" i="1"/>
  <c r="K296" i="1" s="1"/>
  <c r="L296" i="1" s="1"/>
  <c r="J297" i="1"/>
  <c r="K297" i="1" s="1"/>
  <c r="L297" i="1" s="1"/>
  <c r="J298" i="1"/>
  <c r="K298" i="1" s="1"/>
  <c r="L298" i="1" s="1"/>
  <c r="J299" i="1"/>
  <c r="K299" i="1" s="1"/>
  <c r="L299" i="1" s="1"/>
  <c r="J300" i="1"/>
  <c r="K300" i="1" s="1"/>
  <c r="L300" i="1" s="1"/>
  <c r="J301" i="1"/>
  <c r="K301" i="1" s="1"/>
  <c r="L301" i="1" s="1"/>
  <c r="J302" i="1"/>
  <c r="K302" i="1" s="1"/>
  <c r="L302" i="1" s="1"/>
  <c r="J303" i="1"/>
  <c r="K303" i="1" s="1"/>
  <c r="L303" i="1" s="1"/>
  <c r="J304" i="1"/>
  <c r="K304" i="1" s="1"/>
  <c r="L304" i="1" s="1"/>
  <c r="J305" i="1"/>
  <c r="K305" i="1" s="1"/>
  <c r="L305" i="1" s="1"/>
  <c r="J306" i="1"/>
  <c r="K306" i="1" s="1"/>
  <c r="L306" i="1" s="1"/>
  <c r="J307" i="1"/>
  <c r="K307" i="1" s="1"/>
  <c r="L307" i="1" s="1"/>
  <c r="J308" i="1"/>
  <c r="K308" i="1" s="1"/>
  <c r="L308" i="1" s="1"/>
  <c r="J309" i="1"/>
  <c r="K309" i="1" s="1"/>
  <c r="L309" i="1" s="1"/>
  <c r="J310" i="1"/>
  <c r="K310" i="1" s="1"/>
  <c r="L310" i="1" s="1"/>
  <c r="J311" i="1"/>
  <c r="K311" i="1" s="1"/>
  <c r="L311" i="1" s="1"/>
  <c r="J312" i="1"/>
  <c r="K312" i="1" s="1"/>
  <c r="L312" i="1" s="1"/>
  <c r="J313" i="1"/>
  <c r="K313" i="1" s="1"/>
  <c r="L313" i="1" s="1"/>
  <c r="J314" i="1"/>
  <c r="K314" i="1" s="1"/>
  <c r="L314" i="1" s="1"/>
  <c r="J315" i="1"/>
  <c r="K315" i="1" s="1"/>
  <c r="L315" i="1" s="1"/>
  <c r="J316" i="1"/>
  <c r="K316" i="1" s="1"/>
  <c r="L316" i="1" s="1"/>
  <c r="J317" i="1"/>
  <c r="K317" i="1" s="1"/>
  <c r="L317" i="1" s="1"/>
  <c r="J318" i="1"/>
  <c r="K318" i="1" s="1"/>
  <c r="L318" i="1" s="1"/>
  <c r="J319" i="1"/>
  <c r="K319" i="1" s="1"/>
  <c r="L319" i="1" s="1"/>
  <c r="J320" i="1"/>
  <c r="K320" i="1" s="1"/>
  <c r="L320" i="1" s="1"/>
  <c r="J321" i="1"/>
  <c r="K321" i="1" s="1"/>
  <c r="L321" i="1" s="1"/>
  <c r="J322" i="1"/>
  <c r="K322" i="1" s="1"/>
  <c r="L322" i="1" s="1"/>
  <c r="J323" i="1"/>
  <c r="K323" i="1" s="1"/>
  <c r="L323" i="1" s="1"/>
  <c r="J324" i="1"/>
  <c r="K324" i="1" s="1"/>
  <c r="L324" i="1" s="1"/>
  <c r="J325" i="1"/>
  <c r="K325" i="1" s="1"/>
  <c r="L325" i="1" s="1"/>
  <c r="J326" i="1"/>
  <c r="K326" i="1" s="1"/>
  <c r="L326" i="1" s="1"/>
  <c r="J327" i="1"/>
  <c r="K327" i="1" s="1"/>
  <c r="L327" i="1" s="1"/>
  <c r="J328" i="1"/>
  <c r="K328" i="1" s="1"/>
  <c r="L328" i="1" s="1"/>
  <c r="J329" i="1"/>
  <c r="K329" i="1" s="1"/>
  <c r="L329" i="1" s="1"/>
  <c r="J330" i="1"/>
  <c r="K330" i="1" s="1"/>
  <c r="L330" i="1" s="1"/>
  <c r="J331" i="1"/>
  <c r="K331" i="1" s="1"/>
  <c r="L331" i="1" s="1"/>
  <c r="J332" i="1"/>
  <c r="K332" i="1" s="1"/>
  <c r="L332" i="1" s="1"/>
  <c r="J333" i="1"/>
  <c r="K333" i="1" s="1"/>
  <c r="L333" i="1" s="1"/>
  <c r="J334" i="1"/>
  <c r="K334" i="1" s="1"/>
  <c r="L334" i="1" s="1"/>
  <c r="J335" i="1"/>
  <c r="K335" i="1" s="1"/>
  <c r="L335" i="1" s="1"/>
  <c r="J336" i="1"/>
  <c r="K336" i="1" s="1"/>
  <c r="L336" i="1" s="1"/>
  <c r="J337" i="1"/>
  <c r="K337" i="1" s="1"/>
  <c r="L337" i="1" s="1"/>
  <c r="J338" i="1"/>
  <c r="K338" i="1" s="1"/>
  <c r="L338" i="1" s="1"/>
  <c r="J339" i="1"/>
  <c r="K339" i="1" s="1"/>
  <c r="L339" i="1" s="1"/>
  <c r="J340" i="1"/>
  <c r="K340" i="1" s="1"/>
  <c r="L340" i="1" s="1"/>
  <c r="J341" i="1"/>
  <c r="K341" i="1" s="1"/>
  <c r="L341" i="1" s="1"/>
  <c r="J342" i="1"/>
  <c r="K342" i="1" s="1"/>
  <c r="L342" i="1" s="1"/>
  <c r="J343" i="1"/>
  <c r="K343" i="1" s="1"/>
  <c r="L343" i="1" s="1"/>
  <c r="J344" i="1"/>
  <c r="K344" i="1" s="1"/>
  <c r="L344" i="1" s="1"/>
  <c r="J345" i="1"/>
  <c r="K345" i="1" s="1"/>
  <c r="L345" i="1" s="1"/>
  <c r="J346" i="1"/>
  <c r="K346" i="1" s="1"/>
  <c r="L346" i="1" s="1"/>
  <c r="J347" i="1"/>
  <c r="K347" i="1" s="1"/>
  <c r="L347" i="1" s="1"/>
  <c r="J348" i="1"/>
  <c r="K348" i="1" s="1"/>
  <c r="L348" i="1" s="1"/>
  <c r="J349" i="1"/>
  <c r="K349" i="1" s="1"/>
  <c r="L349" i="1" s="1"/>
  <c r="J350" i="1"/>
  <c r="K350" i="1" s="1"/>
  <c r="L350" i="1" s="1"/>
  <c r="J351" i="1"/>
  <c r="K351" i="1" s="1"/>
  <c r="L351" i="1" s="1"/>
  <c r="J352" i="1"/>
  <c r="K352" i="1" s="1"/>
  <c r="L352" i="1" s="1"/>
  <c r="J353" i="1"/>
  <c r="K353" i="1" s="1"/>
  <c r="L353" i="1" s="1"/>
  <c r="J354" i="1"/>
  <c r="K354" i="1" s="1"/>
  <c r="L354" i="1" s="1"/>
  <c r="J355" i="1"/>
  <c r="K355" i="1" s="1"/>
  <c r="L355" i="1" s="1"/>
  <c r="J356" i="1"/>
  <c r="K356" i="1" s="1"/>
  <c r="L356" i="1" s="1"/>
  <c r="J357" i="1"/>
  <c r="K357" i="1" s="1"/>
  <c r="L357" i="1" s="1"/>
  <c r="J358" i="1"/>
  <c r="K358" i="1" s="1"/>
  <c r="L358" i="1" s="1"/>
  <c r="J359" i="1"/>
  <c r="K359" i="1" s="1"/>
  <c r="L359" i="1" s="1"/>
  <c r="J360" i="1"/>
  <c r="K360" i="1" s="1"/>
  <c r="L360" i="1" s="1"/>
  <c r="J361" i="1"/>
  <c r="K361" i="1" s="1"/>
  <c r="L361" i="1" s="1"/>
  <c r="J362" i="1"/>
  <c r="K362" i="1" s="1"/>
  <c r="L362" i="1" s="1"/>
  <c r="J363" i="1"/>
  <c r="K363" i="1" s="1"/>
  <c r="L363" i="1" s="1"/>
  <c r="J364" i="1"/>
  <c r="K364" i="1" s="1"/>
  <c r="L364" i="1" s="1"/>
  <c r="J365" i="1"/>
  <c r="K365" i="1" s="1"/>
  <c r="L365" i="1" s="1"/>
  <c r="J366" i="1"/>
  <c r="K366" i="1" s="1"/>
  <c r="L366" i="1" s="1"/>
  <c r="J367" i="1"/>
  <c r="K367" i="1" s="1"/>
  <c r="L367" i="1" s="1"/>
  <c r="J368" i="1"/>
  <c r="K368" i="1" s="1"/>
  <c r="L368" i="1" s="1"/>
  <c r="J369" i="1"/>
  <c r="K369" i="1" s="1"/>
  <c r="L369" i="1" s="1"/>
  <c r="J370" i="1"/>
  <c r="K370" i="1" s="1"/>
  <c r="L370" i="1" s="1"/>
  <c r="J371" i="1"/>
  <c r="K371" i="1" s="1"/>
  <c r="L371" i="1" s="1"/>
  <c r="J372" i="1"/>
  <c r="K372" i="1" s="1"/>
  <c r="L372" i="1" s="1"/>
  <c r="J373" i="1"/>
  <c r="K373" i="1" s="1"/>
  <c r="L373" i="1" s="1"/>
  <c r="J374" i="1"/>
  <c r="K374" i="1" s="1"/>
  <c r="L374" i="1" s="1"/>
  <c r="J375" i="1"/>
  <c r="K375" i="1" s="1"/>
  <c r="L375" i="1" s="1"/>
  <c r="J376" i="1"/>
  <c r="K376" i="1" s="1"/>
  <c r="L376" i="1" s="1"/>
  <c r="J377" i="1"/>
  <c r="K377" i="1" s="1"/>
  <c r="L377" i="1" s="1"/>
  <c r="J378" i="1"/>
  <c r="K378" i="1" s="1"/>
  <c r="L378" i="1" s="1"/>
  <c r="J379" i="1"/>
  <c r="K379" i="1" s="1"/>
  <c r="L379" i="1" s="1"/>
  <c r="J380" i="1"/>
  <c r="K380" i="1" s="1"/>
  <c r="L380" i="1" s="1"/>
  <c r="J381" i="1"/>
  <c r="K381" i="1" s="1"/>
  <c r="L381" i="1" s="1"/>
  <c r="J382" i="1"/>
  <c r="K382" i="1" s="1"/>
  <c r="L382" i="1" s="1"/>
  <c r="J383" i="1"/>
  <c r="K383" i="1" s="1"/>
  <c r="L383" i="1" s="1"/>
  <c r="J384" i="1"/>
  <c r="K384" i="1" s="1"/>
  <c r="L384" i="1" s="1"/>
  <c r="J385" i="1"/>
  <c r="K385" i="1" s="1"/>
  <c r="L385" i="1" s="1"/>
  <c r="J386" i="1"/>
  <c r="K386" i="1" s="1"/>
  <c r="L386" i="1" s="1"/>
  <c r="J387" i="1"/>
  <c r="K387" i="1" s="1"/>
  <c r="L387" i="1" s="1"/>
  <c r="J388" i="1"/>
  <c r="K388" i="1" s="1"/>
  <c r="L388" i="1" s="1"/>
  <c r="J389" i="1"/>
  <c r="K389" i="1" s="1"/>
  <c r="L389" i="1" s="1"/>
  <c r="J390" i="1"/>
  <c r="K390" i="1" s="1"/>
  <c r="L390" i="1" s="1"/>
  <c r="J391" i="1"/>
  <c r="K391" i="1" s="1"/>
  <c r="L391" i="1" s="1"/>
  <c r="J392" i="1"/>
  <c r="K392" i="1" s="1"/>
  <c r="L392" i="1" s="1"/>
  <c r="J393" i="1"/>
  <c r="K393" i="1" s="1"/>
  <c r="L393" i="1" s="1"/>
  <c r="J394" i="1"/>
  <c r="K394" i="1" s="1"/>
  <c r="L394" i="1" s="1"/>
  <c r="J395" i="1"/>
  <c r="K395" i="1" s="1"/>
  <c r="L395" i="1" s="1"/>
  <c r="J396" i="1"/>
  <c r="K396" i="1" s="1"/>
  <c r="L396" i="1" s="1"/>
  <c r="J397" i="1"/>
  <c r="K397" i="1" s="1"/>
  <c r="L397" i="1" s="1"/>
  <c r="J398" i="1"/>
  <c r="K398" i="1" s="1"/>
  <c r="L398" i="1" s="1"/>
  <c r="J399" i="1"/>
  <c r="K399" i="1" s="1"/>
  <c r="L399" i="1" s="1"/>
  <c r="J400" i="1"/>
  <c r="K400" i="1" s="1"/>
  <c r="L400" i="1" s="1"/>
  <c r="J401" i="1"/>
  <c r="K401" i="1" s="1"/>
  <c r="L401" i="1" s="1"/>
  <c r="J402" i="1"/>
  <c r="K402" i="1" s="1"/>
  <c r="L402" i="1" s="1"/>
  <c r="J403" i="1"/>
  <c r="K403" i="1" s="1"/>
  <c r="L403" i="1" s="1"/>
  <c r="J404" i="1"/>
  <c r="K404" i="1" s="1"/>
  <c r="L404" i="1" s="1"/>
  <c r="J405" i="1"/>
  <c r="K405" i="1" s="1"/>
  <c r="L405" i="1" s="1"/>
  <c r="J406" i="1"/>
  <c r="K406" i="1" s="1"/>
  <c r="L406" i="1" s="1"/>
  <c r="J407" i="1"/>
  <c r="K407" i="1" s="1"/>
  <c r="L407" i="1" s="1"/>
  <c r="J408" i="1"/>
  <c r="K408" i="1" s="1"/>
  <c r="L408" i="1" s="1"/>
  <c r="J409" i="1"/>
  <c r="K409" i="1" s="1"/>
  <c r="L409" i="1" s="1"/>
  <c r="J410" i="1"/>
  <c r="K410" i="1" s="1"/>
  <c r="L410" i="1" s="1"/>
  <c r="J411" i="1"/>
  <c r="K411" i="1" s="1"/>
  <c r="L411" i="1" s="1"/>
  <c r="J412" i="1"/>
  <c r="K412" i="1" s="1"/>
  <c r="L412" i="1" s="1"/>
  <c r="J413" i="1"/>
  <c r="K413" i="1" s="1"/>
  <c r="L413" i="1" s="1"/>
  <c r="J414" i="1"/>
  <c r="K414" i="1" s="1"/>
  <c r="L414" i="1" s="1"/>
  <c r="J415" i="1"/>
  <c r="K415" i="1" s="1"/>
  <c r="L415" i="1" s="1"/>
  <c r="J416" i="1"/>
  <c r="K416" i="1" s="1"/>
  <c r="L416" i="1" s="1"/>
  <c r="J417" i="1"/>
  <c r="K417" i="1" s="1"/>
  <c r="L417" i="1" s="1"/>
  <c r="J418" i="1"/>
  <c r="K418" i="1" s="1"/>
  <c r="L418" i="1" s="1"/>
  <c r="J419" i="1"/>
  <c r="K419" i="1" s="1"/>
  <c r="L419" i="1" s="1"/>
  <c r="J420" i="1"/>
  <c r="K420" i="1" s="1"/>
  <c r="L420" i="1" s="1"/>
  <c r="J421" i="1"/>
  <c r="K421" i="1" s="1"/>
  <c r="L421" i="1" s="1"/>
  <c r="J422" i="1"/>
  <c r="K422" i="1" s="1"/>
  <c r="L422" i="1" s="1"/>
  <c r="J423" i="1"/>
  <c r="K423" i="1" s="1"/>
  <c r="L423" i="1" s="1"/>
  <c r="J424" i="1"/>
  <c r="K424" i="1" s="1"/>
  <c r="L424" i="1" s="1"/>
  <c r="J425" i="1"/>
  <c r="K425" i="1" s="1"/>
  <c r="L425" i="1" s="1"/>
  <c r="J426" i="1"/>
  <c r="K426" i="1" s="1"/>
  <c r="L426" i="1" s="1"/>
  <c r="J427" i="1"/>
  <c r="K427" i="1" s="1"/>
  <c r="L427" i="1" s="1"/>
  <c r="J428" i="1"/>
  <c r="K428" i="1" s="1"/>
  <c r="L428" i="1" s="1"/>
  <c r="J429" i="1"/>
  <c r="K429" i="1" s="1"/>
  <c r="L429" i="1" s="1"/>
  <c r="J430" i="1"/>
  <c r="K430" i="1" s="1"/>
  <c r="L430" i="1" s="1"/>
  <c r="J431" i="1"/>
  <c r="K431" i="1" s="1"/>
  <c r="L431" i="1" s="1"/>
  <c r="J432" i="1"/>
  <c r="K432" i="1" s="1"/>
  <c r="L432" i="1" s="1"/>
  <c r="J433" i="1"/>
  <c r="K433" i="1" s="1"/>
  <c r="L433" i="1" s="1"/>
  <c r="J434" i="1"/>
  <c r="K434" i="1" s="1"/>
  <c r="L434" i="1" s="1"/>
  <c r="J435" i="1"/>
  <c r="K435" i="1" s="1"/>
  <c r="L435" i="1" s="1"/>
  <c r="J436" i="1"/>
  <c r="K436" i="1" s="1"/>
  <c r="L436" i="1" s="1"/>
  <c r="J437" i="1"/>
  <c r="K437" i="1" s="1"/>
  <c r="L437" i="1" s="1"/>
  <c r="J438" i="1"/>
  <c r="K438" i="1" s="1"/>
  <c r="L438" i="1" s="1"/>
  <c r="J439" i="1"/>
  <c r="K439" i="1" s="1"/>
  <c r="L439" i="1" s="1"/>
  <c r="J440" i="1"/>
  <c r="K440" i="1" s="1"/>
  <c r="L440" i="1" s="1"/>
  <c r="J441" i="1"/>
  <c r="K441" i="1" s="1"/>
  <c r="L441" i="1" s="1"/>
  <c r="J442" i="1"/>
  <c r="K442" i="1" s="1"/>
  <c r="L442" i="1" s="1"/>
  <c r="J443" i="1"/>
  <c r="K443" i="1" s="1"/>
  <c r="L443" i="1" s="1"/>
  <c r="J444" i="1"/>
  <c r="K444" i="1" s="1"/>
  <c r="L444" i="1" s="1"/>
  <c r="J445" i="1"/>
  <c r="K445" i="1" s="1"/>
  <c r="L445" i="1" s="1"/>
  <c r="J446" i="1"/>
  <c r="K446" i="1" s="1"/>
  <c r="L446" i="1" s="1"/>
  <c r="J447" i="1"/>
  <c r="K447" i="1" s="1"/>
  <c r="L447" i="1" s="1"/>
  <c r="J448" i="1"/>
  <c r="K448" i="1" s="1"/>
  <c r="L448" i="1" s="1"/>
  <c r="J449" i="1"/>
  <c r="K449" i="1" s="1"/>
  <c r="L449" i="1" s="1"/>
  <c r="J450" i="1"/>
  <c r="K450" i="1" s="1"/>
  <c r="L450" i="1" s="1"/>
  <c r="J451" i="1"/>
  <c r="K451" i="1" s="1"/>
  <c r="L451" i="1" s="1"/>
  <c r="J452" i="1"/>
  <c r="K452" i="1" s="1"/>
  <c r="L452" i="1" s="1"/>
  <c r="J453" i="1"/>
  <c r="K453" i="1" s="1"/>
  <c r="L453" i="1" s="1"/>
  <c r="J454" i="1"/>
  <c r="K454" i="1" s="1"/>
  <c r="L454" i="1" s="1"/>
  <c r="J455" i="1"/>
  <c r="K455" i="1" s="1"/>
  <c r="L455" i="1" s="1"/>
  <c r="J456" i="1"/>
  <c r="K456" i="1" s="1"/>
  <c r="L456" i="1" s="1"/>
  <c r="J457" i="1"/>
  <c r="K457" i="1" s="1"/>
  <c r="L457" i="1" s="1"/>
  <c r="J458" i="1"/>
  <c r="K458" i="1" s="1"/>
  <c r="L458" i="1" s="1"/>
  <c r="J459" i="1"/>
  <c r="K459" i="1" s="1"/>
  <c r="L459" i="1" s="1"/>
  <c r="J460" i="1"/>
  <c r="K460" i="1" s="1"/>
  <c r="L460" i="1" s="1"/>
  <c r="J461" i="1"/>
  <c r="K461" i="1" s="1"/>
  <c r="L461" i="1" s="1"/>
  <c r="J462" i="1"/>
  <c r="K462" i="1" s="1"/>
  <c r="L462" i="1" s="1"/>
  <c r="J463" i="1"/>
  <c r="K463" i="1" s="1"/>
  <c r="L463" i="1" s="1"/>
  <c r="J464" i="1"/>
  <c r="K464" i="1" s="1"/>
  <c r="L464" i="1" s="1"/>
  <c r="J465" i="1"/>
  <c r="K465" i="1" s="1"/>
  <c r="L465" i="1" s="1"/>
  <c r="J466" i="1"/>
  <c r="K466" i="1" s="1"/>
  <c r="L466" i="1" s="1"/>
  <c r="J467" i="1"/>
  <c r="K467" i="1" s="1"/>
  <c r="L467" i="1" s="1"/>
  <c r="J468" i="1"/>
  <c r="K468" i="1" s="1"/>
  <c r="L468" i="1" s="1"/>
  <c r="J469" i="1"/>
  <c r="K469" i="1" s="1"/>
  <c r="L469" i="1" s="1"/>
  <c r="J470" i="1"/>
  <c r="K470" i="1" s="1"/>
  <c r="L470" i="1" s="1"/>
  <c r="J471" i="1"/>
  <c r="K471" i="1" s="1"/>
  <c r="L471" i="1" s="1"/>
  <c r="J472" i="1"/>
  <c r="K472" i="1" s="1"/>
  <c r="L472" i="1" s="1"/>
  <c r="J473" i="1"/>
  <c r="K473" i="1" s="1"/>
  <c r="L473" i="1" s="1"/>
  <c r="J474" i="1"/>
  <c r="K474" i="1" s="1"/>
  <c r="L474" i="1" s="1"/>
  <c r="J475" i="1"/>
  <c r="K475" i="1" s="1"/>
  <c r="L475" i="1" s="1"/>
  <c r="J476" i="1"/>
  <c r="K476" i="1" s="1"/>
  <c r="L476" i="1" s="1"/>
  <c r="J477" i="1"/>
  <c r="K477" i="1" s="1"/>
  <c r="L477" i="1" s="1"/>
  <c r="J478" i="1"/>
  <c r="K478" i="1" s="1"/>
  <c r="L478" i="1" s="1"/>
  <c r="J479" i="1"/>
  <c r="K479" i="1" s="1"/>
  <c r="L479" i="1" s="1"/>
  <c r="J480" i="1"/>
  <c r="K480" i="1" s="1"/>
  <c r="L480" i="1" s="1"/>
  <c r="J481" i="1"/>
  <c r="K481" i="1" s="1"/>
  <c r="L481" i="1" s="1"/>
  <c r="J482" i="1"/>
  <c r="K482" i="1" s="1"/>
  <c r="L482" i="1" s="1"/>
  <c r="J483" i="1"/>
  <c r="K483" i="1" s="1"/>
  <c r="L483" i="1" s="1"/>
  <c r="J484" i="1"/>
  <c r="K484" i="1" s="1"/>
  <c r="L484" i="1" s="1"/>
  <c r="J485" i="1"/>
  <c r="K485" i="1" s="1"/>
  <c r="L485" i="1" s="1"/>
  <c r="J486" i="1"/>
  <c r="K486" i="1" s="1"/>
  <c r="L486" i="1" s="1"/>
  <c r="J487" i="1"/>
  <c r="K487" i="1" s="1"/>
  <c r="L487" i="1" s="1"/>
  <c r="J488" i="1"/>
  <c r="K488" i="1" s="1"/>
  <c r="L488" i="1" s="1"/>
  <c r="J489" i="1"/>
  <c r="K489" i="1" s="1"/>
  <c r="L489" i="1" s="1"/>
  <c r="J490" i="1"/>
  <c r="K490" i="1" s="1"/>
  <c r="L490" i="1" s="1"/>
  <c r="J491" i="1"/>
  <c r="K491" i="1" s="1"/>
  <c r="L491" i="1" s="1"/>
  <c r="J492" i="1"/>
  <c r="K492" i="1" s="1"/>
  <c r="L492" i="1" s="1"/>
  <c r="J493" i="1"/>
  <c r="K493" i="1" s="1"/>
  <c r="L493" i="1" s="1"/>
  <c r="J494" i="1"/>
  <c r="K494" i="1" s="1"/>
  <c r="L494" i="1" s="1"/>
  <c r="J495" i="1"/>
  <c r="K495" i="1" s="1"/>
  <c r="L495" i="1" s="1"/>
  <c r="J496" i="1"/>
  <c r="K496" i="1" s="1"/>
  <c r="L496" i="1" s="1"/>
  <c r="J497" i="1"/>
  <c r="K497" i="1" s="1"/>
  <c r="L497" i="1" s="1"/>
  <c r="J498" i="1"/>
  <c r="K498" i="1" s="1"/>
  <c r="L498" i="1" s="1"/>
  <c r="J499" i="1"/>
  <c r="K499" i="1" s="1"/>
  <c r="L499" i="1" s="1"/>
  <c r="J500" i="1"/>
  <c r="K500" i="1" s="1"/>
  <c r="L500" i="1" s="1"/>
  <c r="J501" i="1"/>
  <c r="K501" i="1" s="1"/>
  <c r="L501" i="1" s="1"/>
  <c r="J502" i="1"/>
  <c r="K502" i="1" s="1"/>
  <c r="L502" i="1" s="1"/>
  <c r="J503" i="1"/>
  <c r="K503" i="1" s="1"/>
  <c r="L503" i="1" s="1"/>
  <c r="J504" i="1"/>
  <c r="K504" i="1" s="1"/>
  <c r="L504" i="1" s="1"/>
  <c r="J505" i="1"/>
  <c r="K505" i="1" s="1"/>
  <c r="L505" i="1" s="1"/>
  <c r="J506" i="1"/>
  <c r="K506" i="1" s="1"/>
  <c r="L506" i="1" s="1"/>
  <c r="J507" i="1"/>
  <c r="K507" i="1" s="1"/>
  <c r="L507" i="1" s="1"/>
  <c r="J508" i="1"/>
  <c r="K508" i="1" s="1"/>
  <c r="L508" i="1" s="1"/>
  <c r="J509" i="1"/>
  <c r="K509" i="1" s="1"/>
  <c r="L509" i="1" s="1"/>
  <c r="J510" i="1"/>
  <c r="K510" i="1" s="1"/>
  <c r="L510" i="1" s="1"/>
  <c r="J511" i="1"/>
  <c r="K511" i="1" s="1"/>
  <c r="L511" i="1" s="1"/>
  <c r="J512" i="1"/>
  <c r="K512" i="1" s="1"/>
  <c r="L512" i="1" s="1"/>
  <c r="J513" i="1"/>
  <c r="K513" i="1" s="1"/>
  <c r="L513" i="1" s="1"/>
  <c r="J514" i="1"/>
  <c r="K514" i="1" s="1"/>
  <c r="L514" i="1" s="1"/>
  <c r="J515" i="1"/>
  <c r="K515" i="1" s="1"/>
  <c r="L515" i="1" s="1"/>
  <c r="J516" i="1"/>
  <c r="K516" i="1" s="1"/>
  <c r="L516" i="1" s="1"/>
  <c r="J517" i="1"/>
  <c r="K517" i="1" s="1"/>
  <c r="L517" i="1" s="1"/>
  <c r="J518" i="1"/>
  <c r="K518" i="1" s="1"/>
  <c r="L518" i="1" s="1"/>
  <c r="J519" i="1"/>
  <c r="K519" i="1" s="1"/>
  <c r="L519" i="1" s="1"/>
  <c r="J520" i="1"/>
  <c r="K520" i="1" s="1"/>
  <c r="L520" i="1" s="1"/>
  <c r="J521" i="1"/>
  <c r="K521" i="1" s="1"/>
  <c r="L521" i="1" s="1"/>
  <c r="J522" i="1"/>
  <c r="K522" i="1" s="1"/>
  <c r="L522" i="1" s="1"/>
  <c r="J523" i="1"/>
  <c r="K523" i="1" s="1"/>
  <c r="L523" i="1" s="1"/>
  <c r="J524" i="1"/>
  <c r="K524" i="1" s="1"/>
  <c r="L524" i="1" s="1"/>
  <c r="J525" i="1"/>
  <c r="K525" i="1" s="1"/>
  <c r="L525" i="1" s="1"/>
  <c r="J526" i="1"/>
  <c r="K526" i="1" s="1"/>
  <c r="L526" i="1" s="1"/>
  <c r="J527" i="1"/>
  <c r="K527" i="1" s="1"/>
  <c r="L527" i="1" s="1"/>
  <c r="J528" i="1"/>
  <c r="K528" i="1" s="1"/>
  <c r="L528" i="1" s="1"/>
  <c r="J529" i="1"/>
  <c r="K529" i="1" s="1"/>
  <c r="L529" i="1" s="1"/>
  <c r="J530" i="1"/>
  <c r="K530" i="1" s="1"/>
  <c r="L530" i="1" s="1"/>
  <c r="J531" i="1"/>
  <c r="K531" i="1" s="1"/>
  <c r="L531" i="1" s="1"/>
  <c r="J532" i="1"/>
  <c r="K532" i="1" s="1"/>
  <c r="L532" i="1" s="1"/>
  <c r="J533" i="1"/>
  <c r="K533" i="1" s="1"/>
  <c r="L533" i="1" s="1"/>
  <c r="J534" i="1"/>
  <c r="K534" i="1" s="1"/>
  <c r="L534" i="1" s="1"/>
  <c r="J535" i="1"/>
  <c r="K535" i="1" s="1"/>
  <c r="L535" i="1" s="1"/>
  <c r="J536" i="1"/>
  <c r="K536" i="1" s="1"/>
  <c r="L536" i="1" s="1"/>
  <c r="J537" i="1"/>
  <c r="K537" i="1" s="1"/>
  <c r="L537" i="1" s="1"/>
  <c r="J538" i="1"/>
  <c r="K538" i="1" s="1"/>
  <c r="L538" i="1" s="1"/>
  <c r="J539" i="1"/>
  <c r="K539" i="1" s="1"/>
  <c r="L539" i="1" s="1"/>
  <c r="J540" i="1"/>
  <c r="K540" i="1" s="1"/>
  <c r="L540" i="1" s="1"/>
  <c r="J541" i="1"/>
  <c r="K541" i="1" s="1"/>
  <c r="L541" i="1" s="1"/>
  <c r="J542" i="1"/>
  <c r="K542" i="1" s="1"/>
  <c r="L542" i="1" s="1"/>
  <c r="J543" i="1"/>
  <c r="K543" i="1" s="1"/>
  <c r="L543" i="1" s="1"/>
  <c r="J544" i="1"/>
  <c r="K544" i="1" s="1"/>
  <c r="L544" i="1" s="1"/>
  <c r="J545" i="1"/>
  <c r="K545" i="1" s="1"/>
  <c r="L545" i="1" s="1"/>
  <c r="J546" i="1"/>
  <c r="K546" i="1" s="1"/>
  <c r="L546" i="1" s="1"/>
  <c r="J547" i="1"/>
  <c r="K547" i="1" s="1"/>
  <c r="L547" i="1" s="1"/>
  <c r="J548" i="1"/>
  <c r="K548" i="1" s="1"/>
  <c r="L548" i="1" s="1"/>
  <c r="J549" i="1"/>
  <c r="K549" i="1" s="1"/>
  <c r="L549" i="1" s="1"/>
  <c r="J550" i="1"/>
  <c r="K550" i="1" s="1"/>
  <c r="L550" i="1" s="1"/>
  <c r="J551" i="1"/>
  <c r="K551" i="1" s="1"/>
  <c r="L551" i="1" s="1"/>
  <c r="J552" i="1"/>
  <c r="K552" i="1" s="1"/>
  <c r="L552" i="1" s="1"/>
  <c r="J553" i="1"/>
  <c r="K553" i="1" s="1"/>
  <c r="L553" i="1" s="1"/>
  <c r="J554" i="1"/>
  <c r="K554" i="1" s="1"/>
  <c r="L554" i="1" s="1"/>
  <c r="J555" i="1"/>
  <c r="K555" i="1" s="1"/>
  <c r="L555" i="1" s="1"/>
  <c r="J556" i="1"/>
  <c r="K556" i="1" s="1"/>
  <c r="L556" i="1" s="1"/>
  <c r="J557" i="1"/>
  <c r="K557" i="1" s="1"/>
  <c r="L557" i="1" s="1"/>
  <c r="J558" i="1"/>
  <c r="K558" i="1" s="1"/>
  <c r="L558" i="1" s="1"/>
  <c r="J559" i="1"/>
  <c r="K559" i="1" s="1"/>
  <c r="L559" i="1" s="1"/>
  <c r="J560" i="1"/>
  <c r="K560" i="1" s="1"/>
  <c r="L560" i="1" s="1"/>
  <c r="J561" i="1"/>
  <c r="K561" i="1" s="1"/>
  <c r="L561" i="1" s="1"/>
  <c r="J562" i="1"/>
  <c r="K562" i="1" s="1"/>
  <c r="L562" i="1" s="1"/>
  <c r="J563" i="1"/>
  <c r="K563" i="1" s="1"/>
  <c r="L563" i="1" s="1"/>
  <c r="J564" i="1"/>
  <c r="K564" i="1" s="1"/>
  <c r="L564" i="1" s="1"/>
  <c r="J565" i="1"/>
  <c r="K565" i="1" s="1"/>
  <c r="L565" i="1" s="1"/>
  <c r="J566" i="1"/>
  <c r="K566" i="1" s="1"/>
  <c r="L566" i="1" s="1"/>
  <c r="J567" i="1"/>
  <c r="K567" i="1" s="1"/>
  <c r="L567" i="1" s="1"/>
  <c r="J568" i="1"/>
  <c r="K568" i="1" s="1"/>
  <c r="L568" i="1" s="1"/>
  <c r="J569" i="1"/>
  <c r="K569" i="1" s="1"/>
  <c r="L569" i="1" s="1"/>
  <c r="J570" i="1"/>
  <c r="K570" i="1" s="1"/>
  <c r="L570" i="1" s="1"/>
  <c r="J571" i="1"/>
  <c r="K571" i="1" s="1"/>
  <c r="L571" i="1" s="1"/>
  <c r="J572" i="1"/>
  <c r="K572" i="1" s="1"/>
  <c r="L572" i="1" s="1"/>
  <c r="J573" i="1"/>
  <c r="K573" i="1" s="1"/>
  <c r="L573" i="1" s="1"/>
  <c r="J574" i="1"/>
  <c r="K574" i="1" s="1"/>
  <c r="L574" i="1" s="1"/>
  <c r="J575" i="1"/>
  <c r="K575" i="1" s="1"/>
  <c r="L575" i="1" s="1"/>
  <c r="J576" i="1"/>
  <c r="K576" i="1" s="1"/>
  <c r="L576" i="1" s="1"/>
  <c r="J577" i="1"/>
  <c r="K577" i="1" s="1"/>
  <c r="L577" i="1" s="1"/>
  <c r="J578" i="1"/>
  <c r="K578" i="1" s="1"/>
  <c r="L578" i="1" s="1"/>
  <c r="J579" i="1"/>
  <c r="K579" i="1" s="1"/>
  <c r="L579" i="1" s="1"/>
  <c r="J580" i="1"/>
  <c r="K580" i="1" s="1"/>
  <c r="L580" i="1" s="1"/>
  <c r="J581" i="1"/>
  <c r="K581" i="1" s="1"/>
  <c r="L581" i="1" s="1"/>
  <c r="J582" i="1"/>
  <c r="K582" i="1" s="1"/>
  <c r="L582" i="1" s="1"/>
  <c r="J583" i="1"/>
  <c r="K583" i="1" s="1"/>
  <c r="L583" i="1" s="1"/>
  <c r="J584" i="1"/>
  <c r="K584" i="1" s="1"/>
  <c r="L584" i="1" s="1"/>
  <c r="J585" i="1"/>
  <c r="K585" i="1" s="1"/>
  <c r="L585" i="1" s="1"/>
  <c r="J586" i="1"/>
  <c r="K586" i="1" s="1"/>
  <c r="L586" i="1" s="1"/>
  <c r="J587" i="1"/>
  <c r="K587" i="1" s="1"/>
  <c r="L587" i="1" s="1"/>
  <c r="J588" i="1"/>
  <c r="K588" i="1" s="1"/>
  <c r="L588" i="1" s="1"/>
  <c r="J589" i="1"/>
  <c r="K589" i="1" s="1"/>
  <c r="L589" i="1" s="1"/>
  <c r="J590" i="1"/>
  <c r="K590" i="1" s="1"/>
  <c r="L590" i="1" s="1"/>
  <c r="J591" i="1"/>
  <c r="K591" i="1" s="1"/>
  <c r="L591" i="1" s="1"/>
  <c r="J592" i="1"/>
  <c r="K592" i="1" s="1"/>
  <c r="L592" i="1" s="1"/>
  <c r="J593" i="1"/>
  <c r="K593" i="1" s="1"/>
  <c r="L593" i="1" s="1"/>
  <c r="J594" i="1"/>
  <c r="K594" i="1" s="1"/>
  <c r="L594" i="1" s="1"/>
  <c r="J595" i="1"/>
  <c r="K595" i="1" s="1"/>
  <c r="L595" i="1" s="1"/>
  <c r="J596" i="1"/>
  <c r="K596" i="1" s="1"/>
  <c r="L596" i="1" s="1"/>
  <c r="J597" i="1"/>
  <c r="K597" i="1" s="1"/>
  <c r="L597" i="1" s="1"/>
  <c r="J598" i="1"/>
  <c r="K598" i="1" s="1"/>
  <c r="L598" i="1" s="1"/>
  <c r="J599" i="1"/>
  <c r="K599" i="1" s="1"/>
  <c r="L599" i="1" s="1"/>
  <c r="J600" i="1"/>
  <c r="K600" i="1" s="1"/>
  <c r="L600" i="1" s="1"/>
  <c r="J601" i="1"/>
  <c r="K601" i="1" s="1"/>
  <c r="L601" i="1" s="1"/>
  <c r="J602" i="1"/>
  <c r="K602" i="1" s="1"/>
  <c r="L602" i="1" s="1"/>
  <c r="J603" i="1"/>
  <c r="K603" i="1" s="1"/>
  <c r="L603" i="1" s="1"/>
  <c r="J604" i="1"/>
  <c r="K604" i="1" s="1"/>
  <c r="L604" i="1" s="1"/>
  <c r="J605" i="1"/>
  <c r="K605" i="1" s="1"/>
  <c r="L605" i="1" s="1"/>
  <c r="J606" i="1"/>
  <c r="K606" i="1" s="1"/>
  <c r="L606" i="1" s="1"/>
  <c r="J607" i="1"/>
  <c r="K607" i="1" s="1"/>
  <c r="L607" i="1" s="1"/>
  <c r="J608" i="1"/>
  <c r="K608" i="1" s="1"/>
  <c r="L608" i="1" s="1"/>
  <c r="J609" i="1"/>
  <c r="K609" i="1" s="1"/>
  <c r="L609" i="1" s="1"/>
  <c r="J610" i="1"/>
  <c r="K610" i="1" s="1"/>
  <c r="L610" i="1" s="1"/>
  <c r="J611" i="1"/>
  <c r="K611" i="1" s="1"/>
  <c r="L611" i="1" s="1"/>
  <c r="J612" i="1"/>
  <c r="K612" i="1" s="1"/>
  <c r="L612" i="1" s="1"/>
  <c r="J613" i="1"/>
  <c r="K613" i="1" s="1"/>
  <c r="L613" i="1" s="1"/>
  <c r="J614" i="1"/>
  <c r="K614" i="1" s="1"/>
  <c r="L614" i="1" s="1"/>
  <c r="J615" i="1"/>
  <c r="K615" i="1" s="1"/>
  <c r="L615" i="1" s="1"/>
  <c r="J616" i="1"/>
  <c r="K616" i="1" s="1"/>
  <c r="L616" i="1" s="1"/>
  <c r="J617" i="1"/>
  <c r="K617" i="1" s="1"/>
  <c r="L617" i="1" s="1"/>
  <c r="J618" i="1"/>
  <c r="K618" i="1" s="1"/>
  <c r="L618" i="1" s="1"/>
  <c r="J619" i="1"/>
  <c r="K619" i="1" s="1"/>
  <c r="L619" i="1" s="1"/>
  <c r="J620" i="1"/>
  <c r="K620" i="1" s="1"/>
  <c r="L620" i="1" s="1"/>
  <c r="J621" i="1"/>
  <c r="K621" i="1" s="1"/>
  <c r="L621" i="1" s="1"/>
  <c r="J622" i="1"/>
  <c r="K622" i="1" s="1"/>
  <c r="L622" i="1" s="1"/>
  <c r="J623" i="1"/>
  <c r="K623" i="1" s="1"/>
  <c r="L623" i="1" s="1"/>
  <c r="J624" i="1"/>
  <c r="K624" i="1" s="1"/>
  <c r="L624" i="1" s="1"/>
  <c r="J625" i="1"/>
  <c r="K625" i="1" s="1"/>
  <c r="L625" i="1" s="1"/>
  <c r="J626" i="1"/>
  <c r="K626" i="1" s="1"/>
  <c r="L626" i="1" s="1"/>
  <c r="J627" i="1"/>
  <c r="K627" i="1" s="1"/>
  <c r="L627" i="1" s="1"/>
  <c r="J628" i="1"/>
  <c r="K628" i="1" s="1"/>
  <c r="L628" i="1" s="1"/>
  <c r="J629" i="1"/>
  <c r="K629" i="1" s="1"/>
  <c r="L629" i="1" s="1"/>
  <c r="J630" i="1"/>
  <c r="K630" i="1" s="1"/>
  <c r="L630" i="1" s="1"/>
  <c r="J631" i="1"/>
  <c r="K631" i="1" s="1"/>
  <c r="L631" i="1" s="1"/>
  <c r="J632" i="1"/>
  <c r="K632" i="1" s="1"/>
  <c r="L632" i="1" s="1"/>
  <c r="J633" i="1"/>
  <c r="K633" i="1" s="1"/>
  <c r="L633" i="1" s="1"/>
  <c r="J634" i="1"/>
  <c r="K634" i="1" s="1"/>
  <c r="L634" i="1" s="1"/>
  <c r="J635" i="1"/>
  <c r="K635" i="1" s="1"/>
  <c r="L635" i="1" s="1"/>
  <c r="J636" i="1"/>
  <c r="K636" i="1" s="1"/>
  <c r="L636" i="1" s="1"/>
  <c r="J637" i="1"/>
  <c r="K637" i="1" s="1"/>
  <c r="L637" i="1" s="1"/>
  <c r="J638" i="1"/>
  <c r="K638" i="1" s="1"/>
  <c r="L638" i="1" s="1"/>
  <c r="J639" i="1"/>
  <c r="K639" i="1" s="1"/>
  <c r="L639" i="1" s="1"/>
  <c r="J640" i="1"/>
  <c r="K640" i="1" s="1"/>
  <c r="L640" i="1" s="1"/>
  <c r="J641" i="1"/>
  <c r="K641" i="1" s="1"/>
  <c r="L641" i="1" s="1"/>
  <c r="J642" i="1"/>
  <c r="K642" i="1" s="1"/>
  <c r="L642" i="1" s="1"/>
  <c r="J643" i="1"/>
  <c r="K643" i="1" s="1"/>
  <c r="L643" i="1" s="1"/>
  <c r="J644" i="1"/>
  <c r="K644" i="1" s="1"/>
  <c r="L644" i="1" s="1"/>
  <c r="J645" i="1"/>
  <c r="K645" i="1" s="1"/>
  <c r="L645" i="1" s="1"/>
  <c r="J646" i="1"/>
  <c r="K646" i="1" s="1"/>
  <c r="L646" i="1" s="1"/>
  <c r="J647" i="1"/>
  <c r="K647" i="1" s="1"/>
  <c r="L647" i="1" s="1"/>
  <c r="J648" i="1"/>
  <c r="K648" i="1" s="1"/>
  <c r="L648" i="1" s="1"/>
  <c r="J649" i="1"/>
  <c r="K649" i="1" s="1"/>
  <c r="L649" i="1" s="1"/>
  <c r="J650" i="1"/>
  <c r="K650" i="1" s="1"/>
  <c r="L650" i="1" s="1"/>
  <c r="J651" i="1"/>
  <c r="K651" i="1" s="1"/>
  <c r="L651" i="1" s="1"/>
  <c r="J652" i="1"/>
  <c r="K652" i="1" s="1"/>
  <c r="L652" i="1" s="1"/>
  <c r="J653" i="1"/>
  <c r="K653" i="1" s="1"/>
  <c r="L653" i="1" s="1"/>
  <c r="J654" i="1"/>
  <c r="K654" i="1" s="1"/>
  <c r="L654" i="1" s="1"/>
  <c r="J655" i="1"/>
  <c r="K655" i="1" s="1"/>
  <c r="L655" i="1" s="1"/>
  <c r="J656" i="1"/>
  <c r="K656" i="1" s="1"/>
  <c r="L656" i="1" s="1"/>
  <c r="J657" i="1"/>
  <c r="K657" i="1" s="1"/>
  <c r="L657" i="1" s="1"/>
  <c r="J658" i="1"/>
  <c r="K658" i="1" s="1"/>
  <c r="L658" i="1" s="1"/>
  <c r="J659" i="1"/>
  <c r="K659" i="1" s="1"/>
  <c r="L659" i="1" s="1"/>
  <c r="J660" i="1"/>
  <c r="K660" i="1" s="1"/>
  <c r="L660" i="1" s="1"/>
  <c r="J661" i="1"/>
  <c r="K661" i="1" s="1"/>
  <c r="L661" i="1" s="1"/>
  <c r="J662" i="1"/>
  <c r="K662" i="1" s="1"/>
  <c r="L662" i="1" s="1"/>
  <c r="J663" i="1"/>
  <c r="K663" i="1" s="1"/>
  <c r="L663" i="1" s="1"/>
  <c r="J664" i="1"/>
  <c r="K664" i="1" s="1"/>
  <c r="L664" i="1" s="1"/>
  <c r="J665" i="1"/>
  <c r="K665" i="1" s="1"/>
  <c r="L665" i="1" s="1"/>
  <c r="J666" i="1"/>
  <c r="K666" i="1" s="1"/>
  <c r="L666" i="1" s="1"/>
  <c r="J667" i="1"/>
  <c r="K667" i="1" s="1"/>
  <c r="L667" i="1" s="1"/>
  <c r="J668" i="1"/>
  <c r="K668" i="1" s="1"/>
  <c r="L668" i="1" s="1"/>
  <c r="J669" i="1"/>
  <c r="K669" i="1" s="1"/>
  <c r="L669" i="1" s="1"/>
  <c r="J670" i="1"/>
  <c r="K670" i="1" s="1"/>
  <c r="L670" i="1" s="1"/>
  <c r="J671" i="1"/>
  <c r="K671" i="1" s="1"/>
  <c r="L671" i="1" s="1"/>
  <c r="J672" i="1"/>
  <c r="K672" i="1" s="1"/>
  <c r="L672" i="1" s="1"/>
  <c r="J673" i="1"/>
  <c r="K673" i="1" s="1"/>
  <c r="L673" i="1" s="1"/>
  <c r="J674" i="1"/>
  <c r="K674" i="1" s="1"/>
  <c r="L674" i="1" s="1"/>
  <c r="J675" i="1"/>
  <c r="K675" i="1" s="1"/>
  <c r="L675" i="1" s="1"/>
  <c r="J676" i="1"/>
  <c r="K676" i="1" s="1"/>
  <c r="L676" i="1" s="1"/>
  <c r="J677" i="1"/>
  <c r="K677" i="1" s="1"/>
  <c r="L677" i="1" s="1"/>
  <c r="J678" i="1"/>
  <c r="K678" i="1" s="1"/>
  <c r="L678" i="1" s="1"/>
  <c r="J679" i="1"/>
  <c r="K679" i="1" s="1"/>
  <c r="L679" i="1" s="1"/>
  <c r="J680" i="1"/>
  <c r="K680" i="1" s="1"/>
  <c r="L680" i="1" s="1"/>
  <c r="J681" i="1"/>
  <c r="K681" i="1" s="1"/>
  <c r="L681" i="1" s="1"/>
  <c r="J682" i="1"/>
  <c r="K682" i="1" s="1"/>
  <c r="L682" i="1" s="1"/>
  <c r="J683" i="1"/>
  <c r="K683" i="1" s="1"/>
  <c r="L683" i="1" s="1"/>
  <c r="J684" i="1"/>
  <c r="K684" i="1" s="1"/>
  <c r="L684" i="1" s="1"/>
  <c r="J685" i="1"/>
  <c r="K685" i="1" s="1"/>
  <c r="L685" i="1" s="1"/>
  <c r="J686" i="1"/>
  <c r="K686" i="1" s="1"/>
  <c r="L686" i="1" s="1"/>
  <c r="J687" i="1"/>
  <c r="K687" i="1" s="1"/>
  <c r="L687" i="1" s="1"/>
  <c r="J688" i="1"/>
  <c r="K688" i="1" s="1"/>
  <c r="L688" i="1" s="1"/>
  <c r="J689" i="1"/>
  <c r="K689" i="1" s="1"/>
  <c r="L689" i="1" s="1"/>
  <c r="J690" i="1"/>
  <c r="K690" i="1" s="1"/>
  <c r="L690" i="1" s="1"/>
  <c r="J691" i="1"/>
  <c r="K691" i="1" s="1"/>
  <c r="L691" i="1" s="1"/>
  <c r="J692" i="1"/>
  <c r="K692" i="1" s="1"/>
  <c r="L692" i="1" s="1"/>
  <c r="J693" i="1"/>
  <c r="K693" i="1" s="1"/>
  <c r="L693" i="1" s="1"/>
  <c r="J694" i="1"/>
  <c r="K694" i="1" s="1"/>
  <c r="L694" i="1" s="1"/>
  <c r="J695" i="1"/>
  <c r="K695" i="1" s="1"/>
  <c r="L695" i="1" s="1"/>
  <c r="J696" i="1"/>
  <c r="K696" i="1" s="1"/>
  <c r="L696" i="1" s="1"/>
  <c r="J697" i="1"/>
  <c r="K697" i="1" s="1"/>
  <c r="L697" i="1" s="1"/>
  <c r="J698" i="1"/>
  <c r="K698" i="1" s="1"/>
  <c r="L698" i="1" s="1"/>
  <c r="J699" i="1"/>
  <c r="K699" i="1" s="1"/>
  <c r="L699" i="1" s="1"/>
  <c r="J700" i="1"/>
  <c r="K700" i="1" s="1"/>
  <c r="L700" i="1" s="1"/>
  <c r="J701" i="1"/>
  <c r="K701" i="1" s="1"/>
  <c r="L701" i="1" s="1"/>
  <c r="J702" i="1"/>
  <c r="K702" i="1" s="1"/>
  <c r="L702" i="1" s="1"/>
  <c r="J703" i="1"/>
  <c r="K703" i="1" s="1"/>
  <c r="L703" i="1" s="1"/>
  <c r="J704" i="1"/>
  <c r="K704" i="1" s="1"/>
  <c r="L704" i="1" s="1"/>
  <c r="J705" i="1"/>
  <c r="K705" i="1" s="1"/>
  <c r="L705" i="1" s="1"/>
  <c r="J706" i="1"/>
  <c r="K706" i="1" s="1"/>
  <c r="L706" i="1" s="1"/>
  <c r="J707" i="1"/>
  <c r="K707" i="1" s="1"/>
  <c r="L707" i="1" s="1"/>
  <c r="J708" i="1"/>
  <c r="K708" i="1" s="1"/>
  <c r="L708" i="1" s="1"/>
  <c r="J709" i="1"/>
  <c r="K709" i="1" s="1"/>
  <c r="L709" i="1" s="1"/>
  <c r="J710" i="1"/>
  <c r="K710" i="1" s="1"/>
  <c r="L710" i="1" s="1"/>
  <c r="J711" i="1"/>
  <c r="K711" i="1" s="1"/>
  <c r="L711" i="1" s="1"/>
  <c r="J712" i="1"/>
  <c r="K712" i="1" s="1"/>
  <c r="L712" i="1" s="1"/>
  <c r="J713" i="1"/>
  <c r="K713" i="1" s="1"/>
  <c r="L713" i="1" s="1"/>
  <c r="J714" i="1"/>
  <c r="K714" i="1" s="1"/>
  <c r="L714" i="1" s="1"/>
  <c r="J715" i="1"/>
  <c r="K715" i="1" s="1"/>
  <c r="L715" i="1" s="1"/>
  <c r="J716" i="1"/>
  <c r="K716" i="1" s="1"/>
  <c r="L716" i="1" s="1"/>
  <c r="J717" i="1"/>
  <c r="K717" i="1" s="1"/>
  <c r="L717" i="1" s="1"/>
  <c r="J718" i="1"/>
  <c r="K718" i="1" s="1"/>
  <c r="L718" i="1" s="1"/>
  <c r="J719" i="1"/>
  <c r="K719" i="1" s="1"/>
  <c r="L719" i="1" s="1"/>
  <c r="J720" i="1"/>
  <c r="K720" i="1" s="1"/>
  <c r="L720" i="1" s="1"/>
  <c r="J721" i="1"/>
  <c r="K721" i="1" s="1"/>
  <c r="L721" i="1" s="1"/>
  <c r="J722" i="1"/>
  <c r="K722" i="1" s="1"/>
  <c r="L722" i="1" s="1"/>
  <c r="J723" i="1"/>
  <c r="K723" i="1" s="1"/>
  <c r="L723" i="1" s="1"/>
  <c r="J724" i="1"/>
  <c r="K724" i="1" s="1"/>
  <c r="L724" i="1" s="1"/>
  <c r="J725" i="1"/>
  <c r="K725" i="1" s="1"/>
  <c r="L725" i="1" s="1"/>
  <c r="J726" i="1"/>
  <c r="K726" i="1" s="1"/>
  <c r="L726" i="1" s="1"/>
  <c r="J727" i="1"/>
  <c r="K727" i="1" s="1"/>
  <c r="L727" i="1" s="1"/>
  <c r="J728" i="1"/>
  <c r="K728" i="1" s="1"/>
  <c r="L728" i="1" s="1"/>
  <c r="J729" i="1"/>
  <c r="K729" i="1" s="1"/>
  <c r="L729" i="1" s="1"/>
  <c r="J730" i="1"/>
  <c r="K730" i="1" s="1"/>
  <c r="L730" i="1" s="1"/>
  <c r="J731" i="1"/>
  <c r="K731" i="1" s="1"/>
  <c r="L731" i="1" s="1"/>
  <c r="J732" i="1"/>
  <c r="K732" i="1" s="1"/>
  <c r="L732" i="1" s="1"/>
  <c r="J733" i="1"/>
  <c r="K733" i="1" s="1"/>
  <c r="L733" i="1" s="1"/>
  <c r="J734" i="1"/>
  <c r="K734" i="1" s="1"/>
  <c r="L734" i="1" s="1"/>
  <c r="J735" i="1"/>
  <c r="K735" i="1" s="1"/>
  <c r="L735" i="1" s="1"/>
  <c r="J736" i="1"/>
  <c r="K736" i="1" s="1"/>
  <c r="L736" i="1" s="1"/>
  <c r="J737" i="1"/>
  <c r="K737" i="1" s="1"/>
  <c r="L737" i="1" s="1"/>
  <c r="J738" i="1"/>
  <c r="K738" i="1" s="1"/>
  <c r="L738" i="1" s="1"/>
  <c r="J739" i="1"/>
  <c r="K739" i="1" s="1"/>
  <c r="L739" i="1" s="1"/>
  <c r="J740" i="1"/>
  <c r="K740" i="1" s="1"/>
  <c r="L740" i="1" s="1"/>
  <c r="J741" i="1"/>
  <c r="K741" i="1" s="1"/>
  <c r="L741" i="1" s="1"/>
  <c r="J742" i="1"/>
  <c r="K742" i="1" s="1"/>
  <c r="L742" i="1" s="1"/>
  <c r="J743" i="1"/>
  <c r="K743" i="1" s="1"/>
  <c r="L743" i="1" s="1"/>
  <c r="J744" i="1"/>
  <c r="K744" i="1" s="1"/>
  <c r="L744" i="1" s="1"/>
  <c r="J745" i="1"/>
  <c r="K745" i="1" s="1"/>
  <c r="L745" i="1" s="1"/>
  <c r="J746" i="1"/>
  <c r="K746" i="1" s="1"/>
  <c r="L746" i="1" s="1"/>
  <c r="J747" i="1"/>
  <c r="K747" i="1" s="1"/>
  <c r="L747" i="1" s="1"/>
  <c r="J748" i="1"/>
  <c r="K748" i="1" s="1"/>
  <c r="L748" i="1" s="1"/>
  <c r="J749" i="1"/>
  <c r="K749" i="1" s="1"/>
  <c r="L749" i="1" s="1"/>
  <c r="J750" i="1"/>
  <c r="K750" i="1" s="1"/>
  <c r="L750" i="1" s="1"/>
  <c r="J751" i="1"/>
  <c r="K751" i="1" s="1"/>
  <c r="L751" i="1" s="1"/>
  <c r="J752" i="1"/>
  <c r="K752" i="1" s="1"/>
  <c r="L752" i="1" s="1"/>
  <c r="J753" i="1"/>
  <c r="K753" i="1" s="1"/>
  <c r="L753" i="1" s="1"/>
  <c r="J754" i="1"/>
  <c r="K754" i="1" s="1"/>
  <c r="L754" i="1" s="1"/>
  <c r="J755" i="1"/>
  <c r="K755" i="1" s="1"/>
  <c r="L755" i="1" s="1"/>
  <c r="J756" i="1"/>
  <c r="K756" i="1" s="1"/>
  <c r="L756" i="1" s="1"/>
  <c r="J757" i="1"/>
  <c r="K757" i="1" s="1"/>
  <c r="L757" i="1" s="1"/>
  <c r="J758" i="1"/>
  <c r="K758" i="1" s="1"/>
  <c r="L758" i="1" s="1"/>
  <c r="J759" i="1"/>
  <c r="K759" i="1" s="1"/>
  <c r="L759" i="1" s="1"/>
  <c r="J760" i="1"/>
  <c r="K760" i="1" s="1"/>
  <c r="L760" i="1" s="1"/>
  <c r="J761" i="1"/>
  <c r="K761" i="1" s="1"/>
  <c r="L761" i="1" s="1"/>
  <c r="J762" i="1"/>
  <c r="K762" i="1" s="1"/>
  <c r="L762" i="1" s="1"/>
  <c r="J763" i="1"/>
  <c r="K763" i="1" s="1"/>
  <c r="L763" i="1" s="1"/>
  <c r="J764" i="1"/>
  <c r="K764" i="1" s="1"/>
  <c r="L764" i="1" s="1"/>
  <c r="J765" i="1"/>
  <c r="K765" i="1" s="1"/>
  <c r="L765" i="1" s="1"/>
  <c r="J766" i="1"/>
  <c r="K766" i="1" s="1"/>
  <c r="L766" i="1" s="1"/>
  <c r="J767" i="1"/>
  <c r="K767" i="1" s="1"/>
  <c r="L767" i="1" s="1"/>
  <c r="J768" i="1"/>
  <c r="K768" i="1" s="1"/>
  <c r="L768" i="1" s="1"/>
  <c r="J769" i="1"/>
  <c r="K769" i="1" s="1"/>
  <c r="L769" i="1" s="1"/>
  <c r="J770" i="1"/>
  <c r="K770" i="1" s="1"/>
  <c r="L770" i="1" s="1"/>
  <c r="J771" i="1"/>
  <c r="K771" i="1" s="1"/>
  <c r="L771" i="1" s="1"/>
  <c r="J772" i="1"/>
  <c r="K772" i="1" s="1"/>
  <c r="L772" i="1" s="1"/>
  <c r="J773" i="1"/>
  <c r="K773" i="1" s="1"/>
  <c r="L773" i="1" s="1"/>
  <c r="J774" i="1"/>
  <c r="K774" i="1" s="1"/>
  <c r="L774" i="1" s="1"/>
  <c r="J775" i="1"/>
  <c r="K775" i="1" s="1"/>
  <c r="L775" i="1" s="1"/>
  <c r="J776" i="1"/>
  <c r="K776" i="1" s="1"/>
  <c r="L776" i="1" s="1"/>
  <c r="J777" i="1"/>
  <c r="K777" i="1" s="1"/>
  <c r="L777" i="1" s="1"/>
  <c r="J778" i="1"/>
  <c r="K778" i="1" s="1"/>
  <c r="L778" i="1" s="1"/>
  <c r="J779" i="1"/>
  <c r="K779" i="1" s="1"/>
  <c r="L779" i="1" s="1"/>
  <c r="J780" i="1"/>
  <c r="K780" i="1" s="1"/>
  <c r="L780" i="1" s="1"/>
  <c r="J781" i="1"/>
  <c r="K781" i="1" s="1"/>
  <c r="L781" i="1" s="1"/>
  <c r="J782" i="1"/>
  <c r="K782" i="1" s="1"/>
  <c r="L782" i="1" s="1"/>
  <c r="J783" i="1"/>
  <c r="K783" i="1" s="1"/>
  <c r="L783" i="1" s="1"/>
  <c r="J784" i="1"/>
  <c r="K784" i="1" s="1"/>
  <c r="L784" i="1" s="1"/>
  <c r="J785" i="1"/>
  <c r="K785" i="1" s="1"/>
  <c r="L785" i="1" s="1"/>
  <c r="J786" i="1"/>
  <c r="K786" i="1" s="1"/>
  <c r="L786" i="1" s="1"/>
  <c r="J787" i="1"/>
  <c r="K787" i="1" s="1"/>
  <c r="L787" i="1" s="1"/>
  <c r="J788" i="1"/>
  <c r="K788" i="1" s="1"/>
  <c r="L788" i="1" s="1"/>
  <c r="J789" i="1"/>
  <c r="K789" i="1" s="1"/>
  <c r="L789" i="1" s="1"/>
  <c r="J790" i="1"/>
  <c r="K790" i="1" s="1"/>
  <c r="L790" i="1" s="1"/>
  <c r="J791" i="1"/>
  <c r="K791" i="1" s="1"/>
  <c r="L791" i="1" s="1"/>
  <c r="J792" i="1"/>
  <c r="K792" i="1" s="1"/>
  <c r="L792" i="1" s="1"/>
  <c r="J793" i="1"/>
  <c r="K793" i="1" s="1"/>
  <c r="L793" i="1" s="1"/>
  <c r="J794" i="1"/>
  <c r="K794" i="1" s="1"/>
  <c r="L794" i="1" s="1"/>
  <c r="J795" i="1"/>
  <c r="K795" i="1" s="1"/>
  <c r="L795" i="1" s="1"/>
  <c r="J796" i="1"/>
  <c r="K796" i="1" s="1"/>
  <c r="L796" i="1" s="1"/>
  <c r="J797" i="1"/>
  <c r="K797" i="1" s="1"/>
  <c r="L797" i="1" s="1"/>
  <c r="J798" i="1"/>
  <c r="K798" i="1" s="1"/>
  <c r="L798" i="1" s="1"/>
  <c r="J799" i="1"/>
  <c r="K799" i="1" s="1"/>
  <c r="L799" i="1" s="1"/>
  <c r="J800" i="1"/>
  <c r="K800" i="1" s="1"/>
  <c r="L800" i="1" s="1"/>
  <c r="J801" i="1"/>
  <c r="K801" i="1" s="1"/>
  <c r="L801" i="1" s="1"/>
  <c r="J802" i="1"/>
  <c r="K802" i="1" s="1"/>
  <c r="L802" i="1" s="1"/>
  <c r="J803" i="1"/>
  <c r="K803" i="1" s="1"/>
  <c r="L803" i="1" s="1"/>
  <c r="J804" i="1"/>
  <c r="K804" i="1" s="1"/>
  <c r="L804" i="1" s="1"/>
  <c r="J805" i="1"/>
  <c r="K805" i="1" s="1"/>
  <c r="L805" i="1" s="1"/>
  <c r="J806" i="1"/>
  <c r="K806" i="1" s="1"/>
  <c r="L806" i="1" s="1"/>
  <c r="J807" i="1"/>
  <c r="K807" i="1" s="1"/>
  <c r="L807" i="1" s="1"/>
  <c r="J808" i="1"/>
  <c r="K808" i="1" s="1"/>
  <c r="L808" i="1" s="1"/>
  <c r="J809" i="1"/>
  <c r="K809" i="1" s="1"/>
  <c r="L809" i="1" s="1"/>
  <c r="J810" i="1"/>
  <c r="K810" i="1" s="1"/>
  <c r="L810" i="1" s="1"/>
  <c r="J811" i="1"/>
  <c r="K811" i="1" s="1"/>
  <c r="L811" i="1" s="1"/>
  <c r="J812" i="1"/>
  <c r="K812" i="1" s="1"/>
  <c r="L812" i="1" s="1"/>
  <c r="J813" i="1"/>
  <c r="K813" i="1" s="1"/>
  <c r="L813" i="1" s="1"/>
  <c r="J814" i="1"/>
  <c r="K814" i="1" s="1"/>
  <c r="L814" i="1" s="1"/>
  <c r="J815" i="1"/>
  <c r="K815" i="1" s="1"/>
  <c r="L815" i="1" s="1"/>
  <c r="J816" i="1"/>
  <c r="K816" i="1" s="1"/>
  <c r="L816" i="1" s="1"/>
  <c r="J817" i="1"/>
  <c r="K817" i="1" s="1"/>
  <c r="L817" i="1" s="1"/>
  <c r="J818" i="1"/>
  <c r="K818" i="1" s="1"/>
  <c r="L818" i="1" s="1"/>
  <c r="J819" i="1"/>
  <c r="K819" i="1" s="1"/>
  <c r="L819" i="1" s="1"/>
  <c r="J820" i="1"/>
  <c r="K820" i="1" s="1"/>
  <c r="L820" i="1" s="1"/>
  <c r="J821" i="1"/>
  <c r="K821" i="1" s="1"/>
  <c r="L821" i="1" s="1"/>
  <c r="J822" i="1"/>
  <c r="K822" i="1" s="1"/>
  <c r="L822" i="1" s="1"/>
  <c r="J823" i="1"/>
  <c r="K823" i="1" s="1"/>
  <c r="L823" i="1" s="1"/>
  <c r="J824" i="1"/>
  <c r="K824" i="1" s="1"/>
  <c r="L824" i="1" s="1"/>
  <c r="J825" i="1"/>
  <c r="K825" i="1" s="1"/>
  <c r="L825" i="1" s="1"/>
  <c r="J826" i="1"/>
  <c r="K826" i="1" s="1"/>
  <c r="L826" i="1" s="1"/>
  <c r="J827" i="1"/>
  <c r="K827" i="1" s="1"/>
  <c r="L827" i="1" s="1"/>
  <c r="J828" i="1"/>
  <c r="K828" i="1" s="1"/>
  <c r="L828" i="1" s="1"/>
  <c r="J829" i="1"/>
  <c r="K829" i="1" s="1"/>
  <c r="L829" i="1" s="1"/>
  <c r="J830" i="1"/>
  <c r="K830" i="1" s="1"/>
  <c r="L830" i="1" s="1"/>
  <c r="J831" i="1"/>
  <c r="K831" i="1" s="1"/>
  <c r="L831" i="1" s="1"/>
  <c r="J832" i="1"/>
  <c r="K832" i="1" s="1"/>
  <c r="L832" i="1" s="1"/>
  <c r="J833" i="1"/>
  <c r="K833" i="1" s="1"/>
  <c r="L833" i="1" s="1"/>
  <c r="J834" i="1"/>
  <c r="K834" i="1" s="1"/>
  <c r="L834" i="1" s="1"/>
  <c r="J835" i="1"/>
  <c r="K835" i="1" s="1"/>
  <c r="L835" i="1" s="1"/>
  <c r="J836" i="1"/>
  <c r="K836" i="1" s="1"/>
  <c r="L836" i="1" s="1"/>
  <c r="J837" i="1"/>
  <c r="K837" i="1" s="1"/>
  <c r="L837" i="1" s="1"/>
  <c r="J838" i="1"/>
  <c r="K838" i="1" s="1"/>
  <c r="L838" i="1" s="1"/>
  <c r="J839" i="1"/>
  <c r="K839" i="1" s="1"/>
  <c r="L839" i="1" s="1"/>
  <c r="J840" i="1"/>
  <c r="K840" i="1" s="1"/>
  <c r="L840" i="1" s="1"/>
  <c r="J841" i="1"/>
  <c r="K841" i="1" s="1"/>
  <c r="L841" i="1" s="1"/>
  <c r="J842" i="1"/>
  <c r="K842" i="1" s="1"/>
  <c r="L842" i="1" s="1"/>
  <c r="J843" i="1"/>
  <c r="K843" i="1" s="1"/>
  <c r="L843" i="1" s="1"/>
  <c r="J844" i="1"/>
  <c r="K844" i="1" s="1"/>
  <c r="L844" i="1" s="1"/>
  <c r="J845" i="1"/>
  <c r="K845" i="1" s="1"/>
  <c r="L845" i="1" s="1"/>
  <c r="J846" i="1"/>
  <c r="K846" i="1" s="1"/>
  <c r="L846" i="1" s="1"/>
  <c r="J847" i="1"/>
  <c r="K847" i="1" s="1"/>
  <c r="L847" i="1" s="1"/>
  <c r="J848" i="1"/>
  <c r="K848" i="1" s="1"/>
  <c r="L848" i="1" s="1"/>
  <c r="J849" i="1"/>
  <c r="K849" i="1" s="1"/>
  <c r="L849" i="1" s="1"/>
  <c r="J850" i="1"/>
  <c r="K850" i="1" s="1"/>
  <c r="L850" i="1" s="1"/>
  <c r="J851" i="1"/>
  <c r="K851" i="1" s="1"/>
  <c r="L851" i="1" s="1"/>
  <c r="J852" i="1"/>
  <c r="K852" i="1" s="1"/>
  <c r="L852" i="1" s="1"/>
  <c r="J853" i="1"/>
  <c r="K853" i="1" s="1"/>
  <c r="L853" i="1" s="1"/>
  <c r="J854" i="1"/>
  <c r="K854" i="1" s="1"/>
  <c r="L854" i="1" s="1"/>
  <c r="J855" i="1"/>
  <c r="K855" i="1" s="1"/>
  <c r="L855" i="1" s="1"/>
  <c r="J856" i="1"/>
  <c r="K856" i="1" s="1"/>
  <c r="L856" i="1" s="1"/>
  <c r="J857" i="1"/>
  <c r="K857" i="1" s="1"/>
  <c r="L857" i="1" s="1"/>
  <c r="J858" i="1"/>
  <c r="K858" i="1" s="1"/>
  <c r="L858" i="1" s="1"/>
  <c r="J859" i="1"/>
  <c r="K859" i="1" s="1"/>
  <c r="L859" i="1" s="1"/>
  <c r="J860" i="1"/>
  <c r="K860" i="1" s="1"/>
  <c r="L860" i="1" s="1"/>
  <c r="J861" i="1"/>
  <c r="K861" i="1" s="1"/>
  <c r="L861" i="1" s="1"/>
  <c r="J862" i="1"/>
  <c r="K862" i="1" s="1"/>
  <c r="L862" i="1" s="1"/>
  <c r="J863" i="1"/>
  <c r="K863" i="1" s="1"/>
  <c r="L863" i="1" s="1"/>
  <c r="J864" i="1"/>
  <c r="K864" i="1" s="1"/>
  <c r="L864" i="1" s="1"/>
  <c r="J865" i="1"/>
  <c r="K865" i="1" s="1"/>
  <c r="L865" i="1" s="1"/>
  <c r="J866" i="1"/>
  <c r="K866" i="1" s="1"/>
  <c r="L866" i="1" s="1"/>
  <c r="J867" i="1"/>
  <c r="K867" i="1" s="1"/>
  <c r="L867" i="1" s="1"/>
  <c r="J868" i="1"/>
  <c r="K868" i="1" s="1"/>
  <c r="L868" i="1" s="1"/>
  <c r="J869" i="1"/>
  <c r="K869" i="1" s="1"/>
  <c r="L869" i="1" s="1"/>
  <c r="J870" i="1"/>
  <c r="K870" i="1" s="1"/>
  <c r="L870" i="1" s="1"/>
  <c r="J871" i="1"/>
  <c r="K871" i="1" s="1"/>
  <c r="L871" i="1" s="1"/>
  <c r="J872" i="1"/>
  <c r="K872" i="1" s="1"/>
  <c r="L872" i="1" s="1"/>
  <c r="J873" i="1"/>
  <c r="K873" i="1" s="1"/>
  <c r="L873" i="1" s="1"/>
  <c r="J874" i="1"/>
  <c r="K874" i="1" s="1"/>
  <c r="L874" i="1" s="1"/>
  <c r="J875" i="1"/>
  <c r="K875" i="1" s="1"/>
  <c r="L875" i="1" s="1"/>
  <c r="J876" i="1"/>
  <c r="K876" i="1" s="1"/>
  <c r="L876" i="1" s="1"/>
  <c r="J877" i="1"/>
  <c r="K877" i="1" s="1"/>
  <c r="L877" i="1" s="1"/>
  <c r="J878" i="1"/>
  <c r="K878" i="1" s="1"/>
  <c r="L878" i="1" s="1"/>
  <c r="J879" i="1"/>
  <c r="K879" i="1" s="1"/>
  <c r="L879" i="1" s="1"/>
  <c r="J880" i="1"/>
  <c r="K880" i="1" s="1"/>
  <c r="L880" i="1" s="1"/>
  <c r="J881" i="1"/>
  <c r="K881" i="1" s="1"/>
  <c r="L881" i="1" s="1"/>
  <c r="J882" i="1"/>
  <c r="K882" i="1" s="1"/>
  <c r="L882" i="1" s="1"/>
  <c r="J883" i="1"/>
  <c r="K883" i="1" s="1"/>
  <c r="L883" i="1" s="1"/>
  <c r="J884" i="1"/>
  <c r="K884" i="1" s="1"/>
  <c r="L884" i="1" s="1"/>
  <c r="J885" i="1"/>
  <c r="K885" i="1" s="1"/>
  <c r="L885" i="1" s="1"/>
  <c r="J886" i="1"/>
  <c r="K886" i="1" s="1"/>
  <c r="L886" i="1" s="1"/>
  <c r="J887" i="1"/>
  <c r="K887" i="1" s="1"/>
  <c r="L887" i="1" s="1"/>
  <c r="J888" i="1"/>
  <c r="K888" i="1" s="1"/>
  <c r="L888" i="1" s="1"/>
  <c r="J889" i="1"/>
  <c r="K889" i="1" s="1"/>
  <c r="L889" i="1" s="1"/>
  <c r="J890" i="1"/>
  <c r="K890" i="1" s="1"/>
  <c r="L890" i="1" s="1"/>
  <c r="J891" i="1"/>
  <c r="K891" i="1" s="1"/>
  <c r="L891" i="1" s="1"/>
  <c r="J892" i="1"/>
  <c r="K892" i="1" s="1"/>
  <c r="L892" i="1" s="1"/>
  <c r="J893" i="1"/>
  <c r="K893" i="1" s="1"/>
  <c r="L893" i="1" s="1"/>
  <c r="J894" i="1"/>
  <c r="K894" i="1" s="1"/>
  <c r="L894" i="1" s="1"/>
  <c r="J895" i="1"/>
  <c r="K895" i="1" s="1"/>
  <c r="L895" i="1" s="1"/>
  <c r="J896" i="1"/>
  <c r="K896" i="1" s="1"/>
  <c r="L896" i="1" s="1"/>
  <c r="J897" i="1"/>
  <c r="K897" i="1" s="1"/>
  <c r="L897" i="1" s="1"/>
  <c r="J898" i="1"/>
  <c r="K898" i="1" s="1"/>
  <c r="L898" i="1" s="1"/>
  <c r="J899" i="1"/>
  <c r="K899" i="1" s="1"/>
  <c r="L899" i="1" s="1"/>
  <c r="J900" i="1"/>
  <c r="K900" i="1" s="1"/>
  <c r="L900" i="1" s="1"/>
  <c r="J901" i="1"/>
  <c r="K901" i="1" s="1"/>
  <c r="L901" i="1" s="1"/>
  <c r="J902" i="1"/>
  <c r="K902" i="1" s="1"/>
  <c r="L902" i="1" s="1"/>
  <c r="J903" i="1"/>
  <c r="K903" i="1" s="1"/>
  <c r="L903" i="1" s="1"/>
  <c r="J904" i="1"/>
  <c r="K904" i="1" s="1"/>
  <c r="L904" i="1" s="1"/>
  <c r="J905" i="1"/>
  <c r="K905" i="1" s="1"/>
  <c r="L905" i="1" s="1"/>
  <c r="J906" i="1"/>
  <c r="K906" i="1" s="1"/>
  <c r="L906" i="1" s="1"/>
  <c r="J907" i="1"/>
  <c r="K907" i="1" s="1"/>
  <c r="L907" i="1" s="1"/>
  <c r="J908" i="1"/>
  <c r="K908" i="1" s="1"/>
  <c r="L908" i="1" s="1"/>
  <c r="J909" i="1"/>
  <c r="K909" i="1" s="1"/>
  <c r="L909" i="1" s="1"/>
  <c r="J910" i="1"/>
  <c r="K910" i="1" s="1"/>
  <c r="L910" i="1" s="1"/>
  <c r="J911" i="1"/>
  <c r="K911" i="1" s="1"/>
  <c r="L911" i="1" s="1"/>
  <c r="J912" i="1"/>
  <c r="K912" i="1" s="1"/>
  <c r="L912" i="1" s="1"/>
  <c r="J913" i="1"/>
  <c r="K913" i="1" s="1"/>
  <c r="L913" i="1" s="1"/>
  <c r="J914" i="1"/>
  <c r="K914" i="1" s="1"/>
  <c r="L914" i="1" s="1"/>
  <c r="J915" i="1"/>
  <c r="K915" i="1" s="1"/>
  <c r="L915" i="1" s="1"/>
  <c r="J916" i="1"/>
  <c r="K916" i="1" s="1"/>
  <c r="L916" i="1" s="1"/>
  <c r="J917" i="1"/>
  <c r="K917" i="1" s="1"/>
  <c r="L917" i="1" s="1"/>
  <c r="J918" i="1"/>
  <c r="K918" i="1" s="1"/>
  <c r="L918" i="1" s="1"/>
  <c r="J919" i="1"/>
  <c r="K919" i="1" s="1"/>
  <c r="L919" i="1" s="1"/>
  <c r="J920" i="1"/>
  <c r="K920" i="1" s="1"/>
  <c r="L920" i="1" s="1"/>
  <c r="J921" i="1"/>
  <c r="K921" i="1" s="1"/>
  <c r="L921" i="1" s="1"/>
  <c r="J922" i="1"/>
  <c r="K922" i="1" s="1"/>
  <c r="L922" i="1" s="1"/>
  <c r="J923" i="1"/>
  <c r="K923" i="1" s="1"/>
  <c r="L923" i="1" s="1"/>
  <c r="J924" i="1"/>
  <c r="K924" i="1" s="1"/>
  <c r="L924" i="1" s="1"/>
  <c r="J925" i="1"/>
  <c r="K925" i="1" s="1"/>
  <c r="L925" i="1" s="1"/>
  <c r="J926" i="1"/>
  <c r="K926" i="1" s="1"/>
  <c r="L926" i="1" s="1"/>
  <c r="J927" i="1"/>
  <c r="K927" i="1" s="1"/>
  <c r="L927" i="1" s="1"/>
  <c r="J928" i="1"/>
  <c r="K928" i="1" s="1"/>
  <c r="L928" i="1" s="1"/>
  <c r="J929" i="1"/>
  <c r="K929" i="1" s="1"/>
  <c r="L929" i="1" s="1"/>
  <c r="J930" i="1"/>
  <c r="K930" i="1" s="1"/>
  <c r="L930" i="1" s="1"/>
  <c r="J931" i="1"/>
  <c r="K931" i="1" s="1"/>
  <c r="L931" i="1" s="1"/>
  <c r="J932" i="1"/>
  <c r="K932" i="1" s="1"/>
  <c r="L932" i="1" s="1"/>
  <c r="J933" i="1"/>
  <c r="K933" i="1" s="1"/>
  <c r="L933" i="1" s="1"/>
  <c r="J934" i="1"/>
  <c r="K934" i="1" s="1"/>
  <c r="L934" i="1" s="1"/>
  <c r="J935" i="1"/>
  <c r="K935" i="1" s="1"/>
  <c r="L935" i="1" s="1"/>
  <c r="J936" i="1"/>
  <c r="K936" i="1" s="1"/>
  <c r="L936" i="1" s="1"/>
  <c r="J937" i="1"/>
  <c r="K937" i="1" s="1"/>
  <c r="L937" i="1" s="1"/>
  <c r="J938" i="1"/>
  <c r="K938" i="1" s="1"/>
  <c r="L938" i="1" s="1"/>
  <c r="J939" i="1"/>
  <c r="K939" i="1" s="1"/>
  <c r="L939" i="1" s="1"/>
  <c r="J940" i="1"/>
  <c r="K940" i="1" s="1"/>
  <c r="L940" i="1" s="1"/>
  <c r="J941" i="1"/>
  <c r="K941" i="1" s="1"/>
  <c r="L941" i="1" s="1"/>
  <c r="J942" i="1"/>
  <c r="K942" i="1" s="1"/>
  <c r="L942" i="1" s="1"/>
  <c r="J943" i="1"/>
  <c r="K943" i="1" s="1"/>
  <c r="L943" i="1" s="1"/>
  <c r="J944" i="1"/>
  <c r="K944" i="1" s="1"/>
  <c r="L944" i="1" s="1"/>
  <c r="J945" i="1"/>
  <c r="K945" i="1" s="1"/>
  <c r="L945" i="1" s="1"/>
  <c r="J946" i="1"/>
  <c r="K946" i="1" s="1"/>
  <c r="L946" i="1" s="1"/>
  <c r="J947" i="1"/>
  <c r="K947" i="1" s="1"/>
  <c r="L947" i="1" s="1"/>
  <c r="J948" i="1"/>
  <c r="K948" i="1" s="1"/>
  <c r="L948" i="1" s="1"/>
  <c r="J949" i="1"/>
  <c r="K949" i="1" s="1"/>
  <c r="L949" i="1" s="1"/>
  <c r="J950" i="1"/>
  <c r="K950" i="1" s="1"/>
  <c r="L950" i="1" s="1"/>
  <c r="J951" i="1"/>
  <c r="K951" i="1" s="1"/>
  <c r="L951" i="1" s="1"/>
  <c r="J952" i="1"/>
  <c r="K952" i="1" s="1"/>
  <c r="L952" i="1" s="1"/>
  <c r="J953" i="1"/>
  <c r="K953" i="1" s="1"/>
  <c r="L953" i="1" s="1"/>
  <c r="J954" i="1"/>
  <c r="K954" i="1" s="1"/>
  <c r="L954" i="1" s="1"/>
  <c r="J955" i="1"/>
  <c r="K955" i="1" s="1"/>
  <c r="L955" i="1" s="1"/>
  <c r="J956" i="1"/>
  <c r="K956" i="1" s="1"/>
  <c r="L956" i="1" s="1"/>
  <c r="J957" i="1"/>
  <c r="K957" i="1" s="1"/>
  <c r="L957" i="1" s="1"/>
  <c r="J958" i="1"/>
  <c r="K958" i="1" s="1"/>
  <c r="L958" i="1" s="1"/>
  <c r="J959" i="1"/>
  <c r="K959" i="1" s="1"/>
  <c r="L959" i="1" s="1"/>
  <c r="J960" i="1"/>
  <c r="K960" i="1" s="1"/>
  <c r="L960" i="1" s="1"/>
  <c r="J961" i="1"/>
  <c r="K961" i="1" s="1"/>
  <c r="L961" i="1" s="1"/>
  <c r="J962" i="1"/>
  <c r="K962" i="1" s="1"/>
  <c r="L962" i="1" s="1"/>
  <c r="J963" i="1"/>
  <c r="K963" i="1" s="1"/>
  <c r="L963" i="1" s="1"/>
  <c r="J964" i="1"/>
  <c r="K964" i="1" s="1"/>
  <c r="L964" i="1" s="1"/>
  <c r="J965" i="1"/>
  <c r="K965" i="1" s="1"/>
  <c r="L965" i="1" s="1"/>
  <c r="J966" i="1"/>
  <c r="K966" i="1" s="1"/>
  <c r="L966" i="1" s="1"/>
  <c r="J967" i="1"/>
  <c r="K967" i="1" s="1"/>
  <c r="L967" i="1" s="1"/>
  <c r="J968" i="1"/>
  <c r="K968" i="1" s="1"/>
  <c r="L968" i="1" s="1"/>
  <c r="J969" i="1"/>
  <c r="K969" i="1" s="1"/>
  <c r="L969" i="1" s="1"/>
  <c r="J970" i="1"/>
  <c r="K970" i="1" s="1"/>
  <c r="L970" i="1" s="1"/>
  <c r="J971" i="1"/>
  <c r="K971" i="1" s="1"/>
  <c r="L971" i="1" s="1"/>
  <c r="J972" i="1"/>
  <c r="K972" i="1" s="1"/>
  <c r="L972" i="1" s="1"/>
  <c r="J973" i="1"/>
  <c r="K973" i="1" s="1"/>
  <c r="L973" i="1" s="1"/>
  <c r="J974" i="1"/>
  <c r="K974" i="1" s="1"/>
  <c r="L974" i="1" s="1"/>
  <c r="J975" i="1"/>
  <c r="K975" i="1" s="1"/>
  <c r="L975" i="1" s="1"/>
  <c r="J976" i="1"/>
  <c r="K976" i="1" s="1"/>
  <c r="L976" i="1" s="1"/>
  <c r="J977" i="1"/>
  <c r="K977" i="1" s="1"/>
  <c r="L977" i="1" s="1"/>
  <c r="J978" i="1"/>
  <c r="K978" i="1" s="1"/>
  <c r="L978" i="1" s="1"/>
  <c r="J979" i="1"/>
  <c r="K979" i="1" s="1"/>
  <c r="L979" i="1" s="1"/>
  <c r="J980" i="1"/>
  <c r="K980" i="1" s="1"/>
  <c r="L980" i="1" s="1"/>
  <c r="J981" i="1"/>
  <c r="K981" i="1" s="1"/>
  <c r="L981" i="1" s="1"/>
  <c r="J982" i="1"/>
  <c r="K982" i="1" s="1"/>
  <c r="L982" i="1" s="1"/>
  <c r="J983" i="1"/>
  <c r="K983" i="1" s="1"/>
  <c r="L983" i="1" s="1"/>
  <c r="J984" i="1"/>
  <c r="K984" i="1" s="1"/>
  <c r="L984" i="1" s="1"/>
  <c r="J985" i="1"/>
  <c r="K985" i="1" s="1"/>
  <c r="L985" i="1" s="1"/>
  <c r="J986" i="1"/>
  <c r="K986" i="1" s="1"/>
  <c r="L986" i="1" s="1"/>
  <c r="J987" i="1"/>
  <c r="K987" i="1" s="1"/>
  <c r="L987" i="1" s="1"/>
  <c r="J988" i="1"/>
  <c r="K988" i="1" s="1"/>
  <c r="L988" i="1" s="1"/>
  <c r="J989" i="1"/>
  <c r="K989" i="1" s="1"/>
  <c r="L989" i="1" s="1"/>
  <c r="J990" i="1"/>
  <c r="K990" i="1" s="1"/>
  <c r="L990" i="1" s="1"/>
  <c r="J991" i="1"/>
  <c r="K991" i="1" s="1"/>
  <c r="L991" i="1" s="1"/>
  <c r="J992" i="1"/>
  <c r="K992" i="1" s="1"/>
  <c r="L992" i="1" s="1"/>
  <c r="J993" i="1"/>
  <c r="K993" i="1" s="1"/>
  <c r="L993" i="1" s="1"/>
  <c r="J994" i="1"/>
  <c r="K994" i="1" s="1"/>
  <c r="L994" i="1" s="1"/>
  <c r="J995" i="1"/>
  <c r="K995" i="1" s="1"/>
  <c r="L995" i="1" s="1"/>
  <c r="J996" i="1"/>
  <c r="K996" i="1" s="1"/>
  <c r="L996" i="1" s="1"/>
  <c r="J997" i="1"/>
  <c r="K997" i="1" s="1"/>
  <c r="L997" i="1" s="1"/>
  <c r="J998" i="1"/>
  <c r="K998" i="1" s="1"/>
  <c r="L998" i="1" s="1"/>
  <c r="J999" i="1"/>
  <c r="K999" i="1" s="1"/>
  <c r="L999" i="1" s="1"/>
  <c r="J1000" i="1"/>
  <c r="K1000" i="1" s="1"/>
  <c r="L1000" i="1" s="1"/>
  <c r="J1001" i="1"/>
  <c r="K1001" i="1" s="1"/>
  <c r="L1001" i="1" s="1"/>
  <c r="J1002" i="1"/>
  <c r="K1002" i="1" s="1"/>
  <c r="L1002" i="1" s="1"/>
  <c r="J1003" i="1"/>
  <c r="K1003" i="1" s="1"/>
  <c r="L1003" i="1" s="1"/>
  <c r="J1004" i="1"/>
  <c r="K1004" i="1" s="1"/>
  <c r="L1004" i="1" s="1"/>
  <c r="J1005" i="1"/>
  <c r="K1005" i="1" s="1"/>
  <c r="L1005" i="1" s="1"/>
  <c r="J1006" i="1"/>
  <c r="K1006" i="1" s="1"/>
  <c r="L1006" i="1" s="1"/>
  <c r="J1007" i="1"/>
  <c r="K1007" i="1" s="1"/>
  <c r="L1007" i="1" s="1"/>
  <c r="J1008" i="1"/>
  <c r="K1008" i="1" s="1"/>
  <c r="L1008" i="1" s="1"/>
  <c r="J1009" i="1"/>
  <c r="K1009" i="1" s="1"/>
  <c r="L1009" i="1" s="1"/>
  <c r="J1010" i="1"/>
  <c r="K1010" i="1" s="1"/>
  <c r="L1010" i="1" s="1"/>
  <c r="J1011" i="1"/>
  <c r="K1011" i="1" s="1"/>
  <c r="L1011" i="1" s="1"/>
  <c r="J1012" i="1"/>
  <c r="K1012" i="1" s="1"/>
  <c r="L1012" i="1" s="1"/>
  <c r="J1013" i="1"/>
  <c r="K1013" i="1" s="1"/>
  <c r="L1013" i="1" s="1"/>
  <c r="J1014" i="1"/>
  <c r="K1014" i="1" s="1"/>
  <c r="L1014" i="1" s="1"/>
  <c r="J1015" i="1"/>
  <c r="K1015" i="1" s="1"/>
  <c r="L1015" i="1" s="1"/>
  <c r="J1016" i="1"/>
  <c r="K1016" i="1" s="1"/>
  <c r="L1016" i="1" s="1"/>
  <c r="J1017" i="1"/>
  <c r="K1017" i="1" s="1"/>
  <c r="L1017" i="1" s="1"/>
  <c r="J1018" i="1"/>
  <c r="K1018" i="1" s="1"/>
  <c r="L1018" i="1" s="1"/>
  <c r="J1019" i="1"/>
  <c r="K1019" i="1" s="1"/>
  <c r="L1019" i="1" s="1"/>
  <c r="J1020" i="1"/>
  <c r="K1020" i="1" s="1"/>
  <c r="L1020" i="1" s="1"/>
  <c r="J1021" i="1"/>
  <c r="K1021" i="1" s="1"/>
  <c r="L1021" i="1" s="1"/>
  <c r="J1022" i="1"/>
  <c r="K1022" i="1" s="1"/>
  <c r="L1022" i="1" s="1"/>
  <c r="J1023" i="1"/>
  <c r="K1023" i="1" s="1"/>
  <c r="L1023" i="1" s="1"/>
  <c r="J1024" i="1"/>
  <c r="K1024" i="1" s="1"/>
  <c r="L1024" i="1" s="1"/>
  <c r="J1025" i="1"/>
  <c r="K1025" i="1" s="1"/>
  <c r="L1025" i="1" s="1"/>
  <c r="J1026" i="1"/>
  <c r="K1026" i="1" s="1"/>
  <c r="L1026" i="1" s="1"/>
  <c r="J1027" i="1"/>
  <c r="K1027" i="1" s="1"/>
  <c r="L1027" i="1" s="1"/>
  <c r="J1028" i="1"/>
  <c r="K1028" i="1" s="1"/>
  <c r="L1028" i="1" s="1"/>
  <c r="J1029" i="1"/>
  <c r="K1029" i="1" s="1"/>
  <c r="L1029" i="1" s="1"/>
  <c r="J1030" i="1"/>
  <c r="K1030" i="1" s="1"/>
  <c r="L1030" i="1" s="1"/>
  <c r="J1031" i="1"/>
  <c r="K1031" i="1" s="1"/>
  <c r="L1031" i="1" s="1"/>
  <c r="J1032" i="1"/>
  <c r="K1032" i="1" s="1"/>
  <c r="L1032" i="1" s="1"/>
  <c r="J1033" i="1"/>
  <c r="K1033" i="1" s="1"/>
  <c r="L1033" i="1" s="1"/>
  <c r="J1034" i="1"/>
  <c r="K1034" i="1" s="1"/>
  <c r="L1034" i="1" s="1"/>
  <c r="J1035" i="1"/>
  <c r="K1035" i="1" s="1"/>
  <c r="L1035" i="1" s="1"/>
  <c r="J1036" i="1"/>
  <c r="K1036" i="1" s="1"/>
  <c r="L1036" i="1" s="1"/>
  <c r="J1037" i="1"/>
  <c r="K1037" i="1" s="1"/>
  <c r="L1037" i="1" s="1"/>
  <c r="J1038" i="1"/>
  <c r="K1038" i="1" s="1"/>
  <c r="L1038" i="1" s="1"/>
  <c r="J1039" i="1"/>
  <c r="K1039" i="1" s="1"/>
  <c r="L1039" i="1" s="1"/>
  <c r="J1040" i="1"/>
  <c r="K1040" i="1" s="1"/>
  <c r="L1040" i="1" s="1"/>
  <c r="J1041" i="1"/>
  <c r="K1041" i="1" s="1"/>
  <c r="L1041" i="1" s="1"/>
  <c r="J1042" i="1"/>
  <c r="K1042" i="1" s="1"/>
  <c r="L1042" i="1" s="1"/>
  <c r="J1043" i="1"/>
  <c r="K1043" i="1" s="1"/>
  <c r="L1043" i="1" s="1"/>
  <c r="J1044" i="1"/>
  <c r="K1044" i="1" s="1"/>
  <c r="L1044" i="1" s="1"/>
  <c r="J1045" i="1"/>
  <c r="K1045" i="1" s="1"/>
  <c r="L1045" i="1" s="1"/>
  <c r="J1046" i="1"/>
  <c r="K1046" i="1" s="1"/>
  <c r="L1046" i="1" s="1"/>
  <c r="J1047" i="1"/>
  <c r="K1047" i="1" s="1"/>
  <c r="L1047" i="1" s="1"/>
  <c r="J1048" i="1"/>
  <c r="K1048" i="1" s="1"/>
  <c r="L1048" i="1" s="1"/>
  <c r="J1049" i="1"/>
  <c r="K1049" i="1" s="1"/>
  <c r="L1049" i="1" s="1"/>
  <c r="J1050" i="1"/>
  <c r="K1050" i="1" s="1"/>
  <c r="L1050" i="1" s="1"/>
  <c r="J1051" i="1"/>
  <c r="K1051" i="1" s="1"/>
  <c r="L1051" i="1" s="1"/>
  <c r="J1052" i="1"/>
  <c r="K1052" i="1" s="1"/>
  <c r="L1052" i="1" s="1"/>
  <c r="J1053" i="1"/>
  <c r="K1053" i="1" s="1"/>
  <c r="L1053" i="1" s="1"/>
  <c r="J1054" i="1"/>
  <c r="K1054" i="1" s="1"/>
  <c r="L1054" i="1" s="1"/>
  <c r="J1055" i="1"/>
  <c r="K1055" i="1" s="1"/>
  <c r="L1055" i="1" s="1"/>
  <c r="J1056" i="1"/>
  <c r="K1056" i="1" s="1"/>
  <c r="L1056" i="1" s="1"/>
  <c r="J1057" i="1"/>
  <c r="K1057" i="1" s="1"/>
  <c r="L1057" i="1" s="1"/>
  <c r="J1058" i="1"/>
  <c r="K1058" i="1" s="1"/>
  <c r="L1058" i="1" s="1"/>
  <c r="J1059" i="1"/>
  <c r="K1059" i="1" s="1"/>
  <c r="L1059" i="1" s="1"/>
  <c r="J1060" i="1"/>
  <c r="K1060" i="1" s="1"/>
  <c r="L1060" i="1" s="1"/>
  <c r="J1061" i="1"/>
  <c r="K1061" i="1" s="1"/>
  <c r="L1061" i="1" s="1"/>
  <c r="J1062" i="1"/>
  <c r="K1062" i="1" s="1"/>
  <c r="L1062" i="1" s="1"/>
  <c r="J1063" i="1"/>
  <c r="K1063" i="1" s="1"/>
  <c r="L1063" i="1" s="1"/>
  <c r="J1064" i="1"/>
  <c r="K1064" i="1" s="1"/>
  <c r="L1064" i="1" s="1"/>
  <c r="J1065" i="1"/>
  <c r="K1065" i="1" s="1"/>
  <c r="L1065" i="1" s="1"/>
  <c r="J1066" i="1"/>
  <c r="K1066" i="1" s="1"/>
  <c r="L1066" i="1" s="1"/>
  <c r="J1067" i="1"/>
  <c r="K1067" i="1" s="1"/>
  <c r="L1067" i="1" s="1"/>
  <c r="J1068" i="1"/>
  <c r="K1068" i="1" s="1"/>
  <c r="L1068" i="1" s="1"/>
  <c r="J1069" i="1"/>
  <c r="K1069" i="1" s="1"/>
  <c r="L1069" i="1" s="1"/>
  <c r="J1070" i="1"/>
  <c r="K1070" i="1" s="1"/>
  <c r="L1070" i="1" s="1"/>
  <c r="J1071" i="1"/>
  <c r="K1071" i="1" s="1"/>
  <c r="L1071" i="1" s="1"/>
  <c r="J1072" i="1"/>
  <c r="K1072" i="1" s="1"/>
  <c r="L1072" i="1" s="1"/>
  <c r="J1073" i="1"/>
  <c r="K1073" i="1" s="1"/>
  <c r="L1073" i="1" s="1"/>
  <c r="J1074" i="1"/>
  <c r="K1074" i="1" s="1"/>
  <c r="L1074" i="1" s="1"/>
  <c r="J1075" i="1"/>
  <c r="K1075" i="1" s="1"/>
  <c r="L1075" i="1" s="1"/>
  <c r="J1076" i="1"/>
  <c r="K1076" i="1" s="1"/>
  <c r="L1076" i="1" s="1"/>
  <c r="J1077" i="1"/>
  <c r="K1077" i="1" s="1"/>
  <c r="L1077" i="1" s="1"/>
  <c r="J1078" i="1"/>
  <c r="K1078" i="1" s="1"/>
  <c r="L1078" i="1" s="1"/>
  <c r="J1079" i="1"/>
  <c r="K1079" i="1" s="1"/>
  <c r="L1079" i="1" s="1"/>
  <c r="J1080" i="1"/>
  <c r="K1080" i="1" s="1"/>
  <c r="L1080" i="1" s="1"/>
  <c r="J1081" i="1"/>
  <c r="K1081" i="1" s="1"/>
  <c r="L1081" i="1" s="1"/>
  <c r="J1082" i="1"/>
  <c r="K1082" i="1" s="1"/>
  <c r="L1082" i="1" s="1"/>
  <c r="J1083" i="1"/>
  <c r="K1083" i="1" s="1"/>
  <c r="L1083" i="1" s="1"/>
  <c r="J1084" i="1"/>
  <c r="K1084" i="1" s="1"/>
  <c r="L1084" i="1" s="1"/>
  <c r="J1085" i="1"/>
  <c r="K1085" i="1" s="1"/>
  <c r="L1085" i="1" s="1"/>
  <c r="J1086" i="1"/>
  <c r="K1086" i="1" s="1"/>
  <c r="L1086" i="1" s="1"/>
  <c r="J1087" i="1"/>
  <c r="K1087" i="1" s="1"/>
  <c r="L1087" i="1" s="1"/>
  <c r="J1088" i="1"/>
  <c r="K1088" i="1" s="1"/>
  <c r="L1088" i="1" s="1"/>
  <c r="J1089" i="1"/>
  <c r="K1089" i="1" s="1"/>
  <c r="L1089" i="1" s="1"/>
  <c r="J1090" i="1"/>
  <c r="K1090" i="1" s="1"/>
  <c r="L1090" i="1" s="1"/>
  <c r="J1091" i="1"/>
  <c r="K1091" i="1" s="1"/>
  <c r="L1091" i="1" s="1"/>
  <c r="J1092" i="1"/>
  <c r="K1092" i="1" s="1"/>
  <c r="L1092" i="1" s="1"/>
  <c r="J1093" i="1"/>
  <c r="K1093" i="1" s="1"/>
  <c r="L1093" i="1" s="1"/>
  <c r="J1094" i="1"/>
  <c r="K1094" i="1" s="1"/>
  <c r="L1094" i="1" s="1"/>
  <c r="J1095" i="1"/>
  <c r="K1095" i="1" s="1"/>
  <c r="L1095" i="1" s="1"/>
  <c r="J1096" i="1"/>
  <c r="K1096" i="1" s="1"/>
  <c r="L1096" i="1" s="1"/>
  <c r="J1097" i="1"/>
  <c r="K1097" i="1" s="1"/>
  <c r="L1097" i="1" s="1"/>
  <c r="J1098" i="1"/>
  <c r="K1098" i="1" s="1"/>
  <c r="L1098" i="1" s="1"/>
  <c r="J1099" i="1"/>
  <c r="K1099" i="1" s="1"/>
  <c r="L1099" i="1" s="1"/>
  <c r="J1100" i="1"/>
  <c r="K1100" i="1" s="1"/>
  <c r="L1100" i="1" s="1"/>
  <c r="J1101" i="1"/>
  <c r="K1101" i="1" s="1"/>
  <c r="L1101" i="1" s="1"/>
  <c r="J1102" i="1"/>
  <c r="K1102" i="1" s="1"/>
  <c r="L1102" i="1" s="1"/>
  <c r="J1103" i="1"/>
  <c r="K1103" i="1" s="1"/>
  <c r="L1103" i="1" s="1"/>
  <c r="J1104" i="1"/>
  <c r="K1104" i="1" s="1"/>
  <c r="L1104" i="1" s="1"/>
  <c r="J1105" i="1"/>
  <c r="K1105" i="1" s="1"/>
  <c r="L1105" i="1" s="1"/>
  <c r="J1106" i="1"/>
  <c r="K1106" i="1" s="1"/>
  <c r="L1106" i="1" s="1"/>
  <c r="J1107" i="1"/>
  <c r="K1107" i="1" s="1"/>
  <c r="L1107" i="1" s="1"/>
  <c r="J1108" i="1"/>
  <c r="K1108" i="1" s="1"/>
  <c r="L1108" i="1" s="1"/>
  <c r="J1109" i="1"/>
  <c r="K1109" i="1" s="1"/>
  <c r="L1109" i="1" s="1"/>
  <c r="J1110" i="1"/>
  <c r="K1110" i="1" s="1"/>
  <c r="L1110" i="1" s="1"/>
  <c r="J1111" i="1"/>
  <c r="K1111" i="1" s="1"/>
  <c r="L1111" i="1" s="1"/>
  <c r="J1112" i="1"/>
  <c r="K1112" i="1" s="1"/>
  <c r="L1112" i="1" s="1"/>
  <c r="J1113" i="1"/>
  <c r="K1113" i="1" s="1"/>
  <c r="L1113" i="1" s="1"/>
  <c r="J1114" i="1"/>
  <c r="K1114" i="1" s="1"/>
  <c r="L1114" i="1" s="1"/>
  <c r="J1115" i="1"/>
  <c r="K1115" i="1" s="1"/>
  <c r="L1115" i="1" s="1"/>
  <c r="J1116" i="1"/>
  <c r="K1116" i="1" s="1"/>
  <c r="L1116" i="1" s="1"/>
  <c r="J1117" i="1"/>
  <c r="K1117" i="1" s="1"/>
  <c r="L1117" i="1" s="1"/>
  <c r="J1118" i="1"/>
  <c r="K1118" i="1" s="1"/>
  <c r="L1118" i="1" s="1"/>
  <c r="J1119" i="1"/>
  <c r="K1119" i="1" s="1"/>
  <c r="L1119" i="1" s="1"/>
  <c r="J1120" i="1"/>
  <c r="K1120" i="1" s="1"/>
  <c r="L1120" i="1" s="1"/>
  <c r="J1121" i="1"/>
  <c r="K1121" i="1" s="1"/>
  <c r="L1121" i="1" s="1"/>
  <c r="J1122" i="1"/>
  <c r="K1122" i="1" s="1"/>
  <c r="L1122" i="1" s="1"/>
  <c r="J1123" i="1"/>
  <c r="K1123" i="1" s="1"/>
  <c r="L1123" i="1" s="1"/>
  <c r="J1124" i="1"/>
  <c r="K1124" i="1" s="1"/>
  <c r="L1124" i="1" s="1"/>
  <c r="J1125" i="1"/>
  <c r="K1125" i="1" s="1"/>
  <c r="L1125" i="1" s="1"/>
  <c r="J1126" i="1"/>
  <c r="K1126" i="1" s="1"/>
  <c r="L1126" i="1" s="1"/>
  <c r="J1127" i="1"/>
  <c r="K1127" i="1" s="1"/>
  <c r="L1127" i="1" s="1"/>
  <c r="J1128" i="1"/>
  <c r="K1128" i="1" s="1"/>
  <c r="L1128" i="1" s="1"/>
  <c r="J1129" i="1"/>
  <c r="K1129" i="1" s="1"/>
  <c r="L1129" i="1" s="1"/>
  <c r="J1130" i="1"/>
  <c r="K1130" i="1" s="1"/>
  <c r="L1130" i="1" s="1"/>
  <c r="J1131" i="1"/>
  <c r="K1131" i="1" s="1"/>
  <c r="L1131" i="1" s="1"/>
  <c r="J1132" i="1"/>
  <c r="K1132" i="1" s="1"/>
  <c r="L1132" i="1" s="1"/>
  <c r="J1133" i="1"/>
  <c r="K1133" i="1" s="1"/>
  <c r="L1133" i="1" s="1"/>
  <c r="J1134" i="1"/>
  <c r="K1134" i="1" s="1"/>
  <c r="L1134" i="1" s="1"/>
  <c r="J1135" i="1"/>
  <c r="K1135" i="1" s="1"/>
  <c r="L1135" i="1" s="1"/>
  <c r="J1136" i="1"/>
  <c r="K1136" i="1" s="1"/>
  <c r="L1136" i="1" s="1"/>
  <c r="J1137" i="1"/>
  <c r="K1137" i="1" s="1"/>
  <c r="L1137" i="1" s="1"/>
  <c r="J1138" i="1"/>
  <c r="K1138" i="1" s="1"/>
  <c r="L1138" i="1" s="1"/>
  <c r="J1139" i="1"/>
  <c r="K1139" i="1" s="1"/>
  <c r="L1139" i="1" s="1"/>
  <c r="J1140" i="1"/>
  <c r="K1140" i="1" s="1"/>
  <c r="L1140" i="1" s="1"/>
  <c r="J1141" i="1"/>
  <c r="K1141" i="1" s="1"/>
  <c r="L1141" i="1" s="1"/>
  <c r="J1142" i="1"/>
  <c r="K1142" i="1" s="1"/>
  <c r="L1142" i="1" s="1"/>
  <c r="J1143" i="1"/>
  <c r="K1143" i="1" s="1"/>
  <c r="L1143" i="1" s="1"/>
  <c r="J1144" i="1"/>
  <c r="K1144" i="1" s="1"/>
  <c r="L1144" i="1" s="1"/>
  <c r="J1145" i="1"/>
  <c r="K1145" i="1" s="1"/>
  <c r="L1145" i="1" s="1"/>
  <c r="J1146" i="1"/>
  <c r="K1146" i="1" s="1"/>
  <c r="L1146" i="1" s="1"/>
  <c r="J1147" i="1"/>
  <c r="K1147" i="1" s="1"/>
  <c r="L1147" i="1" s="1"/>
  <c r="J1148" i="1"/>
  <c r="K1148" i="1" s="1"/>
  <c r="L1148" i="1" s="1"/>
  <c r="J1149" i="1"/>
  <c r="K1149" i="1" s="1"/>
  <c r="L1149" i="1" s="1"/>
  <c r="J1150" i="1"/>
  <c r="K1150" i="1" s="1"/>
  <c r="L1150" i="1" s="1"/>
  <c r="J1151" i="1"/>
  <c r="K1151" i="1" s="1"/>
  <c r="L1151" i="1" s="1"/>
  <c r="J1152" i="1"/>
  <c r="K1152" i="1" s="1"/>
  <c r="L1152" i="1" s="1"/>
  <c r="J1153" i="1"/>
  <c r="K1153" i="1" s="1"/>
  <c r="L1153" i="1" s="1"/>
  <c r="J1154" i="1"/>
  <c r="K1154" i="1" s="1"/>
  <c r="L1154" i="1" s="1"/>
  <c r="J1155" i="1"/>
  <c r="K1155" i="1" s="1"/>
  <c r="L1155" i="1" s="1"/>
  <c r="J1156" i="1"/>
  <c r="K1156" i="1" s="1"/>
  <c r="L1156" i="1" s="1"/>
  <c r="J1157" i="1"/>
  <c r="K1157" i="1" s="1"/>
  <c r="L1157" i="1" s="1"/>
  <c r="J1158" i="1"/>
  <c r="K1158" i="1" s="1"/>
  <c r="L1158" i="1" s="1"/>
  <c r="J1159" i="1"/>
  <c r="K1159" i="1" s="1"/>
  <c r="L1159" i="1" s="1"/>
  <c r="J1160" i="1"/>
  <c r="K1160" i="1" s="1"/>
  <c r="L1160" i="1" s="1"/>
  <c r="J1161" i="1"/>
  <c r="K1161" i="1" s="1"/>
  <c r="L1161" i="1" s="1"/>
  <c r="J1162" i="1"/>
  <c r="K1162" i="1" s="1"/>
  <c r="L1162" i="1" s="1"/>
  <c r="J1163" i="1"/>
  <c r="K1163" i="1" s="1"/>
  <c r="L1163" i="1" s="1"/>
  <c r="J1164" i="1"/>
  <c r="K1164" i="1" s="1"/>
  <c r="L1164" i="1" s="1"/>
  <c r="J1165" i="1"/>
  <c r="K1165" i="1" s="1"/>
  <c r="L1165" i="1" s="1"/>
  <c r="J1166" i="1"/>
  <c r="K1166" i="1" s="1"/>
  <c r="L1166" i="1" s="1"/>
  <c r="J1167" i="1"/>
  <c r="K1167" i="1" s="1"/>
  <c r="L1167" i="1" s="1"/>
  <c r="J1168" i="1"/>
  <c r="K1168" i="1" s="1"/>
  <c r="L1168" i="1" s="1"/>
  <c r="J1169" i="1"/>
  <c r="K1169" i="1" s="1"/>
  <c r="L1169" i="1" s="1"/>
  <c r="J1170" i="1"/>
  <c r="K1170" i="1" s="1"/>
  <c r="L1170" i="1" s="1"/>
  <c r="J1171" i="1"/>
  <c r="K1171" i="1" s="1"/>
  <c r="L1171" i="1" s="1"/>
  <c r="J1172" i="1"/>
  <c r="K1172" i="1" s="1"/>
  <c r="L1172" i="1" s="1"/>
  <c r="J1173" i="1"/>
  <c r="K1173" i="1" s="1"/>
  <c r="L1173" i="1" s="1"/>
  <c r="J1174" i="1"/>
  <c r="K1174" i="1" s="1"/>
  <c r="L1174" i="1" s="1"/>
  <c r="J1175" i="1"/>
  <c r="K1175" i="1" s="1"/>
  <c r="L1175" i="1" s="1"/>
  <c r="J1176" i="1"/>
  <c r="K1176" i="1" s="1"/>
  <c r="L1176" i="1" s="1"/>
  <c r="J1177" i="1"/>
  <c r="K1177" i="1" s="1"/>
  <c r="L1177" i="1" s="1"/>
  <c r="J1178" i="1"/>
  <c r="K1178" i="1" s="1"/>
  <c r="L1178" i="1" s="1"/>
  <c r="J1179" i="1"/>
  <c r="K1179" i="1" s="1"/>
  <c r="L1179" i="1" s="1"/>
  <c r="J1180" i="1"/>
  <c r="K1180" i="1" s="1"/>
  <c r="L1180" i="1" s="1"/>
  <c r="J1181" i="1"/>
  <c r="K1181" i="1" s="1"/>
  <c r="L1181" i="1" s="1"/>
  <c r="J1182" i="1"/>
  <c r="K1182" i="1" s="1"/>
  <c r="L1182" i="1" s="1"/>
  <c r="J1183" i="1"/>
  <c r="K1183" i="1" s="1"/>
  <c r="L1183" i="1" s="1"/>
  <c r="J1184" i="1"/>
  <c r="K1184" i="1" s="1"/>
  <c r="L1184" i="1" s="1"/>
  <c r="J1185" i="1"/>
  <c r="K1185" i="1" s="1"/>
  <c r="L1185" i="1" s="1"/>
  <c r="J1186" i="1"/>
  <c r="K1186" i="1" s="1"/>
  <c r="L1186" i="1" s="1"/>
  <c r="J1187" i="1"/>
  <c r="K1187" i="1" s="1"/>
  <c r="L1187" i="1" s="1"/>
  <c r="J1188" i="1"/>
  <c r="K1188" i="1" s="1"/>
  <c r="L1188" i="1" s="1"/>
  <c r="J1189" i="1"/>
  <c r="K1189" i="1" s="1"/>
  <c r="L1189" i="1" s="1"/>
  <c r="J1190" i="1"/>
  <c r="K1190" i="1" s="1"/>
  <c r="L1190" i="1" s="1"/>
  <c r="J1191" i="1"/>
  <c r="K1191" i="1" s="1"/>
  <c r="L1191" i="1" s="1"/>
  <c r="J1192" i="1"/>
  <c r="K1192" i="1" s="1"/>
  <c r="L1192" i="1" s="1"/>
  <c r="J1193" i="1"/>
  <c r="K1193" i="1" s="1"/>
  <c r="L1193" i="1" s="1"/>
  <c r="J1194" i="1"/>
  <c r="K1194" i="1" s="1"/>
  <c r="L1194" i="1" s="1"/>
  <c r="J1195" i="1"/>
  <c r="K1195" i="1" s="1"/>
  <c r="L1195" i="1" s="1"/>
  <c r="J1196" i="1"/>
  <c r="K1196" i="1" s="1"/>
  <c r="L1196" i="1" s="1"/>
  <c r="J1197" i="1"/>
  <c r="K1197" i="1" s="1"/>
  <c r="L1197" i="1" s="1"/>
  <c r="J1198" i="1"/>
  <c r="K1198" i="1" s="1"/>
  <c r="L1198" i="1" s="1"/>
  <c r="J1199" i="1"/>
  <c r="K1199" i="1" s="1"/>
  <c r="L1199" i="1" s="1"/>
  <c r="J1200" i="1"/>
  <c r="K1200" i="1" s="1"/>
  <c r="L1200" i="1" s="1"/>
  <c r="J1201" i="1"/>
  <c r="K1201" i="1" s="1"/>
  <c r="L1201" i="1" s="1"/>
  <c r="J1202" i="1"/>
  <c r="K1202" i="1" s="1"/>
  <c r="L1202" i="1" s="1"/>
  <c r="J1203" i="1"/>
  <c r="K1203" i="1" s="1"/>
  <c r="L1203" i="1" s="1"/>
  <c r="J1204" i="1"/>
  <c r="K1204" i="1" s="1"/>
  <c r="L1204" i="1" s="1"/>
  <c r="J1205" i="1"/>
  <c r="K1205" i="1" s="1"/>
  <c r="L1205" i="1" s="1"/>
  <c r="J1206" i="1"/>
  <c r="K1206" i="1" s="1"/>
  <c r="L1206" i="1" s="1"/>
  <c r="J1207" i="1"/>
  <c r="K1207" i="1" s="1"/>
  <c r="L1207" i="1" s="1"/>
  <c r="J1208" i="1"/>
  <c r="K1208" i="1" s="1"/>
  <c r="L1208" i="1" s="1"/>
  <c r="J1209" i="1"/>
  <c r="K1209" i="1" s="1"/>
  <c r="L1209" i="1" s="1"/>
  <c r="J1210" i="1"/>
  <c r="K1210" i="1" s="1"/>
  <c r="L1210" i="1" s="1"/>
  <c r="J1211" i="1"/>
  <c r="K1211" i="1" s="1"/>
  <c r="L1211" i="1" s="1"/>
  <c r="J1212" i="1"/>
  <c r="K1212" i="1" s="1"/>
  <c r="L1212" i="1" s="1"/>
  <c r="J1213" i="1"/>
  <c r="K1213" i="1" s="1"/>
  <c r="L1213" i="1" s="1"/>
  <c r="J1214" i="1"/>
  <c r="K1214" i="1" s="1"/>
  <c r="L1214" i="1" s="1"/>
  <c r="J1215" i="1"/>
  <c r="K1215" i="1" s="1"/>
  <c r="L1215" i="1" s="1"/>
  <c r="J1216" i="1"/>
  <c r="K1216" i="1" s="1"/>
  <c r="L1216" i="1" s="1"/>
  <c r="J1217" i="1"/>
  <c r="K1217" i="1" s="1"/>
  <c r="L1217" i="1" s="1"/>
  <c r="J1218" i="1"/>
  <c r="K1218" i="1" s="1"/>
  <c r="L1218" i="1" s="1"/>
  <c r="J1219" i="1"/>
  <c r="K1219" i="1" s="1"/>
  <c r="L1219" i="1" s="1"/>
  <c r="J1220" i="1"/>
  <c r="K1220" i="1" s="1"/>
  <c r="L1220" i="1" s="1"/>
  <c r="J1221" i="1"/>
  <c r="K1221" i="1" s="1"/>
  <c r="L1221" i="1" s="1"/>
  <c r="J1222" i="1"/>
  <c r="K1222" i="1" s="1"/>
  <c r="L1222" i="1" s="1"/>
  <c r="J1223" i="1"/>
  <c r="K1223" i="1" s="1"/>
  <c r="L1223" i="1" s="1"/>
  <c r="J1224" i="1"/>
  <c r="K1224" i="1" s="1"/>
  <c r="L1224" i="1" s="1"/>
  <c r="J1225" i="1"/>
  <c r="K1225" i="1" s="1"/>
  <c r="L1225" i="1" s="1"/>
  <c r="J1226" i="1"/>
  <c r="K1226" i="1" s="1"/>
  <c r="L1226" i="1" s="1"/>
  <c r="J1227" i="1"/>
  <c r="K1227" i="1" s="1"/>
  <c r="L1227" i="1" s="1"/>
  <c r="J1228" i="1"/>
  <c r="K1228" i="1" s="1"/>
  <c r="L1228" i="1" s="1"/>
  <c r="J1229" i="1"/>
  <c r="K1229" i="1" s="1"/>
  <c r="L1229" i="1" s="1"/>
  <c r="J1230" i="1"/>
  <c r="K1230" i="1" s="1"/>
  <c r="L1230" i="1" s="1"/>
  <c r="J1231" i="1"/>
  <c r="K1231" i="1" s="1"/>
  <c r="L1231" i="1" s="1"/>
  <c r="J1232" i="1"/>
  <c r="K1232" i="1" s="1"/>
  <c r="L1232" i="1" s="1"/>
  <c r="J1233" i="1"/>
  <c r="K1233" i="1" s="1"/>
  <c r="L1233" i="1" s="1"/>
  <c r="J1234" i="1"/>
  <c r="K1234" i="1" s="1"/>
  <c r="L1234" i="1" s="1"/>
  <c r="J1235" i="1"/>
  <c r="K1235" i="1" s="1"/>
  <c r="L1235" i="1" s="1"/>
  <c r="J1236" i="1"/>
  <c r="K1236" i="1" s="1"/>
  <c r="L1236" i="1" s="1"/>
  <c r="J1237" i="1"/>
  <c r="K1237" i="1" s="1"/>
  <c r="L1237" i="1" s="1"/>
  <c r="J1238" i="1"/>
  <c r="K1238" i="1" s="1"/>
  <c r="L1238" i="1" s="1"/>
  <c r="J1239" i="1"/>
  <c r="K1239" i="1" s="1"/>
  <c r="L1239" i="1" s="1"/>
  <c r="J1240" i="1"/>
  <c r="K1240" i="1" s="1"/>
  <c r="L1240" i="1" s="1"/>
  <c r="J1241" i="1"/>
  <c r="K1241" i="1" s="1"/>
  <c r="L1241" i="1" s="1"/>
  <c r="J1242" i="1"/>
  <c r="K1242" i="1" s="1"/>
  <c r="L1242" i="1" s="1"/>
  <c r="J1243" i="1"/>
  <c r="K1243" i="1" s="1"/>
  <c r="L1243" i="1" s="1"/>
  <c r="J1244" i="1"/>
  <c r="K1244" i="1" s="1"/>
  <c r="L1244" i="1" s="1"/>
  <c r="J1245" i="1"/>
  <c r="K1245" i="1" s="1"/>
  <c r="L1245" i="1" s="1"/>
  <c r="J1246" i="1"/>
  <c r="K1246" i="1" s="1"/>
  <c r="L1246" i="1" s="1"/>
  <c r="J1247" i="1"/>
  <c r="K1247" i="1" s="1"/>
  <c r="L1247" i="1" s="1"/>
  <c r="J1248" i="1"/>
  <c r="K1248" i="1" s="1"/>
  <c r="L1248" i="1" s="1"/>
  <c r="J1249" i="1"/>
  <c r="K1249" i="1" s="1"/>
  <c r="L1249" i="1" s="1"/>
  <c r="J1250" i="1"/>
  <c r="K1250" i="1" s="1"/>
  <c r="L1250" i="1" s="1"/>
  <c r="J1251" i="1"/>
  <c r="K1251" i="1" s="1"/>
  <c r="L1251" i="1" s="1"/>
  <c r="J1252" i="1"/>
  <c r="K1252" i="1" s="1"/>
  <c r="L1252" i="1" s="1"/>
  <c r="J1253" i="1"/>
  <c r="K1253" i="1" s="1"/>
  <c r="L1253" i="1" s="1"/>
  <c r="J1254" i="1"/>
  <c r="K1254" i="1" s="1"/>
  <c r="L1254" i="1" s="1"/>
  <c r="J1255" i="1"/>
  <c r="K1255" i="1" s="1"/>
  <c r="L1255" i="1" s="1"/>
  <c r="J1256" i="1"/>
  <c r="K1256" i="1" s="1"/>
  <c r="L1256" i="1" s="1"/>
  <c r="J1257" i="1"/>
  <c r="K1257" i="1" s="1"/>
  <c r="L1257" i="1" s="1"/>
  <c r="J1258" i="1"/>
  <c r="K1258" i="1" s="1"/>
  <c r="L1258" i="1" s="1"/>
  <c r="J1259" i="1"/>
  <c r="K1259" i="1" s="1"/>
  <c r="L1259" i="1" s="1"/>
  <c r="J1260" i="1"/>
  <c r="K1260" i="1" s="1"/>
  <c r="L1260" i="1" s="1"/>
  <c r="J1261" i="1"/>
  <c r="K1261" i="1" s="1"/>
  <c r="L1261" i="1" s="1"/>
  <c r="J1262" i="1"/>
  <c r="K1262" i="1" s="1"/>
  <c r="L1262" i="1" s="1"/>
  <c r="J1263" i="1"/>
  <c r="K1263" i="1" s="1"/>
  <c r="L1263" i="1" s="1"/>
  <c r="J1264" i="1"/>
  <c r="K1264" i="1" s="1"/>
  <c r="L1264" i="1" s="1"/>
  <c r="J1265" i="1"/>
  <c r="K1265" i="1" s="1"/>
  <c r="L1265" i="1" s="1"/>
  <c r="J1266" i="1"/>
  <c r="K1266" i="1" s="1"/>
  <c r="L1266" i="1" s="1"/>
  <c r="J1267" i="1"/>
  <c r="K1267" i="1" s="1"/>
  <c r="L1267" i="1" s="1"/>
  <c r="J1268" i="1"/>
  <c r="K1268" i="1" s="1"/>
  <c r="L1268" i="1" s="1"/>
  <c r="J1269" i="1"/>
  <c r="K1269" i="1" s="1"/>
  <c r="L1269" i="1" s="1"/>
  <c r="J1270" i="1"/>
  <c r="K1270" i="1" s="1"/>
  <c r="L1270" i="1" s="1"/>
  <c r="J1271" i="1"/>
  <c r="K1271" i="1" s="1"/>
  <c r="L1271" i="1" s="1"/>
  <c r="J1272" i="1"/>
  <c r="K1272" i="1" s="1"/>
  <c r="L1272" i="1" s="1"/>
  <c r="J1273" i="1"/>
  <c r="K1273" i="1" s="1"/>
  <c r="L1273" i="1" s="1"/>
  <c r="J1274" i="1"/>
  <c r="K1274" i="1" s="1"/>
  <c r="L1274" i="1" s="1"/>
  <c r="J1275" i="1"/>
  <c r="K1275" i="1" s="1"/>
  <c r="L1275" i="1" s="1"/>
  <c r="J1276" i="1"/>
  <c r="K1276" i="1" s="1"/>
  <c r="L1276" i="1" s="1"/>
  <c r="J1277" i="1"/>
  <c r="K1277" i="1" s="1"/>
  <c r="L1277" i="1" s="1"/>
  <c r="J1278" i="1"/>
  <c r="K1278" i="1" s="1"/>
  <c r="L1278" i="1" s="1"/>
  <c r="J1279" i="1"/>
  <c r="K1279" i="1" s="1"/>
  <c r="L1279" i="1" s="1"/>
  <c r="J1280" i="1"/>
  <c r="K1280" i="1" s="1"/>
  <c r="L1280" i="1" s="1"/>
  <c r="J1281" i="1"/>
  <c r="K1281" i="1" s="1"/>
  <c r="L1281" i="1" s="1"/>
  <c r="J1282" i="1"/>
  <c r="K1282" i="1" s="1"/>
  <c r="L1282" i="1" s="1"/>
  <c r="J1283" i="1"/>
  <c r="K1283" i="1" s="1"/>
  <c r="L1283" i="1" s="1"/>
  <c r="J1284" i="1"/>
  <c r="K1284" i="1" s="1"/>
  <c r="L1284" i="1" s="1"/>
  <c r="J1285" i="1"/>
  <c r="K1285" i="1" s="1"/>
  <c r="L1285" i="1" s="1"/>
  <c r="J1286" i="1"/>
  <c r="K1286" i="1" s="1"/>
  <c r="L1286" i="1" s="1"/>
  <c r="J1287" i="1"/>
  <c r="K1287" i="1" s="1"/>
  <c r="L1287" i="1" s="1"/>
  <c r="J1288" i="1"/>
  <c r="K1288" i="1" s="1"/>
  <c r="L1288" i="1" s="1"/>
  <c r="J1289" i="1"/>
  <c r="K1289" i="1" s="1"/>
  <c r="L1289" i="1" s="1"/>
  <c r="J1290" i="1"/>
  <c r="K1290" i="1" s="1"/>
  <c r="L1290" i="1" s="1"/>
  <c r="J1291" i="1"/>
  <c r="K1291" i="1" s="1"/>
  <c r="L1291" i="1" s="1"/>
  <c r="J1292" i="1"/>
  <c r="K1292" i="1" s="1"/>
  <c r="L1292" i="1" s="1"/>
  <c r="J1293" i="1"/>
  <c r="K1293" i="1" s="1"/>
  <c r="L1293" i="1" s="1"/>
  <c r="J1294" i="1"/>
  <c r="K1294" i="1" s="1"/>
  <c r="L1294" i="1" s="1"/>
  <c r="J1295" i="1"/>
  <c r="K1295" i="1" s="1"/>
  <c r="L1295" i="1" s="1"/>
  <c r="J1296" i="1"/>
  <c r="K1296" i="1" s="1"/>
  <c r="L1296" i="1" s="1"/>
  <c r="J1297" i="1"/>
  <c r="K1297" i="1" s="1"/>
  <c r="L1297" i="1" s="1"/>
  <c r="J1298" i="1"/>
  <c r="K1298" i="1" s="1"/>
  <c r="L1298" i="1" s="1"/>
  <c r="J1299" i="1"/>
  <c r="K1299" i="1" s="1"/>
  <c r="L1299" i="1" s="1"/>
  <c r="J1300" i="1"/>
  <c r="K1300" i="1" s="1"/>
  <c r="L1300" i="1" s="1"/>
  <c r="J1301" i="1"/>
  <c r="K1301" i="1" s="1"/>
  <c r="L1301" i="1" s="1"/>
  <c r="J1302" i="1"/>
  <c r="K1302" i="1" s="1"/>
  <c r="L1302" i="1" s="1"/>
  <c r="J1303" i="1"/>
  <c r="K1303" i="1" s="1"/>
  <c r="L1303" i="1" s="1"/>
  <c r="J1304" i="1"/>
  <c r="K1304" i="1" s="1"/>
  <c r="L1304" i="1" s="1"/>
  <c r="J1305" i="1"/>
  <c r="K1305" i="1" s="1"/>
  <c r="L1305" i="1" s="1"/>
  <c r="J1306" i="1"/>
  <c r="K1306" i="1" s="1"/>
  <c r="L1306" i="1" s="1"/>
  <c r="J1307" i="1"/>
  <c r="K1307" i="1" s="1"/>
  <c r="L1307" i="1" s="1"/>
  <c r="J1308" i="1"/>
  <c r="K1308" i="1" s="1"/>
  <c r="L1308" i="1" s="1"/>
  <c r="J1309" i="1"/>
  <c r="K1309" i="1" s="1"/>
  <c r="L1309" i="1" s="1"/>
  <c r="J1310" i="1"/>
  <c r="K1310" i="1" s="1"/>
  <c r="L1310" i="1" s="1"/>
  <c r="J1311" i="1"/>
  <c r="K1311" i="1" s="1"/>
  <c r="L1311" i="1" s="1"/>
  <c r="J1312" i="1"/>
  <c r="K1312" i="1" s="1"/>
  <c r="L1312" i="1" s="1"/>
  <c r="J1313" i="1"/>
  <c r="K1313" i="1" s="1"/>
  <c r="L1313" i="1" s="1"/>
  <c r="J1314" i="1"/>
  <c r="K1314" i="1" s="1"/>
  <c r="L1314" i="1" s="1"/>
  <c r="J1315" i="1"/>
  <c r="K1315" i="1" s="1"/>
  <c r="L1315" i="1" s="1"/>
  <c r="J1316" i="1"/>
  <c r="K1316" i="1" s="1"/>
  <c r="L1316" i="1" s="1"/>
  <c r="J1317" i="1"/>
  <c r="K1317" i="1" s="1"/>
  <c r="L1317" i="1" s="1"/>
  <c r="J1318" i="1"/>
  <c r="K1318" i="1" s="1"/>
  <c r="L1318" i="1" s="1"/>
  <c r="J1319" i="1"/>
  <c r="K1319" i="1" s="1"/>
  <c r="L1319" i="1" s="1"/>
  <c r="J1320" i="1"/>
  <c r="K1320" i="1" s="1"/>
  <c r="L1320" i="1" s="1"/>
  <c r="J1321" i="1"/>
  <c r="K1321" i="1" s="1"/>
  <c r="L1321" i="1" s="1"/>
  <c r="J1322" i="1"/>
  <c r="K1322" i="1" s="1"/>
  <c r="L1322" i="1" s="1"/>
  <c r="J1323" i="1"/>
  <c r="K1323" i="1" s="1"/>
  <c r="L1323" i="1" s="1"/>
  <c r="J1324" i="1"/>
  <c r="K1324" i="1" s="1"/>
  <c r="L1324" i="1" s="1"/>
  <c r="J1325" i="1"/>
  <c r="K1325" i="1" s="1"/>
  <c r="L1325" i="1" s="1"/>
  <c r="J1326" i="1"/>
  <c r="K1326" i="1" s="1"/>
  <c r="L1326" i="1" s="1"/>
  <c r="J1327" i="1"/>
  <c r="K1327" i="1" s="1"/>
  <c r="L1327" i="1" s="1"/>
  <c r="J1328" i="1"/>
  <c r="K1328" i="1" s="1"/>
  <c r="L1328" i="1" s="1"/>
  <c r="J1329" i="1"/>
  <c r="K1329" i="1" s="1"/>
  <c r="L1329" i="1" s="1"/>
  <c r="J1330" i="1"/>
  <c r="K1330" i="1" s="1"/>
  <c r="L1330" i="1" s="1"/>
  <c r="J1331" i="1"/>
  <c r="K1331" i="1" s="1"/>
  <c r="L1331" i="1" s="1"/>
  <c r="J1332" i="1"/>
  <c r="K1332" i="1" s="1"/>
  <c r="L1332" i="1" s="1"/>
  <c r="J1333" i="1"/>
  <c r="K1333" i="1" s="1"/>
  <c r="L1333" i="1" s="1"/>
  <c r="J1334" i="1"/>
  <c r="K1334" i="1" s="1"/>
  <c r="L1334" i="1" s="1"/>
  <c r="J1335" i="1"/>
  <c r="K1335" i="1" s="1"/>
  <c r="L1335" i="1" s="1"/>
  <c r="J1336" i="1"/>
  <c r="K1336" i="1" s="1"/>
  <c r="L1336" i="1" s="1"/>
  <c r="J1337" i="1"/>
  <c r="K1337" i="1" s="1"/>
  <c r="L1337" i="1" s="1"/>
  <c r="J1338" i="1"/>
  <c r="K1338" i="1" s="1"/>
  <c r="L1338" i="1" s="1"/>
  <c r="J1339" i="1"/>
  <c r="K1339" i="1" s="1"/>
  <c r="L1339" i="1" s="1"/>
  <c r="J1340" i="1"/>
  <c r="K1340" i="1" s="1"/>
  <c r="L1340" i="1" s="1"/>
  <c r="J1341" i="1"/>
  <c r="K1341" i="1" s="1"/>
  <c r="L1341" i="1" s="1"/>
  <c r="J1342" i="1"/>
  <c r="K1342" i="1" s="1"/>
  <c r="L1342" i="1" s="1"/>
  <c r="J1343" i="1"/>
  <c r="K1343" i="1" s="1"/>
  <c r="L1343" i="1" s="1"/>
  <c r="J1344" i="1"/>
  <c r="K1344" i="1" s="1"/>
  <c r="L1344" i="1" s="1"/>
  <c r="J1345" i="1"/>
  <c r="K1345" i="1" s="1"/>
  <c r="L1345" i="1" s="1"/>
  <c r="J1346" i="1"/>
  <c r="K1346" i="1" s="1"/>
  <c r="L1346" i="1" s="1"/>
  <c r="J1347" i="1"/>
  <c r="K1347" i="1" s="1"/>
  <c r="L1347" i="1" s="1"/>
  <c r="J1348" i="1"/>
  <c r="K1348" i="1" s="1"/>
  <c r="L1348" i="1" s="1"/>
  <c r="J1349" i="1"/>
  <c r="K1349" i="1" s="1"/>
  <c r="L1349" i="1" s="1"/>
  <c r="J1350" i="1"/>
  <c r="K1350" i="1" s="1"/>
  <c r="L1350" i="1" s="1"/>
  <c r="J1351" i="1"/>
  <c r="K1351" i="1" s="1"/>
  <c r="L1351" i="1" s="1"/>
  <c r="J1352" i="1"/>
  <c r="K1352" i="1" s="1"/>
  <c r="L1352" i="1" s="1"/>
  <c r="J1353" i="1"/>
  <c r="K1353" i="1" s="1"/>
  <c r="L1353" i="1" s="1"/>
  <c r="J1354" i="1"/>
  <c r="K1354" i="1" s="1"/>
  <c r="L1354" i="1" s="1"/>
  <c r="J1355" i="1"/>
  <c r="K1355" i="1" s="1"/>
  <c r="L1355" i="1" s="1"/>
  <c r="J1356" i="1"/>
  <c r="K1356" i="1" s="1"/>
  <c r="L1356" i="1" s="1"/>
  <c r="J1357" i="1"/>
  <c r="K1357" i="1" s="1"/>
  <c r="L1357" i="1" s="1"/>
  <c r="J1358" i="1"/>
  <c r="K1358" i="1" s="1"/>
  <c r="L1358" i="1" s="1"/>
  <c r="J1359" i="1"/>
  <c r="K1359" i="1" s="1"/>
  <c r="L1359" i="1" s="1"/>
  <c r="J1360" i="1"/>
  <c r="K1360" i="1" s="1"/>
  <c r="L1360" i="1" s="1"/>
  <c r="J1361" i="1"/>
  <c r="K1361" i="1" s="1"/>
  <c r="L1361" i="1" s="1"/>
  <c r="J1362" i="1"/>
  <c r="K1362" i="1" s="1"/>
  <c r="L1362" i="1" s="1"/>
  <c r="J1363" i="1"/>
  <c r="K1363" i="1" s="1"/>
  <c r="L1363" i="1" s="1"/>
  <c r="J1364" i="1"/>
  <c r="K1364" i="1" s="1"/>
  <c r="L1364" i="1" s="1"/>
  <c r="J1365" i="1"/>
  <c r="K1365" i="1" s="1"/>
  <c r="L1365" i="1" s="1"/>
  <c r="J1366" i="1"/>
  <c r="K1366" i="1" s="1"/>
  <c r="L1366" i="1" s="1"/>
  <c r="J1367" i="1"/>
  <c r="K1367" i="1" s="1"/>
  <c r="L1367" i="1" s="1"/>
  <c r="J1368" i="1"/>
  <c r="K1368" i="1" s="1"/>
  <c r="L1368" i="1" s="1"/>
  <c r="J1369" i="1"/>
  <c r="K1369" i="1" s="1"/>
  <c r="L1369" i="1" s="1"/>
  <c r="J1370" i="1"/>
  <c r="K1370" i="1" s="1"/>
  <c r="L1370" i="1" s="1"/>
  <c r="J1371" i="1"/>
  <c r="K1371" i="1" s="1"/>
  <c r="L1371" i="1" s="1"/>
  <c r="J1372" i="1"/>
  <c r="K1372" i="1" s="1"/>
  <c r="L1372" i="1" s="1"/>
  <c r="J1373" i="1"/>
  <c r="K1373" i="1" s="1"/>
  <c r="L1373" i="1" s="1"/>
  <c r="J1374" i="1"/>
  <c r="K1374" i="1" s="1"/>
  <c r="L1374" i="1" s="1"/>
  <c r="J1375" i="1"/>
  <c r="K1375" i="1" s="1"/>
  <c r="L1375" i="1" s="1"/>
  <c r="J1376" i="1"/>
  <c r="K1376" i="1" s="1"/>
  <c r="L1376" i="1" s="1"/>
  <c r="J1377" i="1"/>
  <c r="K1377" i="1" s="1"/>
  <c r="L1377" i="1" s="1"/>
  <c r="J1378" i="1"/>
  <c r="K1378" i="1" s="1"/>
  <c r="L1378" i="1" s="1"/>
  <c r="J1379" i="1"/>
  <c r="K1379" i="1" s="1"/>
  <c r="L1379" i="1" s="1"/>
  <c r="J1380" i="1"/>
  <c r="K1380" i="1" s="1"/>
  <c r="L1380" i="1" s="1"/>
  <c r="J1381" i="1"/>
  <c r="K1381" i="1" s="1"/>
  <c r="L1381" i="1" s="1"/>
  <c r="J1382" i="1"/>
  <c r="K1382" i="1" s="1"/>
  <c r="L1382" i="1" s="1"/>
  <c r="J1383" i="1"/>
  <c r="K1383" i="1" s="1"/>
  <c r="L1383" i="1" s="1"/>
  <c r="J1384" i="1"/>
  <c r="K1384" i="1" s="1"/>
  <c r="L1384" i="1" s="1"/>
  <c r="J1385" i="1"/>
  <c r="K1385" i="1" s="1"/>
  <c r="L1385" i="1" s="1"/>
  <c r="J1386" i="1"/>
  <c r="K1386" i="1" s="1"/>
  <c r="L1386" i="1" s="1"/>
  <c r="J1387" i="1"/>
  <c r="K1387" i="1" s="1"/>
  <c r="L1387" i="1" s="1"/>
  <c r="J1388" i="1"/>
  <c r="K1388" i="1" s="1"/>
  <c r="L1388" i="1" s="1"/>
  <c r="J1389" i="1"/>
  <c r="K1389" i="1" s="1"/>
  <c r="L1389" i="1" s="1"/>
  <c r="J1390" i="1"/>
  <c r="K1390" i="1" s="1"/>
  <c r="L1390" i="1" s="1"/>
  <c r="J1391" i="1"/>
  <c r="K1391" i="1" s="1"/>
  <c r="L1391" i="1" s="1"/>
  <c r="J1392" i="1"/>
  <c r="K1392" i="1" s="1"/>
  <c r="L1392" i="1" s="1"/>
  <c r="J1393" i="1"/>
  <c r="K1393" i="1" s="1"/>
  <c r="L1393" i="1" s="1"/>
  <c r="J1394" i="1"/>
  <c r="K1394" i="1" s="1"/>
  <c r="L1394" i="1" s="1"/>
  <c r="J1395" i="1"/>
  <c r="K1395" i="1" s="1"/>
  <c r="L1395" i="1" s="1"/>
  <c r="J1396" i="1"/>
  <c r="K1396" i="1" s="1"/>
  <c r="L1396" i="1" s="1"/>
  <c r="J1397" i="1"/>
  <c r="K1397" i="1" s="1"/>
  <c r="L1397" i="1" s="1"/>
  <c r="J1398" i="1"/>
  <c r="K1398" i="1" s="1"/>
  <c r="L1398" i="1" s="1"/>
  <c r="J1399" i="1"/>
  <c r="K1399" i="1" s="1"/>
  <c r="L1399" i="1" s="1"/>
  <c r="J1400" i="1"/>
  <c r="K1400" i="1" s="1"/>
  <c r="L1400" i="1" s="1"/>
  <c r="J1401" i="1"/>
  <c r="K1401" i="1" s="1"/>
  <c r="L1401" i="1" s="1"/>
  <c r="J1402" i="1"/>
  <c r="K1402" i="1" s="1"/>
  <c r="L1402" i="1" s="1"/>
  <c r="J1403" i="1"/>
  <c r="K1403" i="1" s="1"/>
  <c r="L1403" i="1" s="1"/>
  <c r="J1404" i="1"/>
  <c r="K1404" i="1" s="1"/>
  <c r="L1404" i="1" s="1"/>
  <c r="J1405" i="1"/>
  <c r="K1405" i="1" s="1"/>
  <c r="L1405" i="1" s="1"/>
  <c r="J1406" i="1"/>
  <c r="K1406" i="1" s="1"/>
  <c r="L1406" i="1" s="1"/>
  <c r="J1407" i="1"/>
  <c r="K1407" i="1" s="1"/>
  <c r="L1407" i="1" s="1"/>
  <c r="J1408" i="1"/>
  <c r="K1408" i="1" s="1"/>
  <c r="L1408" i="1" s="1"/>
  <c r="J1409" i="1"/>
  <c r="K1409" i="1" s="1"/>
  <c r="L1409" i="1" s="1"/>
  <c r="J1410" i="1"/>
  <c r="K1410" i="1" s="1"/>
  <c r="L1410" i="1" s="1"/>
  <c r="J1411" i="1"/>
  <c r="K1411" i="1" s="1"/>
  <c r="L1411" i="1" s="1"/>
  <c r="J1412" i="1"/>
  <c r="K1412" i="1" s="1"/>
  <c r="L1412" i="1" s="1"/>
  <c r="J1413" i="1"/>
  <c r="K1413" i="1" s="1"/>
  <c r="L1413" i="1" s="1"/>
  <c r="J1414" i="1"/>
  <c r="K1414" i="1" s="1"/>
  <c r="L1414" i="1" s="1"/>
  <c r="J1415" i="1"/>
  <c r="K1415" i="1" s="1"/>
  <c r="L1415" i="1" s="1"/>
  <c r="J1416" i="1"/>
  <c r="K1416" i="1" s="1"/>
  <c r="L1416" i="1" s="1"/>
  <c r="J1417" i="1"/>
  <c r="K1417" i="1" s="1"/>
  <c r="L1417" i="1" s="1"/>
  <c r="J1418" i="1"/>
  <c r="K1418" i="1" s="1"/>
  <c r="L1418" i="1" s="1"/>
  <c r="J1419" i="1"/>
  <c r="K1419" i="1" s="1"/>
  <c r="L1419" i="1" s="1"/>
  <c r="J1420" i="1"/>
  <c r="K1420" i="1" s="1"/>
  <c r="L1420" i="1" s="1"/>
  <c r="J1421" i="1"/>
  <c r="K1421" i="1" s="1"/>
  <c r="L1421" i="1" s="1"/>
  <c r="J1422" i="1"/>
  <c r="K1422" i="1" s="1"/>
  <c r="L1422" i="1" s="1"/>
  <c r="J1423" i="1"/>
  <c r="K1423" i="1" s="1"/>
  <c r="L1423" i="1" s="1"/>
  <c r="J1424" i="1"/>
  <c r="K1424" i="1" s="1"/>
  <c r="L1424" i="1" s="1"/>
  <c r="J1425" i="1"/>
  <c r="K1425" i="1" s="1"/>
  <c r="L1425" i="1" s="1"/>
  <c r="J1426" i="1"/>
  <c r="K1426" i="1" s="1"/>
  <c r="L1426" i="1" s="1"/>
  <c r="J1427" i="1"/>
  <c r="K1427" i="1" s="1"/>
  <c r="L1427" i="1" s="1"/>
  <c r="J1428" i="1"/>
  <c r="K1428" i="1" s="1"/>
  <c r="L1428" i="1" s="1"/>
  <c r="J1429" i="1"/>
  <c r="K1429" i="1" s="1"/>
  <c r="L1429" i="1" s="1"/>
  <c r="J1430" i="1"/>
  <c r="K1430" i="1" s="1"/>
  <c r="L1430" i="1" s="1"/>
  <c r="J1431" i="1"/>
  <c r="K1431" i="1" s="1"/>
  <c r="L1431" i="1" s="1"/>
  <c r="J1432" i="1"/>
  <c r="K1432" i="1" s="1"/>
  <c r="L1432" i="1" s="1"/>
  <c r="J1433" i="1"/>
  <c r="K1433" i="1" s="1"/>
  <c r="L1433" i="1" s="1"/>
  <c r="J1434" i="1"/>
  <c r="K1434" i="1" s="1"/>
  <c r="L1434" i="1" s="1"/>
  <c r="J1435" i="1"/>
  <c r="K1435" i="1" s="1"/>
  <c r="L1435" i="1" s="1"/>
  <c r="J1436" i="1"/>
  <c r="K1436" i="1" s="1"/>
  <c r="L1436" i="1" s="1"/>
  <c r="J1437" i="1"/>
  <c r="K1437" i="1" s="1"/>
  <c r="L1437" i="1" s="1"/>
  <c r="J1438" i="1"/>
  <c r="K1438" i="1" s="1"/>
  <c r="L1438" i="1" s="1"/>
  <c r="J1439" i="1"/>
  <c r="K1439" i="1" s="1"/>
  <c r="L1439" i="1" s="1"/>
  <c r="J1440" i="1"/>
  <c r="K1440" i="1" s="1"/>
  <c r="L1440" i="1" s="1"/>
  <c r="J1441" i="1"/>
  <c r="K1441" i="1" s="1"/>
  <c r="L1441" i="1" s="1"/>
  <c r="J1442" i="1"/>
  <c r="K1442" i="1" s="1"/>
  <c r="L1442" i="1" s="1"/>
  <c r="J1443" i="1"/>
  <c r="K1443" i="1" s="1"/>
  <c r="L1443" i="1" s="1"/>
  <c r="J1444" i="1"/>
  <c r="K1444" i="1" s="1"/>
  <c r="L1444" i="1" s="1"/>
  <c r="J1445" i="1"/>
  <c r="K1445" i="1" s="1"/>
  <c r="L1445" i="1" s="1"/>
  <c r="J1446" i="1"/>
  <c r="K1446" i="1" s="1"/>
  <c r="L1446" i="1" s="1"/>
  <c r="J1447" i="1"/>
  <c r="K1447" i="1" s="1"/>
  <c r="L1447" i="1" s="1"/>
  <c r="J1448" i="1"/>
  <c r="K1448" i="1" s="1"/>
  <c r="L1448" i="1" s="1"/>
  <c r="J1449" i="1"/>
  <c r="K1449" i="1" s="1"/>
  <c r="L1449" i="1" s="1"/>
  <c r="J1450" i="1"/>
  <c r="K1450" i="1" s="1"/>
  <c r="L1450" i="1" s="1"/>
  <c r="J1451" i="1"/>
  <c r="K1451" i="1" s="1"/>
  <c r="L1451" i="1" s="1"/>
  <c r="J1452" i="1"/>
  <c r="K1452" i="1" s="1"/>
  <c r="L1452" i="1" s="1"/>
  <c r="J1453" i="1"/>
  <c r="K1453" i="1" s="1"/>
  <c r="L1453" i="1" s="1"/>
  <c r="J1454" i="1"/>
  <c r="K1454" i="1" s="1"/>
  <c r="L1454" i="1" s="1"/>
  <c r="J1455" i="1"/>
  <c r="K1455" i="1" s="1"/>
  <c r="L1455" i="1" s="1"/>
  <c r="J1456" i="1"/>
  <c r="K1456" i="1" s="1"/>
  <c r="L1456" i="1" s="1"/>
  <c r="J1457" i="1"/>
  <c r="K1457" i="1" s="1"/>
  <c r="L1457" i="1" s="1"/>
  <c r="J1458" i="1"/>
  <c r="K1458" i="1" s="1"/>
  <c r="L1458" i="1" s="1"/>
  <c r="J1459" i="1"/>
  <c r="K1459" i="1" s="1"/>
  <c r="L1459" i="1" s="1"/>
  <c r="J1460" i="1"/>
  <c r="K1460" i="1" s="1"/>
  <c r="L1460" i="1" s="1"/>
  <c r="J1461" i="1"/>
  <c r="K1461" i="1" s="1"/>
  <c r="L1461" i="1" s="1"/>
  <c r="J1462" i="1"/>
  <c r="K1462" i="1" s="1"/>
  <c r="L1462" i="1" s="1"/>
  <c r="J1463" i="1"/>
  <c r="K1463" i="1" s="1"/>
  <c r="L1463" i="1" s="1"/>
  <c r="J1464" i="1"/>
  <c r="K1464" i="1" s="1"/>
  <c r="L1464" i="1" s="1"/>
  <c r="J1465" i="1"/>
  <c r="K1465" i="1" s="1"/>
  <c r="L1465" i="1" s="1"/>
  <c r="J1466" i="1"/>
  <c r="K1466" i="1" s="1"/>
  <c r="L1466" i="1" s="1"/>
  <c r="J1467" i="1"/>
  <c r="K1467" i="1" s="1"/>
  <c r="L1467" i="1" s="1"/>
  <c r="J1468" i="1"/>
  <c r="K1468" i="1" s="1"/>
  <c r="L1468" i="1" s="1"/>
  <c r="J1469" i="1"/>
  <c r="K1469" i="1" s="1"/>
  <c r="L1469" i="1" s="1"/>
  <c r="J1470" i="1"/>
  <c r="K1470" i="1" s="1"/>
  <c r="L1470" i="1" s="1"/>
  <c r="J1471" i="1"/>
  <c r="K1471" i="1" s="1"/>
  <c r="L1471" i="1" s="1"/>
  <c r="J1472" i="1"/>
  <c r="K1472" i="1" s="1"/>
  <c r="L1472" i="1" s="1"/>
  <c r="J1473" i="1"/>
  <c r="K1473" i="1" s="1"/>
  <c r="L1473" i="1" s="1"/>
  <c r="J1474" i="1"/>
  <c r="K1474" i="1" s="1"/>
  <c r="L1474" i="1" s="1"/>
  <c r="J1475" i="1"/>
  <c r="K1475" i="1" s="1"/>
  <c r="L1475" i="1" s="1"/>
  <c r="J1476" i="1"/>
  <c r="K1476" i="1" s="1"/>
  <c r="L1476" i="1" s="1"/>
  <c r="J1477" i="1"/>
  <c r="K1477" i="1" s="1"/>
  <c r="L1477" i="1" s="1"/>
  <c r="J1478" i="1"/>
  <c r="K1478" i="1" s="1"/>
  <c r="L1478" i="1" s="1"/>
  <c r="J1479" i="1"/>
  <c r="K1479" i="1" s="1"/>
  <c r="L1479" i="1" s="1"/>
  <c r="J1480" i="1"/>
  <c r="K1480" i="1" s="1"/>
  <c r="L1480" i="1" s="1"/>
  <c r="J1481" i="1"/>
  <c r="K1481" i="1" s="1"/>
  <c r="L1481" i="1" s="1"/>
  <c r="J1482" i="1"/>
  <c r="K1482" i="1" s="1"/>
  <c r="L1482" i="1" s="1"/>
  <c r="J1483" i="1"/>
  <c r="K1483" i="1" s="1"/>
  <c r="L1483" i="1" s="1"/>
  <c r="J1484" i="1"/>
  <c r="K1484" i="1" s="1"/>
  <c r="L1484" i="1" s="1"/>
  <c r="J1485" i="1"/>
  <c r="K1485" i="1" s="1"/>
  <c r="L1485" i="1" s="1"/>
  <c r="J1486" i="1"/>
  <c r="K1486" i="1" s="1"/>
  <c r="L1486" i="1" s="1"/>
  <c r="J1487" i="1"/>
  <c r="K1487" i="1" s="1"/>
  <c r="L1487" i="1" s="1"/>
  <c r="J1488" i="1"/>
  <c r="K1488" i="1" s="1"/>
  <c r="L1488" i="1" s="1"/>
  <c r="J1489" i="1"/>
  <c r="K1489" i="1" s="1"/>
  <c r="L1489" i="1" s="1"/>
  <c r="J1490" i="1"/>
  <c r="K1490" i="1" s="1"/>
  <c r="L1490" i="1" s="1"/>
  <c r="J1491" i="1"/>
  <c r="K1491" i="1" s="1"/>
  <c r="L1491" i="1" s="1"/>
  <c r="J1492" i="1"/>
  <c r="K1492" i="1" s="1"/>
  <c r="L1492" i="1" s="1"/>
  <c r="J1493" i="1"/>
  <c r="K1493" i="1" s="1"/>
  <c r="L1493" i="1" s="1"/>
  <c r="J1494" i="1"/>
  <c r="K1494" i="1" s="1"/>
  <c r="L1494" i="1" s="1"/>
  <c r="J1495" i="1"/>
  <c r="K1495" i="1" s="1"/>
  <c r="L1495" i="1" s="1"/>
  <c r="J1496" i="1"/>
  <c r="K1496" i="1" s="1"/>
  <c r="L1496" i="1" s="1"/>
  <c r="J1497" i="1"/>
  <c r="K1497" i="1" s="1"/>
  <c r="L1497" i="1" s="1"/>
  <c r="J1498" i="1"/>
  <c r="K1498" i="1" s="1"/>
  <c r="L1498" i="1" s="1"/>
  <c r="J1499" i="1"/>
  <c r="K1499" i="1" s="1"/>
  <c r="L1499" i="1" s="1"/>
  <c r="J1500" i="1"/>
  <c r="K1500" i="1" s="1"/>
  <c r="L1500" i="1" s="1"/>
  <c r="J1501" i="1"/>
  <c r="K1501" i="1" s="1"/>
  <c r="L1501" i="1" s="1"/>
  <c r="J1502" i="1"/>
  <c r="K1502" i="1" s="1"/>
  <c r="L1502" i="1" s="1"/>
  <c r="J1503" i="1"/>
  <c r="K1503" i="1" s="1"/>
  <c r="L1503" i="1" s="1"/>
  <c r="J1504" i="1"/>
  <c r="K1504" i="1" s="1"/>
  <c r="L1504" i="1" s="1"/>
  <c r="J1505" i="1"/>
  <c r="K1505" i="1" s="1"/>
  <c r="L1505" i="1" s="1"/>
  <c r="J1506" i="1"/>
  <c r="K1506" i="1" s="1"/>
  <c r="L1506" i="1" s="1"/>
  <c r="J1507" i="1"/>
  <c r="K1507" i="1" s="1"/>
  <c r="L1507" i="1" s="1"/>
  <c r="J1508" i="1"/>
  <c r="K1508" i="1" s="1"/>
  <c r="L1508" i="1" s="1"/>
  <c r="J1509" i="1"/>
  <c r="K1509" i="1" s="1"/>
  <c r="L1509" i="1" s="1"/>
  <c r="J1510" i="1"/>
  <c r="K1510" i="1" s="1"/>
  <c r="L1510" i="1" s="1"/>
  <c r="J1511" i="1"/>
  <c r="K1511" i="1" s="1"/>
  <c r="L1511" i="1" s="1"/>
  <c r="J1512" i="1"/>
  <c r="K1512" i="1" s="1"/>
  <c r="L1512" i="1" s="1"/>
  <c r="J1513" i="1"/>
  <c r="K1513" i="1" s="1"/>
  <c r="L1513" i="1" s="1"/>
  <c r="J1514" i="1"/>
  <c r="K1514" i="1" s="1"/>
  <c r="L1514" i="1" s="1"/>
  <c r="J1515" i="1"/>
  <c r="K1515" i="1" s="1"/>
  <c r="L1515" i="1" s="1"/>
  <c r="J1516" i="1"/>
  <c r="K1516" i="1" s="1"/>
  <c r="L1516" i="1" s="1"/>
  <c r="J1517" i="1"/>
  <c r="K1517" i="1" s="1"/>
  <c r="L1517" i="1" s="1"/>
  <c r="J1518" i="1"/>
  <c r="K1518" i="1" s="1"/>
  <c r="L1518" i="1" s="1"/>
  <c r="J1519" i="1"/>
  <c r="K1519" i="1" s="1"/>
  <c r="L1519" i="1" s="1"/>
  <c r="J1520" i="1"/>
  <c r="K1520" i="1" s="1"/>
  <c r="L1520" i="1" s="1"/>
  <c r="J1521" i="1"/>
  <c r="K1521" i="1" s="1"/>
  <c r="L1521" i="1" s="1"/>
  <c r="J1522" i="1"/>
  <c r="K1522" i="1" s="1"/>
  <c r="L1522" i="1" s="1"/>
  <c r="J1523" i="1"/>
  <c r="K1523" i="1" s="1"/>
  <c r="L1523" i="1" s="1"/>
  <c r="J1524" i="1"/>
  <c r="K1524" i="1" s="1"/>
  <c r="L1524" i="1" s="1"/>
  <c r="J1525" i="1"/>
  <c r="K1525" i="1" s="1"/>
  <c r="L1525" i="1" s="1"/>
  <c r="J1526" i="1"/>
  <c r="K1526" i="1" s="1"/>
  <c r="L1526" i="1" s="1"/>
  <c r="J1527" i="1"/>
  <c r="K1527" i="1" s="1"/>
  <c r="L1527" i="1" s="1"/>
  <c r="J1528" i="1"/>
  <c r="K1528" i="1" s="1"/>
  <c r="L1528" i="1" s="1"/>
  <c r="J1529" i="1"/>
  <c r="K1529" i="1" s="1"/>
  <c r="L1529" i="1" s="1"/>
  <c r="J1530" i="1"/>
  <c r="K1530" i="1" s="1"/>
  <c r="L1530" i="1" s="1"/>
  <c r="J1531" i="1"/>
  <c r="K1531" i="1" s="1"/>
  <c r="L1531" i="1" s="1"/>
  <c r="J1532" i="1"/>
  <c r="K1532" i="1" s="1"/>
  <c r="L1532" i="1" s="1"/>
  <c r="J1533" i="1"/>
  <c r="K1533" i="1" s="1"/>
  <c r="L1533" i="1" s="1"/>
  <c r="J1534" i="1"/>
  <c r="K1534" i="1" s="1"/>
  <c r="L1534" i="1" s="1"/>
  <c r="J1535" i="1"/>
  <c r="K1535" i="1" s="1"/>
  <c r="L1535" i="1" s="1"/>
  <c r="J1536" i="1"/>
  <c r="K1536" i="1" s="1"/>
  <c r="L1536" i="1" s="1"/>
  <c r="J1537" i="1"/>
  <c r="K1537" i="1" s="1"/>
  <c r="L1537" i="1" s="1"/>
  <c r="J1538" i="1"/>
  <c r="K1538" i="1" s="1"/>
  <c r="L1538" i="1" s="1"/>
  <c r="J1539" i="1"/>
  <c r="K1539" i="1" s="1"/>
  <c r="L1539" i="1" s="1"/>
  <c r="J1540" i="1"/>
  <c r="K1540" i="1" s="1"/>
  <c r="L1540" i="1" s="1"/>
  <c r="J1541" i="1"/>
  <c r="K1541" i="1" s="1"/>
  <c r="L1541" i="1" s="1"/>
  <c r="J1542" i="1"/>
  <c r="K1542" i="1" s="1"/>
  <c r="L1542" i="1" s="1"/>
  <c r="J1543" i="1"/>
  <c r="K1543" i="1" s="1"/>
  <c r="L1543" i="1" s="1"/>
  <c r="J1544" i="1"/>
  <c r="K1544" i="1" s="1"/>
  <c r="L1544" i="1" s="1"/>
  <c r="J1545" i="1"/>
  <c r="K1545" i="1" s="1"/>
  <c r="L1545" i="1" s="1"/>
  <c r="J1546" i="1"/>
  <c r="K1546" i="1" s="1"/>
  <c r="L1546" i="1" s="1"/>
  <c r="J1547" i="1"/>
  <c r="K1547" i="1" s="1"/>
  <c r="L1547" i="1" s="1"/>
  <c r="J1548" i="1"/>
  <c r="K1548" i="1" s="1"/>
  <c r="L1548" i="1" s="1"/>
  <c r="J1549" i="1"/>
  <c r="K1549" i="1" s="1"/>
  <c r="L1549" i="1" s="1"/>
  <c r="J1550" i="1"/>
  <c r="K1550" i="1" s="1"/>
  <c r="L1550" i="1" s="1"/>
  <c r="J1551" i="1"/>
  <c r="K1551" i="1" s="1"/>
  <c r="L1551" i="1" s="1"/>
  <c r="J1552" i="1"/>
  <c r="K1552" i="1" s="1"/>
  <c r="L1552" i="1" s="1"/>
  <c r="J1553" i="1"/>
  <c r="K1553" i="1" s="1"/>
  <c r="L1553" i="1" s="1"/>
  <c r="J1554" i="1"/>
  <c r="K1554" i="1" s="1"/>
  <c r="L1554" i="1" s="1"/>
  <c r="J1555" i="1"/>
  <c r="K1555" i="1" s="1"/>
  <c r="L1555" i="1" s="1"/>
  <c r="J1556" i="1"/>
  <c r="K1556" i="1" s="1"/>
  <c r="L1556" i="1" s="1"/>
  <c r="J1557" i="1"/>
  <c r="K1557" i="1" s="1"/>
  <c r="L1557" i="1" s="1"/>
  <c r="J1558" i="1"/>
  <c r="K1558" i="1" s="1"/>
  <c r="L1558" i="1" s="1"/>
  <c r="J1559" i="1"/>
  <c r="K1559" i="1" s="1"/>
  <c r="L1559" i="1" s="1"/>
  <c r="J1560" i="1"/>
  <c r="K1560" i="1" s="1"/>
  <c r="L1560" i="1" s="1"/>
  <c r="J1561" i="1"/>
  <c r="K1561" i="1" s="1"/>
  <c r="L1561" i="1" s="1"/>
  <c r="J1562" i="1"/>
  <c r="K1562" i="1" s="1"/>
  <c r="L1562" i="1" s="1"/>
  <c r="J1563" i="1"/>
  <c r="K1563" i="1" s="1"/>
  <c r="L1563" i="1" s="1"/>
  <c r="J1564" i="1"/>
  <c r="K1564" i="1" s="1"/>
  <c r="L1564" i="1" s="1"/>
  <c r="J1565" i="1"/>
  <c r="K1565" i="1" s="1"/>
  <c r="L1565" i="1" s="1"/>
  <c r="J1566" i="1"/>
  <c r="K1566" i="1" s="1"/>
  <c r="L1566" i="1" s="1"/>
  <c r="J1567" i="1"/>
  <c r="K1567" i="1" s="1"/>
  <c r="L1567" i="1" s="1"/>
  <c r="J1568" i="1"/>
  <c r="K1568" i="1" s="1"/>
  <c r="L1568" i="1" s="1"/>
  <c r="J1569" i="1"/>
  <c r="K1569" i="1" s="1"/>
  <c r="L1569" i="1" s="1"/>
  <c r="J1570" i="1"/>
  <c r="K1570" i="1" s="1"/>
  <c r="L1570" i="1" s="1"/>
  <c r="J1571" i="1"/>
  <c r="K1571" i="1" s="1"/>
  <c r="L1571" i="1" s="1"/>
  <c r="J1572" i="1"/>
  <c r="K1572" i="1" s="1"/>
  <c r="L1572" i="1" s="1"/>
  <c r="J1573" i="1"/>
  <c r="K1573" i="1" s="1"/>
  <c r="L1573" i="1" s="1"/>
  <c r="J1574" i="1"/>
  <c r="K1574" i="1" s="1"/>
  <c r="L1574" i="1" s="1"/>
  <c r="J1575" i="1"/>
  <c r="K1575" i="1" s="1"/>
  <c r="L1575" i="1" s="1"/>
  <c r="J1576" i="1"/>
  <c r="K1576" i="1" s="1"/>
  <c r="L1576" i="1" s="1"/>
  <c r="J1577" i="1"/>
  <c r="K1577" i="1" s="1"/>
  <c r="L1577" i="1" s="1"/>
  <c r="J1578" i="1"/>
  <c r="K1578" i="1" s="1"/>
  <c r="L1578" i="1" s="1"/>
  <c r="J1579" i="1"/>
  <c r="K1579" i="1" s="1"/>
  <c r="L1579" i="1" s="1"/>
  <c r="J1580" i="1"/>
  <c r="K1580" i="1" s="1"/>
  <c r="L1580" i="1" s="1"/>
  <c r="J1581" i="1"/>
  <c r="K1581" i="1" s="1"/>
  <c r="L1581" i="1" s="1"/>
  <c r="J1582" i="1"/>
  <c r="K1582" i="1" s="1"/>
  <c r="L1582" i="1" s="1"/>
  <c r="J1583" i="1"/>
  <c r="K1583" i="1" s="1"/>
  <c r="L1583" i="1" s="1"/>
  <c r="J1584" i="1"/>
  <c r="K1584" i="1" s="1"/>
  <c r="L1584" i="1" s="1"/>
  <c r="J1585" i="1"/>
  <c r="K1585" i="1" s="1"/>
  <c r="L1585" i="1" s="1"/>
  <c r="J1586" i="1"/>
  <c r="K1586" i="1" s="1"/>
  <c r="L1586" i="1" s="1"/>
  <c r="J1587" i="1"/>
  <c r="K1587" i="1" s="1"/>
  <c r="L1587" i="1" s="1"/>
  <c r="J1588" i="1"/>
  <c r="K1588" i="1" s="1"/>
  <c r="L1588" i="1" s="1"/>
  <c r="J1589" i="1"/>
  <c r="K1589" i="1" s="1"/>
  <c r="L1589" i="1" s="1"/>
  <c r="J1590" i="1"/>
  <c r="K1590" i="1" s="1"/>
  <c r="L1590" i="1" s="1"/>
  <c r="J1591" i="1"/>
  <c r="K1591" i="1" s="1"/>
  <c r="L1591" i="1" s="1"/>
  <c r="J1592" i="1"/>
  <c r="K1592" i="1" s="1"/>
  <c r="L1592" i="1" s="1"/>
  <c r="J1593" i="1"/>
  <c r="K1593" i="1" s="1"/>
  <c r="L1593" i="1" s="1"/>
  <c r="J1594" i="1"/>
  <c r="K1594" i="1" s="1"/>
  <c r="L1594" i="1" s="1"/>
  <c r="J1595" i="1"/>
  <c r="K1595" i="1" s="1"/>
  <c r="L1595" i="1" s="1"/>
  <c r="J1596" i="1"/>
  <c r="K1596" i="1" s="1"/>
  <c r="L1596" i="1" s="1"/>
  <c r="J1597" i="1"/>
  <c r="K1597" i="1" s="1"/>
  <c r="L1597" i="1" s="1"/>
  <c r="J1598" i="1"/>
  <c r="K1598" i="1" s="1"/>
  <c r="L1598" i="1" s="1"/>
  <c r="J1599" i="1"/>
  <c r="K1599" i="1" s="1"/>
  <c r="L1599" i="1" s="1"/>
  <c r="J1600" i="1"/>
  <c r="K1600" i="1" s="1"/>
  <c r="L1600" i="1" s="1"/>
  <c r="J1601" i="1"/>
  <c r="K1601" i="1" s="1"/>
  <c r="L1601" i="1" s="1"/>
  <c r="J1602" i="1"/>
  <c r="K1602" i="1" s="1"/>
  <c r="L1602" i="1" s="1"/>
  <c r="J1603" i="1"/>
  <c r="K1603" i="1" s="1"/>
  <c r="L1603" i="1" s="1"/>
  <c r="J1604" i="1"/>
  <c r="K1604" i="1" s="1"/>
  <c r="L1604" i="1" s="1"/>
  <c r="J1605" i="1"/>
  <c r="K1605" i="1" s="1"/>
  <c r="L1605" i="1" s="1"/>
  <c r="J1606" i="1"/>
  <c r="K1606" i="1" s="1"/>
  <c r="L1606" i="1" s="1"/>
  <c r="J1607" i="1"/>
  <c r="K1607" i="1" s="1"/>
  <c r="L1607" i="1" s="1"/>
  <c r="J1608" i="1"/>
  <c r="K1608" i="1" s="1"/>
  <c r="L1608" i="1" s="1"/>
  <c r="J1609" i="1"/>
  <c r="K1609" i="1" s="1"/>
  <c r="L1609" i="1" s="1"/>
  <c r="J1610" i="1"/>
  <c r="K1610" i="1" s="1"/>
  <c r="L1610" i="1" s="1"/>
  <c r="J1611" i="1"/>
  <c r="K1611" i="1" s="1"/>
  <c r="L1611" i="1" s="1"/>
  <c r="J1612" i="1"/>
  <c r="K1612" i="1" s="1"/>
  <c r="L1612" i="1" s="1"/>
  <c r="J1613" i="1"/>
  <c r="K1613" i="1" s="1"/>
  <c r="L1613" i="1" s="1"/>
  <c r="J1614" i="1"/>
  <c r="K1614" i="1" s="1"/>
  <c r="L1614" i="1" s="1"/>
  <c r="J1615" i="1"/>
  <c r="K1615" i="1" s="1"/>
  <c r="L1615" i="1" s="1"/>
  <c r="J1616" i="1"/>
  <c r="K1616" i="1" s="1"/>
  <c r="L1616" i="1" s="1"/>
  <c r="J1617" i="1"/>
  <c r="K1617" i="1" s="1"/>
  <c r="L1617" i="1" s="1"/>
  <c r="J1618" i="1"/>
  <c r="K1618" i="1" s="1"/>
  <c r="L1618" i="1" s="1"/>
  <c r="J1619" i="1"/>
  <c r="K1619" i="1" s="1"/>
  <c r="L1619" i="1" s="1"/>
  <c r="J1620" i="1"/>
  <c r="K1620" i="1" s="1"/>
  <c r="L1620" i="1" s="1"/>
  <c r="J1621" i="1"/>
  <c r="K1621" i="1" s="1"/>
  <c r="L1621" i="1" s="1"/>
  <c r="J1622" i="1"/>
  <c r="K1622" i="1" s="1"/>
  <c r="L1622" i="1" s="1"/>
  <c r="J1623" i="1"/>
  <c r="K1623" i="1" s="1"/>
  <c r="L1623" i="1" s="1"/>
  <c r="J1624" i="1"/>
  <c r="K1624" i="1" s="1"/>
  <c r="L1624" i="1" s="1"/>
  <c r="J1625" i="1"/>
  <c r="K1625" i="1" s="1"/>
  <c r="L1625" i="1" s="1"/>
  <c r="J1626" i="1"/>
  <c r="K1626" i="1" s="1"/>
  <c r="L1626" i="1" s="1"/>
  <c r="J1627" i="1"/>
  <c r="K1627" i="1" s="1"/>
  <c r="L1627" i="1" s="1"/>
  <c r="J1628" i="1"/>
  <c r="K1628" i="1" s="1"/>
  <c r="L1628" i="1" s="1"/>
  <c r="J1629" i="1"/>
  <c r="K1629" i="1" s="1"/>
  <c r="L1629" i="1" s="1"/>
  <c r="J1630" i="1"/>
  <c r="K1630" i="1" s="1"/>
  <c r="L1630" i="1" s="1"/>
  <c r="J1631" i="1"/>
  <c r="K1631" i="1" s="1"/>
  <c r="L1631" i="1" s="1"/>
  <c r="J1632" i="1"/>
  <c r="K1632" i="1" s="1"/>
  <c r="L1632" i="1" s="1"/>
  <c r="J1633" i="1"/>
  <c r="K1633" i="1" s="1"/>
  <c r="L1633" i="1" s="1"/>
  <c r="J1634" i="1"/>
  <c r="K1634" i="1" s="1"/>
  <c r="L1634" i="1" s="1"/>
  <c r="J1635" i="1"/>
  <c r="K1635" i="1" s="1"/>
  <c r="L1635" i="1" s="1"/>
  <c r="J1636" i="1"/>
  <c r="K1636" i="1" s="1"/>
  <c r="L1636" i="1" s="1"/>
  <c r="J1637" i="1"/>
  <c r="K1637" i="1" s="1"/>
  <c r="L1637" i="1" s="1"/>
  <c r="J1638" i="1"/>
  <c r="K1638" i="1" s="1"/>
  <c r="L1638" i="1" s="1"/>
  <c r="J1639" i="1"/>
  <c r="K1639" i="1" s="1"/>
  <c r="L1639" i="1" s="1"/>
  <c r="J1640" i="1"/>
  <c r="K1640" i="1" s="1"/>
  <c r="L1640" i="1" s="1"/>
  <c r="J1641" i="1"/>
  <c r="K1641" i="1" s="1"/>
  <c r="L1641" i="1" s="1"/>
  <c r="J1642" i="1"/>
  <c r="K1642" i="1" s="1"/>
  <c r="L1642" i="1" s="1"/>
  <c r="J1643" i="1"/>
  <c r="K1643" i="1" s="1"/>
  <c r="L1643" i="1" s="1"/>
  <c r="J1644" i="1"/>
  <c r="K1644" i="1" s="1"/>
  <c r="L1644" i="1" s="1"/>
  <c r="J1645" i="1"/>
  <c r="K1645" i="1" s="1"/>
  <c r="L1645" i="1" s="1"/>
  <c r="J1646" i="1"/>
  <c r="K1646" i="1" s="1"/>
  <c r="L1646" i="1" s="1"/>
  <c r="J1647" i="1"/>
  <c r="K1647" i="1" s="1"/>
  <c r="L1647" i="1" s="1"/>
  <c r="J1648" i="1"/>
  <c r="K1648" i="1" s="1"/>
  <c r="L1648" i="1" s="1"/>
  <c r="J1649" i="1"/>
  <c r="K1649" i="1" s="1"/>
  <c r="L1649" i="1" s="1"/>
  <c r="J1650" i="1"/>
  <c r="K1650" i="1" s="1"/>
  <c r="L1650" i="1" s="1"/>
  <c r="J1651" i="1"/>
  <c r="K1651" i="1" s="1"/>
  <c r="L1651" i="1" s="1"/>
  <c r="J1652" i="1"/>
  <c r="K1652" i="1" s="1"/>
  <c r="L1652" i="1" s="1"/>
  <c r="J1653" i="1"/>
  <c r="K1653" i="1" s="1"/>
  <c r="L1653" i="1" s="1"/>
  <c r="J1654" i="1"/>
  <c r="K1654" i="1" s="1"/>
  <c r="L1654" i="1" s="1"/>
  <c r="J1655" i="1"/>
  <c r="K1655" i="1" s="1"/>
  <c r="L1655" i="1" s="1"/>
  <c r="J1656" i="1"/>
  <c r="K1656" i="1" s="1"/>
  <c r="L1656" i="1" s="1"/>
  <c r="J1657" i="1"/>
  <c r="K1657" i="1" s="1"/>
  <c r="L1657" i="1" s="1"/>
  <c r="J1658" i="1"/>
  <c r="K1658" i="1" s="1"/>
  <c r="L1658" i="1" s="1"/>
  <c r="J1659" i="1"/>
  <c r="K1659" i="1" s="1"/>
  <c r="L1659" i="1" s="1"/>
  <c r="J1660" i="1"/>
  <c r="K1660" i="1" s="1"/>
  <c r="L1660" i="1" s="1"/>
  <c r="J1661" i="1"/>
  <c r="K1661" i="1" s="1"/>
  <c r="L1661" i="1" s="1"/>
  <c r="J1662" i="1"/>
  <c r="K1662" i="1" s="1"/>
  <c r="L1662" i="1" s="1"/>
  <c r="J1663" i="1"/>
  <c r="K1663" i="1" s="1"/>
  <c r="L1663" i="1" s="1"/>
  <c r="J1664" i="1"/>
  <c r="K1664" i="1" s="1"/>
  <c r="L1664" i="1" s="1"/>
  <c r="J1665" i="1"/>
  <c r="K1665" i="1" s="1"/>
  <c r="L1665" i="1" s="1"/>
  <c r="J1666" i="1"/>
  <c r="K1666" i="1" s="1"/>
  <c r="L1666" i="1" s="1"/>
  <c r="J1667" i="1"/>
  <c r="K1667" i="1" s="1"/>
  <c r="L1667" i="1" s="1"/>
  <c r="J1668" i="1"/>
  <c r="K1668" i="1" s="1"/>
  <c r="L1668" i="1" s="1"/>
  <c r="J1669" i="1"/>
  <c r="K1669" i="1" s="1"/>
  <c r="L1669" i="1" s="1"/>
  <c r="J1670" i="1"/>
  <c r="K1670" i="1" s="1"/>
  <c r="L1670" i="1" s="1"/>
  <c r="J1671" i="1"/>
  <c r="K1671" i="1" s="1"/>
  <c r="L1671" i="1" s="1"/>
  <c r="J1672" i="1"/>
  <c r="K1672" i="1" s="1"/>
  <c r="L1672" i="1" s="1"/>
  <c r="J1673" i="1"/>
  <c r="K1673" i="1" s="1"/>
  <c r="L1673" i="1" s="1"/>
  <c r="J1674" i="1"/>
  <c r="K1674" i="1" s="1"/>
  <c r="L1674" i="1" s="1"/>
  <c r="J1675" i="1"/>
  <c r="K1675" i="1" s="1"/>
  <c r="L1675" i="1" s="1"/>
  <c r="J1676" i="1"/>
  <c r="K1676" i="1" s="1"/>
  <c r="L1676" i="1" s="1"/>
  <c r="J1677" i="1"/>
  <c r="K1677" i="1" s="1"/>
  <c r="L1677" i="1" s="1"/>
  <c r="J1678" i="1"/>
  <c r="K1678" i="1" s="1"/>
  <c r="L1678" i="1" s="1"/>
  <c r="J1679" i="1"/>
  <c r="K1679" i="1" s="1"/>
  <c r="L1679" i="1" s="1"/>
  <c r="J1680" i="1"/>
  <c r="K1680" i="1" s="1"/>
  <c r="L1680" i="1" s="1"/>
  <c r="J1681" i="1"/>
  <c r="K1681" i="1" s="1"/>
  <c r="L1681" i="1" s="1"/>
  <c r="J1682" i="1"/>
  <c r="K1682" i="1" s="1"/>
  <c r="L1682" i="1" s="1"/>
  <c r="J1683" i="1"/>
  <c r="K1683" i="1" s="1"/>
  <c r="L1683" i="1" s="1"/>
  <c r="J1684" i="1"/>
  <c r="K1684" i="1" s="1"/>
  <c r="L1684" i="1" s="1"/>
  <c r="J1685" i="1"/>
  <c r="K1685" i="1" s="1"/>
  <c r="L1685" i="1" s="1"/>
  <c r="J1686" i="1"/>
  <c r="K1686" i="1" s="1"/>
  <c r="L1686" i="1" s="1"/>
  <c r="J1687" i="1"/>
  <c r="K1687" i="1" s="1"/>
  <c r="L1687" i="1" s="1"/>
  <c r="J1688" i="1"/>
  <c r="K1688" i="1" s="1"/>
  <c r="L1688" i="1" s="1"/>
  <c r="J1689" i="1"/>
  <c r="K1689" i="1" s="1"/>
  <c r="L1689" i="1" s="1"/>
  <c r="J1690" i="1"/>
  <c r="K1690" i="1" s="1"/>
  <c r="L1690" i="1" s="1"/>
  <c r="J1691" i="1"/>
  <c r="K1691" i="1" s="1"/>
  <c r="L1691" i="1" s="1"/>
  <c r="J1692" i="1"/>
  <c r="K1692" i="1" s="1"/>
  <c r="L1692" i="1" s="1"/>
  <c r="J1693" i="1"/>
  <c r="K1693" i="1" s="1"/>
  <c r="L1693" i="1" s="1"/>
  <c r="J1694" i="1"/>
  <c r="K1694" i="1" s="1"/>
  <c r="L1694" i="1" s="1"/>
  <c r="J1695" i="1"/>
  <c r="K1695" i="1" s="1"/>
  <c r="L1695" i="1" s="1"/>
  <c r="J1696" i="1"/>
  <c r="K1696" i="1" s="1"/>
  <c r="L1696" i="1" s="1"/>
  <c r="J1697" i="1"/>
  <c r="K1697" i="1" s="1"/>
  <c r="L1697" i="1" s="1"/>
  <c r="J1698" i="1"/>
  <c r="K1698" i="1" s="1"/>
  <c r="L1698" i="1" s="1"/>
  <c r="J1699" i="1"/>
  <c r="K1699" i="1" s="1"/>
  <c r="L1699" i="1" s="1"/>
  <c r="J1700" i="1"/>
  <c r="K1700" i="1" s="1"/>
  <c r="L1700" i="1" s="1"/>
  <c r="J1701" i="1"/>
  <c r="K1701" i="1" s="1"/>
  <c r="L1701" i="1" s="1"/>
  <c r="J1702" i="1"/>
  <c r="K1702" i="1" s="1"/>
  <c r="L1702" i="1" s="1"/>
  <c r="J1703" i="1"/>
  <c r="K1703" i="1" s="1"/>
  <c r="L1703" i="1" s="1"/>
  <c r="J1704" i="1"/>
  <c r="K1704" i="1" s="1"/>
  <c r="L1704" i="1" s="1"/>
  <c r="J1705" i="1"/>
  <c r="K1705" i="1" s="1"/>
  <c r="L1705" i="1" s="1"/>
  <c r="J1706" i="1"/>
  <c r="K1706" i="1" s="1"/>
  <c r="L1706" i="1" s="1"/>
  <c r="J1707" i="1"/>
  <c r="K1707" i="1" s="1"/>
  <c r="L1707" i="1" s="1"/>
  <c r="J1708" i="1"/>
  <c r="K1708" i="1" s="1"/>
  <c r="L1708" i="1" s="1"/>
  <c r="J1709" i="1"/>
  <c r="K1709" i="1" s="1"/>
  <c r="L1709" i="1" s="1"/>
  <c r="J1710" i="1"/>
  <c r="K1710" i="1" s="1"/>
  <c r="L1710" i="1" s="1"/>
  <c r="J1711" i="1"/>
  <c r="K1711" i="1" s="1"/>
  <c r="L1711" i="1" s="1"/>
  <c r="J1712" i="1"/>
  <c r="K1712" i="1" s="1"/>
  <c r="L1712" i="1" s="1"/>
  <c r="J1713" i="1"/>
  <c r="K1713" i="1" s="1"/>
  <c r="L1713" i="1" s="1"/>
  <c r="J1714" i="1"/>
  <c r="K1714" i="1" s="1"/>
  <c r="L1714" i="1" s="1"/>
  <c r="J1715" i="1"/>
  <c r="K1715" i="1" s="1"/>
  <c r="L1715" i="1" s="1"/>
  <c r="J1716" i="1"/>
  <c r="K1716" i="1" s="1"/>
  <c r="L1716" i="1" s="1"/>
  <c r="J1717" i="1"/>
  <c r="K1717" i="1" s="1"/>
  <c r="L1717" i="1" s="1"/>
  <c r="J1718" i="1"/>
  <c r="K1718" i="1" s="1"/>
  <c r="L1718" i="1" s="1"/>
  <c r="J1719" i="1"/>
  <c r="K1719" i="1" s="1"/>
  <c r="L1719" i="1" s="1"/>
  <c r="J1720" i="1"/>
  <c r="K1720" i="1" s="1"/>
  <c r="L1720" i="1" s="1"/>
  <c r="J1721" i="1"/>
  <c r="K1721" i="1" s="1"/>
  <c r="L1721" i="1" s="1"/>
  <c r="J1722" i="1"/>
  <c r="K1722" i="1" s="1"/>
  <c r="L1722" i="1" s="1"/>
  <c r="J1723" i="1"/>
  <c r="K1723" i="1" s="1"/>
  <c r="L1723" i="1" s="1"/>
  <c r="J1724" i="1"/>
  <c r="K1724" i="1" s="1"/>
  <c r="L1724" i="1" s="1"/>
  <c r="J1725" i="1"/>
  <c r="K1725" i="1" s="1"/>
  <c r="L1725" i="1" s="1"/>
  <c r="J1726" i="1"/>
  <c r="K1726" i="1" s="1"/>
  <c r="L1726" i="1" s="1"/>
  <c r="J1727" i="1"/>
  <c r="K1727" i="1" s="1"/>
  <c r="L1727" i="1" s="1"/>
  <c r="J1728" i="1"/>
  <c r="K1728" i="1" s="1"/>
  <c r="L1728" i="1" s="1"/>
  <c r="J1729" i="1"/>
  <c r="K1729" i="1" s="1"/>
  <c r="L1729" i="1" s="1"/>
  <c r="J1730" i="1"/>
  <c r="K1730" i="1" s="1"/>
  <c r="L1730" i="1" s="1"/>
  <c r="J1731" i="1"/>
  <c r="K1731" i="1" s="1"/>
  <c r="L1731" i="1" s="1"/>
  <c r="J1732" i="1"/>
  <c r="K1732" i="1" s="1"/>
  <c r="L1732" i="1" s="1"/>
  <c r="J1733" i="1"/>
  <c r="K1733" i="1" s="1"/>
  <c r="L1733" i="1" s="1"/>
  <c r="J1734" i="1"/>
  <c r="K1734" i="1" s="1"/>
  <c r="L1734" i="1" s="1"/>
  <c r="J1735" i="1"/>
  <c r="K1735" i="1" s="1"/>
  <c r="L1735" i="1" s="1"/>
  <c r="J1736" i="1"/>
  <c r="K1736" i="1" s="1"/>
  <c r="L1736" i="1" s="1"/>
  <c r="J1737" i="1"/>
  <c r="K1737" i="1" s="1"/>
  <c r="L1737" i="1" s="1"/>
  <c r="J1738" i="1"/>
  <c r="K1738" i="1" s="1"/>
  <c r="L1738" i="1" s="1"/>
  <c r="J1739" i="1"/>
  <c r="K1739" i="1" s="1"/>
  <c r="L1739" i="1" s="1"/>
  <c r="J1740" i="1"/>
  <c r="K1740" i="1" s="1"/>
  <c r="L1740" i="1" s="1"/>
  <c r="J1741" i="1"/>
  <c r="K1741" i="1" s="1"/>
  <c r="L1741" i="1" s="1"/>
  <c r="J1742" i="1"/>
  <c r="K1742" i="1" s="1"/>
  <c r="L1742" i="1" s="1"/>
  <c r="J1743" i="1"/>
  <c r="K1743" i="1" s="1"/>
  <c r="L1743" i="1" s="1"/>
  <c r="J1744" i="1"/>
  <c r="K1744" i="1" s="1"/>
  <c r="L1744" i="1" s="1"/>
  <c r="J1745" i="1"/>
  <c r="K1745" i="1" s="1"/>
  <c r="L1745" i="1" s="1"/>
  <c r="J1746" i="1"/>
  <c r="K1746" i="1" s="1"/>
  <c r="L1746" i="1" s="1"/>
  <c r="J1747" i="1"/>
  <c r="K1747" i="1" s="1"/>
  <c r="L1747" i="1" s="1"/>
  <c r="J1748" i="1"/>
  <c r="K1748" i="1" s="1"/>
  <c r="L1748" i="1" s="1"/>
  <c r="J1749" i="1"/>
  <c r="K1749" i="1" s="1"/>
  <c r="L1749" i="1" s="1"/>
  <c r="J1750" i="1"/>
  <c r="K1750" i="1" s="1"/>
  <c r="L1750" i="1" s="1"/>
  <c r="J1751" i="1"/>
  <c r="K1751" i="1" s="1"/>
  <c r="L1751" i="1" s="1"/>
  <c r="J1752" i="1"/>
  <c r="K1752" i="1" s="1"/>
  <c r="L1752" i="1" s="1"/>
  <c r="J1753" i="1"/>
  <c r="K1753" i="1" s="1"/>
  <c r="L1753" i="1" s="1"/>
  <c r="J1754" i="1"/>
  <c r="K1754" i="1" s="1"/>
  <c r="L1754" i="1" s="1"/>
  <c r="J1755" i="1"/>
  <c r="K1755" i="1" s="1"/>
  <c r="L1755" i="1" s="1"/>
  <c r="J1756" i="1"/>
  <c r="K1756" i="1" s="1"/>
  <c r="L1756" i="1" s="1"/>
  <c r="J1757" i="1"/>
  <c r="K1757" i="1" s="1"/>
  <c r="L1757" i="1" s="1"/>
  <c r="J1758" i="1"/>
  <c r="K1758" i="1" s="1"/>
  <c r="L1758" i="1" s="1"/>
  <c r="J1759" i="1"/>
  <c r="K1759" i="1" s="1"/>
  <c r="L1759" i="1" s="1"/>
  <c r="J1760" i="1"/>
  <c r="K1760" i="1" s="1"/>
  <c r="L1760" i="1" s="1"/>
  <c r="J1761" i="1"/>
  <c r="K1761" i="1" s="1"/>
  <c r="L1761" i="1" s="1"/>
  <c r="J1762" i="1"/>
  <c r="K1762" i="1" s="1"/>
  <c r="L1762" i="1" s="1"/>
  <c r="J1763" i="1"/>
  <c r="K1763" i="1" s="1"/>
  <c r="L1763" i="1" s="1"/>
  <c r="J1764" i="1"/>
  <c r="K1764" i="1" s="1"/>
  <c r="L1764" i="1" s="1"/>
  <c r="J1765" i="1"/>
  <c r="K1765" i="1" s="1"/>
  <c r="L1765" i="1" s="1"/>
  <c r="J1766" i="1"/>
  <c r="K1766" i="1" s="1"/>
  <c r="L1766" i="1" s="1"/>
  <c r="J1767" i="1"/>
  <c r="K1767" i="1" s="1"/>
  <c r="L1767" i="1" s="1"/>
  <c r="J1768" i="1"/>
  <c r="K1768" i="1" s="1"/>
  <c r="L1768" i="1" s="1"/>
  <c r="J1769" i="1"/>
  <c r="K1769" i="1" s="1"/>
  <c r="L1769" i="1" s="1"/>
  <c r="J1770" i="1"/>
  <c r="K1770" i="1" s="1"/>
  <c r="L1770" i="1" s="1"/>
  <c r="J1771" i="1"/>
  <c r="K1771" i="1" s="1"/>
  <c r="L1771" i="1" s="1"/>
  <c r="J1772" i="1"/>
  <c r="K1772" i="1" s="1"/>
  <c r="L1772" i="1" s="1"/>
  <c r="J1773" i="1"/>
  <c r="K1773" i="1" s="1"/>
  <c r="L1773" i="1" s="1"/>
  <c r="J1774" i="1"/>
  <c r="K1774" i="1" s="1"/>
  <c r="L1774" i="1" s="1"/>
  <c r="J1775" i="1"/>
  <c r="K1775" i="1" s="1"/>
  <c r="L1775" i="1" s="1"/>
  <c r="J1776" i="1"/>
  <c r="K1776" i="1" s="1"/>
  <c r="L1776" i="1" s="1"/>
  <c r="J1777" i="1"/>
  <c r="K1777" i="1" s="1"/>
  <c r="L1777" i="1" s="1"/>
  <c r="J1778" i="1"/>
  <c r="K1778" i="1" s="1"/>
  <c r="L1778" i="1" s="1"/>
  <c r="J1779" i="1"/>
  <c r="K1779" i="1" s="1"/>
  <c r="L1779" i="1" s="1"/>
  <c r="J1780" i="1"/>
  <c r="K1780" i="1" s="1"/>
  <c r="L1780" i="1" s="1"/>
  <c r="J1781" i="1"/>
  <c r="K1781" i="1" s="1"/>
  <c r="L1781" i="1" s="1"/>
  <c r="J1782" i="1"/>
  <c r="K1782" i="1" s="1"/>
  <c r="L1782" i="1" s="1"/>
  <c r="J1783" i="1"/>
  <c r="K1783" i="1" s="1"/>
  <c r="L1783" i="1" s="1"/>
  <c r="J1784" i="1"/>
  <c r="K1784" i="1" s="1"/>
  <c r="L1784" i="1" s="1"/>
  <c r="J1785" i="1"/>
  <c r="K1785" i="1" s="1"/>
  <c r="L1785" i="1" s="1"/>
  <c r="J1786" i="1"/>
  <c r="K1786" i="1" s="1"/>
  <c r="L1786" i="1" s="1"/>
  <c r="J1787" i="1"/>
  <c r="K1787" i="1" s="1"/>
  <c r="L1787" i="1" s="1"/>
  <c r="J1788" i="1"/>
  <c r="K1788" i="1" s="1"/>
  <c r="L1788" i="1" s="1"/>
  <c r="J1789" i="1"/>
  <c r="K1789" i="1" s="1"/>
  <c r="L1789" i="1" s="1"/>
  <c r="J1790" i="1"/>
  <c r="K1790" i="1" s="1"/>
  <c r="L1790" i="1" s="1"/>
  <c r="J1791" i="1"/>
  <c r="K1791" i="1" s="1"/>
  <c r="L1791" i="1" s="1"/>
  <c r="J1792" i="1"/>
  <c r="K1792" i="1" s="1"/>
  <c r="L1792" i="1" s="1"/>
  <c r="J1793" i="1"/>
  <c r="K1793" i="1" s="1"/>
  <c r="L1793" i="1" s="1"/>
  <c r="J1794" i="1"/>
  <c r="K1794" i="1" s="1"/>
  <c r="L1794" i="1" s="1"/>
  <c r="J1795" i="1"/>
  <c r="K1795" i="1" s="1"/>
  <c r="L1795" i="1" s="1"/>
  <c r="J1796" i="1"/>
  <c r="K1796" i="1" s="1"/>
  <c r="L1796" i="1" s="1"/>
  <c r="J1797" i="1"/>
  <c r="K1797" i="1" s="1"/>
  <c r="L1797" i="1" s="1"/>
  <c r="J1798" i="1"/>
  <c r="K1798" i="1" s="1"/>
  <c r="L1798" i="1" s="1"/>
  <c r="J1799" i="1"/>
  <c r="K1799" i="1" s="1"/>
  <c r="L1799" i="1" s="1"/>
  <c r="J1800" i="1"/>
  <c r="K1800" i="1" s="1"/>
  <c r="L1800" i="1" s="1"/>
  <c r="J1801" i="1"/>
  <c r="K1801" i="1" s="1"/>
  <c r="L1801" i="1" s="1"/>
  <c r="J1802" i="1"/>
  <c r="K1802" i="1" s="1"/>
  <c r="L1802" i="1" s="1"/>
  <c r="J1803" i="1"/>
  <c r="K1803" i="1" s="1"/>
  <c r="L1803" i="1" s="1"/>
  <c r="J1804" i="1"/>
  <c r="K1804" i="1" s="1"/>
  <c r="L1804" i="1" s="1"/>
  <c r="J1805" i="1"/>
  <c r="K1805" i="1" s="1"/>
  <c r="L1805" i="1" s="1"/>
  <c r="J1806" i="1"/>
  <c r="K1806" i="1" s="1"/>
  <c r="L1806" i="1" s="1"/>
  <c r="J1807" i="1"/>
  <c r="K1807" i="1" s="1"/>
  <c r="L1807" i="1" s="1"/>
  <c r="J1808" i="1"/>
  <c r="K1808" i="1" s="1"/>
  <c r="L1808" i="1" s="1"/>
  <c r="J1809" i="1"/>
  <c r="K1809" i="1" s="1"/>
  <c r="L1809" i="1" s="1"/>
  <c r="J1810" i="1"/>
  <c r="K1810" i="1" s="1"/>
  <c r="L1810" i="1" s="1"/>
  <c r="J1811" i="1"/>
  <c r="K1811" i="1" s="1"/>
  <c r="L1811" i="1" s="1"/>
  <c r="J1812" i="1"/>
  <c r="K1812" i="1" s="1"/>
  <c r="L1812" i="1" s="1"/>
  <c r="J1813" i="1"/>
  <c r="K1813" i="1" s="1"/>
  <c r="L1813" i="1" s="1"/>
  <c r="J1814" i="1"/>
  <c r="K1814" i="1" s="1"/>
  <c r="L1814" i="1" s="1"/>
  <c r="J1815" i="1"/>
  <c r="K1815" i="1" s="1"/>
  <c r="L1815" i="1" s="1"/>
  <c r="J1816" i="1"/>
  <c r="K1816" i="1" s="1"/>
  <c r="L1816" i="1" s="1"/>
  <c r="J1817" i="1"/>
  <c r="K1817" i="1" s="1"/>
  <c r="L1817" i="1" s="1"/>
  <c r="J1818" i="1"/>
  <c r="K1818" i="1" s="1"/>
  <c r="L1818" i="1" s="1"/>
  <c r="J1819" i="1"/>
  <c r="K1819" i="1" s="1"/>
  <c r="L1819" i="1" s="1"/>
  <c r="J1820" i="1"/>
  <c r="K1820" i="1" s="1"/>
  <c r="L1820" i="1" s="1"/>
  <c r="J1821" i="1"/>
  <c r="K1821" i="1" s="1"/>
  <c r="L1821" i="1" s="1"/>
  <c r="J1822" i="1"/>
  <c r="K1822" i="1" s="1"/>
  <c r="L1822" i="1" s="1"/>
  <c r="J1823" i="1"/>
  <c r="K1823" i="1" s="1"/>
  <c r="L1823" i="1" s="1"/>
  <c r="J1824" i="1"/>
  <c r="K1824" i="1" s="1"/>
  <c r="L1824" i="1" s="1"/>
  <c r="J1825" i="1"/>
  <c r="K1825" i="1" s="1"/>
  <c r="L1825" i="1" s="1"/>
  <c r="J1826" i="1"/>
  <c r="K1826" i="1" s="1"/>
  <c r="L1826" i="1" s="1"/>
  <c r="J1827" i="1"/>
  <c r="K1827" i="1" s="1"/>
  <c r="L1827" i="1" s="1"/>
  <c r="J1828" i="1"/>
  <c r="K1828" i="1" s="1"/>
  <c r="L1828" i="1" s="1"/>
  <c r="J1829" i="1"/>
  <c r="K1829" i="1" s="1"/>
  <c r="L1829" i="1" s="1"/>
  <c r="J1830" i="1"/>
  <c r="K1830" i="1" s="1"/>
  <c r="L1830" i="1" s="1"/>
  <c r="J1831" i="1"/>
  <c r="K1831" i="1" s="1"/>
  <c r="L1831" i="1" s="1"/>
  <c r="J1832" i="1"/>
  <c r="K1832" i="1" s="1"/>
  <c r="L1832" i="1" s="1"/>
  <c r="J1833" i="1"/>
  <c r="K1833" i="1" s="1"/>
  <c r="L1833" i="1" s="1"/>
  <c r="J1834" i="1"/>
  <c r="K1834" i="1" s="1"/>
  <c r="L1834" i="1" s="1"/>
  <c r="J1835" i="1"/>
  <c r="K1835" i="1" s="1"/>
  <c r="L1835" i="1" s="1"/>
  <c r="J1836" i="1"/>
  <c r="K1836" i="1" s="1"/>
  <c r="L1836" i="1" s="1"/>
  <c r="J1837" i="1"/>
  <c r="K1837" i="1" s="1"/>
  <c r="L1837" i="1" s="1"/>
  <c r="J1838" i="1"/>
  <c r="K1838" i="1" s="1"/>
  <c r="L1838" i="1" s="1"/>
  <c r="J1839" i="1"/>
  <c r="K1839" i="1" s="1"/>
  <c r="L1839" i="1" s="1"/>
  <c r="J1840" i="1"/>
  <c r="K1840" i="1" s="1"/>
  <c r="L1840" i="1" s="1"/>
  <c r="J1841" i="1"/>
  <c r="K1841" i="1" s="1"/>
  <c r="L1841" i="1" s="1"/>
  <c r="J1842" i="1"/>
  <c r="K1842" i="1" s="1"/>
  <c r="L1842" i="1" s="1"/>
  <c r="J1843" i="1"/>
  <c r="K1843" i="1" s="1"/>
  <c r="L1843" i="1" s="1"/>
  <c r="J1844" i="1"/>
  <c r="K1844" i="1" s="1"/>
  <c r="L1844" i="1" s="1"/>
  <c r="J1845" i="1"/>
  <c r="K1845" i="1" s="1"/>
  <c r="L1845" i="1" s="1"/>
  <c r="J1846" i="1"/>
  <c r="K1846" i="1" s="1"/>
  <c r="L1846" i="1" s="1"/>
  <c r="J1847" i="1"/>
  <c r="K1847" i="1" s="1"/>
  <c r="L1847" i="1" s="1"/>
  <c r="J1848" i="1"/>
  <c r="K1848" i="1" s="1"/>
  <c r="L1848" i="1" s="1"/>
  <c r="J1849" i="1"/>
  <c r="K1849" i="1" s="1"/>
  <c r="L1849" i="1" s="1"/>
  <c r="J1850" i="1"/>
  <c r="K1850" i="1" s="1"/>
  <c r="L1850" i="1" s="1"/>
  <c r="J1851" i="1"/>
  <c r="K1851" i="1" s="1"/>
  <c r="L1851" i="1" s="1"/>
  <c r="J1852" i="1"/>
  <c r="K1852" i="1" s="1"/>
  <c r="L1852" i="1" s="1"/>
  <c r="J1853" i="1"/>
  <c r="K1853" i="1" s="1"/>
  <c r="L1853" i="1" s="1"/>
  <c r="J1854" i="1"/>
  <c r="K1854" i="1" s="1"/>
  <c r="L1854" i="1" s="1"/>
  <c r="J1855" i="1"/>
  <c r="K1855" i="1" s="1"/>
  <c r="L1855" i="1" s="1"/>
  <c r="J1856" i="1"/>
  <c r="K1856" i="1" s="1"/>
  <c r="L1856" i="1" s="1"/>
  <c r="J1857" i="1"/>
  <c r="K1857" i="1" s="1"/>
  <c r="L1857" i="1" s="1"/>
  <c r="J1858" i="1"/>
  <c r="K1858" i="1" s="1"/>
  <c r="L1858" i="1" s="1"/>
  <c r="J1859" i="1"/>
  <c r="K1859" i="1" s="1"/>
  <c r="L1859" i="1" s="1"/>
  <c r="J1860" i="1"/>
  <c r="K1860" i="1" s="1"/>
  <c r="L1860" i="1" s="1"/>
  <c r="J1861" i="1"/>
  <c r="K1861" i="1" s="1"/>
  <c r="L1861" i="1" s="1"/>
  <c r="J1862" i="1"/>
  <c r="K1862" i="1" s="1"/>
  <c r="L1862" i="1" s="1"/>
  <c r="J1863" i="1"/>
  <c r="K1863" i="1" s="1"/>
  <c r="L1863" i="1" s="1"/>
  <c r="J1864" i="1"/>
  <c r="K1864" i="1" s="1"/>
  <c r="L1864" i="1" s="1"/>
  <c r="J1865" i="1"/>
  <c r="K1865" i="1" s="1"/>
  <c r="L1865" i="1" s="1"/>
  <c r="J1866" i="1"/>
  <c r="K1866" i="1" s="1"/>
  <c r="L1866" i="1" s="1"/>
  <c r="J1867" i="1"/>
  <c r="K1867" i="1" s="1"/>
  <c r="L1867" i="1" s="1"/>
  <c r="J1868" i="1"/>
  <c r="K1868" i="1" s="1"/>
  <c r="L1868" i="1" s="1"/>
  <c r="J1869" i="1"/>
  <c r="K1869" i="1" s="1"/>
  <c r="L1869" i="1" s="1"/>
  <c r="J1870" i="1"/>
  <c r="K1870" i="1" s="1"/>
  <c r="L1870" i="1" s="1"/>
  <c r="J1871" i="1"/>
  <c r="K1871" i="1" s="1"/>
  <c r="L1871" i="1" s="1"/>
  <c r="J1872" i="1"/>
  <c r="K1872" i="1" s="1"/>
  <c r="L1872" i="1" s="1"/>
  <c r="J1873" i="1"/>
  <c r="K1873" i="1" s="1"/>
  <c r="L1873" i="1" s="1"/>
  <c r="J1874" i="1"/>
  <c r="K1874" i="1" s="1"/>
  <c r="L1874" i="1" s="1"/>
  <c r="J1875" i="1"/>
  <c r="K1875" i="1" s="1"/>
  <c r="L1875" i="1" s="1"/>
  <c r="J1876" i="1"/>
  <c r="K1876" i="1" s="1"/>
  <c r="L1876" i="1" s="1"/>
  <c r="J1877" i="1"/>
  <c r="K1877" i="1" s="1"/>
  <c r="L1877" i="1" s="1"/>
  <c r="J1878" i="1"/>
  <c r="K1878" i="1" s="1"/>
  <c r="L1878" i="1" s="1"/>
  <c r="J1879" i="1"/>
  <c r="K1879" i="1" s="1"/>
  <c r="L1879" i="1" s="1"/>
  <c r="J1880" i="1"/>
  <c r="K1880" i="1" s="1"/>
  <c r="L1880" i="1" s="1"/>
  <c r="J1881" i="1"/>
  <c r="K1881" i="1" s="1"/>
  <c r="L1881" i="1" s="1"/>
  <c r="J1882" i="1"/>
  <c r="K1882" i="1" s="1"/>
  <c r="L1882" i="1" s="1"/>
  <c r="J1883" i="1"/>
  <c r="K1883" i="1" s="1"/>
  <c r="L1883" i="1" s="1"/>
  <c r="J1884" i="1"/>
  <c r="K1884" i="1" s="1"/>
  <c r="L1884" i="1" s="1"/>
  <c r="J1885" i="1"/>
  <c r="K1885" i="1" s="1"/>
  <c r="L1885" i="1" s="1"/>
  <c r="J1886" i="1"/>
  <c r="K1886" i="1" s="1"/>
  <c r="L1886" i="1" s="1"/>
  <c r="J1887" i="1"/>
  <c r="K1887" i="1" s="1"/>
  <c r="L1887" i="1" s="1"/>
  <c r="J1888" i="1"/>
  <c r="K1888" i="1" s="1"/>
  <c r="L1888" i="1" s="1"/>
  <c r="J1889" i="1"/>
  <c r="K1889" i="1" s="1"/>
  <c r="L1889" i="1" s="1"/>
  <c r="J1890" i="1"/>
  <c r="K1890" i="1" s="1"/>
  <c r="L1890" i="1" s="1"/>
  <c r="J1891" i="1"/>
  <c r="K1891" i="1" s="1"/>
  <c r="L1891" i="1" s="1"/>
  <c r="J1892" i="1"/>
  <c r="K1892" i="1" s="1"/>
  <c r="L1892" i="1" s="1"/>
  <c r="J1893" i="1"/>
  <c r="K1893" i="1" s="1"/>
  <c r="L1893" i="1" s="1"/>
  <c r="J1894" i="1"/>
  <c r="K1894" i="1" s="1"/>
  <c r="L1894" i="1" s="1"/>
  <c r="J1895" i="1"/>
  <c r="K1895" i="1" s="1"/>
  <c r="L1895" i="1" s="1"/>
  <c r="J1896" i="1"/>
  <c r="K1896" i="1" s="1"/>
  <c r="L1896" i="1" s="1"/>
  <c r="J1897" i="1"/>
  <c r="K1897" i="1" s="1"/>
  <c r="L1897" i="1" s="1"/>
  <c r="J1898" i="1"/>
  <c r="K1898" i="1" s="1"/>
  <c r="L1898" i="1" s="1"/>
  <c r="J1899" i="1"/>
  <c r="K1899" i="1" s="1"/>
  <c r="L1899" i="1" s="1"/>
  <c r="J1900" i="1"/>
  <c r="K1900" i="1" s="1"/>
  <c r="L1900" i="1" s="1"/>
  <c r="J1901" i="1"/>
  <c r="K1901" i="1" s="1"/>
  <c r="L1901" i="1" s="1"/>
  <c r="J1902" i="1"/>
  <c r="K1902" i="1" s="1"/>
  <c r="L1902" i="1" s="1"/>
  <c r="J1903" i="1"/>
  <c r="K1903" i="1" s="1"/>
  <c r="L1903" i="1" s="1"/>
  <c r="J1904" i="1"/>
  <c r="K1904" i="1" s="1"/>
  <c r="L1904" i="1" s="1"/>
  <c r="J1905" i="1"/>
  <c r="K1905" i="1" s="1"/>
  <c r="L1905" i="1" s="1"/>
  <c r="J1906" i="1"/>
  <c r="K1906" i="1" s="1"/>
  <c r="L1906" i="1" s="1"/>
  <c r="J1907" i="1"/>
  <c r="K1907" i="1" s="1"/>
  <c r="L1907" i="1" s="1"/>
  <c r="J1908" i="1"/>
  <c r="K1908" i="1" s="1"/>
  <c r="L1908" i="1" s="1"/>
  <c r="J1909" i="1"/>
  <c r="K1909" i="1" s="1"/>
  <c r="L1909" i="1" s="1"/>
  <c r="J1910" i="1"/>
  <c r="K1910" i="1" s="1"/>
  <c r="L1910" i="1" s="1"/>
  <c r="J1911" i="1"/>
  <c r="K1911" i="1" s="1"/>
  <c r="L1911" i="1" s="1"/>
  <c r="J1912" i="1"/>
  <c r="K1912" i="1" s="1"/>
  <c r="L1912" i="1" s="1"/>
  <c r="J1913" i="1"/>
  <c r="K1913" i="1" s="1"/>
  <c r="L1913" i="1" s="1"/>
  <c r="J1914" i="1"/>
  <c r="K1914" i="1" s="1"/>
  <c r="L1914" i="1" s="1"/>
  <c r="J1915" i="1"/>
  <c r="K1915" i="1" s="1"/>
  <c r="L1915" i="1" s="1"/>
  <c r="J1916" i="1"/>
  <c r="K1916" i="1" s="1"/>
  <c r="L1916" i="1" s="1"/>
  <c r="J1917" i="1"/>
  <c r="K1917" i="1" s="1"/>
  <c r="L1917" i="1" s="1"/>
  <c r="J1918" i="1"/>
  <c r="K1918" i="1" s="1"/>
  <c r="L1918" i="1" s="1"/>
  <c r="J1919" i="1"/>
  <c r="K1919" i="1" s="1"/>
  <c r="L1919" i="1" s="1"/>
  <c r="J1920" i="1"/>
  <c r="K1920" i="1" s="1"/>
  <c r="L1920" i="1" s="1"/>
  <c r="J1921" i="1"/>
  <c r="K1921" i="1" s="1"/>
  <c r="L1921" i="1" s="1"/>
  <c r="J1922" i="1"/>
  <c r="K1922" i="1" s="1"/>
  <c r="L1922" i="1" s="1"/>
  <c r="J1923" i="1"/>
  <c r="K1923" i="1" s="1"/>
  <c r="L1923" i="1" s="1"/>
  <c r="J1924" i="1"/>
  <c r="K1924" i="1" s="1"/>
  <c r="L1924" i="1" s="1"/>
  <c r="J1925" i="1"/>
  <c r="K1925" i="1" s="1"/>
  <c r="L1925" i="1" s="1"/>
  <c r="J1926" i="1"/>
  <c r="K1926" i="1" s="1"/>
  <c r="L1926" i="1" s="1"/>
  <c r="J1927" i="1"/>
  <c r="K1927" i="1" s="1"/>
  <c r="L1927" i="1" s="1"/>
  <c r="J1928" i="1"/>
  <c r="K1928" i="1" s="1"/>
  <c r="L1928" i="1" s="1"/>
  <c r="J1929" i="1"/>
  <c r="K1929" i="1" s="1"/>
  <c r="L1929" i="1" s="1"/>
  <c r="J1930" i="1"/>
  <c r="K1930" i="1" s="1"/>
  <c r="L1930" i="1" s="1"/>
  <c r="J1931" i="1"/>
  <c r="K1931" i="1" s="1"/>
  <c r="L1931" i="1" s="1"/>
  <c r="J1932" i="1"/>
  <c r="K1932" i="1" s="1"/>
  <c r="L1932" i="1" s="1"/>
  <c r="J1933" i="1"/>
  <c r="K1933" i="1" s="1"/>
  <c r="L1933" i="1" s="1"/>
  <c r="J1934" i="1"/>
  <c r="K1934" i="1" s="1"/>
  <c r="L1934" i="1" s="1"/>
  <c r="J1935" i="1"/>
  <c r="K1935" i="1" s="1"/>
  <c r="L1935" i="1" s="1"/>
  <c r="J1936" i="1"/>
  <c r="K1936" i="1" s="1"/>
  <c r="L1936" i="1" s="1"/>
  <c r="J1937" i="1"/>
  <c r="K1937" i="1" s="1"/>
  <c r="L1937" i="1" s="1"/>
  <c r="J1938" i="1"/>
  <c r="K1938" i="1" s="1"/>
  <c r="L1938" i="1" s="1"/>
  <c r="J1939" i="1"/>
  <c r="K1939" i="1" s="1"/>
  <c r="L1939" i="1" s="1"/>
  <c r="J1940" i="1"/>
  <c r="K1940" i="1" s="1"/>
  <c r="L1940" i="1" s="1"/>
  <c r="J1941" i="1"/>
  <c r="K1941" i="1" s="1"/>
  <c r="L1941" i="1" s="1"/>
  <c r="J1942" i="1"/>
  <c r="K1942" i="1" s="1"/>
  <c r="L1942" i="1" s="1"/>
  <c r="J1943" i="1"/>
  <c r="K1943" i="1" s="1"/>
  <c r="L1943" i="1" s="1"/>
  <c r="J1944" i="1"/>
  <c r="K1944" i="1" s="1"/>
  <c r="L1944" i="1" s="1"/>
  <c r="J1945" i="1"/>
  <c r="K1945" i="1" s="1"/>
  <c r="L1945" i="1" s="1"/>
  <c r="J1946" i="1"/>
  <c r="K1946" i="1" s="1"/>
  <c r="L1946" i="1" s="1"/>
  <c r="J1947" i="1"/>
  <c r="K1947" i="1" s="1"/>
  <c r="L1947" i="1" s="1"/>
  <c r="J1948" i="1"/>
  <c r="K1948" i="1" s="1"/>
  <c r="L1948" i="1" s="1"/>
  <c r="J1949" i="1"/>
  <c r="K1949" i="1" s="1"/>
  <c r="L1949" i="1" s="1"/>
  <c r="J1950" i="1"/>
  <c r="K1950" i="1" s="1"/>
  <c r="L1950" i="1" s="1"/>
  <c r="J1951" i="1"/>
  <c r="K1951" i="1" s="1"/>
  <c r="L1951" i="1" s="1"/>
  <c r="J1952" i="1"/>
  <c r="K1952" i="1" s="1"/>
  <c r="L1952" i="1" s="1"/>
  <c r="J1953" i="1"/>
  <c r="K1953" i="1" s="1"/>
  <c r="L1953" i="1" s="1"/>
  <c r="J1954" i="1"/>
  <c r="K1954" i="1" s="1"/>
  <c r="L1954" i="1" s="1"/>
  <c r="J1955" i="1"/>
  <c r="K1955" i="1" s="1"/>
  <c r="L1955" i="1" s="1"/>
  <c r="J1956" i="1"/>
  <c r="K1956" i="1" s="1"/>
  <c r="L1956" i="1" s="1"/>
  <c r="J1957" i="1"/>
  <c r="K1957" i="1" s="1"/>
  <c r="L1957" i="1" s="1"/>
  <c r="J1958" i="1"/>
  <c r="K1958" i="1" s="1"/>
  <c r="L1958" i="1" s="1"/>
  <c r="J1959" i="1"/>
  <c r="K1959" i="1" s="1"/>
  <c r="L1959" i="1" s="1"/>
  <c r="J1960" i="1"/>
  <c r="K1960" i="1" s="1"/>
  <c r="L1960" i="1" s="1"/>
  <c r="J1961" i="1"/>
  <c r="K1961" i="1" s="1"/>
  <c r="L1961" i="1" s="1"/>
  <c r="J1962" i="1"/>
  <c r="K1962" i="1" s="1"/>
  <c r="L1962" i="1" s="1"/>
  <c r="J1963" i="1"/>
  <c r="K1963" i="1" s="1"/>
  <c r="L1963" i="1" s="1"/>
  <c r="J1964" i="1"/>
  <c r="K1964" i="1" s="1"/>
  <c r="L1964" i="1" s="1"/>
  <c r="J1965" i="1"/>
  <c r="K1965" i="1" s="1"/>
  <c r="L1965" i="1" s="1"/>
  <c r="J1966" i="1"/>
  <c r="K1966" i="1" s="1"/>
  <c r="L1966" i="1" s="1"/>
  <c r="J1967" i="1"/>
  <c r="K1967" i="1" s="1"/>
  <c r="L1967" i="1" s="1"/>
  <c r="J1968" i="1"/>
  <c r="K1968" i="1" s="1"/>
  <c r="L1968" i="1" s="1"/>
  <c r="J1969" i="1"/>
  <c r="K1969" i="1" s="1"/>
  <c r="L1969" i="1" s="1"/>
  <c r="J1970" i="1"/>
  <c r="K1970" i="1" s="1"/>
  <c r="L1970" i="1" s="1"/>
  <c r="J1971" i="1"/>
  <c r="K1971" i="1" s="1"/>
  <c r="L1971" i="1" s="1"/>
  <c r="J1972" i="1"/>
  <c r="K1972" i="1" s="1"/>
  <c r="L1972" i="1" s="1"/>
  <c r="J1973" i="1"/>
  <c r="K1973" i="1" s="1"/>
  <c r="L1973" i="1" s="1"/>
  <c r="J1974" i="1"/>
  <c r="K1974" i="1" s="1"/>
  <c r="L1974" i="1" s="1"/>
  <c r="J1975" i="1"/>
  <c r="K1975" i="1" s="1"/>
  <c r="L1975" i="1" s="1"/>
  <c r="J1976" i="1"/>
  <c r="K1976" i="1" s="1"/>
  <c r="L1976" i="1" s="1"/>
  <c r="J1977" i="1"/>
  <c r="K1977" i="1" s="1"/>
  <c r="L1977" i="1" s="1"/>
  <c r="J1978" i="1"/>
  <c r="K1978" i="1" s="1"/>
  <c r="L1978" i="1" s="1"/>
  <c r="J1979" i="1"/>
  <c r="K1979" i="1" s="1"/>
  <c r="L1979" i="1" s="1"/>
  <c r="J1980" i="1"/>
  <c r="K1980" i="1" s="1"/>
  <c r="L1980" i="1" s="1"/>
  <c r="J1981" i="1"/>
  <c r="K1981" i="1" s="1"/>
  <c r="L1981" i="1" s="1"/>
  <c r="J1982" i="1"/>
  <c r="K1982" i="1" s="1"/>
  <c r="L1982" i="1" s="1"/>
  <c r="J1983" i="1"/>
  <c r="K1983" i="1" s="1"/>
  <c r="L1983" i="1" s="1"/>
  <c r="J1984" i="1"/>
  <c r="K1984" i="1" s="1"/>
  <c r="L1984" i="1" s="1"/>
  <c r="J1985" i="1"/>
  <c r="K1985" i="1" s="1"/>
  <c r="L1985" i="1" s="1"/>
  <c r="J1986" i="1"/>
  <c r="K1986" i="1" s="1"/>
  <c r="L1986" i="1" s="1"/>
  <c r="J1987" i="1"/>
  <c r="K1987" i="1" s="1"/>
  <c r="L1987" i="1" s="1"/>
  <c r="J1988" i="1"/>
  <c r="K1988" i="1" s="1"/>
  <c r="L1988" i="1" s="1"/>
  <c r="J1989" i="1"/>
  <c r="K1989" i="1" s="1"/>
  <c r="L1989" i="1" s="1"/>
  <c r="J1990" i="1"/>
  <c r="K1990" i="1" s="1"/>
  <c r="L1990" i="1" s="1"/>
  <c r="J1991" i="1"/>
  <c r="K1991" i="1" s="1"/>
  <c r="L1991" i="1" s="1"/>
  <c r="J1992" i="1"/>
  <c r="K1992" i="1" s="1"/>
  <c r="L1992" i="1" s="1"/>
  <c r="J1993" i="1"/>
  <c r="K1993" i="1" s="1"/>
  <c r="L1993" i="1" s="1"/>
  <c r="J1994" i="1"/>
  <c r="K1994" i="1" s="1"/>
  <c r="L1994" i="1" s="1"/>
  <c r="J1995" i="1"/>
  <c r="K1995" i="1" s="1"/>
  <c r="L1995" i="1" s="1"/>
  <c r="J1996" i="1"/>
  <c r="K1996" i="1" s="1"/>
  <c r="L1996" i="1" s="1"/>
  <c r="J1997" i="1"/>
  <c r="K1997" i="1" s="1"/>
  <c r="L1997" i="1" s="1"/>
  <c r="J1998" i="1"/>
  <c r="K1998" i="1" s="1"/>
  <c r="L1998" i="1" s="1"/>
  <c r="J1999" i="1"/>
  <c r="K1999" i="1" s="1"/>
  <c r="L1999" i="1" s="1"/>
  <c r="J2000" i="1"/>
  <c r="K2000" i="1" s="1"/>
  <c r="L2000" i="1" s="1"/>
  <c r="J2001" i="1"/>
  <c r="K2001" i="1" s="1"/>
  <c r="L2001" i="1" s="1"/>
  <c r="J2002" i="1"/>
  <c r="K2002" i="1" s="1"/>
  <c r="L2002" i="1" s="1"/>
  <c r="J2003" i="1"/>
  <c r="K2003" i="1" s="1"/>
  <c r="L2003" i="1" s="1"/>
  <c r="J2004" i="1"/>
  <c r="K2004" i="1" s="1"/>
  <c r="L2004" i="1" s="1"/>
  <c r="J2005" i="1"/>
  <c r="K2005" i="1" s="1"/>
  <c r="L2005" i="1" s="1"/>
  <c r="J2006" i="1"/>
  <c r="K2006" i="1" s="1"/>
  <c r="L2006" i="1" s="1"/>
  <c r="J2007" i="1"/>
  <c r="K2007" i="1" s="1"/>
  <c r="L2007" i="1" s="1"/>
  <c r="J2008" i="1"/>
  <c r="K2008" i="1" s="1"/>
  <c r="L2008" i="1" s="1"/>
  <c r="J2009" i="1"/>
  <c r="K2009" i="1" s="1"/>
  <c r="L2009" i="1" s="1"/>
  <c r="J2010" i="1"/>
  <c r="K2010" i="1" s="1"/>
  <c r="L2010" i="1" s="1"/>
  <c r="J2011" i="1"/>
  <c r="K2011" i="1" s="1"/>
  <c r="L2011" i="1" s="1"/>
  <c r="J2012" i="1"/>
  <c r="K2012" i="1" s="1"/>
  <c r="L2012" i="1" s="1"/>
  <c r="J2013" i="1"/>
  <c r="K2013" i="1" s="1"/>
  <c r="L2013" i="1" s="1"/>
  <c r="J2014" i="1"/>
  <c r="K2014" i="1" s="1"/>
  <c r="L2014" i="1" s="1"/>
  <c r="J2015" i="1"/>
  <c r="K2015" i="1" s="1"/>
  <c r="L2015" i="1" s="1"/>
  <c r="J2016" i="1"/>
  <c r="K2016" i="1" s="1"/>
  <c r="L2016" i="1" s="1"/>
  <c r="J2017" i="1"/>
  <c r="K2017" i="1" s="1"/>
  <c r="L2017" i="1" s="1"/>
  <c r="J2018" i="1"/>
  <c r="K2018" i="1" s="1"/>
  <c r="L2018" i="1" s="1"/>
  <c r="J2019" i="1"/>
  <c r="K2019" i="1" s="1"/>
  <c r="L2019" i="1" s="1"/>
  <c r="J2020" i="1"/>
  <c r="K2020" i="1" s="1"/>
  <c r="L2020" i="1" s="1"/>
  <c r="J2021" i="1"/>
  <c r="K2021" i="1" s="1"/>
  <c r="L2021" i="1" s="1"/>
  <c r="J2022" i="1"/>
  <c r="K2022" i="1" s="1"/>
  <c r="L2022" i="1" s="1"/>
  <c r="J2023" i="1"/>
  <c r="K2023" i="1" s="1"/>
  <c r="L2023" i="1" s="1"/>
  <c r="J2024" i="1"/>
  <c r="K2024" i="1" s="1"/>
  <c r="L2024" i="1" s="1"/>
  <c r="J2025" i="1"/>
  <c r="K2025" i="1" s="1"/>
  <c r="L2025" i="1" s="1"/>
  <c r="J2026" i="1"/>
  <c r="K2026" i="1" s="1"/>
  <c r="L2026" i="1" s="1"/>
  <c r="J2027" i="1"/>
  <c r="K2027" i="1" s="1"/>
  <c r="L2027" i="1" s="1"/>
  <c r="J2028" i="1"/>
  <c r="K2028" i="1" s="1"/>
  <c r="L2028" i="1" s="1"/>
  <c r="J2029" i="1"/>
  <c r="K2029" i="1" s="1"/>
  <c r="L2029" i="1" s="1"/>
  <c r="J2030" i="1"/>
  <c r="K2030" i="1" s="1"/>
  <c r="L2030" i="1" s="1"/>
  <c r="J2031" i="1"/>
  <c r="K2031" i="1" s="1"/>
  <c r="L2031" i="1" s="1"/>
  <c r="J2032" i="1"/>
  <c r="K2032" i="1" s="1"/>
  <c r="L2032" i="1" s="1"/>
  <c r="J2033" i="1"/>
  <c r="K2033" i="1" s="1"/>
  <c r="L2033" i="1" s="1"/>
  <c r="J2034" i="1"/>
  <c r="K2034" i="1" s="1"/>
  <c r="L2034" i="1" s="1"/>
  <c r="J2035" i="1"/>
  <c r="K2035" i="1" s="1"/>
  <c r="L2035" i="1" s="1"/>
  <c r="J2036" i="1"/>
  <c r="K2036" i="1" s="1"/>
  <c r="L2036" i="1" s="1"/>
  <c r="J2037" i="1"/>
  <c r="K2037" i="1" s="1"/>
  <c r="L2037" i="1" s="1"/>
  <c r="J2038" i="1"/>
  <c r="K2038" i="1" s="1"/>
  <c r="L2038" i="1" s="1"/>
  <c r="J2039" i="1"/>
  <c r="K2039" i="1" s="1"/>
  <c r="L2039" i="1" s="1"/>
  <c r="J2040" i="1"/>
  <c r="K2040" i="1" s="1"/>
  <c r="L2040" i="1" s="1"/>
  <c r="J2041" i="1"/>
  <c r="K2041" i="1" s="1"/>
  <c r="L2041" i="1" s="1"/>
  <c r="J2042" i="1"/>
  <c r="K2042" i="1" s="1"/>
  <c r="L2042" i="1" s="1"/>
  <c r="J2043" i="1"/>
  <c r="K2043" i="1" s="1"/>
  <c r="L2043" i="1" s="1"/>
  <c r="J2044" i="1"/>
  <c r="K2044" i="1" s="1"/>
  <c r="L2044" i="1" s="1"/>
  <c r="J2045" i="1"/>
  <c r="K2045" i="1" s="1"/>
  <c r="L2045" i="1" s="1"/>
  <c r="J2046" i="1"/>
  <c r="K2046" i="1" s="1"/>
  <c r="L2046" i="1" s="1"/>
  <c r="J2047" i="1"/>
  <c r="K2047" i="1" s="1"/>
  <c r="L2047" i="1" s="1"/>
  <c r="J2048" i="1"/>
  <c r="K2048" i="1" s="1"/>
  <c r="L2048" i="1" s="1"/>
  <c r="J2049" i="1"/>
  <c r="K2049" i="1" s="1"/>
  <c r="L2049" i="1" s="1"/>
  <c r="J2050" i="1"/>
  <c r="K2050" i="1" s="1"/>
  <c r="L2050" i="1" s="1"/>
  <c r="J2051" i="1"/>
  <c r="K2051" i="1" s="1"/>
  <c r="L2051" i="1" s="1"/>
  <c r="J2052" i="1"/>
  <c r="K2052" i="1" s="1"/>
  <c r="L2052" i="1" s="1"/>
  <c r="J2053" i="1"/>
  <c r="K2053" i="1" s="1"/>
  <c r="L2053" i="1" s="1"/>
  <c r="J2054" i="1"/>
  <c r="K2054" i="1" s="1"/>
  <c r="L2054" i="1" s="1"/>
  <c r="J2055" i="1"/>
  <c r="K2055" i="1" s="1"/>
  <c r="L2055" i="1" s="1"/>
  <c r="J2056" i="1"/>
  <c r="K2056" i="1" s="1"/>
  <c r="L2056" i="1" s="1"/>
  <c r="J2057" i="1"/>
  <c r="K2057" i="1" s="1"/>
  <c r="L2057" i="1" s="1"/>
  <c r="J2058" i="1"/>
  <c r="K2058" i="1" s="1"/>
  <c r="L2058" i="1" s="1"/>
  <c r="J2059" i="1"/>
  <c r="K2059" i="1" s="1"/>
  <c r="L2059" i="1" s="1"/>
  <c r="J2060" i="1"/>
  <c r="K2060" i="1" s="1"/>
  <c r="L2060" i="1" s="1"/>
  <c r="J2061" i="1"/>
  <c r="K2061" i="1" s="1"/>
  <c r="L2061" i="1" s="1"/>
  <c r="J2062" i="1"/>
  <c r="K2062" i="1" s="1"/>
  <c r="L2062" i="1" s="1"/>
  <c r="J2063" i="1"/>
  <c r="K2063" i="1" s="1"/>
  <c r="L2063" i="1" s="1"/>
  <c r="J2064" i="1"/>
  <c r="K2064" i="1" s="1"/>
  <c r="L2064" i="1" s="1"/>
  <c r="J2065" i="1"/>
  <c r="K2065" i="1" s="1"/>
  <c r="L2065" i="1" s="1"/>
  <c r="J2066" i="1"/>
  <c r="K2066" i="1" s="1"/>
  <c r="L2066" i="1" s="1"/>
  <c r="J2067" i="1"/>
  <c r="K2067" i="1" s="1"/>
  <c r="L2067" i="1" s="1"/>
  <c r="J2068" i="1"/>
  <c r="K2068" i="1" s="1"/>
  <c r="L2068" i="1" s="1"/>
  <c r="J2069" i="1"/>
  <c r="K2069" i="1" s="1"/>
  <c r="L2069" i="1" s="1"/>
  <c r="J2070" i="1"/>
  <c r="K2070" i="1" s="1"/>
  <c r="L2070" i="1" s="1"/>
  <c r="J2071" i="1"/>
  <c r="K2071" i="1" s="1"/>
  <c r="L2071" i="1" s="1"/>
  <c r="J2072" i="1"/>
  <c r="K2072" i="1" s="1"/>
  <c r="L2072" i="1" s="1"/>
  <c r="J2073" i="1"/>
  <c r="K2073" i="1" s="1"/>
  <c r="L2073" i="1" s="1"/>
  <c r="J2074" i="1"/>
  <c r="K2074" i="1" s="1"/>
  <c r="L2074" i="1" s="1"/>
  <c r="J2075" i="1"/>
  <c r="K2075" i="1" s="1"/>
  <c r="L2075" i="1" s="1"/>
  <c r="J2076" i="1"/>
  <c r="K2076" i="1" s="1"/>
  <c r="L2076" i="1" s="1"/>
  <c r="J2077" i="1"/>
  <c r="K2077" i="1" s="1"/>
  <c r="L2077" i="1" s="1"/>
  <c r="J2078" i="1"/>
  <c r="K2078" i="1" s="1"/>
  <c r="L2078" i="1" s="1"/>
  <c r="J2079" i="1"/>
  <c r="K2079" i="1" s="1"/>
  <c r="L2079" i="1" s="1"/>
  <c r="J2080" i="1"/>
  <c r="K2080" i="1" s="1"/>
  <c r="L2080" i="1" s="1"/>
  <c r="J2081" i="1"/>
  <c r="K2081" i="1" s="1"/>
  <c r="L2081" i="1" s="1"/>
  <c r="J2082" i="1"/>
  <c r="K2082" i="1" s="1"/>
  <c r="L2082" i="1" s="1"/>
  <c r="J2083" i="1"/>
  <c r="K2083" i="1" s="1"/>
  <c r="L2083" i="1" s="1"/>
  <c r="J2084" i="1"/>
  <c r="K2084" i="1" s="1"/>
  <c r="L2084" i="1" s="1"/>
  <c r="J2085" i="1"/>
  <c r="K2085" i="1" s="1"/>
  <c r="L2085" i="1" s="1"/>
  <c r="J2086" i="1"/>
  <c r="K2086" i="1" s="1"/>
  <c r="L2086" i="1" s="1"/>
  <c r="J2087" i="1"/>
  <c r="K2087" i="1" s="1"/>
  <c r="L2087" i="1" s="1"/>
  <c r="J2088" i="1"/>
  <c r="K2088" i="1" s="1"/>
  <c r="L2088" i="1" s="1"/>
  <c r="J2089" i="1"/>
  <c r="K2089" i="1" s="1"/>
  <c r="L2089" i="1" s="1"/>
  <c r="J2090" i="1"/>
  <c r="K2090" i="1" s="1"/>
  <c r="L2090" i="1" s="1"/>
  <c r="J2091" i="1"/>
  <c r="K2091" i="1" s="1"/>
  <c r="L2091" i="1" s="1"/>
  <c r="J2092" i="1"/>
  <c r="K2092" i="1" s="1"/>
  <c r="L2092" i="1" s="1"/>
  <c r="J2093" i="1"/>
  <c r="K2093" i="1" s="1"/>
  <c r="L2093" i="1" s="1"/>
  <c r="J2094" i="1"/>
  <c r="K2094" i="1" s="1"/>
  <c r="L2094" i="1" s="1"/>
  <c r="J2095" i="1"/>
  <c r="K2095" i="1" s="1"/>
  <c r="L2095" i="1" s="1"/>
  <c r="J2096" i="1"/>
  <c r="K2096" i="1" s="1"/>
  <c r="L2096" i="1" s="1"/>
  <c r="J2097" i="1"/>
  <c r="K2097" i="1" s="1"/>
  <c r="L2097" i="1" s="1"/>
  <c r="J2098" i="1"/>
  <c r="K2098" i="1" s="1"/>
  <c r="L2098" i="1" s="1"/>
  <c r="J2099" i="1"/>
  <c r="K2099" i="1" s="1"/>
  <c r="L2099" i="1" s="1"/>
  <c r="J2100" i="1"/>
  <c r="K2100" i="1" s="1"/>
  <c r="L2100" i="1" s="1"/>
  <c r="J2101" i="1"/>
  <c r="K2101" i="1" s="1"/>
  <c r="L2101" i="1" s="1"/>
  <c r="J2102" i="1"/>
  <c r="K2102" i="1" s="1"/>
  <c r="L2102" i="1" s="1"/>
  <c r="J2103" i="1"/>
  <c r="K2103" i="1" s="1"/>
  <c r="L2103" i="1" s="1"/>
  <c r="J2104" i="1"/>
  <c r="K2104" i="1" s="1"/>
  <c r="L2104" i="1" s="1"/>
  <c r="J2105" i="1"/>
  <c r="K2105" i="1" s="1"/>
  <c r="L2105" i="1" s="1"/>
  <c r="J2106" i="1"/>
  <c r="K2106" i="1" s="1"/>
  <c r="L2106" i="1" s="1"/>
  <c r="J2107" i="1"/>
  <c r="K2107" i="1" s="1"/>
  <c r="L2107" i="1" s="1"/>
  <c r="J2108" i="1"/>
  <c r="K2108" i="1" s="1"/>
  <c r="L2108" i="1" s="1"/>
  <c r="J2109" i="1"/>
  <c r="K2109" i="1" s="1"/>
  <c r="L2109" i="1" s="1"/>
  <c r="J2110" i="1"/>
  <c r="K2110" i="1" s="1"/>
  <c r="L2110" i="1" s="1"/>
  <c r="J2111" i="1"/>
  <c r="K2111" i="1" s="1"/>
  <c r="L2111" i="1" s="1"/>
  <c r="J2112" i="1"/>
  <c r="K2112" i="1" s="1"/>
  <c r="L2112" i="1" s="1"/>
  <c r="J2113" i="1"/>
  <c r="K2113" i="1" s="1"/>
  <c r="L2113" i="1" s="1"/>
  <c r="J2114" i="1"/>
  <c r="K2114" i="1" s="1"/>
  <c r="L2114" i="1" s="1"/>
  <c r="J2115" i="1"/>
  <c r="K2115" i="1" s="1"/>
  <c r="L2115" i="1" s="1"/>
  <c r="J2116" i="1"/>
  <c r="K2116" i="1" s="1"/>
  <c r="L2116" i="1" s="1"/>
  <c r="J2117" i="1"/>
  <c r="K2117" i="1" s="1"/>
  <c r="L2117" i="1" s="1"/>
  <c r="J2118" i="1"/>
  <c r="K2118" i="1" s="1"/>
  <c r="L2118" i="1" s="1"/>
  <c r="J2119" i="1"/>
  <c r="K2119" i="1" s="1"/>
  <c r="L2119" i="1" s="1"/>
  <c r="J2120" i="1"/>
  <c r="K2120" i="1" s="1"/>
  <c r="L2120" i="1" s="1"/>
  <c r="J2121" i="1"/>
  <c r="K2121" i="1" s="1"/>
  <c r="L2121" i="1" s="1"/>
  <c r="J2122" i="1"/>
  <c r="K2122" i="1" s="1"/>
  <c r="L2122" i="1" s="1"/>
  <c r="J2123" i="1"/>
  <c r="K2123" i="1" s="1"/>
  <c r="L2123" i="1" s="1"/>
  <c r="J2124" i="1"/>
  <c r="K2124" i="1" s="1"/>
  <c r="L2124" i="1" s="1"/>
  <c r="J2125" i="1"/>
  <c r="K2125" i="1" s="1"/>
  <c r="L2125" i="1" s="1"/>
  <c r="J2126" i="1"/>
  <c r="K2126" i="1" s="1"/>
  <c r="L2126" i="1" s="1"/>
  <c r="J2127" i="1"/>
  <c r="K2127" i="1" s="1"/>
  <c r="L2127" i="1" s="1"/>
  <c r="J2128" i="1"/>
  <c r="K2128" i="1" s="1"/>
  <c r="L2128" i="1" s="1"/>
  <c r="J2129" i="1"/>
  <c r="K2129" i="1" s="1"/>
  <c r="L2129" i="1" s="1"/>
  <c r="J2130" i="1"/>
  <c r="K2130" i="1" s="1"/>
  <c r="L2130" i="1" s="1"/>
  <c r="J2131" i="1"/>
  <c r="K2131" i="1" s="1"/>
  <c r="L2131" i="1" s="1"/>
  <c r="J2132" i="1"/>
  <c r="K2132" i="1" s="1"/>
  <c r="L2132" i="1" s="1"/>
  <c r="J2133" i="1"/>
  <c r="K2133" i="1" s="1"/>
  <c r="L2133" i="1" s="1"/>
  <c r="J2134" i="1"/>
  <c r="K2134" i="1" s="1"/>
  <c r="L2134" i="1" s="1"/>
  <c r="J2135" i="1"/>
  <c r="K2135" i="1" s="1"/>
  <c r="L2135" i="1" s="1"/>
  <c r="J2136" i="1"/>
  <c r="K2136" i="1" s="1"/>
  <c r="L2136" i="1" s="1"/>
  <c r="J2137" i="1"/>
  <c r="K2137" i="1" s="1"/>
  <c r="L2137" i="1" s="1"/>
  <c r="J2138" i="1"/>
  <c r="K2138" i="1" s="1"/>
  <c r="L2138" i="1" s="1"/>
  <c r="J2139" i="1"/>
  <c r="K2139" i="1" s="1"/>
  <c r="L2139" i="1" s="1"/>
  <c r="J2140" i="1"/>
  <c r="K2140" i="1" s="1"/>
  <c r="L2140" i="1" s="1"/>
  <c r="J2141" i="1"/>
  <c r="K2141" i="1" s="1"/>
  <c r="L2141" i="1" s="1"/>
  <c r="J2142" i="1"/>
  <c r="K2142" i="1" s="1"/>
  <c r="L2142" i="1" s="1"/>
  <c r="J2143" i="1"/>
  <c r="K2143" i="1" s="1"/>
  <c r="L2143" i="1" s="1"/>
  <c r="J2144" i="1"/>
  <c r="K2144" i="1" s="1"/>
  <c r="L2144" i="1" s="1"/>
  <c r="J2145" i="1"/>
  <c r="K2145" i="1" s="1"/>
  <c r="L2145" i="1" s="1"/>
  <c r="J2146" i="1"/>
  <c r="K2146" i="1" s="1"/>
  <c r="L2146" i="1" s="1"/>
  <c r="J2147" i="1"/>
  <c r="K2147" i="1" s="1"/>
  <c r="L2147" i="1" s="1"/>
  <c r="J2148" i="1"/>
  <c r="K2148" i="1" s="1"/>
  <c r="L2148" i="1" s="1"/>
  <c r="J2149" i="1"/>
  <c r="K2149" i="1" s="1"/>
  <c r="L2149" i="1" s="1"/>
  <c r="J2150" i="1"/>
  <c r="K2150" i="1" s="1"/>
  <c r="L2150" i="1" s="1"/>
  <c r="J2151" i="1"/>
  <c r="K2151" i="1" s="1"/>
  <c r="L2151" i="1" s="1"/>
  <c r="J2152" i="1"/>
  <c r="K2152" i="1" s="1"/>
  <c r="L2152" i="1" s="1"/>
  <c r="J2153" i="1"/>
  <c r="K2153" i="1" s="1"/>
  <c r="L2153" i="1" s="1"/>
  <c r="J2154" i="1"/>
  <c r="K2154" i="1" s="1"/>
  <c r="L2154" i="1" s="1"/>
  <c r="J2155" i="1"/>
  <c r="K2155" i="1" s="1"/>
  <c r="L2155" i="1" s="1"/>
  <c r="J2156" i="1"/>
  <c r="K2156" i="1" s="1"/>
  <c r="L2156" i="1" s="1"/>
  <c r="J2157" i="1"/>
  <c r="K2157" i="1" s="1"/>
  <c r="L2157" i="1" s="1"/>
  <c r="J2158" i="1"/>
  <c r="K2158" i="1" s="1"/>
  <c r="L2158" i="1" s="1"/>
  <c r="J2159" i="1"/>
  <c r="K2159" i="1" s="1"/>
  <c r="L2159" i="1" s="1"/>
  <c r="J2160" i="1"/>
  <c r="K2160" i="1" s="1"/>
  <c r="L2160" i="1" s="1"/>
  <c r="J2161" i="1"/>
  <c r="K2161" i="1" s="1"/>
  <c r="L2161" i="1" s="1"/>
  <c r="J2162" i="1"/>
  <c r="K2162" i="1" s="1"/>
  <c r="L2162" i="1" s="1"/>
  <c r="J2163" i="1"/>
  <c r="K2163" i="1" s="1"/>
  <c r="L2163" i="1" s="1"/>
  <c r="J2164" i="1"/>
  <c r="K2164" i="1" s="1"/>
  <c r="L2164" i="1" s="1"/>
  <c r="J2165" i="1"/>
  <c r="K2165" i="1" s="1"/>
  <c r="L2165" i="1" s="1"/>
  <c r="J2166" i="1"/>
  <c r="K2166" i="1" s="1"/>
  <c r="L2166" i="1" s="1"/>
  <c r="J2167" i="1"/>
  <c r="K2167" i="1" s="1"/>
  <c r="L2167" i="1" s="1"/>
  <c r="J2168" i="1"/>
  <c r="K2168" i="1" s="1"/>
  <c r="L2168" i="1" s="1"/>
  <c r="J2169" i="1"/>
  <c r="K2169" i="1" s="1"/>
  <c r="L2169" i="1" s="1"/>
  <c r="J2170" i="1"/>
  <c r="K2170" i="1" s="1"/>
  <c r="L2170" i="1" s="1"/>
  <c r="J2171" i="1"/>
  <c r="K2171" i="1" s="1"/>
  <c r="L2171" i="1" s="1"/>
  <c r="J2172" i="1"/>
  <c r="K2172" i="1" s="1"/>
  <c r="L2172" i="1" s="1"/>
  <c r="J2173" i="1"/>
  <c r="K2173" i="1" s="1"/>
  <c r="L2173" i="1" s="1"/>
  <c r="J2174" i="1"/>
  <c r="K2174" i="1" s="1"/>
  <c r="L2174" i="1" s="1"/>
  <c r="J2175" i="1"/>
  <c r="K2175" i="1" s="1"/>
  <c r="L2175" i="1" s="1"/>
  <c r="J2176" i="1"/>
  <c r="K2176" i="1" s="1"/>
  <c r="L2176" i="1" s="1"/>
  <c r="J2177" i="1"/>
  <c r="K2177" i="1" s="1"/>
  <c r="L2177" i="1" s="1"/>
  <c r="J2178" i="1"/>
  <c r="K2178" i="1" s="1"/>
  <c r="L2178" i="1" s="1"/>
  <c r="J2179" i="1"/>
  <c r="K2179" i="1" s="1"/>
  <c r="L2179" i="1" s="1"/>
  <c r="J2180" i="1"/>
  <c r="K2180" i="1" s="1"/>
  <c r="L2180" i="1" s="1"/>
  <c r="J2181" i="1"/>
  <c r="K2181" i="1" s="1"/>
  <c r="L2181" i="1" s="1"/>
  <c r="J2182" i="1"/>
  <c r="K2182" i="1" s="1"/>
  <c r="L2182" i="1" s="1"/>
  <c r="J2183" i="1"/>
  <c r="K2183" i="1" s="1"/>
  <c r="L2183" i="1" s="1"/>
  <c r="J2184" i="1"/>
  <c r="K2184" i="1" s="1"/>
  <c r="L2184" i="1" s="1"/>
  <c r="J2185" i="1"/>
  <c r="K2185" i="1" s="1"/>
  <c r="L2185" i="1" s="1"/>
  <c r="J2186" i="1"/>
  <c r="K2186" i="1" s="1"/>
  <c r="L2186" i="1" s="1"/>
  <c r="J2187" i="1"/>
  <c r="K2187" i="1" s="1"/>
  <c r="L2187" i="1" s="1"/>
  <c r="J2188" i="1"/>
  <c r="K2188" i="1" s="1"/>
  <c r="L2188" i="1" s="1"/>
  <c r="J2189" i="1"/>
  <c r="K2189" i="1" s="1"/>
  <c r="L2189" i="1" s="1"/>
  <c r="J2190" i="1"/>
  <c r="K2190" i="1" s="1"/>
  <c r="L2190" i="1" s="1"/>
  <c r="J2191" i="1"/>
  <c r="K2191" i="1" s="1"/>
  <c r="L2191" i="1" s="1"/>
  <c r="J2192" i="1"/>
  <c r="K2192" i="1" s="1"/>
  <c r="L2192" i="1" s="1"/>
  <c r="J2193" i="1"/>
  <c r="K2193" i="1" s="1"/>
  <c r="L2193" i="1" s="1"/>
  <c r="J2194" i="1"/>
  <c r="K2194" i="1" s="1"/>
  <c r="L2194" i="1" s="1"/>
  <c r="J2195" i="1"/>
  <c r="K2195" i="1" s="1"/>
  <c r="L2195" i="1" s="1"/>
  <c r="J2196" i="1"/>
  <c r="K2196" i="1" s="1"/>
  <c r="L2196" i="1" s="1"/>
  <c r="J2197" i="1"/>
  <c r="K2197" i="1" s="1"/>
  <c r="L2197" i="1" s="1"/>
  <c r="J2198" i="1"/>
  <c r="K2198" i="1" s="1"/>
  <c r="L2198" i="1" s="1"/>
  <c r="J2199" i="1"/>
  <c r="K2199" i="1" s="1"/>
  <c r="L2199" i="1" s="1"/>
  <c r="J2200" i="1"/>
  <c r="K2200" i="1" s="1"/>
  <c r="L2200" i="1" s="1"/>
  <c r="J2201" i="1"/>
  <c r="K2201" i="1" s="1"/>
  <c r="L2201" i="1" s="1"/>
  <c r="J2202" i="1"/>
  <c r="K2202" i="1" s="1"/>
  <c r="L2202" i="1" s="1"/>
  <c r="J2203" i="1"/>
  <c r="K2203" i="1" s="1"/>
  <c r="L2203" i="1" s="1"/>
  <c r="J2204" i="1"/>
  <c r="K2204" i="1" s="1"/>
  <c r="L2204" i="1" s="1"/>
  <c r="J2205" i="1"/>
  <c r="K2205" i="1" s="1"/>
  <c r="L2205" i="1" s="1"/>
  <c r="J2206" i="1"/>
  <c r="K2206" i="1" s="1"/>
  <c r="L2206" i="1" s="1"/>
  <c r="J2207" i="1"/>
  <c r="K2207" i="1" s="1"/>
  <c r="L2207" i="1" s="1"/>
  <c r="J2208" i="1"/>
  <c r="K2208" i="1" s="1"/>
  <c r="L2208" i="1" s="1"/>
  <c r="J2209" i="1"/>
  <c r="K2209" i="1" s="1"/>
  <c r="L2209" i="1" s="1"/>
  <c r="J2210" i="1"/>
  <c r="K2210" i="1" s="1"/>
  <c r="L2210" i="1" s="1"/>
  <c r="J2211" i="1"/>
  <c r="K2211" i="1" s="1"/>
  <c r="L2211" i="1" s="1"/>
  <c r="J2212" i="1"/>
  <c r="K2212" i="1" s="1"/>
  <c r="L2212" i="1" s="1"/>
  <c r="J2213" i="1"/>
  <c r="K2213" i="1" s="1"/>
  <c r="L2213" i="1" s="1"/>
  <c r="J2214" i="1"/>
  <c r="K2214" i="1" s="1"/>
  <c r="L2214" i="1" s="1"/>
  <c r="J2215" i="1"/>
  <c r="K2215" i="1" s="1"/>
  <c r="L2215" i="1" s="1"/>
  <c r="J2216" i="1"/>
  <c r="K2216" i="1" s="1"/>
  <c r="L2216" i="1" s="1"/>
  <c r="J2217" i="1"/>
  <c r="K2217" i="1" s="1"/>
  <c r="L2217" i="1" s="1"/>
  <c r="J2218" i="1"/>
  <c r="K2218" i="1" s="1"/>
  <c r="L2218" i="1" s="1"/>
  <c r="J2219" i="1"/>
  <c r="K2219" i="1" s="1"/>
  <c r="L2219" i="1" s="1"/>
  <c r="J2220" i="1"/>
  <c r="K2220" i="1" s="1"/>
  <c r="L2220" i="1" s="1"/>
  <c r="J2221" i="1"/>
  <c r="K2221" i="1" s="1"/>
  <c r="L2221" i="1" s="1"/>
  <c r="J2222" i="1"/>
  <c r="K2222" i="1" s="1"/>
  <c r="L2222" i="1" s="1"/>
  <c r="J2223" i="1"/>
  <c r="K2223" i="1" s="1"/>
  <c r="L2223" i="1" s="1"/>
  <c r="J2224" i="1"/>
  <c r="K2224" i="1" s="1"/>
  <c r="L2224" i="1" s="1"/>
  <c r="J2225" i="1"/>
  <c r="K2225" i="1" s="1"/>
  <c r="L2225" i="1" s="1"/>
  <c r="J2226" i="1"/>
  <c r="K2226" i="1" s="1"/>
  <c r="L2226" i="1" s="1"/>
  <c r="J2227" i="1"/>
  <c r="K2227" i="1" s="1"/>
  <c r="L2227" i="1" s="1"/>
  <c r="J2228" i="1"/>
  <c r="K2228" i="1" s="1"/>
  <c r="L2228" i="1" s="1"/>
  <c r="J2229" i="1"/>
  <c r="K2229" i="1" s="1"/>
  <c r="L2229" i="1" s="1"/>
  <c r="J2230" i="1"/>
  <c r="K2230" i="1" s="1"/>
  <c r="L2230" i="1" s="1"/>
  <c r="J2231" i="1"/>
  <c r="K2231" i="1" s="1"/>
  <c r="L2231" i="1" s="1"/>
  <c r="J2232" i="1"/>
  <c r="K2232" i="1" s="1"/>
  <c r="L2232" i="1" s="1"/>
  <c r="J2233" i="1"/>
  <c r="K2233" i="1" s="1"/>
  <c r="L2233" i="1" s="1"/>
  <c r="J2234" i="1"/>
  <c r="K2234" i="1" s="1"/>
  <c r="L2234" i="1" s="1"/>
  <c r="J2235" i="1"/>
  <c r="K2235" i="1" s="1"/>
  <c r="L2235" i="1" s="1"/>
  <c r="J2236" i="1"/>
  <c r="K2236" i="1" s="1"/>
  <c r="L2236" i="1" s="1"/>
  <c r="J2237" i="1"/>
  <c r="K2237" i="1" s="1"/>
  <c r="L2237" i="1" s="1"/>
  <c r="J2238" i="1"/>
  <c r="K2238" i="1" s="1"/>
  <c r="L2238" i="1" s="1"/>
  <c r="J2239" i="1"/>
  <c r="K2239" i="1" s="1"/>
  <c r="L2239" i="1" s="1"/>
  <c r="J2240" i="1"/>
  <c r="K2240" i="1" s="1"/>
  <c r="L2240" i="1" s="1"/>
  <c r="J2241" i="1"/>
  <c r="K2241" i="1" s="1"/>
  <c r="L2241" i="1" s="1"/>
  <c r="J2242" i="1"/>
  <c r="K2242" i="1" s="1"/>
  <c r="L2242" i="1" s="1"/>
  <c r="J2243" i="1"/>
  <c r="K2243" i="1" s="1"/>
  <c r="L2243" i="1" s="1"/>
  <c r="J2244" i="1"/>
  <c r="K2244" i="1" s="1"/>
  <c r="L2244" i="1" s="1"/>
  <c r="J2245" i="1"/>
  <c r="K2245" i="1" s="1"/>
  <c r="L2245" i="1" s="1"/>
  <c r="J2246" i="1"/>
  <c r="K2246" i="1" s="1"/>
  <c r="L2246" i="1" s="1"/>
  <c r="J2247" i="1"/>
  <c r="K2247" i="1" s="1"/>
  <c r="L2247" i="1" s="1"/>
  <c r="J2248" i="1"/>
  <c r="K2248" i="1" s="1"/>
  <c r="L2248" i="1" s="1"/>
  <c r="J2249" i="1"/>
  <c r="K2249" i="1" s="1"/>
  <c r="L2249" i="1" s="1"/>
  <c r="J2250" i="1"/>
  <c r="K2250" i="1" s="1"/>
  <c r="L2250" i="1" s="1"/>
  <c r="J2251" i="1"/>
  <c r="K2251" i="1" s="1"/>
  <c r="L2251" i="1" s="1"/>
  <c r="J2252" i="1"/>
  <c r="K2252" i="1" s="1"/>
  <c r="L2252" i="1" s="1"/>
  <c r="J2253" i="1"/>
  <c r="K2253" i="1" s="1"/>
  <c r="L2253" i="1" s="1"/>
  <c r="J2254" i="1"/>
  <c r="K2254" i="1" s="1"/>
  <c r="L2254" i="1" s="1"/>
  <c r="J2255" i="1"/>
  <c r="K2255" i="1" s="1"/>
  <c r="L2255" i="1" s="1"/>
  <c r="J2256" i="1"/>
  <c r="K2256" i="1" s="1"/>
  <c r="L2256" i="1" s="1"/>
  <c r="J2257" i="1"/>
  <c r="K2257" i="1" s="1"/>
  <c r="L2257" i="1" s="1"/>
  <c r="J2258" i="1"/>
  <c r="K2258" i="1" s="1"/>
  <c r="L2258" i="1" s="1"/>
  <c r="J2259" i="1"/>
  <c r="K2259" i="1" s="1"/>
  <c r="L2259" i="1" s="1"/>
  <c r="J2260" i="1"/>
  <c r="K2260" i="1" s="1"/>
  <c r="L2260" i="1" s="1"/>
  <c r="J2261" i="1"/>
  <c r="K2261" i="1" s="1"/>
  <c r="L2261" i="1" s="1"/>
  <c r="J2262" i="1"/>
  <c r="K2262" i="1" s="1"/>
  <c r="L2262" i="1" s="1"/>
  <c r="J2263" i="1"/>
  <c r="K2263" i="1" s="1"/>
  <c r="L2263" i="1" s="1"/>
  <c r="J2264" i="1"/>
  <c r="K2264" i="1" s="1"/>
  <c r="L2264" i="1" s="1"/>
  <c r="J2265" i="1"/>
  <c r="K2265" i="1" s="1"/>
  <c r="L2265" i="1" s="1"/>
  <c r="J2266" i="1"/>
  <c r="K2266" i="1" s="1"/>
  <c r="L2266" i="1" s="1"/>
  <c r="J2267" i="1"/>
  <c r="K2267" i="1" s="1"/>
  <c r="L2267" i="1" s="1"/>
  <c r="J2268" i="1"/>
  <c r="K2268" i="1" s="1"/>
  <c r="L2268" i="1" s="1"/>
  <c r="J2269" i="1"/>
  <c r="K2269" i="1" s="1"/>
  <c r="L2269" i="1" s="1"/>
  <c r="J2270" i="1"/>
  <c r="K2270" i="1" s="1"/>
  <c r="L2270" i="1" s="1"/>
  <c r="J2271" i="1"/>
  <c r="K2271" i="1" s="1"/>
  <c r="L2271" i="1" s="1"/>
  <c r="J2272" i="1"/>
  <c r="K2272" i="1" s="1"/>
  <c r="L2272" i="1" s="1"/>
  <c r="J2273" i="1"/>
  <c r="K2273" i="1" s="1"/>
  <c r="L2273" i="1" s="1"/>
  <c r="J2274" i="1"/>
  <c r="K2274" i="1" s="1"/>
  <c r="L2274" i="1" s="1"/>
  <c r="J2275" i="1"/>
  <c r="K2275" i="1" s="1"/>
  <c r="L2275" i="1" s="1"/>
  <c r="J2276" i="1"/>
  <c r="K2276" i="1" s="1"/>
  <c r="L2276" i="1" s="1"/>
  <c r="J2277" i="1"/>
  <c r="K2277" i="1" s="1"/>
  <c r="L2277" i="1" s="1"/>
  <c r="J2278" i="1"/>
  <c r="K2278" i="1" s="1"/>
  <c r="L2278" i="1" s="1"/>
  <c r="J2279" i="1"/>
  <c r="K2279" i="1" s="1"/>
  <c r="L2279" i="1" s="1"/>
  <c r="J2280" i="1"/>
  <c r="K2280" i="1" s="1"/>
  <c r="L2280" i="1" s="1"/>
  <c r="J2281" i="1"/>
  <c r="K2281" i="1" s="1"/>
  <c r="L2281" i="1" s="1"/>
  <c r="J2282" i="1"/>
  <c r="K2282" i="1" s="1"/>
  <c r="L2282" i="1" s="1"/>
  <c r="J2283" i="1"/>
  <c r="K2283" i="1" s="1"/>
  <c r="L2283" i="1" s="1"/>
  <c r="J2284" i="1"/>
  <c r="K2284" i="1" s="1"/>
  <c r="L2284" i="1" s="1"/>
  <c r="J2285" i="1"/>
  <c r="K2285" i="1" s="1"/>
  <c r="L2285" i="1" s="1"/>
  <c r="J2286" i="1"/>
  <c r="K2286" i="1" s="1"/>
  <c r="L2286" i="1" s="1"/>
  <c r="J2287" i="1"/>
  <c r="K2287" i="1" s="1"/>
  <c r="L2287" i="1" s="1"/>
  <c r="J2288" i="1"/>
  <c r="K2288" i="1" s="1"/>
  <c r="L2288" i="1" s="1"/>
  <c r="J2289" i="1"/>
  <c r="K2289" i="1" s="1"/>
  <c r="L2289" i="1" s="1"/>
  <c r="J2290" i="1"/>
  <c r="K2290" i="1" s="1"/>
  <c r="L2290" i="1" s="1"/>
  <c r="J2291" i="1"/>
  <c r="K2291" i="1" s="1"/>
  <c r="L2291" i="1" s="1"/>
  <c r="J2292" i="1"/>
  <c r="K2292" i="1" s="1"/>
  <c r="L2292" i="1" s="1"/>
  <c r="J2293" i="1"/>
  <c r="K2293" i="1" s="1"/>
  <c r="L2293" i="1" s="1"/>
  <c r="J2294" i="1"/>
  <c r="K2294" i="1" s="1"/>
  <c r="L2294" i="1" s="1"/>
  <c r="J2295" i="1"/>
  <c r="K2295" i="1" s="1"/>
  <c r="L2295" i="1" s="1"/>
  <c r="J2296" i="1"/>
  <c r="K2296" i="1" s="1"/>
  <c r="L2296" i="1" s="1"/>
  <c r="J2297" i="1"/>
  <c r="K2297" i="1" s="1"/>
  <c r="L2297" i="1" s="1"/>
  <c r="J2298" i="1"/>
  <c r="K2298" i="1" s="1"/>
  <c r="L2298" i="1" s="1"/>
  <c r="J2299" i="1"/>
  <c r="K2299" i="1" s="1"/>
  <c r="L2299" i="1" s="1"/>
  <c r="J2300" i="1"/>
  <c r="K2300" i="1" s="1"/>
  <c r="L2300" i="1" s="1"/>
  <c r="J2301" i="1"/>
  <c r="K2301" i="1" s="1"/>
  <c r="L2301" i="1" s="1"/>
  <c r="J2302" i="1"/>
  <c r="K2302" i="1" s="1"/>
  <c r="L2302" i="1" s="1"/>
  <c r="J2303" i="1"/>
  <c r="K2303" i="1" s="1"/>
  <c r="L2303" i="1" s="1"/>
  <c r="J2304" i="1"/>
  <c r="K2304" i="1" s="1"/>
  <c r="L2304" i="1" s="1"/>
  <c r="J2305" i="1"/>
  <c r="K2305" i="1" s="1"/>
  <c r="L2305" i="1" s="1"/>
  <c r="J2306" i="1"/>
  <c r="K2306" i="1" s="1"/>
  <c r="L2306" i="1" s="1"/>
  <c r="J2307" i="1"/>
  <c r="K2307" i="1" s="1"/>
  <c r="L2307" i="1" s="1"/>
  <c r="J2308" i="1"/>
  <c r="K2308" i="1" s="1"/>
  <c r="L2308" i="1" s="1"/>
  <c r="J2309" i="1"/>
  <c r="K2309" i="1" s="1"/>
  <c r="L2309" i="1" s="1"/>
  <c r="J2310" i="1"/>
  <c r="K2310" i="1" s="1"/>
  <c r="L2310" i="1" s="1"/>
  <c r="J2311" i="1"/>
  <c r="K2311" i="1" s="1"/>
  <c r="L2311" i="1" s="1"/>
  <c r="J2312" i="1"/>
  <c r="K2312" i="1" s="1"/>
  <c r="L2312" i="1" s="1"/>
  <c r="J2313" i="1"/>
  <c r="K2313" i="1" s="1"/>
  <c r="L2313" i="1" s="1"/>
  <c r="J2314" i="1"/>
  <c r="K2314" i="1" s="1"/>
  <c r="L2314" i="1" s="1"/>
  <c r="J2315" i="1"/>
  <c r="K2315" i="1" s="1"/>
  <c r="L2315" i="1" s="1"/>
  <c r="J2316" i="1"/>
  <c r="K2316" i="1" s="1"/>
  <c r="L2316" i="1" s="1"/>
  <c r="J2317" i="1"/>
  <c r="K2317" i="1" s="1"/>
  <c r="L2317" i="1" s="1"/>
  <c r="J2318" i="1"/>
  <c r="K2318" i="1" s="1"/>
  <c r="L2318" i="1" s="1"/>
  <c r="J2319" i="1"/>
  <c r="K2319" i="1" s="1"/>
  <c r="L2319" i="1" s="1"/>
  <c r="J2320" i="1"/>
  <c r="K2320" i="1" s="1"/>
  <c r="L2320" i="1" s="1"/>
  <c r="J2321" i="1"/>
  <c r="K2321" i="1" s="1"/>
  <c r="L2321" i="1" s="1"/>
  <c r="J2322" i="1"/>
  <c r="K2322" i="1" s="1"/>
  <c r="L2322" i="1" s="1"/>
  <c r="J2323" i="1"/>
  <c r="K2323" i="1" s="1"/>
  <c r="L2323" i="1" s="1"/>
  <c r="J2324" i="1"/>
  <c r="K2324" i="1" s="1"/>
  <c r="L2324" i="1" s="1"/>
  <c r="J2325" i="1"/>
  <c r="K2325" i="1" s="1"/>
  <c r="L2325" i="1" s="1"/>
  <c r="J2326" i="1"/>
  <c r="K2326" i="1" s="1"/>
  <c r="L2326" i="1" s="1"/>
  <c r="J2327" i="1"/>
  <c r="K2327" i="1" s="1"/>
  <c r="L2327" i="1" s="1"/>
  <c r="J2328" i="1"/>
  <c r="K2328" i="1" s="1"/>
  <c r="L2328" i="1" s="1"/>
  <c r="J2329" i="1"/>
  <c r="K2329" i="1" s="1"/>
  <c r="L2329" i="1" s="1"/>
  <c r="J2330" i="1"/>
  <c r="K2330" i="1" s="1"/>
  <c r="L2330" i="1" s="1"/>
  <c r="J2331" i="1"/>
  <c r="K2331" i="1" s="1"/>
  <c r="L2331" i="1" s="1"/>
  <c r="J2332" i="1"/>
  <c r="K2332" i="1" s="1"/>
  <c r="L2332" i="1" s="1"/>
  <c r="J2333" i="1"/>
  <c r="K2333" i="1" s="1"/>
  <c r="L2333" i="1" s="1"/>
  <c r="J2334" i="1"/>
  <c r="K2334" i="1" s="1"/>
  <c r="L2334" i="1" s="1"/>
  <c r="J2335" i="1"/>
  <c r="K2335" i="1" s="1"/>
  <c r="L2335" i="1" s="1"/>
  <c r="J2336" i="1"/>
  <c r="K2336" i="1" s="1"/>
  <c r="L2336" i="1" s="1"/>
  <c r="J2337" i="1"/>
  <c r="K2337" i="1" s="1"/>
  <c r="L2337" i="1" s="1"/>
  <c r="J2338" i="1"/>
  <c r="K2338" i="1" s="1"/>
  <c r="L2338" i="1" s="1"/>
  <c r="J2339" i="1"/>
  <c r="K2339" i="1" s="1"/>
  <c r="L2339" i="1" s="1"/>
  <c r="J2340" i="1"/>
  <c r="K2340" i="1" s="1"/>
  <c r="L2340" i="1" s="1"/>
  <c r="J2341" i="1"/>
  <c r="K2341" i="1" s="1"/>
  <c r="L2341" i="1" s="1"/>
  <c r="J2342" i="1"/>
  <c r="K2342" i="1" s="1"/>
  <c r="L2342" i="1" s="1"/>
  <c r="J2343" i="1"/>
  <c r="K2343" i="1" s="1"/>
  <c r="L2343" i="1" s="1"/>
  <c r="J2344" i="1"/>
  <c r="K2344" i="1" s="1"/>
  <c r="L2344" i="1" s="1"/>
  <c r="J2345" i="1"/>
  <c r="K2345" i="1" s="1"/>
  <c r="L2345" i="1" s="1"/>
  <c r="J2346" i="1"/>
  <c r="K2346" i="1" s="1"/>
  <c r="L2346" i="1" s="1"/>
  <c r="J2347" i="1"/>
  <c r="K2347" i="1" s="1"/>
  <c r="L2347" i="1" s="1"/>
  <c r="J2348" i="1"/>
  <c r="K2348" i="1" s="1"/>
  <c r="L2348" i="1" s="1"/>
  <c r="J2349" i="1"/>
  <c r="K2349" i="1" s="1"/>
  <c r="L2349" i="1" s="1"/>
  <c r="J2350" i="1"/>
  <c r="K2350" i="1" s="1"/>
  <c r="L2350" i="1" s="1"/>
  <c r="J2351" i="1"/>
  <c r="K2351" i="1" s="1"/>
  <c r="L2351" i="1" s="1"/>
  <c r="J2352" i="1"/>
  <c r="K2352" i="1" s="1"/>
  <c r="L2352" i="1" s="1"/>
  <c r="J2353" i="1"/>
  <c r="K2353" i="1" s="1"/>
  <c r="L2353" i="1" s="1"/>
  <c r="J2354" i="1"/>
  <c r="K2354" i="1" s="1"/>
  <c r="L2354" i="1" s="1"/>
  <c r="J2355" i="1"/>
  <c r="K2355" i="1" s="1"/>
  <c r="L2355" i="1" s="1"/>
  <c r="J2356" i="1"/>
  <c r="K2356" i="1" s="1"/>
  <c r="L2356" i="1" s="1"/>
  <c r="J2357" i="1"/>
  <c r="K2357" i="1" s="1"/>
  <c r="L2357" i="1" s="1"/>
  <c r="J2358" i="1"/>
  <c r="K2358" i="1" s="1"/>
  <c r="L2358" i="1" s="1"/>
  <c r="J2359" i="1"/>
  <c r="K2359" i="1" s="1"/>
  <c r="L2359" i="1" s="1"/>
  <c r="J2360" i="1"/>
  <c r="K2360" i="1" s="1"/>
  <c r="L2360" i="1" s="1"/>
  <c r="J2361" i="1"/>
  <c r="K2361" i="1" s="1"/>
  <c r="L2361" i="1" s="1"/>
  <c r="J2362" i="1"/>
  <c r="K2362" i="1" s="1"/>
  <c r="L2362" i="1" s="1"/>
  <c r="J2363" i="1"/>
  <c r="K2363" i="1" s="1"/>
  <c r="L2363" i="1" s="1"/>
  <c r="J2364" i="1"/>
  <c r="K2364" i="1" s="1"/>
  <c r="L2364" i="1" s="1"/>
  <c r="J2365" i="1"/>
  <c r="K2365" i="1" s="1"/>
  <c r="L2365" i="1" s="1"/>
  <c r="J2366" i="1"/>
  <c r="K2366" i="1" s="1"/>
  <c r="L2366" i="1" s="1"/>
  <c r="J2367" i="1"/>
  <c r="K2367" i="1" s="1"/>
  <c r="L2367" i="1" s="1"/>
  <c r="J2368" i="1"/>
  <c r="K2368" i="1" s="1"/>
  <c r="L2368" i="1" s="1"/>
  <c r="J2369" i="1"/>
  <c r="K2369" i="1" s="1"/>
  <c r="L2369" i="1" s="1"/>
  <c r="J2370" i="1"/>
  <c r="K2370" i="1" s="1"/>
  <c r="L2370" i="1" s="1"/>
  <c r="J2371" i="1"/>
  <c r="K2371" i="1" s="1"/>
  <c r="L2371" i="1" s="1"/>
  <c r="J2372" i="1"/>
  <c r="K2372" i="1" s="1"/>
  <c r="L2372" i="1" s="1"/>
  <c r="J2373" i="1"/>
  <c r="K2373" i="1" s="1"/>
  <c r="L2373" i="1" s="1"/>
  <c r="J2374" i="1"/>
  <c r="K2374" i="1" s="1"/>
  <c r="L2374" i="1" s="1"/>
  <c r="J2375" i="1"/>
  <c r="K2375" i="1" s="1"/>
  <c r="L2375" i="1" s="1"/>
  <c r="J2376" i="1"/>
  <c r="K2376" i="1" s="1"/>
  <c r="L2376" i="1" s="1"/>
  <c r="J2377" i="1"/>
  <c r="K2377" i="1" s="1"/>
  <c r="L2377" i="1" s="1"/>
  <c r="J2378" i="1"/>
  <c r="K2378" i="1" s="1"/>
  <c r="L2378" i="1" s="1"/>
  <c r="J2379" i="1"/>
  <c r="K2379" i="1" s="1"/>
  <c r="L2379" i="1" s="1"/>
  <c r="J2380" i="1"/>
  <c r="K2380" i="1" s="1"/>
  <c r="L2380" i="1" s="1"/>
  <c r="J2381" i="1"/>
  <c r="K2381" i="1" s="1"/>
  <c r="L2381" i="1" s="1"/>
  <c r="J2382" i="1"/>
  <c r="K2382" i="1" s="1"/>
  <c r="L2382" i="1" s="1"/>
  <c r="J2383" i="1"/>
  <c r="K2383" i="1" s="1"/>
  <c r="L2383" i="1" s="1"/>
  <c r="J2384" i="1"/>
  <c r="K2384" i="1" s="1"/>
  <c r="L2384" i="1" s="1"/>
  <c r="J2385" i="1"/>
  <c r="K2385" i="1" s="1"/>
  <c r="L2385" i="1" s="1"/>
  <c r="J2386" i="1"/>
  <c r="K2386" i="1" s="1"/>
  <c r="L2386" i="1" s="1"/>
  <c r="J2387" i="1"/>
  <c r="K2387" i="1" s="1"/>
  <c r="L2387" i="1" s="1"/>
  <c r="J2388" i="1"/>
  <c r="K2388" i="1" s="1"/>
  <c r="L2388" i="1" s="1"/>
  <c r="J2389" i="1"/>
  <c r="K2389" i="1" s="1"/>
  <c r="L2389" i="1" s="1"/>
  <c r="J2390" i="1"/>
  <c r="K2390" i="1" s="1"/>
  <c r="L2390" i="1" s="1"/>
  <c r="J2391" i="1"/>
  <c r="K2391" i="1" s="1"/>
  <c r="L2391" i="1" s="1"/>
  <c r="J2392" i="1"/>
  <c r="K2392" i="1" s="1"/>
  <c r="L2392" i="1" s="1"/>
  <c r="J2393" i="1"/>
  <c r="K2393" i="1" s="1"/>
  <c r="L2393" i="1" s="1"/>
  <c r="J2394" i="1"/>
  <c r="K2394" i="1" s="1"/>
  <c r="L2394" i="1" s="1"/>
  <c r="J2395" i="1"/>
  <c r="K2395" i="1" s="1"/>
  <c r="L2395" i="1" s="1"/>
  <c r="J2396" i="1"/>
  <c r="K2396" i="1" s="1"/>
  <c r="L2396" i="1" s="1"/>
  <c r="J2397" i="1"/>
  <c r="K2397" i="1" s="1"/>
  <c r="L2397" i="1" s="1"/>
  <c r="J2398" i="1"/>
  <c r="K2398" i="1" s="1"/>
  <c r="L2398" i="1" s="1"/>
  <c r="J2399" i="1"/>
  <c r="K2399" i="1" s="1"/>
  <c r="L2399" i="1" s="1"/>
  <c r="J2400" i="1"/>
  <c r="K2400" i="1" s="1"/>
  <c r="L2400" i="1" s="1"/>
  <c r="J2401" i="1"/>
  <c r="K2401" i="1" s="1"/>
  <c r="L2401" i="1" s="1"/>
  <c r="J2402" i="1"/>
  <c r="K2402" i="1" s="1"/>
  <c r="L2402" i="1" s="1"/>
  <c r="J2403" i="1"/>
  <c r="K2403" i="1" s="1"/>
  <c r="L2403" i="1" s="1"/>
  <c r="J2404" i="1"/>
  <c r="K2404" i="1" s="1"/>
  <c r="L2404" i="1" s="1"/>
  <c r="J2405" i="1"/>
  <c r="K2405" i="1" s="1"/>
  <c r="L2405" i="1" s="1"/>
  <c r="J2406" i="1"/>
  <c r="K2406" i="1" s="1"/>
  <c r="L2406" i="1" s="1"/>
  <c r="J2407" i="1"/>
  <c r="K2407" i="1" s="1"/>
  <c r="L2407" i="1" s="1"/>
  <c r="J2408" i="1"/>
  <c r="K2408" i="1" s="1"/>
  <c r="L2408" i="1" s="1"/>
  <c r="J2409" i="1"/>
  <c r="K2409" i="1" s="1"/>
  <c r="L2409" i="1" s="1"/>
  <c r="J2410" i="1"/>
  <c r="K2410" i="1" s="1"/>
  <c r="L2410" i="1" s="1"/>
  <c r="J2411" i="1"/>
  <c r="K2411" i="1" s="1"/>
  <c r="L2411" i="1" s="1"/>
  <c r="J2412" i="1"/>
  <c r="K2412" i="1" s="1"/>
  <c r="L2412" i="1" s="1"/>
  <c r="J2413" i="1"/>
  <c r="K2413" i="1" s="1"/>
  <c r="L2413" i="1" s="1"/>
  <c r="J2414" i="1"/>
  <c r="K2414" i="1" s="1"/>
  <c r="L2414" i="1" s="1"/>
  <c r="J2415" i="1"/>
  <c r="K2415" i="1" s="1"/>
  <c r="L2415" i="1" s="1"/>
  <c r="J2416" i="1"/>
  <c r="K2416" i="1" s="1"/>
  <c r="L2416" i="1" s="1"/>
  <c r="J2417" i="1"/>
  <c r="K2417" i="1" s="1"/>
  <c r="L2417" i="1" s="1"/>
  <c r="J2418" i="1"/>
  <c r="K2418" i="1" s="1"/>
  <c r="L2418" i="1" s="1"/>
  <c r="J2419" i="1"/>
  <c r="K2419" i="1" s="1"/>
  <c r="L2419" i="1" s="1"/>
  <c r="J2420" i="1"/>
  <c r="K2420" i="1" s="1"/>
  <c r="L2420" i="1" s="1"/>
  <c r="J2421" i="1"/>
  <c r="K2421" i="1" s="1"/>
  <c r="L2421" i="1" s="1"/>
  <c r="J2422" i="1"/>
  <c r="K2422" i="1" s="1"/>
  <c r="L2422" i="1" s="1"/>
  <c r="J2423" i="1"/>
  <c r="K2423" i="1" s="1"/>
  <c r="L2423" i="1" s="1"/>
  <c r="J2424" i="1"/>
  <c r="K2424" i="1" s="1"/>
  <c r="L2424" i="1" s="1"/>
  <c r="J2425" i="1"/>
  <c r="K2425" i="1" s="1"/>
  <c r="L2425" i="1" s="1"/>
  <c r="J2426" i="1"/>
  <c r="K2426" i="1" s="1"/>
  <c r="L2426" i="1" s="1"/>
  <c r="J2427" i="1"/>
  <c r="K2427" i="1" s="1"/>
  <c r="L2427" i="1" s="1"/>
  <c r="J2428" i="1"/>
  <c r="K2428" i="1" s="1"/>
  <c r="L2428" i="1" s="1"/>
  <c r="J2429" i="1"/>
  <c r="K2429" i="1" s="1"/>
  <c r="L2429" i="1" s="1"/>
  <c r="J2430" i="1"/>
  <c r="K2430" i="1" s="1"/>
  <c r="L2430" i="1" s="1"/>
  <c r="J2431" i="1"/>
  <c r="K2431" i="1" s="1"/>
  <c r="L2431" i="1" s="1"/>
  <c r="J2432" i="1"/>
  <c r="K2432" i="1" s="1"/>
  <c r="L2432" i="1" s="1"/>
  <c r="J2433" i="1"/>
  <c r="K2433" i="1" s="1"/>
  <c r="L2433" i="1" s="1"/>
  <c r="J2434" i="1"/>
  <c r="K2434" i="1" s="1"/>
  <c r="L2434" i="1" s="1"/>
  <c r="J2435" i="1"/>
  <c r="K2435" i="1" s="1"/>
  <c r="L2435" i="1" s="1"/>
  <c r="J2436" i="1"/>
  <c r="K2436" i="1" s="1"/>
  <c r="L2436" i="1" s="1"/>
  <c r="J2437" i="1"/>
  <c r="K2437" i="1" s="1"/>
  <c r="L2437" i="1" s="1"/>
  <c r="J2438" i="1"/>
  <c r="K2438" i="1" s="1"/>
  <c r="L2438" i="1" s="1"/>
  <c r="J2439" i="1"/>
  <c r="K2439" i="1" s="1"/>
  <c r="L2439" i="1" s="1"/>
  <c r="J2440" i="1"/>
  <c r="K2440" i="1" s="1"/>
  <c r="L2440" i="1" s="1"/>
  <c r="J2441" i="1"/>
  <c r="K2441" i="1" s="1"/>
  <c r="L2441" i="1" s="1"/>
  <c r="J2442" i="1"/>
  <c r="K2442" i="1" s="1"/>
  <c r="L2442" i="1" s="1"/>
  <c r="J2443" i="1"/>
  <c r="K2443" i="1" s="1"/>
  <c r="L2443" i="1" s="1"/>
  <c r="J2444" i="1"/>
  <c r="K2444" i="1" s="1"/>
  <c r="L2444" i="1" s="1"/>
  <c r="J2445" i="1"/>
  <c r="K2445" i="1" s="1"/>
  <c r="L2445" i="1" s="1"/>
  <c r="J2446" i="1"/>
  <c r="K2446" i="1" s="1"/>
  <c r="L2446" i="1" s="1"/>
  <c r="J2447" i="1"/>
  <c r="K2447" i="1" s="1"/>
  <c r="L2447" i="1" s="1"/>
  <c r="J2448" i="1"/>
  <c r="K2448" i="1" s="1"/>
  <c r="L2448" i="1" s="1"/>
  <c r="J2449" i="1"/>
  <c r="K2449" i="1" s="1"/>
  <c r="L2449" i="1" s="1"/>
  <c r="J2450" i="1"/>
  <c r="K2450" i="1" s="1"/>
  <c r="L2450" i="1" s="1"/>
  <c r="J2451" i="1"/>
  <c r="K2451" i="1" s="1"/>
  <c r="L2451" i="1" s="1"/>
  <c r="J2452" i="1"/>
  <c r="K2452" i="1" s="1"/>
  <c r="L2452" i="1" s="1"/>
  <c r="J2453" i="1"/>
  <c r="K2453" i="1" s="1"/>
  <c r="L2453" i="1" s="1"/>
  <c r="J2454" i="1"/>
  <c r="K2454" i="1" s="1"/>
  <c r="L2454" i="1" s="1"/>
  <c r="J2455" i="1"/>
  <c r="K2455" i="1" s="1"/>
  <c r="L2455" i="1" s="1"/>
  <c r="J2456" i="1"/>
  <c r="K2456" i="1" s="1"/>
  <c r="L2456" i="1" s="1"/>
  <c r="J2457" i="1"/>
  <c r="K2457" i="1" s="1"/>
  <c r="L2457" i="1" s="1"/>
  <c r="J2458" i="1"/>
  <c r="K2458" i="1" s="1"/>
  <c r="L2458" i="1" s="1"/>
  <c r="J2459" i="1"/>
  <c r="K2459" i="1" s="1"/>
  <c r="L2459" i="1" s="1"/>
  <c r="J2460" i="1"/>
  <c r="K2460" i="1" s="1"/>
  <c r="L2460" i="1" s="1"/>
  <c r="J2461" i="1"/>
  <c r="K2461" i="1" s="1"/>
  <c r="L2461" i="1" s="1"/>
  <c r="J2462" i="1"/>
  <c r="K2462" i="1" s="1"/>
  <c r="L2462" i="1" s="1"/>
  <c r="J2463" i="1"/>
  <c r="K2463" i="1" s="1"/>
  <c r="L2463" i="1" s="1"/>
  <c r="J2464" i="1"/>
  <c r="K2464" i="1" s="1"/>
  <c r="L2464" i="1" s="1"/>
  <c r="J2465" i="1"/>
  <c r="K2465" i="1" s="1"/>
  <c r="L2465" i="1" s="1"/>
  <c r="J2466" i="1"/>
  <c r="K2466" i="1" s="1"/>
  <c r="L2466" i="1" s="1"/>
  <c r="J2467" i="1"/>
  <c r="K2467" i="1" s="1"/>
  <c r="L2467" i="1" s="1"/>
  <c r="J2468" i="1"/>
  <c r="K2468" i="1" s="1"/>
  <c r="L2468" i="1" s="1"/>
  <c r="J2469" i="1"/>
  <c r="K2469" i="1" s="1"/>
  <c r="L2469" i="1" s="1"/>
  <c r="J2470" i="1"/>
  <c r="K2470" i="1" s="1"/>
  <c r="L2470" i="1" s="1"/>
  <c r="J2471" i="1"/>
  <c r="K2471" i="1" s="1"/>
  <c r="L2471" i="1" s="1"/>
  <c r="J2472" i="1"/>
  <c r="K2472" i="1" s="1"/>
  <c r="L2472" i="1" s="1"/>
  <c r="J2473" i="1"/>
  <c r="K2473" i="1" s="1"/>
  <c r="L2473" i="1" s="1"/>
  <c r="J2474" i="1"/>
  <c r="K2474" i="1" s="1"/>
  <c r="L2474" i="1" s="1"/>
  <c r="J2475" i="1"/>
  <c r="K2475" i="1" s="1"/>
  <c r="L2475" i="1" s="1"/>
  <c r="J2476" i="1"/>
  <c r="K2476" i="1" s="1"/>
  <c r="L2476" i="1" s="1"/>
  <c r="J2477" i="1"/>
  <c r="K2477" i="1" s="1"/>
  <c r="L2477" i="1" s="1"/>
  <c r="J2478" i="1"/>
  <c r="K2478" i="1" s="1"/>
  <c r="L2478" i="1" s="1"/>
  <c r="J2479" i="1"/>
  <c r="K2479" i="1" s="1"/>
  <c r="L2479" i="1" s="1"/>
  <c r="J2480" i="1"/>
  <c r="K2480" i="1" s="1"/>
  <c r="L2480" i="1" s="1"/>
  <c r="J2481" i="1"/>
  <c r="K2481" i="1" s="1"/>
  <c r="L2481" i="1" s="1"/>
  <c r="J2482" i="1"/>
  <c r="K2482" i="1" s="1"/>
  <c r="L2482" i="1" s="1"/>
  <c r="J2483" i="1"/>
  <c r="K2483" i="1" s="1"/>
  <c r="L2483" i="1" s="1"/>
  <c r="J2484" i="1"/>
  <c r="K2484" i="1" s="1"/>
  <c r="L2484" i="1" s="1"/>
  <c r="J2485" i="1"/>
  <c r="K2485" i="1" s="1"/>
  <c r="L2485" i="1" s="1"/>
  <c r="J2486" i="1"/>
  <c r="K2486" i="1" s="1"/>
  <c r="L2486" i="1" s="1"/>
  <c r="J2487" i="1"/>
  <c r="K2487" i="1" s="1"/>
  <c r="L2487" i="1" s="1"/>
  <c r="J2488" i="1"/>
  <c r="K2488" i="1" s="1"/>
  <c r="L2488" i="1" s="1"/>
  <c r="J2489" i="1"/>
  <c r="K2489" i="1" s="1"/>
  <c r="L2489" i="1" s="1"/>
  <c r="J2490" i="1"/>
  <c r="K2490" i="1" s="1"/>
  <c r="L2490" i="1" s="1"/>
  <c r="J2491" i="1"/>
  <c r="K2491" i="1" s="1"/>
  <c r="L2491" i="1" s="1"/>
  <c r="J2492" i="1"/>
  <c r="K2492" i="1" s="1"/>
  <c r="L2492" i="1" s="1"/>
  <c r="J2493" i="1"/>
  <c r="K2493" i="1" s="1"/>
  <c r="L2493" i="1" s="1"/>
  <c r="J2494" i="1"/>
  <c r="K2494" i="1" s="1"/>
  <c r="L2494" i="1" s="1"/>
  <c r="J2495" i="1"/>
  <c r="K2495" i="1" s="1"/>
  <c r="L2495" i="1" s="1"/>
  <c r="J2496" i="1"/>
  <c r="K2496" i="1" s="1"/>
  <c r="L2496" i="1" s="1"/>
  <c r="J2497" i="1"/>
  <c r="K2497" i="1" s="1"/>
  <c r="L2497" i="1" s="1"/>
  <c r="J2498" i="1"/>
  <c r="K2498" i="1" s="1"/>
  <c r="L2498" i="1" s="1"/>
  <c r="J2499" i="1"/>
  <c r="K2499" i="1" s="1"/>
  <c r="L2499" i="1" s="1"/>
  <c r="J2500" i="1"/>
  <c r="K2500" i="1" s="1"/>
  <c r="L2500" i="1" s="1"/>
  <c r="J2501" i="1"/>
  <c r="K2501" i="1" s="1"/>
  <c r="L2501" i="1" s="1"/>
  <c r="J2502" i="1"/>
  <c r="K2502" i="1" s="1"/>
  <c r="L2502" i="1" s="1"/>
  <c r="J2503" i="1"/>
  <c r="K2503" i="1" s="1"/>
  <c r="L2503" i="1" s="1"/>
  <c r="J2504" i="1"/>
  <c r="K2504" i="1" s="1"/>
  <c r="L2504" i="1" s="1"/>
  <c r="J2505" i="1"/>
  <c r="K2505" i="1" s="1"/>
  <c r="L2505" i="1" s="1"/>
  <c r="J2506" i="1"/>
  <c r="K2506" i="1" s="1"/>
  <c r="L2506" i="1" s="1"/>
  <c r="J2507" i="1"/>
  <c r="K2507" i="1" s="1"/>
  <c r="L2507" i="1" s="1"/>
  <c r="J2508" i="1"/>
  <c r="K2508" i="1" s="1"/>
  <c r="L2508" i="1" s="1"/>
  <c r="J2509" i="1"/>
  <c r="K2509" i="1" s="1"/>
  <c r="L2509" i="1" s="1"/>
  <c r="J2510" i="1"/>
  <c r="K2510" i="1" s="1"/>
  <c r="L2510" i="1" s="1"/>
  <c r="J2511" i="1"/>
  <c r="K2511" i="1" s="1"/>
  <c r="L2511" i="1" s="1"/>
  <c r="J2512" i="1"/>
  <c r="K2512" i="1" s="1"/>
  <c r="L2512" i="1" s="1"/>
  <c r="J2513" i="1"/>
  <c r="K2513" i="1" s="1"/>
  <c r="L2513" i="1" s="1"/>
  <c r="J2514" i="1"/>
  <c r="K2514" i="1" s="1"/>
  <c r="L2514" i="1" s="1"/>
  <c r="J2515" i="1"/>
  <c r="K2515" i="1" s="1"/>
  <c r="L2515" i="1" s="1"/>
  <c r="J2516" i="1"/>
  <c r="K2516" i="1" s="1"/>
  <c r="L2516" i="1" s="1"/>
  <c r="J2517" i="1"/>
  <c r="K2517" i="1" s="1"/>
  <c r="L2517" i="1" s="1"/>
  <c r="J2518" i="1"/>
  <c r="K2518" i="1" s="1"/>
  <c r="L2518" i="1" s="1"/>
  <c r="J2519" i="1"/>
  <c r="K2519" i="1" s="1"/>
  <c r="L2519" i="1" s="1"/>
  <c r="J2520" i="1"/>
  <c r="K2520" i="1" s="1"/>
  <c r="L2520" i="1" s="1"/>
  <c r="J2521" i="1"/>
  <c r="K2521" i="1" s="1"/>
  <c r="L2521" i="1" s="1"/>
  <c r="J2522" i="1"/>
  <c r="K2522" i="1" s="1"/>
  <c r="L2522" i="1" s="1"/>
  <c r="J2523" i="1"/>
  <c r="K2523" i="1" s="1"/>
  <c r="L2523" i="1" s="1"/>
  <c r="J2524" i="1"/>
  <c r="K2524" i="1" s="1"/>
  <c r="L2524" i="1" s="1"/>
  <c r="J2525" i="1"/>
  <c r="K2525" i="1" s="1"/>
  <c r="L2525" i="1" s="1"/>
  <c r="J2526" i="1"/>
  <c r="K2526" i="1" s="1"/>
  <c r="L2526" i="1" s="1"/>
  <c r="J2527" i="1"/>
  <c r="K2527" i="1" s="1"/>
  <c r="L2527" i="1" s="1"/>
  <c r="J2528" i="1"/>
  <c r="K2528" i="1" s="1"/>
  <c r="L2528" i="1" s="1"/>
  <c r="J2529" i="1"/>
  <c r="K2529" i="1" s="1"/>
  <c r="L2529" i="1" s="1"/>
  <c r="J2530" i="1"/>
  <c r="K2530" i="1" s="1"/>
  <c r="L2530" i="1" s="1"/>
  <c r="J2531" i="1"/>
  <c r="K2531" i="1" s="1"/>
  <c r="L2531" i="1" s="1"/>
  <c r="J2532" i="1"/>
  <c r="K2532" i="1" s="1"/>
  <c r="L2532" i="1" s="1"/>
  <c r="J2533" i="1"/>
  <c r="K2533" i="1" s="1"/>
  <c r="L2533" i="1" s="1"/>
  <c r="J2534" i="1"/>
  <c r="K2534" i="1" s="1"/>
  <c r="L2534" i="1" s="1"/>
  <c r="J2535" i="1"/>
  <c r="K2535" i="1" s="1"/>
  <c r="L2535" i="1" s="1"/>
  <c r="J2536" i="1"/>
  <c r="K2536" i="1" s="1"/>
  <c r="L2536" i="1" s="1"/>
  <c r="J2537" i="1"/>
  <c r="K2537" i="1" s="1"/>
  <c r="L2537" i="1" s="1"/>
  <c r="J2538" i="1"/>
  <c r="K2538" i="1" s="1"/>
  <c r="L2538" i="1" s="1"/>
  <c r="J2539" i="1"/>
  <c r="K2539" i="1" s="1"/>
  <c r="L2539" i="1" s="1"/>
  <c r="J2540" i="1"/>
  <c r="K2540" i="1" s="1"/>
  <c r="L2540" i="1" s="1"/>
  <c r="J2541" i="1"/>
  <c r="K2541" i="1" s="1"/>
  <c r="L2541" i="1" s="1"/>
  <c r="J2542" i="1"/>
  <c r="K2542" i="1" s="1"/>
  <c r="L2542" i="1" s="1"/>
  <c r="J2543" i="1"/>
  <c r="K2543" i="1" s="1"/>
  <c r="L2543" i="1" s="1"/>
  <c r="J2544" i="1"/>
  <c r="K2544" i="1" s="1"/>
  <c r="L2544" i="1" s="1"/>
  <c r="J2545" i="1"/>
  <c r="K2545" i="1" s="1"/>
  <c r="L2545" i="1" s="1"/>
  <c r="J2546" i="1"/>
  <c r="K2546" i="1" s="1"/>
  <c r="L2546" i="1" s="1"/>
  <c r="J2547" i="1"/>
  <c r="K2547" i="1" s="1"/>
  <c r="L2547" i="1" s="1"/>
  <c r="J2548" i="1"/>
  <c r="K2548" i="1" s="1"/>
  <c r="L2548" i="1" s="1"/>
  <c r="J2549" i="1"/>
  <c r="K2549" i="1" s="1"/>
  <c r="L2549" i="1" s="1"/>
  <c r="J2550" i="1"/>
  <c r="K2550" i="1" s="1"/>
  <c r="L2550" i="1" s="1"/>
  <c r="J2551" i="1"/>
  <c r="K2551" i="1" s="1"/>
  <c r="L2551" i="1" s="1"/>
  <c r="J2552" i="1"/>
  <c r="K2552" i="1" s="1"/>
  <c r="L2552" i="1" s="1"/>
  <c r="J2553" i="1"/>
  <c r="K2553" i="1" s="1"/>
  <c r="L2553" i="1" s="1"/>
  <c r="J2554" i="1"/>
  <c r="K2554" i="1" s="1"/>
  <c r="L2554" i="1" s="1"/>
  <c r="J2555" i="1"/>
  <c r="K2555" i="1" s="1"/>
  <c r="L2555" i="1" s="1"/>
  <c r="J2556" i="1"/>
  <c r="K2556" i="1" s="1"/>
  <c r="L2556" i="1" s="1"/>
  <c r="J2557" i="1"/>
  <c r="K2557" i="1" s="1"/>
  <c r="L2557" i="1" s="1"/>
  <c r="J2558" i="1"/>
  <c r="K2558" i="1" s="1"/>
  <c r="L2558" i="1" s="1"/>
  <c r="J2559" i="1"/>
  <c r="K2559" i="1" s="1"/>
  <c r="L2559" i="1" s="1"/>
  <c r="J2560" i="1"/>
  <c r="K2560" i="1" s="1"/>
  <c r="L2560" i="1" s="1"/>
  <c r="J2561" i="1"/>
  <c r="K2561" i="1" s="1"/>
  <c r="L2561" i="1" s="1"/>
  <c r="J2562" i="1"/>
  <c r="K2562" i="1" s="1"/>
  <c r="L2562" i="1" s="1"/>
  <c r="J2563" i="1"/>
  <c r="K2563" i="1" s="1"/>
  <c r="L2563" i="1" s="1"/>
  <c r="J2564" i="1"/>
  <c r="K2564" i="1" s="1"/>
  <c r="L2564" i="1" s="1"/>
  <c r="J2565" i="1"/>
  <c r="K2565" i="1" s="1"/>
  <c r="L2565" i="1" s="1"/>
  <c r="J2566" i="1"/>
  <c r="K2566" i="1" s="1"/>
  <c r="L2566" i="1" s="1"/>
  <c r="J2567" i="1"/>
  <c r="K2567" i="1" s="1"/>
  <c r="L2567" i="1" s="1"/>
  <c r="J2568" i="1"/>
  <c r="K2568" i="1" s="1"/>
  <c r="L2568" i="1" s="1"/>
  <c r="J2569" i="1"/>
  <c r="K2569" i="1" s="1"/>
  <c r="L2569" i="1" s="1"/>
  <c r="J2570" i="1"/>
  <c r="K2570" i="1" s="1"/>
  <c r="L2570" i="1" s="1"/>
  <c r="J2571" i="1"/>
  <c r="K2571" i="1" s="1"/>
  <c r="L2571" i="1" s="1"/>
  <c r="J2572" i="1"/>
  <c r="K2572" i="1" s="1"/>
  <c r="L2572" i="1" s="1"/>
  <c r="J2573" i="1"/>
  <c r="K2573" i="1" s="1"/>
  <c r="L2573" i="1" s="1"/>
  <c r="J2574" i="1"/>
  <c r="K2574" i="1" s="1"/>
  <c r="L2574" i="1" s="1"/>
  <c r="J2575" i="1"/>
  <c r="K2575" i="1" s="1"/>
  <c r="L2575" i="1" s="1"/>
  <c r="J2576" i="1"/>
  <c r="K2576" i="1" s="1"/>
  <c r="L2576" i="1" s="1"/>
  <c r="J2577" i="1"/>
  <c r="K2577" i="1" s="1"/>
  <c r="L2577" i="1" s="1"/>
  <c r="J2578" i="1"/>
  <c r="K2578" i="1" s="1"/>
  <c r="L2578" i="1" s="1"/>
  <c r="J2579" i="1"/>
  <c r="K2579" i="1" s="1"/>
  <c r="L2579" i="1" s="1"/>
  <c r="J2580" i="1"/>
  <c r="K2580" i="1" s="1"/>
  <c r="L2580" i="1" s="1"/>
  <c r="J2581" i="1"/>
  <c r="K2581" i="1" s="1"/>
  <c r="L2581" i="1" s="1"/>
  <c r="J2582" i="1"/>
  <c r="K2582" i="1" s="1"/>
  <c r="L2582" i="1" s="1"/>
  <c r="J2583" i="1"/>
  <c r="K2583" i="1" s="1"/>
  <c r="L2583" i="1" s="1"/>
  <c r="J2584" i="1"/>
  <c r="K2584" i="1" s="1"/>
  <c r="L2584" i="1" s="1"/>
  <c r="J2585" i="1"/>
  <c r="K2585" i="1" s="1"/>
  <c r="L2585" i="1" s="1"/>
  <c r="J2586" i="1"/>
  <c r="K2586" i="1" s="1"/>
  <c r="L2586" i="1" s="1"/>
  <c r="J2587" i="1"/>
  <c r="K2587" i="1" s="1"/>
  <c r="L2587" i="1" s="1"/>
  <c r="J2588" i="1"/>
  <c r="K2588" i="1" s="1"/>
  <c r="L2588" i="1" s="1"/>
  <c r="J2589" i="1"/>
  <c r="K2589" i="1" s="1"/>
  <c r="L2589" i="1" s="1"/>
  <c r="J2590" i="1"/>
  <c r="K2590" i="1" s="1"/>
  <c r="L2590" i="1" s="1"/>
  <c r="J2591" i="1"/>
  <c r="K2591" i="1" s="1"/>
  <c r="L2591" i="1" s="1"/>
  <c r="J2592" i="1"/>
  <c r="K2592" i="1" s="1"/>
  <c r="L2592" i="1" s="1"/>
  <c r="J2593" i="1"/>
  <c r="K2593" i="1" s="1"/>
  <c r="L2593" i="1" s="1"/>
  <c r="J2594" i="1"/>
  <c r="K2594" i="1" s="1"/>
  <c r="L2594" i="1" s="1"/>
  <c r="J2595" i="1"/>
  <c r="K2595" i="1" s="1"/>
  <c r="L2595" i="1" s="1"/>
  <c r="J2596" i="1"/>
  <c r="K2596" i="1" s="1"/>
  <c r="L2596" i="1" s="1"/>
  <c r="J2597" i="1"/>
  <c r="K2597" i="1" s="1"/>
  <c r="L2597" i="1" s="1"/>
  <c r="J2598" i="1"/>
  <c r="K2598" i="1" s="1"/>
  <c r="L2598" i="1" s="1"/>
  <c r="J2599" i="1"/>
  <c r="K2599" i="1" s="1"/>
  <c r="L2599" i="1" s="1"/>
  <c r="J2600" i="1"/>
  <c r="K2600" i="1" s="1"/>
  <c r="L2600" i="1" s="1"/>
  <c r="J2601" i="1"/>
  <c r="K2601" i="1" s="1"/>
  <c r="L2601" i="1" s="1"/>
  <c r="J2602" i="1"/>
  <c r="K2602" i="1" s="1"/>
  <c r="L2602" i="1" s="1"/>
  <c r="J2603" i="1"/>
  <c r="K2603" i="1" s="1"/>
  <c r="L2603" i="1" s="1"/>
  <c r="J2604" i="1"/>
  <c r="K2604" i="1" s="1"/>
  <c r="L2604" i="1" s="1"/>
  <c r="J2605" i="1"/>
  <c r="K2605" i="1" s="1"/>
  <c r="L2605" i="1" s="1"/>
  <c r="J2606" i="1"/>
  <c r="K2606" i="1" s="1"/>
  <c r="L2606" i="1" s="1"/>
  <c r="J2607" i="1"/>
  <c r="K2607" i="1" s="1"/>
  <c r="L2607" i="1" s="1"/>
  <c r="J2608" i="1"/>
  <c r="K2608" i="1" s="1"/>
  <c r="L2608" i="1" s="1"/>
  <c r="J2609" i="1"/>
  <c r="K2609" i="1" s="1"/>
  <c r="L2609" i="1" s="1"/>
  <c r="J2610" i="1"/>
  <c r="K2610" i="1" s="1"/>
  <c r="L2610" i="1" s="1"/>
  <c r="J2611" i="1"/>
  <c r="K2611" i="1" s="1"/>
  <c r="L2611" i="1" s="1"/>
  <c r="J2612" i="1"/>
  <c r="K2612" i="1" s="1"/>
  <c r="L2612" i="1" s="1"/>
  <c r="J2613" i="1"/>
  <c r="K2613" i="1" s="1"/>
  <c r="L2613" i="1" s="1"/>
  <c r="J2614" i="1"/>
  <c r="K2614" i="1" s="1"/>
  <c r="L2614" i="1" s="1"/>
  <c r="J2615" i="1"/>
  <c r="K2615" i="1" s="1"/>
  <c r="L2615" i="1" s="1"/>
  <c r="J2616" i="1"/>
  <c r="K2616" i="1" s="1"/>
  <c r="L2616" i="1" s="1"/>
  <c r="J2617" i="1"/>
  <c r="K2617" i="1" s="1"/>
  <c r="L2617" i="1" s="1"/>
  <c r="J2618" i="1"/>
  <c r="K2618" i="1" s="1"/>
  <c r="L2618" i="1" s="1"/>
  <c r="J2619" i="1"/>
  <c r="K2619" i="1" s="1"/>
  <c r="L2619" i="1" s="1"/>
  <c r="J2620" i="1"/>
  <c r="K2620" i="1" s="1"/>
  <c r="L2620" i="1" s="1"/>
  <c r="J2621" i="1"/>
  <c r="K2621" i="1" s="1"/>
  <c r="L2621" i="1" s="1"/>
  <c r="J2622" i="1"/>
  <c r="K2622" i="1" s="1"/>
  <c r="L2622" i="1" s="1"/>
  <c r="J2623" i="1"/>
  <c r="K2623" i="1" s="1"/>
  <c r="L2623" i="1" s="1"/>
  <c r="J2624" i="1"/>
  <c r="K2624" i="1" s="1"/>
  <c r="L2624" i="1" s="1"/>
  <c r="J2625" i="1"/>
  <c r="K2625" i="1" s="1"/>
  <c r="L2625" i="1" s="1"/>
  <c r="J2626" i="1"/>
  <c r="K2626" i="1" s="1"/>
  <c r="L2626" i="1" s="1"/>
  <c r="J2627" i="1"/>
  <c r="K2627" i="1" s="1"/>
  <c r="L2627" i="1" s="1"/>
  <c r="J2628" i="1"/>
  <c r="K2628" i="1" s="1"/>
  <c r="L2628" i="1" s="1"/>
  <c r="J2629" i="1"/>
  <c r="K2629" i="1" s="1"/>
  <c r="L2629" i="1" s="1"/>
  <c r="J2630" i="1"/>
  <c r="K2630" i="1" s="1"/>
  <c r="L2630" i="1" s="1"/>
  <c r="J2631" i="1"/>
  <c r="K2631" i="1" s="1"/>
  <c r="L2631" i="1" s="1"/>
  <c r="J2632" i="1"/>
  <c r="K2632" i="1" s="1"/>
  <c r="L2632" i="1" s="1"/>
  <c r="J2633" i="1"/>
  <c r="K2633" i="1" s="1"/>
  <c r="L2633" i="1" s="1"/>
  <c r="J2634" i="1"/>
  <c r="K2634" i="1" s="1"/>
  <c r="L2634" i="1" s="1"/>
  <c r="J2635" i="1"/>
  <c r="K2635" i="1" s="1"/>
  <c r="L2635" i="1" s="1"/>
  <c r="J2636" i="1"/>
  <c r="K2636" i="1" s="1"/>
  <c r="L2636" i="1" s="1"/>
  <c r="J2637" i="1"/>
  <c r="K2637" i="1" s="1"/>
  <c r="L2637" i="1" s="1"/>
  <c r="J2638" i="1"/>
  <c r="K2638" i="1" s="1"/>
  <c r="L2638" i="1" s="1"/>
  <c r="J2639" i="1"/>
  <c r="K2639" i="1" s="1"/>
  <c r="L2639" i="1" s="1"/>
  <c r="J2640" i="1"/>
  <c r="K2640" i="1" s="1"/>
  <c r="L2640" i="1" s="1"/>
  <c r="J2641" i="1"/>
  <c r="K2641" i="1" s="1"/>
  <c r="L2641" i="1" s="1"/>
  <c r="J2642" i="1"/>
  <c r="K2642" i="1" s="1"/>
  <c r="L2642" i="1" s="1"/>
  <c r="J2643" i="1"/>
  <c r="K2643" i="1" s="1"/>
  <c r="L2643" i="1" s="1"/>
  <c r="J2644" i="1"/>
  <c r="K2644" i="1" s="1"/>
  <c r="L2644" i="1" s="1"/>
  <c r="J2645" i="1"/>
  <c r="K2645" i="1" s="1"/>
  <c r="L2645" i="1" s="1"/>
  <c r="J2646" i="1"/>
  <c r="K2646" i="1" s="1"/>
  <c r="L2646" i="1" s="1"/>
  <c r="J2647" i="1"/>
  <c r="K2647" i="1" s="1"/>
  <c r="L2647" i="1" s="1"/>
  <c r="J2648" i="1"/>
  <c r="K2648" i="1" s="1"/>
  <c r="L2648" i="1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C450F75-ED6D-4B52-AF0B-2C6BC736754A}" keepAlive="1" name="Query - CLEANING PROCESS" description="Connection to the 'CLEANING PROCESS' query in the workbook." type="5" refreshedVersion="0" background="1">
    <dbPr connection="Provider=Microsoft.Mashup.OleDb.1;Data Source=$Workbook$;Location=&quot;CLEANING PROCESS&quot;;Extended Properties=&quot;&quot;" command="SELECT * FROM [CLEANING PROCESS]"/>
  </connection>
  <connection id="2" xr16:uid="{AEA68415-2401-4832-B5F1-97679C613814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3" xr16:uid="{AD232AF4-CD3B-477B-A6E2-21625F38369C}" name="WorksheetConnection_c.xlsx!Table1" type="102" refreshedVersion="8" minRefreshableVersion="5">
    <extLst>
      <ext xmlns:x15="http://schemas.microsoft.com/office/spreadsheetml/2010/11/main" uri="{DE250136-89BD-433C-8126-D09CA5730AF9}">
        <x15:connection id="Table1" autoDelete="1">
          <x15:rangePr sourceName="_xlcn.WorksheetConnection_c.xlsxTable11"/>
        </x15:connection>
      </ext>
    </extLst>
  </connection>
</connections>
</file>

<file path=xl/sharedStrings.xml><?xml version="1.0" encoding="utf-8"?>
<sst xmlns="http://schemas.openxmlformats.org/spreadsheetml/2006/main" count="44538" uniqueCount="243">
  <si>
    <t>ApplicationDate</t>
  </si>
  <si>
    <t>Age</t>
  </si>
  <si>
    <t>AnnualIncome</t>
  </si>
  <si>
    <t>CreditScore</t>
  </si>
  <si>
    <t>EmploymentStatus</t>
  </si>
  <si>
    <t>EducationLevel</t>
  </si>
  <si>
    <t>LoanAmount</t>
  </si>
  <si>
    <t>LoanDuration</t>
  </si>
  <si>
    <t>MaritalStatus</t>
  </si>
  <si>
    <t>HomeOwnershipStatus</t>
  </si>
  <si>
    <t>MonthlyDebtPayments</t>
  </si>
  <si>
    <t>DebtToIncomeRatio</t>
  </si>
  <si>
    <t>LoanPurpose</t>
  </si>
  <si>
    <t>PaymentHistory</t>
  </si>
  <si>
    <t>SavingsAccountBalance</t>
  </si>
  <si>
    <t>MonthlyIncome</t>
  </si>
  <si>
    <t>NetWorth</t>
  </si>
  <si>
    <t>InterestRate</t>
  </si>
  <si>
    <t>LoanApproved</t>
  </si>
  <si>
    <t>RiskScore</t>
  </si>
  <si>
    <t>Employed</t>
  </si>
  <si>
    <t>Master</t>
  </si>
  <si>
    <t>Married</t>
  </si>
  <si>
    <t>Own</t>
  </si>
  <si>
    <t>Home</t>
  </si>
  <si>
    <t>Associate</t>
  </si>
  <si>
    <t>Single</t>
  </si>
  <si>
    <t>Mortgage</t>
  </si>
  <si>
    <t>Debt Consolidation</t>
  </si>
  <si>
    <t>Bachelor</t>
  </si>
  <si>
    <t>Rent</t>
  </si>
  <si>
    <t>Education</t>
  </si>
  <si>
    <t>High School</t>
  </si>
  <si>
    <t>Self-Employed</t>
  </si>
  <si>
    <t>Other</t>
  </si>
  <si>
    <t>Divorced</t>
  </si>
  <si>
    <t>0218-01-09</t>
  </si>
  <si>
    <t>Employde</t>
  </si>
  <si>
    <t>Auto</t>
  </si>
  <si>
    <t>Empolyed</t>
  </si>
  <si>
    <t>Bachelro</t>
  </si>
  <si>
    <t>Doctorate</t>
  </si>
  <si>
    <t>EMPOLYED</t>
  </si>
  <si>
    <t>Bahcelor</t>
  </si>
  <si>
    <t>Widowed</t>
  </si>
  <si>
    <t>Unemployed</t>
  </si>
  <si>
    <t>mEployed</t>
  </si>
  <si>
    <t>0218-03-12</t>
  </si>
  <si>
    <t>Emplyoed</t>
  </si>
  <si>
    <t>Hihg School</t>
  </si>
  <si>
    <t>2018-40-04</t>
  </si>
  <si>
    <t>Asosciate</t>
  </si>
  <si>
    <t>EMPLOYED</t>
  </si>
  <si>
    <t>2018-042-0</t>
  </si>
  <si>
    <t>Epmloyed</t>
  </si>
  <si>
    <t>2018-053-0</t>
  </si>
  <si>
    <t>Unemploeyd</t>
  </si>
  <si>
    <t>Bcahelor</t>
  </si>
  <si>
    <t>Bacheolr</t>
  </si>
  <si>
    <t>2018-06-92</t>
  </si>
  <si>
    <t>2018-0-704</t>
  </si>
  <si>
    <t>Emploeyd</t>
  </si>
  <si>
    <t>201-807-16</t>
  </si>
  <si>
    <t>2018-0-725</t>
  </si>
  <si>
    <t>Emlpoyed</t>
  </si>
  <si>
    <t>Msater</t>
  </si>
  <si>
    <t>2018-0-731</t>
  </si>
  <si>
    <t>Asscoiate</t>
  </si>
  <si>
    <t>Unemlpoyed</t>
  </si>
  <si>
    <t>0218-09-28</t>
  </si>
  <si>
    <t>iHgh School</t>
  </si>
  <si>
    <t>High Scohol</t>
  </si>
  <si>
    <t>SELF-EMPLOYED</t>
  </si>
  <si>
    <t>sAsociate</t>
  </si>
  <si>
    <t>Associtae</t>
  </si>
  <si>
    <t>2019-020-7</t>
  </si>
  <si>
    <t>Bachleor</t>
  </si>
  <si>
    <t>201-902-19</t>
  </si>
  <si>
    <t>2019-0-407</t>
  </si>
  <si>
    <t>Matser</t>
  </si>
  <si>
    <t>0219-04-09</t>
  </si>
  <si>
    <t>High cShool</t>
  </si>
  <si>
    <t>2019-041-7</t>
  </si>
  <si>
    <t>UNEMPLOYED</t>
  </si>
  <si>
    <t>201-905-06</t>
  </si>
  <si>
    <t>Bacehlor</t>
  </si>
  <si>
    <t>2019-60-12</t>
  </si>
  <si>
    <t>20190-6-23</t>
  </si>
  <si>
    <t>201-907-10</t>
  </si>
  <si>
    <t>EMPLOYDE</t>
  </si>
  <si>
    <t>2019-08-81</t>
  </si>
  <si>
    <t>Uenmployed</t>
  </si>
  <si>
    <t>High Scholo</t>
  </si>
  <si>
    <t>Hig hSchool</t>
  </si>
  <si>
    <t>2019-1-005</t>
  </si>
  <si>
    <t>Self-mEployed</t>
  </si>
  <si>
    <t>Docotrate</t>
  </si>
  <si>
    <t>2019-1-020</t>
  </si>
  <si>
    <t>201-911-02</t>
  </si>
  <si>
    <t>2019-21-07</t>
  </si>
  <si>
    <t>Self-Employde</t>
  </si>
  <si>
    <t>Self-Emlpoyed</t>
  </si>
  <si>
    <t>HighS chool</t>
  </si>
  <si>
    <t>0219-12-23</t>
  </si>
  <si>
    <t>20200-2-27</t>
  </si>
  <si>
    <t>oDctorate</t>
  </si>
  <si>
    <t>2020-03-90</t>
  </si>
  <si>
    <t>Unmeployed</t>
  </si>
  <si>
    <t>2020-031-4</t>
  </si>
  <si>
    <t>Masetr</t>
  </si>
  <si>
    <t>Assocaite</t>
  </si>
  <si>
    <t>2020-50-19</t>
  </si>
  <si>
    <t>20200-5-29</t>
  </si>
  <si>
    <t>0220-06-08</t>
  </si>
  <si>
    <t>2020-0-718</t>
  </si>
  <si>
    <t>Unemplyoed</t>
  </si>
  <si>
    <t>Dcotorate</t>
  </si>
  <si>
    <t>2020-0-930</t>
  </si>
  <si>
    <t>SelfE-mployed</t>
  </si>
  <si>
    <t>20201-0-03</t>
  </si>
  <si>
    <t>Hgih School</t>
  </si>
  <si>
    <t>20201-1-10</t>
  </si>
  <si>
    <t>aBchelor</t>
  </si>
  <si>
    <t>2021-01-91</t>
  </si>
  <si>
    <t>2021-0-220</t>
  </si>
  <si>
    <t>2021-0-320</t>
  </si>
  <si>
    <t>2021-0-324</t>
  </si>
  <si>
    <t>202-104-25</t>
  </si>
  <si>
    <t>0221-05-11</t>
  </si>
  <si>
    <t>202-105-27</t>
  </si>
  <si>
    <t>20210-6-15</t>
  </si>
  <si>
    <t>0221-07-13</t>
  </si>
  <si>
    <t>Unemployde</t>
  </si>
  <si>
    <t>2021-80-13</t>
  </si>
  <si>
    <t>2021-082-3</t>
  </si>
  <si>
    <t>202-110-02</t>
  </si>
  <si>
    <t>2021-111-2</t>
  </si>
  <si>
    <t>20211-1-25</t>
  </si>
  <si>
    <t>Doctoraet</t>
  </si>
  <si>
    <t>2021-21-15</t>
  </si>
  <si>
    <t>High Shcool</t>
  </si>
  <si>
    <t>2022-0-127</t>
  </si>
  <si>
    <t>20220-2-07</t>
  </si>
  <si>
    <t>202-204-06</t>
  </si>
  <si>
    <t>NUEMPLOYED</t>
  </si>
  <si>
    <t>202-205-02</t>
  </si>
  <si>
    <t>2022-072-1</t>
  </si>
  <si>
    <t>2022-0-802</t>
  </si>
  <si>
    <t>2022-80-31</t>
  </si>
  <si>
    <t>20221-0-13</t>
  </si>
  <si>
    <t>Self-Epmloyed</t>
  </si>
  <si>
    <t>Assoicate</t>
  </si>
  <si>
    <t>2022-101-4</t>
  </si>
  <si>
    <t>0222-10-23</t>
  </si>
  <si>
    <t>0222-12-21</t>
  </si>
  <si>
    <t>202-212-28</t>
  </si>
  <si>
    <t>aMster</t>
  </si>
  <si>
    <t>202-302-22</t>
  </si>
  <si>
    <t>2023-50-07</t>
  </si>
  <si>
    <t>2023-60-11</t>
  </si>
  <si>
    <t>Associaet</t>
  </si>
  <si>
    <t>2023-06-61</t>
  </si>
  <si>
    <t>202-307-14</t>
  </si>
  <si>
    <t>0223-10-16</t>
  </si>
  <si>
    <t>202-310-19</t>
  </si>
  <si>
    <t>2023-110-2</t>
  </si>
  <si>
    <t>Sel-fEmployed</t>
  </si>
  <si>
    <t>2024-02-90</t>
  </si>
  <si>
    <t>2024-041-4</t>
  </si>
  <si>
    <t>202-404-18</t>
  </si>
  <si>
    <t>2024-0-518</t>
  </si>
  <si>
    <t>2024-052-3</t>
  </si>
  <si>
    <t>202-406-09</t>
  </si>
  <si>
    <t>0224-06-16</t>
  </si>
  <si>
    <t>202-406-17</t>
  </si>
  <si>
    <t>2024-071-1</t>
  </si>
  <si>
    <t>2024-072-0</t>
  </si>
  <si>
    <t>2024-082-1</t>
  </si>
  <si>
    <t>2024-0-822</t>
  </si>
  <si>
    <t>202-409-30</t>
  </si>
  <si>
    <t>nUemployed</t>
  </si>
  <si>
    <t>Doctroate</t>
  </si>
  <si>
    <t>2024-10-90</t>
  </si>
  <si>
    <t>EMPLYOED</t>
  </si>
  <si>
    <t>202-411-04</t>
  </si>
  <si>
    <t>Doctoarte</t>
  </si>
  <si>
    <t>2024-112-0</t>
  </si>
  <si>
    <t>2024-21-15</t>
  </si>
  <si>
    <t>2024-12-82</t>
  </si>
  <si>
    <t>Doctortae</t>
  </si>
  <si>
    <t>Self-Emplyoed</t>
  </si>
  <si>
    <t>0225-01-28</t>
  </si>
  <si>
    <t>2025-022-3</t>
  </si>
  <si>
    <t>Annual Income</t>
  </si>
  <si>
    <t>Application Date</t>
  </si>
  <si>
    <t>Employment Status</t>
  </si>
  <si>
    <t>Credit Score</t>
  </si>
  <si>
    <t>Education Level</t>
  </si>
  <si>
    <t>Loan Amount</t>
  </si>
  <si>
    <t>Loan Duration</t>
  </si>
  <si>
    <t>Marital Status</t>
  </si>
  <si>
    <t>Home Ownership Status</t>
  </si>
  <si>
    <t>Monthly Debt Payments</t>
  </si>
  <si>
    <t>Debt To Income Ratio</t>
  </si>
  <si>
    <t>Loan Purpose</t>
  </si>
  <si>
    <t>Payment History</t>
  </si>
  <si>
    <t>Savings Account Balance</t>
  </si>
  <si>
    <t>Monthly Income</t>
  </si>
  <si>
    <t>Net Worth</t>
  </si>
  <si>
    <t>Interest Rate</t>
  </si>
  <si>
    <t>Loan Approved</t>
  </si>
  <si>
    <t>Risk Score</t>
  </si>
  <si>
    <t>Row Labels</t>
  </si>
  <si>
    <t>(blank)</t>
  </si>
  <si>
    <t>Grand Total</t>
  </si>
  <si>
    <t>Count of Employment Status2</t>
  </si>
  <si>
    <t>Count of Education Level2</t>
  </si>
  <si>
    <t>Annual Income2</t>
  </si>
  <si>
    <t>Proper Employment Status3</t>
  </si>
  <si>
    <t>Trim Employment Status2</t>
  </si>
  <si>
    <t>Trim Education Level2</t>
  </si>
  <si>
    <t>Employment Status4</t>
  </si>
  <si>
    <t xml:space="preserve"> Education Level3</t>
  </si>
  <si>
    <t>Monthly Income Category</t>
  </si>
  <si>
    <t>Loan Amount3</t>
  </si>
  <si>
    <t>Loan Duration2</t>
  </si>
  <si>
    <t>Payment history based Credit Score</t>
  </si>
  <si>
    <t>AGE GROUP</t>
  </si>
  <si>
    <t>Credit Score Band</t>
  </si>
  <si>
    <t>RISK SCORE LABEL</t>
  </si>
  <si>
    <t>Good</t>
  </si>
  <si>
    <t>Fair</t>
  </si>
  <si>
    <t>Excellent</t>
  </si>
  <si>
    <t>Poor</t>
  </si>
  <si>
    <t xml:space="preserve"> Credit Score</t>
  </si>
  <si>
    <t xml:space="preserve"> Education Level</t>
  </si>
  <si>
    <t>Age Group</t>
  </si>
  <si>
    <t>Risk Score Label</t>
  </si>
  <si>
    <t>Loan to Income Ratio</t>
  </si>
  <si>
    <t>Borrower Profile</t>
  </si>
  <si>
    <t>Conservative Borrower</t>
  </si>
  <si>
    <t>Moderate Borrower</t>
  </si>
  <si>
    <t>Aggressive Borrower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</si>
</sst>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$-409]#,##0"/>
    <numFmt numFmtId="165" formatCode="[$$-409]#,##0.00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2"/>
      <color theme="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/>
        <bgColor theme="9"/>
      </patternFill>
    </fill>
    <fill>
      <patternFill patternType="solid">
        <fgColor theme="9" tint="0.59999389629810485"/>
        <bgColor theme="9" tint="0.59999389629810485"/>
      </patternFill>
    </fill>
    <fill>
      <patternFill patternType="solid">
        <fgColor theme="9" tint="0.79998168889431442"/>
        <bgColor theme="9" tint="0.79998168889431442"/>
      </patternFill>
    </fill>
  </fills>
  <borders count="7">
    <border>
      <left/>
      <right/>
      <top/>
      <bottom/>
      <diagonal/>
    </border>
    <border>
      <left style="thin">
        <color theme="0"/>
      </left>
      <right style="thin">
        <color theme="0"/>
      </right>
      <top/>
      <bottom style="thick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/>
      <bottom style="thick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</borders>
  <cellStyleXfs count="2">
    <xf numFmtId="0" fontId="0" fillId="0" borderId="0"/>
    <xf numFmtId="9" fontId="4" fillId="0" borderId="0" applyFont="0" applyFill="0" applyBorder="0" applyAlignment="0" applyProtection="0"/>
  </cellStyleXfs>
  <cellXfs count="53">
    <xf numFmtId="0" fontId="0" fillId="0" borderId="0" xfId="0"/>
    <xf numFmtId="14" fontId="0" fillId="0" borderId="0" xfId="0" applyNumberFormat="1"/>
    <xf numFmtId="0" fontId="1" fillId="0" borderId="0" xfId="0" applyFont="1"/>
    <xf numFmtId="1" fontId="1" fillId="0" borderId="0" xfId="0" applyNumberFormat="1" applyFont="1"/>
    <xf numFmtId="164" fontId="1" fillId="0" borderId="0" xfId="0" applyNumberFormat="1" applyFont="1"/>
    <xf numFmtId="49" fontId="1" fillId="0" borderId="0" xfId="0" applyNumberFormat="1" applyFont="1"/>
    <xf numFmtId="14" fontId="1" fillId="0" borderId="0" xfId="0" applyNumberFormat="1" applyFont="1"/>
    <xf numFmtId="0" fontId="2" fillId="0" borderId="0" xfId="0" applyFont="1"/>
    <xf numFmtId="1" fontId="2" fillId="0" borderId="0" xfId="0" applyNumberFormat="1" applyFont="1"/>
    <xf numFmtId="164" fontId="2" fillId="0" borderId="0" xfId="0" applyNumberFormat="1" applyFont="1"/>
    <xf numFmtId="49" fontId="2" fillId="0" borderId="0" xfId="0" applyNumberFormat="1" applyFont="1"/>
    <xf numFmtId="0" fontId="0" fillId="0" borderId="0" xfId="0" pivotButton="1"/>
    <xf numFmtId="0" fontId="0" fillId="0" borderId="0" xfId="0" applyAlignment="1">
      <alignment horizontal="left"/>
    </xf>
    <xf numFmtId="0" fontId="3" fillId="2" borderId="0" xfId="0" applyFont="1" applyFill="1"/>
    <xf numFmtId="49" fontId="3" fillId="2" borderId="0" xfId="0" applyNumberFormat="1" applyFont="1" applyFill="1"/>
    <xf numFmtId="0" fontId="3" fillId="3" borderId="0" xfId="0" applyFont="1" applyFill="1"/>
    <xf numFmtId="49" fontId="3" fillId="3" borderId="0" xfId="0" applyNumberFormat="1" applyFont="1" applyFill="1"/>
    <xf numFmtId="9" fontId="2" fillId="0" borderId="0" xfId="1" applyFont="1"/>
    <xf numFmtId="9" fontId="1" fillId="0" borderId="0" xfId="1" applyFont="1"/>
    <xf numFmtId="1" fontId="6" fillId="4" borderId="1" xfId="0" applyNumberFormat="1" applyFont="1" applyFill="1" applyBorder="1"/>
    <xf numFmtId="14" fontId="1" fillId="5" borderId="4" xfId="0" applyNumberFormat="1" applyFont="1" applyFill="1" applyBorder="1"/>
    <xf numFmtId="1" fontId="1" fillId="5" borderId="2" xfId="0" applyNumberFormat="1" applyFont="1" applyFill="1" applyBorder="1"/>
    <xf numFmtId="14" fontId="1" fillId="6" borderId="4" xfId="0" applyNumberFormat="1" applyFont="1" applyFill="1" applyBorder="1"/>
    <xf numFmtId="1" fontId="1" fillId="6" borderId="2" xfId="0" applyNumberFormat="1" applyFont="1" applyFill="1" applyBorder="1"/>
    <xf numFmtId="14" fontId="1" fillId="5" borderId="6" xfId="0" applyNumberFormat="1" applyFont="1" applyFill="1" applyBorder="1"/>
    <xf numFmtId="1" fontId="1" fillId="5" borderId="5" xfId="0" applyNumberFormat="1" applyFont="1" applyFill="1" applyBorder="1"/>
    <xf numFmtId="1" fontId="6" fillId="4" borderId="3" xfId="0" applyNumberFormat="1" applyFont="1" applyFill="1" applyBorder="1"/>
    <xf numFmtId="1" fontId="1" fillId="5" borderId="4" xfId="0" applyNumberFormat="1" applyFont="1" applyFill="1" applyBorder="1"/>
    <xf numFmtId="1" fontId="1" fillId="6" borderId="4" xfId="0" applyNumberFormat="1" applyFont="1" applyFill="1" applyBorder="1"/>
    <xf numFmtId="1" fontId="1" fillId="5" borderId="6" xfId="0" applyNumberFormat="1" applyFont="1" applyFill="1" applyBorder="1"/>
    <xf numFmtId="1" fontId="0" fillId="0" borderId="0" xfId="0" applyNumberFormat="1"/>
    <xf numFmtId="14" fontId="6" fillId="4" borderId="3" xfId="0" applyNumberFormat="1" applyFont="1" applyFill="1" applyBorder="1"/>
    <xf numFmtId="49" fontId="6" fillId="4" borderId="3" xfId="0" applyNumberFormat="1" applyFont="1" applyFill="1" applyBorder="1"/>
    <xf numFmtId="49" fontId="1" fillId="5" borderId="4" xfId="0" applyNumberFormat="1" applyFont="1" applyFill="1" applyBorder="1"/>
    <xf numFmtId="49" fontId="1" fillId="6" borderId="4" xfId="0" applyNumberFormat="1" applyFont="1" applyFill="1" applyBorder="1"/>
    <xf numFmtId="49" fontId="1" fillId="5" borderId="6" xfId="0" applyNumberFormat="1" applyFont="1" applyFill="1" applyBorder="1"/>
    <xf numFmtId="49" fontId="0" fillId="0" borderId="0" xfId="0" applyNumberFormat="1"/>
    <xf numFmtId="165" fontId="6" fillId="4" borderId="3" xfId="0" applyNumberFormat="1" applyFont="1" applyFill="1" applyBorder="1"/>
    <xf numFmtId="165" fontId="1" fillId="5" borderId="4" xfId="0" applyNumberFormat="1" applyFont="1" applyFill="1" applyBorder="1"/>
    <xf numFmtId="165" fontId="1" fillId="6" borderId="4" xfId="0" applyNumberFormat="1" applyFont="1" applyFill="1" applyBorder="1"/>
    <xf numFmtId="165" fontId="1" fillId="5" borderId="6" xfId="0" applyNumberFormat="1" applyFont="1" applyFill="1" applyBorder="1"/>
    <xf numFmtId="165" fontId="0" fillId="0" borderId="0" xfId="0" applyNumberFormat="1"/>
    <xf numFmtId="164" fontId="6" fillId="4" borderId="3" xfId="0" applyNumberFormat="1" applyFont="1" applyFill="1" applyBorder="1"/>
    <xf numFmtId="164" fontId="1" fillId="5" borderId="4" xfId="0" applyNumberFormat="1" applyFont="1" applyFill="1" applyBorder="1"/>
    <xf numFmtId="164" fontId="1" fillId="6" borderId="4" xfId="0" applyNumberFormat="1" applyFont="1" applyFill="1" applyBorder="1"/>
    <xf numFmtId="164" fontId="1" fillId="5" borderId="6" xfId="0" applyNumberFormat="1" applyFont="1" applyFill="1" applyBorder="1"/>
    <xf numFmtId="164" fontId="0" fillId="0" borderId="0" xfId="0" applyNumberFormat="1"/>
    <xf numFmtId="9" fontId="6" fillId="4" borderId="3" xfId="1" applyFont="1" applyFill="1" applyBorder="1"/>
    <xf numFmtId="9" fontId="1" fillId="5" borderId="4" xfId="1" applyFont="1" applyFill="1" applyBorder="1"/>
    <xf numFmtId="9" fontId="1" fillId="6" borderId="4" xfId="1" applyFont="1" applyFill="1" applyBorder="1"/>
    <xf numFmtId="9" fontId="1" fillId="5" borderId="6" xfId="1" applyFont="1" applyFill="1" applyBorder="1"/>
    <xf numFmtId="9" fontId="0" fillId="0" borderId="0" xfId="1" applyFont="1"/>
    <xf numFmtId="9" fontId="3" fillId="2" borderId="0" xfId="1" applyFont="1" applyFill="1"/>
  </cellXfs>
  <cellStyles count="2">
    <cellStyle name="Normal" xfId="0" builtinId="0"/>
    <cellStyle name="Percent" xfId="1" builtinId="5"/>
  </cellStyles>
  <dxfs count="64">
    <dxf>
      <font>
        <b/>
      </font>
      <numFmt numFmtId="0" formatCode="General"/>
    </dxf>
    <dxf>
      <font>
        <b/>
      </font>
      <numFmt numFmtId="1" formatCode="0"/>
    </dxf>
    <dxf>
      <font>
        <b/>
      </font>
      <numFmt numFmtId="1" formatCode="0"/>
    </dxf>
    <dxf>
      <font>
        <b/>
      </font>
    </dxf>
    <dxf>
      <font>
        <b/>
      </font>
      <numFmt numFmtId="164" formatCode="[$$-409]#,##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[$$-409]#,##0"/>
    </dxf>
    <dxf>
      <font>
        <b/>
      </font>
      <numFmt numFmtId="164" formatCode="[$$-409]#,##0"/>
    </dxf>
    <dxf>
      <font>
        <b/>
      </font>
      <numFmt numFmtId="164" formatCode="[$$-409]#,##0"/>
    </dxf>
    <dxf>
      <font>
        <b/>
      </font>
      <numFmt numFmtId="1" formatCode="0"/>
    </dxf>
    <dxf>
      <font>
        <b/>
      </font>
      <numFmt numFmtId="30" formatCode="@"/>
    </dxf>
    <dxf>
      <font>
        <b/>
      </font>
    </dxf>
    <dxf>
      <font>
        <b/>
      </font>
      <numFmt numFmtId="164" formatCode="[$$-409]#,##0"/>
    </dxf>
    <dxf>
      <font>
        <b/>
      </font>
      <numFmt numFmtId="30" formatCode="@"/>
    </dxf>
    <dxf>
      <font>
        <b/>
      </font>
      <numFmt numFmtId="30" formatCode="@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</dxf>
    <dxf>
      <font>
        <b/>
      </font>
      <numFmt numFmtId="1" formatCode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3" formatCode="0%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[$$-409]#,##0"/>
    </dxf>
    <dxf>
      <font>
        <b/>
      </font>
      <numFmt numFmtId="164" formatCode="[$$-409]#,##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</dxf>
    <dxf>
      <font>
        <b/>
      </font>
      <numFmt numFmtId="30" formatCode="@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</dxf>
    <dxf>
      <font>
        <b/>
      </font>
      <numFmt numFmtId="30" formatCode="@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</dxf>
    <dxf>
      <font>
        <b/>
      </font>
      <numFmt numFmtId="1" formatCode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[$$-409]#,##0"/>
    </dxf>
    <dxf>
      <font>
        <b/>
      </font>
      <numFmt numFmtId="164" formatCode="[$$-409]#,##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</dxf>
    <dxf>
      <font>
        <b/>
      </font>
      <numFmt numFmtId="1" formatCode="0"/>
    </dxf>
    <dxf>
      <font>
        <b/>
      </font>
      <numFmt numFmtId="19" formatCode="dd/mm/yyyy"/>
    </dxf>
    <dxf>
      <font>
        <b/>
      </font>
    </dxf>
    <dxf>
      <font>
        <b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  <fill>
        <patternFill patternType="solid">
          <fgColor theme="9" tint="0.59999389629810485"/>
          <bgColor theme="9" tint="0.59999389629810485"/>
        </patternFill>
      </fill>
      <border diagonalUp="0" diagonalDown="0" outline="0">
        <left/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  <fill>
        <patternFill patternType="solid">
          <fgColor theme="9" tint="0.59999389629810485"/>
          <bgColor theme="9" tint="0.59999389629810485"/>
        </patternFill>
      </fill>
      <border diagonalUp="0" diagonalDown="0" outline="0">
        <left/>
        <right/>
        <top style="thin">
          <color theme="0"/>
        </top>
        <bottom style="thin">
          <color theme="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  <fill>
        <patternFill patternType="solid">
          <fgColor theme="9" tint="0.59999389629810485"/>
          <bgColor theme="9" tint="0.59999389629810485"/>
        </patternFill>
      </fill>
      <border diagonalUp="0" diagonalDown="0" outline="0">
        <left/>
        <right/>
        <top style="thin">
          <color theme="0"/>
        </top>
        <bottom style="thin">
          <color theme="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9" tint="0.59999389629810485"/>
          <bgColor theme="9" tint="0.59999389629810485"/>
        </patternFill>
      </fill>
      <border diagonalUp="0" diagonalDown="0" outline="0">
        <left/>
        <right/>
        <top style="thin">
          <color theme="0"/>
        </top>
        <bottom style="thin">
          <color theme="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[$$-409]#,##0"/>
      <fill>
        <patternFill patternType="solid">
          <fgColor theme="9" tint="0.59999389629810485"/>
          <bgColor theme="9" tint="0.59999389629810485"/>
        </patternFill>
      </fill>
      <border diagonalUp="0" diagonalDown="0" outline="0">
        <left/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  <fill>
        <patternFill patternType="solid">
          <fgColor theme="9" tint="0.59999389629810485"/>
          <bgColor theme="9" tint="0.59999389629810485"/>
        </patternFill>
      </fill>
      <border diagonalUp="0" diagonalDown="0" outline="0">
        <left/>
        <right/>
        <top style="thin">
          <color theme="0"/>
        </top>
        <bottom style="thin">
          <color theme="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[$$-409]#,##0.00"/>
      <fill>
        <patternFill patternType="solid">
          <fgColor theme="9" tint="0.59999389629810485"/>
          <bgColor theme="9" tint="0.59999389629810485"/>
        </patternFill>
      </fill>
      <border diagonalUp="0" diagonalDown="0" outline="0">
        <left/>
        <right/>
        <top style="thin">
          <color theme="0"/>
        </top>
        <bottom style="thin">
          <color theme="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[$$-409]#,##0"/>
      <fill>
        <patternFill patternType="solid">
          <fgColor theme="9" tint="0.59999389629810485"/>
          <bgColor theme="9" tint="0.59999389629810485"/>
        </patternFill>
      </fill>
      <border diagonalUp="0" diagonalDown="0" outline="0">
        <left/>
        <right/>
        <top style="thin">
          <color theme="0"/>
        </top>
        <bottom style="thin">
          <color theme="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  <fill>
        <patternFill patternType="solid">
          <fgColor theme="9" tint="0.59999389629810485"/>
          <bgColor theme="9" tint="0.59999389629810485"/>
        </patternFill>
      </fill>
      <border diagonalUp="0" diagonalDown="0" outline="0">
        <left/>
        <right/>
        <top style="thin">
          <color theme="0"/>
        </top>
        <bottom style="thin">
          <color theme="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  <fill>
        <patternFill patternType="solid">
          <fgColor theme="9" tint="0.59999389629810485"/>
          <bgColor theme="9" tint="0.59999389629810485"/>
        </patternFill>
      </fill>
      <border diagonalUp="0" diagonalDown="0" outline="0">
        <left/>
        <right/>
        <top style="thin">
          <color theme="0"/>
        </top>
        <bottom style="thin">
          <color theme="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9" tint="0.59999389629810485"/>
          <bgColor theme="9" tint="0.59999389629810485"/>
        </patternFill>
      </fill>
      <border diagonalUp="0" diagonalDown="0" outline="0">
        <left/>
        <right/>
        <top style="thin">
          <color theme="0"/>
        </top>
        <bottom style="thin">
          <color theme="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[$$-409]#,##0"/>
      <fill>
        <patternFill patternType="solid">
          <fgColor theme="9" tint="0.59999389629810485"/>
          <bgColor theme="9" tint="0.59999389629810485"/>
        </patternFill>
      </fill>
      <border diagonalUp="0" diagonalDown="0" outline="0">
        <left/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  <fill>
        <patternFill patternType="solid">
          <fgColor theme="9" tint="0.59999389629810485"/>
          <bgColor theme="9" tint="0.59999389629810485"/>
        </patternFill>
      </fill>
      <border diagonalUp="0" diagonalDown="0" outline="0">
        <left/>
        <right/>
        <top style="thin">
          <color theme="0"/>
        </top>
        <bottom style="thin">
          <color theme="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  <fill>
        <patternFill patternType="solid">
          <fgColor theme="9" tint="0.59999389629810485"/>
          <bgColor theme="9" tint="0.59999389629810485"/>
        </patternFill>
      </fill>
      <border diagonalUp="0" diagonalDown="0" outline="0">
        <left/>
        <right/>
        <top style="thin">
          <color theme="0"/>
        </top>
        <bottom style="thin">
          <color theme="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9" tint="0.59999389629810485"/>
          <bgColor theme="9" tint="0.59999389629810485"/>
        </patternFill>
      </fill>
      <border diagonalUp="0" diagonalDown="0">
        <left/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9" tint="0.59999389629810485"/>
          <bgColor theme="9" tint="0.59999389629810485"/>
        </patternFill>
      </fill>
      <border diagonalUp="0" diagonalDown="0">
        <left/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  <fill>
        <patternFill patternType="solid">
          <fgColor theme="9" tint="0.59999389629810485"/>
          <bgColor theme="9" tint="0.59999389629810485"/>
        </patternFill>
      </fill>
      <border diagonalUp="0" diagonalDown="0" outline="0">
        <left/>
        <right/>
        <top style="thin">
          <color theme="0"/>
        </top>
        <bottom style="thin">
          <color theme="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[$$-409]#,##0"/>
      <fill>
        <patternFill patternType="solid">
          <fgColor theme="9" tint="0.59999389629810485"/>
          <bgColor theme="9" tint="0.59999389629810485"/>
        </patternFill>
      </fill>
      <border diagonalUp="0" diagonalDown="0" outline="0">
        <left/>
        <right/>
        <top style="thin">
          <color theme="0"/>
        </top>
        <bottom style="thin">
          <color theme="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  <fill>
        <patternFill patternType="solid">
          <fgColor theme="9" tint="0.59999389629810485"/>
          <bgColor theme="9" tint="0.59999389629810485"/>
        </patternFill>
      </fill>
      <border diagonalUp="0" diagonalDown="0" outline="0">
        <left/>
        <right/>
        <top style="thin">
          <color theme="0"/>
        </top>
        <bottom style="thin">
          <color theme="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  <fill>
        <patternFill patternType="solid">
          <fgColor theme="9" tint="0.59999389629810485"/>
          <bgColor theme="9" tint="0.59999389629810485"/>
        </patternFill>
      </fill>
      <border diagonalUp="0" diagonalDown="0" outline="0">
        <left/>
        <right/>
        <top style="thin">
          <color theme="0"/>
        </top>
        <bottom style="thin">
          <color theme="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  <fill>
        <patternFill patternType="solid">
          <fgColor theme="9" tint="0.59999389629810485"/>
          <bgColor theme="9" tint="0.59999389629810485"/>
        </patternFill>
      </fill>
      <border diagonalUp="0" diagonalDown="0" outline="0">
        <left/>
        <right/>
        <top style="thin">
          <color theme="0"/>
        </top>
        <bottom style="thin">
          <color theme="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  <fill>
        <patternFill patternType="solid">
          <fgColor theme="9" tint="0.59999389629810485"/>
          <bgColor theme="9" tint="0.59999389629810485"/>
        </patternFill>
      </fill>
      <border diagonalUp="0" diagonalDown="0" outline="0">
        <left/>
        <right/>
        <top style="thin">
          <color theme="0"/>
        </top>
        <bottom style="thin">
          <color theme="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[$$-409]#,##0"/>
      <fill>
        <patternFill patternType="solid">
          <fgColor theme="9" tint="0.59999389629810485"/>
          <bgColor theme="9" tint="0.59999389629810485"/>
        </patternFill>
      </fill>
      <border diagonalUp="0" diagonalDown="0" outline="0">
        <left/>
        <right/>
        <top style="thin">
          <color theme="0"/>
        </top>
        <bottom style="thin">
          <color theme="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  <fill>
        <patternFill patternType="solid">
          <fgColor theme="9" tint="0.59999389629810485"/>
          <bgColor theme="9" tint="0.59999389629810485"/>
        </patternFill>
      </fill>
      <border diagonalUp="0" diagonalDown="0" outline="0">
        <left/>
        <right/>
        <top style="thin">
          <color theme="0"/>
        </top>
        <bottom style="thin">
          <color theme="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  <fill>
        <patternFill patternType="solid">
          <fgColor theme="9" tint="0.59999389629810485"/>
          <bgColor theme="9" tint="0.59999389629810485"/>
        </patternFill>
      </fill>
      <border diagonalUp="0" diagonalDown="0" outline="0">
        <left style="thin">
          <color theme="0"/>
        </left>
        <right/>
        <top style="thin">
          <color theme="0"/>
        </top>
        <bottom style="thin">
          <color theme="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9" formatCode="dd/mm/yyyy"/>
      <fill>
        <patternFill patternType="solid">
          <fgColor theme="9" tint="0.59999389629810485"/>
          <bgColor theme="9" tint="0.59999389629810485"/>
        </patternFill>
      </fill>
      <border diagonalUp="0" diagonalDown="0" outline="0">
        <left/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9" tint="0.59999389629810485"/>
          <bgColor theme="9" tint="0.599993896298104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alcChain" Target="calcChain.xml"/><Relationship Id="rId5" Type="http://schemas.openxmlformats.org/officeDocument/2006/relationships/pivotCacheDefinition" Target="pivotCache/pivotCacheDefinition2.xml"/><Relationship Id="rId10" Type="http://schemas.openxmlformats.org/officeDocument/2006/relationships/powerPivotData" Target="model/item.data"/><Relationship Id="rId4" Type="http://schemas.openxmlformats.org/officeDocument/2006/relationships/pivotCacheDefinition" Target="pivotCache/pivotCacheDefinition1.xml"/><Relationship Id="rId9" Type="http://schemas.openxmlformats.org/officeDocument/2006/relationships/sharedStrings" Target="sharedStrings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Shakthi" refreshedDate="46161.849363194444" backgroundQuery="1" createdVersion="8" refreshedVersion="8" minRefreshableVersion="3" recordCount="0" supportSubquery="1" supportAdvancedDrill="1" xr:uid="{8D0804A8-E7B5-4631-8268-E5E47C485DA5}">
  <cacheSource type="external" connectionId="2"/>
  <cacheFields count="2">
    <cacheField name="[Table1].[Employment Status2].[Employment Status2]" caption="Employment Status2" numFmtId="0" hierarchy="5" level="1">
      <sharedItems count="4">
        <s v=""/>
        <s v="Employed"/>
        <s v="Self-Employed"/>
        <s v="Unemployed"/>
      </sharedItems>
    </cacheField>
    <cacheField name="[Measures].[Count of Employment Status2]" caption="Count of Employment Status2" numFmtId="0" hierarchy="25" level="32767"/>
  </cacheFields>
  <cacheHierarchies count="26">
    <cacheHierarchy uniqueName="[Table1].[Application Date]" caption="Application Date" attribute="1" time="1" defaultMemberUniqueName="[Table1].[Application Date].[All]" allUniqueName="[Table1].[Application Date].[All]" dimensionUniqueName="[Table1]" displayFolder="" count="0" memberValueDatatype="7" unbalanced="0"/>
    <cacheHierarchy uniqueName="[Table1].[Age]" caption="Age" attribute="1" defaultMemberUniqueName="[Table1].[Age].[All]" allUniqueName="[Table1].[Age].[All]" dimensionUniqueName="[Table1]" displayFolder="" count="0" memberValueDatatype="20" unbalanced="0"/>
    <cacheHierarchy uniqueName="[Table1].[Annual Income]" caption="Annual Income" attribute="1" defaultMemberUniqueName="[Table1].[Annual Income].[All]" allUniqueName="[Table1].[Annual Income].[All]" dimensionUniqueName="[Table1]" displayFolder="" count="0" memberValueDatatype="20" unbalanced="0"/>
    <cacheHierarchy uniqueName="[Table1].[Credit Score]" caption="Credit Score" attribute="1" defaultMemberUniqueName="[Table1].[Credit Score].[All]" allUniqueName="[Table1].[Credit Score].[All]" dimensionUniqueName="[Table1]" displayFolder="" count="0" memberValueDatatype="20" unbalanced="0"/>
    <cacheHierarchy uniqueName="[Table1].[Employment Status]" caption="Employment Status" attribute="1" defaultMemberUniqueName="[Table1].[Employment Status].[All]" allUniqueName="[Table1].[Employment Status].[All]" dimensionUniqueName="[Table1]" displayFolder="" count="0" memberValueDatatype="130" unbalanced="0"/>
    <cacheHierarchy uniqueName="[Table1].[Employment Status2]" caption="Employment Status2" attribute="1" defaultMemberUniqueName="[Table1].[Employment Status2].[All]" allUniqueName="[Table1].[Employment Status2].[All]" dimensionUniqueName="[Table1]" displayFolder="" count="2" memberValueDatatype="130" unbalanced="0">
      <fieldsUsage count="2">
        <fieldUsage x="-1"/>
        <fieldUsage x="0"/>
      </fieldsUsage>
    </cacheHierarchy>
    <cacheHierarchy uniqueName="[Table1].[Education Level]" caption="Education Level" attribute="1" defaultMemberUniqueName="[Table1].[Education Level].[All]" allUniqueName="[Table1].[Education Level].[All]" dimensionUniqueName="[Table1]" displayFolder="" count="0" memberValueDatatype="130" unbalanced="0"/>
    <cacheHierarchy uniqueName="[Table1].[Education Level2]" caption="Education Level2" attribute="1" defaultMemberUniqueName="[Table1].[Education Level2].[All]" allUniqueName="[Table1].[Education Level2].[All]" dimensionUniqueName="[Table1]" displayFolder="" count="0" memberValueDatatype="130" unbalanced="0"/>
    <cacheHierarchy uniqueName="[Table1].[Loan Amount]" caption="Loan Amount" attribute="1" defaultMemberUniqueName="[Table1].[Loan Amount].[All]" allUniqueName="[Table1].[Loan Amount].[All]" dimensionUniqueName="[Table1]" displayFolder="" count="0" memberValueDatatype="20" unbalanced="0"/>
    <cacheHierarchy uniqueName="[Table1].[Loan Duration]" caption="Loan Duration" attribute="1" defaultMemberUniqueName="[Table1].[Loan Duration].[All]" allUniqueName="[Table1].[Loan Duration].[All]" dimensionUniqueName="[Table1]" displayFolder="" count="0" memberValueDatatype="20" unbalanced="0"/>
    <cacheHierarchy uniqueName="[Table1].[Marital Status]" caption="Marital Status" attribute="1" defaultMemberUniqueName="[Table1].[Marital Status].[All]" allUniqueName="[Table1].[Marital Status].[All]" dimensionUniqueName="[Table1]" displayFolder="" count="0" memberValueDatatype="130" unbalanced="0"/>
    <cacheHierarchy uniqueName="[Table1].[Home Ownership Status]" caption="Home Ownership Status" attribute="1" defaultMemberUniqueName="[Table1].[Home Ownership Status].[All]" allUniqueName="[Table1].[Home Ownership Status].[All]" dimensionUniqueName="[Table1]" displayFolder="" count="0" memberValueDatatype="130" unbalanced="0"/>
    <cacheHierarchy uniqueName="[Table1].[Monthly Debt Payments]" caption="Monthly Debt Payments" attribute="1" defaultMemberUniqueName="[Table1].[Monthly Debt Payments].[All]" allUniqueName="[Table1].[Monthly Debt Payments].[All]" dimensionUniqueName="[Table1]" displayFolder="" count="0" memberValueDatatype="20" unbalanced="0"/>
    <cacheHierarchy uniqueName="[Table1].[Debt To Income Ratio]" caption="Debt To Income Ratio" attribute="1" defaultMemberUniqueName="[Table1].[Debt To Income Ratio].[All]" allUniqueName="[Table1].[Debt To Income Ratio].[All]" dimensionUniqueName="[Table1]" displayFolder="" count="0" memberValueDatatype="5" unbalanced="0"/>
    <cacheHierarchy uniqueName="[Table1].[Loan Purpose]" caption="Loan Purpose" attribute="1" defaultMemberUniqueName="[Table1].[Loan Purpose].[All]" allUniqueName="[Table1].[Loan Purpose].[All]" dimensionUniqueName="[Table1]" displayFolder="" count="0" memberValueDatatype="130" unbalanced="0"/>
    <cacheHierarchy uniqueName="[Table1].[Payment History]" caption="Payment History" attribute="1" defaultMemberUniqueName="[Table1].[Payment History].[All]" allUniqueName="[Table1].[Payment History].[All]" dimensionUniqueName="[Table1]" displayFolder="" count="0" memberValueDatatype="20" unbalanced="0"/>
    <cacheHierarchy uniqueName="[Table1].[Savings Account Balance]" caption="Savings Account Balance" attribute="1" defaultMemberUniqueName="[Table1].[Savings Account Balance].[All]" allUniqueName="[Table1].[Savings Account Balance].[All]" dimensionUniqueName="[Table1]" displayFolder="" count="0" memberValueDatatype="20" unbalanced="0"/>
    <cacheHierarchy uniqueName="[Table1].[Monthly Income]" caption="Monthly Income" attribute="1" defaultMemberUniqueName="[Table1].[Monthly Income].[All]" allUniqueName="[Table1].[Monthly Income].[All]" dimensionUniqueName="[Table1]" displayFolder="" count="0" memberValueDatatype="5" unbalanced="0"/>
    <cacheHierarchy uniqueName="[Table1].[Net Worth]" caption="Net Worth" attribute="1" defaultMemberUniqueName="[Table1].[Net Worth].[All]" allUniqueName="[Table1].[Net Worth].[All]" dimensionUniqueName="[Table1]" displayFolder="" count="0" memberValueDatatype="20" unbalanced="0"/>
    <cacheHierarchy uniqueName="[Table1].[Interest Rate]" caption="Interest Rate" attribute="1" defaultMemberUniqueName="[Table1].[Interest Rate].[All]" allUniqueName="[Table1].[Interest Rate].[All]" dimensionUniqueName="[Table1]" displayFolder="" count="0" memberValueDatatype="5" unbalanced="0"/>
    <cacheHierarchy uniqueName="[Table1].[Loan Approved]" caption="Loan Approved" attribute="1" defaultMemberUniqueName="[Table1].[Loan Approved].[All]" allUniqueName="[Table1].[Loan Approved].[All]" dimensionUniqueName="[Table1]" displayFolder="" count="0" memberValueDatatype="20" unbalanced="0"/>
    <cacheHierarchy uniqueName="[Table1].[Risk Score]" caption="Risk Score" attribute="1" defaultMemberUniqueName="[Table1].[Risk Score].[All]" allUniqueName="[Table1].[Risk Score].[All]" dimensionUniqueName="[Table1]" displayFolder="" count="0" memberValueDatatype="5" unbalanced="0"/>
    <cacheHierarchy uniqueName="[Measures].[__XL_Count Table1]" caption="__XL_Count Table1" measure="1" displayFolder="" measureGroup="Table1" count="0" hidden="1"/>
    <cacheHierarchy uniqueName="[Measures].[__No measures defined]" caption="__No measures defined" measure="1" displayFolder="" count="0" hidden="1"/>
    <cacheHierarchy uniqueName="[Measures].[Count of Employment Status]" caption="Count of Employment Status" measure="1" displayFolder="" measureGroup="Table1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Count of Employment Status2]" caption="Count of Employment Status2" measure="1" displayFolder="" measureGroup="Table1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5"/>
        </ext>
      </extLst>
    </cacheHierarchy>
  </cacheHierarchies>
  <kpis count="0"/>
  <dimensions count="2">
    <dimension measure="1" name="Measures" uniqueName="[Measures]" caption="Measures"/>
    <dimension name="Table1" uniqueName="[Table1]" caption="Table1"/>
  </dimensions>
  <measureGroups count="1">
    <measureGroup name="Table1" caption="Table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invalid="1" refreshedBy="Shakthi" refreshedDate="46161.849892245373" createdVersion="8" refreshedVersion="8" minRefreshableVersion="3" recordCount="2648" xr:uid="{38AC5D8A-293D-4258-8F91-737A71448183}">
  <cacheSource type="worksheet">
    <worksheetSource ref="N1:N1048576" sheet="CLEANING PROCESS"/>
  </cacheSource>
  <cacheFields count="1">
    <cacheField name="Education Level2" numFmtId="0">
      <sharedItems containsBlank="1" count="7">
        <s v="Master"/>
        <s v="Associate"/>
        <s v="Bachelor"/>
        <s v="High School"/>
        <s v=""/>
        <s v="Doctorate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C67F750-1690-47E8-BF15-A14D777F14DD}" name="PivotTable3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K10:AL18" firstHeaderRow="1" firstDataRow="1" firstDataCol="1"/>
  <pivotFields count="1">
    <pivotField axis="axisRow" dataField="1" showAll="0">
      <items count="8">
        <item x="4"/>
        <item x="1"/>
        <item x="2"/>
        <item x="5"/>
        <item x="3"/>
        <item x="0"/>
        <item x="6"/>
        <item t="default"/>
      </items>
    </pivotField>
  </pivotFields>
  <rowFields count="1">
    <field x="0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Count of Education Level2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7EACE6C-69C5-4225-ABA8-740BAA490E8A}" name="PivotTable1" cacheId="0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>
  <location ref="AK3:AL8" firstHeaderRow="1" firstDataRow="1" firstDataCol="1"/>
  <pivotFields count="2">
    <pivotField axis="axisRow" allDrilled="1" subtotalTop="0" showAll="0" dataSourceSort="1" defaultSubtotal="0" defaultAttributeDrillState="1">
      <items count="4">
        <item x="0"/>
        <item x="1"/>
        <item x="2"/>
        <item x="3"/>
      </items>
    </pivotField>
    <pivotField dataField="1" subtotalTop="0" showAll="0" defaultSubtota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Employment Status2" fld="1" subtotal="count" baseField="0" baseItem="0"/>
  </dataFields>
  <pivotHierarchies count="2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5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c.xlsx!Table1">
        <x15:activeTabTopLevelEntity name="[Table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2E90388-9ADB-4578-96FF-6071E8DB425C}" name="Table1" displayName="Table1" ref="A1:AI2648" totalsRowShown="0" headerRowDxfId="36" dataDxfId="35">
  <autoFilter ref="A1:AI2648" xr:uid="{E2E90388-9ADB-4578-96FF-6071E8DB425C}"/>
  <tableColumns count="35">
    <tableColumn id="1" xr3:uid="{0907E5CA-4078-406F-8CE7-FEDBCFAE3CC5}" name="Application Date" dataDxfId="34"/>
    <tableColumn id="2" xr3:uid="{79F5FE7B-6C2B-4839-BCF7-2E0AA6B0874E}" name="Age" dataDxfId="33"/>
    <tableColumn id="25" xr3:uid="{B0940963-EE66-4EF7-A953-430BBACA4DC9}" name="AGE GROUP" dataDxfId="32">
      <calculatedColumnFormula>IF(B2&lt;25,"Young",IF(B2&lt;40,"Mid",IF(B2&lt;60,"Senior","Old")))</calculatedColumnFormula>
    </tableColumn>
    <tableColumn id="3" xr3:uid="{46A774AD-6A37-4117-B923-056C7A27D55E}" name="Annual Income" dataDxfId="31"/>
    <tableColumn id="33" xr3:uid="{ED55E5C7-0418-49E9-A2B2-870AFA2FC511}" name="Annual Income2" dataDxfId="30">
      <calculatedColumnFormula>IF(D2="",AC2*12,D2)</calculatedColumnFormula>
    </tableColumn>
    <tableColumn id="4" xr3:uid="{C2474154-CCB5-4F39-AEC8-DFEEAEB18B7A}" name="Credit Score" dataDxfId="29"/>
    <tableColumn id="28" xr3:uid="{BBF0BC4B-7DE8-4F99-8214-C8DDB4BBE434}" name="Payment history based Credit Score" dataDxfId="28">
      <calculatedColumnFormula>IF(F2="",AVERAGEIF($AA$2:$AA$2648,AA2,$F$2:$F$2648),F2)</calculatedColumnFormula>
    </tableColumn>
    <tableColumn id="27" xr3:uid="{A2D46B39-355A-4DE3-AB91-A6E8FD879751}" name="Credit Score Band" dataDxfId="27">
      <calculatedColumnFormula>IF(G2&lt;450,"Poor", IF(G2&lt;550,"Fair",IF(G2&lt;650,"Good","Excellent")))</calculatedColumnFormula>
    </tableColumn>
    <tableColumn id="5" xr3:uid="{96B241D0-4C73-404F-82F3-DFABF15F9EE3}" name="Employment Status" dataDxfId="26"/>
    <tableColumn id="23" xr3:uid="{BC61BED2-D0FD-4EF3-BD73-3526637DF5D4}" name="Trim Employment Status2" dataDxfId="25">
      <calculatedColumnFormula>TRIM(CLEAN(I2))</calculatedColumnFormula>
    </tableColumn>
    <tableColumn id="21" xr3:uid="{C9E4DA43-1324-4697-865E-2F3E9346AA4A}" name="Proper Employment Status3" dataDxfId="24">
      <calculatedColumnFormula>PROPER(J2)</calculatedColumnFormula>
    </tableColumn>
    <tableColumn id="22" xr3:uid="{031C21DD-F20E-439F-ADD6-756FD8E17564}" name="Employment Status4" dataDxfId="23">
      <calculatedColumnFormula>IF(K2="","Employed",K2)</calculatedColumnFormula>
    </tableColumn>
    <tableColumn id="6" xr3:uid="{288603B4-937F-4BAF-B9AB-77944D2F865E}" name="Education Level" dataDxfId="22"/>
    <tableColumn id="24" xr3:uid="{0D1048B4-F84F-446C-8B55-10FAD5A888B8}" name="Trim Education Level2" dataDxfId="21">
      <calculatedColumnFormula>TRIM(CLEAN(M2))</calculatedColumnFormula>
    </tableColumn>
    <tableColumn id="26" xr3:uid="{BFEBDDB1-2BC0-4024-9474-4D721196F6C0}" name=" Education Level3" dataDxfId="20">
      <calculatedColumnFormula>IF(N2="","Bachelor",N2)</calculatedColumnFormula>
    </tableColumn>
    <tableColumn id="7" xr3:uid="{716BEC76-E736-4166-A0C3-DB737BB2D8A0}" name="Loan Amount" dataDxfId="19"/>
    <tableColumn id="30" xr3:uid="{46D71568-2D13-4803-8843-5BA9D222639C}" name="Loan Amount3" dataDxfId="18">
      <calculatedColumnFormula>IF(P2="",(AVERAGEIFS($P$2:$P$2648,$Z$2:$Z$2648,Z2,$AD$2:$AD$2648,AD2)),P2)</calculatedColumnFormula>
    </tableColumn>
    <tableColumn id="36" xr3:uid="{570C0D78-05C5-46FE-BFDA-66338C3A6F41}" name="Loan to Income Ratio" dataDxfId="17" dataCellStyle="Percent">
      <calculatedColumnFormula>Q2/E2</calculatedColumnFormula>
    </tableColumn>
    <tableColumn id="37" xr3:uid="{EAA787CA-094B-4B1D-B30C-E2B6E43A78A1}" name="Borrower Profile" dataDxfId="16" dataCellStyle="Percent">
      <calculatedColumnFormula>IF(R2 &lt;= 0.5, "Conservative Borrower", IF(R2 &lt;= 1, "Moderate Borrower", "Aggressive Borrower"))</calculatedColumnFormula>
    </tableColumn>
    <tableColumn id="8" xr3:uid="{42F8E80F-0AEE-4A08-88C9-D19E35DB6D57}" name="Loan Duration" dataDxfId="15"/>
    <tableColumn id="31" xr3:uid="{542D95ED-F7DC-4F64-804A-59066A28C42B}" name="Loan Duration2" dataDxfId="14">
      <calculatedColumnFormula>IF(T2="",AVERAGEIFS($T$2:$T$2648,$Z$2:$Z$2648,Z2,$AD$2:$AD$2648,AD2),T2)</calculatedColumnFormula>
    </tableColumn>
    <tableColumn id="9" xr3:uid="{D2B67CC2-70EA-4CE3-85C4-102DE818C822}" name="Marital Status" dataDxfId="13"/>
    <tableColumn id="10" xr3:uid="{99656160-4290-4630-B8A3-841D63725CB3}" name="Home Ownership Status" dataDxfId="12"/>
    <tableColumn id="11" xr3:uid="{BF630300-9778-4C68-AEE6-6A485BF127E4}" name="Monthly Debt Payments" dataDxfId="11"/>
    <tableColumn id="12" xr3:uid="{648A2131-F1EB-423D-8E95-C7A3F84F92D0}" name="Debt To Income Ratio" dataDxfId="10" dataCellStyle="Percent"/>
    <tableColumn id="13" xr3:uid="{22403F69-A5E3-4187-AB49-10045E141E4D}" name="Loan Purpose" dataDxfId="9"/>
    <tableColumn id="14" xr3:uid="{D277BEB1-B4F3-4B99-9F97-A072335882A9}" name="Payment History" dataDxfId="8"/>
    <tableColumn id="15" xr3:uid="{19136230-3EF5-444C-8BF1-5B4428C886EC}" name="Savings Account Balance" dataDxfId="7"/>
    <tableColumn id="16" xr3:uid="{6080431D-B695-4465-A24B-87573A726854}" name="Monthly Income" dataDxfId="6"/>
    <tableColumn id="29" xr3:uid="{24FD55B9-BC45-4158-8204-8558B72930CC}" name="Monthly Income Category" dataDxfId="5">
      <calculatedColumnFormula>IF(AC2&lt;=5000,"Low Income",IF(AC2&lt;=12000,"Medium Income","High Income"))</calculatedColumnFormula>
    </tableColumn>
    <tableColumn id="17" xr3:uid="{CA6FAEC1-3CE4-4460-997F-D9EA738BD9AC}" name="Net Worth" dataDxfId="4"/>
    <tableColumn id="18" xr3:uid="{ECE598C5-56D9-43D3-98BD-359D9E2C5D1A}" name="Interest Rate" dataDxfId="3" dataCellStyle="Percent"/>
    <tableColumn id="19" xr3:uid="{55441A69-1C3D-4815-BB00-19663496C4FF}" name="Loan Approved" dataDxfId="2"/>
    <tableColumn id="20" xr3:uid="{6C2CCD07-3F7B-44A7-9372-40FE83865EB8}" name="Risk Score" dataDxfId="1"/>
    <tableColumn id="32" xr3:uid="{AECB1779-61F0-497F-A51F-25BC48616A66}" name="RISK SCORE LABEL" dataDxfId="0">
      <calculatedColumnFormula>IF(AH2&lt;40,"Low Risk", IF(AH2&lt;55,"Medium Risk", IF(AH2&lt;70,"High Risk","Very High Risk")))</calculatedColumnFormula>
    </tableColumn>
  </tableColumns>
  <tableStyleInfo name="TableStyleMedium14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A81A6FC-3C7E-47F5-BE2C-6362DD7B63F6}" name="Table2" displayName="Table2" ref="A1:Z2648" totalsRowShown="0" dataDxfId="63">
  <autoFilter ref="A1:Z2648" xr:uid="{EA81A6FC-3C7E-47F5-BE2C-6362DD7B63F6}"/>
  <tableColumns count="26">
    <tableColumn id="1" xr3:uid="{046E09CA-A683-49E5-A897-0BCAD7D11358}" name="Application Date" dataDxfId="62"/>
    <tableColumn id="2" xr3:uid="{B05E8E76-EA50-4ECA-B302-99732EA8FD38}" name="Age" dataDxfId="61"/>
    <tableColumn id="3" xr3:uid="{A3E2F6AC-50EE-4E4F-A838-405A2574286D}" name="Age Group" dataDxfId="60">
      <calculatedColumnFormula>IF(B2&lt;25,"Young",IF(B2&lt;40,"Mid",IF(B2&lt;60,"Senior","Old")))</calculatedColumnFormula>
    </tableColumn>
    <tableColumn id="4" xr3:uid="{DD2AABAA-E4F8-44FC-AD97-57E3AB8FE569}" name="Annual Income" dataDxfId="59"/>
    <tableColumn id="5" xr3:uid="{06C6BEDD-8935-4880-AC76-F3F06EF6DD4D}" name=" Credit Score" dataDxfId="58"/>
    <tableColumn id="6" xr3:uid="{802EA751-9929-4C18-B2E2-22AC38AC394E}" name="Credit Score Band" dataDxfId="57"/>
    <tableColumn id="7" xr3:uid="{954F8A82-C3D6-4C46-9F9A-85AD7B24EB97}" name="Employment Status" dataDxfId="56"/>
    <tableColumn id="8" xr3:uid="{0DAA2B38-1E4C-4C9E-B703-8BAB2DBA6D7A}" name=" Education Level" dataDxfId="55"/>
    <tableColumn id="9" xr3:uid="{07B181FF-DE07-4A2B-AE0B-D10E0D51815B}" name="Loan Amount" dataDxfId="54"/>
    <tableColumn id="10" xr3:uid="{B2064B37-C6D5-48E9-B425-5D40EE99112F}" name="Loan Duration" dataDxfId="53"/>
    <tableColumn id="25" xr3:uid="{DAB25997-AEB0-4C98-B646-BA6E56980FD1}" name="Loan to Income Ratio" dataDxfId="52" dataCellStyle="Percent"/>
    <tableColumn id="26" xr3:uid="{776A43D2-53EE-49CB-BF7F-6944A04E2B91}" name="Borrower Profile" dataDxfId="51" dataCellStyle="Percent"/>
    <tableColumn id="11" xr3:uid="{C451D39E-DAB5-4312-AEEC-0EF4ABD7ED4D}" name="Marital Status" dataDxfId="50"/>
    <tableColumn id="12" xr3:uid="{0793AAAA-5231-42AE-9E91-590AB9A403E2}" name="Home Ownership Status" dataDxfId="49"/>
    <tableColumn id="13" xr3:uid="{3CB55E71-7306-40A3-BE5E-9C4FA0FBE537}" name="Monthly Debt Payments" dataDxfId="48"/>
    <tableColumn id="14" xr3:uid="{FA47B582-4190-413C-B69D-4DBC6297ACF9}" name="Debt To Income Ratio" dataDxfId="47" dataCellStyle="Percent"/>
    <tableColumn id="15" xr3:uid="{AAE7C93D-FC11-4C01-B1E8-6271F9987937}" name="Loan Purpose" dataDxfId="46"/>
    <tableColumn id="16" xr3:uid="{0FDF3EC0-0682-4C3A-98D7-995AA9FA7E28}" name="Payment History" dataDxfId="45"/>
    <tableColumn id="17" xr3:uid="{255E7639-0CD2-4DD3-B055-88AABD6F38D9}" name="Savings Account Balance" dataDxfId="44"/>
    <tableColumn id="18" xr3:uid="{772DE056-A329-44B9-A55F-E8A3FD3818B9}" name="Monthly Income" dataDxfId="43"/>
    <tableColumn id="19" xr3:uid="{57B7DF6F-A72B-415E-B9F2-08C2FF87492B}" name="Monthly Income Category" dataDxfId="42">
      <calculatedColumnFormula>IF(T2&lt;=5000,"Low Income",IF(T2&lt;=12000,"Medium Income","High Income"))</calculatedColumnFormula>
    </tableColumn>
    <tableColumn id="20" xr3:uid="{963007B8-E625-4CAF-80B2-CD15E12A23A6}" name="Net Worth" dataDxfId="41"/>
    <tableColumn id="21" xr3:uid="{E4085C14-EAE3-43B0-9E76-2B8ECCF9A314}" name="Interest Rate" dataDxfId="40" dataCellStyle="Percent"/>
    <tableColumn id="22" xr3:uid="{EE161E77-E841-4EC6-94C0-F9C1B0D502F1}" name="Loan Approved" dataDxfId="39"/>
    <tableColumn id="23" xr3:uid="{5145F1E7-5833-48F3-914D-F030B37D4AA5}" name="Risk Score" dataDxfId="38"/>
    <tableColumn id="24" xr3:uid="{8D8012A5-7B42-44D6-B9D0-B16A07949D38}" name="Risk Score Label" dataDxfId="37">
      <calculatedColumnFormula>IF(Y2&lt;40,"Low Risk", IF(Y2&lt;55,"Medium Risk", IF(Y2&lt;70,"High Risk","Very High Risk")))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9D77D1-5FF0-4C4A-9C68-1E5B6D7ACF46}">
  <dimension ref="A1:T2648"/>
  <sheetViews>
    <sheetView workbookViewId="0">
      <selection activeCell="G16" sqref="G16"/>
    </sheetView>
  </sheetViews>
  <sheetFormatPr defaultRowHeight="15" x14ac:dyDescent="0.25"/>
  <cols>
    <col min="1" max="1" width="15.42578125" bestFit="1" customWidth="1"/>
    <col min="2" max="2" width="4.42578125" bestFit="1" customWidth="1"/>
    <col min="3" max="3" width="14" bestFit="1" customWidth="1"/>
    <col min="4" max="4" width="11.28515625" bestFit="1" customWidth="1"/>
    <col min="5" max="5" width="18" bestFit="1" customWidth="1"/>
    <col min="6" max="6" width="14.5703125" bestFit="1" customWidth="1"/>
    <col min="7" max="7" width="12.28515625" bestFit="1" customWidth="1"/>
    <col min="8" max="8" width="12.85546875" bestFit="1" customWidth="1"/>
    <col min="9" max="9" width="12.7109375" bestFit="1" customWidth="1"/>
    <col min="10" max="11" width="21.85546875" bestFit="1" customWidth="1"/>
    <col min="12" max="12" width="18.85546875" bestFit="1" customWidth="1"/>
    <col min="13" max="13" width="18.28515625" bestFit="1" customWidth="1"/>
    <col min="14" max="14" width="15.28515625" bestFit="1" customWidth="1"/>
    <col min="15" max="15" width="22" bestFit="1" customWidth="1"/>
    <col min="16" max="16" width="15.140625" bestFit="1" customWidth="1"/>
    <col min="17" max="17" width="9.85546875" bestFit="1" customWidth="1"/>
    <col min="18" max="18" width="12" bestFit="1" customWidth="1"/>
    <col min="19" max="19" width="14" bestFit="1" customWidth="1"/>
    <col min="20" max="20" width="9.42578125" bestFit="1" customWidth="1"/>
  </cols>
  <sheetData>
    <row r="1" spans="1:2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25">
      <c r="A2" s="1">
        <v>43101</v>
      </c>
      <c r="B2">
        <v>45</v>
      </c>
      <c r="C2">
        <v>39948</v>
      </c>
      <c r="D2">
        <v>617</v>
      </c>
      <c r="E2" t="s">
        <v>20</v>
      </c>
      <c r="F2" t="s">
        <v>21</v>
      </c>
      <c r="G2">
        <v>13152</v>
      </c>
      <c r="H2">
        <v>48</v>
      </c>
      <c r="I2" t="s">
        <v>22</v>
      </c>
      <c r="J2" t="s">
        <v>23</v>
      </c>
      <c r="K2">
        <v>183</v>
      </c>
      <c r="L2">
        <v>0.35833559999999998</v>
      </c>
      <c r="M2" t="s">
        <v>24</v>
      </c>
      <c r="N2">
        <v>29</v>
      </c>
      <c r="O2">
        <v>7632</v>
      </c>
      <c r="P2">
        <v>3329</v>
      </c>
      <c r="Q2">
        <v>126928</v>
      </c>
      <c r="R2">
        <v>0.22758962999999999</v>
      </c>
      <c r="S2">
        <v>0</v>
      </c>
      <c r="T2">
        <v>49</v>
      </c>
    </row>
    <row r="3" spans="1:20" x14ac:dyDescent="0.25">
      <c r="A3" s="1">
        <v>43102</v>
      </c>
      <c r="B3">
        <v>38</v>
      </c>
      <c r="C3">
        <v>39709</v>
      </c>
      <c r="D3">
        <v>628</v>
      </c>
      <c r="E3" t="s">
        <v>20</v>
      </c>
      <c r="F3" t="s">
        <v>25</v>
      </c>
      <c r="G3">
        <v>26045</v>
      </c>
      <c r="H3">
        <v>48</v>
      </c>
      <c r="I3" t="s">
        <v>26</v>
      </c>
      <c r="J3" t="s">
        <v>27</v>
      </c>
      <c r="K3">
        <v>496</v>
      </c>
      <c r="L3">
        <v>0.33027367000000002</v>
      </c>
      <c r="M3" t="s">
        <v>28</v>
      </c>
      <c r="N3">
        <v>21</v>
      </c>
      <c r="O3">
        <v>4627</v>
      </c>
      <c r="P3">
        <v>3309.083333</v>
      </c>
      <c r="Q3">
        <v>43609</v>
      </c>
      <c r="R3">
        <v>0.201077121</v>
      </c>
      <c r="S3">
        <v>0</v>
      </c>
      <c r="T3">
        <v>52</v>
      </c>
    </row>
    <row r="4" spans="1:20" x14ac:dyDescent="0.25">
      <c r="A4" s="1">
        <v>43103</v>
      </c>
      <c r="B4">
        <v>47</v>
      </c>
      <c r="C4">
        <v>40724</v>
      </c>
      <c r="D4">
        <v>570</v>
      </c>
      <c r="E4" t="s">
        <v>20</v>
      </c>
      <c r="F4" t="s">
        <v>29</v>
      </c>
      <c r="G4">
        <v>17627</v>
      </c>
      <c r="H4">
        <v>36</v>
      </c>
      <c r="I4" t="s">
        <v>22</v>
      </c>
      <c r="J4" t="s">
        <v>30</v>
      </c>
      <c r="K4">
        <v>902</v>
      </c>
      <c r="L4">
        <v>0.244729109</v>
      </c>
      <c r="M4" t="s">
        <v>31</v>
      </c>
      <c r="N4">
        <v>20</v>
      </c>
      <c r="O4">
        <v>886</v>
      </c>
      <c r="P4">
        <v>3393.666667</v>
      </c>
      <c r="Q4">
        <v>5205</v>
      </c>
      <c r="R4">
        <v>0.21254801000000001</v>
      </c>
      <c r="S4">
        <v>0</v>
      </c>
      <c r="T4">
        <v>52</v>
      </c>
    </row>
    <row r="5" spans="1:20" x14ac:dyDescent="0.25">
      <c r="A5" s="1">
        <v>43104</v>
      </c>
      <c r="B5">
        <v>58</v>
      </c>
      <c r="C5">
        <v>69084</v>
      </c>
      <c r="D5">
        <v>545</v>
      </c>
      <c r="E5" t="s">
        <v>20</v>
      </c>
      <c r="F5" t="s">
        <v>32</v>
      </c>
      <c r="G5">
        <v>37898</v>
      </c>
      <c r="H5">
        <v>96</v>
      </c>
      <c r="I5" t="s">
        <v>26</v>
      </c>
      <c r="J5" t="s">
        <v>27</v>
      </c>
      <c r="K5">
        <v>755</v>
      </c>
      <c r="L5">
        <v>0.43624426500000002</v>
      </c>
      <c r="M5" t="s">
        <v>24</v>
      </c>
      <c r="N5">
        <v>27</v>
      </c>
      <c r="O5">
        <v>1675</v>
      </c>
      <c r="P5">
        <v>5757</v>
      </c>
      <c r="Q5">
        <v>99452</v>
      </c>
      <c r="R5">
        <v>0.30091084899999998</v>
      </c>
      <c r="S5">
        <v>0</v>
      </c>
      <c r="T5">
        <v>54</v>
      </c>
    </row>
    <row r="6" spans="1:20" x14ac:dyDescent="0.25">
      <c r="A6" s="1">
        <v>43105</v>
      </c>
      <c r="B6">
        <v>37</v>
      </c>
      <c r="C6">
        <v>103264</v>
      </c>
      <c r="D6">
        <v>594</v>
      </c>
      <c r="E6" t="s">
        <v>20</v>
      </c>
      <c r="F6" t="s">
        <v>25</v>
      </c>
      <c r="G6">
        <v>9184</v>
      </c>
      <c r="H6">
        <v>36</v>
      </c>
      <c r="I6" t="s">
        <v>22</v>
      </c>
      <c r="J6" t="s">
        <v>27</v>
      </c>
      <c r="K6">
        <v>274</v>
      </c>
      <c r="L6">
        <v>7.8884211999999995E-2</v>
      </c>
      <c r="M6" t="s">
        <v>28</v>
      </c>
      <c r="N6">
        <v>26</v>
      </c>
      <c r="O6">
        <v>1555</v>
      </c>
      <c r="P6">
        <v>8605.3333330000005</v>
      </c>
      <c r="Q6">
        <v>227019</v>
      </c>
      <c r="R6">
        <v>0.175990179</v>
      </c>
      <c r="S6">
        <v>1</v>
      </c>
      <c r="T6">
        <v>36</v>
      </c>
    </row>
    <row r="7" spans="1:20" x14ac:dyDescent="0.25">
      <c r="A7" s="1">
        <v>43106</v>
      </c>
      <c r="B7">
        <v>37</v>
      </c>
      <c r="D7">
        <v>626</v>
      </c>
      <c r="E7" t="s">
        <v>33</v>
      </c>
      <c r="F7" t="s">
        <v>21</v>
      </c>
      <c r="G7">
        <v>15433</v>
      </c>
      <c r="I7" t="s">
        <v>22</v>
      </c>
      <c r="J7" t="s">
        <v>30</v>
      </c>
      <c r="K7">
        <v>732</v>
      </c>
      <c r="L7">
        <v>0.25936640100000002</v>
      </c>
      <c r="M7" t="s">
        <v>28</v>
      </c>
      <c r="N7">
        <v>16</v>
      </c>
      <c r="O7">
        <v>2118</v>
      </c>
      <c r="P7">
        <v>14859.166670000001</v>
      </c>
      <c r="Q7">
        <v>27071</v>
      </c>
      <c r="R7">
        <v>0.21760115499999999</v>
      </c>
      <c r="S7">
        <v>1</v>
      </c>
      <c r="T7">
        <v>44</v>
      </c>
    </row>
    <row r="8" spans="1:20" x14ac:dyDescent="0.25">
      <c r="A8" s="1">
        <v>43107</v>
      </c>
      <c r="B8">
        <v>58</v>
      </c>
      <c r="C8">
        <v>51250</v>
      </c>
      <c r="D8">
        <v>564</v>
      </c>
      <c r="E8" t="s">
        <v>20</v>
      </c>
      <c r="F8" t="s">
        <v>32</v>
      </c>
      <c r="G8">
        <v>12741</v>
      </c>
      <c r="H8">
        <v>48</v>
      </c>
      <c r="I8" t="s">
        <v>22</v>
      </c>
      <c r="J8" t="s">
        <v>30</v>
      </c>
      <c r="K8">
        <v>337</v>
      </c>
      <c r="L8">
        <v>0.12747270299999999</v>
      </c>
      <c r="M8" t="s">
        <v>34</v>
      </c>
      <c r="N8">
        <v>21</v>
      </c>
      <c r="O8">
        <v>5161</v>
      </c>
      <c r="P8">
        <v>4270.8333329999996</v>
      </c>
      <c r="Q8">
        <v>21730</v>
      </c>
      <c r="R8">
        <v>0.205270968</v>
      </c>
      <c r="S8">
        <v>0</v>
      </c>
      <c r="T8">
        <v>50</v>
      </c>
    </row>
    <row r="9" spans="1:20" x14ac:dyDescent="0.25">
      <c r="A9" s="1">
        <v>43108</v>
      </c>
      <c r="B9">
        <v>49</v>
      </c>
      <c r="C9">
        <v>97345</v>
      </c>
      <c r="D9">
        <v>516</v>
      </c>
      <c r="E9" t="s">
        <v>20</v>
      </c>
      <c r="F9" t="s">
        <v>32</v>
      </c>
      <c r="G9">
        <v>19634</v>
      </c>
      <c r="H9">
        <v>12</v>
      </c>
      <c r="I9" t="s">
        <v>35</v>
      </c>
      <c r="J9" t="s">
        <v>27</v>
      </c>
      <c r="K9">
        <v>288</v>
      </c>
      <c r="L9">
        <v>0.39556763499999997</v>
      </c>
      <c r="M9" t="s">
        <v>34</v>
      </c>
      <c r="N9">
        <v>19</v>
      </c>
      <c r="O9">
        <v>781</v>
      </c>
      <c r="P9">
        <v>8112.0833329999996</v>
      </c>
      <c r="Q9">
        <v>38621</v>
      </c>
      <c r="R9">
        <v>0.209112942</v>
      </c>
      <c r="S9">
        <v>1</v>
      </c>
      <c r="T9">
        <v>42.4</v>
      </c>
    </row>
    <row r="10" spans="1:20" x14ac:dyDescent="0.25">
      <c r="A10" t="s">
        <v>36</v>
      </c>
      <c r="B10">
        <v>34</v>
      </c>
      <c r="C10">
        <v>116841</v>
      </c>
      <c r="D10">
        <v>603</v>
      </c>
      <c r="E10" t="s">
        <v>37</v>
      </c>
      <c r="G10">
        <v>55353</v>
      </c>
      <c r="H10">
        <v>60</v>
      </c>
      <c r="I10" t="s">
        <v>35</v>
      </c>
      <c r="J10" t="s">
        <v>23</v>
      </c>
      <c r="K10">
        <v>638</v>
      </c>
      <c r="L10">
        <v>0.31323326000000001</v>
      </c>
      <c r="M10" t="s">
        <v>28</v>
      </c>
      <c r="N10">
        <v>25</v>
      </c>
      <c r="O10">
        <v>1157</v>
      </c>
      <c r="P10">
        <v>9736.75</v>
      </c>
      <c r="Q10">
        <v>7711</v>
      </c>
      <c r="R10">
        <v>0.29153942500000002</v>
      </c>
      <c r="S10">
        <v>0</v>
      </c>
      <c r="T10">
        <v>61</v>
      </c>
    </row>
    <row r="11" spans="1:20" x14ac:dyDescent="0.25">
      <c r="A11" s="1">
        <v>43110</v>
      </c>
      <c r="B11">
        <v>46</v>
      </c>
      <c r="C11">
        <v>40615</v>
      </c>
      <c r="D11">
        <v>612</v>
      </c>
      <c r="E11" t="s">
        <v>20</v>
      </c>
      <c r="F11" t="s">
        <v>25</v>
      </c>
      <c r="G11">
        <v>25443</v>
      </c>
      <c r="H11">
        <v>12</v>
      </c>
      <c r="I11" t="s">
        <v>22</v>
      </c>
      <c r="J11" t="s">
        <v>34</v>
      </c>
      <c r="K11">
        <v>704</v>
      </c>
      <c r="L11">
        <v>0.50514802700000005</v>
      </c>
      <c r="M11" t="s">
        <v>34</v>
      </c>
      <c r="N11">
        <v>23</v>
      </c>
      <c r="O11">
        <v>1028</v>
      </c>
      <c r="P11">
        <v>3384.583333</v>
      </c>
      <c r="Q11">
        <v>116812</v>
      </c>
      <c r="R11">
        <v>0.19727060199999999</v>
      </c>
      <c r="S11">
        <v>0</v>
      </c>
      <c r="T11">
        <v>53</v>
      </c>
    </row>
    <row r="12" spans="1:20" x14ac:dyDescent="0.25">
      <c r="A12" s="1">
        <v>43111</v>
      </c>
      <c r="B12">
        <v>34</v>
      </c>
      <c r="D12">
        <v>478</v>
      </c>
      <c r="E12" t="s">
        <v>20</v>
      </c>
      <c r="F12" t="s">
        <v>25</v>
      </c>
      <c r="G12">
        <v>48716</v>
      </c>
      <c r="I12" t="s">
        <v>26</v>
      </c>
      <c r="J12" t="s">
        <v>23</v>
      </c>
      <c r="K12">
        <v>267</v>
      </c>
      <c r="L12">
        <v>8.1444730000000007E-2</v>
      </c>
      <c r="M12" t="s">
        <v>38</v>
      </c>
      <c r="N12">
        <v>25</v>
      </c>
      <c r="O12">
        <v>9266</v>
      </c>
      <c r="P12">
        <v>6137.1666670000004</v>
      </c>
      <c r="Q12">
        <v>128651</v>
      </c>
      <c r="R12">
        <v>0.33353888199999998</v>
      </c>
      <c r="S12">
        <v>0</v>
      </c>
      <c r="T12">
        <v>47</v>
      </c>
    </row>
    <row r="13" spans="1:20" x14ac:dyDescent="0.25">
      <c r="A13" s="1">
        <v>43112</v>
      </c>
      <c r="B13">
        <v>34</v>
      </c>
      <c r="C13">
        <v>15000</v>
      </c>
      <c r="D13">
        <v>591</v>
      </c>
      <c r="E13" t="s">
        <v>20</v>
      </c>
      <c r="F13" t="s">
        <v>29</v>
      </c>
      <c r="G13">
        <v>30088</v>
      </c>
      <c r="H13">
        <v>24</v>
      </c>
      <c r="I13" t="s">
        <v>22</v>
      </c>
      <c r="J13" t="s">
        <v>27</v>
      </c>
      <c r="K13">
        <v>295</v>
      </c>
      <c r="L13">
        <v>0.34668566099999998</v>
      </c>
      <c r="M13" t="s">
        <v>24</v>
      </c>
      <c r="N13">
        <v>21</v>
      </c>
      <c r="O13">
        <v>259</v>
      </c>
      <c r="P13">
        <v>1250</v>
      </c>
      <c r="Q13">
        <v>29709</v>
      </c>
      <c r="R13">
        <v>0.18240119799999999</v>
      </c>
      <c r="S13">
        <v>0</v>
      </c>
      <c r="T13">
        <v>56</v>
      </c>
    </row>
    <row r="14" spans="1:20" x14ac:dyDescent="0.25">
      <c r="A14" s="1">
        <v>43113</v>
      </c>
      <c r="B14">
        <v>42</v>
      </c>
      <c r="C14">
        <v>74453</v>
      </c>
      <c r="E14" t="s">
        <v>20</v>
      </c>
      <c r="F14" t="s">
        <v>29</v>
      </c>
      <c r="G14">
        <v>16154</v>
      </c>
      <c r="H14">
        <v>60</v>
      </c>
      <c r="I14" t="s">
        <v>22</v>
      </c>
      <c r="J14" t="s">
        <v>30</v>
      </c>
      <c r="K14">
        <v>258</v>
      </c>
      <c r="L14">
        <v>0.37103359200000002</v>
      </c>
      <c r="M14" t="s">
        <v>28</v>
      </c>
      <c r="N14">
        <v>26</v>
      </c>
      <c r="O14">
        <v>781</v>
      </c>
      <c r="P14">
        <v>6204.4166670000004</v>
      </c>
      <c r="Q14">
        <v>5231</v>
      </c>
      <c r="R14">
        <v>0.25568453099999999</v>
      </c>
      <c r="S14">
        <v>0</v>
      </c>
      <c r="T14">
        <v>56</v>
      </c>
    </row>
    <row r="15" spans="1:20" x14ac:dyDescent="0.25">
      <c r="A15" s="1">
        <v>43114</v>
      </c>
      <c r="B15">
        <v>18</v>
      </c>
      <c r="D15">
        <v>580</v>
      </c>
      <c r="E15" t="s">
        <v>20</v>
      </c>
      <c r="F15" t="s">
        <v>25</v>
      </c>
      <c r="G15">
        <v>20439</v>
      </c>
      <c r="I15" t="s">
        <v>22</v>
      </c>
      <c r="J15" t="s">
        <v>30</v>
      </c>
      <c r="K15">
        <v>247</v>
      </c>
      <c r="L15">
        <v>0.58136098000000003</v>
      </c>
      <c r="M15" t="s">
        <v>34</v>
      </c>
      <c r="N15">
        <v>20</v>
      </c>
      <c r="O15">
        <v>2027</v>
      </c>
      <c r="P15">
        <v>8375.6666669999995</v>
      </c>
      <c r="Q15">
        <v>82783</v>
      </c>
      <c r="R15">
        <v>0.245374274</v>
      </c>
      <c r="S15">
        <v>0</v>
      </c>
      <c r="T15">
        <v>63</v>
      </c>
    </row>
    <row r="16" spans="1:20" x14ac:dyDescent="0.25">
      <c r="A16" s="1">
        <v>43388</v>
      </c>
      <c r="B16">
        <v>19</v>
      </c>
      <c r="C16">
        <v>47624</v>
      </c>
      <c r="E16" t="s">
        <v>39</v>
      </c>
      <c r="F16" t="s">
        <v>40</v>
      </c>
      <c r="G16">
        <v>27197</v>
      </c>
      <c r="H16">
        <v>36</v>
      </c>
      <c r="I16" t="s">
        <v>22</v>
      </c>
      <c r="J16" t="s">
        <v>27</v>
      </c>
      <c r="K16">
        <v>196</v>
      </c>
      <c r="L16">
        <v>0.75151481899999995</v>
      </c>
      <c r="M16" t="s">
        <v>28</v>
      </c>
      <c r="N16">
        <v>15</v>
      </c>
      <c r="O16">
        <v>2971</v>
      </c>
      <c r="P16">
        <v>3968.666667</v>
      </c>
      <c r="Q16">
        <v>35918</v>
      </c>
      <c r="R16">
        <v>0.20222892200000001</v>
      </c>
      <c r="S16">
        <v>0</v>
      </c>
      <c r="T16">
        <v>58</v>
      </c>
    </row>
    <row r="17" spans="1:20" x14ac:dyDescent="0.25">
      <c r="A17" s="1">
        <v>43116</v>
      </c>
      <c r="B17">
        <v>33</v>
      </c>
      <c r="C17">
        <v>56650</v>
      </c>
      <c r="D17">
        <v>605</v>
      </c>
      <c r="E17" t="s">
        <v>20</v>
      </c>
      <c r="F17" t="s">
        <v>41</v>
      </c>
      <c r="G17">
        <v>12652</v>
      </c>
      <c r="H17">
        <v>36</v>
      </c>
      <c r="I17" t="s">
        <v>26</v>
      </c>
      <c r="J17" t="s">
        <v>27</v>
      </c>
      <c r="K17">
        <v>336</v>
      </c>
      <c r="L17">
        <v>4.4156804000000001E-2</v>
      </c>
      <c r="M17" t="s">
        <v>38</v>
      </c>
      <c r="N17">
        <v>21</v>
      </c>
      <c r="O17">
        <v>242</v>
      </c>
      <c r="P17">
        <v>4720.8333329999996</v>
      </c>
      <c r="Q17">
        <v>250291</v>
      </c>
      <c r="R17">
        <v>0.21641275200000001</v>
      </c>
      <c r="S17">
        <v>1</v>
      </c>
      <c r="T17">
        <v>33.6</v>
      </c>
    </row>
    <row r="18" spans="1:20" x14ac:dyDescent="0.25">
      <c r="A18" s="1">
        <v>43117</v>
      </c>
      <c r="B18">
        <v>27</v>
      </c>
      <c r="C18">
        <v>50042</v>
      </c>
      <c r="D18">
        <v>582</v>
      </c>
      <c r="F18" t="s">
        <v>41</v>
      </c>
      <c r="H18">
        <v>60</v>
      </c>
      <c r="I18" t="s">
        <v>26</v>
      </c>
      <c r="J18" t="s">
        <v>30</v>
      </c>
      <c r="K18">
        <v>680</v>
      </c>
      <c r="L18">
        <v>0.30886931400000001</v>
      </c>
      <c r="M18" t="s">
        <v>28</v>
      </c>
      <c r="N18">
        <v>36</v>
      </c>
      <c r="O18">
        <v>2214</v>
      </c>
      <c r="P18">
        <v>4170.1666670000004</v>
      </c>
      <c r="Q18">
        <v>7021</v>
      </c>
      <c r="R18">
        <v>0.18712938700000001</v>
      </c>
      <c r="S18">
        <v>0</v>
      </c>
      <c r="T18">
        <v>53</v>
      </c>
    </row>
    <row r="19" spans="1:20" x14ac:dyDescent="0.25">
      <c r="A19" s="1">
        <v>43391</v>
      </c>
      <c r="B19">
        <v>43</v>
      </c>
      <c r="C19">
        <v>142326</v>
      </c>
      <c r="D19">
        <v>644</v>
      </c>
      <c r="E19" t="s">
        <v>42</v>
      </c>
      <c r="F19" t="s">
        <v>43</v>
      </c>
      <c r="H19">
        <v>96</v>
      </c>
      <c r="I19" t="s">
        <v>44</v>
      </c>
      <c r="J19" t="s">
        <v>27</v>
      </c>
      <c r="K19">
        <v>772</v>
      </c>
      <c r="L19">
        <v>0.29546987600000002</v>
      </c>
      <c r="M19" t="s">
        <v>34</v>
      </c>
      <c r="N19">
        <v>18</v>
      </c>
      <c r="O19">
        <v>13247</v>
      </c>
      <c r="P19">
        <v>11860.5</v>
      </c>
      <c r="Q19">
        <v>69623</v>
      </c>
      <c r="R19">
        <v>0.22379476500000001</v>
      </c>
      <c r="S19">
        <v>1</v>
      </c>
      <c r="T19">
        <v>39.200000000000003</v>
      </c>
    </row>
    <row r="20" spans="1:20" x14ac:dyDescent="0.25">
      <c r="A20" s="1">
        <v>43119</v>
      </c>
      <c r="B20">
        <v>29</v>
      </c>
      <c r="C20">
        <v>16021</v>
      </c>
      <c r="D20">
        <v>553</v>
      </c>
      <c r="E20" t="s">
        <v>20</v>
      </c>
      <c r="F20" t="s">
        <v>32</v>
      </c>
      <c r="G20">
        <v>14655</v>
      </c>
      <c r="H20">
        <v>72</v>
      </c>
      <c r="I20" t="s">
        <v>26</v>
      </c>
      <c r="J20" t="s">
        <v>30</v>
      </c>
      <c r="K20">
        <v>286</v>
      </c>
      <c r="L20">
        <v>0.10456869000000001</v>
      </c>
      <c r="M20" t="s">
        <v>28</v>
      </c>
      <c r="N20">
        <v>25</v>
      </c>
      <c r="O20">
        <v>8651</v>
      </c>
      <c r="P20">
        <v>1335.083333</v>
      </c>
      <c r="Q20">
        <v>3933</v>
      </c>
      <c r="R20">
        <v>0.234766213</v>
      </c>
      <c r="S20">
        <v>0</v>
      </c>
      <c r="T20">
        <v>59</v>
      </c>
    </row>
    <row r="21" spans="1:20" x14ac:dyDescent="0.25">
      <c r="A21" s="1">
        <v>43120</v>
      </c>
      <c r="B21">
        <v>23</v>
      </c>
      <c r="C21">
        <v>34698</v>
      </c>
      <c r="D21">
        <v>594</v>
      </c>
      <c r="E21" t="s">
        <v>20</v>
      </c>
      <c r="F21" t="s">
        <v>25</v>
      </c>
      <c r="G21">
        <v>14314</v>
      </c>
      <c r="H21">
        <v>60</v>
      </c>
      <c r="I21" t="s">
        <v>44</v>
      </c>
      <c r="J21" t="s">
        <v>27</v>
      </c>
      <c r="K21">
        <v>755</v>
      </c>
      <c r="L21">
        <v>0.100597962</v>
      </c>
      <c r="M21" t="s">
        <v>28</v>
      </c>
      <c r="N21">
        <v>27</v>
      </c>
      <c r="O21">
        <v>3721</v>
      </c>
      <c r="P21">
        <v>2891.5</v>
      </c>
      <c r="Q21">
        <v>55430</v>
      </c>
      <c r="R21">
        <v>0.23147831399999999</v>
      </c>
      <c r="S21">
        <v>0</v>
      </c>
      <c r="T21">
        <v>48</v>
      </c>
    </row>
    <row r="22" spans="1:20" x14ac:dyDescent="0.25">
      <c r="A22" s="1">
        <v>43121</v>
      </c>
      <c r="B22">
        <v>57</v>
      </c>
      <c r="D22">
        <v>630</v>
      </c>
      <c r="E22" t="s">
        <v>20</v>
      </c>
      <c r="F22" t="s">
        <v>21</v>
      </c>
      <c r="G22">
        <v>15698</v>
      </c>
      <c r="I22" t="s">
        <v>26</v>
      </c>
      <c r="J22" t="s">
        <v>30</v>
      </c>
      <c r="K22">
        <v>1059</v>
      </c>
      <c r="L22">
        <v>0.147279682</v>
      </c>
      <c r="M22" t="s">
        <v>38</v>
      </c>
      <c r="N22">
        <v>21</v>
      </c>
      <c r="O22">
        <v>1686</v>
      </c>
      <c r="P22">
        <v>8895.75</v>
      </c>
      <c r="Q22">
        <v>204416</v>
      </c>
      <c r="R22">
        <v>0.20441269200000001</v>
      </c>
      <c r="S22">
        <v>1</v>
      </c>
      <c r="T22">
        <v>32.799999999999997</v>
      </c>
    </row>
    <row r="23" spans="1:20" x14ac:dyDescent="0.25">
      <c r="A23" s="1">
        <v>43122</v>
      </c>
      <c r="B23">
        <v>37</v>
      </c>
      <c r="C23">
        <v>59138</v>
      </c>
      <c r="D23">
        <v>594</v>
      </c>
      <c r="E23" t="s">
        <v>20</v>
      </c>
      <c r="F23" t="s">
        <v>25</v>
      </c>
      <c r="G23">
        <v>13205</v>
      </c>
      <c r="H23">
        <v>72</v>
      </c>
      <c r="I23" t="s">
        <v>22</v>
      </c>
      <c r="J23" t="s">
        <v>23</v>
      </c>
      <c r="K23">
        <v>564</v>
      </c>
      <c r="L23">
        <v>0.111663227</v>
      </c>
      <c r="M23" t="s">
        <v>38</v>
      </c>
      <c r="N23">
        <v>18</v>
      </c>
      <c r="O23">
        <v>1187</v>
      </c>
      <c r="P23">
        <v>4928.1666670000004</v>
      </c>
      <c r="Q23">
        <v>5576</v>
      </c>
      <c r="R23">
        <v>0.21144396100000001</v>
      </c>
      <c r="S23">
        <v>0</v>
      </c>
      <c r="T23">
        <v>51</v>
      </c>
    </row>
    <row r="24" spans="1:20" x14ac:dyDescent="0.25">
      <c r="A24" s="1">
        <v>43123</v>
      </c>
      <c r="B24">
        <v>40</v>
      </c>
      <c r="D24">
        <v>635</v>
      </c>
      <c r="F24" t="s">
        <v>41</v>
      </c>
      <c r="G24">
        <v>9809</v>
      </c>
      <c r="I24" t="s">
        <v>26</v>
      </c>
      <c r="J24" t="s">
        <v>30</v>
      </c>
      <c r="K24">
        <v>571</v>
      </c>
      <c r="L24">
        <v>0.630448393</v>
      </c>
      <c r="M24" t="s">
        <v>24</v>
      </c>
      <c r="N24">
        <v>26</v>
      </c>
      <c r="O24">
        <v>720</v>
      </c>
      <c r="P24">
        <v>9518</v>
      </c>
      <c r="Q24">
        <v>2482</v>
      </c>
      <c r="R24">
        <v>0.201114034</v>
      </c>
      <c r="S24">
        <v>1</v>
      </c>
      <c r="T24">
        <v>46.4</v>
      </c>
    </row>
    <row r="25" spans="1:20" x14ac:dyDescent="0.25">
      <c r="A25" s="1">
        <v>43124</v>
      </c>
      <c r="B25">
        <v>22</v>
      </c>
      <c r="C25">
        <v>63300</v>
      </c>
      <c r="D25">
        <v>503</v>
      </c>
      <c r="E25" t="s">
        <v>20</v>
      </c>
      <c r="F25" t="s">
        <v>25</v>
      </c>
      <c r="G25">
        <v>16476</v>
      </c>
      <c r="H25">
        <v>24</v>
      </c>
      <c r="I25" t="s">
        <v>22</v>
      </c>
      <c r="J25" t="s">
        <v>30</v>
      </c>
      <c r="K25">
        <v>376</v>
      </c>
      <c r="L25">
        <v>0.235798589</v>
      </c>
      <c r="M25" t="s">
        <v>24</v>
      </c>
      <c r="N25">
        <v>29</v>
      </c>
      <c r="O25">
        <v>2154</v>
      </c>
      <c r="P25">
        <v>5275</v>
      </c>
      <c r="Q25">
        <v>6903</v>
      </c>
      <c r="R25">
        <v>0.231670288</v>
      </c>
      <c r="S25">
        <v>0</v>
      </c>
      <c r="T25">
        <v>53</v>
      </c>
    </row>
    <row r="26" spans="1:20" x14ac:dyDescent="0.25">
      <c r="A26" s="1">
        <v>43125</v>
      </c>
      <c r="B26">
        <v>33</v>
      </c>
      <c r="C26">
        <v>39676</v>
      </c>
      <c r="D26">
        <v>555</v>
      </c>
      <c r="E26" t="s">
        <v>20</v>
      </c>
      <c r="F26" t="s">
        <v>21</v>
      </c>
      <c r="G26">
        <v>47795</v>
      </c>
      <c r="H26">
        <v>60</v>
      </c>
      <c r="I26" t="s">
        <v>26</v>
      </c>
      <c r="J26" t="s">
        <v>34</v>
      </c>
      <c r="K26">
        <v>199</v>
      </c>
      <c r="L26">
        <v>0.57339453799999995</v>
      </c>
      <c r="M26" t="s">
        <v>24</v>
      </c>
      <c r="N26">
        <v>19</v>
      </c>
      <c r="O26">
        <v>840</v>
      </c>
      <c r="P26">
        <v>3306.333333</v>
      </c>
      <c r="Q26">
        <v>81172</v>
      </c>
      <c r="R26">
        <v>0.25347414200000001</v>
      </c>
      <c r="S26">
        <v>0</v>
      </c>
      <c r="T26">
        <v>60</v>
      </c>
    </row>
    <row r="27" spans="1:20" x14ac:dyDescent="0.25">
      <c r="A27" s="1">
        <v>43126</v>
      </c>
      <c r="B27">
        <v>41</v>
      </c>
      <c r="C27">
        <v>59192</v>
      </c>
      <c r="D27">
        <v>594</v>
      </c>
      <c r="E27" t="s">
        <v>45</v>
      </c>
      <c r="F27" t="s">
        <v>32</v>
      </c>
      <c r="G27">
        <v>45608</v>
      </c>
      <c r="H27">
        <v>36</v>
      </c>
      <c r="I27" t="s">
        <v>35</v>
      </c>
      <c r="J27" t="s">
        <v>27</v>
      </c>
      <c r="K27">
        <v>222</v>
      </c>
      <c r="L27">
        <v>0.23011584500000001</v>
      </c>
      <c r="M27" t="s">
        <v>38</v>
      </c>
      <c r="N27">
        <v>18</v>
      </c>
      <c r="O27">
        <v>21084</v>
      </c>
      <c r="P27">
        <v>4932.6666670000004</v>
      </c>
      <c r="Q27">
        <v>58413</v>
      </c>
      <c r="R27">
        <v>0.20068264399999999</v>
      </c>
      <c r="S27">
        <v>0</v>
      </c>
      <c r="T27">
        <v>58</v>
      </c>
    </row>
    <row r="28" spans="1:20" x14ac:dyDescent="0.25">
      <c r="A28" s="1">
        <v>43127</v>
      </c>
      <c r="B28">
        <v>26</v>
      </c>
      <c r="C28">
        <v>15059</v>
      </c>
      <c r="D28">
        <v>462</v>
      </c>
      <c r="E28" t="s">
        <v>20</v>
      </c>
      <c r="F28" t="s">
        <v>25</v>
      </c>
      <c r="G28">
        <v>20240</v>
      </c>
      <c r="H28">
        <v>24</v>
      </c>
      <c r="I28" t="s">
        <v>26</v>
      </c>
      <c r="J28" t="s">
        <v>34</v>
      </c>
      <c r="K28">
        <v>443</v>
      </c>
      <c r="L28">
        <v>6.7066338000000003E-2</v>
      </c>
      <c r="M28" t="s">
        <v>24</v>
      </c>
      <c r="N28">
        <v>16</v>
      </c>
      <c r="O28">
        <v>713</v>
      </c>
      <c r="P28">
        <v>1254.916667</v>
      </c>
      <c r="Q28">
        <v>16754</v>
      </c>
      <c r="R28">
        <v>0.246020665</v>
      </c>
      <c r="S28">
        <v>0</v>
      </c>
      <c r="T28">
        <v>51</v>
      </c>
    </row>
    <row r="29" spans="1:20" x14ac:dyDescent="0.25">
      <c r="A29" s="1">
        <v>43128</v>
      </c>
      <c r="B29">
        <v>44</v>
      </c>
      <c r="C29">
        <v>15305</v>
      </c>
      <c r="D29">
        <v>608</v>
      </c>
      <c r="E29" t="s">
        <v>33</v>
      </c>
      <c r="F29" t="s">
        <v>29</v>
      </c>
      <c r="G29">
        <v>21452</v>
      </c>
      <c r="H29">
        <v>48</v>
      </c>
      <c r="I29" t="s">
        <v>26</v>
      </c>
      <c r="J29" t="s">
        <v>27</v>
      </c>
      <c r="K29">
        <v>443</v>
      </c>
      <c r="L29">
        <v>6.3153792E-2</v>
      </c>
      <c r="M29" t="s">
        <v>24</v>
      </c>
      <c r="N29">
        <v>21</v>
      </c>
      <c r="O29">
        <v>9547</v>
      </c>
      <c r="P29">
        <v>1275.416667</v>
      </c>
      <c r="Q29">
        <v>9931</v>
      </c>
      <c r="R29">
        <v>0.225375302</v>
      </c>
      <c r="S29">
        <v>0</v>
      </c>
      <c r="T29">
        <v>51</v>
      </c>
    </row>
    <row r="30" spans="1:20" x14ac:dyDescent="0.25">
      <c r="A30" s="1">
        <v>43129</v>
      </c>
      <c r="B30">
        <v>32</v>
      </c>
      <c r="C30">
        <v>35498</v>
      </c>
      <c r="D30">
        <v>622</v>
      </c>
      <c r="G30">
        <v>11136</v>
      </c>
      <c r="H30">
        <v>36</v>
      </c>
      <c r="I30" t="s">
        <v>22</v>
      </c>
      <c r="J30" t="s">
        <v>23</v>
      </c>
      <c r="K30">
        <v>698</v>
      </c>
      <c r="L30">
        <v>0.176444352</v>
      </c>
      <c r="M30" t="s">
        <v>24</v>
      </c>
      <c r="N30">
        <v>18</v>
      </c>
      <c r="O30">
        <v>1346</v>
      </c>
      <c r="P30">
        <v>2958.166667</v>
      </c>
      <c r="Q30">
        <v>2705</v>
      </c>
      <c r="R30">
        <v>0.16484597100000001</v>
      </c>
      <c r="S30">
        <v>0</v>
      </c>
      <c r="T30">
        <v>48</v>
      </c>
    </row>
    <row r="31" spans="1:20" x14ac:dyDescent="0.25">
      <c r="A31" s="1">
        <v>43130</v>
      </c>
      <c r="B31">
        <v>36</v>
      </c>
      <c r="C31">
        <v>60227</v>
      </c>
      <c r="D31">
        <v>576</v>
      </c>
      <c r="E31" t="s">
        <v>20</v>
      </c>
      <c r="F31" t="s">
        <v>29</v>
      </c>
      <c r="G31">
        <v>25264</v>
      </c>
      <c r="H31">
        <v>84</v>
      </c>
      <c r="I31" t="s">
        <v>35</v>
      </c>
      <c r="J31" t="s">
        <v>23</v>
      </c>
      <c r="K31">
        <v>458</v>
      </c>
      <c r="L31">
        <v>0.14411268199999999</v>
      </c>
      <c r="M31" t="s">
        <v>24</v>
      </c>
      <c r="N31">
        <v>27</v>
      </c>
      <c r="O31">
        <v>5391</v>
      </c>
      <c r="P31">
        <v>5018.9166670000004</v>
      </c>
      <c r="Q31">
        <v>105395</v>
      </c>
      <c r="R31">
        <v>0.239128971</v>
      </c>
      <c r="S31">
        <v>1</v>
      </c>
      <c r="T31">
        <v>36.799999999999997</v>
      </c>
    </row>
    <row r="32" spans="1:20" x14ac:dyDescent="0.25">
      <c r="A32" s="1">
        <v>43131</v>
      </c>
      <c r="B32">
        <v>32</v>
      </c>
      <c r="C32">
        <v>23861</v>
      </c>
      <c r="D32">
        <v>592</v>
      </c>
      <c r="E32" t="s">
        <v>33</v>
      </c>
      <c r="F32" t="s">
        <v>32</v>
      </c>
      <c r="G32">
        <v>19570</v>
      </c>
      <c r="H32">
        <v>36</v>
      </c>
      <c r="I32" t="s">
        <v>22</v>
      </c>
      <c r="J32" t="s">
        <v>34</v>
      </c>
      <c r="K32">
        <v>521</v>
      </c>
      <c r="L32">
        <v>0.22371122500000001</v>
      </c>
      <c r="M32" t="s">
        <v>38</v>
      </c>
      <c r="N32">
        <v>29</v>
      </c>
      <c r="O32">
        <v>3348</v>
      </c>
      <c r="P32">
        <v>1988.416667</v>
      </c>
      <c r="Q32">
        <v>76539</v>
      </c>
      <c r="R32">
        <v>0.19703489199999999</v>
      </c>
      <c r="S32">
        <v>0</v>
      </c>
      <c r="T32">
        <v>55</v>
      </c>
    </row>
    <row r="33" spans="1:20" x14ac:dyDescent="0.25">
      <c r="A33" s="1">
        <v>43132</v>
      </c>
      <c r="B33">
        <v>62</v>
      </c>
      <c r="C33">
        <v>73843</v>
      </c>
      <c r="D33">
        <v>667</v>
      </c>
      <c r="E33" t="s">
        <v>45</v>
      </c>
      <c r="F33" t="s">
        <v>21</v>
      </c>
      <c r="G33">
        <v>44668</v>
      </c>
      <c r="H33">
        <v>60</v>
      </c>
      <c r="I33" t="s">
        <v>26</v>
      </c>
      <c r="J33" t="s">
        <v>34</v>
      </c>
      <c r="K33">
        <v>388</v>
      </c>
      <c r="L33">
        <v>0.15691370099999999</v>
      </c>
      <c r="M33" t="s">
        <v>24</v>
      </c>
      <c r="N33">
        <v>16</v>
      </c>
      <c r="O33">
        <v>17023</v>
      </c>
      <c r="P33">
        <v>6153.5833329999996</v>
      </c>
      <c r="Q33">
        <v>3068</v>
      </c>
      <c r="R33">
        <v>0.234603328</v>
      </c>
      <c r="S33">
        <v>0</v>
      </c>
      <c r="T33">
        <v>62</v>
      </c>
    </row>
    <row r="34" spans="1:20" x14ac:dyDescent="0.25">
      <c r="A34" s="1">
        <v>66144</v>
      </c>
      <c r="B34">
        <v>39</v>
      </c>
      <c r="C34">
        <v>61099</v>
      </c>
      <c r="D34">
        <v>559</v>
      </c>
      <c r="F34" t="s">
        <v>43</v>
      </c>
      <c r="G34">
        <v>10094</v>
      </c>
      <c r="H34">
        <v>84</v>
      </c>
      <c r="I34" t="s">
        <v>22</v>
      </c>
      <c r="J34" t="s">
        <v>27</v>
      </c>
      <c r="K34">
        <v>380</v>
      </c>
      <c r="L34">
        <v>0.26521956600000002</v>
      </c>
      <c r="M34" t="s">
        <v>38</v>
      </c>
      <c r="N34">
        <v>21</v>
      </c>
      <c r="O34">
        <v>2987</v>
      </c>
      <c r="P34">
        <v>5091.5833329999996</v>
      </c>
      <c r="Q34">
        <v>46283</v>
      </c>
      <c r="R34">
        <v>0.26105004599999998</v>
      </c>
      <c r="S34">
        <v>0</v>
      </c>
      <c r="T34">
        <v>51</v>
      </c>
    </row>
    <row r="35" spans="1:20" x14ac:dyDescent="0.25">
      <c r="A35" s="1">
        <v>66145</v>
      </c>
      <c r="B35">
        <v>27</v>
      </c>
      <c r="C35">
        <v>15000</v>
      </c>
      <c r="D35">
        <v>535</v>
      </c>
      <c r="E35" t="s">
        <v>46</v>
      </c>
      <c r="G35">
        <v>11318</v>
      </c>
      <c r="H35">
        <v>120</v>
      </c>
      <c r="I35" t="s">
        <v>26</v>
      </c>
      <c r="J35" t="s">
        <v>27</v>
      </c>
      <c r="K35">
        <v>721</v>
      </c>
      <c r="L35">
        <v>0.44838481899999999</v>
      </c>
      <c r="M35" t="s">
        <v>24</v>
      </c>
      <c r="N35">
        <v>15</v>
      </c>
      <c r="O35">
        <v>4172</v>
      </c>
      <c r="P35">
        <v>1250</v>
      </c>
      <c r="Q35">
        <v>290269</v>
      </c>
      <c r="R35">
        <v>0.34359401099999998</v>
      </c>
      <c r="S35">
        <v>0</v>
      </c>
      <c r="T35">
        <v>53</v>
      </c>
    </row>
    <row r="36" spans="1:20" x14ac:dyDescent="0.25">
      <c r="A36" s="1">
        <v>43135</v>
      </c>
      <c r="B36">
        <v>49</v>
      </c>
      <c r="C36">
        <v>34738</v>
      </c>
      <c r="D36">
        <v>520</v>
      </c>
      <c r="F36" t="s">
        <v>25</v>
      </c>
      <c r="G36">
        <v>10166</v>
      </c>
      <c r="H36">
        <v>72</v>
      </c>
      <c r="I36" t="s">
        <v>26</v>
      </c>
      <c r="J36" t="s">
        <v>27</v>
      </c>
      <c r="K36">
        <v>388</v>
      </c>
      <c r="L36">
        <v>0.31451381099999998</v>
      </c>
      <c r="M36" t="s">
        <v>24</v>
      </c>
      <c r="N36">
        <v>27</v>
      </c>
      <c r="O36">
        <v>1767</v>
      </c>
      <c r="P36">
        <v>2894.833333</v>
      </c>
      <c r="Q36">
        <v>238326</v>
      </c>
      <c r="R36">
        <v>0.27393324299999999</v>
      </c>
      <c r="S36">
        <v>0</v>
      </c>
      <c r="T36">
        <v>55</v>
      </c>
    </row>
    <row r="37" spans="1:20" x14ac:dyDescent="0.25">
      <c r="A37" s="1">
        <v>43136</v>
      </c>
      <c r="B37">
        <v>25</v>
      </c>
      <c r="C37">
        <v>85889</v>
      </c>
      <c r="D37">
        <v>571</v>
      </c>
      <c r="E37" t="s">
        <v>20</v>
      </c>
      <c r="F37" t="s">
        <v>29</v>
      </c>
      <c r="G37">
        <v>24186</v>
      </c>
      <c r="H37">
        <v>72</v>
      </c>
      <c r="I37" t="s">
        <v>22</v>
      </c>
      <c r="J37" t="s">
        <v>30</v>
      </c>
      <c r="K37">
        <v>870</v>
      </c>
      <c r="L37">
        <v>5.0538644000000001E-2</v>
      </c>
      <c r="M37" t="s">
        <v>31</v>
      </c>
      <c r="N37">
        <v>31</v>
      </c>
      <c r="O37">
        <v>14921</v>
      </c>
      <c r="P37">
        <v>7157.4166670000004</v>
      </c>
      <c r="Q37">
        <v>13345</v>
      </c>
      <c r="R37">
        <v>0.279617748</v>
      </c>
      <c r="S37">
        <v>0</v>
      </c>
      <c r="T37">
        <v>49</v>
      </c>
    </row>
    <row r="38" spans="1:20" x14ac:dyDescent="0.25">
      <c r="A38" s="1">
        <v>43137</v>
      </c>
      <c r="B38">
        <v>42</v>
      </c>
      <c r="C38">
        <v>78701</v>
      </c>
      <c r="D38">
        <v>552</v>
      </c>
      <c r="E38" t="s">
        <v>20</v>
      </c>
      <c r="F38" t="s">
        <v>25</v>
      </c>
      <c r="G38">
        <v>18326</v>
      </c>
      <c r="H38">
        <v>60</v>
      </c>
      <c r="I38" t="s">
        <v>22</v>
      </c>
      <c r="J38" t="s">
        <v>30</v>
      </c>
      <c r="K38">
        <v>482</v>
      </c>
      <c r="L38">
        <v>7.1301978000000002E-2</v>
      </c>
      <c r="M38" t="s">
        <v>24</v>
      </c>
      <c r="N38">
        <v>25</v>
      </c>
      <c r="O38">
        <v>463</v>
      </c>
      <c r="P38">
        <v>6558.4166670000004</v>
      </c>
      <c r="Q38">
        <v>140566</v>
      </c>
      <c r="R38">
        <v>0.21891235100000001</v>
      </c>
      <c r="S38">
        <v>1</v>
      </c>
      <c r="T38">
        <v>36</v>
      </c>
    </row>
    <row r="39" spans="1:20" x14ac:dyDescent="0.25">
      <c r="A39" s="1">
        <v>43138</v>
      </c>
      <c r="B39">
        <v>18</v>
      </c>
      <c r="D39">
        <v>604</v>
      </c>
      <c r="E39" t="s">
        <v>20</v>
      </c>
      <c r="F39" t="s">
        <v>21</v>
      </c>
      <c r="G39">
        <v>8015</v>
      </c>
      <c r="I39" t="s">
        <v>22</v>
      </c>
      <c r="J39" t="s">
        <v>27</v>
      </c>
      <c r="K39">
        <v>327</v>
      </c>
      <c r="L39">
        <v>0.64426585999999997</v>
      </c>
      <c r="M39" t="s">
        <v>38</v>
      </c>
      <c r="N39">
        <v>17</v>
      </c>
      <c r="O39">
        <v>2612</v>
      </c>
      <c r="P39">
        <v>2076.166667</v>
      </c>
      <c r="Q39">
        <v>41853</v>
      </c>
      <c r="R39">
        <v>0.152812</v>
      </c>
      <c r="S39">
        <v>1</v>
      </c>
      <c r="T39">
        <v>45.6</v>
      </c>
    </row>
    <row r="40" spans="1:20" x14ac:dyDescent="0.25">
      <c r="A40" s="1">
        <v>43139</v>
      </c>
      <c r="B40">
        <v>24</v>
      </c>
      <c r="C40">
        <v>57231</v>
      </c>
      <c r="D40">
        <v>508</v>
      </c>
      <c r="E40" t="s">
        <v>45</v>
      </c>
      <c r="F40" t="s">
        <v>25</v>
      </c>
      <c r="G40">
        <v>35876</v>
      </c>
      <c r="H40">
        <v>48</v>
      </c>
      <c r="I40" t="s">
        <v>22</v>
      </c>
      <c r="J40" t="s">
        <v>30</v>
      </c>
      <c r="K40">
        <v>370</v>
      </c>
      <c r="L40">
        <v>0.13474061300000001</v>
      </c>
      <c r="M40" t="s">
        <v>38</v>
      </c>
      <c r="N40">
        <v>20</v>
      </c>
      <c r="O40">
        <v>7737</v>
      </c>
      <c r="P40">
        <v>4769.25</v>
      </c>
      <c r="Q40">
        <v>140547</v>
      </c>
      <c r="R40">
        <v>0.23046819800000001</v>
      </c>
      <c r="S40">
        <v>0</v>
      </c>
      <c r="T40">
        <v>50</v>
      </c>
    </row>
    <row r="41" spans="1:20" x14ac:dyDescent="0.25">
      <c r="A41" s="1">
        <v>43140</v>
      </c>
      <c r="B41">
        <v>42</v>
      </c>
      <c r="C41">
        <v>163303</v>
      </c>
      <c r="D41">
        <v>655</v>
      </c>
      <c r="E41" t="s">
        <v>33</v>
      </c>
      <c r="F41" t="s">
        <v>29</v>
      </c>
      <c r="G41">
        <v>12850</v>
      </c>
      <c r="H41">
        <v>72</v>
      </c>
      <c r="I41" t="s">
        <v>26</v>
      </c>
      <c r="J41" t="s">
        <v>34</v>
      </c>
      <c r="K41">
        <v>337</v>
      </c>
      <c r="L41">
        <v>7.2959105999999996E-2</v>
      </c>
      <c r="M41" t="s">
        <v>28</v>
      </c>
      <c r="N41">
        <v>19</v>
      </c>
      <c r="O41">
        <v>3012</v>
      </c>
      <c r="P41">
        <v>13608.583329999999</v>
      </c>
      <c r="Q41">
        <v>97422</v>
      </c>
      <c r="R41">
        <v>0.18953129399999999</v>
      </c>
      <c r="S41">
        <v>1</v>
      </c>
      <c r="T41">
        <v>37.6</v>
      </c>
    </row>
    <row r="42" spans="1:20" x14ac:dyDescent="0.25">
      <c r="A42" s="1">
        <v>43141</v>
      </c>
      <c r="B42">
        <v>48</v>
      </c>
      <c r="C42">
        <v>38453</v>
      </c>
      <c r="D42">
        <v>595</v>
      </c>
      <c r="E42" t="s">
        <v>45</v>
      </c>
      <c r="F42" t="s">
        <v>32</v>
      </c>
      <c r="G42">
        <v>30517</v>
      </c>
      <c r="H42">
        <v>48</v>
      </c>
      <c r="I42" t="s">
        <v>35</v>
      </c>
      <c r="J42" t="s">
        <v>23</v>
      </c>
      <c r="K42">
        <v>560</v>
      </c>
      <c r="L42">
        <v>0.103003265</v>
      </c>
      <c r="M42" t="s">
        <v>24</v>
      </c>
      <c r="N42">
        <v>22</v>
      </c>
      <c r="O42">
        <v>5165</v>
      </c>
      <c r="P42">
        <v>3204.416667</v>
      </c>
      <c r="Q42">
        <v>42871</v>
      </c>
      <c r="R42">
        <v>0.22623053300000001</v>
      </c>
      <c r="S42">
        <v>0</v>
      </c>
      <c r="T42">
        <v>54</v>
      </c>
    </row>
    <row r="43" spans="1:20" x14ac:dyDescent="0.25">
      <c r="A43" s="1">
        <v>43142</v>
      </c>
      <c r="B43">
        <v>42</v>
      </c>
      <c r="C43">
        <v>99920</v>
      </c>
      <c r="D43">
        <v>582</v>
      </c>
      <c r="E43" t="s">
        <v>33</v>
      </c>
      <c r="F43" t="s">
        <v>29</v>
      </c>
      <c r="G43">
        <v>23363</v>
      </c>
      <c r="H43">
        <v>12</v>
      </c>
      <c r="I43" t="s">
        <v>26</v>
      </c>
      <c r="J43" t="s">
        <v>34</v>
      </c>
      <c r="K43">
        <v>298</v>
      </c>
      <c r="L43">
        <v>0.20583096000000001</v>
      </c>
      <c r="M43" t="s">
        <v>28</v>
      </c>
      <c r="N43">
        <v>20</v>
      </c>
      <c r="O43">
        <v>991</v>
      </c>
      <c r="P43">
        <v>8326.6666669999995</v>
      </c>
      <c r="Q43">
        <v>4209</v>
      </c>
      <c r="R43">
        <v>0.17543568600000001</v>
      </c>
      <c r="S43">
        <v>1</v>
      </c>
      <c r="T43">
        <v>44.8</v>
      </c>
    </row>
    <row r="44" spans="1:20" x14ac:dyDescent="0.25">
      <c r="A44" s="1">
        <v>43143</v>
      </c>
      <c r="B44">
        <v>38</v>
      </c>
      <c r="C44">
        <v>57860</v>
      </c>
      <c r="D44">
        <v>591</v>
      </c>
      <c r="E44" t="s">
        <v>20</v>
      </c>
      <c r="F44" t="s">
        <v>32</v>
      </c>
      <c r="G44">
        <v>25576</v>
      </c>
      <c r="H44">
        <v>96</v>
      </c>
      <c r="I44" t="s">
        <v>22</v>
      </c>
      <c r="J44" t="s">
        <v>30</v>
      </c>
      <c r="K44">
        <v>159</v>
      </c>
      <c r="L44">
        <v>7.4387032000000006E-2</v>
      </c>
      <c r="M44" t="s">
        <v>38</v>
      </c>
      <c r="N44">
        <v>27</v>
      </c>
      <c r="O44">
        <v>2059</v>
      </c>
      <c r="P44">
        <v>4821.6666670000004</v>
      </c>
      <c r="Q44">
        <v>437436</v>
      </c>
      <c r="R44">
        <v>0.28765495800000002</v>
      </c>
      <c r="S44">
        <v>0</v>
      </c>
      <c r="T44">
        <v>47</v>
      </c>
    </row>
    <row r="45" spans="1:20" x14ac:dyDescent="0.25">
      <c r="A45" s="1">
        <v>43144</v>
      </c>
      <c r="B45">
        <v>36</v>
      </c>
      <c r="C45">
        <v>30890</v>
      </c>
      <c r="D45">
        <v>590</v>
      </c>
      <c r="E45" t="s">
        <v>20</v>
      </c>
      <c r="F45" t="s">
        <v>32</v>
      </c>
      <c r="G45">
        <v>10176</v>
      </c>
      <c r="H45">
        <v>24</v>
      </c>
      <c r="I45" t="s">
        <v>35</v>
      </c>
      <c r="J45" t="s">
        <v>23</v>
      </c>
      <c r="K45">
        <v>289</v>
      </c>
      <c r="L45">
        <v>0.124730217</v>
      </c>
      <c r="M45" t="s">
        <v>31</v>
      </c>
      <c r="N45">
        <v>23</v>
      </c>
      <c r="O45">
        <v>11162</v>
      </c>
      <c r="P45">
        <v>2574.166667</v>
      </c>
      <c r="Q45">
        <v>14676</v>
      </c>
      <c r="R45">
        <v>0.17652664500000001</v>
      </c>
      <c r="S45">
        <v>0</v>
      </c>
      <c r="T45">
        <v>53</v>
      </c>
    </row>
    <row r="46" spans="1:20" x14ac:dyDescent="0.25">
      <c r="A46" s="1">
        <v>43145</v>
      </c>
      <c r="B46">
        <v>22</v>
      </c>
      <c r="C46">
        <v>15561</v>
      </c>
      <c r="D46">
        <v>500</v>
      </c>
      <c r="E46" t="s">
        <v>20</v>
      </c>
      <c r="F46" t="s">
        <v>32</v>
      </c>
      <c r="G46">
        <v>20169</v>
      </c>
      <c r="H46">
        <v>36</v>
      </c>
      <c r="I46" t="s">
        <v>26</v>
      </c>
      <c r="J46" t="s">
        <v>30</v>
      </c>
      <c r="K46">
        <v>346</v>
      </c>
      <c r="L46">
        <v>0.374558377</v>
      </c>
      <c r="M46" t="s">
        <v>28</v>
      </c>
      <c r="N46">
        <v>25</v>
      </c>
      <c r="O46">
        <v>1929</v>
      </c>
      <c r="P46">
        <v>1296.75</v>
      </c>
      <c r="Q46">
        <v>11052</v>
      </c>
      <c r="R46">
        <v>0.2423903</v>
      </c>
      <c r="S46">
        <v>0</v>
      </c>
      <c r="T46">
        <v>55</v>
      </c>
    </row>
    <row r="47" spans="1:20" x14ac:dyDescent="0.25">
      <c r="A47" s="1">
        <v>43146</v>
      </c>
      <c r="B47">
        <v>31</v>
      </c>
      <c r="C47">
        <v>105957</v>
      </c>
      <c r="D47">
        <v>530</v>
      </c>
      <c r="E47" t="s">
        <v>20</v>
      </c>
      <c r="F47" t="s">
        <v>32</v>
      </c>
      <c r="G47">
        <v>53987</v>
      </c>
      <c r="H47">
        <v>72</v>
      </c>
      <c r="I47" t="s">
        <v>26</v>
      </c>
      <c r="J47" t="s">
        <v>34</v>
      </c>
      <c r="K47">
        <v>399</v>
      </c>
      <c r="L47">
        <v>0.62105919200000004</v>
      </c>
      <c r="M47" t="s">
        <v>38</v>
      </c>
      <c r="N47">
        <v>31</v>
      </c>
      <c r="O47">
        <v>4218</v>
      </c>
      <c r="P47">
        <v>8829.75</v>
      </c>
      <c r="Q47">
        <v>95758</v>
      </c>
      <c r="R47">
        <v>0.32675098800000002</v>
      </c>
      <c r="S47">
        <v>0</v>
      </c>
      <c r="T47">
        <v>54</v>
      </c>
    </row>
    <row r="48" spans="1:20" x14ac:dyDescent="0.25">
      <c r="A48" s="1">
        <v>43147</v>
      </c>
      <c r="B48">
        <v>34</v>
      </c>
      <c r="C48">
        <v>82887</v>
      </c>
      <c r="D48">
        <v>545</v>
      </c>
      <c r="E48" t="s">
        <v>20</v>
      </c>
      <c r="F48" t="s">
        <v>32</v>
      </c>
      <c r="G48">
        <v>20996</v>
      </c>
      <c r="H48">
        <v>84</v>
      </c>
      <c r="I48" t="s">
        <v>35</v>
      </c>
      <c r="J48" t="s">
        <v>34</v>
      </c>
      <c r="K48">
        <v>471</v>
      </c>
      <c r="L48">
        <v>0.15159594800000001</v>
      </c>
      <c r="M48" t="s">
        <v>34</v>
      </c>
      <c r="N48">
        <v>19</v>
      </c>
      <c r="O48">
        <v>16502</v>
      </c>
      <c r="P48">
        <v>6907.25</v>
      </c>
      <c r="Q48">
        <v>4958</v>
      </c>
      <c r="R48">
        <v>0.27958320800000003</v>
      </c>
      <c r="S48">
        <v>0</v>
      </c>
      <c r="T48">
        <v>50</v>
      </c>
    </row>
    <row r="49" spans="1:20" x14ac:dyDescent="0.25">
      <c r="A49" s="1">
        <v>43148</v>
      </c>
      <c r="B49">
        <v>52</v>
      </c>
      <c r="C49">
        <v>53555</v>
      </c>
      <c r="D49">
        <v>631</v>
      </c>
      <c r="E49" t="s">
        <v>20</v>
      </c>
      <c r="F49" t="s">
        <v>25</v>
      </c>
      <c r="G49">
        <v>29418</v>
      </c>
      <c r="H49">
        <v>60</v>
      </c>
      <c r="I49" t="s">
        <v>35</v>
      </c>
      <c r="J49" t="s">
        <v>23</v>
      </c>
      <c r="K49">
        <v>221</v>
      </c>
      <c r="L49">
        <v>0.147909138</v>
      </c>
      <c r="M49" t="s">
        <v>31</v>
      </c>
      <c r="N49">
        <v>28</v>
      </c>
      <c r="O49">
        <v>9902</v>
      </c>
      <c r="P49">
        <v>4462.9166670000004</v>
      </c>
      <c r="Q49">
        <v>2753</v>
      </c>
      <c r="R49">
        <v>0.21766388</v>
      </c>
      <c r="S49">
        <v>0</v>
      </c>
      <c r="T49">
        <v>47</v>
      </c>
    </row>
    <row r="50" spans="1:20" x14ac:dyDescent="0.25">
      <c r="A50" s="1">
        <v>43149</v>
      </c>
      <c r="B50">
        <v>44</v>
      </c>
      <c r="C50">
        <v>105639</v>
      </c>
      <c r="D50">
        <v>627</v>
      </c>
      <c r="E50" t="s">
        <v>20</v>
      </c>
      <c r="F50" t="s">
        <v>32</v>
      </c>
      <c r="G50">
        <v>20409</v>
      </c>
      <c r="H50">
        <v>108</v>
      </c>
      <c r="I50" t="s">
        <v>44</v>
      </c>
      <c r="J50" t="s">
        <v>30</v>
      </c>
      <c r="K50">
        <v>387</v>
      </c>
      <c r="L50">
        <v>0.32707839700000002</v>
      </c>
      <c r="M50" t="s">
        <v>24</v>
      </c>
      <c r="N50">
        <v>22</v>
      </c>
      <c r="O50">
        <v>3379</v>
      </c>
      <c r="P50">
        <v>8803.25</v>
      </c>
      <c r="Q50">
        <v>142935</v>
      </c>
      <c r="R50">
        <v>0.26374022699999999</v>
      </c>
      <c r="S50">
        <v>0</v>
      </c>
      <c r="T50">
        <v>46</v>
      </c>
    </row>
    <row r="51" spans="1:20" x14ac:dyDescent="0.25">
      <c r="A51" s="1">
        <v>43150</v>
      </c>
      <c r="B51">
        <v>18</v>
      </c>
      <c r="C51">
        <v>58342</v>
      </c>
      <c r="D51">
        <v>519</v>
      </c>
      <c r="E51" t="s">
        <v>20</v>
      </c>
      <c r="F51" t="s">
        <v>32</v>
      </c>
      <c r="G51">
        <v>10077</v>
      </c>
      <c r="H51">
        <v>24</v>
      </c>
      <c r="I51" t="s">
        <v>26</v>
      </c>
      <c r="J51" t="s">
        <v>27</v>
      </c>
      <c r="K51">
        <v>592</v>
      </c>
      <c r="L51">
        <v>0.19286915600000001</v>
      </c>
      <c r="M51" t="s">
        <v>28</v>
      </c>
      <c r="N51">
        <v>20</v>
      </c>
      <c r="O51">
        <v>5076</v>
      </c>
      <c r="P51">
        <v>4861.8333329999996</v>
      </c>
      <c r="Q51">
        <v>9558</v>
      </c>
      <c r="R51">
        <v>0.26069904999999999</v>
      </c>
      <c r="S51">
        <v>0</v>
      </c>
      <c r="T51">
        <v>50</v>
      </c>
    </row>
    <row r="52" spans="1:20" x14ac:dyDescent="0.25">
      <c r="A52" s="1">
        <v>43151</v>
      </c>
      <c r="B52">
        <v>43</v>
      </c>
      <c r="C52">
        <v>121939</v>
      </c>
      <c r="D52">
        <v>653</v>
      </c>
      <c r="E52" t="s">
        <v>20</v>
      </c>
      <c r="G52">
        <v>41215</v>
      </c>
      <c r="H52">
        <v>48</v>
      </c>
      <c r="I52" t="s">
        <v>35</v>
      </c>
      <c r="J52" t="s">
        <v>27</v>
      </c>
      <c r="K52">
        <v>220</v>
      </c>
      <c r="L52">
        <v>0.24442512299999999</v>
      </c>
      <c r="M52" t="s">
        <v>34</v>
      </c>
      <c r="N52">
        <v>30</v>
      </c>
      <c r="O52">
        <v>1365</v>
      </c>
      <c r="P52">
        <v>10161.583329999999</v>
      </c>
      <c r="Q52">
        <v>185710</v>
      </c>
      <c r="R52">
        <v>0.18464928</v>
      </c>
      <c r="S52">
        <v>1</v>
      </c>
      <c r="T52">
        <v>32.799999999999997</v>
      </c>
    </row>
    <row r="53" spans="1:20" x14ac:dyDescent="0.25">
      <c r="A53" s="1">
        <v>43152</v>
      </c>
      <c r="B53">
        <v>35</v>
      </c>
      <c r="C53">
        <v>16054</v>
      </c>
      <c r="D53">
        <v>526</v>
      </c>
      <c r="E53" t="s">
        <v>20</v>
      </c>
      <c r="F53" t="s">
        <v>25</v>
      </c>
      <c r="G53">
        <v>20612</v>
      </c>
      <c r="H53">
        <v>36</v>
      </c>
      <c r="I53" t="s">
        <v>22</v>
      </c>
      <c r="J53" t="s">
        <v>23</v>
      </c>
      <c r="K53">
        <v>465</v>
      </c>
      <c r="L53">
        <v>0.206533044</v>
      </c>
      <c r="M53" t="s">
        <v>31</v>
      </c>
      <c r="N53">
        <v>25</v>
      </c>
      <c r="O53">
        <v>4127</v>
      </c>
      <c r="P53">
        <v>1337.833333</v>
      </c>
      <c r="Q53">
        <v>39270</v>
      </c>
      <c r="R53">
        <v>0.23166382799999999</v>
      </c>
      <c r="S53">
        <v>0</v>
      </c>
      <c r="T53">
        <v>53</v>
      </c>
    </row>
    <row r="54" spans="1:20" x14ac:dyDescent="0.25">
      <c r="A54" s="1">
        <v>43153</v>
      </c>
      <c r="B54">
        <v>31</v>
      </c>
      <c r="C54">
        <v>36057</v>
      </c>
      <c r="D54">
        <v>592</v>
      </c>
      <c r="E54" t="s">
        <v>20</v>
      </c>
      <c r="F54" t="s">
        <v>25</v>
      </c>
      <c r="G54">
        <v>29501</v>
      </c>
      <c r="H54">
        <v>36</v>
      </c>
      <c r="I54" t="s">
        <v>22</v>
      </c>
      <c r="J54" t="s">
        <v>34</v>
      </c>
      <c r="K54">
        <v>384</v>
      </c>
      <c r="L54">
        <v>0.187428659</v>
      </c>
      <c r="M54" t="s">
        <v>24</v>
      </c>
      <c r="N54">
        <v>18</v>
      </c>
      <c r="O54">
        <v>2220</v>
      </c>
      <c r="P54">
        <v>3004.75</v>
      </c>
      <c r="Q54">
        <v>1500</v>
      </c>
      <c r="R54">
        <v>0.21428528099999999</v>
      </c>
      <c r="S54">
        <v>0</v>
      </c>
      <c r="T54">
        <v>51</v>
      </c>
    </row>
    <row r="55" spans="1:20" x14ac:dyDescent="0.25">
      <c r="A55" s="1">
        <v>43154</v>
      </c>
      <c r="B55">
        <v>47</v>
      </c>
      <c r="C55">
        <v>124086</v>
      </c>
      <c r="D55">
        <v>631</v>
      </c>
      <c r="E55" t="s">
        <v>20</v>
      </c>
      <c r="F55" t="s">
        <v>32</v>
      </c>
      <c r="G55">
        <v>36798</v>
      </c>
      <c r="H55">
        <v>24</v>
      </c>
      <c r="I55" t="s">
        <v>44</v>
      </c>
      <c r="J55" t="s">
        <v>27</v>
      </c>
      <c r="K55">
        <v>713</v>
      </c>
      <c r="L55">
        <v>0.33971447500000002</v>
      </c>
      <c r="M55" t="s">
        <v>38</v>
      </c>
      <c r="N55">
        <v>27</v>
      </c>
      <c r="O55">
        <v>3281</v>
      </c>
      <c r="P55">
        <v>10340.5</v>
      </c>
      <c r="Q55">
        <v>10479</v>
      </c>
      <c r="R55">
        <v>0.16765179899999999</v>
      </c>
      <c r="S55">
        <v>1</v>
      </c>
      <c r="T55">
        <v>39.200000000000003</v>
      </c>
    </row>
    <row r="56" spans="1:20" x14ac:dyDescent="0.25">
      <c r="A56" s="1">
        <v>43155</v>
      </c>
      <c r="B56">
        <v>52</v>
      </c>
      <c r="C56">
        <v>272693</v>
      </c>
      <c r="D56">
        <v>586</v>
      </c>
      <c r="E56" t="s">
        <v>20</v>
      </c>
      <c r="F56" t="s">
        <v>29</v>
      </c>
      <c r="G56">
        <v>19717</v>
      </c>
      <c r="H56">
        <v>84</v>
      </c>
      <c r="I56" t="s">
        <v>22</v>
      </c>
      <c r="J56" t="s">
        <v>30</v>
      </c>
      <c r="K56">
        <v>278</v>
      </c>
      <c r="L56">
        <v>0.27015750199999999</v>
      </c>
      <c r="M56" t="s">
        <v>38</v>
      </c>
      <c r="N56">
        <v>19</v>
      </c>
      <c r="O56">
        <v>801</v>
      </c>
      <c r="P56">
        <v>22724.416669999999</v>
      </c>
      <c r="Q56">
        <v>88895</v>
      </c>
      <c r="R56">
        <v>0.218114526</v>
      </c>
      <c r="S56">
        <v>1</v>
      </c>
      <c r="T56">
        <v>38.4</v>
      </c>
    </row>
    <row r="57" spans="1:20" x14ac:dyDescent="0.25">
      <c r="A57" s="1">
        <v>43156</v>
      </c>
      <c r="B57">
        <v>51</v>
      </c>
      <c r="C57">
        <v>48757</v>
      </c>
      <c r="D57">
        <v>615</v>
      </c>
      <c r="E57" t="s">
        <v>20</v>
      </c>
      <c r="F57" t="s">
        <v>29</v>
      </c>
      <c r="G57">
        <v>16173</v>
      </c>
      <c r="H57">
        <v>84</v>
      </c>
      <c r="I57" t="s">
        <v>35</v>
      </c>
      <c r="J57" t="s">
        <v>27</v>
      </c>
      <c r="K57">
        <v>817</v>
      </c>
      <c r="L57">
        <v>0.30537671700000002</v>
      </c>
      <c r="M57" t="s">
        <v>28</v>
      </c>
      <c r="N57">
        <v>28</v>
      </c>
      <c r="O57">
        <v>21739</v>
      </c>
      <c r="P57">
        <v>4063.083333</v>
      </c>
      <c r="Q57">
        <v>3120</v>
      </c>
      <c r="R57">
        <v>0.22132280500000001</v>
      </c>
      <c r="S57">
        <v>0</v>
      </c>
      <c r="T57">
        <v>52</v>
      </c>
    </row>
    <row r="58" spans="1:20" x14ac:dyDescent="0.25">
      <c r="A58" s="1">
        <v>43157</v>
      </c>
      <c r="B58">
        <v>29</v>
      </c>
      <c r="C58">
        <v>31683</v>
      </c>
      <c r="D58">
        <v>498</v>
      </c>
      <c r="E58" t="s">
        <v>20</v>
      </c>
      <c r="F58" t="s">
        <v>25</v>
      </c>
      <c r="G58">
        <v>10566</v>
      </c>
      <c r="H58">
        <v>24</v>
      </c>
      <c r="I58" t="s">
        <v>22</v>
      </c>
      <c r="J58" t="s">
        <v>34</v>
      </c>
      <c r="K58">
        <v>183</v>
      </c>
      <c r="L58">
        <v>9.0370618999999999E-2</v>
      </c>
      <c r="M58" t="s">
        <v>28</v>
      </c>
      <c r="N58">
        <v>22</v>
      </c>
      <c r="O58">
        <v>30896</v>
      </c>
      <c r="P58">
        <v>2640.25</v>
      </c>
      <c r="Q58">
        <v>154938</v>
      </c>
      <c r="R58">
        <v>0.20947143800000001</v>
      </c>
      <c r="S58">
        <v>0</v>
      </c>
      <c r="T58">
        <v>48</v>
      </c>
    </row>
    <row r="59" spans="1:20" x14ac:dyDescent="0.25">
      <c r="A59" s="1">
        <v>43158</v>
      </c>
      <c r="B59">
        <v>36</v>
      </c>
      <c r="C59">
        <v>69003</v>
      </c>
      <c r="D59">
        <v>499</v>
      </c>
      <c r="E59" t="s">
        <v>33</v>
      </c>
      <c r="F59" t="s">
        <v>25</v>
      </c>
      <c r="G59">
        <v>5376</v>
      </c>
      <c r="H59">
        <v>96</v>
      </c>
      <c r="I59" t="s">
        <v>26</v>
      </c>
      <c r="J59" t="s">
        <v>27</v>
      </c>
      <c r="K59">
        <v>458</v>
      </c>
      <c r="L59">
        <v>0.17437981899999999</v>
      </c>
      <c r="M59" t="s">
        <v>38</v>
      </c>
      <c r="N59">
        <v>28</v>
      </c>
      <c r="O59">
        <v>983</v>
      </c>
      <c r="P59">
        <v>5750.25</v>
      </c>
      <c r="Q59">
        <v>13502</v>
      </c>
      <c r="R59">
        <v>0.24841496800000001</v>
      </c>
      <c r="S59">
        <v>1</v>
      </c>
      <c r="T59">
        <v>42.4</v>
      </c>
    </row>
    <row r="60" spans="1:20" x14ac:dyDescent="0.25">
      <c r="A60" s="1">
        <v>43159</v>
      </c>
      <c r="B60">
        <v>43</v>
      </c>
      <c r="C60">
        <v>72408</v>
      </c>
      <c r="D60">
        <v>616</v>
      </c>
      <c r="E60" t="s">
        <v>20</v>
      </c>
      <c r="F60" t="s">
        <v>29</v>
      </c>
      <c r="G60">
        <v>23181</v>
      </c>
      <c r="H60">
        <v>48</v>
      </c>
      <c r="I60" t="s">
        <v>22</v>
      </c>
      <c r="J60" t="s">
        <v>30</v>
      </c>
      <c r="K60">
        <v>803</v>
      </c>
      <c r="L60">
        <v>0.36543881700000003</v>
      </c>
      <c r="M60" t="s">
        <v>28</v>
      </c>
      <c r="N60">
        <v>22</v>
      </c>
      <c r="O60">
        <v>3815</v>
      </c>
      <c r="P60">
        <v>6034</v>
      </c>
      <c r="Q60">
        <v>5786</v>
      </c>
      <c r="R60">
        <v>0.25221719999999997</v>
      </c>
      <c r="S60">
        <v>0</v>
      </c>
      <c r="T60">
        <v>63</v>
      </c>
    </row>
    <row r="61" spans="1:20" x14ac:dyDescent="0.25">
      <c r="A61" s="1">
        <v>43160</v>
      </c>
      <c r="B61">
        <v>51</v>
      </c>
      <c r="C61">
        <v>105087</v>
      </c>
      <c r="D61">
        <v>653</v>
      </c>
      <c r="E61" t="s">
        <v>20</v>
      </c>
      <c r="F61" t="s">
        <v>21</v>
      </c>
      <c r="G61">
        <v>48331</v>
      </c>
      <c r="H61">
        <v>108</v>
      </c>
      <c r="I61" t="s">
        <v>26</v>
      </c>
      <c r="J61" t="s">
        <v>27</v>
      </c>
      <c r="K61">
        <v>772</v>
      </c>
      <c r="L61">
        <v>0.18055754600000001</v>
      </c>
      <c r="M61" t="s">
        <v>38</v>
      </c>
      <c r="N61">
        <v>22</v>
      </c>
      <c r="O61">
        <v>21204</v>
      </c>
      <c r="P61">
        <v>8757.25</v>
      </c>
      <c r="Q61">
        <v>142052</v>
      </c>
      <c r="R61">
        <v>0.273712499</v>
      </c>
      <c r="S61">
        <v>0</v>
      </c>
      <c r="T61">
        <v>44</v>
      </c>
    </row>
    <row r="62" spans="1:20" x14ac:dyDescent="0.25">
      <c r="A62" s="1">
        <v>43161</v>
      </c>
      <c r="B62">
        <v>34</v>
      </c>
      <c r="C62">
        <v>15000</v>
      </c>
      <c r="D62">
        <v>607</v>
      </c>
      <c r="E62" t="s">
        <v>20</v>
      </c>
      <c r="F62" t="s">
        <v>21</v>
      </c>
      <c r="H62">
        <v>96</v>
      </c>
      <c r="I62" t="s">
        <v>22</v>
      </c>
      <c r="J62" t="s">
        <v>23</v>
      </c>
      <c r="K62">
        <v>468</v>
      </c>
      <c r="L62">
        <v>0.35011239199999999</v>
      </c>
      <c r="M62" t="s">
        <v>24</v>
      </c>
      <c r="N62">
        <v>18</v>
      </c>
      <c r="O62">
        <v>2232</v>
      </c>
      <c r="P62">
        <v>1250</v>
      </c>
      <c r="Q62">
        <v>223211</v>
      </c>
      <c r="R62">
        <v>0.27645051700000001</v>
      </c>
      <c r="S62">
        <v>0</v>
      </c>
      <c r="T62">
        <v>48</v>
      </c>
    </row>
    <row r="63" spans="1:20" x14ac:dyDescent="0.25">
      <c r="A63" s="1">
        <v>43162</v>
      </c>
      <c r="B63">
        <v>37</v>
      </c>
      <c r="C63">
        <v>38513</v>
      </c>
      <c r="D63">
        <v>600</v>
      </c>
      <c r="E63" t="s">
        <v>33</v>
      </c>
      <c r="F63" t="s">
        <v>32</v>
      </c>
      <c r="G63">
        <v>21225</v>
      </c>
      <c r="H63">
        <v>48</v>
      </c>
      <c r="I63" t="s">
        <v>35</v>
      </c>
      <c r="J63" t="s">
        <v>30</v>
      </c>
      <c r="K63">
        <v>373</v>
      </c>
      <c r="L63">
        <v>0.16843582900000001</v>
      </c>
      <c r="M63" t="s">
        <v>31</v>
      </c>
      <c r="N63">
        <v>22</v>
      </c>
      <c r="O63">
        <v>1458</v>
      </c>
      <c r="P63">
        <v>3209.416667</v>
      </c>
      <c r="Q63">
        <v>16183</v>
      </c>
      <c r="R63">
        <v>0.231104163</v>
      </c>
      <c r="S63">
        <v>0</v>
      </c>
      <c r="T63">
        <v>52</v>
      </c>
    </row>
    <row r="64" spans="1:20" x14ac:dyDescent="0.25">
      <c r="A64" s="1">
        <v>43163</v>
      </c>
      <c r="B64">
        <v>26</v>
      </c>
      <c r="C64">
        <v>77555</v>
      </c>
      <c r="D64">
        <v>527</v>
      </c>
      <c r="E64" t="s">
        <v>20</v>
      </c>
      <c r="F64" t="s">
        <v>29</v>
      </c>
      <c r="G64">
        <v>22854</v>
      </c>
      <c r="H64">
        <v>36</v>
      </c>
      <c r="I64" t="s">
        <v>22</v>
      </c>
      <c r="J64" t="s">
        <v>30</v>
      </c>
      <c r="K64">
        <v>499</v>
      </c>
      <c r="L64">
        <v>0.18827814800000001</v>
      </c>
      <c r="M64" t="s">
        <v>31</v>
      </c>
      <c r="N64">
        <v>19</v>
      </c>
      <c r="O64">
        <v>8710</v>
      </c>
      <c r="P64">
        <v>6462.9166670000004</v>
      </c>
      <c r="Q64">
        <v>29447</v>
      </c>
      <c r="R64">
        <v>0.19993006699999999</v>
      </c>
      <c r="S64">
        <v>1</v>
      </c>
      <c r="T64">
        <v>39.200000000000003</v>
      </c>
    </row>
    <row r="65" spans="1:20" x14ac:dyDescent="0.25">
      <c r="A65" s="1">
        <v>43164</v>
      </c>
      <c r="B65">
        <v>25</v>
      </c>
      <c r="C65">
        <v>15000</v>
      </c>
      <c r="D65">
        <v>576</v>
      </c>
      <c r="E65" t="s">
        <v>20</v>
      </c>
      <c r="F65" t="s">
        <v>32</v>
      </c>
      <c r="G65">
        <v>18177</v>
      </c>
      <c r="H65">
        <v>48</v>
      </c>
      <c r="I65" t="s">
        <v>26</v>
      </c>
      <c r="J65" t="s">
        <v>27</v>
      </c>
      <c r="K65">
        <v>528</v>
      </c>
      <c r="L65">
        <v>0.23608322600000001</v>
      </c>
      <c r="M65" t="s">
        <v>24</v>
      </c>
      <c r="N65">
        <v>25</v>
      </c>
      <c r="O65">
        <v>5689</v>
      </c>
      <c r="P65">
        <v>1250</v>
      </c>
      <c r="Q65">
        <v>1077</v>
      </c>
      <c r="R65">
        <v>0.21985490499999999</v>
      </c>
      <c r="S65">
        <v>0</v>
      </c>
      <c r="T65">
        <v>57</v>
      </c>
    </row>
    <row r="66" spans="1:20" x14ac:dyDescent="0.25">
      <c r="A66" s="1">
        <v>43165</v>
      </c>
      <c r="B66">
        <v>49</v>
      </c>
      <c r="C66">
        <v>24973</v>
      </c>
      <c r="D66">
        <v>611</v>
      </c>
      <c r="E66" t="s">
        <v>20</v>
      </c>
      <c r="F66" t="s">
        <v>29</v>
      </c>
      <c r="H66">
        <v>48</v>
      </c>
      <c r="I66" t="s">
        <v>22</v>
      </c>
      <c r="J66" t="s">
        <v>23</v>
      </c>
      <c r="K66">
        <v>336</v>
      </c>
      <c r="L66">
        <v>0.41499444699999999</v>
      </c>
      <c r="M66" t="s">
        <v>38</v>
      </c>
      <c r="N66">
        <v>23</v>
      </c>
      <c r="O66">
        <v>3167</v>
      </c>
      <c r="P66">
        <v>2081.083333</v>
      </c>
      <c r="Q66">
        <v>14823</v>
      </c>
      <c r="R66">
        <v>0.221443098</v>
      </c>
      <c r="S66">
        <v>0</v>
      </c>
      <c r="T66">
        <v>55</v>
      </c>
    </row>
    <row r="67" spans="1:20" x14ac:dyDescent="0.25">
      <c r="A67" s="1">
        <v>43166</v>
      </c>
      <c r="B67">
        <v>56</v>
      </c>
      <c r="C67">
        <v>18248</v>
      </c>
      <c r="E67" t="s">
        <v>20</v>
      </c>
      <c r="F67" t="s">
        <v>25</v>
      </c>
      <c r="G67">
        <v>16443</v>
      </c>
      <c r="H67">
        <v>24</v>
      </c>
      <c r="I67" t="s">
        <v>35</v>
      </c>
      <c r="J67" t="s">
        <v>23</v>
      </c>
      <c r="K67">
        <v>733</v>
      </c>
      <c r="L67">
        <v>6.3628335999999994E-2</v>
      </c>
      <c r="M67" t="s">
        <v>24</v>
      </c>
      <c r="N67">
        <v>23</v>
      </c>
      <c r="O67">
        <v>2682</v>
      </c>
      <c r="P67">
        <v>1520.666667</v>
      </c>
      <c r="Q67">
        <v>192648</v>
      </c>
      <c r="R67">
        <v>0.173698456</v>
      </c>
      <c r="S67">
        <v>0</v>
      </c>
      <c r="T67">
        <v>48</v>
      </c>
    </row>
    <row r="68" spans="1:20" x14ac:dyDescent="0.25">
      <c r="A68" s="1">
        <v>43167</v>
      </c>
      <c r="B68">
        <v>39</v>
      </c>
      <c r="C68">
        <v>67367</v>
      </c>
      <c r="D68">
        <v>615</v>
      </c>
      <c r="E68" t="s">
        <v>33</v>
      </c>
      <c r="F68" t="s">
        <v>25</v>
      </c>
      <c r="G68">
        <v>26889</v>
      </c>
      <c r="H68">
        <v>48</v>
      </c>
      <c r="I68" t="s">
        <v>22</v>
      </c>
      <c r="J68" t="s">
        <v>27</v>
      </c>
      <c r="K68">
        <v>317</v>
      </c>
      <c r="L68">
        <v>0.46591211999999999</v>
      </c>
      <c r="M68" t="s">
        <v>28</v>
      </c>
      <c r="N68">
        <v>29</v>
      </c>
      <c r="O68">
        <v>8241</v>
      </c>
      <c r="P68">
        <v>5613.9166670000004</v>
      </c>
      <c r="Q68">
        <v>99087</v>
      </c>
      <c r="R68">
        <v>0.1715112</v>
      </c>
      <c r="S68">
        <v>1</v>
      </c>
      <c r="T68">
        <v>42.4</v>
      </c>
    </row>
    <row r="69" spans="1:20" x14ac:dyDescent="0.25">
      <c r="A69" s="1">
        <v>43168</v>
      </c>
      <c r="B69">
        <v>52</v>
      </c>
      <c r="C69">
        <v>32418</v>
      </c>
      <c r="D69">
        <v>647</v>
      </c>
      <c r="E69" t="s">
        <v>20</v>
      </c>
      <c r="F69" t="s">
        <v>29</v>
      </c>
      <c r="G69">
        <v>32208</v>
      </c>
      <c r="H69">
        <v>12</v>
      </c>
      <c r="I69" t="s">
        <v>22</v>
      </c>
      <c r="J69" t="s">
        <v>30</v>
      </c>
      <c r="K69">
        <v>447</v>
      </c>
      <c r="L69">
        <v>0.31875976700000003</v>
      </c>
      <c r="M69" t="s">
        <v>38</v>
      </c>
      <c r="N69">
        <v>26</v>
      </c>
      <c r="O69">
        <v>2926</v>
      </c>
      <c r="P69">
        <v>2701.5</v>
      </c>
      <c r="Q69">
        <v>313319</v>
      </c>
      <c r="R69">
        <v>0.15070939999999999</v>
      </c>
      <c r="S69">
        <v>0</v>
      </c>
      <c r="T69">
        <v>50</v>
      </c>
    </row>
    <row r="70" spans="1:20" x14ac:dyDescent="0.25">
      <c r="A70" s="1">
        <v>43169</v>
      </c>
      <c r="B70">
        <v>44</v>
      </c>
      <c r="C70">
        <v>26879</v>
      </c>
      <c r="D70">
        <v>649</v>
      </c>
      <c r="E70" t="s">
        <v>20</v>
      </c>
      <c r="F70" t="s">
        <v>29</v>
      </c>
      <c r="G70">
        <v>20313</v>
      </c>
      <c r="H70">
        <v>60</v>
      </c>
      <c r="I70" t="s">
        <v>22</v>
      </c>
      <c r="J70" t="s">
        <v>30</v>
      </c>
      <c r="K70">
        <v>562</v>
      </c>
      <c r="L70">
        <v>0.21964957900000001</v>
      </c>
      <c r="M70" t="s">
        <v>24</v>
      </c>
      <c r="N70">
        <v>22</v>
      </c>
      <c r="O70">
        <v>4029</v>
      </c>
      <c r="P70">
        <v>2239.916667</v>
      </c>
      <c r="Q70">
        <v>71090</v>
      </c>
      <c r="R70">
        <v>0.198963951</v>
      </c>
      <c r="S70">
        <v>0</v>
      </c>
      <c r="T70">
        <v>50</v>
      </c>
    </row>
    <row r="71" spans="1:20" x14ac:dyDescent="0.25">
      <c r="A71" s="1">
        <v>43170</v>
      </c>
      <c r="B71">
        <v>32</v>
      </c>
      <c r="C71">
        <v>54128</v>
      </c>
      <c r="D71">
        <v>620</v>
      </c>
      <c r="E71" t="s">
        <v>20</v>
      </c>
      <c r="F71" t="s">
        <v>29</v>
      </c>
      <c r="G71">
        <v>20676</v>
      </c>
      <c r="H71">
        <v>36</v>
      </c>
      <c r="I71" t="s">
        <v>26</v>
      </c>
      <c r="J71" t="s">
        <v>27</v>
      </c>
      <c r="K71">
        <v>322</v>
      </c>
      <c r="L71">
        <v>0.100135921</v>
      </c>
      <c r="M71" t="s">
        <v>24</v>
      </c>
      <c r="N71">
        <v>32</v>
      </c>
      <c r="O71">
        <v>4943</v>
      </c>
      <c r="P71">
        <v>4510.6666670000004</v>
      </c>
      <c r="Q71">
        <v>87804</v>
      </c>
      <c r="R71">
        <v>0.177753037</v>
      </c>
      <c r="S71">
        <v>1</v>
      </c>
      <c r="T71">
        <v>36.799999999999997</v>
      </c>
    </row>
    <row r="72" spans="1:20" x14ac:dyDescent="0.25">
      <c r="A72" t="s">
        <v>47</v>
      </c>
      <c r="B72">
        <v>44</v>
      </c>
      <c r="C72">
        <v>19924</v>
      </c>
      <c r="D72">
        <v>535</v>
      </c>
      <c r="E72" t="s">
        <v>48</v>
      </c>
      <c r="F72" t="s">
        <v>49</v>
      </c>
      <c r="G72">
        <v>21767</v>
      </c>
      <c r="H72">
        <v>48</v>
      </c>
      <c r="I72" t="s">
        <v>22</v>
      </c>
      <c r="J72" t="s">
        <v>27</v>
      </c>
      <c r="K72">
        <v>495</v>
      </c>
      <c r="L72">
        <v>0.38435237100000003</v>
      </c>
      <c r="M72" t="s">
        <v>31</v>
      </c>
      <c r="N72">
        <v>32</v>
      </c>
      <c r="O72">
        <v>21032</v>
      </c>
      <c r="P72">
        <v>1660.333333</v>
      </c>
      <c r="Q72">
        <v>14660</v>
      </c>
      <c r="R72">
        <v>0.29912040000000001</v>
      </c>
      <c r="S72">
        <v>0</v>
      </c>
      <c r="T72">
        <v>56</v>
      </c>
    </row>
    <row r="73" spans="1:20" x14ac:dyDescent="0.25">
      <c r="A73" s="1">
        <v>43172</v>
      </c>
      <c r="B73">
        <v>58</v>
      </c>
      <c r="C73">
        <v>90788</v>
      </c>
      <c r="D73">
        <v>672</v>
      </c>
      <c r="E73" t="s">
        <v>20</v>
      </c>
      <c r="F73" t="s">
        <v>29</v>
      </c>
      <c r="G73">
        <v>18243</v>
      </c>
      <c r="H73">
        <v>36</v>
      </c>
      <c r="I73" t="s">
        <v>22</v>
      </c>
      <c r="J73" t="s">
        <v>27</v>
      </c>
      <c r="K73">
        <v>153</v>
      </c>
      <c r="L73">
        <v>0.14663346499999999</v>
      </c>
      <c r="M73" t="s">
        <v>28</v>
      </c>
      <c r="N73">
        <v>20</v>
      </c>
      <c r="O73">
        <v>1980</v>
      </c>
      <c r="P73">
        <v>7565.6666670000004</v>
      </c>
      <c r="Q73">
        <v>5911</v>
      </c>
      <c r="R73">
        <v>0.140428569</v>
      </c>
      <c r="S73">
        <v>1</v>
      </c>
      <c r="T73">
        <v>34.4</v>
      </c>
    </row>
    <row r="74" spans="1:20" x14ac:dyDescent="0.25">
      <c r="A74" s="1">
        <v>43173</v>
      </c>
      <c r="B74">
        <v>39</v>
      </c>
      <c r="C74">
        <v>190445</v>
      </c>
      <c r="D74">
        <v>619</v>
      </c>
      <c r="E74" t="s">
        <v>20</v>
      </c>
      <c r="F74" t="s">
        <v>21</v>
      </c>
      <c r="G74">
        <v>28894</v>
      </c>
      <c r="H74">
        <v>36</v>
      </c>
      <c r="I74" t="s">
        <v>26</v>
      </c>
      <c r="J74" t="s">
        <v>27</v>
      </c>
      <c r="K74">
        <v>304</v>
      </c>
      <c r="L74">
        <v>1.2833162E-2</v>
      </c>
      <c r="M74" t="s">
        <v>34</v>
      </c>
      <c r="N74">
        <v>24</v>
      </c>
      <c r="O74">
        <v>2857</v>
      </c>
      <c r="P74">
        <v>15870.416670000001</v>
      </c>
      <c r="Q74">
        <v>115773</v>
      </c>
      <c r="R74">
        <v>0.21412530599999999</v>
      </c>
      <c r="S74">
        <v>1</v>
      </c>
      <c r="T74">
        <v>33.6</v>
      </c>
    </row>
    <row r="75" spans="1:20" x14ac:dyDescent="0.25">
      <c r="A75" s="1">
        <v>43174</v>
      </c>
      <c r="B75">
        <v>58</v>
      </c>
      <c r="C75">
        <v>35372</v>
      </c>
      <c r="D75">
        <v>612</v>
      </c>
      <c r="E75" t="s">
        <v>20</v>
      </c>
      <c r="F75" t="s">
        <v>32</v>
      </c>
      <c r="G75">
        <v>25313</v>
      </c>
      <c r="H75">
        <v>24</v>
      </c>
      <c r="I75" t="s">
        <v>22</v>
      </c>
      <c r="J75" t="s">
        <v>27</v>
      </c>
      <c r="K75">
        <v>424</v>
      </c>
      <c r="L75">
        <v>0.40438883599999997</v>
      </c>
      <c r="M75" t="s">
        <v>31</v>
      </c>
      <c r="N75">
        <v>20</v>
      </c>
      <c r="O75">
        <v>2811</v>
      </c>
      <c r="P75">
        <v>2947.666667</v>
      </c>
      <c r="Q75">
        <v>119179</v>
      </c>
      <c r="R75">
        <v>0.19699965799999999</v>
      </c>
      <c r="S75">
        <v>0</v>
      </c>
      <c r="T75">
        <v>50</v>
      </c>
    </row>
    <row r="76" spans="1:20" x14ac:dyDescent="0.25">
      <c r="A76" s="1">
        <v>43175</v>
      </c>
      <c r="B76">
        <v>18</v>
      </c>
      <c r="C76">
        <v>15000</v>
      </c>
      <c r="E76" t="s">
        <v>20</v>
      </c>
      <c r="F76" t="s">
        <v>25</v>
      </c>
      <c r="G76">
        <v>50226</v>
      </c>
      <c r="H76">
        <v>48</v>
      </c>
      <c r="I76" t="s">
        <v>22</v>
      </c>
      <c r="J76" t="s">
        <v>27</v>
      </c>
      <c r="K76">
        <v>537</v>
      </c>
      <c r="L76">
        <v>0.22673528300000001</v>
      </c>
      <c r="M76" t="s">
        <v>28</v>
      </c>
      <c r="N76">
        <v>16</v>
      </c>
      <c r="O76">
        <v>3575</v>
      </c>
      <c r="P76">
        <v>1250</v>
      </c>
      <c r="Q76">
        <v>82198</v>
      </c>
      <c r="R76">
        <v>0.228380006</v>
      </c>
      <c r="S76">
        <v>0</v>
      </c>
      <c r="T76">
        <v>58</v>
      </c>
    </row>
    <row r="77" spans="1:20" x14ac:dyDescent="0.25">
      <c r="A77" s="1">
        <v>43176</v>
      </c>
      <c r="B77">
        <v>49</v>
      </c>
      <c r="C77">
        <v>40829</v>
      </c>
      <c r="D77">
        <v>617</v>
      </c>
      <c r="E77" t="s">
        <v>20</v>
      </c>
      <c r="F77" t="s">
        <v>29</v>
      </c>
      <c r="G77">
        <v>25478</v>
      </c>
      <c r="H77">
        <v>36</v>
      </c>
      <c r="I77" t="s">
        <v>22</v>
      </c>
      <c r="J77" t="s">
        <v>27</v>
      </c>
      <c r="K77">
        <v>785</v>
      </c>
      <c r="L77">
        <v>0.25374592400000001</v>
      </c>
      <c r="M77" t="s">
        <v>38</v>
      </c>
      <c r="N77">
        <v>11</v>
      </c>
      <c r="O77">
        <v>2267</v>
      </c>
      <c r="P77">
        <v>3402.416667</v>
      </c>
      <c r="Q77">
        <v>34774</v>
      </c>
      <c r="R77">
        <v>0.179312099</v>
      </c>
      <c r="S77">
        <v>0</v>
      </c>
      <c r="T77">
        <v>49</v>
      </c>
    </row>
    <row r="78" spans="1:20" x14ac:dyDescent="0.25">
      <c r="A78" s="1">
        <v>43177</v>
      </c>
      <c r="B78">
        <v>41</v>
      </c>
      <c r="C78">
        <v>58655</v>
      </c>
      <c r="D78">
        <v>523</v>
      </c>
      <c r="E78" t="s">
        <v>20</v>
      </c>
      <c r="F78" t="s">
        <v>25</v>
      </c>
      <c r="G78">
        <v>26493</v>
      </c>
      <c r="H78">
        <v>96</v>
      </c>
      <c r="I78" t="s">
        <v>26</v>
      </c>
      <c r="J78" t="s">
        <v>27</v>
      </c>
      <c r="K78">
        <v>206</v>
      </c>
      <c r="L78">
        <v>0.17518756299999999</v>
      </c>
      <c r="M78" t="s">
        <v>34</v>
      </c>
      <c r="N78">
        <v>24</v>
      </c>
      <c r="O78">
        <v>2003</v>
      </c>
      <c r="P78">
        <v>4887.9166670000004</v>
      </c>
      <c r="Q78">
        <v>22423</v>
      </c>
      <c r="R78">
        <v>0.33444013700000003</v>
      </c>
      <c r="S78">
        <v>0</v>
      </c>
      <c r="T78">
        <v>51</v>
      </c>
    </row>
    <row r="79" spans="1:20" x14ac:dyDescent="0.25">
      <c r="A79" s="1">
        <v>43178</v>
      </c>
      <c r="B79">
        <v>36</v>
      </c>
      <c r="C79">
        <v>68801</v>
      </c>
      <c r="D79">
        <v>531</v>
      </c>
      <c r="E79" t="s">
        <v>20</v>
      </c>
      <c r="F79" t="s">
        <v>29</v>
      </c>
      <c r="G79">
        <v>18652</v>
      </c>
      <c r="H79">
        <v>36</v>
      </c>
      <c r="I79" t="s">
        <v>26</v>
      </c>
      <c r="J79" t="s">
        <v>30</v>
      </c>
      <c r="K79">
        <v>1044</v>
      </c>
      <c r="L79">
        <v>0.33523292399999999</v>
      </c>
      <c r="M79" t="s">
        <v>38</v>
      </c>
      <c r="N79">
        <v>30</v>
      </c>
      <c r="O79">
        <v>1810</v>
      </c>
      <c r="P79">
        <v>5733.4166670000004</v>
      </c>
      <c r="Q79">
        <v>429421</v>
      </c>
      <c r="R79">
        <v>0.28578239999999999</v>
      </c>
      <c r="S79">
        <v>0</v>
      </c>
      <c r="T79">
        <v>53</v>
      </c>
    </row>
    <row r="80" spans="1:20" x14ac:dyDescent="0.25">
      <c r="A80" s="1">
        <v>43179</v>
      </c>
      <c r="B80">
        <v>41</v>
      </c>
      <c r="E80" t="s">
        <v>20</v>
      </c>
      <c r="F80" t="s">
        <v>29</v>
      </c>
      <c r="G80">
        <v>31116</v>
      </c>
      <c r="I80" t="s">
        <v>26</v>
      </c>
      <c r="J80" t="s">
        <v>30</v>
      </c>
      <c r="K80">
        <v>396</v>
      </c>
      <c r="L80">
        <v>0.22111721400000001</v>
      </c>
      <c r="M80" t="s">
        <v>24</v>
      </c>
      <c r="N80">
        <v>20</v>
      </c>
      <c r="O80">
        <v>3025</v>
      </c>
      <c r="P80">
        <v>7727.5833329999996</v>
      </c>
      <c r="Q80">
        <v>7629</v>
      </c>
      <c r="R80">
        <v>0.21542450299999999</v>
      </c>
      <c r="S80">
        <v>0</v>
      </c>
      <c r="T80">
        <v>50</v>
      </c>
    </row>
    <row r="81" spans="1:20" x14ac:dyDescent="0.25">
      <c r="A81" s="1">
        <v>43180</v>
      </c>
      <c r="B81">
        <v>18</v>
      </c>
      <c r="C81">
        <v>40050</v>
      </c>
      <c r="D81">
        <v>545</v>
      </c>
      <c r="E81" t="s">
        <v>33</v>
      </c>
      <c r="F81" t="s">
        <v>41</v>
      </c>
      <c r="G81">
        <v>112253</v>
      </c>
      <c r="H81">
        <v>48</v>
      </c>
      <c r="I81" t="s">
        <v>22</v>
      </c>
      <c r="J81" t="s">
        <v>30</v>
      </c>
      <c r="K81">
        <v>406</v>
      </c>
      <c r="L81">
        <v>0.18452753299999999</v>
      </c>
      <c r="M81" t="s">
        <v>24</v>
      </c>
      <c r="N81">
        <v>33</v>
      </c>
      <c r="O81">
        <v>1506</v>
      </c>
      <c r="P81">
        <v>3337.5</v>
      </c>
      <c r="Q81">
        <v>7672</v>
      </c>
      <c r="R81">
        <v>0.35848569600000002</v>
      </c>
      <c r="S81">
        <v>0</v>
      </c>
      <c r="T81">
        <v>64</v>
      </c>
    </row>
    <row r="82" spans="1:20" x14ac:dyDescent="0.25">
      <c r="A82" s="1">
        <v>43181</v>
      </c>
      <c r="B82">
        <v>37</v>
      </c>
      <c r="C82">
        <v>40784</v>
      </c>
      <c r="E82" t="s">
        <v>20</v>
      </c>
      <c r="F82" t="s">
        <v>21</v>
      </c>
      <c r="G82">
        <v>41465</v>
      </c>
      <c r="H82">
        <v>72</v>
      </c>
      <c r="I82" t="s">
        <v>22</v>
      </c>
      <c r="J82" t="s">
        <v>23</v>
      </c>
      <c r="K82">
        <v>370</v>
      </c>
      <c r="L82">
        <v>0.20376095699999999</v>
      </c>
      <c r="M82" t="s">
        <v>24</v>
      </c>
      <c r="N82">
        <v>26</v>
      </c>
      <c r="O82">
        <v>21978</v>
      </c>
      <c r="P82">
        <v>3398.666667</v>
      </c>
      <c r="Q82">
        <v>172083</v>
      </c>
      <c r="R82">
        <v>0.292763473</v>
      </c>
      <c r="S82">
        <v>0</v>
      </c>
      <c r="T82">
        <v>45</v>
      </c>
    </row>
    <row r="83" spans="1:20" x14ac:dyDescent="0.25">
      <c r="A83" s="1">
        <v>43182</v>
      </c>
      <c r="B83">
        <v>44</v>
      </c>
      <c r="C83">
        <v>15000</v>
      </c>
      <c r="E83" t="s">
        <v>20</v>
      </c>
      <c r="F83" t="s">
        <v>32</v>
      </c>
      <c r="G83">
        <v>26563</v>
      </c>
      <c r="H83">
        <v>48</v>
      </c>
      <c r="I83" t="s">
        <v>22</v>
      </c>
      <c r="J83" t="s">
        <v>27</v>
      </c>
      <c r="K83">
        <v>378</v>
      </c>
      <c r="L83">
        <v>0.29810840799999999</v>
      </c>
      <c r="M83" t="s">
        <v>24</v>
      </c>
      <c r="N83">
        <v>24</v>
      </c>
      <c r="O83">
        <v>1357</v>
      </c>
      <c r="P83">
        <v>1250</v>
      </c>
      <c r="Q83">
        <v>474038</v>
      </c>
      <c r="R83">
        <v>0.20981606799999999</v>
      </c>
      <c r="S83">
        <v>0</v>
      </c>
      <c r="T83">
        <v>48</v>
      </c>
    </row>
    <row r="84" spans="1:20" x14ac:dyDescent="0.25">
      <c r="A84" s="1">
        <v>43183</v>
      </c>
      <c r="B84">
        <v>57</v>
      </c>
      <c r="C84">
        <v>86699</v>
      </c>
      <c r="D84">
        <v>615</v>
      </c>
      <c r="E84" t="s">
        <v>20</v>
      </c>
      <c r="F84" t="s">
        <v>25</v>
      </c>
      <c r="G84">
        <v>7469</v>
      </c>
      <c r="H84">
        <v>60</v>
      </c>
      <c r="I84" t="s">
        <v>26</v>
      </c>
      <c r="J84" t="s">
        <v>30</v>
      </c>
      <c r="K84">
        <v>413</v>
      </c>
      <c r="L84">
        <v>0.17913554600000001</v>
      </c>
      <c r="M84" t="s">
        <v>24</v>
      </c>
      <c r="N84">
        <v>18</v>
      </c>
      <c r="O84">
        <v>1872</v>
      </c>
      <c r="P84">
        <v>7224.9166670000004</v>
      </c>
      <c r="Q84">
        <v>8130</v>
      </c>
      <c r="R84">
        <v>0.198849737</v>
      </c>
      <c r="S84">
        <v>1</v>
      </c>
      <c r="T84">
        <v>36</v>
      </c>
    </row>
    <row r="85" spans="1:20" x14ac:dyDescent="0.25">
      <c r="A85" s="1">
        <v>43184</v>
      </c>
      <c r="B85">
        <v>33</v>
      </c>
      <c r="D85">
        <v>540</v>
      </c>
      <c r="E85" t="s">
        <v>20</v>
      </c>
      <c r="G85">
        <v>17801</v>
      </c>
      <c r="I85" t="s">
        <v>22</v>
      </c>
      <c r="J85" t="s">
        <v>23</v>
      </c>
      <c r="K85">
        <v>226</v>
      </c>
      <c r="L85">
        <v>0.35564279100000001</v>
      </c>
      <c r="M85" t="s">
        <v>28</v>
      </c>
      <c r="N85">
        <v>38</v>
      </c>
      <c r="O85">
        <v>8380</v>
      </c>
      <c r="P85">
        <v>1473</v>
      </c>
      <c r="Q85">
        <v>48674</v>
      </c>
      <c r="R85">
        <v>0.24388079300000001</v>
      </c>
      <c r="S85">
        <v>0</v>
      </c>
      <c r="T85">
        <v>55</v>
      </c>
    </row>
    <row r="86" spans="1:20" x14ac:dyDescent="0.25">
      <c r="A86" s="1">
        <v>43185</v>
      </c>
      <c r="B86">
        <v>30</v>
      </c>
      <c r="C86">
        <v>42752</v>
      </c>
      <c r="D86">
        <v>517</v>
      </c>
      <c r="E86" t="s">
        <v>20</v>
      </c>
      <c r="F86" t="s">
        <v>32</v>
      </c>
      <c r="G86">
        <v>14379</v>
      </c>
      <c r="H86">
        <v>36</v>
      </c>
      <c r="I86" t="s">
        <v>22</v>
      </c>
      <c r="J86" t="s">
        <v>30</v>
      </c>
      <c r="K86">
        <v>363</v>
      </c>
      <c r="L86">
        <v>0.297587934</v>
      </c>
      <c r="M86" t="s">
        <v>38</v>
      </c>
      <c r="N86">
        <v>18</v>
      </c>
      <c r="O86">
        <v>6094</v>
      </c>
      <c r="P86">
        <v>3562.666667</v>
      </c>
      <c r="Q86">
        <v>146382</v>
      </c>
      <c r="R86">
        <v>0.239661812</v>
      </c>
      <c r="S86">
        <v>0</v>
      </c>
      <c r="T86">
        <v>53</v>
      </c>
    </row>
    <row r="87" spans="1:20" x14ac:dyDescent="0.25">
      <c r="A87" s="1">
        <v>43186</v>
      </c>
      <c r="B87">
        <v>33</v>
      </c>
      <c r="C87">
        <v>29096</v>
      </c>
      <c r="D87">
        <v>570</v>
      </c>
      <c r="E87" t="s">
        <v>20</v>
      </c>
      <c r="F87" t="s">
        <v>25</v>
      </c>
      <c r="G87">
        <v>40138</v>
      </c>
      <c r="H87">
        <v>24</v>
      </c>
      <c r="I87" t="s">
        <v>22</v>
      </c>
      <c r="J87" t="s">
        <v>34</v>
      </c>
      <c r="K87">
        <v>685</v>
      </c>
      <c r="L87">
        <v>0.23944694</v>
      </c>
      <c r="M87" t="s">
        <v>28</v>
      </c>
      <c r="N87">
        <v>28</v>
      </c>
      <c r="O87">
        <v>1461</v>
      </c>
      <c r="P87">
        <v>2424.666667</v>
      </c>
      <c r="Q87">
        <v>36237</v>
      </c>
      <c r="R87">
        <v>0.24860062199999999</v>
      </c>
      <c r="S87">
        <v>0</v>
      </c>
      <c r="T87">
        <v>53</v>
      </c>
    </row>
    <row r="88" spans="1:20" x14ac:dyDescent="0.25">
      <c r="A88" s="1">
        <v>43187</v>
      </c>
      <c r="B88">
        <v>50</v>
      </c>
      <c r="C88">
        <v>60992</v>
      </c>
      <c r="D88">
        <v>663</v>
      </c>
      <c r="E88" t="s">
        <v>20</v>
      </c>
      <c r="F88" t="s">
        <v>29</v>
      </c>
      <c r="G88">
        <v>24642</v>
      </c>
      <c r="H88">
        <v>48</v>
      </c>
      <c r="I88" t="s">
        <v>26</v>
      </c>
      <c r="J88" t="s">
        <v>30</v>
      </c>
      <c r="K88">
        <v>664</v>
      </c>
      <c r="L88">
        <v>5.5588170999999999E-2</v>
      </c>
      <c r="M88" t="s">
        <v>24</v>
      </c>
      <c r="N88">
        <v>28</v>
      </c>
      <c r="O88">
        <v>4726</v>
      </c>
      <c r="P88">
        <v>5082.6666670000004</v>
      </c>
      <c r="Q88">
        <v>38852</v>
      </c>
      <c r="R88">
        <v>0.21644928799999999</v>
      </c>
      <c r="S88">
        <v>0</v>
      </c>
      <c r="T88">
        <v>44</v>
      </c>
    </row>
    <row r="89" spans="1:20" x14ac:dyDescent="0.25">
      <c r="A89" s="1">
        <v>43188</v>
      </c>
      <c r="B89">
        <v>43</v>
      </c>
      <c r="C89">
        <v>100032</v>
      </c>
      <c r="D89">
        <v>524</v>
      </c>
      <c r="F89" t="s">
        <v>21</v>
      </c>
      <c r="G89">
        <v>19105</v>
      </c>
      <c r="H89">
        <v>60</v>
      </c>
      <c r="I89" t="s">
        <v>22</v>
      </c>
      <c r="J89" t="s">
        <v>27</v>
      </c>
      <c r="K89">
        <v>824</v>
      </c>
      <c r="L89">
        <v>0.226649868</v>
      </c>
      <c r="M89" t="s">
        <v>31</v>
      </c>
      <c r="N89">
        <v>24</v>
      </c>
      <c r="O89">
        <v>9197</v>
      </c>
      <c r="P89">
        <v>8336</v>
      </c>
      <c r="Q89">
        <v>45588</v>
      </c>
      <c r="R89">
        <v>0.20968400000000001</v>
      </c>
      <c r="S89">
        <v>1</v>
      </c>
      <c r="T89">
        <v>49.6</v>
      </c>
    </row>
    <row r="90" spans="1:20" x14ac:dyDescent="0.25">
      <c r="A90" s="1">
        <v>43189</v>
      </c>
      <c r="B90">
        <v>33</v>
      </c>
      <c r="C90">
        <v>35882</v>
      </c>
      <c r="D90">
        <v>620</v>
      </c>
      <c r="E90" t="s">
        <v>20</v>
      </c>
      <c r="F90" t="s">
        <v>21</v>
      </c>
      <c r="G90">
        <v>9259</v>
      </c>
      <c r="H90">
        <v>48</v>
      </c>
      <c r="I90" t="s">
        <v>26</v>
      </c>
      <c r="J90" t="s">
        <v>23</v>
      </c>
      <c r="K90">
        <v>257</v>
      </c>
      <c r="L90">
        <v>0.147593005</v>
      </c>
      <c r="M90" t="s">
        <v>24</v>
      </c>
      <c r="N90">
        <v>23</v>
      </c>
      <c r="O90">
        <v>3552</v>
      </c>
      <c r="P90">
        <v>2990.166667</v>
      </c>
      <c r="Q90">
        <v>8266</v>
      </c>
      <c r="R90">
        <v>0.20001147799999999</v>
      </c>
      <c r="S90">
        <v>0</v>
      </c>
      <c r="T90">
        <v>47</v>
      </c>
    </row>
    <row r="91" spans="1:20" x14ac:dyDescent="0.25">
      <c r="A91" s="1">
        <v>43190</v>
      </c>
      <c r="B91">
        <v>46</v>
      </c>
      <c r="C91">
        <v>32781</v>
      </c>
      <c r="D91">
        <v>623</v>
      </c>
      <c r="E91" t="s">
        <v>20</v>
      </c>
      <c r="F91" t="s">
        <v>32</v>
      </c>
      <c r="G91">
        <v>17468</v>
      </c>
      <c r="H91">
        <v>60</v>
      </c>
      <c r="I91" t="s">
        <v>22</v>
      </c>
      <c r="J91" t="s">
        <v>34</v>
      </c>
      <c r="K91">
        <v>1180</v>
      </c>
      <c r="L91">
        <v>9.3777321999999996E-2</v>
      </c>
      <c r="M91" t="s">
        <v>28</v>
      </c>
      <c r="N91">
        <v>23</v>
      </c>
      <c r="O91">
        <v>7428</v>
      </c>
      <c r="P91">
        <v>2731.75</v>
      </c>
      <c r="Q91">
        <v>294254</v>
      </c>
      <c r="R91">
        <v>0.23206532299999999</v>
      </c>
      <c r="S91">
        <v>0</v>
      </c>
      <c r="T91">
        <v>41</v>
      </c>
    </row>
    <row r="92" spans="1:20" x14ac:dyDescent="0.25">
      <c r="A92" s="1">
        <v>43191</v>
      </c>
      <c r="B92">
        <v>41</v>
      </c>
      <c r="C92">
        <v>51707</v>
      </c>
      <c r="D92">
        <v>585</v>
      </c>
      <c r="F92" t="s">
        <v>29</v>
      </c>
      <c r="G92">
        <v>20069</v>
      </c>
      <c r="H92">
        <v>72</v>
      </c>
      <c r="I92" t="s">
        <v>22</v>
      </c>
      <c r="J92" t="s">
        <v>30</v>
      </c>
      <c r="K92">
        <v>407</v>
      </c>
      <c r="L92">
        <v>0.21738837899999999</v>
      </c>
      <c r="M92" t="s">
        <v>24</v>
      </c>
      <c r="N92">
        <v>25</v>
      </c>
      <c r="O92">
        <v>3815</v>
      </c>
      <c r="P92">
        <v>4308.9166670000004</v>
      </c>
      <c r="Q92">
        <v>2253</v>
      </c>
      <c r="R92">
        <v>0.26822332900000001</v>
      </c>
      <c r="S92">
        <v>0</v>
      </c>
      <c r="T92">
        <v>52</v>
      </c>
    </row>
    <row r="93" spans="1:20" x14ac:dyDescent="0.25">
      <c r="A93" s="1">
        <v>43192</v>
      </c>
      <c r="B93">
        <v>51</v>
      </c>
      <c r="C93">
        <v>31251</v>
      </c>
      <c r="D93">
        <v>596</v>
      </c>
      <c r="E93" t="s">
        <v>45</v>
      </c>
      <c r="F93" t="s">
        <v>29</v>
      </c>
      <c r="G93">
        <v>66582</v>
      </c>
      <c r="H93">
        <v>24</v>
      </c>
      <c r="I93" t="s">
        <v>26</v>
      </c>
      <c r="J93" t="s">
        <v>30</v>
      </c>
      <c r="K93">
        <v>357</v>
      </c>
      <c r="L93">
        <v>0.16016955399999999</v>
      </c>
      <c r="M93" t="s">
        <v>24</v>
      </c>
      <c r="N93">
        <v>21</v>
      </c>
      <c r="O93">
        <v>2313</v>
      </c>
      <c r="P93">
        <v>2604.25</v>
      </c>
      <c r="Q93">
        <v>3276</v>
      </c>
      <c r="R93">
        <v>0.24745644</v>
      </c>
      <c r="S93">
        <v>0</v>
      </c>
      <c r="T93">
        <v>61</v>
      </c>
    </row>
    <row r="94" spans="1:20" x14ac:dyDescent="0.25">
      <c r="A94" s="1">
        <v>43193</v>
      </c>
      <c r="B94">
        <v>31</v>
      </c>
      <c r="C94">
        <v>22359</v>
      </c>
      <c r="D94">
        <v>524</v>
      </c>
      <c r="E94" t="s">
        <v>20</v>
      </c>
      <c r="F94" t="s">
        <v>32</v>
      </c>
      <c r="G94">
        <v>26889</v>
      </c>
      <c r="H94">
        <v>48</v>
      </c>
      <c r="I94" t="s">
        <v>22</v>
      </c>
      <c r="J94" t="s">
        <v>27</v>
      </c>
      <c r="K94">
        <v>216</v>
      </c>
      <c r="L94">
        <v>0.45525993100000001</v>
      </c>
      <c r="M94" t="s">
        <v>38</v>
      </c>
      <c r="N94">
        <v>14</v>
      </c>
      <c r="O94">
        <v>24764</v>
      </c>
      <c r="P94">
        <v>1863.25</v>
      </c>
      <c r="Q94">
        <v>84640</v>
      </c>
      <c r="R94">
        <v>0.24071353500000001</v>
      </c>
      <c r="S94">
        <v>0</v>
      </c>
      <c r="T94">
        <v>57</v>
      </c>
    </row>
    <row r="95" spans="1:20" x14ac:dyDescent="0.25">
      <c r="A95" t="s">
        <v>50</v>
      </c>
      <c r="B95">
        <v>36</v>
      </c>
      <c r="C95">
        <v>152650</v>
      </c>
      <c r="D95">
        <v>610</v>
      </c>
      <c r="E95" t="s">
        <v>46</v>
      </c>
      <c r="F95" t="s">
        <v>51</v>
      </c>
      <c r="G95">
        <v>24815</v>
      </c>
      <c r="H95">
        <v>48</v>
      </c>
      <c r="I95" t="s">
        <v>22</v>
      </c>
      <c r="J95" t="s">
        <v>34</v>
      </c>
      <c r="K95">
        <v>148</v>
      </c>
      <c r="L95">
        <v>0.38430750600000002</v>
      </c>
      <c r="M95" t="s">
        <v>24</v>
      </c>
      <c r="N95">
        <v>21</v>
      </c>
      <c r="O95">
        <v>4346</v>
      </c>
      <c r="P95">
        <v>12720.833329999999</v>
      </c>
      <c r="Q95">
        <v>37909</v>
      </c>
      <c r="R95">
        <v>0.21351149</v>
      </c>
      <c r="S95">
        <v>1</v>
      </c>
      <c r="T95">
        <v>38.4</v>
      </c>
    </row>
    <row r="96" spans="1:20" x14ac:dyDescent="0.25">
      <c r="A96" s="1">
        <v>43195</v>
      </c>
      <c r="B96">
        <v>35</v>
      </c>
      <c r="C96">
        <v>15120</v>
      </c>
      <c r="D96">
        <v>562</v>
      </c>
      <c r="E96" t="s">
        <v>33</v>
      </c>
      <c r="F96" t="s">
        <v>21</v>
      </c>
      <c r="G96">
        <v>21849</v>
      </c>
      <c r="H96">
        <v>84</v>
      </c>
      <c r="I96" t="s">
        <v>22</v>
      </c>
      <c r="J96" t="s">
        <v>30</v>
      </c>
      <c r="K96">
        <v>423</v>
      </c>
      <c r="L96">
        <v>0.238644521</v>
      </c>
      <c r="M96" t="s">
        <v>28</v>
      </c>
      <c r="N96">
        <v>24</v>
      </c>
      <c r="O96">
        <v>1874</v>
      </c>
      <c r="P96">
        <v>1260</v>
      </c>
      <c r="Q96">
        <v>3825</v>
      </c>
      <c r="R96">
        <v>0.24417070099999999</v>
      </c>
      <c r="S96">
        <v>0</v>
      </c>
      <c r="T96">
        <v>58</v>
      </c>
    </row>
    <row r="97" spans="1:20" x14ac:dyDescent="0.25">
      <c r="A97" s="1">
        <v>43196</v>
      </c>
      <c r="B97">
        <v>22</v>
      </c>
      <c r="C97">
        <v>59830</v>
      </c>
      <c r="D97">
        <v>570</v>
      </c>
      <c r="E97" t="s">
        <v>33</v>
      </c>
      <c r="F97" t="s">
        <v>25</v>
      </c>
      <c r="G97">
        <v>22734</v>
      </c>
      <c r="H97">
        <v>24</v>
      </c>
      <c r="I97" t="s">
        <v>26</v>
      </c>
      <c r="J97" t="s">
        <v>30</v>
      </c>
      <c r="K97">
        <v>246</v>
      </c>
      <c r="L97">
        <v>0.57232768199999995</v>
      </c>
      <c r="M97" t="s">
        <v>28</v>
      </c>
      <c r="N97">
        <v>29</v>
      </c>
      <c r="O97">
        <v>2511</v>
      </c>
      <c r="P97">
        <v>4985.8333329999996</v>
      </c>
      <c r="Q97">
        <v>435808</v>
      </c>
      <c r="R97">
        <v>0.174626639</v>
      </c>
      <c r="S97">
        <v>1</v>
      </c>
      <c r="T97">
        <v>45.6</v>
      </c>
    </row>
    <row r="98" spans="1:20" x14ac:dyDescent="0.25">
      <c r="A98" s="1">
        <v>43197</v>
      </c>
      <c r="B98">
        <v>43</v>
      </c>
      <c r="C98">
        <v>55308</v>
      </c>
      <c r="D98">
        <v>645</v>
      </c>
      <c r="E98" t="s">
        <v>20</v>
      </c>
      <c r="F98" t="s">
        <v>41</v>
      </c>
      <c r="G98">
        <v>19539</v>
      </c>
      <c r="H98">
        <v>72</v>
      </c>
      <c r="I98" t="s">
        <v>26</v>
      </c>
      <c r="J98" t="s">
        <v>34</v>
      </c>
      <c r="K98">
        <v>362</v>
      </c>
      <c r="L98">
        <v>0.26620992900000001</v>
      </c>
      <c r="M98" t="s">
        <v>28</v>
      </c>
      <c r="N98">
        <v>29</v>
      </c>
      <c r="O98">
        <v>5995</v>
      </c>
      <c r="P98">
        <v>4609</v>
      </c>
      <c r="Q98">
        <v>93747</v>
      </c>
      <c r="R98">
        <v>0.16963120000000001</v>
      </c>
      <c r="S98">
        <v>1</v>
      </c>
      <c r="T98">
        <v>36.799999999999997</v>
      </c>
    </row>
    <row r="99" spans="1:20" x14ac:dyDescent="0.25">
      <c r="A99" s="1">
        <v>43198</v>
      </c>
      <c r="B99">
        <v>43</v>
      </c>
      <c r="C99">
        <v>30948</v>
      </c>
      <c r="D99">
        <v>601</v>
      </c>
      <c r="F99" t="s">
        <v>29</v>
      </c>
      <c r="G99">
        <v>25291</v>
      </c>
      <c r="H99">
        <v>36</v>
      </c>
      <c r="I99" t="s">
        <v>22</v>
      </c>
      <c r="J99" t="s">
        <v>27</v>
      </c>
      <c r="K99">
        <v>286</v>
      </c>
      <c r="L99">
        <v>0.360348689</v>
      </c>
      <c r="M99" t="s">
        <v>38</v>
      </c>
      <c r="N99">
        <v>19</v>
      </c>
      <c r="O99">
        <v>7167</v>
      </c>
      <c r="P99">
        <v>2579</v>
      </c>
      <c r="Q99">
        <v>78660</v>
      </c>
      <c r="R99">
        <v>0.22330771799999999</v>
      </c>
      <c r="S99">
        <v>0</v>
      </c>
      <c r="T99">
        <v>49</v>
      </c>
    </row>
    <row r="100" spans="1:20" x14ac:dyDescent="0.25">
      <c r="A100" s="1">
        <v>43199</v>
      </c>
      <c r="B100">
        <v>40</v>
      </c>
      <c r="C100">
        <v>56940</v>
      </c>
      <c r="D100">
        <v>592</v>
      </c>
      <c r="E100" t="s">
        <v>20</v>
      </c>
      <c r="F100" t="s">
        <v>25</v>
      </c>
      <c r="G100">
        <v>15752</v>
      </c>
      <c r="H100">
        <v>96</v>
      </c>
      <c r="I100" t="s">
        <v>22</v>
      </c>
      <c r="J100" t="s">
        <v>27</v>
      </c>
      <c r="K100">
        <v>213</v>
      </c>
      <c r="L100">
        <v>0.11723758500000001</v>
      </c>
      <c r="M100" t="s">
        <v>28</v>
      </c>
      <c r="N100">
        <v>20</v>
      </c>
      <c r="O100">
        <v>1349</v>
      </c>
      <c r="P100">
        <v>4745</v>
      </c>
      <c r="Q100">
        <v>64448</v>
      </c>
      <c r="R100">
        <v>0.26160149799999999</v>
      </c>
      <c r="S100">
        <v>0</v>
      </c>
      <c r="T100">
        <v>50</v>
      </c>
    </row>
    <row r="101" spans="1:20" x14ac:dyDescent="0.25">
      <c r="A101" s="1">
        <v>43200</v>
      </c>
      <c r="B101">
        <v>37</v>
      </c>
      <c r="C101">
        <v>44000</v>
      </c>
      <c r="D101">
        <v>539</v>
      </c>
      <c r="E101" t="s">
        <v>20</v>
      </c>
      <c r="F101" t="s">
        <v>32</v>
      </c>
      <c r="G101">
        <v>28714</v>
      </c>
      <c r="H101">
        <v>60</v>
      </c>
      <c r="I101" t="s">
        <v>22</v>
      </c>
      <c r="J101" t="s">
        <v>30</v>
      </c>
      <c r="K101">
        <v>457</v>
      </c>
      <c r="L101">
        <v>0.19999409300000001</v>
      </c>
      <c r="M101" t="s">
        <v>24</v>
      </c>
      <c r="N101">
        <v>10</v>
      </c>
      <c r="O101">
        <v>5872</v>
      </c>
      <c r="P101">
        <v>3666.666667</v>
      </c>
      <c r="Q101">
        <v>301790</v>
      </c>
      <c r="R101">
        <v>0.244173748</v>
      </c>
      <c r="S101">
        <v>0</v>
      </c>
      <c r="T101">
        <v>46</v>
      </c>
    </row>
    <row r="102" spans="1:20" x14ac:dyDescent="0.25">
      <c r="A102" s="1">
        <v>43201</v>
      </c>
      <c r="B102">
        <v>23</v>
      </c>
      <c r="C102">
        <v>81554</v>
      </c>
      <c r="D102">
        <v>509</v>
      </c>
      <c r="E102" t="s">
        <v>20</v>
      </c>
      <c r="F102" t="s">
        <v>32</v>
      </c>
      <c r="G102">
        <v>35101</v>
      </c>
      <c r="H102">
        <v>72</v>
      </c>
      <c r="I102" t="s">
        <v>22</v>
      </c>
      <c r="J102" t="s">
        <v>30</v>
      </c>
      <c r="K102">
        <v>519</v>
      </c>
      <c r="L102">
        <v>0.29432354999999999</v>
      </c>
      <c r="M102" t="s">
        <v>24</v>
      </c>
      <c r="N102">
        <v>23</v>
      </c>
      <c r="O102">
        <v>3233</v>
      </c>
      <c r="P102">
        <v>6796.1666670000004</v>
      </c>
      <c r="Q102">
        <v>69780</v>
      </c>
      <c r="R102">
        <v>0.31651227500000001</v>
      </c>
      <c r="S102">
        <v>0</v>
      </c>
      <c r="T102">
        <v>49</v>
      </c>
    </row>
    <row r="103" spans="1:20" x14ac:dyDescent="0.25">
      <c r="A103" s="1">
        <v>43202</v>
      </c>
      <c r="B103">
        <v>34</v>
      </c>
      <c r="C103">
        <v>26567</v>
      </c>
      <c r="D103">
        <v>612</v>
      </c>
      <c r="E103" t="s">
        <v>20</v>
      </c>
      <c r="F103" t="s">
        <v>29</v>
      </c>
      <c r="G103">
        <v>17339</v>
      </c>
      <c r="H103">
        <v>60</v>
      </c>
      <c r="I103" t="s">
        <v>26</v>
      </c>
      <c r="J103" t="s">
        <v>27</v>
      </c>
      <c r="K103">
        <v>194</v>
      </c>
      <c r="L103">
        <v>6.5337073999999995E-2</v>
      </c>
      <c r="M103" t="s">
        <v>31</v>
      </c>
      <c r="N103">
        <v>17</v>
      </c>
      <c r="O103">
        <v>2738</v>
      </c>
      <c r="P103">
        <v>2213.916667</v>
      </c>
      <c r="Q103">
        <v>9625</v>
      </c>
      <c r="R103">
        <v>0.232191325</v>
      </c>
      <c r="S103">
        <v>0</v>
      </c>
      <c r="T103">
        <v>48</v>
      </c>
    </row>
    <row r="104" spans="1:20" x14ac:dyDescent="0.25">
      <c r="A104" s="1">
        <v>43203</v>
      </c>
      <c r="B104">
        <v>35</v>
      </c>
      <c r="D104">
        <v>596</v>
      </c>
      <c r="E104" t="s">
        <v>52</v>
      </c>
      <c r="F104" t="s">
        <v>29</v>
      </c>
      <c r="G104">
        <v>37172</v>
      </c>
      <c r="I104" t="s">
        <v>35</v>
      </c>
      <c r="J104" t="s">
        <v>27</v>
      </c>
      <c r="K104">
        <v>212</v>
      </c>
      <c r="L104">
        <v>3.2588299000000001E-2</v>
      </c>
      <c r="M104" t="s">
        <v>24</v>
      </c>
      <c r="N104">
        <v>20</v>
      </c>
      <c r="O104">
        <v>2103</v>
      </c>
      <c r="P104">
        <v>2797.416667</v>
      </c>
      <c r="Q104">
        <v>33106</v>
      </c>
      <c r="R104">
        <v>0.224569569</v>
      </c>
      <c r="S104">
        <v>0</v>
      </c>
      <c r="T104">
        <v>52</v>
      </c>
    </row>
    <row r="105" spans="1:20" x14ac:dyDescent="0.25">
      <c r="A105" s="1">
        <v>43204</v>
      </c>
      <c r="B105">
        <v>30</v>
      </c>
      <c r="C105">
        <v>94238</v>
      </c>
      <c r="D105">
        <v>608</v>
      </c>
      <c r="E105" t="s">
        <v>20</v>
      </c>
      <c r="F105" t="s">
        <v>29</v>
      </c>
      <c r="G105">
        <v>15917</v>
      </c>
      <c r="H105">
        <v>36</v>
      </c>
      <c r="I105" t="s">
        <v>22</v>
      </c>
      <c r="J105" t="s">
        <v>23</v>
      </c>
      <c r="K105">
        <v>203</v>
      </c>
      <c r="L105">
        <v>0.45892808200000001</v>
      </c>
      <c r="M105" t="s">
        <v>24</v>
      </c>
      <c r="N105">
        <v>23</v>
      </c>
      <c r="O105">
        <v>3382</v>
      </c>
      <c r="P105">
        <v>7853.1666670000004</v>
      </c>
      <c r="Q105">
        <v>41531</v>
      </c>
      <c r="R105">
        <v>0.18763253299999999</v>
      </c>
      <c r="S105">
        <v>1</v>
      </c>
      <c r="T105">
        <v>44</v>
      </c>
    </row>
    <row r="106" spans="1:20" x14ac:dyDescent="0.25">
      <c r="A106" s="1">
        <v>43205</v>
      </c>
      <c r="B106">
        <v>38</v>
      </c>
      <c r="C106">
        <v>45145</v>
      </c>
      <c r="D106">
        <v>587</v>
      </c>
      <c r="E106" t="s">
        <v>20</v>
      </c>
      <c r="F106" t="s">
        <v>29</v>
      </c>
      <c r="G106">
        <v>11431</v>
      </c>
      <c r="H106">
        <v>48</v>
      </c>
      <c r="I106" t="s">
        <v>35</v>
      </c>
      <c r="J106" t="s">
        <v>27</v>
      </c>
      <c r="K106">
        <v>879</v>
      </c>
      <c r="L106">
        <v>0.29741024900000002</v>
      </c>
      <c r="M106" t="s">
        <v>31</v>
      </c>
      <c r="N106">
        <v>27</v>
      </c>
      <c r="O106">
        <v>7060</v>
      </c>
      <c r="P106">
        <v>3762.083333</v>
      </c>
      <c r="Q106">
        <v>93155</v>
      </c>
      <c r="R106">
        <v>0.196131632</v>
      </c>
      <c r="S106">
        <v>1</v>
      </c>
      <c r="T106">
        <v>40</v>
      </c>
    </row>
    <row r="107" spans="1:20" x14ac:dyDescent="0.25">
      <c r="A107" s="1">
        <v>43206</v>
      </c>
      <c r="B107">
        <v>44</v>
      </c>
      <c r="C107">
        <v>70881</v>
      </c>
      <c r="D107">
        <v>597</v>
      </c>
      <c r="E107" t="s">
        <v>20</v>
      </c>
      <c r="F107" t="s">
        <v>21</v>
      </c>
      <c r="G107">
        <v>34590</v>
      </c>
      <c r="H107">
        <v>48</v>
      </c>
      <c r="I107" t="s">
        <v>35</v>
      </c>
      <c r="J107" t="s">
        <v>30</v>
      </c>
      <c r="K107">
        <v>324</v>
      </c>
      <c r="L107">
        <v>0.117077159</v>
      </c>
      <c r="M107" t="s">
        <v>24</v>
      </c>
      <c r="N107">
        <v>22</v>
      </c>
      <c r="O107">
        <v>2050</v>
      </c>
      <c r="P107">
        <v>5906.75</v>
      </c>
      <c r="Q107">
        <v>1188</v>
      </c>
      <c r="R107">
        <v>0.21416649800000001</v>
      </c>
      <c r="S107">
        <v>0</v>
      </c>
      <c r="T107">
        <v>50</v>
      </c>
    </row>
    <row r="108" spans="1:20" x14ac:dyDescent="0.25">
      <c r="A108" s="1">
        <v>43207</v>
      </c>
      <c r="B108">
        <v>62</v>
      </c>
      <c r="C108">
        <v>105240</v>
      </c>
      <c r="D108">
        <v>656</v>
      </c>
      <c r="E108" t="s">
        <v>20</v>
      </c>
      <c r="F108" t="s">
        <v>25</v>
      </c>
      <c r="G108">
        <v>13937</v>
      </c>
      <c r="H108">
        <v>108</v>
      </c>
      <c r="I108" t="s">
        <v>44</v>
      </c>
      <c r="J108" t="s">
        <v>27</v>
      </c>
      <c r="K108">
        <v>391</v>
      </c>
      <c r="L108">
        <v>0.19830023099999999</v>
      </c>
      <c r="M108" t="s">
        <v>24</v>
      </c>
      <c r="N108">
        <v>32</v>
      </c>
      <c r="O108">
        <v>1960</v>
      </c>
      <c r="P108">
        <v>8770</v>
      </c>
      <c r="Q108">
        <v>33814</v>
      </c>
      <c r="R108">
        <v>0.22970785699999999</v>
      </c>
      <c r="S108">
        <v>0</v>
      </c>
      <c r="T108">
        <v>55</v>
      </c>
    </row>
    <row r="109" spans="1:20" x14ac:dyDescent="0.25">
      <c r="A109" s="1">
        <v>43208</v>
      </c>
      <c r="B109">
        <v>42</v>
      </c>
      <c r="C109">
        <v>63709</v>
      </c>
      <c r="D109">
        <v>517</v>
      </c>
      <c r="E109" t="s">
        <v>45</v>
      </c>
      <c r="F109" t="s">
        <v>29</v>
      </c>
      <c r="G109">
        <v>22221</v>
      </c>
      <c r="H109">
        <v>48</v>
      </c>
      <c r="I109" t="s">
        <v>26</v>
      </c>
      <c r="J109" t="s">
        <v>27</v>
      </c>
      <c r="K109">
        <v>623</v>
      </c>
      <c r="L109">
        <v>0.47321304400000003</v>
      </c>
      <c r="M109" t="s">
        <v>38</v>
      </c>
      <c r="N109">
        <v>41</v>
      </c>
      <c r="O109">
        <v>3930</v>
      </c>
      <c r="P109">
        <v>5309.0833329999996</v>
      </c>
      <c r="Q109">
        <v>68037</v>
      </c>
      <c r="R109">
        <v>0.26542364099999999</v>
      </c>
      <c r="S109">
        <v>0</v>
      </c>
      <c r="T109">
        <v>57</v>
      </c>
    </row>
    <row r="110" spans="1:20" x14ac:dyDescent="0.25">
      <c r="A110" s="1">
        <v>43209</v>
      </c>
      <c r="B110">
        <v>43</v>
      </c>
      <c r="C110">
        <v>31713</v>
      </c>
      <c r="D110">
        <v>487</v>
      </c>
      <c r="E110" t="s">
        <v>33</v>
      </c>
      <c r="F110" t="s">
        <v>29</v>
      </c>
      <c r="G110">
        <v>38865</v>
      </c>
      <c r="H110">
        <v>48</v>
      </c>
      <c r="I110" t="s">
        <v>22</v>
      </c>
      <c r="J110" t="s">
        <v>30</v>
      </c>
      <c r="K110">
        <v>314</v>
      </c>
      <c r="L110">
        <v>0.60105721400000001</v>
      </c>
      <c r="M110" t="s">
        <v>38</v>
      </c>
      <c r="N110">
        <v>20</v>
      </c>
      <c r="O110">
        <v>395</v>
      </c>
      <c r="P110">
        <v>2642.75</v>
      </c>
      <c r="Q110">
        <v>6605</v>
      </c>
      <c r="R110">
        <v>0.28643046100000003</v>
      </c>
      <c r="S110">
        <v>0</v>
      </c>
      <c r="T110">
        <v>64</v>
      </c>
    </row>
    <row r="111" spans="1:20" x14ac:dyDescent="0.25">
      <c r="A111" t="s">
        <v>53</v>
      </c>
      <c r="B111">
        <v>39</v>
      </c>
      <c r="C111">
        <v>29900</v>
      </c>
      <c r="D111">
        <v>536</v>
      </c>
      <c r="E111" t="s">
        <v>54</v>
      </c>
      <c r="G111">
        <v>23396</v>
      </c>
      <c r="H111">
        <v>72</v>
      </c>
      <c r="I111" t="s">
        <v>26</v>
      </c>
      <c r="J111" t="s">
        <v>27</v>
      </c>
      <c r="K111">
        <v>589</v>
      </c>
      <c r="L111">
        <v>0.18581545899999999</v>
      </c>
      <c r="M111" t="s">
        <v>28</v>
      </c>
      <c r="N111">
        <v>28</v>
      </c>
      <c r="O111">
        <v>470</v>
      </c>
      <c r="P111">
        <v>2491.666667</v>
      </c>
      <c r="Q111">
        <v>2585</v>
      </c>
      <c r="R111">
        <v>0.29945203799999998</v>
      </c>
      <c r="S111">
        <v>0</v>
      </c>
      <c r="T111">
        <v>54</v>
      </c>
    </row>
    <row r="112" spans="1:20" x14ac:dyDescent="0.25">
      <c r="A112" s="1">
        <v>43211</v>
      </c>
      <c r="B112">
        <v>18</v>
      </c>
      <c r="D112">
        <v>608</v>
      </c>
      <c r="E112" t="s">
        <v>20</v>
      </c>
      <c r="F112" t="s">
        <v>21</v>
      </c>
      <c r="G112">
        <v>10667</v>
      </c>
      <c r="I112" t="s">
        <v>26</v>
      </c>
      <c r="J112" t="s">
        <v>27</v>
      </c>
      <c r="K112">
        <v>725</v>
      </c>
      <c r="L112">
        <v>0.385683147</v>
      </c>
      <c r="M112" t="s">
        <v>38</v>
      </c>
      <c r="N112">
        <v>23</v>
      </c>
      <c r="O112">
        <v>1134</v>
      </c>
      <c r="P112">
        <v>7306.0833329999996</v>
      </c>
      <c r="Q112">
        <v>66069</v>
      </c>
      <c r="R112">
        <v>0.240020391</v>
      </c>
      <c r="S112">
        <v>1</v>
      </c>
      <c r="T112">
        <v>43.2</v>
      </c>
    </row>
    <row r="113" spans="1:20" x14ac:dyDescent="0.25">
      <c r="A113" s="1">
        <v>43212</v>
      </c>
      <c r="B113">
        <v>39</v>
      </c>
      <c r="C113">
        <v>55454</v>
      </c>
      <c r="D113">
        <v>565</v>
      </c>
      <c r="E113" t="s">
        <v>33</v>
      </c>
      <c r="F113" t="s">
        <v>29</v>
      </c>
      <c r="G113">
        <v>35551</v>
      </c>
      <c r="H113">
        <v>36</v>
      </c>
      <c r="I113" t="s">
        <v>22</v>
      </c>
      <c r="J113" t="s">
        <v>27</v>
      </c>
      <c r="K113">
        <v>1206</v>
      </c>
      <c r="L113">
        <v>0.52638808999999998</v>
      </c>
      <c r="M113" t="s">
        <v>38</v>
      </c>
      <c r="N113">
        <v>22</v>
      </c>
      <c r="O113">
        <v>4159</v>
      </c>
      <c r="P113">
        <v>4621.1666670000004</v>
      </c>
      <c r="Q113">
        <v>5939</v>
      </c>
      <c r="R113">
        <v>0.25414821900000001</v>
      </c>
      <c r="S113">
        <v>0</v>
      </c>
      <c r="T113">
        <v>61</v>
      </c>
    </row>
    <row r="114" spans="1:20" x14ac:dyDescent="0.25">
      <c r="A114" s="1">
        <v>43213</v>
      </c>
      <c r="B114">
        <v>40</v>
      </c>
      <c r="C114">
        <v>40722</v>
      </c>
      <c r="D114">
        <v>558</v>
      </c>
      <c r="E114" t="s">
        <v>20</v>
      </c>
      <c r="F114" t="s">
        <v>32</v>
      </c>
      <c r="G114">
        <v>31637</v>
      </c>
      <c r="H114">
        <v>120</v>
      </c>
      <c r="I114" t="s">
        <v>22</v>
      </c>
      <c r="J114" t="s">
        <v>23</v>
      </c>
      <c r="K114">
        <v>269</v>
      </c>
      <c r="L114">
        <v>0.14388677799999999</v>
      </c>
      <c r="M114" t="s">
        <v>38</v>
      </c>
      <c r="N114">
        <v>22</v>
      </c>
      <c r="O114">
        <v>9140</v>
      </c>
      <c r="P114">
        <v>3393.5</v>
      </c>
      <c r="Q114">
        <v>121086</v>
      </c>
      <c r="R114">
        <v>0.30279854699999997</v>
      </c>
      <c r="S114">
        <v>0</v>
      </c>
      <c r="T114">
        <v>47</v>
      </c>
    </row>
    <row r="115" spans="1:20" x14ac:dyDescent="0.25">
      <c r="A115" s="1">
        <v>43214</v>
      </c>
      <c r="B115">
        <v>69</v>
      </c>
      <c r="C115">
        <v>76571</v>
      </c>
      <c r="D115">
        <v>680</v>
      </c>
      <c r="E115" t="s">
        <v>20</v>
      </c>
      <c r="F115" t="s">
        <v>21</v>
      </c>
      <c r="G115">
        <v>34173</v>
      </c>
      <c r="H115">
        <v>48</v>
      </c>
      <c r="I115" t="s">
        <v>22</v>
      </c>
      <c r="J115" t="s">
        <v>30</v>
      </c>
      <c r="K115">
        <v>407</v>
      </c>
      <c r="L115">
        <v>0.2166189</v>
      </c>
      <c r="M115" t="s">
        <v>24</v>
      </c>
      <c r="N115">
        <v>20</v>
      </c>
      <c r="O115">
        <v>2220</v>
      </c>
      <c r="P115">
        <v>6380.9166670000004</v>
      </c>
      <c r="Q115">
        <v>72093</v>
      </c>
      <c r="R115">
        <v>0.19112759600000001</v>
      </c>
      <c r="S115">
        <v>0</v>
      </c>
      <c r="T115">
        <v>46</v>
      </c>
    </row>
    <row r="116" spans="1:20" x14ac:dyDescent="0.25">
      <c r="A116" s="1">
        <v>43215</v>
      </c>
      <c r="B116">
        <v>37</v>
      </c>
      <c r="C116">
        <v>22901</v>
      </c>
      <c r="D116">
        <v>525</v>
      </c>
      <c r="E116" t="s">
        <v>20</v>
      </c>
      <c r="F116" t="s">
        <v>21</v>
      </c>
      <c r="H116">
        <v>48</v>
      </c>
      <c r="I116" t="s">
        <v>22</v>
      </c>
      <c r="J116" t="s">
        <v>30</v>
      </c>
      <c r="K116">
        <v>288</v>
      </c>
      <c r="L116">
        <v>0.26411195599999998</v>
      </c>
      <c r="M116" t="s">
        <v>38</v>
      </c>
      <c r="N116">
        <v>25</v>
      </c>
      <c r="O116">
        <v>3120</v>
      </c>
      <c r="P116">
        <v>1908.416667</v>
      </c>
      <c r="Q116">
        <v>89532</v>
      </c>
      <c r="R116">
        <v>0.25340330900000002</v>
      </c>
      <c r="S116">
        <v>0</v>
      </c>
      <c r="T116">
        <v>53</v>
      </c>
    </row>
    <row r="117" spans="1:20" x14ac:dyDescent="0.25">
      <c r="A117" s="1">
        <v>43216</v>
      </c>
      <c r="B117">
        <v>43</v>
      </c>
      <c r="C117">
        <v>49421</v>
      </c>
      <c r="D117">
        <v>609</v>
      </c>
      <c r="E117" t="s">
        <v>20</v>
      </c>
      <c r="F117" t="s">
        <v>29</v>
      </c>
      <c r="G117">
        <v>17161</v>
      </c>
      <c r="H117">
        <v>72</v>
      </c>
      <c r="I117" t="s">
        <v>22</v>
      </c>
      <c r="J117" t="s">
        <v>34</v>
      </c>
      <c r="K117">
        <v>438</v>
      </c>
      <c r="L117">
        <v>0.25878705400000002</v>
      </c>
      <c r="M117" t="s">
        <v>28</v>
      </c>
      <c r="N117">
        <v>21</v>
      </c>
      <c r="O117">
        <v>10050</v>
      </c>
      <c r="P117">
        <v>4118.4166670000004</v>
      </c>
      <c r="Q117">
        <v>9540</v>
      </c>
      <c r="R117">
        <v>0.25806807599999998</v>
      </c>
      <c r="S117">
        <v>0</v>
      </c>
      <c r="T117">
        <v>51</v>
      </c>
    </row>
    <row r="118" spans="1:20" x14ac:dyDescent="0.25">
      <c r="A118" s="1">
        <v>43217</v>
      </c>
      <c r="B118">
        <v>39</v>
      </c>
      <c r="C118">
        <v>43507</v>
      </c>
      <c r="D118">
        <v>611</v>
      </c>
      <c r="E118" t="s">
        <v>20</v>
      </c>
      <c r="F118" t="s">
        <v>25</v>
      </c>
      <c r="G118">
        <v>31845</v>
      </c>
      <c r="H118">
        <v>48</v>
      </c>
      <c r="I118" t="s">
        <v>35</v>
      </c>
      <c r="J118" t="s">
        <v>30</v>
      </c>
      <c r="K118">
        <v>544</v>
      </c>
      <c r="L118">
        <v>8.4789922000000004E-2</v>
      </c>
      <c r="M118" t="s">
        <v>24</v>
      </c>
      <c r="N118">
        <v>32</v>
      </c>
      <c r="O118">
        <v>1192</v>
      </c>
      <c r="P118">
        <v>3625.583333</v>
      </c>
      <c r="Q118">
        <v>6480</v>
      </c>
      <c r="R118">
        <v>0.26561400000000002</v>
      </c>
      <c r="S118">
        <v>0</v>
      </c>
      <c r="T118">
        <v>60</v>
      </c>
    </row>
    <row r="119" spans="1:20" x14ac:dyDescent="0.25">
      <c r="A119" s="1">
        <v>43218</v>
      </c>
      <c r="B119">
        <v>25</v>
      </c>
      <c r="C119">
        <v>41402</v>
      </c>
      <c r="D119">
        <v>572</v>
      </c>
      <c r="E119" t="s">
        <v>20</v>
      </c>
      <c r="G119">
        <v>25900</v>
      </c>
      <c r="H119">
        <v>36</v>
      </c>
      <c r="I119" t="s">
        <v>22</v>
      </c>
      <c r="J119" t="s">
        <v>27</v>
      </c>
      <c r="K119">
        <v>419</v>
      </c>
      <c r="L119">
        <v>9.2334724000000007E-2</v>
      </c>
      <c r="M119" t="s">
        <v>24</v>
      </c>
      <c r="N119">
        <v>29</v>
      </c>
      <c r="O119">
        <v>9920</v>
      </c>
      <c r="P119">
        <v>3450.166667</v>
      </c>
      <c r="Q119">
        <v>4623</v>
      </c>
      <c r="R119">
        <v>0.23773502199999999</v>
      </c>
      <c r="S119">
        <v>0</v>
      </c>
      <c r="T119">
        <v>50</v>
      </c>
    </row>
    <row r="120" spans="1:20" x14ac:dyDescent="0.25">
      <c r="A120" s="1">
        <v>43219</v>
      </c>
      <c r="B120">
        <v>53</v>
      </c>
      <c r="C120">
        <v>37405</v>
      </c>
      <c r="D120">
        <v>626</v>
      </c>
      <c r="E120" t="s">
        <v>20</v>
      </c>
      <c r="F120" t="s">
        <v>32</v>
      </c>
      <c r="G120">
        <v>15770</v>
      </c>
      <c r="H120">
        <v>48</v>
      </c>
      <c r="I120" t="s">
        <v>22</v>
      </c>
      <c r="J120" t="s">
        <v>27</v>
      </c>
      <c r="K120">
        <v>442</v>
      </c>
      <c r="L120">
        <v>0.29964455800000001</v>
      </c>
      <c r="M120" t="s">
        <v>28</v>
      </c>
      <c r="N120">
        <v>22</v>
      </c>
      <c r="O120">
        <v>14266</v>
      </c>
      <c r="P120">
        <v>3117.083333</v>
      </c>
      <c r="Q120">
        <v>4530</v>
      </c>
      <c r="R120">
        <v>0.20610543100000001</v>
      </c>
      <c r="S120">
        <v>0</v>
      </c>
      <c r="T120">
        <v>56</v>
      </c>
    </row>
    <row r="121" spans="1:20" x14ac:dyDescent="0.25">
      <c r="A121" s="1">
        <v>43220</v>
      </c>
      <c r="B121">
        <v>49</v>
      </c>
      <c r="C121">
        <v>48399</v>
      </c>
      <c r="D121">
        <v>564</v>
      </c>
      <c r="F121" t="s">
        <v>29</v>
      </c>
      <c r="G121">
        <v>19629</v>
      </c>
      <c r="H121">
        <v>48</v>
      </c>
      <c r="I121" t="s">
        <v>26</v>
      </c>
      <c r="J121" t="s">
        <v>30</v>
      </c>
      <c r="K121">
        <v>346</v>
      </c>
      <c r="L121">
        <v>0.21451176999999999</v>
      </c>
      <c r="M121" t="s">
        <v>24</v>
      </c>
      <c r="N121">
        <v>18</v>
      </c>
      <c r="O121">
        <v>993</v>
      </c>
      <c r="P121">
        <v>4033.25</v>
      </c>
      <c r="Q121">
        <v>75230</v>
      </c>
      <c r="R121">
        <v>0.26409500600000002</v>
      </c>
      <c r="S121">
        <v>0</v>
      </c>
      <c r="T121">
        <v>51</v>
      </c>
    </row>
    <row r="122" spans="1:20" x14ac:dyDescent="0.25">
      <c r="A122" s="1">
        <v>43221</v>
      </c>
      <c r="B122">
        <v>49</v>
      </c>
      <c r="C122">
        <v>44775</v>
      </c>
      <c r="D122">
        <v>574</v>
      </c>
      <c r="E122" t="s">
        <v>20</v>
      </c>
      <c r="F122" t="s">
        <v>32</v>
      </c>
      <c r="G122">
        <v>20270</v>
      </c>
      <c r="H122">
        <v>48</v>
      </c>
      <c r="I122" t="s">
        <v>35</v>
      </c>
      <c r="J122" t="s">
        <v>27</v>
      </c>
      <c r="K122">
        <v>228</v>
      </c>
      <c r="L122">
        <v>0.19613240000000001</v>
      </c>
      <c r="M122" t="s">
        <v>31</v>
      </c>
      <c r="N122">
        <v>28</v>
      </c>
      <c r="O122">
        <v>3070</v>
      </c>
      <c r="P122">
        <v>3731.25</v>
      </c>
      <c r="Q122">
        <v>8511</v>
      </c>
      <c r="R122">
        <v>0.21960432699999999</v>
      </c>
      <c r="S122">
        <v>0</v>
      </c>
      <c r="T122">
        <v>51</v>
      </c>
    </row>
    <row r="123" spans="1:20" x14ac:dyDescent="0.25">
      <c r="A123" s="1">
        <v>43222</v>
      </c>
      <c r="B123">
        <v>29</v>
      </c>
      <c r="C123">
        <v>125711</v>
      </c>
      <c r="D123">
        <v>580</v>
      </c>
      <c r="E123" t="s">
        <v>20</v>
      </c>
      <c r="F123" t="s">
        <v>25</v>
      </c>
      <c r="G123">
        <v>12133</v>
      </c>
      <c r="H123">
        <v>48</v>
      </c>
      <c r="I123" t="s">
        <v>44</v>
      </c>
      <c r="J123" t="s">
        <v>23</v>
      </c>
      <c r="K123">
        <v>543</v>
      </c>
      <c r="L123">
        <v>0.214796498</v>
      </c>
      <c r="M123" t="s">
        <v>24</v>
      </c>
      <c r="N123">
        <v>20</v>
      </c>
      <c r="O123">
        <v>16833</v>
      </c>
      <c r="P123">
        <v>10475.916670000001</v>
      </c>
      <c r="Q123">
        <v>8014</v>
      </c>
      <c r="R123">
        <v>0.21812612000000001</v>
      </c>
      <c r="S123">
        <v>1</v>
      </c>
      <c r="T123">
        <v>40.799999999999997</v>
      </c>
    </row>
    <row r="124" spans="1:20" x14ac:dyDescent="0.25">
      <c r="A124" s="1">
        <v>43223</v>
      </c>
      <c r="B124">
        <v>56</v>
      </c>
      <c r="C124">
        <v>15131</v>
      </c>
      <c r="D124">
        <v>634</v>
      </c>
      <c r="E124" t="s">
        <v>20</v>
      </c>
      <c r="F124" t="s">
        <v>21</v>
      </c>
      <c r="G124">
        <v>25599</v>
      </c>
      <c r="H124">
        <v>48</v>
      </c>
      <c r="I124" t="s">
        <v>22</v>
      </c>
      <c r="J124" t="s">
        <v>30</v>
      </c>
      <c r="K124">
        <v>351</v>
      </c>
      <c r="L124">
        <v>0.38107056500000003</v>
      </c>
      <c r="M124" t="s">
        <v>24</v>
      </c>
      <c r="N124">
        <v>25</v>
      </c>
      <c r="O124">
        <v>2458</v>
      </c>
      <c r="P124">
        <v>1260.916667</v>
      </c>
      <c r="Q124">
        <v>58703</v>
      </c>
      <c r="R124">
        <v>0.22832259299999999</v>
      </c>
      <c r="S124">
        <v>0</v>
      </c>
      <c r="T124">
        <v>59</v>
      </c>
    </row>
    <row r="125" spans="1:20" x14ac:dyDescent="0.25">
      <c r="A125" s="1">
        <v>43224</v>
      </c>
      <c r="B125">
        <v>23</v>
      </c>
      <c r="C125">
        <v>73576</v>
      </c>
      <c r="D125">
        <v>603</v>
      </c>
      <c r="E125" t="s">
        <v>52</v>
      </c>
      <c r="F125" t="s">
        <v>29</v>
      </c>
      <c r="G125">
        <v>12055</v>
      </c>
      <c r="H125">
        <v>36</v>
      </c>
      <c r="I125" t="s">
        <v>22</v>
      </c>
      <c r="J125" t="s">
        <v>34</v>
      </c>
      <c r="K125">
        <v>491</v>
      </c>
      <c r="L125">
        <v>0.249302105</v>
      </c>
      <c r="M125" t="s">
        <v>31</v>
      </c>
      <c r="N125">
        <v>26</v>
      </c>
      <c r="O125">
        <v>1924</v>
      </c>
      <c r="P125">
        <v>6131.3333329999996</v>
      </c>
      <c r="Q125">
        <v>4647</v>
      </c>
      <c r="R125">
        <v>0.175438646</v>
      </c>
      <c r="S125">
        <v>1</v>
      </c>
      <c r="T125">
        <v>41.6</v>
      </c>
    </row>
    <row r="126" spans="1:20" x14ac:dyDescent="0.25">
      <c r="A126" s="1">
        <v>43225</v>
      </c>
      <c r="B126">
        <v>47</v>
      </c>
      <c r="C126">
        <v>50345</v>
      </c>
      <c r="D126">
        <v>602</v>
      </c>
      <c r="E126" t="s">
        <v>20</v>
      </c>
      <c r="F126" t="s">
        <v>29</v>
      </c>
      <c r="G126">
        <v>18805</v>
      </c>
      <c r="H126">
        <v>48</v>
      </c>
      <c r="I126" t="s">
        <v>22</v>
      </c>
      <c r="J126" t="s">
        <v>27</v>
      </c>
      <c r="K126">
        <v>441</v>
      </c>
      <c r="L126">
        <v>8.7930541000000001E-2</v>
      </c>
      <c r="M126" t="s">
        <v>24</v>
      </c>
      <c r="N126">
        <v>24</v>
      </c>
      <c r="O126">
        <v>13605</v>
      </c>
      <c r="P126">
        <v>4195.4166670000004</v>
      </c>
      <c r="Q126">
        <v>47177</v>
      </c>
      <c r="R126">
        <v>0.23248655500000001</v>
      </c>
      <c r="S126">
        <v>0</v>
      </c>
      <c r="T126">
        <v>52</v>
      </c>
    </row>
    <row r="127" spans="1:20" x14ac:dyDescent="0.25">
      <c r="A127" s="1">
        <v>43226</v>
      </c>
      <c r="B127">
        <v>66</v>
      </c>
      <c r="C127">
        <v>56816</v>
      </c>
      <c r="E127" t="s">
        <v>20</v>
      </c>
      <c r="F127" t="s">
        <v>25</v>
      </c>
      <c r="G127">
        <v>20719</v>
      </c>
      <c r="H127">
        <v>12</v>
      </c>
      <c r="I127" t="s">
        <v>26</v>
      </c>
      <c r="J127" t="s">
        <v>27</v>
      </c>
      <c r="K127">
        <v>288</v>
      </c>
      <c r="L127">
        <v>7.6462013999999995E-2</v>
      </c>
      <c r="M127" t="s">
        <v>38</v>
      </c>
      <c r="N127">
        <v>28</v>
      </c>
      <c r="O127">
        <v>8124</v>
      </c>
      <c r="P127">
        <v>4734.6666670000004</v>
      </c>
      <c r="Q127">
        <v>621711</v>
      </c>
      <c r="R127">
        <v>0.13941495100000001</v>
      </c>
      <c r="S127">
        <v>1</v>
      </c>
      <c r="T127">
        <v>28.8</v>
      </c>
    </row>
    <row r="128" spans="1:20" x14ac:dyDescent="0.25">
      <c r="A128" s="1">
        <v>43227</v>
      </c>
      <c r="B128">
        <v>28</v>
      </c>
      <c r="C128">
        <v>34588</v>
      </c>
      <c r="D128">
        <v>621</v>
      </c>
      <c r="F128" t="s">
        <v>21</v>
      </c>
      <c r="G128">
        <v>18962</v>
      </c>
      <c r="H128">
        <v>48</v>
      </c>
      <c r="I128" t="s">
        <v>26</v>
      </c>
      <c r="J128" t="s">
        <v>27</v>
      </c>
      <c r="K128">
        <v>444</v>
      </c>
      <c r="L128">
        <v>0.28166477099999998</v>
      </c>
      <c r="M128" t="s">
        <v>28</v>
      </c>
      <c r="N128">
        <v>36</v>
      </c>
      <c r="O128">
        <v>8955</v>
      </c>
      <c r="P128">
        <v>2882.333333</v>
      </c>
      <c r="Q128">
        <v>78693</v>
      </c>
      <c r="R128">
        <v>0.24094755200000001</v>
      </c>
      <c r="S128">
        <v>0</v>
      </c>
      <c r="T128">
        <v>52</v>
      </c>
    </row>
    <row r="129" spans="1:20" x14ac:dyDescent="0.25">
      <c r="A129" s="1">
        <v>43228</v>
      </c>
      <c r="B129">
        <v>33</v>
      </c>
      <c r="C129">
        <v>55383</v>
      </c>
      <c r="D129">
        <v>565</v>
      </c>
      <c r="E129" t="s">
        <v>20</v>
      </c>
      <c r="F129" t="s">
        <v>25</v>
      </c>
      <c r="G129">
        <v>9093</v>
      </c>
      <c r="H129">
        <v>48</v>
      </c>
      <c r="I129" t="s">
        <v>22</v>
      </c>
      <c r="J129" t="s">
        <v>23</v>
      </c>
      <c r="K129">
        <v>419</v>
      </c>
      <c r="L129">
        <v>9.3625714999999998E-2</v>
      </c>
      <c r="M129" t="s">
        <v>38</v>
      </c>
      <c r="N129">
        <v>18</v>
      </c>
      <c r="O129">
        <v>6607</v>
      </c>
      <c r="P129">
        <v>4615.25</v>
      </c>
      <c r="Q129">
        <v>7531</v>
      </c>
      <c r="R129">
        <v>0.23296114000000001</v>
      </c>
      <c r="S129">
        <v>1</v>
      </c>
      <c r="T129">
        <v>40</v>
      </c>
    </row>
    <row r="130" spans="1:20" x14ac:dyDescent="0.25">
      <c r="A130" s="1">
        <v>43229</v>
      </c>
      <c r="B130">
        <v>41</v>
      </c>
      <c r="E130" t="s">
        <v>20</v>
      </c>
      <c r="F130" t="s">
        <v>32</v>
      </c>
      <c r="G130">
        <v>15086</v>
      </c>
      <c r="I130" t="s">
        <v>22</v>
      </c>
      <c r="J130" t="s">
        <v>27</v>
      </c>
      <c r="K130">
        <v>323</v>
      </c>
      <c r="L130">
        <v>0.18932850700000001</v>
      </c>
      <c r="M130" t="s">
        <v>28</v>
      </c>
      <c r="N130">
        <v>24</v>
      </c>
      <c r="O130">
        <v>562</v>
      </c>
      <c r="P130">
        <v>5431.6666670000004</v>
      </c>
      <c r="Q130">
        <v>3079</v>
      </c>
      <c r="R130">
        <v>0.23262465800000001</v>
      </c>
      <c r="S130">
        <v>1</v>
      </c>
      <c r="T130">
        <v>40</v>
      </c>
    </row>
    <row r="131" spans="1:20" x14ac:dyDescent="0.25">
      <c r="A131" s="1">
        <v>43230</v>
      </c>
      <c r="B131">
        <v>33</v>
      </c>
      <c r="C131">
        <v>15000</v>
      </c>
      <c r="D131">
        <v>523</v>
      </c>
      <c r="E131" t="s">
        <v>20</v>
      </c>
      <c r="F131" t="s">
        <v>29</v>
      </c>
      <c r="G131">
        <v>13879</v>
      </c>
      <c r="H131">
        <v>60</v>
      </c>
      <c r="I131" t="s">
        <v>22</v>
      </c>
      <c r="J131" t="s">
        <v>30</v>
      </c>
      <c r="K131">
        <v>248</v>
      </c>
      <c r="L131">
        <v>0.366896047</v>
      </c>
      <c r="M131" t="s">
        <v>38</v>
      </c>
      <c r="N131">
        <v>29</v>
      </c>
      <c r="O131">
        <v>12973</v>
      </c>
      <c r="P131">
        <v>1250</v>
      </c>
      <c r="Q131">
        <v>21596</v>
      </c>
      <c r="R131">
        <v>0.269063475</v>
      </c>
      <c r="S131">
        <v>0</v>
      </c>
      <c r="T131">
        <v>56</v>
      </c>
    </row>
    <row r="132" spans="1:20" x14ac:dyDescent="0.25">
      <c r="A132" s="1">
        <v>43231</v>
      </c>
      <c r="B132">
        <v>21</v>
      </c>
      <c r="C132">
        <v>149736</v>
      </c>
      <c r="D132">
        <v>560</v>
      </c>
      <c r="E132" t="s">
        <v>20</v>
      </c>
      <c r="F132" t="s">
        <v>25</v>
      </c>
      <c r="G132">
        <v>27917</v>
      </c>
      <c r="H132">
        <v>48</v>
      </c>
      <c r="I132" t="s">
        <v>22</v>
      </c>
      <c r="J132" t="s">
        <v>23</v>
      </c>
      <c r="K132">
        <v>604</v>
      </c>
      <c r="L132">
        <v>0.36473277100000001</v>
      </c>
      <c r="M132" t="s">
        <v>38</v>
      </c>
      <c r="N132">
        <v>27</v>
      </c>
      <c r="O132">
        <v>3003</v>
      </c>
      <c r="P132">
        <v>12478</v>
      </c>
      <c r="Q132">
        <v>279531</v>
      </c>
      <c r="R132">
        <v>0.20826444299999999</v>
      </c>
      <c r="S132">
        <v>1</v>
      </c>
      <c r="T132">
        <v>37.6</v>
      </c>
    </row>
    <row r="133" spans="1:20" x14ac:dyDescent="0.25">
      <c r="A133" s="1">
        <v>43232</v>
      </c>
      <c r="B133">
        <v>40</v>
      </c>
      <c r="C133">
        <v>42717</v>
      </c>
      <c r="D133">
        <v>585</v>
      </c>
      <c r="E133" t="s">
        <v>20</v>
      </c>
      <c r="F133" t="s">
        <v>32</v>
      </c>
      <c r="G133">
        <v>41561</v>
      </c>
      <c r="H133">
        <v>24</v>
      </c>
      <c r="I133" t="s">
        <v>35</v>
      </c>
      <c r="J133" t="s">
        <v>34</v>
      </c>
      <c r="K133">
        <v>326</v>
      </c>
      <c r="L133">
        <v>0.25263080399999999</v>
      </c>
      <c r="M133" t="s">
        <v>24</v>
      </c>
      <c r="N133">
        <v>21</v>
      </c>
      <c r="O133">
        <v>489</v>
      </c>
      <c r="P133">
        <v>3559.75</v>
      </c>
      <c r="Q133">
        <v>37949</v>
      </c>
      <c r="R133">
        <v>0.214000198</v>
      </c>
      <c r="S133">
        <v>0</v>
      </c>
      <c r="T133">
        <v>53</v>
      </c>
    </row>
    <row r="134" spans="1:20" x14ac:dyDescent="0.25">
      <c r="A134" s="1">
        <v>43233</v>
      </c>
      <c r="B134">
        <v>27</v>
      </c>
      <c r="C134">
        <v>66417</v>
      </c>
      <c r="D134">
        <v>590</v>
      </c>
      <c r="G134">
        <v>9493</v>
      </c>
      <c r="H134">
        <v>48</v>
      </c>
      <c r="I134" t="s">
        <v>22</v>
      </c>
      <c r="J134" t="s">
        <v>27</v>
      </c>
      <c r="K134">
        <v>408</v>
      </c>
      <c r="L134">
        <v>0.190629616</v>
      </c>
      <c r="M134" t="s">
        <v>24</v>
      </c>
      <c r="N134">
        <v>27</v>
      </c>
      <c r="O134">
        <v>2012</v>
      </c>
      <c r="P134">
        <v>5534.75</v>
      </c>
      <c r="Q134">
        <v>87273</v>
      </c>
      <c r="R134">
        <v>0.19198311200000001</v>
      </c>
      <c r="S134">
        <v>1</v>
      </c>
      <c r="T134">
        <v>40</v>
      </c>
    </row>
    <row r="135" spans="1:20" x14ac:dyDescent="0.25">
      <c r="A135" s="1">
        <v>43234</v>
      </c>
      <c r="B135">
        <v>45</v>
      </c>
      <c r="C135">
        <v>22121</v>
      </c>
      <c r="D135">
        <v>602</v>
      </c>
      <c r="E135" t="s">
        <v>20</v>
      </c>
      <c r="F135" t="s">
        <v>29</v>
      </c>
      <c r="G135">
        <v>18805</v>
      </c>
      <c r="H135">
        <v>60</v>
      </c>
      <c r="I135" t="s">
        <v>35</v>
      </c>
      <c r="J135" t="s">
        <v>34</v>
      </c>
      <c r="K135">
        <v>250</v>
      </c>
      <c r="L135">
        <v>6.4124247999999995E-2</v>
      </c>
      <c r="M135" t="s">
        <v>24</v>
      </c>
      <c r="N135">
        <v>32</v>
      </c>
      <c r="O135">
        <v>667</v>
      </c>
      <c r="P135">
        <v>1843.416667</v>
      </c>
      <c r="Q135">
        <v>56022</v>
      </c>
      <c r="R135">
        <v>0.23795743799999999</v>
      </c>
      <c r="S135">
        <v>0</v>
      </c>
      <c r="T135">
        <v>47</v>
      </c>
    </row>
    <row r="136" spans="1:20" x14ac:dyDescent="0.25">
      <c r="A136" s="1">
        <v>43235</v>
      </c>
      <c r="B136">
        <v>28</v>
      </c>
      <c r="C136">
        <v>37558</v>
      </c>
      <c r="D136">
        <v>620</v>
      </c>
      <c r="E136" t="s">
        <v>20</v>
      </c>
      <c r="F136" t="s">
        <v>21</v>
      </c>
      <c r="G136">
        <v>18686</v>
      </c>
      <c r="H136">
        <v>60</v>
      </c>
      <c r="I136" t="s">
        <v>22</v>
      </c>
      <c r="J136" t="s">
        <v>30</v>
      </c>
      <c r="K136">
        <v>278</v>
      </c>
      <c r="L136">
        <v>0.21974503400000001</v>
      </c>
      <c r="M136" t="s">
        <v>31</v>
      </c>
      <c r="N136">
        <v>24</v>
      </c>
      <c r="O136">
        <v>4575</v>
      </c>
      <c r="P136">
        <v>3129.833333</v>
      </c>
      <c r="Q136">
        <v>2660</v>
      </c>
      <c r="R136">
        <v>0.22771350500000001</v>
      </c>
      <c r="S136">
        <v>0</v>
      </c>
      <c r="T136">
        <v>49</v>
      </c>
    </row>
    <row r="137" spans="1:20" x14ac:dyDescent="0.25">
      <c r="A137" s="1">
        <v>43236</v>
      </c>
      <c r="B137">
        <v>58</v>
      </c>
      <c r="C137">
        <v>134691</v>
      </c>
      <c r="D137">
        <v>621</v>
      </c>
      <c r="E137" t="s">
        <v>20</v>
      </c>
      <c r="F137" t="s">
        <v>29</v>
      </c>
      <c r="G137">
        <v>16421</v>
      </c>
      <c r="H137">
        <v>24</v>
      </c>
      <c r="I137" t="s">
        <v>22</v>
      </c>
      <c r="J137" t="s">
        <v>30</v>
      </c>
      <c r="K137">
        <v>607</v>
      </c>
      <c r="L137">
        <v>0.169401203</v>
      </c>
      <c r="M137" t="s">
        <v>24</v>
      </c>
      <c r="N137">
        <v>28</v>
      </c>
      <c r="O137">
        <v>1619</v>
      </c>
      <c r="P137">
        <v>11224.25</v>
      </c>
      <c r="Q137">
        <v>20839</v>
      </c>
      <c r="R137">
        <v>0.198068674</v>
      </c>
      <c r="S137">
        <v>1</v>
      </c>
      <c r="T137">
        <v>40</v>
      </c>
    </row>
    <row r="138" spans="1:20" x14ac:dyDescent="0.25">
      <c r="A138" s="1">
        <v>43237</v>
      </c>
      <c r="B138">
        <v>30</v>
      </c>
      <c r="C138">
        <v>33101</v>
      </c>
      <c r="D138">
        <v>539</v>
      </c>
      <c r="E138" t="s">
        <v>52</v>
      </c>
      <c r="F138" t="s">
        <v>32</v>
      </c>
      <c r="G138">
        <v>29824</v>
      </c>
      <c r="H138">
        <v>60</v>
      </c>
      <c r="I138" t="s">
        <v>22</v>
      </c>
      <c r="J138" t="s">
        <v>30</v>
      </c>
      <c r="K138">
        <v>358</v>
      </c>
      <c r="L138">
        <v>0.16375105200000001</v>
      </c>
      <c r="M138" t="s">
        <v>31</v>
      </c>
      <c r="N138">
        <v>17</v>
      </c>
      <c r="O138">
        <v>2548</v>
      </c>
      <c r="P138">
        <v>2758.416667</v>
      </c>
      <c r="Q138">
        <v>211332</v>
      </c>
      <c r="R138">
        <v>0.23897147499999999</v>
      </c>
      <c r="S138">
        <v>0</v>
      </c>
      <c r="T138">
        <v>46</v>
      </c>
    </row>
    <row r="139" spans="1:20" x14ac:dyDescent="0.25">
      <c r="A139" s="1">
        <v>43238</v>
      </c>
      <c r="B139">
        <v>36</v>
      </c>
      <c r="C139">
        <v>44364</v>
      </c>
      <c r="D139">
        <v>439</v>
      </c>
      <c r="E139" t="s">
        <v>20</v>
      </c>
      <c r="G139">
        <v>5538</v>
      </c>
      <c r="H139">
        <v>36</v>
      </c>
      <c r="I139" t="s">
        <v>35</v>
      </c>
      <c r="J139" t="s">
        <v>27</v>
      </c>
      <c r="K139">
        <v>313</v>
      </c>
      <c r="L139">
        <v>0.30184151999999997</v>
      </c>
      <c r="M139" t="s">
        <v>34</v>
      </c>
      <c r="N139">
        <v>26</v>
      </c>
      <c r="O139">
        <v>2471</v>
      </c>
      <c r="P139">
        <v>3697</v>
      </c>
      <c r="Q139">
        <v>195449</v>
      </c>
      <c r="R139">
        <v>0.25621250200000001</v>
      </c>
      <c r="S139">
        <v>1</v>
      </c>
      <c r="T139">
        <v>40.799999999999997</v>
      </c>
    </row>
    <row r="140" spans="1:20" x14ac:dyDescent="0.25">
      <c r="A140" s="1">
        <v>43239</v>
      </c>
      <c r="B140">
        <v>49</v>
      </c>
      <c r="C140">
        <v>38596</v>
      </c>
      <c r="D140">
        <v>499</v>
      </c>
      <c r="E140" t="s">
        <v>20</v>
      </c>
      <c r="F140" t="s">
        <v>21</v>
      </c>
      <c r="G140">
        <v>13078</v>
      </c>
      <c r="H140">
        <v>36</v>
      </c>
      <c r="I140" t="s">
        <v>22</v>
      </c>
      <c r="J140" t="s">
        <v>34</v>
      </c>
      <c r="K140">
        <v>292</v>
      </c>
      <c r="L140">
        <v>0.387717694</v>
      </c>
      <c r="M140" t="s">
        <v>28</v>
      </c>
      <c r="N140">
        <v>24</v>
      </c>
      <c r="O140">
        <v>1121</v>
      </c>
      <c r="P140">
        <v>3216.333333</v>
      </c>
      <c r="Q140">
        <v>4304</v>
      </c>
      <c r="R140">
        <v>0.255899355</v>
      </c>
      <c r="S140">
        <v>0</v>
      </c>
      <c r="T140">
        <v>60</v>
      </c>
    </row>
    <row r="141" spans="1:20" x14ac:dyDescent="0.25">
      <c r="A141" s="1">
        <v>43240</v>
      </c>
      <c r="B141">
        <v>25</v>
      </c>
      <c r="C141">
        <v>139954</v>
      </c>
      <c r="D141">
        <v>439</v>
      </c>
      <c r="E141" t="s">
        <v>45</v>
      </c>
      <c r="F141" t="s">
        <v>32</v>
      </c>
      <c r="G141">
        <v>40858</v>
      </c>
      <c r="H141">
        <v>48</v>
      </c>
      <c r="I141" t="s">
        <v>26</v>
      </c>
      <c r="J141" t="s">
        <v>30</v>
      </c>
      <c r="K141">
        <v>293</v>
      </c>
      <c r="L141">
        <v>0.44891103900000001</v>
      </c>
      <c r="M141" t="s">
        <v>38</v>
      </c>
      <c r="N141">
        <v>28</v>
      </c>
      <c r="O141">
        <v>427</v>
      </c>
      <c r="P141">
        <v>11662.833329999999</v>
      </c>
      <c r="Q141">
        <v>45696</v>
      </c>
      <c r="R141">
        <v>0.31244545800000001</v>
      </c>
      <c r="S141">
        <v>0</v>
      </c>
      <c r="T141">
        <v>56</v>
      </c>
    </row>
    <row r="142" spans="1:20" x14ac:dyDescent="0.25">
      <c r="A142" s="1">
        <v>43241</v>
      </c>
      <c r="B142">
        <v>42</v>
      </c>
      <c r="C142">
        <v>53444</v>
      </c>
      <c r="D142">
        <v>521</v>
      </c>
      <c r="E142" t="s">
        <v>45</v>
      </c>
      <c r="F142" t="s">
        <v>29</v>
      </c>
      <c r="G142">
        <v>16462</v>
      </c>
      <c r="H142">
        <v>60</v>
      </c>
      <c r="I142" t="s">
        <v>22</v>
      </c>
      <c r="J142" t="s">
        <v>34</v>
      </c>
      <c r="K142">
        <v>730</v>
      </c>
      <c r="L142">
        <v>0.23752601500000001</v>
      </c>
      <c r="M142" t="s">
        <v>38</v>
      </c>
      <c r="N142">
        <v>24</v>
      </c>
      <c r="O142">
        <v>4608</v>
      </c>
      <c r="P142">
        <v>4453.6666670000004</v>
      </c>
      <c r="Q142">
        <v>11955</v>
      </c>
      <c r="R142">
        <v>0.28808028200000002</v>
      </c>
      <c r="S142">
        <v>0</v>
      </c>
      <c r="T142">
        <v>55</v>
      </c>
    </row>
    <row r="143" spans="1:20" x14ac:dyDescent="0.25">
      <c r="A143" s="1">
        <v>43242</v>
      </c>
      <c r="B143">
        <v>55</v>
      </c>
      <c r="C143">
        <v>113523</v>
      </c>
      <c r="D143">
        <v>643</v>
      </c>
      <c r="F143" t="s">
        <v>32</v>
      </c>
      <c r="G143">
        <v>10990</v>
      </c>
      <c r="H143">
        <v>60</v>
      </c>
      <c r="I143" t="s">
        <v>22</v>
      </c>
      <c r="J143" t="s">
        <v>23</v>
      </c>
      <c r="K143">
        <v>427</v>
      </c>
      <c r="L143">
        <v>0.22171202600000001</v>
      </c>
      <c r="M143" t="s">
        <v>38</v>
      </c>
      <c r="N143">
        <v>25</v>
      </c>
      <c r="O143">
        <v>4279</v>
      </c>
      <c r="P143">
        <v>9460.25</v>
      </c>
      <c r="Q143">
        <v>112469</v>
      </c>
      <c r="R143">
        <v>0.203889021</v>
      </c>
      <c r="S143">
        <v>1</v>
      </c>
      <c r="T143">
        <v>35.200000000000003</v>
      </c>
    </row>
    <row r="144" spans="1:20" x14ac:dyDescent="0.25">
      <c r="A144" s="1">
        <v>43243</v>
      </c>
      <c r="B144">
        <v>20</v>
      </c>
      <c r="C144">
        <v>31270</v>
      </c>
      <c r="D144">
        <v>581</v>
      </c>
      <c r="E144" t="s">
        <v>20</v>
      </c>
      <c r="F144" t="s">
        <v>29</v>
      </c>
      <c r="G144">
        <v>6624</v>
      </c>
      <c r="H144">
        <v>12</v>
      </c>
      <c r="I144" t="s">
        <v>22</v>
      </c>
      <c r="J144" t="s">
        <v>27</v>
      </c>
      <c r="K144">
        <v>151</v>
      </c>
      <c r="L144">
        <v>9.2079080999999993E-2</v>
      </c>
      <c r="M144" t="s">
        <v>34</v>
      </c>
      <c r="N144">
        <v>27</v>
      </c>
      <c r="O144">
        <v>2857</v>
      </c>
      <c r="P144">
        <v>2605.833333</v>
      </c>
      <c r="Q144">
        <v>47138</v>
      </c>
      <c r="R144">
        <v>0.17332361600000001</v>
      </c>
      <c r="S144">
        <v>0</v>
      </c>
      <c r="T144">
        <v>58</v>
      </c>
    </row>
    <row r="145" spans="1:20" x14ac:dyDescent="0.25">
      <c r="A145" s="1">
        <v>43244</v>
      </c>
      <c r="B145">
        <v>42</v>
      </c>
      <c r="C145">
        <v>46717</v>
      </c>
      <c r="D145">
        <v>520</v>
      </c>
      <c r="E145" t="s">
        <v>20</v>
      </c>
      <c r="F145" t="s">
        <v>32</v>
      </c>
      <c r="G145">
        <v>20915</v>
      </c>
      <c r="H145">
        <v>60</v>
      </c>
      <c r="I145" t="s">
        <v>35</v>
      </c>
      <c r="J145" t="s">
        <v>34</v>
      </c>
      <c r="K145">
        <v>616</v>
      </c>
      <c r="L145">
        <v>0.44189816900000001</v>
      </c>
      <c r="M145" t="s">
        <v>38</v>
      </c>
      <c r="N145">
        <v>25</v>
      </c>
      <c r="O145">
        <v>1085</v>
      </c>
      <c r="P145">
        <v>3893.083333</v>
      </c>
      <c r="Q145">
        <v>3094</v>
      </c>
      <c r="R145">
        <v>0.24570244899999999</v>
      </c>
      <c r="S145">
        <v>0</v>
      </c>
      <c r="T145">
        <v>57</v>
      </c>
    </row>
    <row r="146" spans="1:20" x14ac:dyDescent="0.25">
      <c r="A146" s="1">
        <v>43245</v>
      </c>
      <c r="B146">
        <v>43</v>
      </c>
      <c r="C146">
        <v>56613</v>
      </c>
      <c r="D146">
        <v>564</v>
      </c>
      <c r="E146" t="s">
        <v>20</v>
      </c>
      <c r="F146" t="s">
        <v>32</v>
      </c>
      <c r="G146">
        <v>25148</v>
      </c>
      <c r="H146">
        <v>36</v>
      </c>
      <c r="I146" t="s">
        <v>26</v>
      </c>
      <c r="J146" t="s">
        <v>27</v>
      </c>
      <c r="K146">
        <v>340</v>
      </c>
      <c r="L146">
        <v>0.43534655799999999</v>
      </c>
      <c r="M146" t="s">
        <v>24</v>
      </c>
      <c r="N146">
        <v>20</v>
      </c>
      <c r="O146">
        <v>4138</v>
      </c>
      <c r="P146">
        <v>4717.75</v>
      </c>
      <c r="Q146">
        <v>179210</v>
      </c>
      <c r="R146">
        <v>0.24132704099999999</v>
      </c>
      <c r="S146">
        <v>0</v>
      </c>
      <c r="T146">
        <v>56</v>
      </c>
    </row>
    <row r="147" spans="1:20" x14ac:dyDescent="0.25">
      <c r="A147" s="1">
        <v>43246</v>
      </c>
      <c r="B147">
        <v>49</v>
      </c>
      <c r="C147">
        <v>86882</v>
      </c>
      <c r="D147">
        <v>612</v>
      </c>
      <c r="E147" t="s">
        <v>20</v>
      </c>
      <c r="F147" t="s">
        <v>29</v>
      </c>
      <c r="G147">
        <v>51374</v>
      </c>
      <c r="H147">
        <v>72</v>
      </c>
      <c r="I147" t="s">
        <v>22</v>
      </c>
      <c r="J147" t="s">
        <v>30</v>
      </c>
      <c r="K147">
        <v>380</v>
      </c>
      <c r="L147">
        <v>0.22528711300000001</v>
      </c>
      <c r="M147" t="s">
        <v>24</v>
      </c>
      <c r="N147">
        <v>35</v>
      </c>
      <c r="O147">
        <v>10374</v>
      </c>
      <c r="P147">
        <v>7240.1666670000004</v>
      </c>
      <c r="Q147">
        <v>4755</v>
      </c>
      <c r="R147">
        <v>0.27777258799999999</v>
      </c>
      <c r="S147">
        <v>0</v>
      </c>
      <c r="T147">
        <v>47</v>
      </c>
    </row>
    <row r="148" spans="1:20" x14ac:dyDescent="0.25">
      <c r="A148" s="1">
        <v>43247</v>
      </c>
      <c r="B148">
        <v>25</v>
      </c>
      <c r="C148">
        <v>69876</v>
      </c>
      <c r="D148">
        <v>598</v>
      </c>
      <c r="E148" t="s">
        <v>20</v>
      </c>
      <c r="G148">
        <v>17992</v>
      </c>
      <c r="H148">
        <v>96</v>
      </c>
      <c r="I148" t="s">
        <v>26</v>
      </c>
      <c r="J148" t="s">
        <v>30</v>
      </c>
      <c r="K148">
        <v>545</v>
      </c>
      <c r="L148">
        <v>0.25815469099999999</v>
      </c>
      <c r="M148" t="s">
        <v>28</v>
      </c>
      <c r="N148">
        <v>31</v>
      </c>
      <c r="O148">
        <v>915</v>
      </c>
      <c r="P148">
        <v>5823</v>
      </c>
      <c r="Q148">
        <v>12570</v>
      </c>
      <c r="R148">
        <v>0.27230529799999997</v>
      </c>
      <c r="S148">
        <v>0</v>
      </c>
      <c r="T148">
        <v>51</v>
      </c>
    </row>
    <row r="149" spans="1:20" x14ac:dyDescent="0.25">
      <c r="A149" s="1">
        <v>43248</v>
      </c>
      <c r="B149">
        <v>24</v>
      </c>
      <c r="C149">
        <v>32582</v>
      </c>
      <c r="D149">
        <v>513</v>
      </c>
      <c r="E149" t="s">
        <v>33</v>
      </c>
      <c r="F149" t="s">
        <v>29</v>
      </c>
      <c r="G149">
        <v>26598</v>
      </c>
      <c r="H149">
        <v>60</v>
      </c>
      <c r="I149" t="s">
        <v>35</v>
      </c>
      <c r="J149" t="s">
        <v>30</v>
      </c>
      <c r="K149">
        <v>231</v>
      </c>
      <c r="L149">
        <v>0.14665225500000001</v>
      </c>
      <c r="M149" t="s">
        <v>28</v>
      </c>
      <c r="N149">
        <v>24</v>
      </c>
      <c r="O149">
        <v>288</v>
      </c>
      <c r="P149">
        <v>2715.166667</v>
      </c>
      <c r="Q149">
        <v>21485</v>
      </c>
      <c r="R149">
        <v>0.27270795199999998</v>
      </c>
      <c r="S149">
        <v>0</v>
      </c>
      <c r="T149">
        <v>55</v>
      </c>
    </row>
    <row r="150" spans="1:20" x14ac:dyDescent="0.25">
      <c r="A150" s="1">
        <v>43249</v>
      </c>
      <c r="B150">
        <v>46</v>
      </c>
      <c r="C150">
        <v>101562</v>
      </c>
      <c r="D150">
        <v>612</v>
      </c>
      <c r="E150" t="s">
        <v>20</v>
      </c>
      <c r="G150">
        <v>30836</v>
      </c>
      <c r="H150">
        <v>84</v>
      </c>
      <c r="I150" t="s">
        <v>35</v>
      </c>
      <c r="J150" t="s">
        <v>27</v>
      </c>
      <c r="K150">
        <v>323</v>
      </c>
      <c r="L150">
        <v>0.18951488499999999</v>
      </c>
      <c r="M150" t="s">
        <v>31</v>
      </c>
      <c r="N150">
        <v>26</v>
      </c>
      <c r="O150">
        <v>7528</v>
      </c>
      <c r="P150">
        <v>8463.5</v>
      </c>
      <c r="Q150">
        <v>26110</v>
      </c>
      <c r="R150">
        <v>0.236658705</v>
      </c>
      <c r="S150">
        <v>0</v>
      </c>
      <c r="T150">
        <v>54</v>
      </c>
    </row>
    <row r="151" spans="1:20" x14ac:dyDescent="0.25">
      <c r="A151" t="s">
        <v>55</v>
      </c>
      <c r="B151">
        <v>43</v>
      </c>
      <c r="C151">
        <v>24611</v>
      </c>
      <c r="D151">
        <v>548</v>
      </c>
      <c r="E151" t="s">
        <v>56</v>
      </c>
      <c r="F151" t="s">
        <v>57</v>
      </c>
      <c r="G151">
        <v>21110</v>
      </c>
      <c r="H151">
        <v>24</v>
      </c>
      <c r="I151" t="s">
        <v>22</v>
      </c>
      <c r="J151" t="s">
        <v>34</v>
      </c>
      <c r="K151">
        <v>489</v>
      </c>
      <c r="L151">
        <v>0.22231780900000001</v>
      </c>
      <c r="M151" t="s">
        <v>31</v>
      </c>
      <c r="N151">
        <v>30</v>
      </c>
      <c r="O151">
        <v>10586</v>
      </c>
      <c r="P151">
        <v>2050.916667</v>
      </c>
      <c r="Q151">
        <v>169077</v>
      </c>
      <c r="R151">
        <v>0.247342383</v>
      </c>
      <c r="S151">
        <v>0</v>
      </c>
      <c r="T151">
        <v>54</v>
      </c>
    </row>
    <row r="152" spans="1:20" x14ac:dyDescent="0.25">
      <c r="A152" s="1">
        <v>43251</v>
      </c>
      <c r="B152">
        <v>43</v>
      </c>
      <c r="C152">
        <v>22390</v>
      </c>
      <c r="D152">
        <v>594</v>
      </c>
      <c r="E152" t="s">
        <v>20</v>
      </c>
      <c r="F152" t="s">
        <v>25</v>
      </c>
      <c r="G152">
        <v>17603</v>
      </c>
      <c r="H152">
        <v>120</v>
      </c>
      <c r="I152" t="s">
        <v>22</v>
      </c>
      <c r="J152" t="s">
        <v>23</v>
      </c>
      <c r="K152">
        <v>389</v>
      </c>
      <c r="L152">
        <v>0.39964194400000003</v>
      </c>
      <c r="M152" t="s">
        <v>38</v>
      </c>
      <c r="N152">
        <v>19</v>
      </c>
      <c r="O152">
        <v>612</v>
      </c>
      <c r="P152">
        <v>1865.833333</v>
      </c>
      <c r="Q152">
        <v>8633</v>
      </c>
      <c r="R152">
        <v>0.29297066799999999</v>
      </c>
      <c r="S152">
        <v>0</v>
      </c>
      <c r="T152">
        <v>55</v>
      </c>
    </row>
    <row r="153" spans="1:20" x14ac:dyDescent="0.25">
      <c r="A153" s="1">
        <v>43252</v>
      </c>
      <c r="B153">
        <v>44</v>
      </c>
      <c r="C153">
        <v>47430</v>
      </c>
      <c r="E153" t="s">
        <v>20</v>
      </c>
      <c r="F153" t="s">
        <v>29</v>
      </c>
      <c r="G153">
        <v>32684</v>
      </c>
      <c r="H153">
        <v>60</v>
      </c>
      <c r="I153" t="s">
        <v>22</v>
      </c>
      <c r="J153" t="s">
        <v>27</v>
      </c>
      <c r="K153">
        <v>377</v>
      </c>
      <c r="L153">
        <v>0.191575883</v>
      </c>
      <c r="M153" t="s">
        <v>28</v>
      </c>
      <c r="N153">
        <v>31</v>
      </c>
      <c r="O153">
        <v>673</v>
      </c>
      <c r="P153">
        <v>3952.5</v>
      </c>
      <c r="Q153">
        <v>25415</v>
      </c>
      <c r="R153">
        <v>0.232355477</v>
      </c>
      <c r="S153">
        <v>0</v>
      </c>
      <c r="T153">
        <v>50</v>
      </c>
    </row>
    <row r="154" spans="1:20" x14ac:dyDescent="0.25">
      <c r="A154" s="1">
        <v>43253</v>
      </c>
      <c r="B154">
        <v>31</v>
      </c>
      <c r="C154">
        <v>57105</v>
      </c>
      <c r="D154">
        <v>500</v>
      </c>
      <c r="E154" t="s">
        <v>20</v>
      </c>
      <c r="F154" t="s">
        <v>21</v>
      </c>
      <c r="G154">
        <v>24760</v>
      </c>
      <c r="H154">
        <v>36</v>
      </c>
      <c r="I154" t="s">
        <v>26</v>
      </c>
      <c r="J154" t="s">
        <v>30</v>
      </c>
      <c r="K154">
        <v>168</v>
      </c>
      <c r="L154">
        <v>0.32896758300000001</v>
      </c>
      <c r="M154" t="s">
        <v>24</v>
      </c>
      <c r="N154">
        <v>15</v>
      </c>
      <c r="O154">
        <v>2593</v>
      </c>
      <c r="P154">
        <v>4758.75</v>
      </c>
      <c r="Q154">
        <v>1632</v>
      </c>
      <c r="R154">
        <v>0.268101331</v>
      </c>
      <c r="S154">
        <v>0</v>
      </c>
      <c r="T154">
        <v>53</v>
      </c>
    </row>
    <row r="155" spans="1:20" x14ac:dyDescent="0.25">
      <c r="A155" s="1">
        <v>43254</v>
      </c>
      <c r="B155">
        <v>42</v>
      </c>
      <c r="C155">
        <v>28751</v>
      </c>
      <c r="D155">
        <v>536</v>
      </c>
      <c r="E155" t="s">
        <v>20</v>
      </c>
      <c r="F155" t="s">
        <v>29</v>
      </c>
      <c r="G155">
        <v>30150</v>
      </c>
      <c r="H155">
        <v>60</v>
      </c>
      <c r="I155" t="s">
        <v>22</v>
      </c>
      <c r="J155" t="s">
        <v>23</v>
      </c>
      <c r="K155">
        <v>343</v>
      </c>
      <c r="L155">
        <v>0.33867375300000002</v>
      </c>
      <c r="M155" t="s">
        <v>28</v>
      </c>
      <c r="N155">
        <v>19</v>
      </c>
      <c r="O155">
        <v>8298</v>
      </c>
      <c r="P155">
        <v>2395.916667</v>
      </c>
      <c r="Q155">
        <v>13656</v>
      </c>
      <c r="R155">
        <v>0.25889088199999999</v>
      </c>
      <c r="S155">
        <v>0</v>
      </c>
      <c r="T155">
        <v>59</v>
      </c>
    </row>
    <row r="156" spans="1:20" x14ac:dyDescent="0.25">
      <c r="A156" s="1">
        <v>43255</v>
      </c>
      <c r="B156">
        <v>43</v>
      </c>
      <c r="C156">
        <v>43567</v>
      </c>
      <c r="D156">
        <v>547</v>
      </c>
      <c r="E156" t="s">
        <v>20</v>
      </c>
      <c r="F156" t="s">
        <v>29</v>
      </c>
      <c r="G156">
        <v>17390</v>
      </c>
      <c r="H156">
        <v>24</v>
      </c>
      <c r="I156" t="s">
        <v>22</v>
      </c>
      <c r="J156" t="s">
        <v>27</v>
      </c>
      <c r="K156">
        <v>308</v>
      </c>
      <c r="L156">
        <v>0.26570864199999999</v>
      </c>
      <c r="M156" t="s">
        <v>28</v>
      </c>
      <c r="N156">
        <v>28</v>
      </c>
      <c r="O156">
        <v>12906</v>
      </c>
      <c r="P156">
        <v>3630.583333</v>
      </c>
      <c r="Q156">
        <v>119722</v>
      </c>
      <c r="R156">
        <v>0.23801683600000001</v>
      </c>
      <c r="S156">
        <v>0</v>
      </c>
      <c r="T156">
        <v>48</v>
      </c>
    </row>
    <row r="157" spans="1:20" x14ac:dyDescent="0.25">
      <c r="A157" s="1">
        <v>43256</v>
      </c>
      <c r="B157">
        <v>31</v>
      </c>
      <c r="C157">
        <v>20113</v>
      </c>
      <c r="D157">
        <v>575</v>
      </c>
      <c r="E157" t="s">
        <v>20</v>
      </c>
      <c r="F157" t="s">
        <v>21</v>
      </c>
      <c r="G157">
        <v>27214</v>
      </c>
      <c r="H157">
        <v>36</v>
      </c>
      <c r="I157" t="s">
        <v>22</v>
      </c>
      <c r="J157" t="s">
        <v>23</v>
      </c>
      <c r="K157">
        <v>347</v>
      </c>
      <c r="L157">
        <v>0.45272860700000001</v>
      </c>
      <c r="M157" t="s">
        <v>34</v>
      </c>
      <c r="N157">
        <v>20</v>
      </c>
      <c r="O157">
        <v>4698</v>
      </c>
      <c r="P157">
        <v>1676.083333</v>
      </c>
      <c r="Q157">
        <v>52656</v>
      </c>
      <c r="R157">
        <v>0.226757609</v>
      </c>
      <c r="S157">
        <v>0</v>
      </c>
      <c r="T157">
        <v>60</v>
      </c>
    </row>
    <row r="158" spans="1:20" x14ac:dyDescent="0.25">
      <c r="A158" s="1">
        <v>43257</v>
      </c>
      <c r="B158">
        <v>62</v>
      </c>
      <c r="C158">
        <v>52633</v>
      </c>
      <c r="D158">
        <v>682</v>
      </c>
      <c r="E158" t="s">
        <v>45</v>
      </c>
      <c r="F158" t="s">
        <v>21</v>
      </c>
      <c r="G158">
        <v>13197</v>
      </c>
      <c r="H158">
        <v>120</v>
      </c>
      <c r="I158" t="s">
        <v>22</v>
      </c>
      <c r="J158" t="s">
        <v>23</v>
      </c>
      <c r="K158">
        <v>347</v>
      </c>
      <c r="L158">
        <v>0.17797028000000001</v>
      </c>
      <c r="M158" t="s">
        <v>38</v>
      </c>
      <c r="N158">
        <v>22</v>
      </c>
      <c r="O158">
        <v>4853</v>
      </c>
      <c r="P158">
        <v>4386.0833329999996</v>
      </c>
      <c r="Q158">
        <v>6415</v>
      </c>
      <c r="R158">
        <v>0.224554753</v>
      </c>
      <c r="S158">
        <v>0</v>
      </c>
      <c r="T158">
        <v>59</v>
      </c>
    </row>
    <row r="159" spans="1:20" x14ac:dyDescent="0.25">
      <c r="A159" s="1">
        <v>43258</v>
      </c>
      <c r="B159">
        <v>45</v>
      </c>
      <c r="C159">
        <v>93617</v>
      </c>
      <c r="D159">
        <v>557</v>
      </c>
      <c r="E159" t="s">
        <v>20</v>
      </c>
      <c r="F159" t="s">
        <v>25</v>
      </c>
      <c r="G159">
        <v>10868</v>
      </c>
      <c r="H159">
        <v>84</v>
      </c>
      <c r="I159" t="s">
        <v>26</v>
      </c>
      <c r="J159" t="s">
        <v>23</v>
      </c>
      <c r="K159">
        <v>826</v>
      </c>
      <c r="L159">
        <v>0.46731022100000003</v>
      </c>
      <c r="M159" t="s">
        <v>24</v>
      </c>
      <c r="N159">
        <v>18</v>
      </c>
      <c r="O159">
        <v>3489</v>
      </c>
      <c r="P159">
        <v>7801.4166670000004</v>
      </c>
      <c r="Q159">
        <v>25397</v>
      </c>
      <c r="R159">
        <v>0.246893799</v>
      </c>
      <c r="S159">
        <v>1</v>
      </c>
      <c r="T159">
        <v>43.2</v>
      </c>
    </row>
    <row r="160" spans="1:20" x14ac:dyDescent="0.25">
      <c r="A160" s="1">
        <v>43259</v>
      </c>
      <c r="B160">
        <v>25</v>
      </c>
      <c r="C160">
        <v>34276</v>
      </c>
      <c r="D160">
        <v>574</v>
      </c>
      <c r="E160" t="s">
        <v>20</v>
      </c>
      <c r="F160" t="s">
        <v>41</v>
      </c>
      <c r="G160">
        <v>5163</v>
      </c>
      <c r="H160">
        <v>96</v>
      </c>
      <c r="I160" t="s">
        <v>22</v>
      </c>
      <c r="J160" t="s">
        <v>30</v>
      </c>
      <c r="K160">
        <v>365</v>
      </c>
      <c r="L160">
        <v>0.19815285499999999</v>
      </c>
      <c r="M160" t="s">
        <v>28</v>
      </c>
      <c r="N160">
        <v>27</v>
      </c>
      <c r="O160">
        <v>3141</v>
      </c>
      <c r="P160">
        <v>2856.333333</v>
      </c>
      <c r="Q160">
        <v>32248</v>
      </c>
      <c r="R160">
        <v>0.25166548599999999</v>
      </c>
      <c r="S160">
        <v>0</v>
      </c>
      <c r="T160">
        <v>51</v>
      </c>
    </row>
    <row r="161" spans="1:20" x14ac:dyDescent="0.25">
      <c r="A161" s="1">
        <v>43260</v>
      </c>
      <c r="B161">
        <v>47</v>
      </c>
      <c r="C161">
        <v>25819</v>
      </c>
      <c r="D161">
        <v>587</v>
      </c>
      <c r="E161" t="s">
        <v>33</v>
      </c>
      <c r="F161" t="s">
        <v>32</v>
      </c>
      <c r="G161">
        <v>12824</v>
      </c>
      <c r="H161">
        <v>36</v>
      </c>
      <c r="I161" t="s">
        <v>22</v>
      </c>
      <c r="J161" t="s">
        <v>30</v>
      </c>
      <c r="K161">
        <v>103</v>
      </c>
      <c r="L161">
        <v>0.20191409199999999</v>
      </c>
      <c r="M161" t="s">
        <v>28</v>
      </c>
      <c r="N161">
        <v>30</v>
      </c>
      <c r="O161">
        <v>1622</v>
      </c>
      <c r="P161">
        <v>2151.583333</v>
      </c>
      <c r="Q161">
        <v>49734</v>
      </c>
      <c r="R161">
        <v>0.182182232</v>
      </c>
      <c r="S161">
        <v>0</v>
      </c>
      <c r="T161">
        <v>61</v>
      </c>
    </row>
    <row r="162" spans="1:20" x14ac:dyDescent="0.25">
      <c r="A162" s="1">
        <v>43261</v>
      </c>
      <c r="B162">
        <v>28</v>
      </c>
      <c r="C162">
        <v>72220</v>
      </c>
      <c r="D162">
        <v>546</v>
      </c>
      <c r="E162" t="s">
        <v>20</v>
      </c>
      <c r="F162" t="s">
        <v>41</v>
      </c>
      <c r="G162">
        <v>11336</v>
      </c>
      <c r="H162">
        <v>36</v>
      </c>
      <c r="I162" t="s">
        <v>22</v>
      </c>
      <c r="J162" t="s">
        <v>27</v>
      </c>
      <c r="K162">
        <v>533</v>
      </c>
      <c r="L162">
        <v>9.4343711999999996E-2</v>
      </c>
      <c r="M162" t="s">
        <v>28</v>
      </c>
      <c r="N162">
        <v>27</v>
      </c>
      <c r="O162">
        <v>1517</v>
      </c>
      <c r="P162">
        <v>6018.3333329999996</v>
      </c>
      <c r="Q162">
        <v>103795</v>
      </c>
      <c r="R162">
        <v>0.21242140900000001</v>
      </c>
      <c r="S162">
        <v>1</v>
      </c>
      <c r="T162">
        <v>36</v>
      </c>
    </row>
    <row r="163" spans="1:20" x14ac:dyDescent="0.25">
      <c r="A163" s="1">
        <v>43262</v>
      </c>
      <c r="B163">
        <v>49</v>
      </c>
      <c r="C163">
        <v>30032</v>
      </c>
      <c r="D163">
        <v>594</v>
      </c>
      <c r="E163" t="s">
        <v>52</v>
      </c>
      <c r="F163" t="s">
        <v>32</v>
      </c>
      <c r="G163">
        <v>5789</v>
      </c>
      <c r="H163">
        <v>24</v>
      </c>
      <c r="I163" t="s">
        <v>26</v>
      </c>
      <c r="J163" t="s">
        <v>27</v>
      </c>
      <c r="K163">
        <v>148</v>
      </c>
      <c r="L163">
        <v>0.60438566400000004</v>
      </c>
      <c r="M163" t="s">
        <v>28</v>
      </c>
      <c r="N163">
        <v>32</v>
      </c>
      <c r="O163">
        <v>1632</v>
      </c>
      <c r="P163">
        <v>2502.666667</v>
      </c>
      <c r="Q163">
        <v>67597</v>
      </c>
      <c r="R163">
        <v>0.19514351999999999</v>
      </c>
      <c r="S163">
        <v>0</v>
      </c>
      <c r="T163">
        <v>61</v>
      </c>
    </row>
    <row r="164" spans="1:20" x14ac:dyDescent="0.25">
      <c r="A164" s="1">
        <v>43263</v>
      </c>
      <c r="B164">
        <v>53</v>
      </c>
      <c r="C164">
        <v>259639</v>
      </c>
      <c r="E164" t="s">
        <v>20</v>
      </c>
      <c r="F164" t="s">
        <v>25</v>
      </c>
      <c r="G164">
        <v>39203</v>
      </c>
      <c r="H164">
        <v>12</v>
      </c>
      <c r="I164" t="s">
        <v>26</v>
      </c>
      <c r="J164" t="s">
        <v>30</v>
      </c>
      <c r="K164">
        <v>189</v>
      </c>
      <c r="L164">
        <v>0.21590598699999999</v>
      </c>
      <c r="M164" t="s">
        <v>28</v>
      </c>
      <c r="N164">
        <v>26</v>
      </c>
      <c r="O164">
        <v>21809</v>
      </c>
      <c r="P164">
        <v>21636.583330000001</v>
      </c>
      <c r="Q164">
        <v>2180</v>
      </c>
      <c r="R164">
        <v>0.208267431</v>
      </c>
      <c r="S164">
        <v>1</v>
      </c>
      <c r="T164">
        <v>40.799999999999997</v>
      </c>
    </row>
    <row r="165" spans="1:20" x14ac:dyDescent="0.25">
      <c r="A165" s="1">
        <v>43264</v>
      </c>
      <c r="B165">
        <v>30</v>
      </c>
      <c r="C165">
        <v>58238</v>
      </c>
      <c r="D165">
        <v>628</v>
      </c>
      <c r="E165" t="s">
        <v>33</v>
      </c>
      <c r="F165" t="s">
        <v>21</v>
      </c>
      <c r="G165">
        <v>15647</v>
      </c>
      <c r="H165">
        <v>48</v>
      </c>
      <c r="I165" t="s">
        <v>22</v>
      </c>
      <c r="J165" t="s">
        <v>27</v>
      </c>
      <c r="K165">
        <v>770</v>
      </c>
      <c r="L165">
        <v>0.177226417</v>
      </c>
      <c r="M165" t="s">
        <v>28</v>
      </c>
      <c r="N165">
        <v>31</v>
      </c>
      <c r="O165">
        <v>8060</v>
      </c>
      <c r="P165">
        <v>4853.1666670000004</v>
      </c>
      <c r="Q165">
        <v>43114</v>
      </c>
      <c r="R165">
        <v>0.19680862499999999</v>
      </c>
      <c r="S165">
        <v>0</v>
      </c>
      <c r="T165">
        <v>64</v>
      </c>
    </row>
    <row r="166" spans="1:20" x14ac:dyDescent="0.25">
      <c r="A166" s="1">
        <v>43265</v>
      </c>
      <c r="B166">
        <v>51</v>
      </c>
      <c r="C166">
        <v>91953</v>
      </c>
      <c r="E166" t="s">
        <v>20</v>
      </c>
      <c r="F166" t="s">
        <v>32</v>
      </c>
      <c r="G166">
        <v>21715</v>
      </c>
      <c r="H166">
        <v>48</v>
      </c>
      <c r="I166" t="s">
        <v>22</v>
      </c>
      <c r="J166" t="s">
        <v>30</v>
      </c>
      <c r="K166">
        <v>264</v>
      </c>
      <c r="L166">
        <v>0.50554574900000004</v>
      </c>
      <c r="M166" t="s">
        <v>28</v>
      </c>
      <c r="N166">
        <v>30</v>
      </c>
      <c r="O166">
        <v>2879</v>
      </c>
      <c r="P166">
        <v>7662.75</v>
      </c>
      <c r="Q166">
        <v>16980</v>
      </c>
      <c r="R166">
        <v>0.19100684700000001</v>
      </c>
      <c r="S166">
        <v>1</v>
      </c>
      <c r="T166">
        <v>45.6</v>
      </c>
    </row>
    <row r="167" spans="1:20" x14ac:dyDescent="0.25">
      <c r="A167" s="1">
        <v>43266</v>
      </c>
      <c r="B167">
        <v>44</v>
      </c>
      <c r="C167">
        <v>22237</v>
      </c>
      <c r="D167">
        <v>609</v>
      </c>
      <c r="E167" t="s">
        <v>20</v>
      </c>
      <c r="F167" t="s">
        <v>32</v>
      </c>
      <c r="G167">
        <v>33644</v>
      </c>
      <c r="H167">
        <v>60</v>
      </c>
      <c r="I167" t="s">
        <v>35</v>
      </c>
      <c r="J167" t="s">
        <v>30</v>
      </c>
      <c r="K167">
        <v>816</v>
      </c>
      <c r="L167">
        <v>0.47147254399999999</v>
      </c>
      <c r="M167" t="s">
        <v>24</v>
      </c>
      <c r="N167">
        <v>28</v>
      </c>
      <c r="O167">
        <v>1967</v>
      </c>
      <c r="P167">
        <v>1853.083333</v>
      </c>
      <c r="Q167">
        <v>40922</v>
      </c>
      <c r="R167">
        <v>0.22631126400000001</v>
      </c>
      <c r="S167">
        <v>0</v>
      </c>
      <c r="T167">
        <v>54</v>
      </c>
    </row>
    <row r="168" spans="1:20" x14ac:dyDescent="0.25">
      <c r="A168" s="1">
        <v>66278</v>
      </c>
      <c r="B168">
        <v>49</v>
      </c>
      <c r="C168">
        <v>74085</v>
      </c>
      <c r="D168">
        <v>653</v>
      </c>
      <c r="E168" t="s">
        <v>37</v>
      </c>
      <c r="F168" t="s">
        <v>58</v>
      </c>
      <c r="G168">
        <v>36208</v>
      </c>
      <c r="H168">
        <v>12</v>
      </c>
      <c r="I168" t="s">
        <v>22</v>
      </c>
      <c r="J168" t="s">
        <v>34</v>
      </c>
      <c r="K168">
        <v>375</v>
      </c>
      <c r="L168">
        <v>0.56356516000000001</v>
      </c>
      <c r="M168" t="s">
        <v>28</v>
      </c>
      <c r="N168">
        <v>32</v>
      </c>
      <c r="O168">
        <v>2043</v>
      </c>
      <c r="P168">
        <v>6173.75</v>
      </c>
      <c r="Q168">
        <v>7553</v>
      </c>
      <c r="R168">
        <v>0.17109993800000001</v>
      </c>
      <c r="S168">
        <v>0</v>
      </c>
      <c r="T168">
        <v>52</v>
      </c>
    </row>
    <row r="169" spans="1:20" x14ac:dyDescent="0.25">
      <c r="A169" s="1">
        <v>43268</v>
      </c>
      <c r="B169">
        <v>62</v>
      </c>
      <c r="C169">
        <v>33370</v>
      </c>
      <c r="D169">
        <v>633</v>
      </c>
      <c r="E169" t="s">
        <v>20</v>
      </c>
      <c r="F169" t="s">
        <v>29</v>
      </c>
      <c r="G169">
        <v>18943</v>
      </c>
      <c r="H169">
        <v>24</v>
      </c>
      <c r="I169" t="s">
        <v>35</v>
      </c>
      <c r="J169" t="s">
        <v>30</v>
      </c>
      <c r="K169">
        <v>545</v>
      </c>
      <c r="L169">
        <v>0.30870135900000001</v>
      </c>
      <c r="M169" t="s">
        <v>24</v>
      </c>
      <c r="N169">
        <v>24</v>
      </c>
      <c r="O169">
        <v>966</v>
      </c>
      <c r="P169">
        <v>2780.833333</v>
      </c>
      <c r="Q169">
        <v>10973</v>
      </c>
      <c r="R169">
        <v>0.18541125</v>
      </c>
      <c r="S169">
        <v>0</v>
      </c>
      <c r="T169">
        <v>54</v>
      </c>
    </row>
    <row r="170" spans="1:20" x14ac:dyDescent="0.25">
      <c r="A170" s="1">
        <v>43269</v>
      </c>
      <c r="B170">
        <v>37</v>
      </c>
      <c r="C170">
        <v>36562</v>
      </c>
      <c r="D170">
        <v>553</v>
      </c>
      <c r="E170" t="s">
        <v>20</v>
      </c>
      <c r="F170" t="s">
        <v>32</v>
      </c>
      <c r="G170">
        <v>38934</v>
      </c>
      <c r="H170">
        <v>48</v>
      </c>
      <c r="I170" t="s">
        <v>22</v>
      </c>
      <c r="J170" t="s">
        <v>23</v>
      </c>
      <c r="K170">
        <v>782</v>
      </c>
      <c r="L170">
        <v>0.37345492499999999</v>
      </c>
      <c r="M170" t="s">
        <v>24</v>
      </c>
      <c r="N170">
        <v>26</v>
      </c>
      <c r="O170">
        <v>636</v>
      </c>
      <c r="P170">
        <v>3046.833333</v>
      </c>
      <c r="Q170">
        <v>2603208</v>
      </c>
      <c r="R170">
        <v>0.22178516300000001</v>
      </c>
      <c r="S170">
        <v>1</v>
      </c>
      <c r="T170">
        <v>42.4</v>
      </c>
    </row>
    <row r="171" spans="1:20" x14ac:dyDescent="0.25">
      <c r="A171" s="1">
        <v>43270</v>
      </c>
      <c r="B171">
        <v>30</v>
      </c>
      <c r="C171">
        <v>25658</v>
      </c>
      <c r="D171">
        <v>583</v>
      </c>
      <c r="E171" t="s">
        <v>20</v>
      </c>
      <c r="F171" t="s">
        <v>25</v>
      </c>
      <c r="G171">
        <v>6423</v>
      </c>
      <c r="H171">
        <v>36</v>
      </c>
      <c r="I171" t="s">
        <v>22</v>
      </c>
      <c r="J171" t="s">
        <v>23</v>
      </c>
      <c r="K171">
        <v>374</v>
      </c>
      <c r="L171">
        <v>6.5644668000000003E-2</v>
      </c>
      <c r="M171" t="s">
        <v>34</v>
      </c>
      <c r="N171">
        <v>20</v>
      </c>
      <c r="O171">
        <v>2411</v>
      </c>
      <c r="P171">
        <v>2138.166667</v>
      </c>
      <c r="Q171">
        <v>57777</v>
      </c>
      <c r="R171">
        <v>0.19749597599999999</v>
      </c>
      <c r="S171">
        <v>0</v>
      </c>
      <c r="T171">
        <v>51</v>
      </c>
    </row>
    <row r="172" spans="1:20" x14ac:dyDescent="0.25">
      <c r="A172" s="1">
        <v>43271</v>
      </c>
      <c r="B172">
        <v>29</v>
      </c>
      <c r="C172">
        <v>75095</v>
      </c>
      <c r="D172">
        <v>590</v>
      </c>
      <c r="E172" t="s">
        <v>20</v>
      </c>
      <c r="F172" t="s">
        <v>25</v>
      </c>
      <c r="G172">
        <v>11657</v>
      </c>
      <c r="H172">
        <v>120</v>
      </c>
      <c r="I172" t="s">
        <v>22</v>
      </c>
      <c r="J172" t="s">
        <v>30</v>
      </c>
      <c r="K172">
        <v>182</v>
      </c>
      <c r="L172">
        <v>0.58256996900000002</v>
      </c>
      <c r="M172" t="s">
        <v>38</v>
      </c>
      <c r="N172">
        <v>15</v>
      </c>
      <c r="O172">
        <v>1570</v>
      </c>
      <c r="P172">
        <v>6257.9166670000004</v>
      </c>
      <c r="Q172">
        <v>41471</v>
      </c>
      <c r="R172">
        <v>0.32598840000000001</v>
      </c>
      <c r="S172">
        <v>0</v>
      </c>
      <c r="T172">
        <v>66</v>
      </c>
    </row>
    <row r="173" spans="1:20" x14ac:dyDescent="0.25">
      <c r="A173" s="1">
        <v>43272</v>
      </c>
      <c r="B173">
        <v>30</v>
      </c>
      <c r="C173">
        <v>50657</v>
      </c>
      <c r="D173">
        <v>591</v>
      </c>
      <c r="E173" t="s">
        <v>20</v>
      </c>
      <c r="F173" t="s">
        <v>32</v>
      </c>
      <c r="G173">
        <v>20536</v>
      </c>
      <c r="H173">
        <v>48</v>
      </c>
      <c r="I173" t="s">
        <v>22</v>
      </c>
      <c r="J173" t="s">
        <v>27</v>
      </c>
      <c r="K173">
        <v>638</v>
      </c>
      <c r="L173">
        <v>6.1151466000000002E-2</v>
      </c>
      <c r="M173" t="s">
        <v>38</v>
      </c>
      <c r="N173">
        <v>27</v>
      </c>
      <c r="O173">
        <v>20114</v>
      </c>
      <c r="P173">
        <v>4221.4166670000004</v>
      </c>
      <c r="Q173">
        <v>107416</v>
      </c>
      <c r="R173">
        <v>0.19591360799999999</v>
      </c>
      <c r="S173">
        <v>0</v>
      </c>
      <c r="T173">
        <v>46</v>
      </c>
    </row>
    <row r="174" spans="1:20" x14ac:dyDescent="0.25">
      <c r="A174" s="1">
        <v>43273</v>
      </c>
      <c r="B174">
        <v>39</v>
      </c>
      <c r="C174">
        <v>48707</v>
      </c>
      <c r="D174">
        <v>582</v>
      </c>
      <c r="E174" t="s">
        <v>20</v>
      </c>
      <c r="F174" t="s">
        <v>29</v>
      </c>
      <c r="G174">
        <v>9741</v>
      </c>
      <c r="H174">
        <v>36</v>
      </c>
      <c r="I174" t="s">
        <v>22</v>
      </c>
      <c r="J174" t="s">
        <v>34</v>
      </c>
      <c r="K174">
        <v>558</v>
      </c>
      <c r="L174">
        <v>0.251478066</v>
      </c>
      <c r="M174" t="s">
        <v>24</v>
      </c>
      <c r="N174">
        <v>30</v>
      </c>
      <c r="O174">
        <v>2817</v>
      </c>
      <c r="P174">
        <v>4058.916667</v>
      </c>
      <c r="Q174">
        <v>69075</v>
      </c>
      <c r="R174">
        <v>0.24448919999999999</v>
      </c>
      <c r="S174">
        <v>0</v>
      </c>
      <c r="T174">
        <v>50</v>
      </c>
    </row>
    <row r="175" spans="1:20" x14ac:dyDescent="0.25">
      <c r="A175" s="1">
        <v>43274</v>
      </c>
      <c r="B175">
        <v>44</v>
      </c>
      <c r="C175">
        <v>99138</v>
      </c>
      <c r="D175">
        <v>524</v>
      </c>
      <c r="E175" t="s">
        <v>20</v>
      </c>
      <c r="F175" t="s">
        <v>32</v>
      </c>
      <c r="G175">
        <v>23007</v>
      </c>
      <c r="H175">
        <v>48</v>
      </c>
      <c r="I175" t="s">
        <v>26</v>
      </c>
      <c r="J175" t="s">
        <v>30</v>
      </c>
      <c r="K175">
        <v>472</v>
      </c>
      <c r="L175">
        <v>0.2485996</v>
      </c>
      <c r="M175" t="s">
        <v>38</v>
      </c>
      <c r="N175">
        <v>25</v>
      </c>
      <c r="O175">
        <v>2596</v>
      </c>
      <c r="P175">
        <v>8261.5</v>
      </c>
      <c r="Q175">
        <v>1156</v>
      </c>
      <c r="R175">
        <v>0.24434250299999999</v>
      </c>
      <c r="S175">
        <v>1</v>
      </c>
      <c r="T175">
        <v>40.799999999999997</v>
      </c>
    </row>
    <row r="176" spans="1:20" x14ac:dyDescent="0.25">
      <c r="A176" s="1">
        <v>43275</v>
      </c>
      <c r="B176">
        <v>43</v>
      </c>
      <c r="E176" t="s">
        <v>20</v>
      </c>
      <c r="F176" t="s">
        <v>25</v>
      </c>
      <c r="G176">
        <v>40424</v>
      </c>
      <c r="I176" t="s">
        <v>22</v>
      </c>
      <c r="J176" t="s">
        <v>30</v>
      </c>
      <c r="K176">
        <v>340</v>
      </c>
      <c r="L176">
        <v>0.23626812899999999</v>
      </c>
      <c r="M176" t="s">
        <v>24</v>
      </c>
      <c r="N176">
        <v>28</v>
      </c>
      <c r="O176">
        <v>3207</v>
      </c>
      <c r="P176">
        <v>4023.333333</v>
      </c>
      <c r="Q176">
        <v>84027</v>
      </c>
      <c r="R176">
        <v>0.190317237</v>
      </c>
      <c r="S176">
        <v>0</v>
      </c>
      <c r="T176">
        <v>51</v>
      </c>
    </row>
    <row r="177" spans="1:20" x14ac:dyDescent="0.25">
      <c r="A177" s="1">
        <v>43276</v>
      </c>
      <c r="B177">
        <v>49</v>
      </c>
      <c r="C177">
        <v>88064</v>
      </c>
      <c r="E177" t="s">
        <v>20</v>
      </c>
      <c r="F177" t="s">
        <v>29</v>
      </c>
      <c r="G177">
        <v>24156</v>
      </c>
      <c r="H177">
        <v>120</v>
      </c>
      <c r="I177" t="s">
        <v>22</v>
      </c>
      <c r="J177" t="s">
        <v>34</v>
      </c>
      <c r="K177">
        <v>382</v>
      </c>
      <c r="L177">
        <v>0.109589903</v>
      </c>
      <c r="M177" t="s">
        <v>34</v>
      </c>
      <c r="N177">
        <v>28</v>
      </c>
      <c r="O177">
        <v>7110</v>
      </c>
      <c r="P177">
        <v>7338.6666670000004</v>
      </c>
      <c r="Q177">
        <v>135833</v>
      </c>
      <c r="R177">
        <v>0.259907112</v>
      </c>
      <c r="S177">
        <v>1</v>
      </c>
      <c r="T177">
        <v>36.799999999999997</v>
      </c>
    </row>
    <row r="178" spans="1:20" x14ac:dyDescent="0.25">
      <c r="A178" s="1">
        <v>43277</v>
      </c>
      <c r="B178">
        <v>40</v>
      </c>
      <c r="C178">
        <v>177855</v>
      </c>
      <c r="D178">
        <v>625</v>
      </c>
      <c r="E178" t="s">
        <v>20</v>
      </c>
      <c r="F178" t="s">
        <v>21</v>
      </c>
      <c r="H178">
        <v>60</v>
      </c>
      <c r="I178" t="s">
        <v>22</v>
      </c>
      <c r="J178" t="s">
        <v>27</v>
      </c>
      <c r="K178">
        <v>280</v>
      </c>
      <c r="L178">
        <v>0.43620521699999998</v>
      </c>
      <c r="M178" t="s">
        <v>31</v>
      </c>
      <c r="N178">
        <v>24</v>
      </c>
      <c r="O178">
        <v>3966</v>
      </c>
      <c r="P178">
        <v>14821.25</v>
      </c>
      <c r="Q178">
        <v>95498</v>
      </c>
      <c r="R178">
        <v>0.23170255300000001</v>
      </c>
      <c r="S178">
        <v>1</v>
      </c>
      <c r="T178">
        <v>38.4</v>
      </c>
    </row>
    <row r="179" spans="1:20" x14ac:dyDescent="0.25">
      <c r="A179" s="1">
        <v>43278</v>
      </c>
      <c r="B179">
        <v>57</v>
      </c>
      <c r="C179">
        <v>55440</v>
      </c>
      <c r="E179" t="s">
        <v>20</v>
      </c>
      <c r="F179" t="s">
        <v>29</v>
      </c>
      <c r="G179">
        <v>31937</v>
      </c>
      <c r="H179">
        <v>12</v>
      </c>
      <c r="I179" t="s">
        <v>44</v>
      </c>
      <c r="J179" t="s">
        <v>23</v>
      </c>
      <c r="K179">
        <v>497</v>
      </c>
      <c r="L179">
        <v>0.32860437999999997</v>
      </c>
      <c r="M179" t="s">
        <v>38</v>
      </c>
      <c r="N179">
        <v>25</v>
      </c>
      <c r="O179">
        <v>958</v>
      </c>
      <c r="P179">
        <v>4620</v>
      </c>
      <c r="Q179">
        <v>21118</v>
      </c>
      <c r="R179">
        <v>0.18552332699999999</v>
      </c>
      <c r="S179">
        <v>0</v>
      </c>
      <c r="T179">
        <v>50</v>
      </c>
    </row>
    <row r="180" spans="1:20" x14ac:dyDescent="0.25">
      <c r="A180" s="1">
        <v>43279</v>
      </c>
      <c r="B180">
        <v>36</v>
      </c>
      <c r="C180">
        <v>44377</v>
      </c>
      <c r="D180">
        <v>558</v>
      </c>
      <c r="E180" t="s">
        <v>20</v>
      </c>
      <c r="F180" t="s">
        <v>32</v>
      </c>
      <c r="G180">
        <v>11938</v>
      </c>
      <c r="H180">
        <v>36</v>
      </c>
      <c r="I180" t="s">
        <v>22</v>
      </c>
      <c r="J180" t="s">
        <v>30</v>
      </c>
      <c r="K180">
        <v>215</v>
      </c>
      <c r="L180">
        <v>0.172368675</v>
      </c>
      <c r="M180" t="s">
        <v>28</v>
      </c>
      <c r="N180">
        <v>23</v>
      </c>
      <c r="O180">
        <v>2782</v>
      </c>
      <c r="P180">
        <v>3698.083333</v>
      </c>
      <c r="Q180">
        <v>52424</v>
      </c>
      <c r="R180">
        <v>0.21040551499999999</v>
      </c>
      <c r="S180">
        <v>1</v>
      </c>
      <c r="T180">
        <v>40</v>
      </c>
    </row>
    <row r="181" spans="1:20" x14ac:dyDescent="0.25">
      <c r="A181" t="s">
        <v>59</v>
      </c>
      <c r="B181">
        <v>72</v>
      </c>
      <c r="C181">
        <v>115677</v>
      </c>
      <c r="D181">
        <v>511</v>
      </c>
      <c r="E181" t="s">
        <v>37</v>
      </c>
      <c r="F181" t="s">
        <v>43</v>
      </c>
      <c r="G181">
        <v>27962</v>
      </c>
      <c r="H181">
        <v>24</v>
      </c>
      <c r="I181" t="s">
        <v>22</v>
      </c>
      <c r="J181" t="s">
        <v>23</v>
      </c>
      <c r="K181">
        <v>364</v>
      </c>
      <c r="L181">
        <v>0.48277227299999997</v>
      </c>
      <c r="M181" t="s">
        <v>28</v>
      </c>
      <c r="N181">
        <v>26</v>
      </c>
      <c r="O181">
        <v>1314</v>
      </c>
      <c r="P181">
        <v>9639.75</v>
      </c>
      <c r="Q181">
        <v>53022</v>
      </c>
      <c r="R181">
        <v>0.28175241400000001</v>
      </c>
      <c r="S181">
        <v>0</v>
      </c>
      <c r="T181">
        <v>54</v>
      </c>
    </row>
    <row r="182" spans="1:20" x14ac:dyDescent="0.25">
      <c r="A182" s="1">
        <v>43281</v>
      </c>
      <c r="B182">
        <v>47</v>
      </c>
      <c r="D182">
        <v>654</v>
      </c>
      <c r="E182" t="s">
        <v>20</v>
      </c>
      <c r="F182" t="s">
        <v>21</v>
      </c>
      <c r="G182">
        <v>13145</v>
      </c>
      <c r="I182" t="s">
        <v>26</v>
      </c>
      <c r="J182" t="s">
        <v>27</v>
      </c>
      <c r="K182">
        <v>210</v>
      </c>
      <c r="L182">
        <v>0.107168337</v>
      </c>
      <c r="M182" t="s">
        <v>31</v>
      </c>
      <c r="N182">
        <v>27</v>
      </c>
      <c r="O182">
        <v>687</v>
      </c>
      <c r="P182">
        <v>13594.416670000001</v>
      </c>
      <c r="Q182">
        <v>61994</v>
      </c>
      <c r="R182">
        <v>0.196072881</v>
      </c>
      <c r="S182">
        <v>1</v>
      </c>
      <c r="T182">
        <v>32.799999999999997</v>
      </c>
    </row>
    <row r="183" spans="1:20" x14ac:dyDescent="0.25">
      <c r="A183" s="1">
        <v>43282</v>
      </c>
      <c r="B183">
        <v>29</v>
      </c>
      <c r="C183">
        <v>51989</v>
      </c>
      <c r="D183">
        <v>517</v>
      </c>
      <c r="E183" t="s">
        <v>20</v>
      </c>
      <c r="F183" t="s">
        <v>29</v>
      </c>
      <c r="G183">
        <v>26850</v>
      </c>
      <c r="H183">
        <v>72</v>
      </c>
      <c r="I183" t="s">
        <v>22</v>
      </c>
      <c r="J183" t="s">
        <v>27</v>
      </c>
      <c r="K183">
        <v>351</v>
      </c>
      <c r="L183">
        <v>0.48614906099999999</v>
      </c>
      <c r="M183" t="s">
        <v>38</v>
      </c>
      <c r="N183">
        <v>22</v>
      </c>
      <c r="O183">
        <v>1462</v>
      </c>
      <c r="P183">
        <v>4332.4166670000004</v>
      </c>
      <c r="Q183">
        <v>44452</v>
      </c>
      <c r="R183">
        <v>0.30828096799999999</v>
      </c>
      <c r="S183">
        <v>0</v>
      </c>
      <c r="T183">
        <v>58</v>
      </c>
    </row>
    <row r="184" spans="1:20" x14ac:dyDescent="0.25">
      <c r="A184" s="1">
        <v>43283</v>
      </c>
      <c r="B184">
        <v>27</v>
      </c>
      <c r="C184">
        <v>28941</v>
      </c>
      <c r="D184">
        <v>612</v>
      </c>
      <c r="E184" t="s">
        <v>20</v>
      </c>
      <c r="F184" t="s">
        <v>25</v>
      </c>
      <c r="G184">
        <v>15007</v>
      </c>
      <c r="H184">
        <v>60</v>
      </c>
      <c r="I184" t="s">
        <v>26</v>
      </c>
      <c r="J184" t="s">
        <v>27</v>
      </c>
      <c r="K184">
        <v>112</v>
      </c>
      <c r="L184">
        <v>0.52845479500000003</v>
      </c>
      <c r="M184" t="s">
        <v>31</v>
      </c>
      <c r="N184">
        <v>23</v>
      </c>
      <c r="O184">
        <v>1934</v>
      </c>
      <c r="P184">
        <v>2411.75</v>
      </c>
      <c r="Q184">
        <v>44144</v>
      </c>
      <c r="R184">
        <v>0.18813685699999999</v>
      </c>
      <c r="S184">
        <v>0</v>
      </c>
      <c r="T184">
        <v>57</v>
      </c>
    </row>
    <row r="185" spans="1:20" x14ac:dyDescent="0.25">
      <c r="A185" s="1">
        <v>43284</v>
      </c>
      <c r="B185">
        <v>45</v>
      </c>
      <c r="C185">
        <v>117455</v>
      </c>
      <c r="D185">
        <v>652</v>
      </c>
      <c r="E185" t="s">
        <v>45</v>
      </c>
      <c r="F185" t="s">
        <v>41</v>
      </c>
      <c r="G185">
        <v>19372</v>
      </c>
      <c r="H185">
        <v>48</v>
      </c>
      <c r="I185" t="s">
        <v>35</v>
      </c>
      <c r="J185" t="s">
        <v>23</v>
      </c>
      <c r="K185">
        <v>697</v>
      </c>
      <c r="L185">
        <v>0.68091380599999995</v>
      </c>
      <c r="M185" t="s">
        <v>38</v>
      </c>
      <c r="N185">
        <v>26</v>
      </c>
      <c r="O185">
        <v>3583</v>
      </c>
      <c r="P185">
        <v>9787.9166669999995</v>
      </c>
      <c r="Q185">
        <v>279360</v>
      </c>
      <c r="R185">
        <v>0.18581062100000001</v>
      </c>
      <c r="S185">
        <v>1</v>
      </c>
      <c r="T185">
        <v>44.8</v>
      </c>
    </row>
    <row r="186" spans="1:20" x14ac:dyDescent="0.25">
      <c r="A186" t="s">
        <v>60</v>
      </c>
      <c r="B186">
        <v>37</v>
      </c>
      <c r="C186">
        <v>68157</v>
      </c>
      <c r="D186">
        <v>565</v>
      </c>
      <c r="E186" t="s">
        <v>61</v>
      </c>
      <c r="F186" t="s">
        <v>57</v>
      </c>
      <c r="G186">
        <v>15091</v>
      </c>
      <c r="H186">
        <v>36</v>
      </c>
      <c r="I186" t="s">
        <v>22</v>
      </c>
      <c r="J186" t="s">
        <v>27</v>
      </c>
      <c r="K186">
        <v>394</v>
      </c>
      <c r="L186">
        <v>8.5408128E-2</v>
      </c>
      <c r="M186" t="s">
        <v>31</v>
      </c>
      <c r="N186">
        <v>28</v>
      </c>
      <c r="O186">
        <v>4080</v>
      </c>
      <c r="P186">
        <v>5679.75</v>
      </c>
      <c r="Q186">
        <v>3047</v>
      </c>
      <c r="R186">
        <v>0.231503654</v>
      </c>
      <c r="S186">
        <v>1</v>
      </c>
      <c r="T186">
        <v>40</v>
      </c>
    </row>
    <row r="187" spans="1:20" x14ac:dyDescent="0.25">
      <c r="A187" s="1">
        <v>43286</v>
      </c>
      <c r="B187">
        <v>48</v>
      </c>
      <c r="D187">
        <v>579</v>
      </c>
      <c r="E187" t="s">
        <v>20</v>
      </c>
      <c r="F187" t="s">
        <v>21</v>
      </c>
      <c r="G187">
        <v>17310</v>
      </c>
      <c r="I187" t="s">
        <v>22</v>
      </c>
      <c r="J187" t="s">
        <v>27</v>
      </c>
      <c r="K187">
        <v>451</v>
      </c>
      <c r="L187">
        <v>0.11822654</v>
      </c>
      <c r="M187" t="s">
        <v>24</v>
      </c>
      <c r="N187">
        <v>18</v>
      </c>
      <c r="O187">
        <v>1689</v>
      </c>
      <c r="P187">
        <v>9788</v>
      </c>
      <c r="Q187">
        <v>11421</v>
      </c>
      <c r="R187">
        <v>0.21889640699999999</v>
      </c>
      <c r="S187">
        <v>1</v>
      </c>
      <c r="T187">
        <v>39.200000000000003</v>
      </c>
    </row>
    <row r="188" spans="1:20" x14ac:dyDescent="0.25">
      <c r="A188" s="1">
        <v>43287</v>
      </c>
      <c r="B188">
        <v>45</v>
      </c>
      <c r="C188">
        <v>84230</v>
      </c>
      <c r="D188">
        <v>579</v>
      </c>
      <c r="E188" t="s">
        <v>20</v>
      </c>
      <c r="F188" t="s">
        <v>29</v>
      </c>
      <c r="G188">
        <v>61376</v>
      </c>
      <c r="H188">
        <v>72</v>
      </c>
      <c r="I188" t="s">
        <v>22</v>
      </c>
      <c r="J188" t="s">
        <v>30</v>
      </c>
      <c r="K188">
        <v>565</v>
      </c>
      <c r="L188">
        <v>9.3365906999999998E-2</v>
      </c>
      <c r="M188" t="s">
        <v>24</v>
      </c>
      <c r="N188">
        <v>34</v>
      </c>
      <c r="O188">
        <v>922</v>
      </c>
      <c r="P188">
        <v>7019.1666670000004</v>
      </c>
      <c r="Q188">
        <v>14999</v>
      </c>
      <c r="R188">
        <v>0.293986417</v>
      </c>
      <c r="S188">
        <v>0</v>
      </c>
      <c r="T188">
        <v>56</v>
      </c>
    </row>
    <row r="189" spans="1:20" x14ac:dyDescent="0.25">
      <c r="A189" s="1">
        <v>43288</v>
      </c>
      <c r="B189">
        <v>39</v>
      </c>
      <c r="C189">
        <v>47910</v>
      </c>
      <c r="D189">
        <v>515</v>
      </c>
      <c r="E189" t="s">
        <v>52</v>
      </c>
      <c r="F189" t="s">
        <v>32</v>
      </c>
      <c r="G189">
        <v>25068</v>
      </c>
      <c r="H189">
        <v>24</v>
      </c>
      <c r="I189" t="s">
        <v>22</v>
      </c>
      <c r="J189" t="s">
        <v>27</v>
      </c>
      <c r="K189">
        <v>447</v>
      </c>
      <c r="L189">
        <v>2.1372031E-2</v>
      </c>
      <c r="M189" t="s">
        <v>31</v>
      </c>
      <c r="N189">
        <v>17</v>
      </c>
      <c r="O189">
        <v>3131</v>
      </c>
      <c r="P189">
        <v>3992.5</v>
      </c>
      <c r="Q189">
        <v>57154</v>
      </c>
      <c r="R189">
        <v>0.239197996</v>
      </c>
      <c r="S189">
        <v>0</v>
      </c>
      <c r="T189">
        <v>48</v>
      </c>
    </row>
    <row r="190" spans="1:20" x14ac:dyDescent="0.25">
      <c r="A190" s="1">
        <v>43289</v>
      </c>
      <c r="B190">
        <v>29</v>
      </c>
      <c r="C190">
        <v>37709</v>
      </c>
      <c r="D190">
        <v>557</v>
      </c>
      <c r="E190" t="s">
        <v>20</v>
      </c>
      <c r="F190" t="s">
        <v>32</v>
      </c>
      <c r="H190">
        <v>60</v>
      </c>
      <c r="I190" t="s">
        <v>22</v>
      </c>
      <c r="J190" t="s">
        <v>23</v>
      </c>
      <c r="K190">
        <v>435</v>
      </c>
      <c r="L190">
        <v>0.46297745800000001</v>
      </c>
      <c r="M190" t="s">
        <v>28</v>
      </c>
      <c r="N190">
        <v>25</v>
      </c>
      <c r="O190">
        <v>1785</v>
      </c>
      <c r="P190">
        <v>3142.416667</v>
      </c>
      <c r="Q190">
        <v>4672</v>
      </c>
      <c r="R190">
        <v>0.304728</v>
      </c>
      <c r="S190">
        <v>0</v>
      </c>
      <c r="T190">
        <v>65</v>
      </c>
    </row>
    <row r="191" spans="1:20" x14ac:dyDescent="0.25">
      <c r="A191" s="1">
        <v>43290</v>
      </c>
      <c r="B191">
        <v>21</v>
      </c>
      <c r="C191">
        <v>73625</v>
      </c>
      <c r="E191" t="s">
        <v>20</v>
      </c>
      <c r="F191" t="s">
        <v>29</v>
      </c>
      <c r="G191">
        <v>12927</v>
      </c>
      <c r="H191">
        <v>24</v>
      </c>
      <c r="I191" t="s">
        <v>26</v>
      </c>
      <c r="J191" t="s">
        <v>27</v>
      </c>
      <c r="K191">
        <v>182</v>
      </c>
      <c r="L191">
        <v>0.192876458</v>
      </c>
      <c r="M191" t="s">
        <v>24</v>
      </c>
      <c r="N191">
        <v>21</v>
      </c>
      <c r="O191">
        <v>1176</v>
      </c>
      <c r="P191">
        <v>6135.4166670000004</v>
      </c>
      <c r="Q191">
        <v>138741</v>
      </c>
      <c r="R191">
        <v>0.20860741999999999</v>
      </c>
      <c r="S191">
        <v>0</v>
      </c>
      <c r="T191">
        <v>58</v>
      </c>
    </row>
    <row r="192" spans="1:20" x14ac:dyDescent="0.25">
      <c r="A192" s="1">
        <v>43291</v>
      </c>
      <c r="B192">
        <v>34</v>
      </c>
      <c r="C192">
        <v>19757</v>
      </c>
      <c r="D192">
        <v>592</v>
      </c>
      <c r="E192" t="s">
        <v>20</v>
      </c>
      <c r="F192" t="s">
        <v>25</v>
      </c>
      <c r="G192">
        <v>17292</v>
      </c>
      <c r="H192">
        <v>120</v>
      </c>
      <c r="I192" t="s">
        <v>22</v>
      </c>
      <c r="J192" t="s">
        <v>30</v>
      </c>
      <c r="K192">
        <v>385</v>
      </c>
      <c r="L192">
        <v>0.18107852899999999</v>
      </c>
      <c r="M192" t="s">
        <v>31</v>
      </c>
      <c r="N192">
        <v>28</v>
      </c>
      <c r="O192">
        <v>3053</v>
      </c>
      <c r="P192">
        <v>1646.416667</v>
      </c>
      <c r="Q192">
        <v>2757</v>
      </c>
      <c r="R192">
        <v>0.254743575</v>
      </c>
      <c r="S192">
        <v>0</v>
      </c>
      <c r="T192">
        <v>53</v>
      </c>
    </row>
    <row r="193" spans="1:20" x14ac:dyDescent="0.25">
      <c r="A193" s="1">
        <v>43292</v>
      </c>
      <c r="B193">
        <v>50</v>
      </c>
      <c r="C193">
        <v>111020</v>
      </c>
      <c r="D193">
        <v>498</v>
      </c>
      <c r="E193" t="s">
        <v>20</v>
      </c>
      <c r="F193" t="s">
        <v>25</v>
      </c>
      <c r="G193">
        <v>23552</v>
      </c>
      <c r="H193">
        <v>12</v>
      </c>
      <c r="I193" t="s">
        <v>22</v>
      </c>
      <c r="J193" t="s">
        <v>30</v>
      </c>
      <c r="K193">
        <v>496</v>
      </c>
      <c r="L193">
        <v>0.45212912900000002</v>
      </c>
      <c r="M193" t="s">
        <v>34</v>
      </c>
      <c r="N193">
        <v>23</v>
      </c>
      <c r="O193">
        <v>2429</v>
      </c>
      <c r="P193">
        <v>9251.6666669999995</v>
      </c>
      <c r="Q193">
        <v>30012</v>
      </c>
      <c r="R193">
        <v>0.242604556</v>
      </c>
      <c r="S193">
        <v>1</v>
      </c>
      <c r="T193">
        <v>44</v>
      </c>
    </row>
    <row r="194" spans="1:20" x14ac:dyDescent="0.25">
      <c r="A194" s="1">
        <v>43293</v>
      </c>
      <c r="B194">
        <v>42</v>
      </c>
      <c r="C194">
        <v>54202</v>
      </c>
      <c r="D194">
        <v>553</v>
      </c>
      <c r="E194" t="s">
        <v>45</v>
      </c>
      <c r="F194" t="s">
        <v>32</v>
      </c>
      <c r="G194">
        <v>12176</v>
      </c>
      <c r="H194">
        <v>60</v>
      </c>
      <c r="I194" t="s">
        <v>26</v>
      </c>
      <c r="J194" t="s">
        <v>30</v>
      </c>
      <c r="K194">
        <v>292</v>
      </c>
      <c r="L194">
        <v>5.1871199999999999E-2</v>
      </c>
      <c r="M194" t="s">
        <v>38</v>
      </c>
      <c r="N194">
        <v>22</v>
      </c>
      <c r="O194">
        <v>4326</v>
      </c>
      <c r="P194">
        <v>4516.8333329999996</v>
      </c>
      <c r="Q194">
        <v>4212</v>
      </c>
      <c r="R194">
        <v>0.23900797900000001</v>
      </c>
      <c r="S194">
        <v>0</v>
      </c>
      <c r="T194">
        <v>65</v>
      </c>
    </row>
    <row r="195" spans="1:20" x14ac:dyDescent="0.25">
      <c r="A195" s="1">
        <v>43294</v>
      </c>
      <c r="B195">
        <v>25</v>
      </c>
      <c r="C195">
        <v>36184</v>
      </c>
      <c r="D195">
        <v>620</v>
      </c>
      <c r="E195" t="s">
        <v>20</v>
      </c>
      <c r="F195" t="s">
        <v>21</v>
      </c>
      <c r="H195">
        <v>48</v>
      </c>
      <c r="I195" t="s">
        <v>26</v>
      </c>
      <c r="J195" t="s">
        <v>34</v>
      </c>
      <c r="K195">
        <v>210</v>
      </c>
      <c r="L195">
        <v>0.227832641</v>
      </c>
      <c r="M195" t="s">
        <v>28</v>
      </c>
      <c r="N195">
        <v>38</v>
      </c>
      <c r="O195">
        <v>2111</v>
      </c>
      <c r="P195">
        <v>3015.333333</v>
      </c>
      <c r="Q195">
        <v>40775</v>
      </c>
      <c r="R195">
        <v>0.19552508199999999</v>
      </c>
      <c r="S195">
        <v>0</v>
      </c>
      <c r="T195">
        <v>53</v>
      </c>
    </row>
    <row r="196" spans="1:20" x14ac:dyDescent="0.25">
      <c r="A196" s="1">
        <v>43295</v>
      </c>
      <c r="B196">
        <v>42</v>
      </c>
      <c r="C196">
        <v>56320</v>
      </c>
      <c r="D196">
        <v>603</v>
      </c>
      <c r="E196" t="s">
        <v>20</v>
      </c>
      <c r="F196" t="s">
        <v>21</v>
      </c>
      <c r="G196">
        <v>21883</v>
      </c>
      <c r="H196">
        <v>60</v>
      </c>
      <c r="I196" t="s">
        <v>22</v>
      </c>
      <c r="J196" t="s">
        <v>30</v>
      </c>
      <c r="K196">
        <v>653</v>
      </c>
      <c r="L196">
        <v>6.9661939000000006E-2</v>
      </c>
      <c r="M196" t="s">
        <v>38</v>
      </c>
      <c r="N196">
        <v>31</v>
      </c>
      <c r="O196">
        <v>2478</v>
      </c>
      <c r="P196">
        <v>4693.3333329999996</v>
      </c>
      <c r="Q196">
        <v>314536</v>
      </c>
      <c r="R196">
        <v>0.200452406</v>
      </c>
      <c r="S196">
        <v>1</v>
      </c>
      <c r="T196">
        <v>32</v>
      </c>
    </row>
    <row r="197" spans="1:20" x14ac:dyDescent="0.25">
      <c r="A197" s="1">
        <v>43296</v>
      </c>
      <c r="B197">
        <v>44</v>
      </c>
      <c r="C197">
        <v>111257</v>
      </c>
      <c r="D197">
        <v>487</v>
      </c>
      <c r="E197" t="s">
        <v>20</v>
      </c>
      <c r="F197" t="s">
        <v>25</v>
      </c>
      <c r="G197">
        <v>18609</v>
      </c>
      <c r="H197">
        <v>60</v>
      </c>
      <c r="I197" t="s">
        <v>26</v>
      </c>
      <c r="J197" t="s">
        <v>27</v>
      </c>
      <c r="K197">
        <v>525</v>
      </c>
      <c r="L197">
        <v>0.185945256</v>
      </c>
      <c r="M197" t="s">
        <v>31</v>
      </c>
      <c r="N197">
        <v>25</v>
      </c>
      <c r="O197">
        <v>1370</v>
      </c>
      <c r="P197">
        <v>9271.4166669999995</v>
      </c>
      <c r="Q197">
        <v>1850</v>
      </c>
      <c r="R197">
        <v>0.27396421100000001</v>
      </c>
      <c r="S197">
        <v>1</v>
      </c>
      <c r="T197">
        <v>40</v>
      </c>
    </row>
    <row r="198" spans="1:20" x14ac:dyDescent="0.25">
      <c r="A198" t="s">
        <v>62</v>
      </c>
      <c r="B198">
        <v>29</v>
      </c>
      <c r="C198">
        <v>55172</v>
      </c>
      <c r="D198">
        <v>606</v>
      </c>
      <c r="E198" t="s">
        <v>48</v>
      </c>
      <c r="F198" t="s">
        <v>43</v>
      </c>
      <c r="G198">
        <v>40220</v>
      </c>
      <c r="H198">
        <v>36</v>
      </c>
      <c r="I198" t="s">
        <v>22</v>
      </c>
      <c r="J198" t="s">
        <v>27</v>
      </c>
      <c r="K198">
        <v>317</v>
      </c>
      <c r="L198">
        <v>0.57611669899999995</v>
      </c>
      <c r="M198" t="s">
        <v>38</v>
      </c>
      <c r="N198">
        <v>31</v>
      </c>
      <c r="O198">
        <v>14454</v>
      </c>
      <c r="P198">
        <v>4597.6666670000004</v>
      </c>
      <c r="Q198">
        <v>74216</v>
      </c>
      <c r="R198">
        <v>0.22385482200000001</v>
      </c>
      <c r="S198">
        <v>0</v>
      </c>
      <c r="T198">
        <v>55</v>
      </c>
    </row>
    <row r="199" spans="1:20" x14ac:dyDescent="0.25">
      <c r="A199" s="1">
        <v>43298</v>
      </c>
      <c r="B199">
        <v>41</v>
      </c>
      <c r="C199">
        <v>29020</v>
      </c>
      <c r="D199">
        <v>583</v>
      </c>
      <c r="E199" t="s">
        <v>20</v>
      </c>
      <c r="F199" t="s">
        <v>32</v>
      </c>
      <c r="G199">
        <v>16570</v>
      </c>
      <c r="H199">
        <v>60</v>
      </c>
      <c r="I199" t="s">
        <v>22</v>
      </c>
      <c r="J199" t="s">
        <v>27</v>
      </c>
      <c r="K199">
        <v>158</v>
      </c>
      <c r="L199">
        <v>0.173766477</v>
      </c>
      <c r="M199" t="s">
        <v>24</v>
      </c>
      <c r="N199">
        <v>23</v>
      </c>
      <c r="O199">
        <v>713</v>
      </c>
      <c r="P199">
        <v>2418.333333</v>
      </c>
      <c r="Q199">
        <v>11602</v>
      </c>
      <c r="R199">
        <v>0.23190913699999999</v>
      </c>
      <c r="S199">
        <v>0</v>
      </c>
      <c r="T199">
        <v>55</v>
      </c>
    </row>
    <row r="200" spans="1:20" x14ac:dyDescent="0.25">
      <c r="A200" s="1">
        <v>43299</v>
      </c>
      <c r="B200">
        <v>40</v>
      </c>
      <c r="C200">
        <v>19990</v>
      </c>
      <c r="D200">
        <v>564</v>
      </c>
      <c r="E200" t="s">
        <v>20</v>
      </c>
      <c r="F200" t="s">
        <v>29</v>
      </c>
      <c r="G200">
        <v>11236</v>
      </c>
      <c r="H200">
        <v>24</v>
      </c>
      <c r="I200" t="s">
        <v>35</v>
      </c>
      <c r="J200" t="s">
        <v>27</v>
      </c>
      <c r="K200">
        <v>511</v>
      </c>
      <c r="L200">
        <v>0.26027698999999999</v>
      </c>
      <c r="M200" t="s">
        <v>28</v>
      </c>
      <c r="N200">
        <v>28</v>
      </c>
      <c r="O200">
        <v>1477</v>
      </c>
      <c r="P200">
        <v>1665.833333</v>
      </c>
      <c r="Q200">
        <v>93057</v>
      </c>
      <c r="R200">
        <v>0.19175895200000001</v>
      </c>
      <c r="S200">
        <v>0</v>
      </c>
      <c r="T200">
        <v>53</v>
      </c>
    </row>
    <row r="201" spans="1:20" x14ac:dyDescent="0.25">
      <c r="A201" s="1">
        <v>43300</v>
      </c>
      <c r="B201">
        <v>26</v>
      </c>
      <c r="C201">
        <v>196442</v>
      </c>
      <c r="E201" t="s">
        <v>20</v>
      </c>
      <c r="F201" t="s">
        <v>25</v>
      </c>
      <c r="G201">
        <v>25519</v>
      </c>
      <c r="H201">
        <v>24</v>
      </c>
      <c r="I201" t="s">
        <v>26</v>
      </c>
      <c r="J201" t="s">
        <v>27</v>
      </c>
      <c r="K201">
        <v>326</v>
      </c>
      <c r="L201">
        <v>0.16936509899999999</v>
      </c>
      <c r="M201" t="s">
        <v>38</v>
      </c>
      <c r="N201">
        <v>25</v>
      </c>
      <c r="O201">
        <v>4763</v>
      </c>
      <c r="P201">
        <v>16370.166670000001</v>
      </c>
      <c r="Q201">
        <v>6837</v>
      </c>
      <c r="R201">
        <v>0.19914517100000001</v>
      </c>
      <c r="S201">
        <v>1</v>
      </c>
      <c r="T201">
        <v>40.799999999999997</v>
      </c>
    </row>
    <row r="202" spans="1:20" x14ac:dyDescent="0.25">
      <c r="A202" s="1">
        <v>43301</v>
      </c>
      <c r="B202">
        <v>44</v>
      </c>
      <c r="C202">
        <v>21725</v>
      </c>
      <c r="E202" t="s">
        <v>52</v>
      </c>
      <c r="F202" t="s">
        <v>29</v>
      </c>
      <c r="G202">
        <v>38766</v>
      </c>
      <c r="H202">
        <v>48</v>
      </c>
      <c r="I202" t="s">
        <v>26</v>
      </c>
      <c r="J202" t="s">
        <v>30</v>
      </c>
      <c r="K202">
        <v>206</v>
      </c>
      <c r="L202">
        <v>0.42732657600000001</v>
      </c>
      <c r="M202" t="s">
        <v>38</v>
      </c>
      <c r="N202">
        <v>10</v>
      </c>
      <c r="O202">
        <v>2332</v>
      </c>
      <c r="P202">
        <v>1810.416667</v>
      </c>
      <c r="Q202">
        <v>53042</v>
      </c>
      <c r="R202">
        <v>0.23937071800000001</v>
      </c>
      <c r="S202">
        <v>0</v>
      </c>
      <c r="T202">
        <v>52</v>
      </c>
    </row>
    <row r="203" spans="1:20" x14ac:dyDescent="0.25">
      <c r="A203" s="1">
        <v>43302</v>
      </c>
      <c r="B203">
        <v>46</v>
      </c>
      <c r="C203">
        <v>49098</v>
      </c>
      <c r="D203">
        <v>472</v>
      </c>
      <c r="E203" t="s">
        <v>20</v>
      </c>
      <c r="F203" t="s">
        <v>25</v>
      </c>
      <c r="G203">
        <v>31990</v>
      </c>
      <c r="H203">
        <v>72</v>
      </c>
      <c r="I203" t="s">
        <v>22</v>
      </c>
      <c r="J203" t="s">
        <v>27</v>
      </c>
      <c r="K203">
        <v>352</v>
      </c>
      <c r="L203">
        <v>0.126462887</v>
      </c>
      <c r="M203" t="s">
        <v>28</v>
      </c>
      <c r="N203">
        <v>27</v>
      </c>
      <c r="O203">
        <v>11754</v>
      </c>
      <c r="P203">
        <v>4091.5</v>
      </c>
      <c r="Q203">
        <v>2088</v>
      </c>
      <c r="R203">
        <v>0.33258932000000002</v>
      </c>
      <c r="S203">
        <v>0</v>
      </c>
      <c r="T203">
        <v>57</v>
      </c>
    </row>
    <row r="204" spans="1:20" x14ac:dyDescent="0.25">
      <c r="A204" s="1">
        <v>43303</v>
      </c>
      <c r="B204">
        <v>52</v>
      </c>
      <c r="C204">
        <v>33061</v>
      </c>
      <c r="D204">
        <v>640</v>
      </c>
      <c r="F204" t="s">
        <v>25</v>
      </c>
      <c r="G204">
        <v>11580</v>
      </c>
      <c r="H204">
        <v>36</v>
      </c>
      <c r="I204" t="s">
        <v>22</v>
      </c>
      <c r="J204" t="s">
        <v>23</v>
      </c>
      <c r="K204">
        <v>384</v>
      </c>
      <c r="L204">
        <v>0.30525133399999999</v>
      </c>
      <c r="M204" t="s">
        <v>38</v>
      </c>
      <c r="N204">
        <v>19</v>
      </c>
      <c r="O204">
        <v>9144</v>
      </c>
      <c r="P204">
        <v>2755.083333</v>
      </c>
      <c r="Q204">
        <v>79011</v>
      </c>
      <c r="R204">
        <v>0.16335096199999999</v>
      </c>
      <c r="S204">
        <v>1</v>
      </c>
      <c r="T204">
        <v>39.200000000000003</v>
      </c>
    </row>
    <row r="205" spans="1:20" x14ac:dyDescent="0.25">
      <c r="A205" s="1">
        <v>43304</v>
      </c>
      <c r="B205">
        <v>52</v>
      </c>
      <c r="D205">
        <v>550</v>
      </c>
      <c r="E205" t="s">
        <v>20</v>
      </c>
      <c r="F205" t="s">
        <v>32</v>
      </c>
      <c r="G205">
        <v>37597</v>
      </c>
      <c r="I205" t="s">
        <v>26</v>
      </c>
      <c r="J205" t="s">
        <v>34</v>
      </c>
      <c r="K205">
        <v>917</v>
      </c>
      <c r="L205">
        <v>0.115573778</v>
      </c>
      <c r="M205" t="s">
        <v>24</v>
      </c>
      <c r="N205">
        <v>22</v>
      </c>
      <c r="O205">
        <v>3363</v>
      </c>
      <c r="P205">
        <v>7589.75</v>
      </c>
      <c r="Q205">
        <v>5342</v>
      </c>
      <c r="R205">
        <v>0.29177735500000002</v>
      </c>
      <c r="S205">
        <v>0</v>
      </c>
      <c r="T205">
        <v>51</v>
      </c>
    </row>
    <row r="206" spans="1:20" x14ac:dyDescent="0.25">
      <c r="A206" s="1">
        <v>43305</v>
      </c>
      <c r="B206">
        <v>23</v>
      </c>
      <c r="C206">
        <v>17270</v>
      </c>
      <c r="D206">
        <v>593</v>
      </c>
      <c r="E206" t="s">
        <v>20</v>
      </c>
      <c r="F206" t="s">
        <v>32</v>
      </c>
      <c r="G206">
        <v>28352</v>
      </c>
      <c r="H206">
        <v>36</v>
      </c>
      <c r="I206" t="s">
        <v>26</v>
      </c>
      <c r="J206" t="s">
        <v>23</v>
      </c>
      <c r="K206">
        <v>858</v>
      </c>
      <c r="L206">
        <v>0.24435031099999999</v>
      </c>
      <c r="M206" t="s">
        <v>24</v>
      </c>
      <c r="N206">
        <v>24</v>
      </c>
      <c r="O206">
        <v>24249</v>
      </c>
      <c r="P206">
        <v>1439.166667</v>
      </c>
      <c r="Q206">
        <v>25827</v>
      </c>
      <c r="R206">
        <v>0.20815769100000001</v>
      </c>
      <c r="S206">
        <v>0</v>
      </c>
      <c r="T206">
        <v>54</v>
      </c>
    </row>
    <row r="207" spans="1:20" x14ac:dyDescent="0.25">
      <c r="A207" t="s">
        <v>63</v>
      </c>
      <c r="B207">
        <v>28</v>
      </c>
      <c r="C207">
        <v>137635</v>
      </c>
      <c r="D207">
        <v>622</v>
      </c>
      <c r="E207" t="s">
        <v>64</v>
      </c>
      <c r="F207" t="s">
        <v>65</v>
      </c>
      <c r="G207">
        <v>12414</v>
      </c>
      <c r="H207">
        <v>48</v>
      </c>
      <c r="I207" t="s">
        <v>35</v>
      </c>
      <c r="J207" t="s">
        <v>23</v>
      </c>
      <c r="K207">
        <v>285</v>
      </c>
      <c r="L207">
        <v>0.36631171899999998</v>
      </c>
      <c r="M207" t="s">
        <v>24</v>
      </c>
      <c r="N207">
        <v>18</v>
      </c>
      <c r="O207">
        <v>1133</v>
      </c>
      <c r="P207">
        <v>11469.583329999999</v>
      </c>
      <c r="Q207">
        <v>8385</v>
      </c>
      <c r="R207">
        <v>0.1571312</v>
      </c>
      <c r="S207">
        <v>1</v>
      </c>
      <c r="T207">
        <v>40.799999999999997</v>
      </c>
    </row>
    <row r="208" spans="1:20" x14ac:dyDescent="0.25">
      <c r="A208" s="1">
        <v>43307</v>
      </c>
      <c r="B208">
        <v>46</v>
      </c>
      <c r="C208">
        <v>44523</v>
      </c>
      <c r="D208">
        <v>613</v>
      </c>
      <c r="E208" t="s">
        <v>45</v>
      </c>
      <c r="F208" t="s">
        <v>32</v>
      </c>
      <c r="G208">
        <v>12648</v>
      </c>
      <c r="H208">
        <v>96</v>
      </c>
      <c r="I208" t="s">
        <v>22</v>
      </c>
      <c r="J208" t="s">
        <v>27</v>
      </c>
      <c r="K208">
        <v>90</v>
      </c>
      <c r="L208">
        <v>0.42280868599999999</v>
      </c>
      <c r="M208" t="s">
        <v>24</v>
      </c>
      <c r="N208">
        <v>30</v>
      </c>
      <c r="O208">
        <v>2266</v>
      </c>
      <c r="P208">
        <v>3710.25</v>
      </c>
      <c r="Q208">
        <v>6932</v>
      </c>
      <c r="R208">
        <v>0.255169233</v>
      </c>
      <c r="S208">
        <v>0</v>
      </c>
      <c r="T208">
        <v>56</v>
      </c>
    </row>
    <row r="209" spans="1:20" x14ac:dyDescent="0.25">
      <c r="A209" s="1">
        <v>43308</v>
      </c>
      <c r="B209">
        <v>46</v>
      </c>
      <c r="D209">
        <v>576</v>
      </c>
      <c r="E209" t="s">
        <v>20</v>
      </c>
      <c r="F209" t="s">
        <v>32</v>
      </c>
      <c r="G209">
        <v>29172</v>
      </c>
      <c r="I209" t="s">
        <v>26</v>
      </c>
      <c r="J209" t="s">
        <v>27</v>
      </c>
      <c r="K209">
        <v>463</v>
      </c>
      <c r="L209">
        <v>0.71108371299999995</v>
      </c>
      <c r="M209" t="s">
        <v>28</v>
      </c>
      <c r="N209">
        <v>23</v>
      </c>
      <c r="O209">
        <v>2493</v>
      </c>
      <c r="P209">
        <v>3416.5</v>
      </c>
      <c r="Q209">
        <v>7970</v>
      </c>
      <c r="R209">
        <v>0.24596710299999999</v>
      </c>
      <c r="S209">
        <v>0</v>
      </c>
      <c r="T209">
        <v>58</v>
      </c>
    </row>
    <row r="210" spans="1:20" x14ac:dyDescent="0.25">
      <c r="A210" s="1">
        <v>43309</v>
      </c>
      <c r="B210">
        <v>46</v>
      </c>
      <c r="C210">
        <v>49839</v>
      </c>
      <c r="D210">
        <v>558</v>
      </c>
      <c r="E210" t="s">
        <v>20</v>
      </c>
      <c r="F210" t="s">
        <v>25</v>
      </c>
      <c r="G210">
        <v>34869</v>
      </c>
      <c r="H210">
        <v>108</v>
      </c>
      <c r="I210" t="s">
        <v>26</v>
      </c>
      <c r="J210" t="s">
        <v>30</v>
      </c>
      <c r="K210">
        <v>565</v>
      </c>
      <c r="L210">
        <v>0.26047307600000003</v>
      </c>
      <c r="M210" t="s">
        <v>38</v>
      </c>
      <c r="N210">
        <v>26</v>
      </c>
      <c r="O210">
        <v>15200</v>
      </c>
      <c r="P210">
        <v>4153.25</v>
      </c>
      <c r="Q210">
        <v>5439</v>
      </c>
      <c r="R210">
        <v>0.34246080600000001</v>
      </c>
      <c r="S210">
        <v>0</v>
      </c>
      <c r="T210">
        <v>65</v>
      </c>
    </row>
    <row r="211" spans="1:20" x14ac:dyDescent="0.25">
      <c r="A211" s="1">
        <v>43310</v>
      </c>
      <c r="B211">
        <v>80</v>
      </c>
      <c r="C211">
        <v>48462</v>
      </c>
      <c r="D211">
        <v>656</v>
      </c>
      <c r="E211" t="s">
        <v>20</v>
      </c>
      <c r="F211" t="s">
        <v>25</v>
      </c>
      <c r="G211">
        <v>29111</v>
      </c>
      <c r="H211">
        <v>72</v>
      </c>
      <c r="I211" t="s">
        <v>22</v>
      </c>
      <c r="J211" t="s">
        <v>30</v>
      </c>
      <c r="K211">
        <v>477</v>
      </c>
      <c r="L211">
        <v>0.28426730500000003</v>
      </c>
      <c r="M211" t="s">
        <v>38</v>
      </c>
      <c r="N211">
        <v>19</v>
      </c>
      <c r="O211">
        <v>3972</v>
      </c>
      <c r="P211">
        <v>4038.5</v>
      </c>
      <c r="Q211">
        <v>5097</v>
      </c>
      <c r="R211">
        <v>0.18998056699999999</v>
      </c>
      <c r="S211">
        <v>0</v>
      </c>
      <c r="T211">
        <v>47</v>
      </c>
    </row>
    <row r="212" spans="1:20" x14ac:dyDescent="0.25">
      <c r="A212" s="1">
        <v>43311</v>
      </c>
      <c r="B212">
        <v>46</v>
      </c>
      <c r="C212">
        <v>37268</v>
      </c>
      <c r="D212">
        <v>535</v>
      </c>
      <c r="E212" t="s">
        <v>52</v>
      </c>
      <c r="F212" t="s">
        <v>29</v>
      </c>
      <c r="G212">
        <v>26549</v>
      </c>
      <c r="H212">
        <v>48</v>
      </c>
      <c r="I212" t="s">
        <v>22</v>
      </c>
      <c r="J212" t="s">
        <v>30</v>
      </c>
      <c r="K212">
        <v>504</v>
      </c>
      <c r="L212">
        <v>0.104144416</v>
      </c>
      <c r="M212" t="s">
        <v>28</v>
      </c>
      <c r="N212">
        <v>19</v>
      </c>
      <c r="O212">
        <v>652</v>
      </c>
      <c r="P212">
        <v>3105.666667</v>
      </c>
      <c r="Q212">
        <v>18740</v>
      </c>
      <c r="R212">
        <v>0.223858682</v>
      </c>
      <c r="S212">
        <v>0</v>
      </c>
      <c r="T212">
        <v>56</v>
      </c>
    </row>
    <row r="213" spans="1:20" x14ac:dyDescent="0.25">
      <c r="A213" t="s">
        <v>66</v>
      </c>
      <c r="B213">
        <v>53</v>
      </c>
      <c r="C213">
        <v>85512</v>
      </c>
      <c r="D213">
        <v>628</v>
      </c>
      <c r="E213" t="s">
        <v>37</v>
      </c>
      <c r="F213" t="s">
        <v>67</v>
      </c>
      <c r="G213">
        <v>20367</v>
      </c>
      <c r="H213">
        <v>48</v>
      </c>
      <c r="I213" t="s">
        <v>26</v>
      </c>
      <c r="J213" t="s">
        <v>23</v>
      </c>
      <c r="K213">
        <v>338</v>
      </c>
      <c r="L213">
        <v>0.31481312299999997</v>
      </c>
      <c r="M213" t="s">
        <v>38</v>
      </c>
      <c r="N213">
        <v>30</v>
      </c>
      <c r="O213">
        <v>2369</v>
      </c>
      <c r="P213">
        <v>7126</v>
      </c>
      <c r="Q213">
        <v>96908</v>
      </c>
      <c r="R213">
        <v>0.182711544</v>
      </c>
      <c r="S213">
        <v>1</v>
      </c>
      <c r="T213">
        <v>39.200000000000003</v>
      </c>
    </row>
    <row r="214" spans="1:20" x14ac:dyDescent="0.25">
      <c r="A214" s="1">
        <v>43313</v>
      </c>
      <c r="B214">
        <v>51</v>
      </c>
      <c r="C214">
        <v>16619</v>
      </c>
      <c r="D214">
        <v>617</v>
      </c>
      <c r="E214" t="s">
        <v>20</v>
      </c>
      <c r="F214" t="s">
        <v>32</v>
      </c>
      <c r="G214">
        <v>22186</v>
      </c>
      <c r="H214">
        <v>48</v>
      </c>
      <c r="I214" t="s">
        <v>44</v>
      </c>
      <c r="J214" t="s">
        <v>30</v>
      </c>
      <c r="K214">
        <v>236</v>
      </c>
      <c r="L214">
        <v>9.2377567999999993E-2</v>
      </c>
      <c r="M214" t="s">
        <v>24</v>
      </c>
      <c r="N214">
        <v>23</v>
      </c>
      <c r="O214">
        <v>10910</v>
      </c>
      <c r="P214">
        <v>1384.916667</v>
      </c>
      <c r="Q214">
        <v>11195</v>
      </c>
      <c r="R214">
        <v>0.215927232</v>
      </c>
      <c r="S214">
        <v>0</v>
      </c>
      <c r="T214">
        <v>49</v>
      </c>
    </row>
    <row r="215" spans="1:20" x14ac:dyDescent="0.25">
      <c r="A215" s="1">
        <v>43314</v>
      </c>
      <c r="B215">
        <v>47</v>
      </c>
      <c r="C215">
        <v>30548</v>
      </c>
      <c r="D215">
        <v>490</v>
      </c>
      <c r="E215" t="s">
        <v>20</v>
      </c>
      <c r="F215" t="s">
        <v>32</v>
      </c>
      <c r="G215">
        <v>22280</v>
      </c>
      <c r="H215">
        <v>84</v>
      </c>
      <c r="I215" t="s">
        <v>22</v>
      </c>
      <c r="J215" t="s">
        <v>23</v>
      </c>
      <c r="K215">
        <v>920</v>
      </c>
      <c r="L215">
        <v>0.21219409</v>
      </c>
      <c r="M215" t="s">
        <v>34</v>
      </c>
      <c r="N215">
        <v>28</v>
      </c>
      <c r="O215">
        <v>1701</v>
      </c>
      <c r="P215">
        <v>2545.666667</v>
      </c>
      <c r="Q215">
        <v>6851</v>
      </c>
      <c r="R215">
        <v>0.31156232</v>
      </c>
      <c r="S215">
        <v>0</v>
      </c>
      <c r="T215">
        <v>52</v>
      </c>
    </row>
    <row r="216" spans="1:20" x14ac:dyDescent="0.25">
      <c r="A216" s="1">
        <v>43315</v>
      </c>
      <c r="B216">
        <v>36</v>
      </c>
      <c r="C216">
        <v>108416</v>
      </c>
      <c r="D216">
        <v>604</v>
      </c>
      <c r="E216" t="s">
        <v>45</v>
      </c>
      <c r="F216" t="s">
        <v>32</v>
      </c>
      <c r="G216">
        <v>60460</v>
      </c>
      <c r="H216">
        <v>72</v>
      </c>
      <c r="I216" t="s">
        <v>22</v>
      </c>
      <c r="J216" t="s">
        <v>23</v>
      </c>
      <c r="K216">
        <v>292</v>
      </c>
      <c r="L216">
        <v>0.18382901600000001</v>
      </c>
      <c r="M216" t="s">
        <v>28</v>
      </c>
      <c r="N216">
        <v>22</v>
      </c>
      <c r="O216">
        <v>48211</v>
      </c>
      <c r="P216">
        <v>9034.6666669999995</v>
      </c>
      <c r="Q216">
        <v>61429</v>
      </c>
      <c r="R216">
        <v>0.22769426000000001</v>
      </c>
      <c r="S216">
        <v>0</v>
      </c>
      <c r="T216">
        <v>47</v>
      </c>
    </row>
    <row r="217" spans="1:20" x14ac:dyDescent="0.25">
      <c r="A217" s="1">
        <v>43316</v>
      </c>
      <c r="B217">
        <v>49</v>
      </c>
      <c r="C217">
        <v>56255</v>
      </c>
      <c r="D217">
        <v>571</v>
      </c>
      <c r="E217" t="s">
        <v>20</v>
      </c>
      <c r="F217" t="s">
        <v>25</v>
      </c>
      <c r="G217">
        <v>14526</v>
      </c>
      <c r="H217">
        <v>24</v>
      </c>
      <c r="I217" t="s">
        <v>22</v>
      </c>
      <c r="J217" t="s">
        <v>30</v>
      </c>
      <c r="K217">
        <v>573</v>
      </c>
      <c r="L217">
        <v>9.3003329999999992E-3</v>
      </c>
      <c r="M217" t="s">
        <v>38</v>
      </c>
      <c r="N217">
        <v>19</v>
      </c>
      <c r="O217">
        <v>23933</v>
      </c>
      <c r="P217">
        <v>4687.9166670000004</v>
      </c>
      <c r="Q217">
        <v>321457</v>
      </c>
      <c r="R217">
        <v>0.20690376099999999</v>
      </c>
      <c r="S217">
        <v>1</v>
      </c>
      <c r="T217">
        <v>36.799999999999997</v>
      </c>
    </row>
    <row r="218" spans="1:20" x14ac:dyDescent="0.25">
      <c r="A218" s="1">
        <v>43317</v>
      </c>
      <c r="B218">
        <v>30</v>
      </c>
      <c r="C218">
        <v>35795</v>
      </c>
      <c r="D218">
        <v>510</v>
      </c>
      <c r="E218" t="s">
        <v>20</v>
      </c>
      <c r="F218" t="s">
        <v>21</v>
      </c>
      <c r="G218">
        <v>18086</v>
      </c>
      <c r="H218">
        <v>36</v>
      </c>
      <c r="I218" t="s">
        <v>22</v>
      </c>
      <c r="J218" t="s">
        <v>30</v>
      </c>
      <c r="K218">
        <v>239</v>
      </c>
      <c r="L218">
        <v>0.40442097700000001</v>
      </c>
      <c r="M218" t="s">
        <v>28</v>
      </c>
      <c r="N218">
        <v>22</v>
      </c>
      <c r="O218">
        <v>1038</v>
      </c>
      <c r="P218">
        <v>2982.916667</v>
      </c>
      <c r="Q218">
        <v>131828</v>
      </c>
      <c r="R218">
        <v>0.246407452</v>
      </c>
      <c r="S218">
        <v>0</v>
      </c>
      <c r="T218">
        <v>52</v>
      </c>
    </row>
    <row r="219" spans="1:20" x14ac:dyDescent="0.25">
      <c r="A219" s="1">
        <v>43318</v>
      </c>
      <c r="B219">
        <v>37</v>
      </c>
      <c r="C219">
        <v>20882</v>
      </c>
      <c r="D219">
        <v>566</v>
      </c>
      <c r="E219" t="s">
        <v>20</v>
      </c>
      <c r="G219">
        <v>23838</v>
      </c>
      <c r="H219">
        <v>48</v>
      </c>
      <c r="I219" t="s">
        <v>35</v>
      </c>
      <c r="J219" t="s">
        <v>27</v>
      </c>
      <c r="K219">
        <v>671</v>
      </c>
      <c r="L219">
        <v>0.24581568100000001</v>
      </c>
      <c r="M219" t="s">
        <v>24</v>
      </c>
      <c r="N219">
        <v>24</v>
      </c>
      <c r="O219">
        <v>2011</v>
      </c>
      <c r="P219">
        <v>1740.166667</v>
      </c>
      <c r="Q219">
        <v>88077</v>
      </c>
      <c r="R219">
        <v>0.218396123</v>
      </c>
      <c r="S219">
        <v>0</v>
      </c>
      <c r="T219">
        <v>51</v>
      </c>
    </row>
    <row r="220" spans="1:20" x14ac:dyDescent="0.25">
      <c r="A220" s="1">
        <v>43319</v>
      </c>
      <c r="B220">
        <v>34</v>
      </c>
      <c r="C220">
        <v>21573</v>
      </c>
      <c r="D220">
        <v>522</v>
      </c>
      <c r="E220" t="s">
        <v>20</v>
      </c>
      <c r="F220" t="s">
        <v>29</v>
      </c>
      <c r="G220">
        <v>12419</v>
      </c>
      <c r="H220">
        <v>48</v>
      </c>
      <c r="I220" t="s">
        <v>35</v>
      </c>
      <c r="J220" t="s">
        <v>34</v>
      </c>
      <c r="K220">
        <v>194</v>
      </c>
      <c r="L220">
        <v>0.408702448</v>
      </c>
      <c r="M220" t="s">
        <v>31</v>
      </c>
      <c r="N220">
        <v>28</v>
      </c>
      <c r="O220">
        <v>2935</v>
      </c>
      <c r="P220">
        <v>1797.75</v>
      </c>
      <c r="Q220">
        <v>47843</v>
      </c>
      <c r="R220">
        <v>0.23170559600000001</v>
      </c>
      <c r="S220">
        <v>0</v>
      </c>
      <c r="T220">
        <v>59</v>
      </c>
    </row>
    <row r="221" spans="1:20" x14ac:dyDescent="0.25">
      <c r="A221" s="1">
        <v>43320</v>
      </c>
      <c r="B221">
        <v>40</v>
      </c>
      <c r="C221">
        <v>86157</v>
      </c>
      <c r="D221">
        <v>535</v>
      </c>
      <c r="E221" t="s">
        <v>52</v>
      </c>
      <c r="F221" t="s">
        <v>29</v>
      </c>
      <c r="G221">
        <v>16775</v>
      </c>
      <c r="H221">
        <v>36</v>
      </c>
      <c r="I221" t="s">
        <v>22</v>
      </c>
      <c r="J221" t="s">
        <v>27</v>
      </c>
      <c r="K221">
        <v>370</v>
      </c>
      <c r="L221">
        <v>0.32941503500000002</v>
      </c>
      <c r="M221" t="s">
        <v>38</v>
      </c>
      <c r="N221">
        <v>26</v>
      </c>
      <c r="O221">
        <v>3368</v>
      </c>
      <c r="P221">
        <v>7179.75</v>
      </c>
      <c r="Q221">
        <v>73344</v>
      </c>
      <c r="R221">
        <v>0.238419356</v>
      </c>
      <c r="S221">
        <v>1</v>
      </c>
      <c r="T221">
        <v>40.799999999999997</v>
      </c>
    </row>
    <row r="222" spans="1:20" x14ac:dyDescent="0.25">
      <c r="A222" s="1">
        <v>43321</v>
      </c>
      <c r="B222">
        <v>67</v>
      </c>
      <c r="C222">
        <v>29708</v>
      </c>
      <c r="D222">
        <v>626</v>
      </c>
      <c r="E222" t="s">
        <v>45</v>
      </c>
      <c r="G222">
        <v>44904</v>
      </c>
      <c r="H222">
        <v>108</v>
      </c>
      <c r="I222" t="s">
        <v>35</v>
      </c>
      <c r="J222" t="s">
        <v>30</v>
      </c>
      <c r="K222">
        <v>631</v>
      </c>
      <c r="L222">
        <v>0.13903839500000001</v>
      </c>
      <c r="M222" t="s">
        <v>28</v>
      </c>
      <c r="N222">
        <v>16</v>
      </c>
      <c r="O222">
        <v>1303</v>
      </c>
      <c r="P222">
        <v>2475.666667</v>
      </c>
      <c r="Q222">
        <v>83146</v>
      </c>
      <c r="R222">
        <v>0.33104556699999999</v>
      </c>
      <c r="S222">
        <v>0</v>
      </c>
      <c r="T222">
        <v>50</v>
      </c>
    </row>
    <row r="223" spans="1:20" x14ac:dyDescent="0.25">
      <c r="A223" s="1">
        <v>43322</v>
      </c>
      <c r="B223">
        <v>18</v>
      </c>
      <c r="C223">
        <v>77920</v>
      </c>
      <c r="D223">
        <v>578</v>
      </c>
      <c r="E223" t="s">
        <v>20</v>
      </c>
      <c r="F223" t="s">
        <v>29</v>
      </c>
      <c r="G223">
        <v>20677</v>
      </c>
      <c r="H223">
        <v>36</v>
      </c>
      <c r="I223" t="s">
        <v>35</v>
      </c>
      <c r="J223" t="s">
        <v>30</v>
      </c>
      <c r="K223">
        <v>1093</v>
      </c>
      <c r="L223">
        <v>0.479770576</v>
      </c>
      <c r="M223" t="s">
        <v>28</v>
      </c>
      <c r="N223">
        <v>26</v>
      </c>
      <c r="O223">
        <v>6127</v>
      </c>
      <c r="P223">
        <v>6493.3333329999996</v>
      </c>
      <c r="Q223">
        <v>5109</v>
      </c>
      <c r="R223">
        <v>0.234137448</v>
      </c>
      <c r="S223">
        <v>0</v>
      </c>
      <c r="T223">
        <v>56</v>
      </c>
    </row>
    <row r="224" spans="1:20" x14ac:dyDescent="0.25">
      <c r="A224" s="1">
        <v>43323</v>
      </c>
      <c r="B224">
        <v>48</v>
      </c>
      <c r="C224">
        <v>35187</v>
      </c>
      <c r="D224">
        <v>574</v>
      </c>
      <c r="E224" t="s">
        <v>20</v>
      </c>
      <c r="F224" t="s">
        <v>29</v>
      </c>
      <c r="H224">
        <v>48</v>
      </c>
      <c r="I224" t="s">
        <v>22</v>
      </c>
      <c r="J224" t="s">
        <v>27</v>
      </c>
      <c r="K224">
        <v>572</v>
      </c>
      <c r="L224">
        <v>0.21003466100000001</v>
      </c>
      <c r="M224" t="s">
        <v>38</v>
      </c>
      <c r="N224">
        <v>25</v>
      </c>
      <c r="O224">
        <v>7826</v>
      </c>
      <c r="P224">
        <v>2932.25</v>
      </c>
      <c r="Q224">
        <v>11091</v>
      </c>
      <c r="R224">
        <v>0.28865160200000001</v>
      </c>
      <c r="S224">
        <v>0</v>
      </c>
      <c r="T224">
        <v>59</v>
      </c>
    </row>
    <row r="225" spans="1:20" x14ac:dyDescent="0.25">
      <c r="A225" s="1">
        <v>43324</v>
      </c>
      <c r="B225">
        <v>20</v>
      </c>
      <c r="C225">
        <v>53299</v>
      </c>
      <c r="D225">
        <v>544</v>
      </c>
      <c r="E225" t="s">
        <v>33</v>
      </c>
      <c r="F225" t="s">
        <v>29</v>
      </c>
      <c r="G225">
        <v>36261</v>
      </c>
      <c r="H225">
        <v>36</v>
      </c>
      <c r="I225" t="s">
        <v>35</v>
      </c>
      <c r="J225" t="s">
        <v>27</v>
      </c>
      <c r="K225">
        <v>630</v>
      </c>
      <c r="L225">
        <v>0.45700365799999998</v>
      </c>
      <c r="M225" t="s">
        <v>24</v>
      </c>
      <c r="N225">
        <v>25</v>
      </c>
      <c r="O225">
        <v>3678</v>
      </c>
      <c r="P225">
        <v>4441.5833329999996</v>
      </c>
      <c r="Q225">
        <v>165827</v>
      </c>
      <c r="R225">
        <v>0.28190842300000002</v>
      </c>
      <c r="S225">
        <v>0</v>
      </c>
      <c r="T225">
        <v>54</v>
      </c>
    </row>
    <row r="226" spans="1:20" x14ac:dyDescent="0.25">
      <c r="A226" s="1">
        <v>43325</v>
      </c>
      <c r="B226">
        <v>34</v>
      </c>
      <c r="C226">
        <v>54605</v>
      </c>
      <c r="D226">
        <v>614</v>
      </c>
      <c r="E226" t="s">
        <v>20</v>
      </c>
      <c r="F226" t="s">
        <v>21</v>
      </c>
      <c r="G226">
        <v>12604</v>
      </c>
      <c r="H226">
        <v>24</v>
      </c>
      <c r="I226" t="s">
        <v>26</v>
      </c>
      <c r="J226" t="s">
        <v>30</v>
      </c>
      <c r="K226">
        <v>462</v>
      </c>
      <c r="L226">
        <v>0.22709889</v>
      </c>
      <c r="M226" t="s">
        <v>28</v>
      </c>
      <c r="N226">
        <v>30</v>
      </c>
      <c r="O226">
        <v>5395</v>
      </c>
      <c r="P226">
        <v>4550.4166670000004</v>
      </c>
      <c r="Q226">
        <v>3640</v>
      </c>
      <c r="R226">
        <v>0.15722904600000001</v>
      </c>
      <c r="S226">
        <v>1</v>
      </c>
      <c r="T226">
        <v>40</v>
      </c>
    </row>
    <row r="227" spans="1:20" x14ac:dyDescent="0.25">
      <c r="A227" s="1">
        <v>43326</v>
      </c>
      <c r="B227">
        <v>53</v>
      </c>
      <c r="C227">
        <v>36754</v>
      </c>
      <c r="D227">
        <v>505</v>
      </c>
      <c r="E227" t="s">
        <v>33</v>
      </c>
      <c r="F227" t="s">
        <v>25</v>
      </c>
      <c r="G227">
        <v>36455</v>
      </c>
      <c r="H227">
        <v>36</v>
      </c>
      <c r="I227" t="s">
        <v>22</v>
      </c>
      <c r="J227" t="s">
        <v>27</v>
      </c>
      <c r="K227">
        <v>674</v>
      </c>
      <c r="L227">
        <v>0.18276757499999999</v>
      </c>
      <c r="M227" t="s">
        <v>28</v>
      </c>
      <c r="N227">
        <v>34</v>
      </c>
      <c r="O227">
        <v>3055</v>
      </c>
      <c r="P227">
        <v>3062.833333</v>
      </c>
      <c r="Q227">
        <v>117533</v>
      </c>
      <c r="R227">
        <v>0.282110203</v>
      </c>
      <c r="S227">
        <v>0</v>
      </c>
      <c r="T227">
        <v>51</v>
      </c>
    </row>
    <row r="228" spans="1:20" x14ac:dyDescent="0.25">
      <c r="A228" s="1">
        <v>43327</v>
      </c>
      <c r="B228">
        <v>40</v>
      </c>
      <c r="D228">
        <v>601</v>
      </c>
      <c r="E228" t="s">
        <v>20</v>
      </c>
      <c r="F228" t="s">
        <v>32</v>
      </c>
      <c r="G228">
        <v>38810</v>
      </c>
      <c r="I228" t="s">
        <v>26</v>
      </c>
      <c r="J228" t="s">
        <v>27</v>
      </c>
      <c r="K228">
        <v>153</v>
      </c>
      <c r="L228">
        <v>0.27368744499999997</v>
      </c>
      <c r="M228" t="s">
        <v>24</v>
      </c>
      <c r="N228">
        <v>12</v>
      </c>
      <c r="O228">
        <v>6120</v>
      </c>
      <c r="P228">
        <v>3118.833333</v>
      </c>
      <c r="Q228">
        <v>170152</v>
      </c>
      <c r="R228">
        <v>0.21125300499999999</v>
      </c>
      <c r="S228">
        <v>0</v>
      </c>
      <c r="T228">
        <v>47</v>
      </c>
    </row>
    <row r="229" spans="1:20" x14ac:dyDescent="0.25">
      <c r="A229" s="1">
        <v>43328</v>
      </c>
      <c r="B229">
        <v>27</v>
      </c>
      <c r="C229">
        <v>29512</v>
      </c>
      <c r="D229">
        <v>545</v>
      </c>
      <c r="E229" t="s">
        <v>20</v>
      </c>
      <c r="F229" t="s">
        <v>29</v>
      </c>
      <c r="G229">
        <v>28201</v>
      </c>
      <c r="H229">
        <v>60</v>
      </c>
      <c r="I229" t="s">
        <v>26</v>
      </c>
      <c r="J229" t="s">
        <v>27</v>
      </c>
      <c r="K229">
        <v>455</v>
      </c>
      <c r="L229">
        <v>0.238223981</v>
      </c>
      <c r="M229" t="s">
        <v>24</v>
      </c>
      <c r="N229">
        <v>15</v>
      </c>
      <c r="O229">
        <v>2290</v>
      </c>
      <c r="P229">
        <v>1250</v>
      </c>
      <c r="Q229">
        <v>3661</v>
      </c>
      <c r="R229">
        <v>0.29851906099999997</v>
      </c>
      <c r="S229">
        <v>0</v>
      </c>
      <c r="T229">
        <v>53</v>
      </c>
    </row>
    <row r="230" spans="1:20" x14ac:dyDescent="0.25">
      <c r="A230" s="1">
        <v>43329</v>
      </c>
      <c r="B230">
        <v>31</v>
      </c>
      <c r="C230">
        <v>34589</v>
      </c>
      <c r="D230">
        <v>445</v>
      </c>
      <c r="E230" t="s">
        <v>20</v>
      </c>
      <c r="F230" t="s">
        <v>32</v>
      </c>
      <c r="G230">
        <v>91631</v>
      </c>
      <c r="H230">
        <v>60</v>
      </c>
      <c r="I230" t="s">
        <v>22</v>
      </c>
      <c r="J230" t="s">
        <v>30</v>
      </c>
      <c r="K230">
        <v>285</v>
      </c>
      <c r="L230">
        <v>7.1258950000000001E-2</v>
      </c>
      <c r="M230" t="s">
        <v>28</v>
      </c>
      <c r="N230">
        <v>29</v>
      </c>
      <c r="O230">
        <v>1428</v>
      </c>
      <c r="P230">
        <v>2882.416667</v>
      </c>
      <c r="Q230">
        <v>17138</v>
      </c>
      <c r="R230">
        <v>0.39618506399999998</v>
      </c>
      <c r="S230">
        <v>0</v>
      </c>
      <c r="T230">
        <v>52</v>
      </c>
    </row>
    <row r="231" spans="1:20" x14ac:dyDescent="0.25">
      <c r="A231" s="1">
        <v>66341</v>
      </c>
      <c r="B231">
        <v>48</v>
      </c>
      <c r="C231">
        <v>56584</v>
      </c>
      <c r="D231">
        <v>615</v>
      </c>
      <c r="E231" t="s">
        <v>68</v>
      </c>
      <c r="F231" t="s">
        <v>67</v>
      </c>
      <c r="G231">
        <v>15122</v>
      </c>
      <c r="H231">
        <v>36</v>
      </c>
      <c r="I231" t="s">
        <v>22</v>
      </c>
      <c r="J231" t="s">
        <v>27</v>
      </c>
      <c r="K231">
        <v>115</v>
      </c>
      <c r="L231">
        <v>0.49601572100000002</v>
      </c>
      <c r="M231" t="s">
        <v>31</v>
      </c>
      <c r="N231">
        <v>25</v>
      </c>
      <c r="O231">
        <v>6834</v>
      </c>
      <c r="P231">
        <v>4715.3333329999996</v>
      </c>
      <c r="Q231">
        <v>115778</v>
      </c>
      <c r="R231">
        <v>0.181059317</v>
      </c>
      <c r="S231">
        <v>1</v>
      </c>
      <c r="T231">
        <v>40.799999999999997</v>
      </c>
    </row>
    <row r="232" spans="1:20" x14ac:dyDescent="0.25">
      <c r="A232" s="1">
        <v>43331</v>
      </c>
      <c r="B232">
        <v>31</v>
      </c>
      <c r="C232">
        <v>32777</v>
      </c>
      <c r="D232">
        <v>537</v>
      </c>
      <c r="E232" t="s">
        <v>52</v>
      </c>
      <c r="F232" t="s">
        <v>21</v>
      </c>
      <c r="G232">
        <v>27822</v>
      </c>
      <c r="H232">
        <v>60</v>
      </c>
      <c r="I232" t="s">
        <v>35</v>
      </c>
      <c r="J232" t="s">
        <v>27</v>
      </c>
      <c r="K232">
        <v>392</v>
      </c>
      <c r="L232">
        <v>0.20648960199999999</v>
      </c>
      <c r="M232" t="s">
        <v>31</v>
      </c>
      <c r="N232">
        <v>21</v>
      </c>
      <c r="O232">
        <v>4771</v>
      </c>
      <c r="P232">
        <v>2731.416667</v>
      </c>
      <c r="Q232">
        <v>114409</v>
      </c>
      <c r="R232">
        <v>0.22600034599999999</v>
      </c>
      <c r="S232">
        <v>0</v>
      </c>
      <c r="T232">
        <v>55</v>
      </c>
    </row>
    <row r="233" spans="1:20" x14ac:dyDescent="0.25">
      <c r="A233" s="1">
        <v>43332</v>
      </c>
      <c r="B233">
        <v>42</v>
      </c>
      <c r="D233">
        <v>575</v>
      </c>
      <c r="E233" t="s">
        <v>33</v>
      </c>
      <c r="F233" t="s">
        <v>29</v>
      </c>
      <c r="G233">
        <v>20087</v>
      </c>
      <c r="I233" t="s">
        <v>22</v>
      </c>
      <c r="J233" t="s">
        <v>30</v>
      </c>
      <c r="K233">
        <v>582</v>
      </c>
      <c r="L233">
        <v>0.32817901599999999</v>
      </c>
      <c r="M233" t="s">
        <v>24</v>
      </c>
      <c r="N233">
        <v>29</v>
      </c>
      <c r="O233">
        <v>12504</v>
      </c>
      <c r="P233">
        <v>5908.4166670000004</v>
      </c>
      <c r="Q233">
        <v>23706</v>
      </c>
      <c r="R233">
        <v>0.238828607</v>
      </c>
      <c r="S233">
        <v>0</v>
      </c>
      <c r="T233">
        <v>61</v>
      </c>
    </row>
    <row r="234" spans="1:20" x14ac:dyDescent="0.25">
      <c r="A234" s="1">
        <v>43333</v>
      </c>
      <c r="B234">
        <v>40</v>
      </c>
      <c r="C234">
        <v>52184</v>
      </c>
      <c r="D234">
        <v>574</v>
      </c>
      <c r="E234" t="s">
        <v>33</v>
      </c>
      <c r="F234" t="s">
        <v>25</v>
      </c>
      <c r="G234">
        <v>38284</v>
      </c>
      <c r="H234">
        <v>48</v>
      </c>
      <c r="I234" t="s">
        <v>22</v>
      </c>
      <c r="J234" t="s">
        <v>30</v>
      </c>
      <c r="K234">
        <v>356</v>
      </c>
      <c r="L234">
        <v>0.146371786</v>
      </c>
      <c r="M234" t="s">
        <v>34</v>
      </c>
      <c r="N234">
        <v>16</v>
      </c>
      <c r="O234">
        <v>7697</v>
      </c>
      <c r="P234">
        <v>4348.6666670000004</v>
      </c>
      <c r="Q234">
        <v>82766</v>
      </c>
      <c r="R234">
        <v>0.228254072</v>
      </c>
      <c r="S234">
        <v>0</v>
      </c>
      <c r="T234">
        <v>53</v>
      </c>
    </row>
    <row r="235" spans="1:20" x14ac:dyDescent="0.25">
      <c r="A235" s="1">
        <v>43334</v>
      </c>
      <c r="B235">
        <v>32</v>
      </c>
      <c r="C235">
        <v>43451</v>
      </c>
      <c r="D235">
        <v>506</v>
      </c>
      <c r="E235" t="s">
        <v>20</v>
      </c>
      <c r="F235" t="s">
        <v>32</v>
      </c>
      <c r="G235">
        <v>9077</v>
      </c>
      <c r="H235">
        <v>36</v>
      </c>
      <c r="I235" t="s">
        <v>44</v>
      </c>
      <c r="J235" t="s">
        <v>30</v>
      </c>
      <c r="K235">
        <v>564</v>
      </c>
      <c r="L235">
        <v>0.29427567500000001</v>
      </c>
      <c r="M235" t="s">
        <v>34</v>
      </c>
      <c r="N235">
        <v>23</v>
      </c>
      <c r="O235">
        <v>1218</v>
      </c>
      <c r="P235">
        <v>3620.916667</v>
      </c>
      <c r="Q235">
        <v>47111</v>
      </c>
      <c r="R235">
        <v>0.24656439299999999</v>
      </c>
      <c r="S235">
        <v>0</v>
      </c>
      <c r="T235">
        <v>56</v>
      </c>
    </row>
    <row r="236" spans="1:20" x14ac:dyDescent="0.25">
      <c r="A236" s="1">
        <v>43335</v>
      </c>
      <c r="B236">
        <v>65</v>
      </c>
      <c r="C236">
        <v>23881</v>
      </c>
      <c r="D236">
        <v>599</v>
      </c>
      <c r="E236" t="s">
        <v>20</v>
      </c>
      <c r="F236" t="s">
        <v>32</v>
      </c>
      <c r="G236">
        <v>17067</v>
      </c>
      <c r="H236">
        <v>60</v>
      </c>
      <c r="I236" t="s">
        <v>26</v>
      </c>
      <c r="J236" t="s">
        <v>23</v>
      </c>
      <c r="K236">
        <v>678</v>
      </c>
      <c r="L236">
        <v>0.410319198</v>
      </c>
      <c r="M236" t="s">
        <v>38</v>
      </c>
      <c r="N236">
        <v>23</v>
      </c>
      <c r="O236">
        <v>22121</v>
      </c>
      <c r="P236">
        <v>1990.083333</v>
      </c>
      <c r="Q236">
        <v>5423</v>
      </c>
      <c r="R236">
        <v>0.21928418099999999</v>
      </c>
      <c r="S236">
        <v>0</v>
      </c>
      <c r="T236">
        <v>57</v>
      </c>
    </row>
    <row r="237" spans="1:20" x14ac:dyDescent="0.25">
      <c r="A237" s="1">
        <v>43336</v>
      </c>
      <c r="B237">
        <v>47</v>
      </c>
      <c r="C237">
        <v>44248</v>
      </c>
      <c r="E237" t="s">
        <v>33</v>
      </c>
      <c r="F237" t="s">
        <v>32</v>
      </c>
      <c r="H237">
        <v>36</v>
      </c>
      <c r="I237" t="s">
        <v>26</v>
      </c>
      <c r="J237" t="s">
        <v>30</v>
      </c>
      <c r="K237">
        <v>499</v>
      </c>
      <c r="L237">
        <v>0.22488149299999999</v>
      </c>
      <c r="M237" t="s">
        <v>28</v>
      </c>
      <c r="N237">
        <v>28</v>
      </c>
      <c r="O237">
        <v>41840</v>
      </c>
      <c r="P237">
        <v>3687.333333</v>
      </c>
      <c r="Q237">
        <v>50429</v>
      </c>
      <c r="R237">
        <v>0.232599733</v>
      </c>
      <c r="S237">
        <v>0</v>
      </c>
      <c r="T237">
        <v>54</v>
      </c>
    </row>
    <row r="238" spans="1:20" x14ac:dyDescent="0.25">
      <c r="A238" s="1">
        <v>43337</v>
      </c>
      <c r="B238">
        <v>18</v>
      </c>
      <c r="D238">
        <v>551</v>
      </c>
      <c r="F238" t="s">
        <v>21</v>
      </c>
      <c r="G238">
        <v>35284</v>
      </c>
      <c r="I238" t="s">
        <v>26</v>
      </c>
      <c r="J238" t="s">
        <v>34</v>
      </c>
      <c r="K238">
        <v>264</v>
      </c>
      <c r="L238">
        <v>0.54180692399999997</v>
      </c>
      <c r="M238" t="s">
        <v>24</v>
      </c>
      <c r="N238">
        <v>23</v>
      </c>
      <c r="O238">
        <v>2316</v>
      </c>
      <c r="P238">
        <v>1323.75</v>
      </c>
      <c r="Q238">
        <v>278826</v>
      </c>
      <c r="R238">
        <v>0.32529750000000002</v>
      </c>
      <c r="S238">
        <v>0</v>
      </c>
      <c r="T238">
        <v>54</v>
      </c>
    </row>
    <row r="239" spans="1:20" x14ac:dyDescent="0.25">
      <c r="A239" s="1">
        <v>43338</v>
      </c>
      <c r="B239">
        <v>42</v>
      </c>
      <c r="C239">
        <v>39637</v>
      </c>
      <c r="D239">
        <v>599</v>
      </c>
      <c r="E239" t="s">
        <v>20</v>
      </c>
      <c r="F239" t="s">
        <v>41</v>
      </c>
      <c r="H239">
        <v>24</v>
      </c>
      <c r="I239" t="s">
        <v>26</v>
      </c>
      <c r="J239" t="s">
        <v>27</v>
      </c>
      <c r="K239">
        <v>337</v>
      </c>
      <c r="L239">
        <v>0.109721187</v>
      </c>
      <c r="M239" t="s">
        <v>34</v>
      </c>
      <c r="N239">
        <v>25</v>
      </c>
      <c r="O239">
        <v>823</v>
      </c>
      <c r="P239">
        <v>3303.083333</v>
      </c>
      <c r="Q239">
        <v>174623</v>
      </c>
      <c r="R239">
        <v>0.245088583</v>
      </c>
      <c r="S239">
        <v>0</v>
      </c>
      <c r="T239">
        <v>50</v>
      </c>
    </row>
    <row r="240" spans="1:20" x14ac:dyDescent="0.25">
      <c r="A240" s="1">
        <v>43339</v>
      </c>
      <c r="B240">
        <v>32</v>
      </c>
      <c r="C240">
        <v>48777</v>
      </c>
      <c r="D240">
        <v>549</v>
      </c>
      <c r="E240" t="s">
        <v>20</v>
      </c>
      <c r="F240" t="s">
        <v>29</v>
      </c>
      <c r="G240">
        <v>32798</v>
      </c>
      <c r="H240">
        <v>72</v>
      </c>
      <c r="I240" t="s">
        <v>35</v>
      </c>
      <c r="J240" t="s">
        <v>23</v>
      </c>
      <c r="K240">
        <v>176</v>
      </c>
      <c r="L240">
        <v>0.28910381899999998</v>
      </c>
      <c r="M240" t="s">
        <v>38</v>
      </c>
      <c r="N240">
        <v>30</v>
      </c>
      <c r="O240">
        <v>1382</v>
      </c>
      <c r="P240">
        <v>4064.75</v>
      </c>
      <c r="Q240">
        <v>69125</v>
      </c>
      <c r="R240">
        <v>0.29660134599999999</v>
      </c>
      <c r="S240">
        <v>0</v>
      </c>
      <c r="T240">
        <v>55</v>
      </c>
    </row>
    <row r="241" spans="1:20" x14ac:dyDescent="0.25">
      <c r="A241" s="1">
        <v>43340</v>
      </c>
      <c r="B241">
        <v>50</v>
      </c>
      <c r="C241">
        <v>43208</v>
      </c>
      <c r="D241">
        <v>564</v>
      </c>
      <c r="E241" t="s">
        <v>20</v>
      </c>
      <c r="F241" t="s">
        <v>32</v>
      </c>
      <c r="G241">
        <v>13574</v>
      </c>
      <c r="H241">
        <v>84</v>
      </c>
      <c r="I241" t="s">
        <v>22</v>
      </c>
      <c r="J241" t="s">
        <v>34</v>
      </c>
      <c r="K241">
        <v>361</v>
      </c>
      <c r="L241">
        <v>0.34082699399999999</v>
      </c>
      <c r="M241" t="s">
        <v>28</v>
      </c>
      <c r="N241">
        <v>33</v>
      </c>
      <c r="O241">
        <v>2108</v>
      </c>
      <c r="P241">
        <v>3600.666667</v>
      </c>
      <c r="Q241">
        <v>2671</v>
      </c>
      <c r="R241">
        <v>0.2052592</v>
      </c>
      <c r="S241">
        <v>0</v>
      </c>
      <c r="T241">
        <v>59</v>
      </c>
    </row>
    <row r="242" spans="1:20" x14ac:dyDescent="0.25">
      <c r="A242" s="1">
        <v>43341</v>
      </c>
      <c r="B242">
        <v>30</v>
      </c>
      <c r="C242">
        <v>18662</v>
      </c>
      <c r="E242" t="s">
        <v>20</v>
      </c>
      <c r="F242" t="s">
        <v>29</v>
      </c>
      <c r="G242">
        <v>28715</v>
      </c>
      <c r="H242">
        <v>60</v>
      </c>
      <c r="I242" t="s">
        <v>26</v>
      </c>
      <c r="J242" t="s">
        <v>30</v>
      </c>
      <c r="K242">
        <v>511</v>
      </c>
      <c r="L242">
        <v>0.42740328399999999</v>
      </c>
      <c r="M242" t="s">
        <v>24</v>
      </c>
      <c r="N242">
        <v>25</v>
      </c>
      <c r="O242">
        <v>3730</v>
      </c>
      <c r="P242">
        <v>1555.166667</v>
      </c>
      <c r="Q242">
        <v>87204</v>
      </c>
      <c r="R242">
        <v>0.26387038299999999</v>
      </c>
      <c r="S242">
        <v>0</v>
      </c>
      <c r="T242">
        <v>56</v>
      </c>
    </row>
    <row r="243" spans="1:20" x14ac:dyDescent="0.25">
      <c r="A243" s="1">
        <v>43342</v>
      </c>
      <c r="B243">
        <v>38</v>
      </c>
      <c r="C243">
        <v>42209</v>
      </c>
      <c r="D243">
        <v>582</v>
      </c>
      <c r="E243" t="s">
        <v>33</v>
      </c>
      <c r="F243" t="s">
        <v>21</v>
      </c>
      <c r="G243">
        <v>29658</v>
      </c>
      <c r="H243">
        <v>48</v>
      </c>
      <c r="I243" t="s">
        <v>35</v>
      </c>
      <c r="J243" t="s">
        <v>30</v>
      </c>
      <c r="K243">
        <v>395</v>
      </c>
      <c r="L243">
        <v>0.18502497200000001</v>
      </c>
      <c r="M243" t="s">
        <v>31</v>
      </c>
      <c r="N243">
        <v>36</v>
      </c>
      <c r="O243">
        <v>794</v>
      </c>
      <c r="P243">
        <v>3517.416667</v>
      </c>
      <c r="Q243">
        <v>102388</v>
      </c>
      <c r="R243">
        <v>0.243953539</v>
      </c>
      <c r="S243">
        <v>0</v>
      </c>
      <c r="T243">
        <v>54</v>
      </c>
    </row>
    <row r="244" spans="1:20" x14ac:dyDescent="0.25">
      <c r="A244" s="1">
        <v>43343</v>
      </c>
      <c r="B244">
        <v>46</v>
      </c>
      <c r="C244">
        <v>99222</v>
      </c>
      <c r="D244">
        <v>450</v>
      </c>
      <c r="E244" t="s">
        <v>20</v>
      </c>
      <c r="F244" t="s">
        <v>21</v>
      </c>
      <c r="G244">
        <v>44563</v>
      </c>
      <c r="H244">
        <v>120</v>
      </c>
      <c r="I244" t="s">
        <v>22</v>
      </c>
      <c r="J244" t="s">
        <v>23</v>
      </c>
      <c r="K244">
        <v>281</v>
      </c>
      <c r="L244">
        <v>0.21913932999999999</v>
      </c>
      <c r="M244" t="s">
        <v>28</v>
      </c>
      <c r="N244">
        <v>32</v>
      </c>
      <c r="O244">
        <v>8172</v>
      </c>
      <c r="P244">
        <v>8268.5</v>
      </c>
      <c r="Q244">
        <v>13821</v>
      </c>
      <c r="R244">
        <v>0.42009125800000002</v>
      </c>
      <c r="S244">
        <v>0</v>
      </c>
      <c r="T244">
        <v>51</v>
      </c>
    </row>
    <row r="245" spans="1:20" x14ac:dyDescent="0.25">
      <c r="A245" s="1">
        <v>43344</v>
      </c>
      <c r="B245">
        <v>50</v>
      </c>
      <c r="C245">
        <v>27279</v>
      </c>
      <c r="E245" t="s">
        <v>20</v>
      </c>
      <c r="F245" t="s">
        <v>29</v>
      </c>
      <c r="G245">
        <v>14474</v>
      </c>
      <c r="H245">
        <v>72</v>
      </c>
      <c r="I245" t="s">
        <v>26</v>
      </c>
      <c r="J245" t="s">
        <v>27</v>
      </c>
      <c r="K245">
        <v>590</v>
      </c>
      <c r="L245">
        <v>0.169137765</v>
      </c>
      <c r="M245" t="s">
        <v>28</v>
      </c>
      <c r="N245">
        <v>21</v>
      </c>
      <c r="O245">
        <v>1524</v>
      </c>
      <c r="P245">
        <v>2273.25</v>
      </c>
      <c r="Q245">
        <v>71005</v>
      </c>
      <c r="R245">
        <v>0.20260362900000001</v>
      </c>
      <c r="S245">
        <v>0</v>
      </c>
      <c r="T245">
        <v>46</v>
      </c>
    </row>
    <row r="246" spans="1:20" x14ac:dyDescent="0.25">
      <c r="A246" s="1">
        <v>43345</v>
      </c>
      <c r="B246">
        <v>25</v>
      </c>
      <c r="C246">
        <v>15000</v>
      </c>
      <c r="D246">
        <v>603</v>
      </c>
      <c r="E246" t="s">
        <v>20</v>
      </c>
      <c r="F246" t="s">
        <v>29</v>
      </c>
      <c r="G246">
        <v>33259</v>
      </c>
      <c r="H246">
        <v>48</v>
      </c>
      <c r="I246" t="s">
        <v>26</v>
      </c>
      <c r="J246" t="s">
        <v>34</v>
      </c>
      <c r="K246">
        <v>253</v>
      </c>
      <c r="L246">
        <v>0.12275454700000001</v>
      </c>
      <c r="M246" t="s">
        <v>34</v>
      </c>
      <c r="N246">
        <v>19</v>
      </c>
      <c r="O246">
        <v>2500</v>
      </c>
      <c r="P246">
        <v>1250</v>
      </c>
      <c r="Q246">
        <v>78519</v>
      </c>
      <c r="R246">
        <v>0.20588636599999999</v>
      </c>
      <c r="S246">
        <v>0</v>
      </c>
      <c r="T246">
        <v>53</v>
      </c>
    </row>
    <row r="247" spans="1:20" x14ac:dyDescent="0.25">
      <c r="A247" s="1">
        <v>43346</v>
      </c>
      <c r="B247">
        <v>35</v>
      </c>
      <c r="C247">
        <v>75376</v>
      </c>
      <c r="D247">
        <v>610</v>
      </c>
      <c r="E247" t="s">
        <v>20</v>
      </c>
      <c r="F247" t="s">
        <v>29</v>
      </c>
      <c r="H247">
        <v>36</v>
      </c>
      <c r="I247" t="s">
        <v>26</v>
      </c>
      <c r="J247" t="s">
        <v>27</v>
      </c>
      <c r="K247">
        <v>448</v>
      </c>
      <c r="L247">
        <v>0.51654334999999996</v>
      </c>
      <c r="M247" t="s">
        <v>28</v>
      </c>
      <c r="N247">
        <v>22</v>
      </c>
      <c r="O247">
        <v>1654</v>
      </c>
      <c r="P247">
        <v>6281.3333329999996</v>
      </c>
      <c r="Q247">
        <v>4964</v>
      </c>
      <c r="R247">
        <v>0.17024077800000001</v>
      </c>
      <c r="S247">
        <v>0</v>
      </c>
      <c r="T247">
        <v>70</v>
      </c>
    </row>
    <row r="248" spans="1:20" x14ac:dyDescent="0.25">
      <c r="A248" s="1">
        <v>43347</v>
      </c>
      <c r="B248">
        <v>34</v>
      </c>
      <c r="C248">
        <v>25096</v>
      </c>
      <c r="E248" t="s">
        <v>20</v>
      </c>
      <c r="F248" t="s">
        <v>32</v>
      </c>
      <c r="G248">
        <v>9999</v>
      </c>
      <c r="H248">
        <v>96</v>
      </c>
      <c r="I248" t="s">
        <v>26</v>
      </c>
      <c r="J248" t="s">
        <v>27</v>
      </c>
      <c r="K248">
        <v>312</v>
      </c>
      <c r="L248">
        <v>0.41685135600000001</v>
      </c>
      <c r="M248" t="s">
        <v>31</v>
      </c>
      <c r="N248">
        <v>28</v>
      </c>
      <c r="O248">
        <v>4662</v>
      </c>
      <c r="P248">
        <v>2091.333333</v>
      </c>
      <c r="Q248">
        <v>125038</v>
      </c>
      <c r="R248">
        <v>0.20911813300000001</v>
      </c>
      <c r="S248">
        <v>0</v>
      </c>
      <c r="T248">
        <v>56</v>
      </c>
    </row>
    <row r="249" spans="1:20" x14ac:dyDescent="0.25">
      <c r="A249" s="1">
        <v>43348</v>
      </c>
      <c r="B249">
        <v>32</v>
      </c>
      <c r="D249">
        <v>606</v>
      </c>
      <c r="E249" t="s">
        <v>20</v>
      </c>
      <c r="F249" t="s">
        <v>29</v>
      </c>
      <c r="G249">
        <v>36726</v>
      </c>
      <c r="I249" t="s">
        <v>22</v>
      </c>
      <c r="J249" t="s">
        <v>30</v>
      </c>
      <c r="K249">
        <v>570</v>
      </c>
      <c r="L249">
        <v>0.23447178099999999</v>
      </c>
      <c r="M249" t="s">
        <v>24</v>
      </c>
      <c r="N249">
        <v>26</v>
      </c>
      <c r="O249">
        <v>3099</v>
      </c>
      <c r="P249">
        <v>2901.416667</v>
      </c>
      <c r="Q249">
        <v>2880</v>
      </c>
      <c r="R249">
        <v>0.258782232</v>
      </c>
      <c r="S249">
        <v>0</v>
      </c>
      <c r="T249">
        <v>54</v>
      </c>
    </row>
    <row r="250" spans="1:20" x14ac:dyDescent="0.25">
      <c r="A250" s="1">
        <v>43349</v>
      </c>
      <c r="B250">
        <v>61</v>
      </c>
      <c r="C250">
        <v>68306</v>
      </c>
      <c r="D250">
        <v>583</v>
      </c>
      <c r="E250" t="s">
        <v>20</v>
      </c>
      <c r="F250" t="s">
        <v>29</v>
      </c>
      <c r="G250">
        <v>25261</v>
      </c>
      <c r="H250">
        <v>24</v>
      </c>
      <c r="I250" t="s">
        <v>22</v>
      </c>
      <c r="J250" t="s">
        <v>27</v>
      </c>
      <c r="K250">
        <v>441</v>
      </c>
      <c r="L250">
        <v>0.59425357000000001</v>
      </c>
      <c r="M250" t="s">
        <v>34</v>
      </c>
      <c r="N250">
        <v>25</v>
      </c>
      <c r="O250">
        <v>2656</v>
      </c>
      <c r="P250">
        <v>5692.1666670000004</v>
      </c>
      <c r="Q250">
        <v>4148</v>
      </c>
      <c r="R250">
        <v>0.21556277300000001</v>
      </c>
      <c r="S250">
        <v>0</v>
      </c>
      <c r="T250">
        <v>60</v>
      </c>
    </row>
    <row r="251" spans="1:20" x14ac:dyDescent="0.25">
      <c r="A251" s="1">
        <v>43350</v>
      </c>
      <c r="B251">
        <v>44</v>
      </c>
      <c r="C251">
        <v>58991</v>
      </c>
      <c r="D251">
        <v>587</v>
      </c>
      <c r="E251" t="s">
        <v>20</v>
      </c>
      <c r="F251" t="s">
        <v>29</v>
      </c>
      <c r="G251">
        <v>14635</v>
      </c>
      <c r="H251">
        <v>48</v>
      </c>
      <c r="I251" t="s">
        <v>35</v>
      </c>
      <c r="J251" t="s">
        <v>27</v>
      </c>
      <c r="K251">
        <v>248</v>
      </c>
      <c r="L251">
        <v>0.25203846099999999</v>
      </c>
      <c r="M251" t="s">
        <v>31</v>
      </c>
      <c r="N251">
        <v>29</v>
      </c>
      <c r="O251">
        <v>5121</v>
      </c>
      <c r="P251">
        <v>4915.9166670000004</v>
      </c>
      <c r="Q251">
        <v>2967</v>
      </c>
      <c r="R251">
        <v>0.22018807100000001</v>
      </c>
      <c r="S251">
        <v>1</v>
      </c>
      <c r="T251">
        <v>40.799999999999997</v>
      </c>
    </row>
    <row r="252" spans="1:20" x14ac:dyDescent="0.25">
      <c r="A252" s="1">
        <v>43351</v>
      </c>
      <c r="B252">
        <v>24</v>
      </c>
      <c r="C252">
        <v>92237</v>
      </c>
      <c r="D252">
        <v>622</v>
      </c>
      <c r="E252" t="s">
        <v>20</v>
      </c>
      <c r="F252" t="s">
        <v>29</v>
      </c>
      <c r="G252">
        <v>29532</v>
      </c>
      <c r="H252">
        <v>96</v>
      </c>
      <c r="I252" t="s">
        <v>35</v>
      </c>
      <c r="J252" t="s">
        <v>27</v>
      </c>
      <c r="K252">
        <v>417</v>
      </c>
      <c r="L252">
        <v>0.35147741799999999</v>
      </c>
      <c r="M252" t="s">
        <v>38</v>
      </c>
      <c r="N252">
        <v>23</v>
      </c>
      <c r="O252">
        <v>1961</v>
      </c>
      <c r="P252">
        <v>7686.4166670000004</v>
      </c>
      <c r="Q252">
        <v>44061</v>
      </c>
      <c r="R252">
        <v>0.2765456</v>
      </c>
      <c r="S252">
        <v>0</v>
      </c>
      <c r="T252">
        <v>51</v>
      </c>
    </row>
    <row r="253" spans="1:20" x14ac:dyDescent="0.25">
      <c r="A253" s="1">
        <v>43352</v>
      </c>
      <c r="B253">
        <v>51</v>
      </c>
      <c r="C253">
        <v>52241</v>
      </c>
      <c r="D253">
        <v>628</v>
      </c>
      <c r="E253" t="s">
        <v>20</v>
      </c>
      <c r="F253" t="s">
        <v>29</v>
      </c>
      <c r="G253">
        <v>25118</v>
      </c>
      <c r="H253">
        <v>12</v>
      </c>
      <c r="I253" t="s">
        <v>44</v>
      </c>
      <c r="J253" t="s">
        <v>30</v>
      </c>
      <c r="K253">
        <v>1434</v>
      </c>
      <c r="L253">
        <v>7.3397528000000004E-2</v>
      </c>
      <c r="M253" t="s">
        <v>38</v>
      </c>
      <c r="N253">
        <v>24</v>
      </c>
      <c r="O253">
        <v>917</v>
      </c>
      <c r="P253">
        <v>4353.4166670000004</v>
      </c>
      <c r="Q253">
        <v>4632</v>
      </c>
      <c r="R253">
        <v>0.17168387199999999</v>
      </c>
      <c r="S253">
        <v>0</v>
      </c>
      <c r="T253">
        <v>48</v>
      </c>
    </row>
    <row r="254" spans="1:20" x14ac:dyDescent="0.25">
      <c r="A254" s="1">
        <v>43353</v>
      </c>
      <c r="B254">
        <v>65</v>
      </c>
      <c r="C254">
        <v>66407</v>
      </c>
      <c r="D254">
        <v>579</v>
      </c>
      <c r="E254" t="s">
        <v>20</v>
      </c>
      <c r="F254" t="s">
        <v>29</v>
      </c>
      <c r="G254">
        <v>44037</v>
      </c>
      <c r="H254">
        <v>48</v>
      </c>
      <c r="I254" t="s">
        <v>22</v>
      </c>
      <c r="J254" t="s">
        <v>30</v>
      </c>
      <c r="K254">
        <v>235</v>
      </c>
      <c r="L254">
        <v>0.38721772599999998</v>
      </c>
      <c r="M254" t="s">
        <v>24</v>
      </c>
      <c r="N254">
        <v>24</v>
      </c>
      <c r="O254">
        <v>2825</v>
      </c>
      <c r="P254">
        <v>5533.9166670000004</v>
      </c>
      <c r="Q254">
        <v>31667</v>
      </c>
      <c r="R254">
        <v>0.27612223800000002</v>
      </c>
      <c r="S254">
        <v>0</v>
      </c>
      <c r="T254">
        <v>54</v>
      </c>
    </row>
    <row r="255" spans="1:20" x14ac:dyDescent="0.25">
      <c r="A255" s="1">
        <v>43354</v>
      </c>
      <c r="B255">
        <v>52</v>
      </c>
      <c r="C255">
        <v>20071</v>
      </c>
      <c r="D255">
        <v>565</v>
      </c>
      <c r="E255" t="s">
        <v>20</v>
      </c>
      <c r="F255" t="s">
        <v>32</v>
      </c>
      <c r="G255">
        <v>12684</v>
      </c>
      <c r="H255">
        <v>36</v>
      </c>
      <c r="I255" t="s">
        <v>22</v>
      </c>
      <c r="J255" t="s">
        <v>30</v>
      </c>
      <c r="K255">
        <v>484</v>
      </c>
      <c r="L255">
        <v>0.17939667400000001</v>
      </c>
      <c r="M255" t="s">
        <v>31</v>
      </c>
      <c r="N255">
        <v>33</v>
      </c>
      <c r="O255">
        <v>6135</v>
      </c>
      <c r="P255">
        <v>1672.583333</v>
      </c>
      <c r="Q255">
        <v>54748</v>
      </c>
      <c r="R255">
        <v>0.24783322999999999</v>
      </c>
      <c r="S255">
        <v>0</v>
      </c>
      <c r="T255">
        <v>51</v>
      </c>
    </row>
    <row r="256" spans="1:20" x14ac:dyDescent="0.25">
      <c r="A256" s="1">
        <v>43355</v>
      </c>
      <c r="B256">
        <v>21</v>
      </c>
      <c r="C256">
        <v>69356</v>
      </c>
      <c r="D256">
        <v>589</v>
      </c>
      <c r="E256" t="s">
        <v>33</v>
      </c>
      <c r="F256" t="s">
        <v>21</v>
      </c>
      <c r="G256">
        <v>18957</v>
      </c>
      <c r="H256">
        <v>72</v>
      </c>
      <c r="I256" t="s">
        <v>44</v>
      </c>
      <c r="J256" t="s">
        <v>27</v>
      </c>
      <c r="K256">
        <v>530</v>
      </c>
      <c r="L256">
        <v>0.48348326899999999</v>
      </c>
      <c r="M256" t="s">
        <v>31</v>
      </c>
      <c r="N256">
        <v>11</v>
      </c>
      <c r="O256">
        <v>1945</v>
      </c>
      <c r="P256">
        <v>5779.6666670000004</v>
      </c>
      <c r="Q256">
        <v>2166</v>
      </c>
      <c r="R256">
        <v>0.21752118600000001</v>
      </c>
      <c r="S256">
        <v>0</v>
      </c>
      <c r="T256">
        <v>59</v>
      </c>
    </row>
    <row r="257" spans="1:20" x14ac:dyDescent="0.25">
      <c r="A257" s="1">
        <v>43356</v>
      </c>
      <c r="B257">
        <v>34</v>
      </c>
      <c r="C257">
        <v>31043</v>
      </c>
      <c r="E257" t="s">
        <v>20</v>
      </c>
      <c r="F257" t="s">
        <v>29</v>
      </c>
      <c r="G257">
        <v>13424</v>
      </c>
      <c r="H257">
        <v>96</v>
      </c>
      <c r="I257" t="s">
        <v>26</v>
      </c>
      <c r="J257" t="s">
        <v>27</v>
      </c>
      <c r="K257">
        <v>852</v>
      </c>
      <c r="L257">
        <v>0.427270661</v>
      </c>
      <c r="M257" t="s">
        <v>28</v>
      </c>
      <c r="N257">
        <v>25</v>
      </c>
      <c r="O257">
        <v>2254</v>
      </c>
      <c r="P257">
        <v>2586.916667</v>
      </c>
      <c r="Q257">
        <v>42394</v>
      </c>
      <c r="R257">
        <v>0.25727401500000002</v>
      </c>
      <c r="S257">
        <v>0</v>
      </c>
      <c r="T257">
        <v>56</v>
      </c>
    </row>
    <row r="258" spans="1:20" x14ac:dyDescent="0.25">
      <c r="A258" s="1">
        <v>43357</v>
      </c>
      <c r="B258">
        <v>55</v>
      </c>
      <c r="C258">
        <v>300000</v>
      </c>
      <c r="D258">
        <v>509</v>
      </c>
      <c r="E258" t="s">
        <v>20</v>
      </c>
      <c r="F258" t="s">
        <v>29</v>
      </c>
      <c r="G258">
        <v>18698</v>
      </c>
      <c r="H258">
        <v>36</v>
      </c>
      <c r="I258" t="s">
        <v>22</v>
      </c>
      <c r="J258" t="s">
        <v>27</v>
      </c>
      <c r="K258">
        <v>1099</v>
      </c>
      <c r="L258">
        <v>8.1734052000000001E-2</v>
      </c>
      <c r="M258" t="s">
        <v>34</v>
      </c>
      <c r="N258">
        <v>26</v>
      </c>
      <c r="O258">
        <v>8564</v>
      </c>
      <c r="P258">
        <v>25000</v>
      </c>
      <c r="Q258">
        <v>212190</v>
      </c>
      <c r="R258">
        <v>0.206450196</v>
      </c>
      <c r="S258">
        <v>1</v>
      </c>
      <c r="T258">
        <v>42.4</v>
      </c>
    </row>
    <row r="259" spans="1:20" x14ac:dyDescent="0.25">
      <c r="A259" s="1">
        <v>43358</v>
      </c>
      <c r="B259">
        <v>31</v>
      </c>
      <c r="C259">
        <v>34233</v>
      </c>
      <c r="D259">
        <v>599</v>
      </c>
      <c r="E259" t="s">
        <v>20</v>
      </c>
      <c r="F259" t="s">
        <v>25</v>
      </c>
      <c r="G259">
        <v>26572</v>
      </c>
      <c r="H259">
        <v>60</v>
      </c>
      <c r="I259" t="s">
        <v>44</v>
      </c>
      <c r="J259" t="s">
        <v>34</v>
      </c>
      <c r="K259">
        <v>189</v>
      </c>
      <c r="L259">
        <v>0.39347591199999998</v>
      </c>
      <c r="M259" t="s">
        <v>38</v>
      </c>
      <c r="N259">
        <v>25</v>
      </c>
      <c r="O259">
        <v>987</v>
      </c>
      <c r="P259">
        <v>2852.75</v>
      </c>
      <c r="Q259">
        <v>4017</v>
      </c>
      <c r="R259">
        <v>0.22928784599999999</v>
      </c>
      <c r="S259">
        <v>0</v>
      </c>
      <c r="T259">
        <v>56</v>
      </c>
    </row>
    <row r="260" spans="1:20" x14ac:dyDescent="0.25">
      <c r="A260" s="1">
        <v>43359</v>
      </c>
      <c r="B260">
        <v>45</v>
      </c>
      <c r="D260">
        <v>632</v>
      </c>
      <c r="E260" t="s">
        <v>20</v>
      </c>
      <c r="F260" t="s">
        <v>21</v>
      </c>
      <c r="G260">
        <v>35991</v>
      </c>
      <c r="I260" t="s">
        <v>22</v>
      </c>
      <c r="J260" t="s">
        <v>34</v>
      </c>
      <c r="K260">
        <v>390</v>
      </c>
      <c r="L260">
        <v>0.29120211000000001</v>
      </c>
      <c r="M260" t="s">
        <v>31</v>
      </c>
      <c r="N260">
        <v>31</v>
      </c>
      <c r="O260">
        <v>1014</v>
      </c>
      <c r="P260">
        <v>6822.25</v>
      </c>
      <c r="Q260">
        <v>20078</v>
      </c>
      <c r="R260">
        <v>0.223108849</v>
      </c>
      <c r="S260">
        <v>0</v>
      </c>
      <c r="T260">
        <v>48</v>
      </c>
    </row>
    <row r="261" spans="1:20" x14ac:dyDescent="0.25">
      <c r="A261" s="1">
        <v>43360</v>
      </c>
      <c r="B261">
        <v>49</v>
      </c>
      <c r="C261">
        <v>79592</v>
      </c>
      <c r="D261">
        <v>583</v>
      </c>
      <c r="E261" t="s">
        <v>33</v>
      </c>
      <c r="F261" t="s">
        <v>29</v>
      </c>
      <c r="G261">
        <v>17337</v>
      </c>
      <c r="H261">
        <v>60</v>
      </c>
      <c r="I261" t="s">
        <v>22</v>
      </c>
      <c r="J261" t="s">
        <v>27</v>
      </c>
      <c r="K261">
        <v>290</v>
      </c>
      <c r="L261">
        <v>0.47058030899999997</v>
      </c>
      <c r="M261" t="s">
        <v>34</v>
      </c>
      <c r="N261">
        <v>27</v>
      </c>
      <c r="O261">
        <v>1256</v>
      </c>
      <c r="P261">
        <v>6632.6666670000004</v>
      </c>
      <c r="Q261">
        <v>354369</v>
      </c>
      <c r="R261">
        <v>0.232390554</v>
      </c>
      <c r="S261">
        <v>1</v>
      </c>
      <c r="T261">
        <v>51.2</v>
      </c>
    </row>
    <row r="262" spans="1:20" x14ac:dyDescent="0.25">
      <c r="A262" s="1">
        <v>43361</v>
      </c>
      <c r="B262">
        <v>28</v>
      </c>
      <c r="C262">
        <v>45466</v>
      </c>
      <c r="D262">
        <v>589</v>
      </c>
      <c r="E262" t="s">
        <v>45</v>
      </c>
      <c r="F262" t="s">
        <v>29</v>
      </c>
      <c r="G262">
        <v>31671</v>
      </c>
      <c r="H262">
        <v>84</v>
      </c>
      <c r="I262" t="s">
        <v>26</v>
      </c>
      <c r="J262" t="s">
        <v>27</v>
      </c>
      <c r="K262">
        <v>256</v>
      </c>
      <c r="L262">
        <v>0.58573378200000004</v>
      </c>
      <c r="M262" t="s">
        <v>38</v>
      </c>
      <c r="N262">
        <v>19</v>
      </c>
      <c r="O262">
        <v>3160</v>
      </c>
      <c r="P262">
        <v>3788.833333</v>
      </c>
      <c r="Q262">
        <v>259643</v>
      </c>
      <c r="R262">
        <v>0.25537715999999999</v>
      </c>
      <c r="S262">
        <v>0</v>
      </c>
      <c r="T262">
        <v>74</v>
      </c>
    </row>
    <row r="263" spans="1:20" x14ac:dyDescent="0.25">
      <c r="A263" s="1">
        <v>43362</v>
      </c>
      <c r="B263">
        <v>39</v>
      </c>
      <c r="C263">
        <v>75932</v>
      </c>
      <c r="D263">
        <v>530</v>
      </c>
      <c r="E263" t="s">
        <v>20</v>
      </c>
      <c r="F263" t="s">
        <v>41</v>
      </c>
      <c r="G263">
        <v>29901</v>
      </c>
      <c r="H263">
        <v>12</v>
      </c>
      <c r="I263" t="s">
        <v>26</v>
      </c>
      <c r="J263" t="s">
        <v>27</v>
      </c>
      <c r="K263">
        <v>350</v>
      </c>
      <c r="L263">
        <v>0.180458703</v>
      </c>
      <c r="M263" t="s">
        <v>28</v>
      </c>
      <c r="N263">
        <v>17</v>
      </c>
      <c r="O263">
        <v>4763</v>
      </c>
      <c r="P263">
        <v>6327.6666670000004</v>
      </c>
      <c r="Q263">
        <v>71127</v>
      </c>
      <c r="R263">
        <v>0.23353922199999999</v>
      </c>
      <c r="S263">
        <v>0</v>
      </c>
      <c r="T263">
        <v>47</v>
      </c>
    </row>
    <row r="264" spans="1:20" x14ac:dyDescent="0.25">
      <c r="A264" s="1">
        <v>43363</v>
      </c>
      <c r="B264">
        <v>18</v>
      </c>
      <c r="C264">
        <v>160729</v>
      </c>
      <c r="D264">
        <v>555</v>
      </c>
      <c r="E264" t="s">
        <v>20</v>
      </c>
      <c r="F264" t="s">
        <v>21</v>
      </c>
      <c r="G264">
        <v>22942</v>
      </c>
      <c r="H264">
        <v>48</v>
      </c>
      <c r="I264" t="s">
        <v>44</v>
      </c>
      <c r="J264" t="s">
        <v>34</v>
      </c>
      <c r="K264">
        <v>179</v>
      </c>
      <c r="L264">
        <v>0.28698562900000002</v>
      </c>
      <c r="M264" t="s">
        <v>34</v>
      </c>
      <c r="N264">
        <v>18</v>
      </c>
      <c r="O264">
        <v>4814</v>
      </c>
      <c r="P264">
        <v>13394.083329999999</v>
      </c>
      <c r="Q264">
        <v>47782</v>
      </c>
      <c r="R264">
        <v>0.264057981</v>
      </c>
      <c r="S264">
        <v>1</v>
      </c>
      <c r="T264">
        <v>42.4</v>
      </c>
    </row>
    <row r="265" spans="1:20" x14ac:dyDescent="0.25">
      <c r="A265" s="1">
        <v>43364</v>
      </c>
      <c r="B265">
        <v>27</v>
      </c>
      <c r="E265" t="s">
        <v>20</v>
      </c>
      <c r="F265" t="s">
        <v>29</v>
      </c>
      <c r="G265">
        <v>31897</v>
      </c>
      <c r="I265" t="s">
        <v>22</v>
      </c>
      <c r="J265" t="s">
        <v>27</v>
      </c>
      <c r="K265">
        <v>389</v>
      </c>
      <c r="L265">
        <v>7.1928094999999997E-2</v>
      </c>
      <c r="M265" t="s">
        <v>34</v>
      </c>
      <c r="N265">
        <v>29</v>
      </c>
      <c r="O265">
        <v>11187</v>
      </c>
      <c r="P265">
        <v>2445.75</v>
      </c>
      <c r="Q265">
        <v>2007</v>
      </c>
      <c r="R265">
        <v>0.33827639999999998</v>
      </c>
      <c r="S265">
        <v>0</v>
      </c>
      <c r="T265">
        <v>54</v>
      </c>
    </row>
    <row r="266" spans="1:20" x14ac:dyDescent="0.25">
      <c r="A266" s="1">
        <v>43365</v>
      </c>
      <c r="B266">
        <v>36</v>
      </c>
      <c r="C266">
        <v>15000</v>
      </c>
      <c r="D266">
        <v>575</v>
      </c>
      <c r="F266" t="s">
        <v>32</v>
      </c>
      <c r="G266">
        <v>16449</v>
      </c>
      <c r="H266">
        <v>12</v>
      </c>
      <c r="I266" t="s">
        <v>22</v>
      </c>
      <c r="J266" t="s">
        <v>27</v>
      </c>
      <c r="K266">
        <v>195</v>
      </c>
      <c r="L266">
        <v>7.3249963000000001E-2</v>
      </c>
      <c r="M266" t="s">
        <v>34</v>
      </c>
      <c r="N266">
        <v>26</v>
      </c>
      <c r="O266">
        <v>587</v>
      </c>
      <c r="P266">
        <v>1250</v>
      </c>
      <c r="Q266">
        <v>7278</v>
      </c>
      <c r="R266">
        <v>0.21562868700000001</v>
      </c>
      <c r="S266">
        <v>0</v>
      </c>
      <c r="T266">
        <v>52</v>
      </c>
    </row>
    <row r="267" spans="1:20" x14ac:dyDescent="0.25">
      <c r="A267" s="1">
        <v>43366</v>
      </c>
      <c r="B267">
        <v>25</v>
      </c>
      <c r="C267">
        <v>22698</v>
      </c>
      <c r="D267">
        <v>630</v>
      </c>
      <c r="E267" t="s">
        <v>20</v>
      </c>
      <c r="F267" t="s">
        <v>41</v>
      </c>
      <c r="G267">
        <v>7604</v>
      </c>
      <c r="H267">
        <v>36</v>
      </c>
      <c r="I267" t="s">
        <v>22</v>
      </c>
      <c r="J267" t="s">
        <v>27</v>
      </c>
      <c r="K267">
        <v>165</v>
      </c>
      <c r="L267">
        <v>0.30265163499999997</v>
      </c>
      <c r="M267" t="s">
        <v>31</v>
      </c>
      <c r="N267">
        <v>22</v>
      </c>
      <c r="O267">
        <v>3441</v>
      </c>
      <c r="P267">
        <v>1891.5</v>
      </c>
      <c r="Q267">
        <v>102389</v>
      </c>
      <c r="R267">
        <v>0.20386079300000001</v>
      </c>
      <c r="S267">
        <v>0</v>
      </c>
      <c r="T267">
        <v>50</v>
      </c>
    </row>
    <row r="268" spans="1:20" x14ac:dyDescent="0.25">
      <c r="A268" s="1">
        <v>43367</v>
      </c>
      <c r="B268">
        <v>59</v>
      </c>
      <c r="C268">
        <v>117989</v>
      </c>
      <c r="D268">
        <v>610</v>
      </c>
      <c r="E268" t="s">
        <v>20</v>
      </c>
      <c r="F268" t="s">
        <v>41</v>
      </c>
      <c r="G268">
        <v>21413</v>
      </c>
      <c r="H268">
        <v>48</v>
      </c>
      <c r="I268" t="s">
        <v>22</v>
      </c>
      <c r="J268" t="s">
        <v>23</v>
      </c>
      <c r="K268">
        <v>642</v>
      </c>
      <c r="L268">
        <v>0.54116542400000001</v>
      </c>
      <c r="M268" t="s">
        <v>24</v>
      </c>
      <c r="N268">
        <v>20</v>
      </c>
      <c r="O268">
        <v>2737</v>
      </c>
      <c r="P268">
        <v>9832.4166669999995</v>
      </c>
      <c r="Q268">
        <v>50135</v>
      </c>
      <c r="R268">
        <v>0.201274601</v>
      </c>
      <c r="S268">
        <v>1</v>
      </c>
      <c r="T268">
        <v>48.8</v>
      </c>
    </row>
    <row r="269" spans="1:20" x14ac:dyDescent="0.25">
      <c r="A269" s="1">
        <v>43368</v>
      </c>
      <c r="B269">
        <v>22</v>
      </c>
      <c r="C269">
        <v>28842</v>
      </c>
      <c r="D269">
        <v>462</v>
      </c>
      <c r="E269" t="s">
        <v>20</v>
      </c>
      <c r="F269" t="s">
        <v>32</v>
      </c>
      <c r="G269">
        <v>23503</v>
      </c>
      <c r="H269">
        <v>120</v>
      </c>
      <c r="I269" t="s">
        <v>26</v>
      </c>
      <c r="J269" t="s">
        <v>30</v>
      </c>
      <c r="K269">
        <v>255</v>
      </c>
      <c r="L269">
        <v>0.29499269099999997</v>
      </c>
      <c r="M269" t="s">
        <v>38</v>
      </c>
      <c r="N269">
        <v>23</v>
      </c>
      <c r="O269">
        <v>2048</v>
      </c>
      <c r="P269">
        <v>2403.5</v>
      </c>
      <c r="Q269">
        <v>25107</v>
      </c>
      <c r="R269">
        <v>0.33427984300000002</v>
      </c>
      <c r="S269">
        <v>0</v>
      </c>
      <c r="T269">
        <v>55</v>
      </c>
    </row>
    <row r="270" spans="1:20" x14ac:dyDescent="0.25">
      <c r="A270" s="1">
        <v>43369</v>
      </c>
      <c r="B270">
        <v>34</v>
      </c>
      <c r="C270">
        <v>197755</v>
      </c>
      <c r="E270" t="s">
        <v>20</v>
      </c>
      <c r="F270" t="s">
        <v>25</v>
      </c>
      <c r="G270">
        <v>23464</v>
      </c>
      <c r="H270">
        <v>24</v>
      </c>
      <c r="I270" t="s">
        <v>22</v>
      </c>
      <c r="J270" t="s">
        <v>30</v>
      </c>
      <c r="K270">
        <v>310</v>
      </c>
      <c r="L270">
        <v>0.38065988699999997</v>
      </c>
      <c r="M270" t="s">
        <v>28</v>
      </c>
      <c r="N270">
        <v>27</v>
      </c>
      <c r="O270">
        <v>1533</v>
      </c>
      <c r="P270">
        <v>16479.583330000001</v>
      </c>
      <c r="Q270">
        <v>7368</v>
      </c>
      <c r="R270">
        <v>0.207100706</v>
      </c>
      <c r="S270">
        <v>1</v>
      </c>
      <c r="T270">
        <v>41.6</v>
      </c>
    </row>
    <row r="271" spans="1:20" x14ac:dyDescent="0.25">
      <c r="A271" s="1">
        <v>43370</v>
      </c>
      <c r="B271">
        <v>41</v>
      </c>
      <c r="C271">
        <v>80502</v>
      </c>
      <c r="D271">
        <v>588</v>
      </c>
      <c r="E271" t="s">
        <v>20</v>
      </c>
      <c r="F271" t="s">
        <v>29</v>
      </c>
      <c r="G271">
        <v>51696</v>
      </c>
      <c r="H271">
        <v>36</v>
      </c>
      <c r="I271" t="s">
        <v>22</v>
      </c>
      <c r="J271" t="s">
        <v>23</v>
      </c>
      <c r="K271">
        <v>430</v>
      </c>
      <c r="L271">
        <v>0.26090696000000002</v>
      </c>
      <c r="M271" t="s">
        <v>24</v>
      </c>
      <c r="N271">
        <v>25</v>
      </c>
      <c r="O271">
        <v>4479</v>
      </c>
      <c r="P271">
        <v>6708.5</v>
      </c>
      <c r="Q271">
        <v>2473</v>
      </c>
      <c r="R271">
        <v>0.210562257</v>
      </c>
      <c r="S271">
        <v>0</v>
      </c>
      <c r="T271">
        <v>51</v>
      </c>
    </row>
    <row r="272" spans="1:20" x14ac:dyDescent="0.25">
      <c r="A272" t="s">
        <v>69</v>
      </c>
      <c r="B272">
        <v>57</v>
      </c>
      <c r="D272">
        <v>617</v>
      </c>
      <c r="E272" t="s">
        <v>64</v>
      </c>
      <c r="F272" t="s">
        <v>70</v>
      </c>
      <c r="G272">
        <v>28122</v>
      </c>
      <c r="I272" t="s">
        <v>26</v>
      </c>
      <c r="J272" t="s">
        <v>27</v>
      </c>
      <c r="K272">
        <v>410</v>
      </c>
      <c r="L272">
        <v>0.11881676100000001</v>
      </c>
      <c r="M272" t="s">
        <v>38</v>
      </c>
      <c r="N272">
        <v>16</v>
      </c>
      <c r="O272">
        <v>3388</v>
      </c>
      <c r="P272">
        <v>2211.75</v>
      </c>
      <c r="Q272">
        <v>67057</v>
      </c>
      <c r="R272">
        <v>0.22774656200000001</v>
      </c>
      <c r="S272">
        <v>0</v>
      </c>
      <c r="T272">
        <v>46</v>
      </c>
    </row>
    <row r="273" spans="1:20" x14ac:dyDescent="0.25">
      <c r="A273" s="1">
        <v>43372</v>
      </c>
      <c r="B273">
        <v>22</v>
      </c>
      <c r="C273">
        <v>19683</v>
      </c>
      <c r="D273">
        <v>578</v>
      </c>
      <c r="E273" t="s">
        <v>20</v>
      </c>
      <c r="F273" t="s">
        <v>32</v>
      </c>
      <c r="G273">
        <v>16797</v>
      </c>
      <c r="H273">
        <v>96</v>
      </c>
      <c r="I273" t="s">
        <v>22</v>
      </c>
      <c r="J273" t="s">
        <v>23</v>
      </c>
      <c r="K273">
        <v>339</v>
      </c>
      <c r="L273">
        <v>7.7114596999999993E-2</v>
      </c>
      <c r="M273" t="s">
        <v>24</v>
      </c>
      <c r="N273">
        <v>20</v>
      </c>
      <c r="O273">
        <v>1128</v>
      </c>
      <c r="P273">
        <v>1640.25</v>
      </c>
      <c r="Q273">
        <v>10776</v>
      </c>
      <c r="R273">
        <v>0.26068246</v>
      </c>
      <c r="S273">
        <v>0</v>
      </c>
      <c r="T273">
        <v>57</v>
      </c>
    </row>
    <row r="274" spans="1:20" x14ac:dyDescent="0.25">
      <c r="A274" s="1">
        <v>43373</v>
      </c>
      <c r="B274">
        <v>53</v>
      </c>
      <c r="C274">
        <v>45788</v>
      </c>
      <c r="D274">
        <v>635</v>
      </c>
      <c r="E274" t="s">
        <v>20</v>
      </c>
      <c r="F274" t="s">
        <v>29</v>
      </c>
      <c r="G274">
        <v>31589</v>
      </c>
      <c r="H274">
        <v>24</v>
      </c>
      <c r="I274" t="s">
        <v>22</v>
      </c>
      <c r="J274" t="s">
        <v>27</v>
      </c>
      <c r="K274">
        <v>86</v>
      </c>
      <c r="L274">
        <v>0.31957379400000002</v>
      </c>
      <c r="M274" t="s">
        <v>31</v>
      </c>
      <c r="N274">
        <v>23</v>
      </c>
      <c r="O274">
        <v>12430</v>
      </c>
      <c r="P274">
        <v>3815.666667</v>
      </c>
      <c r="Q274">
        <v>23478</v>
      </c>
      <c r="R274">
        <v>0.19067014199999999</v>
      </c>
      <c r="S274">
        <v>0</v>
      </c>
      <c r="T274">
        <v>52</v>
      </c>
    </row>
    <row r="275" spans="1:20" x14ac:dyDescent="0.25">
      <c r="A275" s="1">
        <v>43374</v>
      </c>
      <c r="B275">
        <v>40</v>
      </c>
      <c r="C275">
        <v>16070</v>
      </c>
      <c r="D275">
        <v>562</v>
      </c>
      <c r="E275" t="s">
        <v>45</v>
      </c>
      <c r="F275" t="s">
        <v>41</v>
      </c>
      <c r="G275">
        <v>27411</v>
      </c>
      <c r="H275">
        <v>96</v>
      </c>
      <c r="I275" t="s">
        <v>22</v>
      </c>
      <c r="J275" t="s">
        <v>34</v>
      </c>
      <c r="K275">
        <v>371</v>
      </c>
      <c r="L275">
        <v>0.272989871</v>
      </c>
      <c r="M275" t="s">
        <v>28</v>
      </c>
      <c r="N275">
        <v>17</v>
      </c>
      <c r="O275">
        <v>1321</v>
      </c>
      <c r="P275">
        <v>1339.166667</v>
      </c>
      <c r="Q275">
        <v>103702</v>
      </c>
      <c r="R275">
        <v>0.29195305100000002</v>
      </c>
      <c r="S275">
        <v>0</v>
      </c>
      <c r="T275">
        <v>56</v>
      </c>
    </row>
    <row r="276" spans="1:20" x14ac:dyDescent="0.25">
      <c r="A276" s="1">
        <v>43375</v>
      </c>
      <c r="B276">
        <v>28</v>
      </c>
      <c r="C276">
        <v>42043</v>
      </c>
      <c r="D276">
        <v>521</v>
      </c>
      <c r="E276" t="s">
        <v>20</v>
      </c>
      <c r="F276" t="s">
        <v>32</v>
      </c>
      <c r="G276">
        <v>28140</v>
      </c>
      <c r="H276">
        <v>108</v>
      </c>
      <c r="I276" t="s">
        <v>22</v>
      </c>
      <c r="J276" t="s">
        <v>30</v>
      </c>
      <c r="K276">
        <v>470</v>
      </c>
      <c r="L276">
        <v>0.117037602</v>
      </c>
      <c r="M276" t="s">
        <v>28</v>
      </c>
      <c r="N276">
        <v>16</v>
      </c>
      <c r="O276">
        <v>2373</v>
      </c>
      <c r="P276">
        <v>3503.583333</v>
      </c>
      <c r="Q276">
        <v>1357</v>
      </c>
      <c r="R276">
        <v>0.375168</v>
      </c>
      <c r="S276">
        <v>0</v>
      </c>
      <c r="T276">
        <v>51</v>
      </c>
    </row>
    <row r="277" spans="1:20" x14ac:dyDescent="0.25">
      <c r="A277" s="1">
        <v>43376</v>
      </c>
      <c r="B277">
        <v>45</v>
      </c>
      <c r="C277">
        <v>90083</v>
      </c>
      <c r="D277">
        <v>581</v>
      </c>
      <c r="E277" t="s">
        <v>20</v>
      </c>
      <c r="F277" t="s">
        <v>21</v>
      </c>
      <c r="G277">
        <v>27462</v>
      </c>
      <c r="H277">
        <v>36</v>
      </c>
      <c r="I277" t="s">
        <v>26</v>
      </c>
      <c r="J277" t="s">
        <v>23</v>
      </c>
      <c r="K277">
        <v>433</v>
      </c>
      <c r="L277">
        <v>0.32134426900000002</v>
      </c>
      <c r="M277" t="s">
        <v>31</v>
      </c>
      <c r="N277">
        <v>23</v>
      </c>
      <c r="O277">
        <v>1362</v>
      </c>
      <c r="P277">
        <v>7506.9166670000004</v>
      </c>
      <c r="Q277">
        <v>28630</v>
      </c>
      <c r="R277">
        <v>0.19708868800000001</v>
      </c>
      <c r="S277">
        <v>1</v>
      </c>
      <c r="T277">
        <v>43.2</v>
      </c>
    </row>
    <row r="278" spans="1:20" x14ac:dyDescent="0.25">
      <c r="A278" s="1">
        <v>43377</v>
      </c>
      <c r="B278">
        <v>42</v>
      </c>
      <c r="C278">
        <v>28481</v>
      </c>
      <c r="D278">
        <v>632</v>
      </c>
      <c r="E278" t="s">
        <v>45</v>
      </c>
      <c r="F278" t="s">
        <v>21</v>
      </c>
      <c r="G278">
        <v>12820</v>
      </c>
      <c r="H278">
        <v>36</v>
      </c>
      <c r="I278" t="s">
        <v>22</v>
      </c>
      <c r="J278" t="s">
        <v>30</v>
      </c>
      <c r="K278">
        <v>412</v>
      </c>
      <c r="L278">
        <v>0.41457385400000002</v>
      </c>
      <c r="M278" t="s">
        <v>28</v>
      </c>
      <c r="N278">
        <v>20</v>
      </c>
      <c r="O278">
        <v>2701</v>
      </c>
      <c r="P278">
        <v>2373.416667</v>
      </c>
      <c r="Q278">
        <v>6937</v>
      </c>
      <c r="R278">
        <v>0.14810063100000001</v>
      </c>
      <c r="S278">
        <v>0</v>
      </c>
      <c r="T278">
        <v>57</v>
      </c>
    </row>
    <row r="279" spans="1:20" x14ac:dyDescent="0.25">
      <c r="A279" s="1">
        <v>43378</v>
      </c>
      <c r="B279">
        <v>32</v>
      </c>
      <c r="C279">
        <v>16274</v>
      </c>
      <c r="D279">
        <v>597</v>
      </c>
      <c r="E279" t="s">
        <v>20</v>
      </c>
      <c r="F279" t="s">
        <v>21</v>
      </c>
      <c r="G279">
        <v>15725</v>
      </c>
      <c r="H279">
        <v>36</v>
      </c>
      <c r="I279" t="s">
        <v>44</v>
      </c>
      <c r="J279" t="s">
        <v>27</v>
      </c>
      <c r="K279">
        <v>503</v>
      </c>
      <c r="L279">
        <v>0.51404643000000005</v>
      </c>
      <c r="M279" t="s">
        <v>28</v>
      </c>
      <c r="N279">
        <v>21</v>
      </c>
      <c r="O279">
        <v>3453</v>
      </c>
      <c r="P279">
        <v>1356.166667</v>
      </c>
      <c r="Q279">
        <v>298417</v>
      </c>
      <c r="R279">
        <v>0.20275624</v>
      </c>
      <c r="S279">
        <v>0</v>
      </c>
      <c r="T279">
        <v>57</v>
      </c>
    </row>
    <row r="280" spans="1:20" x14ac:dyDescent="0.25">
      <c r="A280" s="1">
        <v>43379</v>
      </c>
      <c r="B280">
        <v>40</v>
      </c>
      <c r="C280">
        <v>25192</v>
      </c>
      <c r="D280">
        <v>560</v>
      </c>
      <c r="E280" t="s">
        <v>20</v>
      </c>
      <c r="F280" t="s">
        <v>25</v>
      </c>
      <c r="G280">
        <v>21634</v>
      </c>
      <c r="H280">
        <v>36</v>
      </c>
      <c r="I280" t="s">
        <v>35</v>
      </c>
      <c r="J280" t="s">
        <v>27</v>
      </c>
      <c r="K280">
        <v>480</v>
      </c>
      <c r="L280">
        <v>0.31913512900000002</v>
      </c>
      <c r="M280" t="s">
        <v>38</v>
      </c>
      <c r="N280">
        <v>32</v>
      </c>
      <c r="O280">
        <v>5336</v>
      </c>
      <c r="P280">
        <v>2099.333333</v>
      </c>
      <c r="Q280">
        <v>85929</v>
      </c>
      <c r="R280">
        <v>0.22174828299999999</v>
      </c>
      <c r="S280">
        <v>0</v>
      </c>
      <c r="T280">
        <v>54</v>
      </c>
    </row>
    <row r="281" spans="1:20" x14ac:dyDescent="0.25">
      <c r="A281" s="1">
        <v>43380</v>
      </c>
      <c r="B281">
        <v>35</v>
      </c>
      <c r="C281">
        <v>78101</v>
      </c>
      <c r="D281">
        <v>526</v>
      </c>
      <c r="E281" t="s">
        <v>20</v>
      </c>
      <c r="F281" t="s">
        <v>25</v>
      </c>
      <c r="G281">
        <v>14215</v>
      </c>
      <c r="H281">
        <v>36</v>
      </c>
      <c r="I281" t="s">
        <v>22</v>
      </c>
      <c r="J281" t="s">
        <v>34</v>
      </c>
      <c r="K281">
        <v>345</v>
      </c>
      <c r="L281">
        <v>0.15623743100000001</v>
      </c>
      <c r="M281" t="s">
        <v>34</v>
      </c>
      <c r="N281">
        <v>25</v>
      </c>
      <c r="O281">
        <v>3210</v>
      </c>
      <c r="P281">
        <v>6508.4166670000004</v>
      </c>
      <c r="Q281">
        <v>19905</v>
      </c>
      <c r="R281">
        <v>0.238078753</v>
      </c>
      <c r="S281">
        <v>0</v>
      </c>
      <c r="T281">
        <v>49</v>
      </c>
    </row>
    <row r="282" spans="1:20" x14ac:dyDescent="0.25">
      <c r="A282" s="1">
        <v>43381</v>
      </c>
      <c r="B282">
        <v>41</v>
      </c>
      <c r="C282">
        <v>73312</v>
      </c>
      <c r="D282">
        <v>561</v>
      </c>
      <c r="E282" t="s">
        <v>52</v>
      </c>
      <c r="F282" t="s">
        <v>25</v>
      </c>
      <c r="G282">
        <v>41720</v>
      </c>
      <c r="H282">
        <v>24</v>
      </c>
      <c r="I282" t="s">
        <v>35</v>
      </c>
      <c r="J282" t="s">
        <v>27</v>
      </c>
      <c r="K282">
        <v>160</v>
      </c>
      <c r="L282">
        <v>0.38363203299999998</v>
      </c>
      <c r="M282" t="s">
        <v>38</v>
      </c>
      <c r="N282">
        <v>21</v>
      </c>
      <c r="O282">
        <v>2477</v>
      </c>
      <c r="P282">
        <v>6109.3333329999996</v>
      </c>
      <c r="Q282">
        <v>55474</v>
      </c>
      <c r="R282">
        <v>0.21877253999999999</v>
      </c>
      <c r="S282">
        <v>0</v>
      </c>
      <c r="T282">
        <v>58</v>
      </c>
    </row>
    <row r="283" spans="1:20" x14ac:dyDescent="0.25">
      <c r="A283" s="1">
        <v>43382</v>
      </c>
      <c r="B283">
        <v>47</v>
      </c>
      <c r="C283">
        <v>72434</v>
      </c>
      <c r="D283">
        <v>613</v>
      </c>
      <c r="E283" t="s">
        <v>20</v>
      </c>
      <c r="F283" t="s">
        <v>21</v>
      </c>
      <c r="G283">
        <v>10034</v>
      </c>
      <c r="H283">
        <v>72</v>
      </c>
      <c r="I283" t="s">
        <v>22</v>
      </c>
      <c r="J283" t="s">
        <v>23</v>
      </c>
      <c r="K283">
        <v>839</v>
      </c>
      <c r="L283">
        <v>0.178942198</v>
      </c>
      <c r="M283" t="s">
        <v>31</v>
      </c>
      <c r="N283">
        <v>15</v>
      </c>
      <c r="O283">
        <v>15952</v>
      </c>
      <c r="P283">
        <v>6036.1666670000004</v>
      </c>
      <c r="Q283">
        <v>6844</v>
      </c>
      <c r="R283">
        <v>0.20979533</v>
      </c>
      <c r="S283">
        <v>1</v>
      </c>
      <c r="T283">
        <v>37.6</v>
      </c>
    </row>
    <row r="284" spans="1:20" x14ac:dyDescent="0.25">
      <c r="A284" s="1">
        <v>43383</v>
      </c>
      <c r="B284">
        <v>59</v>
      </c>
      <c r="C284">
        <v>160132</v>
      </c>
      <c r="D284">
        <v>634</v>
      </c>
      <c r="E284" t="s">
        <v>20</v>
      </c>
      <c r="F284" t="s">
        <v>29</v>
      </c>
      <c r="G284">
        <v>21320</v>
      </c>
      <c r="H284">
        <v>24</v>
      </c>
      <c r="I284" t="s">
        <v>26</v>
      </c>
      <c r="J284" t="s">
        <v>27</v>
      </c>
      <c r="K284">
        <v>474</v>
      </c>
      <c r="L284">
        <v>0.165059608</v>
      </c>
      <c r="M284" t="s">
        <v>24</v>
      </c>
      <c r="N284">
        <v>26</v>
      </c>
      <c r="O284">
        <v>1426</v>
      </c>
      <c r="P284">
        <v>13344.333329999999</v>
      </c>
      <c r="Q284">
        <v>6854</v>
      </c>
      <c r="R284">
        <v>0.18234091199999999</v>
      </c>
      <c r="S284">
        <v>1</v>
      </c>
      <c r="T284">
        <v>36</v>
      </c>
    </row>
    <row r="285" spans="1:20" x14ac:dyDescent="0.25">
      <c r="A285" s="1">
        <v>43384</v>
      </c>
      <c r="B285">
        <v>25</v>
      </c>
      <c r="C285">
        <v>15000</v>
      </c>
      <c r="D285">
        <v>534</v>
      </c>
      <c r="E285" t="s">
        <v>20</v>
      </c>
      <c r="F285" t="s">
        <v>32</v>
      </c>
      <c r="G285">
        <v>19820</v>
      </c>
      <c r="H285">
        <v>60</v>
      </c>
      <c r="I285" t="s">
        <v>26</v>
      </c>
      <c r="J285" t="s">
        <v>30</v>
      </c>
      <c r="K285">
        <v>497</v>
      </c>
      <c r="L285">
        <v>0.23820717199999999</v>
      </c>
      <c r="M285" t="s">
        <v>38</v>
      </c>
      <c r="N285">
        <v>32</v>
      </c>
      <c r="O285">
        <v>2582</v>
      </c>
      <c r="P285">
        <v>1250</v>
      </c>
      <c r="Q285">
        <v>47644</v>
      </c>
      <c r="R285">
        <v>0.27203515299999997</v>
      </c>
      <c r="S285">
        <v>0</v>
      </c>
      <c r="T285">
        <v>54</v>
      </c>
    </row>
    <row r="286" spans="1:20" x14ac:dyDescent="0.25">
      <c r="A286" s="1">
        <v>43385</v>
      </c>
      <c r="B286">
        <v>65</v>
      </c>
      <c r="C286">
        <v>49341</v>
      </c>
      <c r="D286">
        <v>631</v>
      </c>
      <c r="E286" t="s">
        <v>20</v>
      </c>
      <c r="F286" t="s">
        <v>32</v>
      </c>
      <c r="G286">
        <v>33548</v>
      </c>
      <c r="H286">
        <v>36</v>
      </c>
      <c r="I286" t="s">
        <v>22</v>
      </c>
      <c r="J286" t="s">
        <v>30</v>
      </c>
      <c r="K286">
        <v>487</v>
      </c>
      <c r="L286">
        <v>0.256680768</v>
      </c>
      <c r="M286" t="s">
        <v>28</v>
      </c>
      <c r="N286">
        <v>19</v>
      </c>
      <c r="O286">
        <v>4896</v>
      </c>
      <c r="P286">
        <v>4111.75</v>
      </c>
      <c r="Q286">
        <v>38528</v>
      </c>
      <c r="R286">
        <v>0.18719639399999999</v>
      </c>
      <c r="S286">
        <v>0</v>
      </c>
      <c r="T286">
        <v>51</v>
      </c>
    </row>
    <row r="287" spans="1:20" x14ac:dyDescent="0.25">
      <c r="A287" s="1">
        <v>43386</v>
      </c>
      <c r="B287">
        <v>18</v>
      </c>
      <c r="C287">
        <v>47185</v>
      </c>
      <c r="D287">
        <v>531</v>
      </c>
      <c r="E287" t="s">
        <v>45</v>
      </c>
      <c r="F287" t="s">
        <v>25</v>
      </c>
      <c r="G287">
        <v>18490</v>
      </c>
      <c r="H287">
        <v>48</v>
      </c>
      <c r="I287" t="s">
        <v>26</v>
      </c>
      <c r="J287" t="s">
        <v>30</v>
      </c>
      <c r="K287">
        <v>231</v>
      </c>
      <c r="L287">
        <v>7.5973659999999998E-2</v>
      </c>
      <c r="M287" t="s">
        <v>24</v>
      </c>
      <c r="N287">
        <v>32</v>
      </c>
      <c r="O287">
        <v>26725</v>
      </c>
      <c r="P287">
        <v>3932.083333</v>
      </c>
      <c r="Q287">
        <v>17312</v>
      </c>
      <c r="R287">
        <v>0.214911033</v>
      </c>
      <c r="S287">
        <v>0</v>
      </c>
      <c r="T287">
        <v>59</v>
      </c>
    </row>
    <row r="288" spans="1:20" x14ac:dyDescent="0.25">
      <c r="A288" s="1">
        <v>43387</v>
      </c>
      <c r="B288">
        <v>38</v>
      </c>
      <c r="C288">
        <v>107659</v>
      </c>
      <c r="D288">
        <v>607</v>
      </c>
      <c r="E288" t="s">
        <v>20</v>
      </c>
      <c r="F288" t="s">
        <v>41</v>
      </c>
      <c r="G288">
        <v>19552</v>
      </c>
      <c r="H288">
        <v>96</v>
      </c>
      <c r="I288" t="s">
        <v>26</v>
      </c>
      <c r="J288" t="s">
        <v>30</v>
      </c>
      <c r="K288">
        <v>399</v>
      </c>
      <c r="L288">
        <v>0.38959713200000001</v>
      </c>
      <c r="M288" t="s">
        <v>31</v>
      </c>
      <c r="N288">
        <v>27</v>
      </c>
      <c r="O288">
        <v>718</v>
      </c>
      <c r="P288">
        <v>8971.5833330000005</v>
      </c>
      <c r="Q288">
        <v>146526</v>
      </c>
      <c r="R288">
        <v>0.26464636899999999</v>
      </c>
      <c r="S288">
        <v>1</v>
      </c>
      <c r="T288">
        <v>36</v>
      </c>
    </row>
    <row r="289" spans="1:20" x14ac:dyDescent="0.25">
      <c r="A289" s="1">
        <v>43388</v>
      </c>
      <c r="B289">
        <v>47</v>
      </c>
      <c r="C289">
        <v>179664</v>
      </c>
      <c r="D289">
        <v>589</v>
      </c>
      <c r="E289" t="s">
        <v>20</v>
      </c>
      <c r="F289" t="s">
        <v>29</v>
      </c>
      <c r="G289">
        <v>21380</v>
      </c>
      <c r="H289">
        <v>24</v>
      </c>
      <c r="I289" t="s">
        <v>26</v>
      </c>
      <c r="J289" t="s">
        <v>27</v>
      </c>
      <c r="K289">
        <v>542</v>
      </c>
      <c r="L289">
        <v>0.38639016599999998</v>
      </c>
      <c r="M289" t="s">
        <v>31</v>
      </c>
      <c r="N289">
        <v>17</v>
      </c>
      <c r="O289">
        <v>20058</v>
      </c>
      <c r="P289">
        <v>8772.4166669999995</v>
      </c>
      <c r="Q289">
        <v>10869</v>
      </c>
      <c r="R289">
        <v>0.20208936999999999</v>
      </c>
      <c r="S289">
        <v>1</v>
      </c>
      <c r="T289">
        <v>42.4</v>
      </c>
    </row>
    <row r="290" spans="1:20" x14ac:dyDescent="0.25">
      <c r="A290" s="1">
        <v>43389</v>
      </c>
      <c r="B290">
        <v>43</v>
      </c>
      <c r="C290">
        <v>81136</v>
      </c>
      <c r="D290">
        <v>575</v>
      </c>
      <c r="E290" t="s">
        <v>20</v>
      </c>
      <c r="F290" t="s">
        <v>29</v>
      </c>
      <c r="G290">
        <v>15763</v>
      </c>
      <c r="H290">
        <v>48</v>
      </c>
      <c r="I290" t="s">
        <v>44</v>
      </c>
      <c r="J290" t="s">
        <v>30</v>
      </c>
      <c r="K290">
        <v>395</v>
      </c>
      <c r="L290">
        <v>0.309090166</v>
      </c>
      <c r="M290" t="s">
        <v>34</v>
      </c>
      <c r="N290">
        <v>19</v>
      </c>
      <c r="O290">
        <v>4825</v>
      </c>
      <c r="P290">
        <v>6761.3333329999996</v>
      </c>
      <c r="Q290">
        <v>7161</v>
      </c>
      <c r="R290">
        <v>0.199334804</v>
      </c>
      <c r="S290">
        <v>1</v>
      </c>
      <c r="T290">
        <v>42.4</v>
      </c>
    </row>
    <row r="291" spans="1:20" x14ac:dyDescent="0.25">
      <c r="A291" s="1">
        <v>43390</v>
      </c>
      <c r="B291">
        <v>32</v>
      </c>
      <c r="C291">
        <v>86245</v>
      </c>
      <c r="D291">
        <v>445</v>
      </c>
      <c r="E291" t="s">
        <v>20</v>
      </c>
      <c r="F291" t="s">
        <v>32</v>
      </c>
      <c r="G291">
        <v>17018</v>
      </c>
      <c r="H291">
        <v>48</v>
      </c>
      <c r="I291" t="s">
        <v>26</v>
      </c>
      <c r="J291" t="s">
        <v>27</v>
      </c>
      <c r="K291">
        <v>581</v>
      </c>
      <c r="L291">
        <v>0.197389754</v>
      </c>
      <c r="M291" t="s">
        <v>38</v>
      </c>
      <c r="N291">
        <v>23</v>
      </c>
      <c r="O291">
        <v>2432</v>
      </c>
      <c r="P291">
        <v>7187.0833329999996</v>
      </c>
      <c r="Q291">
        <v>4917</v>
      </c>
      <c r="R291">
        <v>0.28762660299999998</v>
      </c>
      <c r="S291">
        <v>1</v>
      </c>
      <c r="T291">
        <v>39.200000000000003</v>
      </c>
    </row>
    <row r="292" spans="1:20" x14ac:dyDescent="0.25">
      <c r="A292" s="1">
        <v>43391</v>
      </c>
      <c r="B292">
        <v>37</v>
      </c>
      <c r="C292">
        <v>98074</v>
      </c>
      <c r="D292">
        <v>620</v>
      </c>
      <c r="E292" t="s">
        <v>20</v>
      </c>
      <c r="F292" t="s">
        <v>21</v>
      </c>
      <c r="H292">
        <v>60</v>
      </c>
      <c r="I292" t="s">
        <v>22</v>
      </c>
      <c r="J292" t="s">
        <v>23</v>
      </c>
      <c r="K292">
        <v>495</v>
      </c>
      <c r="L292">
        <v>0.406729752</v>
      </c>
      <c r="M292" t="s">
        <v>34</v>
      </c>
      <c r="N292">
        <v>22</v>
      </c>
      <c r="O292">
        <v>6384</v>
      </c>
      <c r="P292">
        <v>8172.8333329999996</v>
      </c>
      <c r="Q292">
        <v>3853</v>
      </c>
      <c r="R292">
        <v>0.222123447</v>
      </c>
      <c r="S292">
        <v>1</v>
      </c>
      <c r="T292">
        <v>44</v>
      </c>
    </row>
    <row r="293" spans="1:20" x14ac:dyDescent="0.25">
      <c r="A293" s="1">
        <v>43392</v>
      </c>
      <c r="B293">
        <v>34</v>
      </c>
      <c r="C293">
        <v>23559</v>
      </c>
      <c r="D293">
        <v>598</v>
      </c>
      <c r="E293" t="s">
        <v>20</v>
      </c>
      <c r="F293" t="s">
        <v>29</v>
      </c>
      <c r="G293">
        <v>52609</v>
      </c>
      <c r="H293">
        <v>96</v>
      </c>
      <c r="I293" t="s">
        <v>22</v>
      </c>
      <c r="J293" t="s">
        <v>27</v>
      </c>
      <c r="K293">
        <v>425</v>
      </c>
      <c r="L293">
        <v>0.45699873200000002</v>
      </c>
      <c r="M293" t="s">
        <v>28</v>
      </c>
      <c r="N293">
        <v>28</v>
      </c>
      <c r="O293">
        <v>924</v>
      </c>
      <c r="P293">
        <v>1963.25</v>
      </c>
      <c r="Q293">
        <v>15436</v>
      </c>
      <c r="R293">
        <v>0.27362605299999998</v>
      </c>
      <c r="S293">
        <v>0</v>
      </c>
      <c r="T293">
        <v>60</v>
      </c>
    </row>
    <row r="294" spans="1:20" x14ac:dyDescent="0.25">
      <c r="A294" s="1">
        <v>43393</v>
      </c>
      <c r="B294">
        <v>32</v>
      </c>
      <c r="C294">
        <v>39808</v>
      </c>
      <c r="D294">
        <v>619</v>
      </c>
      <c r="E294" t="s">
        <v>52</v>
      </c>
      <c r="F294" t="s">
        <v>21</v>
      </c>
      <c r="G294">
        <v>18027</v>
      </c>
      <c r="H294">
        <v>60</v>
      </c>
      <c r="I294" t="s">
        <v>22</v>
      </c>
      <c r="J294" t="s">
        <v>30</v>
      </c>
      <c r="K294">
        <v>365</v>
      </c>
      <c r="L294">
        <v>0.2451304</v>
      </c>
      <c r="M294" t="s">
        <v>38</v>
      </c>
      <c r="N294">
        <v>29</v>
      </c>
      <c r="O294">
        <v>6266</v>
      </c>
      <c r="P294">
        <v>3317.333333</v>
      </c>
      <c r="Q294">
        <v>29243</v>
      </c>
      <c r="R294">
        <v>0.17082159999999999</v>
      </c>
      <c r="S294">
        <v>1</v>
      </c>
      <c r="T294">
        <v>39.200000000000003</v>
      </c>
    </row>
    <row r="295" spans="1:20" x14ac:dyDescent="0.25">
      <c r="A295" s="1">
        <v>43394</v>
      </c>
      <c r="B295">
        <v>50</v>
      </c>
      <c r="C295">
        <v>18856</v>
      </c>
      <c r="D295">
        <v>580</v>
      </c>
      <c r="E295" t="s">
        <v>20</v>
      </c>
      <c r="F295" t="s">
        <v>25</v>
      </c>
      <c r="G295">
        <v>16282</v>
      </c>
      <c r="H295">
        <v>36</v>
      </c>
      <c r="I295" t="s">
        <v>22</v>
      </c>
      <c r="J295" t="s">
        <v>23</v>
      </c>
      <c r="K295">
        <v>355</v>
      </c>
      <c r="L295">
        <v>0.191062761</v>
      </c>
      <c r="M295" t="s">
        <v>24</v>
      </c>
      <c r="N295">
        <v>26</v>
      </c>
      <c r="O295">
        <v>8849</v>
      </c>
      <c r="P295">
        <v>1571.333333</v>
      </c>
      <c r="Q295">
        <v>42456</v>
      </c>
      <c r="R295">
        <v>0.21690037000000001</v>
      </c>
      <c r="S295">
        <v>0</v>
      </c>
      <c r="T295">
        <v>51</v>
      </c>
    </row>
    <row r="296" spans="1:20" x14ac:dyDescent="0.25">
      <c r="A296" s="1">
        <v>43395</v>
      </c>
      <c r="B296">
        <v>44</v>
      </c>
      <c r="C296">
        <v>101388</v>
      </c>
      <c r="D296">
        <v>642</v>
      </c>
      <c r="E296" t="s">
        <v>20</v>
      </c>
      <c r="F296" t="s">
        <v>29</v>
      </c>
      <c r="G296">
        <v>22076</v>
      </c>
      <c r="H296">
        <v>48</v>
      </c>
      <c r="I296" t="s">
        <v>35</v>
      </c>
      <c r="J296" t="s">
        <v>27</v>
      </c>
      <c r="K296">
        <v>209</v>
      </c>
      <c r="L296">
        <v>0.48318259600000002</v>
      </c>
      <c r="M296" t="s">
        <v>28</v>
      </c>
      <c r="N296">
        <v>26</v>
      </c>
      <c r="O296">
        <v>10960</v>
      </c>
      <c r="P296">
        <v>8449</v>
      </c>
      <c r="Q296">
        <v>62523</v>
      </c>
      <c r="R296">
        <v>0.20253015599999999</v>
      </c>
      <c r="S296">
        <v>1</v>
      </c>
      <c r="T296">
        <v>40.799999999999997</v>
      </c>
    </row>
    <row r="297" spans="1:20" x14ac:dyDescent="0.25">
      <c r="A297" s="1">
        <v>43396</v>
      </c>
      <c r="B297">
        <v>31</v>
      </c>
      <c r="C297">
        <v>80085</v>
      </c>
      <c r="D297">
        <v>530</v>
      </c>
      <c r="E297" t="s">
        <v>20</v>
      </c>
      <c r="F297" t="s">
        <v>25</v>
      </c>
      <c r="G297">
        <v>21534</v>
      </c>
      <c r="H297">
        <v>48</v>
      </c>
      <c r="I297" t="s">
        <v>26</v>
      </c>
      <c r="J297" t="s">
        <v>27</v>
      </c>
      <c r="K297">
        <v>790</v>
      </c>
      <c r="L297">
        <v>0.39571813300000003</v>
      </c>
      <c r="M297" t="s">
        <v>38</v>
      </c>
      <c r="N297">
        <v>27</v>
      </c>
      <c r="O297">
        <v>899</v>
      </c>
      <c r="P297">
        <v>6673.75</v>
      </c>
      <c r="Q297">
        <v>60191</v>
      </c>
      <c r="R297">
        <v>0.22975405099999999</v>
      </c>
      <c r="S297">
        <v>1</v>
      </c>
      <c r="T297">
        <v>40.799999999999997</v>
      </c>
    </row>
    <row r="298" spans="1:20" x14ac:dyDescent="0.25">
      <c r="A298" s="1">
        <v>43397</v>
      </c>
      <c r="B298">
        <v>50</v>
      </c>
      <c r="C298">
        <v>22787</v>
      </c>
      <c r="D298">
        <v>627</v>
      </c>
      <c r="E298" t="s">
        <v>20</v>
      </c>
      <c r="F298" t="s">
        <v>32</v>
      </c>
      <c r="G298">
        <v>20061</v>
      </c>
      <c r="H298">
        <v>60</v>
      </c>
      <c r="I298" t="s">
        <v>22</v>
      </c>
      <c r="J298" t="s">
        <v>23</v>
      </c>
      <c r="K298">
        <v>328</v>
      </c>
      <c r="L298">
        <v>0.21788010999999999</v>
      </c>
      <c r="M298" t="s">
        <v>24</v>
      </c>
      <c r="N298">
        <v>24</v>
      </c>
      <c r="O298">
        <v>3563</v>
      </c>
      <c r="P298">
        <v>1898.916667</v>
      </c>
      <c r="Q298">
        <v>2918</v>
      </c>
      <c r="R298">
        <v>0.18744723599999999</v>
      </c>
      <c r="S298">
        <v>0</v>
      </c>
      <c r="T298">
        <v>51</v>
      </c>
    </row>
    <row r="299" spans="1:20" x14ac:dyDescent="0.25">
      <c r="A299" s="1">
        <v>43398</v>
      </c>
      <c r="B299">
        <v>43</v>
      </c>
      <c r="C299">
        <v>30579</v>
      </c>
      <c r="D299">
        <v>571</v>
      </c>
      <c r="E299" t="s">
        <v>20</v>
      </c>
      <c r="F299" t="s">
        <v>32</v>
      </c>
      <c r="G299">
        <v>53420</v>
      </c>
      <c r="H299">
        <v>120</v>
      </c>
      <c r="I299" t="s">
        <v>22</v>
      </c>
      <c r="J299" t="s">
        <v>30</v>
      </c>
      <c r="K299">
        <v>533</v>
      </c>
      <c r="L299">
        <v>0.58312568799999998</v>
      </c>
      <c r="M299" t="s">
        <v>38</v>
      </c>
      <c r="N299">
        <v>32</v>
      </c>
      <c r="O299">
        <v>2158</v>
      </c>
      <c r="P299">
        <v>2548.25</v>
      </c>
      <c r="Q299">
        <v>11459</v>
      </c>
      <c r="R299">
        <v>0.33147026800000001</v>
      </c>
      <c r="S299">
        <v>0</v>
      </c>
      <c r="T299">
        <v>59</v>
      </c>
    </row>
    <row r="300" spans="1:20" x14ac:dyDescent="0.25">
      <c r="A300" s="1">
        <v>76271</v>
      </c>
      <c r="B300">
        <v>49</v>
      </c>
      <c r="C300">
        <v>15004</v>
      </c>
      <c r="D300">
        <v>583</v>
      </c>
      <c r="E300" t="s">
        <v>64</v>
      </c>
      <c r="F300" t="s">
        <v>71</v>
      </c>
      <c r="G300">
        <v>44032</v>
      </c>
      <c r="H300">
        <v>84</v>
      </c>
      <c r="I300" t="s">
        <v>22</v>
      </c>
      <c r="J300" t="s">
        <v>27</v>
      </c>
      <c r="K300">
        <v>675</v>
      </c>
      <c r="L300">
        <v>0.19924773200000001</v>
      </c>
      <c r="M300" t="s">
        <v>28</v>
      </c>
      <c r="N300">
        <v>28</v>
      </c>
      <c r="O300">
        <v>1308</v>
      </c>
      <c r="P300">
        <v>1250.333333</v>
      </c>
      <c r="Q300">
        <v>2329</v>
      </c>
      <c r="R300">
        <v>0.29412590199999999</v>
      </c>
      <c r="S300">
        <v>0</v>
      </c>
      <c r="T300">
        <v>52</v>
      </c>
    </row>
    <row r="301" spans="1:20" x14ac:dyDescent="0.25">
      <c r="A301" s="1">
        <v>43400</v>
      </c>
      <c r="B301">
        <v>47</v>
      </c>
      <c r="C301">
        <v>49936</v>
      </c>
      <c r="D301">
        <v>492</v>
      </c>
      <c r="E301" t="s">
        <v>72</v>
      </c>
      <c r="F301" t="s">
        <v>25</v>
      </c>
      <c r="G301">
        <v>30787</v>
      </c>
      <c r="H301">
        <v>120</v>
      </c>
      <c r="I301" t="s">
        <v>26</v>
      </c>
      <c r="J301" t="s">
        <v>23</v>
      </c>
      <c r="K301">
        <v>480</v>
      </c>
      <c r="L301">
        <v>0.24052653900000001</v>
      </c>
      <c r="M301" t="s">
        <v>31</v>
      </c>
      <c r="N301">
        <v>29</v>
      </c>
      <c r="O301">
        <v>20264</v>
      </c>
      <c r="P301">
        <v>4161.3333329999996</v>
      </c>
      <c r="Q301">
        <v>1116683</v>
      </c>
      <c r="R301">
        <v>0.36651667999999998</v>
      </c>
      <c r="S301">
        <v>1</v>
      </c>
      <c r="T301">
        <v>38.4</v>
      </c>
    </row>
    <row r="302" spans="1:20" x14ac:dyDescent="0.25">
      <c r="A302" s="1">
        <v>43401</v>
      </c>
      <c r="B302">
        <v>30</v>
      </c>
      <c r="C302">
        <v>26960</v>
      </c>
      <c r="D302">
        <v>603</v>
      </c>
      <c r="E302" t="s">
        <v>20</v>
      </c>
      <c r="F302" t="s">
        <v>29</v>
      </c>
      <c r="G302">
        <v>12517</v>
      </c>
      <c r="H302">
        <v>36</v>
      </c>
      <c r="I302" t="s">
        <v>22</v>
      </c>
      <c r="J302" t="s">
        <v>34</v>
      </c>
      <c r="K302">
        <v>454</v>
      </c>
      <c r="L302">
        <v>0.39960981699999998</v>
      </c>
      <c r="M302" t="s">
        <v>31</v>
      </c>
      <c r="N302">
        <v>26</v>
      </c>
      <c r="O302">
        <v>14928</v>
      </c>
      <c r="P302">
        <v>2246.666667</v>
      </c>
      <c r="Q302">
        <v>48358</v>
      </c>
      <c r="R302">
        <v>0.19949267100000001</v>
      </c>
      <c r="S302">
        <v>0</v>
      </c>
      <c r="T302">
        <v>52</v>
      </c>
    </row>
    <row r="303" spans="1:20" x14ac:dyDescent="0.25">
      <c r="A303" s="1">
        <v>43402</v>
      </c>
      <c r="B303">
        <v>33</v>
      </c>
      <c r="C303">
        <v>18391</v>
      </c>
      <c r="D303">
        <v>552</v>
      </c>
      <c r="E303" t="s">
        <v>20</v>
      </c>
      <c r="G303">
        <v>9769</v>
      </c>
      <c r="H303">
        <v>96</v>
      </c>
      <c r="I303" t="s">
        <v>26</v>
      </c>
      <c r="J303" t="s">
        <v>27</v>
      </c>
      <c r="K303">
        <v>423</v>
      </c>
      <c r="L303">
        <v>0.31822204799999998</v>
      </c>
      <c r="M303" t="s">
        <v>24</v>
      </c>
      <c r="N303">
        <v>28</v>
      </c>
      <c r="O303">
        <v>1101</v>
      </c>
      <c r="P303">
        <v>1532.583333</v>
      </c>
      <c r="Q303">
        <v>31569</v>
      </c>
      <c r="R303">
        <v>0.26503536599999999</v>
      </c>
      <c r="S303">
        <v>0</v>
      </c>
      <c r="T303">
        <v>55</v>
      </c>
    </row>
    <row r="304" spans="1:20" x14ac:dyDescent="0.25">
      <c r="A304" s="1">
        <v>43403</v>
      </c>
      <c r="B304">
        <v>48</v>
      </c>
      <c r="C304">
        <v>51404</v>
      </c>
      <c r="D304">
        <v>563</v>
      </c>
      <c r="E304" t="s">
        <v>20</v>
      </c>
      <c r="F304" t="s">
        <v>25</v>
      </c>
      <c r="G304">
        <v>9446</v>
      </c>
      <c r="H304">
        <v>12</v>
      </c>
      <c r="I304" t="s">
        <v>35</v>
      </c>
      <c r="J304" t="s">
        <v>34</v>
      </c>
      <c r="K304">
        <v>191</v>
      </c>
      <c r="L304">
        <v>0.24150561100000001</v>
      </c>
      <c r="M304" t="s">
        <v>31</v>
      </c>
      <c r="N304">
        <v>31</v>
      </c>
      <c r="O304">
        <v>4899</v>
      </c>
      <c r="P304">
        <v>4283.6666670000004</v>
      </c>
      <c r="Q304">
        <v>36315</v>
      </c>
      <c r="R304">
        <v>0.19451564299999999</v>
      </c>
      <c r="S304">
        <v>0</v>
      </c>
      <c r="T304">
        <v>55</v>
      </c>
    </row>
    <row r="305" spans="1:20" x14ac:dyDescent="0.25">
      <c r="A305" s="1">
        <v>43404</v>
      </c>
      <c r="B305">
        <v>47</v>
      </c>
      <c r="C305">
        <v>175236</v>
      </c>
      <c r="D305">
        <v>482</v>
      </c>
      <c r="E305" t="s">
        <v>20</v>
      </c>
      <c r="F305" t="s">
        <v>25</v>
      </c>
      <c r="G305">
        <v>27512</v>
      </c>
      <c r="H305">
        <v>48</v>
      </c>
      <c r="I305" t="s">
        <v>22</v>
      </c>
      <c r="J305" t="s">
        <v>27</v>
      </c>
      <c r="K305">
        <v>461</v>
      </c>
      <c r="L305">
        <v>0.60356755799999995</v>
      </c>
      <c r="M305" t="s">
        <v>31</v>
      </c>
      <c r="N305">
        <v>20</v>
      </c>
      <c r="O305">
        <v>14151</v>
      </c>
      <c r="P305">
        <v>14603</v>
      </c>
      <c r="Q305">
        <v>199907</v>
      </c>
      <c r="R305">
        <v>0.26514532299999999</v>
      </c>
      <c r="S305">
        <v>1</v>
      </c>
      <c r="T305">
        <v>41.6</v>
      </c>
    </row>
    <row r="306" spans="1:20" x14ac:dyDescent="0.25">
      <c r="A306" s="1">
        <v>43405</v>
      </c>
      <c r="B306">
        <v>39</v>
      </c>
      <c r="C306">
        <v>101044</v>
      </c>
      <c r="D306">
        <v>615</v>
      </c>
      <c r="E306" t="s">
        <v>20</v>
      </c>
      <c r="F306" t="s">
        <v>29</v>
      </c>
      <c r="G306">
        <v>15696</v>
      </c>
      <c r="H306">
        <v>36</v>
      </c>
      <c r="I306" t="s">
        <v>35</v>
      </c>
      <c r="J306" t="s">
        <v>27</v>
      </c>
      <c r="K306">
        <v>247</v>
      </c>
      <c r="L306">
        <v>0.30550020300000003</v>
      </c>
      <c r="M306" t="s">
        <v>24</v>
      </c>
      <c r="N306">
        <v>25</v>
      </c>
      <c r="O306">
        <v>5732</v>
      </c>
      <c r="P306">
        <v>8420.3333330000005</v>
      </c>
      <c r="Q306">
        <v>57727</v>
      </c>
      <c r="R306">
        <v>0.16124622</v>
      </c>
      <c r="S306">
        <v>1</v>
      </c>
      <c r="T306">
        <v>39.200000000000003</v>
      </c>
    </row>
    <row r="307" spans="1:20" x14ac:dyDescent="0.25">
      <c r="A307" s="1">
        <v>43406</v>
      </c>
      <c r="B307">
        <v>41</v>
      </c>
      <c r="C307">
        <v>40358</v>
      </c>
      <c r="D307">
        <v>619</v>
      </c>
      <c r="E307" t="s">
        <v>20</v>
      </c>
      <c r="F307" t="s">
        <v>32</v>
      </c>
      <c r="G307">
        <v>10669</v>
      </c>
      <c r="H307">
        <v>60</v>
      </c>
      <c r="I307" t="s">
        <v>35</v>
      </c>
      <c r="J307" t="s">
        <v>30</v>
      </c>
      <c r="K307">
        <v>367</v>
      </c>
      <c r="L307">
        <v>0.46058009700000002</v>
      </c>
      <c r="M307" t="s">
        <v>38</v>
      </c>
      <c r="N307">
        <v>28</v>
      </c>
      <c r="O307">
        <v>2366</v>
      </c>
      <c r="P307">
        <v>3363.166667</v>
      </c>
      <c r="Q307">
        <v>59741</v>
      </c>
      <c r="R307">
        <v>0.22498669499999999</v>
      </c>
      <c r="S307">
        <v>0</v>
      </c>
      <c r="T307">
        <v>52</v>
      </c>
    </row>
    <row r="308" spans="1:20" x14ac:dyDescent="0.25">
      <c r="A308" s="1">
        <v>43407</v>
      </c>
      <c r="B308">
        <v>55</v>
      </c>
      <c r="C308">
        <v>63122</v>
      </c>
      <c r="D308">
        <v>656</v>
      </c>
      <c r="E308" t="s">
        <v>33</v>
      </c>
      <c r="F308" t="s">
        <v>29</v>
      </c>
      <c r="G308">
        <v>18914</v>
      </c>
      <c r="H308">
        <v>24</v>
      </c>
      <c r="I308" t="s">
        <v>44</v>
      </c>
      <c r="J308" t="s">
        <v>30</v>
      </c>
      <c r="K308">
        <v>373</v>
      </c>
      <c r="L308">
        <v>0.201938864</v>
      </c>
      <c r="M308" t="s">
        <v>31</v>
      </c>
      <c r="N308">
        <v>24</v>
      </c>
      <c r="O308">
        <v>975</v>
      </c>
      <c r="P308">
        <v>5260.1666670000004</v>
      </c>
      <c r="Q308">
        <v>43576</v>
      </c>
      <c r="R308">
        <v>0.16376215899999999</v>
      </c>
      <c r="S308">
        <v>0</v>
      </c>
      <c r="T308">
        <v>50</v>
      </c>
    </row>
    <row r="309" spans="1:20" x14ac:dyDescent="0.25">
      <c r="A309" s="1">
        <v>43408</v>
      </c>
      <c r="B309">
        <v>32</v>
      </c>
      <c r="C309">
        <v>140216</v>
      </c>
      <c r="D309">
        <v>617</v>
      </c>
      <c r="E309" t="s">
        <v>20</v>
      </c>
      <c r="F309" t="s">
        <v>25</v>
      </c>
      <c r="G309">
        <v>13335</v>
      </c>
      <c r="H309">
        <v>48</v>
      </c>
      <c r="I309" t="s">
        <v>22</v>
      </c>
      <c r="J309" t="s">
        <v>34</v>
      </c>
      <c r="K309">
        <v>411</v>
      </c>
      <c r="L309">
        <v>0.43271970399999998</v>
      </c>
      <c r="M309" t="s">
        <v>24</v>
      </c>
      <c r="N309">
        <v>27</v>
      </c>
      <c r="O309">
        <v>6819</v>
      </c>
      <c r="P309">
        <v>11684.666670000001</v>
      </c>
      <c r="Q309">
        <v>9989</v>
      </c>
      <c r="R309">
        <v>0.21849437299999999</v>
      </c>
      <c r="S309">
        <v>1</v>
      </c>
      <c r="T309">
        <v>40</v>
      </c>
    </row>
    <row r="310" spans="1:20" x14ac:dyDescent="0.25">
      <c r="A310" s="1">
        <v>43409</v>
      </c>
      <c r="B310">
        <v>46</v>
      </c>
      <c r="C310">
        <v>120353</v>
      </c>
      <c r="D310">
        <v>511</v>
      </c>
      <c r="E310" t="s">
        <v>20</v>
      </c>
      <c r="F310" t="s">
        <v>32</v>
      </c>
      <c r="G310">
        <v>24013</v>
      </c>
      <c r="H310">
        <v>72</v>
      </c>
      <c r="I310" t="s">
        <v>35</v>
      </c>
      <c r="J310" t="s">
        <v>27</v>
      </c>
      <c r="K310">
        <v>624</v>
      </c>
      <c r="L310">
        <v>2.5377308000000001E-2</v>
      </c>
      <c r="M310" t="s">
        <v>28</v>
      </c>
      <c r="N310">
        <v>20</v>
      </c>
      <c r="O310">
        <v>1280</v>
      </c>
      <c r="P310">
        <v>10029.416670000001</v>
      </c>
      <c r="Q310">
        <v>3694</v>
      </c>
      <c r="R310">
        <v>0.288520797</v>
      </c>
      <c r="S310">
        <v>0</v>
      </c>
      <c r="T310">
        <v>48</v>
      </c>
    </row>
    <row r="311" spans="1:20" x14ac:dyDescent="0.25">
      <c r="A311" s="1">
        <v>43410</v>
      </c>
      <c r="B311">
        <v>37</v>
      </c>
      <c r="C311">
        <v>41312</v>
      </c>
      <c r="D311">
        <v>545</v>
      </c>
      <c r="E311" t="s">
        <v>33</v>
      </c>
      <c r="F311" t="s">
        <v>29</v>
      </c>
      <c r="G311">
        <v>36289</v>
      </c>
      <c r="H311">
        <v>36</v>
      </c>
      <c r="I311" t="s">
        <v>22</v>
      </c>
      <c r="J311" t="s">
        <v>27</v>
      </c>
      <c r="K311">
        <v>850</v>
      </c>
      <c r="L311">
        <v>0.41432956500000001</v>
      </c>
      <c r="M311" t="s">
        <v>31</v>
      </c>
      <c r="N311">
        <v>20</v>
      </c>
      <c r="O311">
        <v>3994</v>
      </c>
      <c r="P311">
        <v>3442.666667</v>
      </c>
      <c r="Q311">
        <v>69997</v>
      </c>
      <c r="R311">
        <v>0.26602694500000001</v>
      </c>
      <c r="S311">
        <v>0</v>
      </c>
      <c r="T311">
        <v>60</v>
      </c>
    </row>
    <row r="312" spans="1:20" x14ac:dyDescent="0.25">
      <c r="A312" s="1">
        <v>43411</v>
      </c>
      <c r="B312">
        <v>37</v>
      </c>
      <c r="C312">
        <v>57679</v>
      </c>
      <c r="D312">
        <v>403</v>
      </c>
      <c r="E312" t="s">
        <v>20</v>
      </c>
      <c r="F312" t="s">
        <v>32</v>
      </c>
      <c r="G312">
        <v>18371</v>
      </c>
      <c r="H312">
        <v>72</v>
      </c>
      <c r="I312" t="s">
        <v>26</v>
      </c>
      <c r="J312" t="s">
        <v>30</v>
      </c>
      <c r="K312">
        <v>1535</v>
      </c>
      <c r="L312">
        <v>0.49221123500000002</v>
      </c>
      <c r="M312" t="s">
        <v>38</v>
      </c>
      <c r="N312">
        <v>27</v>
      </c>
      <c r="O312">
        <v>2748</v>
      </c>
      <c r="P312">
        <v>4806.5833329999996</v>
      </c>
      <c r="Q312">
        <v>27803</v>
      </c>
      <c r="R312">
        <v>0.342047412</v>
      </c>
      <c r="S312">
        <v>0</v>
      </c>
      <c r="T312">
        <v>56</v>
      </c>
    </row>
    <row r="313" spans="1:20" x14ac:dyDescent="0.25">
      <c r="A313" s="1">
        <v>43412</v>
      </c>
      <c r="B313">
        <v>53</v>
      </c>
      <c r="C313">
        <v>35808</v>
      </c>
      <c r="E313" t="s">
        <v>20</v>
      </c>
      <c r="F313" t="s">
        <v>21</v>
      </c>
      <c r="G313">
        <v>53571</v>
      </c>
      <c r="H313">
        <v>24</v>
      </c>
      <c r="I313" t="s">
        <v>22</v>
      </c>
      <c r="J313" t="s">
        <v>30</v>
      </c>
      <c r="K313">
        <v>268</v>
      </c>
      <c r="L313">
        <v>0.29750265599999998</v>
      </c>
      <c r="M313" t="s">
        <v>34</v>
      </c>
      <c r="N313">
        <v>29</v>
      </c>
      <c r="O313">
        <v>1099</v>
      </c>
      <c r="P313">
        <v>2984</v>
      </c>
      <c r="Q313">
        <v>62249</v>
      </c>
      <c r="R313">
        <v>0.24104493699999999</v>
      </c>
      <c r="S313">
        <v>0</v>
      </c>
      <c r="T313">
        <v>48</v>
      </c>
    </row>
    <row r="314" spans="1:20" x14ac:dyDescent="0.25">
      <c r="A314" s="1">
        <v>43413</v>
      </c>
      <c r="B314">
        <v>49</v>
      </c>
      <c r="C314">
        <v>61971</v>
      </c>
      <c r="D314">
        <v>494</v>
      </c>
      <c r="E314" t="s">
        <v>33</v>
      </c>
      <c r="F314" t="s">
        <v>21</v>
      </c>
      <c r="G314">
        <v>24754</v>
      </c>
      <c r="H314">
        <v>108</v>
      </c>
      <c r="I314" t="s">
        <v>22</v>
      </c>
      <c r="J314" t="s">
        <v>30</v>
      </c>
      <c r="K314">
        <v>879</v>
      </c>
      <c r="L314">
        <v>0.232919234</v>
      </c>
      <c r="M314" t="s">
        <v>24</v>
      </c>
      <c r="N314">
        <v>23</v>
      </c>
      <c r="O314">
        <v>965</v>
      </c>
      <c r="P314">
        <v>5164.25</v>
      </c>
      <c r="Q314">
        <v>99941</v>
      </c>
      <c r="R314">
        <v>0.286708827</v>
      </c>
      <c r="S314">
        <v>0</v>
      </c>
      <c r="T314">
        <v>54</v>
      </c>
    </row>
    <row r="315" spans="1:20" x14ac:dyDescent="0.25">
      <c r="A315" s="1">
        <v>43414</v>
      </c>
      <c r="B315">
        <v>49</v>
      </c>
      <c r="C315">
        <v>76040</v>
      </c>
      <c r="D315">
        <v>600</v>
      </c>
      <c r="E315" t="s">
        <v>20</v>
      </c>
      <c r="F315" t="s">
        <v>29</v>
      </c>
      <c r="G315">
        <v>37175</v>
      </c>
      <c r="H315">
        <v>72</v>
      </c>
      <c r="I315" t="s">
        <v>26</v>
      </c>
      <c r="J315" t="s">
        <v>23</v>
      </c>
      <c r="K315">
        <v>268</v>
      </c>
      <c r="L315">
        <v>0.41110550400000001</v>
      </c>
      <c r="M315" t="s">
        <v>31</v>
      </c>
      <c r="N315">
        <v>17</v>
      </c>
      <c r="O315">
        <v>3744</v>
      </c>
      <c r="P315">
        <v>6336.6666670000004</v>
      </c>
      <c r="Q315">
        <v>24547</v>
      </c>
      <c r="R315">
        <v>0.20174</v>
      </c>
      <c r="S315">
        <v>1</v>
      </c>
      <c r="T315">
        <v>44</v>
      </c>
    </row>
    <row r="316" spans="1:20" x14ac:dyDescent="0.25">
      <c r="A316" s="1">
        <v>43415</v>
      </c>
      <c r="B316">
        <v>55</v>
      </c>
      <c r="C316">
        <v>89794</v>
      </c>
      <c r="D316">
        <v>582</v>
      </c>
      <c r="E316" t="s">
        <v>64</v>
      </c>
      <c r="F316" t="s">
        <v>73</v>
      </c>
      <c r="G316">
        <v>32141</v>
      </c>
      <c r="H316">
        <v>60</v>
      </c>
      <c r="I316" t="s">
        <v>35</v>
      </c>
      <c r="J316" t="s">
        <v>30</v>
      </c>
      <c r="K316">
        <v>459</v>
      </c>
      <c r="L316">
        <v>0.42461631999999999</v>
      </c>
      <c r="M316" t="s">
        <v>38</v>
      </c>
      <c r="N316">
        <v>25</v>
      </c>
      <c r="O316">
        <v>432</v>
      </c>
      <c r="P316">
        <v>7482.8333329999996</v>
      </c>
      <c r="Q316">
        <v>255602</v>
      </c>
      <c r="R316">
        <v>0.26804846799999998</v>
      </c>
      <c r="S316">
        <v>1</v>
      </c>
      <c r="T316">
        <v>38.4</v>
      </c>
    </row>
    <row r="317" spans="1:20" x14ac:dyDescent="0.25">
      <c r="A317" s="1">
        <v>43416</v>
      </c>
      <c r="B317">
        <v>40</v>
      </c>
      <c r="C317">
        <v>36971</v>
      </c>
      <c r="D317">
        <v>611</v>
      </c>
      <c r="E317" t="s">
        <v>20</v>
      </c>
      <c r="F317" t="s">
        <v>29</v>
      </c>
      <c r="G317">
        <v>29198</v>
      </c>
      <c r="H317">
        <v>48</v>
      </c>
      <c r="I317" t="s">
        <v>22</v>
      </c>
      <c r="J317" t="s">
        <v>23</v>
      </c>
      <c r="K317">
        <v>293</v>
      </c>
      <c r="L317">
        <v>6.8491576999999998E-2</v>
      </c>
      <c r="M317" t="s">
        <v>28</v>
      </c>
      <c r="N317">
        <v>31</v>
      </c>
      <c r="O317">
        <v>2250</v>
      </c>
      <c r="P317">
        <v>3080.916667</v>
      </c>
      <c r="Q317">
        <v>3965</v>
      </c>
      <c r="R317">
        <v>0.23360017499999999</v>
      </c>
      <c r="S317">
        <v>0</v>
      </c>
      <c r="T317">
        <v>47</v>
      </c>
    </row>
    <row r="318" spans="1:20" x14ac:dyDescent="0.25">
      <c r="A318" s="1">
        <v>43417</v>
      </c>
      <c r="B318">
        <v>48</v>
      </c>
      <c r="C318">
        <v>92250</v>
      </c>
      <c r="D318">
        <v>498</v>
      </c>
      <c r="E318" t="s">
        <v>20</v>
      </c>
      <c r="F318" t="s">
        <v>29</v>
      </c>
      <c r="G318">
        <v>36697</v>
      </c>
      <c r="H318">
        <v>96</v>
      </c>
      <c r="I318" t="s">
        <v>26</v>
      </c>
      <c r="J318" t="s">
        <v>27</v>
      </c>
      <c r="K318">
        <v>546</v>
      </c>
      <c r="L318">
        <v>0.12780573100000001</v>
      </c>
      <c r="M318" t="s">
        <v>24</v>
      </c>
      <c r="N318">
        <v>25</v>
      </c>
      <c r="O318">
        <v>2542</v>
      </c>
      <c r="P318">
        <v>7687.5</v>
      </c>
      <c r="Q318">
        <v>42950</v>
      </c>
      <c r="R318">
        <v>0.30542408900000001</v>
      </c>
      <c r="S318">
        <v>0</v>
      </c>
      <c r="T318">
        <v>49</v>
      </c>
    </row>
    <row r="319" spans="1:20" x14ac:dyDescent="0.25">
      <c r="A319" s="1">
        <v>43418</v>
      </c>
      <c r="B319">
        <v>36</v>
      </c>
      <c r="C319">
        <v>51610</v>
      </c>
      <c r="D319">
        <v>476</v>
      </c>
      <c r="E319" t="s">
        <v>20</v>
      </c>
      <c r="F319" t="s">
        <v>25</v>
      </c>
      <c r="G319">
        <v>19238</v>
      </c>
      <c r="H319">
        <v>96</v>
      </c>
      <c r="I319" t="s">
        <v>26</v>
      </c>
      <c r="J319" t="s">
        <v>27</v>
      </c>
      <c r="K319">
        <v>193</v>
      </c>
      <c r="L319">
        <v>0.25436203000000002</v>
      </c>
      <c r="M319" t="s">
        <v>38</v>
      </c>
      <c r="N319">
        <v>23</v>
      </c>
      <c r="O319">
        <v>1200</v>
      </c>
      <c r="P319">
        <v>4300.8333329999996</v>
      </c>
      <c r="Q319">
        <v>153721</v>
      </c>
      <c r="R319">
        <v>0.36524298500000002</v>
      </c>
      <c r="S319">
        <v>0</v>
      </c>
      <c r="T319">
        <v>48</v>
      </c>
    </row>
    <row r="320" spans="1:20" x14ac:dyDescent="0.25">
      <c r="A320" s="1">
        <v>76291</v>
      </c>
      <c r="B320">
        <v>43</v>
      </c>
      <c r="C320">
        <v>37703</v>
      </c>
      <c r="D320">
        <v>467</v>
      </c>
      <c r="E320" t="s">
        <v>48</v>
      </c>
      <c r="F320" t="s">
        <v>32</v>
      </c>
      <c r="G320">
        <v>8927</v>
      </c>
      <c r="H320">
        <v>120</v>
      </c>
      <c r="I320" t="s">
        <v>22</v>
      </c>
      <c r="J320" t="s">
        <v>27</v>
      </c>
      <c r="K320">
        <v>287</v>
      </c>
      <c r="L320">
        <v>0.124280722</v>
      </c>
      <c r="M320" t="s">
        <v>38</v>
      </c>
      <c r="N320">
        <v>27</v>
      </c>
      <c r="O320">
        <v>3812</v>
      </c>
      <c r="P320">
        <v>3141.916667</v>
      </c>
      <c r="Q320">
        <v>455394</v>
      </c>
      <c r="R320">
        <v>0.36111139799999997</v>
      </c>
      <c r="S320">
        <v>0</v>
      </c>
      <c r="T320">
        <v>45</v>
      </c>
    </row>
    <row r="321" spans="1:20" x14ac:dyDescent="0.25">
      <c r="A321" s="1">
        <v>43420</v>
      </c>
      <c r="B321">
        <v>38</v>
      </c>
      <c r="C321">
        <v>141114</v>
      </c>
      <c r="D321">
        <v>544</v>
      </c>
      <c r="E321" t="s">
        <v>20</v>
      </c>
      <c r="F321" t="s">
        <v>32</v>
      </c>
      <c r="G321">
        <v>25539</v>
      </c>
      <c r="H321">
        <v>48</v>
      </c>
      <c r="I321" t="s">
        <v>22</v>
      </c>
      <c r="J321" t="s">
        <v>27</v>
      </c>
      <c r="K321">
        <v>297</v>
      </c>
      <c r="L321">
        <v>0.12392236299999999</v>
      </c>
      <c r="M321" t="s">
        <v>34</v>
      </c>
      <c r="N321">
        <v>20</v>
      </c>
      <c r="O321">
        <v>5958</v>
      </c>
      <c r="P321">
        <v>11759.5</v>
      </c>
      <c r="Q321">
        <v>27704</v>
      </c>
      <c r="R321">
        <v>0.23102165099999999</v>
      </c>
      <c r="S321">
        <v>1</v>
      </c>
      <c r="T321">
        <v>40</v>
      </c>
    </row>
    <row r="322" spans="1:20" x14ac:dyDescent="0.25">
      <c r="A322" s="1">
        <v>43421</v>
      </c>
      <c r="B322">
        <v>41</v>
      </c>
      <c r="C322">
        <v>34960</v>
      </c>
      <c r="D322">
        <v>545</v>
      </c>
      <c r="E322" t="s">
        <v>20</v>
      </c>
      <c r="F322" t="s">
        <v>32</v>
      </c>
      <c r="G322">
        <v>36928</v>
      </c>
      <c r="H322">
        <v>48</v>
      </c>
      <c r="I322" t="s">
        <v>22</v>
      </c>
      <c r="J322" t="s">
        <v>34</v>
      </c>
      <c r="K322">
        <v>721</v>
      </c>
      <c r="L322">
        <v>0.274058417</v>
      </c>
      <c r="M322" t="s">
        <v>28</v>
      </c>
      <c r="N322">
        <v>18</v>
      </c>
      <c r="O322">
        <v>23215</v>
      </c>
      <c r="P322">
        <v>2913.333333</v>
      </c>
      <c r="Q322">
        <v>1326</v>
      </c>
      <c r="R322">
        <v>0.28201285100000001</v>
      </c>
      <c r="S322">
        <v>0</v>
      </c>
      <c r="T322">
        <v>56</v>
      </c>
    </row>
    <row r="323" spans="1:20" x14ac:dyDescent="0.25">
      <c r="A323" s="1">
        <v>76294</v>
      </c>
      <c r="B323">
        <v>47</v>
      </c>
      <c r="C323">
        <v>28900</v>
      </c>
      <c r="D323">
        <v>599</v>
      </c>
      <c r="E323" t="s">
        <v>39</v>
      </c>
      <c r="G323">
        <v>17636</v>
      </c>
      <c r="H323">
        <v>60</v>
      </c>
      <c r="I323" t="s">
        <v>22</v>
      </c>
      <c r="J323" t="s">
        <v>23</v>
      </c>
      <c r="K323">
        <v>603</v>
      </c>
      <c r="L323">
        <v>0.25134009099999999</v>
      </c>
      <c r="M323" t="s">
        <v>28</v>
      </c>
      <c r="N323">
        <v>18</v>
      </c>
      <c r="O323">
        <v>2950</v>
      </c>
      <c r="P323">
        <v>2408.333333</v>
      </c>
      <c r="Q323">
        <v>59198</v>
      </c>
      <c r="R323">
        <v>0.18800763200000001</v>
      </c>
      <c r="S323">
        <v>0</v>
      </c>
      <c r="T323">
        <v>63</v>
      </c>
    </row>
    <row r="324" spans="1:20" x14ac:dyDescent="0.25">
      <c r="A324" s="1">
        <v>43423</v>
      </c>
      <c r="B324">
        <v>30</v>
      </c>
      <c r="D324">
        <v>530</v>
      </c>
      <c r="E324" t="s">
        <v>45</v>
      </c>
      <c r="F324" t="s">
        <v>21</v>
      </c>
      <c r="G324">
        <v>25677</v>
      </c>
      <c r="I324" t="s">
        <v>26</v>
      </c>
      <c r="J324" t="s">
        <v>30</v>
      </c>
      <c r="K324">
        <v>777</v>
      </c>
      <c r="L324">
        <v>0.39991739900000001</v>
      </c>
      <c r="M324" t="s">
        <v>24</v>
      </c>
      <c r="N324">
        <v>19</v>
      </c>
      <c r="O324">
        <v>3254</v>
      </c>
      <c r="P324">
        <v>2324</v>
      </c>
      <c r="Q324">
        <v>47554</v>
      </c>
      <c r="R324">
        <v>0.25564847400000001</v>
      </c>
      <c r="S324">
        <v>0</v>
      </c>
      <c r="T324">
        <v>58</v>
      </c>
    </row>
    <row r="325" spans="1:20" x14ac:dyDescent="0.25">
      <c r="A325" s="1">
        <v>43424</v>
      </c>
      <c r="B325">
        <v>65</v>
      </c>
      <c r="C325">
        <v>75116</v>
      </c>
      <c r="D325">
        <v>610</v>
      </c>
      <c r="E325" t="s">
        <v>20</v>
      </c>
      <c r="F325" t="s">
        <v>25</v>
      </c>
      <c r="G325">
        <v>6549</v>
      </c>
      <c r="H325">
        <v>108</v>
      </c>
      <c r="I325" t="s">
        <v>22</v>
      </c>
      <c r="J325" t="s">
        <v>23</v>
      </c>
      <c r="K325">
        <v>267</v>
      </c>
      <c r="L325">
        <v>0.114880048</v>
      </c>
      <c r="M325" t="s">
        <v>38</v>
      </c>
      <c r="N325">
        <v>25</v>
      </c>
      <c r="O325">
        <v>2150</v>
      </c>
      <c r="P325">
        <v>6259.6666670000004</v>
      </c>
      <c r="Q325">
        <v>1381</v>
      </c>
      <c r="R325">
        <v>0.22248890700000001</v>
      </c>
      <c r="S325">
        <v>0</v>
      </c>
      <c r="T325">
        <v>60</v>
      </c>
    </row>
    <row r="326" spans="1:20" x14ac:dyDescent="0.25">
      <c r="A326" s="1">
        <v>43425</v>
      </c>
      <c r="B326">
        <v>27</v>
      </c>
      <c r="D326">
        <v>546</v>
      </c>
      <c r="E326" t="s">
        <v>20</v>
      </c>
      <c r="F326" t="s">
        <v>32</v>
      </c>
      <c r="G326">
        <v>32442</v>
      </c>
      <c r="I326" t="s">
        <v>26</v>
      </c>
      <c r="J326" t="s">
        <v>23</v>
      </c>
      <c r="K326">
        <v>133</v>
      </c>
      <c r="L326">
        <v>0.210766332</v>
      </c>
      <c r="M326" t="s">
        <v>28</v>
      </c>
      <c r="N326">
        <v>28</v>
      </c>
      <c r="O326">
        <v>1713</v>
      </c>
      <c r="P326">
        <v>1616.583333</v>
      </c>
      <c r="Q326">
        <v>2484</v>
      </c>
      <c r="R326">
        <v>0.212549448</v>
      </c>
      <c r="S326">
        <v>0</v>
      </c>
      <c r="T326">
        <v>55</v>
      </c>
    </row>
    <row r="327" spans="1:20" x14ac:dyDescent="0.25">
      <c r="A327" s="1">
        <v>43426</v>
      </c>
      <c r="B327">
        <v>25</v>
      </c>
      <c r="C327">
        <v>62204</v>
      </c>
      <c r="D327">
        <v>380</v>
      </c>
      <c r="E327" t="s">
        <v>20</v>
      </c>
      <c r="F327" t="s">
        <v>32</v>
      </c>
      <c r="G327">
        <v>14467</v>
      </c>
      <c r="H327">
        <v>120</v>
      </c>
      <c r="I327" t="s">
        <v>22</v>
      </c>
      <c r="J327" t="s">
        <v>30</v>
      </c>
      <c r="K327">
        <v>243</v>
      </c>
      <c r="L327">
        <v>0.58034763599999994</v>
      </c>
      <c r="M327" t="s">
        <v>28</v>
      </c>
      <c r="N327">
        <v>21</v>
      </c>
      <c r="O327">
        <v>2205</v>
      </c>
      <c r="P327">
        <v>5183.6666670000004</v>
      </c>
      <c r="Q327">
        <v>189158</v>
      </c>
      <c r="R327">
        <v>0.419029068</v>
      </c>
      <c r="S327">
        <v>0</v>
      </c>
      <c r="T327">
        <v>54</v>
      </c>
    </row>
    <row r="328" spans="1:20" x14ac:dyDescent="0.25">
      <c r="A328" s="1">
        <v>43427</v>
      </c>
      <c r="B328">
        <v>53</v>
      </c>
      <c r="C328">
        <v>28908</v>
      </c>
      <c r="E328" t="s">
        <v>20</v>
      </c>
      <c r="G328">
        <v>8569</v>
      </c>
      <c r="H328">
        <v>36</v>
      </c>
      <c r="I328" t="s">
        <v>22</v>
      </c>
      <c r="J328" t="s">
        <v>30</v>
      </c>
      <c r="K328">
        <v>434</v>
      </c>
      <c r="L328">
        <v>0.19353654200000001</v>
      </c>
      <c r="M328" t="s">
        <v>24</v>
      </c>
      <c r="N328">
        <v>22</v>
      </c>
      <c r="O328">
        <v>8040</v>
      </c>
      <c r="P328">
        <v>2409</v>
      </c>
      <c r="Q328">
        <v>2610</v>
      </c>
      <c r="R328">
        <v>0.18259652800000001</v>
      </c>
      <c r="S328">
        <v>0</v>
      </c>
      <c r="T328">
        <v>51</v>
      </c>
    </row>
    <row r="329" spans="1:20" x14ac:dyDescent="0.25">
      <c r="A329" s="1">
        <v>43428</v>
      </c>
      <c r="B329">
        <v>49</v>
      </c>
      <c r="C329">
        <v>46181</v>
      </c>
      <c r="D329">
        <v>585</v>
      </c>
      <c r="F329" t="s">
        <v>32</v>
      </c>
      <c r="G329">
        <v>32753</v>
      </c>
      <c r="H329">
        <v>72</v>
      </c>
      <c r="I329" t="s">
        <v>26</v>
      </c>
      <c r="J329" t="s">
        <v>23</v>
      </c>
      <c r="K329">
        <v>374</v>
      </c>
      <c r="L329">
        <v>0.53660264300000005</v>
      </c>
      <c r="M329" t="s">
        <v>38</v>
      </c>
      <c r="N329">
        <v>17</v>
      </c>
      <c r="O329">
        <v>2437</v>
      </c>
      <c r="P329">
        <v>3848.416667</v>
      </c>
      <c r="Q329">
        <v>119001</v>
      </c>
      <c r="R329">
        <v>0.27313778</v>
      </c>
      <c r="S329">
        <v>0</v>
      </c>
      <c r="T329">
        <v>59</v>
      </c>
    </row>
    <row r="330" spans="1:20" x14ac:dyDescent="0.25">
      <c r="A330" s="1">
        <v>43429</v>
      </c>
      <c r="B330">
        <v>47</v>
      </c>
      <c r="C330">
        <v>190649</v>
      </c>
      <c r="D330">
        <v>599</v>
      </c>
      <c r="E330" t="s">
        <v>33</v>
      </c>
      <c r="F330" t="s">
        <v>25</v>
      </c>
      <c r="G330">
        <v>19937</v>
      </c>
      <c r="H330">
        <v>48</v>
      </c>
      <c r="I330" t="s">
        <v>44</v>
      </c>
      <c r="J330" t="s">
        <v>23</v>
      </c>
      <c r="K330">
        <v>685</v>
      </c>
      <c r="L330">
        <v>0.207827183</v>
      </c>
      <c r="M330" t="s">
        <v>38</v>
      </c>
      <c r="N330">
        <v>24</v>
      </c>
      <c r="O330">
        <v>12872</v>
      </c>
      <c r="P330">
        <v>15887.416670000001</v>
      </c>
      <c r="Q330">
        <v>13252</v>
      </c>
      <c r="R330">
        <v>0.25852439999999999</v>
      </c>
      <c r="S330">
        <v>1</v>
      </c>
      <c r="T330">
        <v>42.4</v>
      </c>
    </row>
    <row r="331" spans="1:20" x14ac:dyDescent="0.25">
      <c r="A331" s="1">
        <v>43430</v>
      </c>
      <c r="B331">
        <v>47</v>
      </c>
      <c r="C331">
        <v>25914</v>
      </c>
      <c r="D331">
        <v>438</v>
      </c>
      <c r="E331" t="s">
        <v>45</v>
      </c>
      <c r="F331" t="s">
        <v>32</v>
      </c>
      <c r="G331">
        <v>25725</v>
      </c>
      <c r="H331">
        <v>24</v>
      </c>
      <c r="I331" t="s">
        <v>22</v>
      </c>
      <c r="J331" t="s">
        <v>34</v>
      </c>
      <c r="K331">
        <v>305</v>
      </c>
      <c r="L331">
        <v>0.28686481000000003</v>
      </c>
      <c r="M331" t="s">
        <v>24</v>
      </c>
      <c r="N331">
        <v>20</v>
      </c>
      <c r="O331">
        <v>3581</v>
      </c>
      <c r="P331">
        <v>2159.5</v>
      </c>
      <c r="Q331">
        <v>3667</v>
      </c>
      <c r="R331">
        <v>0.28973797099999998</v>
      </c>
      <c r="S331">
        <v>0</v>
      </c>
      <c r="T331">
        <v>65</v>
      </c>
    </row>
    <row r="332" spans="1:20" x14ac:dyDescent="0.25">
      <c r="A332" s="1">
        <v>43431</v>
      </c>
      <c r="B332">
        <v>39</v>
      </c>
      <c r="C332">
        <v>15778</v>
      </c>
      <c r="D332">
        <v>549</v>
      </c>
      <c r="E332" t="s">
        <v>20</v>
      </c>
      <c r="F332" t="s">
        <v>29</v>
      </c>
      <c r="H332">
        <v>36</v>
      </c>
      <c r="I332" t="s">
        <v>26</v>
      </c>
      <c r="J332" t="s">
        <v>34</v>
      </c>
      <c r="K332">
        <v>790</v>
      </c>
      <c r="L332">
        <v>0.56760334499999998</v>
      </c>
      <c r="M332" t="s">
        <v>24</v>
      </c>
      <c r="N332">
        <v>18</v>
      </c>
      <c r="O332">
        <v>584</v>
      </c>
      <c r="P332">
        <v>1314.833333</v>
      </c>
      <c r="Q332">
        <v>7394</v>
      </c>
      <c r="R332">
        <v>0.25382926099999997</v>
      </c>
      <c r="S332">
        <v>0</v>
      </c>
      <c r="T332">
        <v>67</v>
      </c>
    </row>
    <row r="333" spans="1:20" x14ac:dyDescent="0.25">
      <c r="A333" s="1">
        <v>43432</v>
      </c>
      <c r="B333">
        <v>29</v>
      </c>
      <c r="C333">
        <v>103112</v>
      </c>
      <c r="D333">
        <v>610</v>
      </c>
      <c r="E333" t="s">
        <v>52</v>
      </c>
      <c r="F333" t="s">
        <v>29</v>
      </c>
      <c r="G333">
        <v>36161</v>
      </c>
      <c r="H333">
        <v>60</v>
      </c>
      <c r="I333" t="s">
        <v>26</v>
      </c>
      <c r="J333" t="s">
        <v>34</v>
      </c>
      <c r="K333">
        <v>466</v>
      </c>
      <c r="L333">
        <v>0.447830165</v>
      </c>
      <c r="M333" t="s">
        <v>38</v>
      </c>
      <c r="N333">
        <v>28</v>
      </c>
      <c r="O333">
        <v>4669</v>
      </c>
      <c r="P333">
        <v>8592.6666669999995</v>
      </c>
      <c r="Q333">
        <v>11481</v>
      </c>
      <c r="R333">
        <v>0.23615512299999999</v>
      </c>
      <c r="S333">
        <v>0</v>
      </c>
      <c r="T333">
        <v>52</v>
      </c>
    </row>
    <row r="334" spans="1:20" x14ac:dyDescent="0.25">
      <c r="A334" s="1">
        <v>43433</v>
      </c>
      <c r="B334">
        <v>40</v>
      </c>
      <c r="C334">
        <v>25013</v>
      </c>
      <c r="D334">
        <v>563</v>
      </c>
      <c r="E334" t="s">
        <v>20</v>
      </c>
      <c r="F334" t="s">
        <v>21</v>
      </c>
      <c r="G334">
        <v>29653</v>
      </c>
      <c r="H334">
        <v>36</v>
      </c>
      <c r="I334" t="s">
        <v>22</v>
      </c>
      <c r="J334" t="s">
        <v>27</v>
      </c>
      <c r="K334">
        <v>136</v>
      </c>
      <c r="L334">
        <v>0.75750361300000002</v>
      </c>
      <c r="M334" t="s">
        <v>31</v>
      </c>
      <c r="N334">
        <v>23</v>
      </c>
      <c r="O334">
        <v>4186</v>
      </c>
      <c r="P334">
        <v>2084.416667</v>
      </c>
      <c r="Q334">
        <v>36376</v>
      </c>
      <c r="R334">
        <v>0.25359714100000003</v>
      </c>
      <c r="S334">
        <v>0</v>
      </c>
      <c r="T334">
        <v>61</v>
      </c>
    </row>
    <row r="335" spans="1:20" x14ac:dyDescent="0.25">
      <c r="A335" s="1">
        <v>43434</v>
      </c>
      <c r="B335">
        <v>31</v>
      </c>
      <c r="C335">
        <v>26923</v>
      </c>
      <c r="D335">
        <v>510</v>
      </c>
      <c r="E335" t="s">
        <v>20</v>
      </c>
      <c r="F335" t="s">
        <v>29</v>
      </c>
      <c r="H335">
        <v>36</v>
      </c>
      <c r="I335" t="s">
        <v>22</v>
      </c>
      <c r="J335" t="s">
        <v>34</v>
      </c>
      <c r="K335">
        <v>1307</v>
      </c>
      <c r="L335">
        <v>9.6141836999999994E-2</v>
      </c>
      <c r="M335" t="s">
        <v>31</v>
      </c>
      <c r="N335">
        <v>26</v>
      </c>
      <c r="O335">
        <v>6987</v>
      </c>
      <c r="P335">
        <v>2243.583333</v>
      </c>
      <c r="Q335">
        <v>47106</v>
      </c>
      <c r="R335">
        <v>0.235268598</v>
      </c>
      <c r="S335">
        <v>0</v>
      </c>
      <c r="T335">
        <v>53</v>
      </c>
    </row>
    <row r="336" spans="1:20" x14ac:dyDescent="0.25">
      <c r="A336" s="1">
        <v>43435</v>
      </c>
      <c r="B336">
        <v>51</v>
      </c>
      <c r="C336">
        <v>74246</v>
      </c>
      <c r="D336">
        <v>583</v>
      </c>
      <c r="E336" t="s">
        <v>20</v>
      </c>
      <c r="F336" t="s">
        <v>32</v>
      </c>
      <c r="G336">
        <v>26795</v>
      </c>
      <c r="H336">
        <v>48</v>
      </c>
      <c r="I336" t="s">
        <v>22</v>
      </c>
      <c r="J336" t="s">
        <v>30</v>
      </c>
      <c r="K336">
        <v>349</v>
      </c>
      <c r="L336">
        <v>0.30976157900000001</v>
      </c>
      <c r="M336" t="s">
        <v>28</v>
      </c>
      <c r="N336">
        <v>28</v>
      </c>
      <c r="O336">
        <v>5625</v>
      </c>
      <c r="P336">
        <v>6187.1666670000004</v>
      </c>
      <c r="Q336">
        <v>103976</v>
      </c>
      <c r="R336">
        <v>0.26594440400000002</v>
      </c>
      <c r="S336">
        <v>0</v>
      </c>
      <c r="T336">
        <v>49</v>
      </c>
    </row>
    <row r="337" spans="1:20" x14ac:dyDescent="0.25">
      <c r="A337" s="1">
        <v>43436</v>
      </c>
      <c r="B337">
        <v>38</v>
      </c>
      <c r="C337">
        <v>87561</v>
      </c>
      <c r="D337">
        <v>591</v>
      </c>
      <c r="E337" t="s">
        <v>20</v>
      </c>
      <c r="F337" t="s">
        <v>29</v>
      </c>
      <c r="H337">
        <v>72</v>
      </c>
      <c r="I337" t="s">
        <v>35</v>
      </c>
      <c r="J337" t="s">
        <v>27</v>
      </c>
      <c r="K337">
        <v>410</v>
      </c>
      <c r="L337">
        <v>0.80662583700000001</v>
      </c>
      <c r="M337" t="s">
        <v>24</v>
      </c>
      <c r="N337">
        <v>22</v>
      </c>
      <c r="O337">
        <v>292</v>
      </c>
      <c r="P337">
        <v>7296.75</v>
      </c>
      <c r="Q337">
        <v>33370</v>
      </c>
      <c r="R337">
        <v>0.26150370299999998</v>
      </c>
      <c r="S337">
        <v>0</v>
      </c>
      <c r="T337">
        <v>60</v>
      </c>
    </row>
    <row r="338" spans="1:20" x14ac:dyDescent="0.25">
      <c r="A338" s="1">
        <v>43437</v>
      </c>
      <c r="B338">
        <v>30</v>
      </c>
      <c r="C338">
        <v>15000</v>
      </c>
      <c r="D338">
        <v>498</v>
      </c>
      <c r="E338" t="s">
        <v>20</v>
      </c>
      <c r="F338" t="s">
        <v>32</v>
      </c>
      <c r="G338">
        <v>5936</v>
      </c>
      <c r="H338">
        <v>60</v>
      </c>
      <c r="I338" t="s">
        <v>35</v>
      </c>
      <c r="J338" t="s">
        <v>30</v>
      </c>
      <c r="K338">
        <v>298</v>
      </c>
      <c r="L338">
        <v>0.24441170500000001</v>
      </c>
      <c r="M338" t="s">
        <v>24</v>
      </c>
      <c r="N338">
        <v>24</v>
      </c>
      <c r="O338">
        <v>1815</v>
      </c>
      <c r="P338">
        <v>1250</v>
      </c>
      <c r="Q338">
        <v>163061</v>
      </c>
      <c r="R338">
        <v>0.25003943200000001</v>
      </c>
      <c r="S338">
        <v>0</v>
      </c>
      <c r="T338">
        <v>55</v>
      </c>
    </row>
    <row r="339" spans="1:20" x14ac:dyDescent="0.25">
      <c r="A339" s="1">
        <v>43438</v>
      </c>
      <c r="B339">
        <v>36</v>
      </c>
      <c r="C339">
        <v>64483</v>
      </c>
      <c r="D339">
        <v>525</v>
      </c>
      <c r="E339" t="s">
        <v>20</v>
      </c>
      <c r="F339" t="s">
        <v>29</v>
      </c>
      <c r="G339">
        <v>17279</v>
      </c>
      <c r="H339">
        <v>36</v>
      </c>
      <c r="I339" t="s">
        <v>26</v>
      </c>
      <c r="J339" t="s">
        <v>27</v>
      </c>
      <c r="K339">
        <v>177</v>
      </c>
      <c r="L339">
        <v>0.25944272099999999</v>
      </c>
      <c r="M339" t="s">
        <v>24</v>
      </c>
      <c r="N339">
        <v>14</v>
      </c>
      <c r="O339">
        <v>8642</v>
      </c>
      <c r="P339">
        <v>3053.166667</v>
      </c>
      <c r="Q339">
        <v>158779</v>
      </c>
      <c r="R339">
        <v>0.27531956000000002</v>
      </c>
      <c r="S339">
        <v>0</v>
      </c>
      <c r="T339">
        <v>48</v>
      </c>
    </row>
    <row r="340" spans="1:20" x14ac:dyDescent="0.25">
      <c r="A340" s="1">
        <v>43439</v>
      </c>
      <c r="B340">
        <v>44</v>
      </c>
      <c r="C340">
        <v>66790</v>
      </c>
      <c r="D340">
        <v>596</v>
      </c>
      <c r="E340" t="s">
        <v>20</v>
      </c>
      <c r="F340" t="s">
        <v>32</v>
      </c>
      <c r="G340">
        <v>15671</v>
      </c>
      <c r="H340">
        <v>72</v>
      </c>
      <c r="I340" t="s">
        <v>26</v>
      </c>
      <c r="J340" t="s">
        <v>30</v>
      </c>
      <c r="K340">
        <v>558</v>
      </c>
      <c r="L340">
        <v>0.39942846399999998</v>
      </c>
      <c r="M340" t="s">
        <v>28</v>
      </c>
      <c r="N340">
        <v>23</v>
      </c>
      <c r="O340">
        <v>4065</v>
      </c>
      <c r="P340">
        <v>5565.8333329999996</v>
      </c>
      <c r="Q340">
        <v>23711</v>
      </c>
      <c r="R340">
        <v>0.21015075</v>
      </c>
      <c r="S340">
        <v>0</v>
      </c>
      <c r="T340">
        <v>65</v>
      </c>
    </row>
    <row r="341" spans="1:20" x14ac:dyDescent="0.25">
      <c r="A341" s="1">
        <v>43440</v>
      </c>
      <c r="B341">
        <v>33</v>
      </c>
      <c r="C341">
        <v>139115</v>
      </c>
      <c r="D341">
        <v>548</v>
      </c>
      <c r="E341" t="s">
        <v>20</v>
      </c>
      <c r="F341" t="s">
        <v>32</v>
      </c>
      <c r="G341">
        <v>10610</v>
      </c>
      <c r="H341">
        <v>36</v>
      </c>
      <c r="I341" t="s">
        <v>35</v>
      </c>
      <c r="J341" t="s">
        <v>30</v>
      </c>
      <c r="K341">
        <v>319</v>
      </c>
      <c r="L341">
        <v>0.36980362700000002</v>
      </c>
      <c r="M341" t="s">
        <v>28</v>
      </c>
      <c r="N341">
        <v>21</v>
      </c>
      <c r="O341">
        <v>1950</v>
      </c>
      <c r="P341">
        <v>11592.916670000001</v>
      </c>
      <c r="Q341">
        <v>138097</v>
      </c>
      <c r="R341">
        <v>0.22871766299999999</v>
      </c>
      <c r="S341">
        <v>1</v>
      </c>
      <c r="T341">
        <v>38.4</v>
      </c>
    </row>
    <row r="342" spans="1:20" x14ac:dyDescent="0.25">
      <c r="A342" s="1">
        <v>43441</v>
      </c>
      <c r="B342">
        <v>30</v>
      </c>
      <c r="C342">
        <v>23058</v>
      </c>
      <c r="D342">
        <v>618</v>
      </c>
      <c r="E342" t="s">
        <v>20</v>
      </c>
      <c r="F342" t="s">
        <v>25</v>
      </c>
      <c r="G342">
        <v>63485</v>
      </c>
      <c r="H342">
        <v>60</v>
      </c>
      <c r="I342" t="s">
        <v>35</v>
      </c>
      <c r="J342" t="s">
        <v>34</v>
      </c>
      <c r="K342">
        <v>432</v>
      </c>
      <c r="L342">
        <v>0.34243691799999998</v>
      </c>
      <c r="M342" t="s">
        <v>28</v>
      </c>
      <c r="N342">
        <v>30</v>
      </c>
      <c r="O342">
        <v>10250</v>
      </c>
      <c r="P342">
        <v>1921.5</v>
      </c>
      <c r="Q342">
        <v>1865</v>
      </c>
      <c r="R342">
        <v>0.22995621399999999</v>
      </c>
      <c r="S342">
        <v>0</v>
      </c>
      <c r="T342">
        <v>54</v>
      </c>
    </row>
    <row r="343" spans="1:20" x14ac:dyDescent="0.25">
      <c r="A343" s="1">
        <v>43442</v>
      </c>
      <c r="B343">
        <v>42</v>
      </c>
      <c r="C343">
        <v>67760</v>
      </c>
      <c r="D343">
        <v>542</v>
      </c>
      <c r="E343" t="s">
        <v>20</v>
      </c>
      <c r="F343" t="s">
        <v>32</v>
      </c>
      <c r="H343">
        <v>120</v>
      </c>
      <c r="I343" t="s">
        <v>26</v>
      </c>
      <c r="J343" t="s">
        <v>27</v>
      </c>
      <c r="K343">
        <v>413</v>
      </c>
      <c r="L343">
        <v>0.51639867299999997</v>
      </c>
      <c r="M343" t="s">
        <v>28</v>
      </c>
      <c r="N343">
        <v>26</v>
      </c>
      <c r="O343">
        <v>38858</v>
      </c>
      <c r="P343">
        <v>5646.6666670000004</v>
      </c>
      <c r="Q343">
        <v>91097</v>
      </c>
      <c r="R343">
        <v>0.31761400899999997</v>
      </c>
      <c r="S343">
        <v>0</v>
      </c>
      <c r="T343">
        <v>59</v>
      </c>
    </row>
    <row r="344" spans="1:20" x14ac:dyDescent="0.25">
      <c r="A344" s="1">
        <v>43443</v>
      </c>
      <c r="B344">
        <v>42</v>
      </c>
      <c r="C344">
        <v>31104</v>
      </c>
      <c r="F344" t="s">
        <v>25</v>
      </c>
      <c r="G344">
        <v>13149</v>
      </c>
      <c r="H344">
        <v>48</v>
      </c>
      <c r="I344" t="s">
        <v>22</v>
      </c>
      <c r="J344" t="s">
        <v>27</v>
      </c>
      <c r="K344">
        <v>655</v>
      </c>
      <c r="L344">
        <v>0.50429074399999996</v>
      </c>
      <c r="M344" t="s">
        <v>24</v>
      </c>
      <c r="N344">
        <v>22</v>
      </c>
      <c r="O344">
        <v>15006</v>
      </c>
      <c r="P344">
        <v>2592</v>
      </c>
      <c r="Q344">
        <v>30259</v>
      </c>
      <c r="R344">
        <v>0.29366080900000002</v>
      </c>
      <c r="S344">
        <v>0</v>
      </c>
      <c r="T344">
        <v>59</v>
      </c>
    </row>
    <row r="345" spans="1:20" x14ac:dyDescent="0.25">
      <c r="A345" s="1">
        <v>43444</v>
      </c>
      <c r="B345">
        <v>33</v>
      </c>
      <c r="C345">
        <v>82323</v>
      </c>
      <c r="D345">
        <v>526</v>
      </c>
      <c r="E345" t="s">
        <v>20</v>
      </c>
      <c r="F345" t="s">
        <v>25</v>
      </c>
      <c r="G345">
        <v>8350</v>
      </c>
      <c r="H345">
        <v>36</v>
      </c>
      <c r="I345" t="s">
        <v>26</v>
      </c>
      <c r="J345" t="s">
        <v>27</v>
      </c>
      <c r="K345">
        <v>408</v>
      </c>
      <c r="L345">
        <v>0.26049179900000002</v>
      </c>
      <c r="M345" t="s">
        <v>38</v>
      </c>
      <c r="N345">
        <v>22</v>
      </c>
      <c r="O345">
        <v>9421</v>
      </c>
      <c r="P345">
        <v>6860.25</v>
      </c>
      <c r="Q345">
        <v>265582</v>
      </c>
      <c r="R345">
        <v>0.231304441</v>
      </c>
      <c r="S345">
        <v>1</v>
      </c>
      <c r="T345">
        <v>35.200000000000003</v>
      </c>
    </row>
    <row r="346" spans="1:20" x14ac:dyDescent="0.25">
      <c r="A346" s="1">
        <v>43445</v>
      </c>
      <c r="B346">
        <v>34</v>
      </c>
      <c r="C346">
        <v>27943</v>
      </c>
      <c r="D346">
        <v>530</v>
      </c>
      <c r="E346" t="s">
        <v>20</v>
      </c>
      <c r="F346" t="s">
        <v>29</v>
      </c>
      <c r="G346">
        <v>13164</v>
      </c>
      <c r="H346">
        <v>60</v>
      </c>
      <c r="I346" t="s">
        <v>35</v>
      </c>
      <c r="J346" t="s">
        <v>30</v>
      </c>
      <c r="K346">
        <v>479</v>
      </c>
      <c r="L346">
        <v>0.20612208900000001</v>
      </c>
      <c r="M346" t="s">
        <v>38</v>
      </c>
      <c r="N346">
        <v>18</v>
      </c>
      <c r="O346">
        <v>3527</v>
      </c>
      <c r="P346">
        <v>2328.583333</v>
      </c>
      <c r="Q346">
        <v>106844</v>
      </c>
      <c r="R346">
        <v>0.29721355999999999</v>
      </c>
      <c r="S346">
        <v>0</v>
      </c>
      <c r="T346">
        <v>65</v>
      </c>
    </row>
    <row r="347" spans="1:20" x14ac:dyDescent="0.25">
      <c r="A347" s="1">
        <v>43446</v>
      </c>
      <c r="B347">
        <v>42</v>
      </c>
      <c r="C347">
        <v>37699</v>
      </c>
      <c r="D347">
        <v>487</v>
      </c>
      <c r="E347" t="s">
        <v>20</v>
      </c>
      <c r="G347">
        <v>29471</v>
      </c>
      <c r="H347">
        <v>96</v>
      </c>
      <c r="I347" t="s">
        <v>22</v>
      </c>
      <c r="J347" t="s">
        <v>27</v>
      </c>
      <c r="K347">
        <v>355</v>
      </c>
      <c r="L347">
        <v>3.9652162999999997E-2</v>
      </c>
      <c r="M347" t="s">
        <v>31</v>
      </c>
      <c r="N347">
        <v>22</v>
      </c>
      <c r="O347">
        <v>2367</v>
      </c>
      <c r="P347">
        <v>3141.583333</v>
      </c>
      <c r="Q347">
        <v>55818</v>
      </c>
      <c r="R347">
        <v>0.298676893</v>
      </c>
      <c r="S347">
        <v>0</v>
      </c>
      <c r="T347">
        <v>49</v>
      </c>
    </row>
    <row r="348" spans="1:20" x14ac:dyDescent="0.25">
      <c r="A348" s="1">
        <v>43447</v>
      </c>
      <c r="B348">
        <v>22</v>
      </c>
      <c r="C348">
        <v>55160</v>
      </c>
      <c r="D348">
        <v>566</v>
      </c>
      <c r="E348" t="s">
        <v>20</v>
      </c>
      <c r="F348" t="s">
        <v>25</v>
      </c>
      <c r="G348">
        <v>19802</v>
      </c>
      <c r="H348">
        <v>60</v>
      </c>
      <c r="I348" t="s">
        <v>22</v>
      </c>
      <c r="J348" t="s">
        <v>30</v>
      </c>
      <c r="K348">
        <v>809</v>
      </c>
      <c r="L348">
        <v>0.123009511</v>
      </c>
      <c r="M348" t="s">
        <v>28</v>
      </c>
      <c r="N348">
        <v>24</v>
      </c>
      <c r="O348">
        <v>2491</v>
      </c>
      <c r="P348">
        <v>4596.6666670000004</v>
      </c>
      <c r="Q348">
        <v>7498</v>
      </c>
      <c r="R348">
        <v>0.212660972</v>
      </c>
      <c r="S348">
        <v>0</v>
      </c>
      <c r="T348">
        <v>50</v>
      </c>
    </row>
    <row r="349" spans="1:20" x14ac:dyDescent="0.25">
      <c r="A349" s="1">
        <v>43448</v>
      </c>
      <c r="B349">
        <v>23</v>
      </c>
      <c r="C349">
        <v>81109</v>
      </c>
      <c r="D349">
        <v>465</v>
      </c>
      <c r="E349" t="s">
        <v>20</v>
      </c>
      <c r="F349" t="s">
        <v>29</v>
      </c>
      <c r="G349">
        <v>46928</v>
      </c>
      <c r="H349">
        <v>24</v>
      </c>
      <c r="I349" t="s">
        <v>35</v>
      </c>
      <c r="J349" t="s">
        <v>23</v>
      </c>
      <c r="K349">
        <v>352</v>
      </c>
      <c r="L349">
        <v>0.132465209</v>
      </c>
      <c r="M349" t="s">
        <v>24</v>
      </c>
      <c r="N349">
        <v>28</v>
      </c>
      <c r="O349">
        <v>3308</v>
      </c>
      <c r="P349">
        <v>6759.0833329999996</v>
      </c>
      <c r="Q349">
        <v>179583</v>
      </c>
      <c r="R349">
        <v>0.278404345</v>
      </c>
      <c r="S349">
        <v>0</v>
      </c>
      <c r="T349">
        <v>45</v>
      </c>
    </row>
    <row r="350" spans="1:20" x14ac:dyDescent="0.25">
      <c r="A350" s="1">
        <v>43449</v>
      </c>
      <c r="B350">
        <v>31</v>
      </c>
      <c r="C350">
        <v>65622</v>
      </c>
      <c r="D350">
        <v>431</v>
      </c>
      <c r="E350" t="s">
        <v>20</v>
      </c>
      <c r="F350" t="s">
        <v>32</v>
      </c>
      <c r="G350">
        <v>35136</v>
      </c>
      <c r="H350">
        <v>48</v>
      </c>
      <c r="I350" t="s">
        <v>22</v>
      </c>
      <c r="J350" t="s">
        <v>27</v>
      </c>
      <c r="K350">
        <v>342</v>
      </c>
      <c r="L350">
        <v>0.42924830899999999</v>
      </c>
      <c r="M350" t="s">
        <v>34</v>
      </c>
      <c r="N350">
        <v>22</v>
      </c>
      <c r="O350">
        <v>8234</v>
      </c>
      <c r="P350">
        <v>5468.5</v>
      </c>
      <c r="Q350">
        <v>6038</v>
      </c>
      <c r="R350">
        <v>0.36009855099999999</v>
      </c>
      <c r="S350">
        <v>0</v>
      </c>
      <c r="T350">
        <v>55</v>
      </c>
    </row>
    <row r="351" spans="1:20" x14ac:dyDescent="0.25">
      <c r="A351" s="1">
        <v>43450</v>
      </c>
      <c r="B351">
        <v>37</v>
      </c>
      <c r="C351">
        <v>86286</v>
      </c>
      <c r="D351">
        <v>589</v>
      </c>
      <c r="E351" t="s">
        <v>52</v>
      </c>
      <c r="F351" t="s">
        <v>21</v>
      </c>
      <c r="H351">
        <v>24</v>
      </c>
      <c r="I351" t="s">
        <v>26</v>
      </c>
      <c r="J351" t="s">
        <v>27</v>
      </c>
      <c r="K351">
        <v>687</v>
      </c>
      <c r="L351">
        <v>0.123657294</v>
      </c>
      <c r="M351" t="s">
        <v>28</v>
      </c>
      <c r="N351">
        <v>23</v>
      </c>
      <c r="O351">
        <v>3645</v>
      </c>
      <c r="P351">
        <v>4153</v>
      </c>
      <c r="Q351">
        <v>289765</v>
      </c>
      <c r="R351">
        <v>0.22822319999999999</v>
      </c>
      <c r="S351">
        <v>1</v>
      </c>
      <c r="T351">
        <v>33.6</v>
      </c>
    </row>
    <row r="352" spans="1:20" x14ac:dyDescent="0.25">
      <c r="A352" s="1">
        <v>43451</v>
      </c>
      <c r="B352">
        <v>43</v>
      </c>
      <c r="C352">
        <v>46001</v>
      </c>
      <c r="D352">
        <v>476</v>
      </c>
      <c r="E352" t="s">
        <v>20</v>
      </c>
      <c r="F352" t="s">
        <v>21</v>
      </c>
      <c r="G352">
        <v>55889</v>
      </c>
      <c r="H352">
        <v>36</v>
      </c>
      <c r="I352" t="s">
        <v>22</v>
      </c>
      <c r="J352" t="s">
        <v>23</v>
      </c>
      <c r="K352">
        <v>239</v>
      </c>
      <c r="L352">
        <v>0.118399411</v>
      </c>
      <c r="M352" t="s">
        <v>24</v>
      </c>
      <c r="N352">
        <v>26</v>
      </c>
      <c r="O352">
        <v>5012</v>
      </c>
      <c r="P352">
        <v>3833.416667</v>
      </c>
      <c r="Q352">
        <v>8639</v>
      </c>
      <c r="R352">
        <v>0.31213355100000001</v>
      </c>
      <c r="S352">
        <v>0</v>
      </c>
      <c r="T352">
        <v>50</v>
      </c>
    </row>
    <row r="353" spans="1:20" x14ac:dyDescent="0.25">
      <c r="A353" s="1">
        <v>43452</v>
      </c>
      <c r="B353">
        <v>57</v>
      </c>
      <c r="D353">
        <v>663</v>
      </c>
      <c r="E353" t="s">
        <v>52</v>
      </c>
      <c r="F353" t="s">
        <v>41</v>
      </c>
      <c r="G353">
        <v>8954</v>
      </c>
      <c r="I353" t="s">
        <v>22</v>
      </c>
      <c r="J353" t="s">
        <v>30</v>
      </c>
      <c r="K353">
        <v>430</v>
      </c>
      <c r="L353">
        <v>0.10833032500000001</v>
      </c>
      <c r="M353" t="s">
        <v>24</v>
      </c>
      <c r="N353">
        <v>16</v>
      </c>
      <c r="O353">
        <v>4152</v>
      </c>
      <c r="P353">
        <v>16078.416670000001</v>
      </c>
      <c r="Q353">
        <v>49503</v>
      </c>
      <c r="R353">
        <v>0.154734282</v>
      </c>
      <c r="S353">
        <v>1</v>
      </c>
      <c r="T353">
        <v>44</v>
      </c>
    </row>
    <row r="354" spans="1:20" x14ac:dyDescent="0.25">
      <c r="A354" s="1">
        <v>43453</v>
      </c>
      <c r="B354">
        <v>50</v>
      </c>
      <c r="C354">
        <v>62852</v>
      </c>
      <c r="D354">
        <v>609</v>
      </c>
      <c r="E354" t="s">
        <v>20</v>
      </c>
      <c r="F354" t="s">
        <v>25</v>
      </c>
      <c r="G354">
        <v>51450</v>
      </c>
      <c r="H354">
        <v>48</v>
      </c>
      <c r="I354" t="s">
        <v>22</v>
      </c>
      <c r="J354" t="s">
        <v>27</v>
      </c>
      <c r="K354">
        <v>390</v>
      </c>
      <c r="L354">
        <v>0.25649937099999998</v>
      </c>
      <c r="M354" t="s">
        <v>24</v>
      </c>
      <c r="N354">
        <v>24</v>
      </c>
      <c r="O354">
        <v>7822</v>
      </c>
      <c r="P354">
        <v>5237.6666670000004</v>
      </c>
      <c r="Q354">
        <v>48347</v>
      </c>
      <c r="R354">
        <v>0.23803996599999999</v>
      </c>
      <c r="S354">
        <v>0</v>
      </c>
      <c r="T354">
        <v>49</v>
      </c>
    </row>
    <row r="355" spans="1:20" x14ac:dyDescent="0.25">
      <c r="A355" s="1">
        <v>43454</v>
      </c>
      <c r="B355">
        <v>38</v>
      </c>
      <c r="C355">
        <v>35591</v>
      </c>
      <c r="E355" t="s">
        <v>20</v>
      </c>
      <c r="F355" t="s">
        <v>25</v>
      </c>
      <c r="G355">
        <v>10270</v>
      </c>
      <c r="H355">
        <v>12</v>
      </c>
      <c r="I355" t="s">
        <v>26</v>
      </c>
      <c r="J355" t="s">
        <v>27</v>
      </c>
      <c r="K355">
        <v>533</v>
      </c>
      <c r="L355">
        <v>0.53465891300000001</v>
      </c>
      <c r="M355" t="s">
        <v>38</v>
      </c>
      <c r="N355">
        <v>29</v>
      </c>
      <c r="O355">
        <v>935</v>
      </c>
      <c r="P355">
        <v>2965.916667</v>
      </c>
      <c r="Q355">
        <v>4165</v>
      </c>
      <c r="R355">
        <v>0.208267278</v>
      </c>
      <c r="S355">
        <v>0</v>
      </c>
      <c r="T355">
        <v>60</v>
      </c>
    </row>
    <row r="356" spans="1:20" x14ac:dyDescent="0.25">
      <c r="A356" s="1">
        <v>43455</v>
      </c>
      <c r="B356">
        <v>39</v>
      </c>
      <c r="C356">
        <v>74123</v>
      </c>
      <c r="D356">
        <v>465</v>
      </c>
      <c r="E356" t="s">
        <v>20</v>
      </c>
      <c r="F356" t="s">
        <v>29</v>
      </c>
      <c r="G356">
        <v>11531</v>
      </c>
      <c r="H356">
        <v>60</v>
      </c>
      <c r="I356" t="s">
        <v>22</v>
      </c>
      <c r="J356" t="s">
        <v>23</v>
      </c>
      <c r="K356">
        <v>185</v>
      </c>
      <c r="L356">
        <v>0.37505187299999998</v>
      </c>
      <c r="M356" t="s">
        <v>28</v>
      </c>
      <c r="N356">
        <v>26</v>
      </c>
      <c r="O356">
        <v>2204</v>
      </c>
      <c r="P356">
        <v>6176.9166670000004</v>
      </c>
      <c r="Q356">
        <v>4401</v>
      </c>
      <c r="R356">
        <v>0.29440457599999997</v>
      </c>
      <c r="S356">
        <v>1</v>
      </c>
      <c r="T356">
        <v>42.4</v>
      </c>
    </row>
    <row r="357" spans="1:20" x14ac:dyDescent="0.25">
      <c r="A357" s="1">
        <v>43456</v>
      </c>
      <c r="B357">
        <v>27</v>
      </c>
      <c r="C357">
        <v>59387</v>
      </c>
      <c r="D357">
        <v>544</v>
      </c>
      <c r="E357" t="s">
        <v>20</v>
      </c>
      <c r="F357" t="s">
        <v>32</v>
      </c>
      <c r="G357">
        <v>18400</v>
      </c>
      <c r="H357">
        <v>72</v>
      </c>
      <c r="I357" t="s">
        <v>22</v>
      </c>
      <c r="J357" t="s">
        <v>27</v>
      </c>
      <c r="K357">
        <v>720</v>
      </c>
      <c r="L357">
        <v>0.40680782999999998</v>
      </c>
      <c r="M357" t="s">
        <v>24</v>
      </c>
      <c r="N357">
        <v>20</v>
      </c>
      <c r="O357">
        <v>5790</v>
      </c>
      <c r="P357">
        <v>4948.9166670000004</v>
      </c>
      <c r="Q357">
        <v>27371</v>
      </c>
      <c r="R357">
        <v>0.27233742</v>
      </c>
      <c r="S357">
        <v>0</v>
      </c>
      <c r="T357">
        <v>55</v>
      </c>
    </row>
    <row r="358" spans="1:20" x14ac:dyDescent="0.25">
      <c r="A358" s="1">
        <v>43457</v>
      </c>
      <c r="B358">
        <v>39</v>
      </c>
      <c r="C358">
        <v>19530</v>
      </c>
      <c r="D358">
        <v>533</v>
      </c>
      <c r="E358" t="s">
        <v>20</v>
      </c>
      <c r="F358" t="s">
        <v>32</v>
      </c>
      <c r="G358">
        <v>16936</v>
      </c>
      <c r="H358">
        <v>60</v>
      </c>
      <c r="I358" t="s">
        <v>22</v>
      </c>
      <c r="J358" t="s">
        <v>23</v>
      </c>
      <c r="K358">
        <v>643</v>
      </c>
      <c r="L358">
        <v>0.111499053</v>
      </c>
      <c r="M358" t="s">
        <v>24</v>
      </c>
      <c r="N358">
        <v>20</v>
      </c>
      <c r="O358">
        <v>7280</v>
      </c>
      <c r="P358">
        <v>1627.5</v>
      </c>
      <c r="Q358">
        <v>79411</v>
      </c>
      <c r="R358">
        <v>0.24716570199999999</v>
      </c>
      <c r="S358">
        <v>0</v>
      </c>
      <c r="T358">
        <v>50</v>
      </c>
    </row>
    <row r="359" spans="1:20" x14ac:dyDescent="0.25">
      <c r="A359" s="1">
        <v>43458</v>
      </c>
      <c r="B359">
        <v>36</v>
      </c>
      <c r="C359">
        <v>64412</v>
      </c>
      <c r="E359" t="s">
        <v>20</v>
      </c>
      <c r="F359" t="s">
        <v>25</v>
      </c>
      <c r="G359">
        <v>20574</v>
      </c>
      <c r="H359">
        <v>48</v>
      </c>
      <c r="I359" t="s">
        <v>35</v>
      </c>
      <c r="J359" t="s">
        <v>27</v>
      </c>
      <c r="K359">
        <v>459</v>
      </c>
      <c r="L359">
        <v>0.12485386599999999</v>
      </c>
      <c r="M359" t="s">
        <v>24</v>
      </c>
      <c r="N359">
        <v>29</v>
      </c>
      <c r="O359">
        <v>3468</v>
      </c>
      <c r="P359">
        <v>5367.6666670000004</v>
      </c>
      <c r="Q359">
        <v>3469</v>
      </c>
      <c r="R359">
        <v>0.221677081</v>
      </c>
      <c r="S359">
        <v>0</v>
      </c>
      <c r="T359">
        <v>50</v>
      </c>
    </row>
    <row r="360" spans="1:20" x14ac:dyDescent="0.25">
      <c r="A360" s="1">
        <v>43459</v>
      </c>
      <c r="B360">
        <v>43</v>
      </c>
      <c r="C360">
        <v>25619</v>
      </c>
      <c r="D360">
        <v>511</v>
      </c>
      <c r="E360" t="s">
        <v>20</v>
      </c>
      <c r="F360" t="s">
        <v>29</v>
      </c>
      <c r="G360">
        <v>13628</v>
      </c>
      <c r="H360">
        <v>72</v>
      </c>
      <c r="I360" t="s">
        <v>35</v>
      </c>
      <c r="J360" t="s">
        <v>30</v>
      </c>
      <c r="K360">
        <v>435</v>
      </c>
      <c r="L360">
        <v>0.211247191</v>
      </c>
      <c r="M360" t="s">
        <v>38</v>
      </c>
      <c r="N360">
        <v>21</v>
      </c>
      <c r="O360">
        <v>2991</v>
      </c>
      <c r="P360">
        <v>2134.916667</v>
      </c>
      <c r="Q360">
        <v>25413</v>
      </c>
      <c r="R360">
        <v>0.248265559</v>
      </c>
      <c r="S360">
        <v>0</v>
      </c>
      <c r="T360">
        <v>54</v>
      </c>
    </row>
    <row r="361" spans="1:20" x14ac:dyDescent="0.25">
      <c r="A361" s="1">
        <v>43460</v>
      </c>
      <c r="B361">
        <v>30</v>
      </c>
      <c r="C361">
        <v>22019</v>
      </c>
      <c r="D361">
        <v>545</v>
      </c>
      <c r="F361" t="s">
        <v>32</v>
      </c>
      <c r="H361">
        <v>48</v>
      </c>
      <c r="I361" t="s">
        <v>26</v>
      </c>
      <c r="J361" t="s">
        <v>23</v>
      </c>
      <c r="K361">
        <v>175</v>
      </c>
      <c r="L361">
        <v>0.100713435</v>
      </c>
      <c r="M361" t="s">
        <v>34</v>
      </c>
      <c r="N361">
        <v>20</v>
      </c>
      <c r="O361">
        <v>2444</v>
      </c>
      <c r="P361">
        <v>1834.916667</v>
      </c>
      <c r="Q361">
        <v>21164</v>
      </c>
      <c r="R361">
        <v>0.234654523</v>
      </c>
      <c r="S361">
        <v>0</v>
      </c>
      <c r="T361">
        <v>54</v>
      </c>
    </row>
    <row r="362" spans="1:20" x14ac:dyDescent="0.25">
      <c r="A362" s="1">
        <v>43461</v>
      </c>
      <c r="B362">
        <v>46</v>
      </c>
      <c r="C362">
        <v>34332</v>
      </c>
      <c r="D362">
        <v>598</v>
      </c>
      <c r="E362" t="s">
        <v>20</v>
      </c>
      <c r="F362" t="s">
        <v>29</v>
      </c>
      <c r="G362">
        <v>34356</v>
      </c>
      <c r="H362">
        <v>48</v>
      </c>
      <c r="I362" t="s">
        <v>22</v>
      </c>
      <c r="J362" t="s">
        <v>23</v>
      </c>
      <c r="K362">
        <v>617</v>
      </c>
      <c r="L362">
        <v>0.34259100300000001</v>
      </c>
      <c r="M362" t="s">
        <v>38</v>
      </c>
      <c r="N362">
        <v>20</v>
      </c>
      <c r="O362">
        <v>1411</v>
      </c>
      <c r="P362">
        <v>2861</v>
      </c>
      <c r="Q362">
        <v>80159</v>
      </c>
      <c r="R362">
        <v>0.19122563400000001</v>
      </c>
      <c r="S362">
        <v>0</v>
      </c>
      <c r="T362">
        <v>64</v>
      </c>
    </row>
    <row r="363" spans="1:20" x14ac:dyDescent="0.25">
      <c r="A363" s="1">
        <v>43462</v>
      </c>
      <c r="B363">
        <v>58</v>
      </c>
      <c r="C363">
        <v>46693</v>
      </c>
      <c r="D363">
        <v>650</v>
      </c>
      <c r="E363" t="s">
        <v>20</v>
      </c>
      <c r="F363" t="s">
        <v>32</v>
      </c>
      <c r="G363">
        <v>30185</v>
      </c>
      <c r="H363">
        <v>84</v>
      </c>
      <c r="I363" t="s">
        <v>22</v>
      </c>
      <c r="J363" t="s">
        <v>27</v>
      </c>
      <c r="K363">
        <v>288</v>
      </c>
      <c r="L363">
        <v>5.4911033999999997E-2</v>
      </c>
      <c r="M363" t="s">
        <v>38</v>
      </c>
      <c r="N363">
        <v>16</v>
      </c>
      <c r="O363">
        <v>27102</v>
      </c>
      <c r="P363">
        <v>3891.083333</v>
      </c>
      <c r="Q363">
        <v>1418559</v>
      </c>
      <c r="R363">
        <v>0.21372363</v>
      </c>
      <c r="S363">
        <v>1</v>
      </c>
      <c r="T363">
        <v>39.200000000000003</v>
      </c>
    </row>
    <row r="364" spans="1:20" x14ac:dyDescent="0.25">
      <c r="A364" s="1">
        <v>43463</v>
      </c>
      <c r="B364">
        <v>38</v>
      </c>
      <c r="D364">
        <v>577</v>
      </c>
      <c r="E364" t="s">
        <v>20</v>
      </c>
      <c r="F364" t="s">
        <v>29</v>
      </c>
      <c r="G364">
        <v>13000</v>
      </c>
      <c r="I364" t="s">
        <v>26</v>
      </c>
      <c r="J364" t="s">
        <v>30</v>
      </c>
      <c r="K364">
        <v>265</v>
      </c>
      <c r="L364">
        <v>0.49601210800000001</v>
      </c>
      <c r="M364" t="s">
        <v>31</v>
      </c>
      <c r="N364">
        <v>27</v>
      </c>
      <c r="O364">
        <v>3974</v>
      </c>
      <c r="P364">
        <v>2856.166667</v>
      </c>
      <c r="Q364">
        <v>20223</v>
      </c>
      <c r="R364">
        <v>0.17194356599999999</v>
      </c>
      <c r="S364">
        <v>1</v>
      </c>
      <c r="T364">
        <v>45.6</v>
      </c>
    </row>
    <row r="365" spans="1:20" x14ac:dyDescent="0.25">
      <c r="A365" s="1">
        <v>43464</v>
      </c>
      <c r="B365">
        <v>44</v>
      </c>
      <c r="C365">
        <v>37382</v>
      </c>
      <c r="D365">
        <v>577</v>
      </c>
      <c r="E365" t="s">
        <v>20</v>
      </c>
      <c r="G365">
        <v>61563</v>
      </c>
      <c r="H365">
        <v>12</v>
      </c>
      <c r="I365" t="s">
        <v>22</v>
      </c>
      <c r="J365" t="s">
        <v>27</v>
      </c>
      <c r="K365">
        <v>280</v>
      </c>
      <c r="L365">
        <v>0.37001024700000001</v>
      </c>
      <c r="M365" t="s">
        <v>24</v>
      </c>
      <c r="N365">
        <v>18</v>
      </c>
      <c r="O365">
        <v>1661</v>
      </c>
      <c r="P365">
        <v>3115.166667</v>
      </c>
      <c r="Q365">
        <v>268735</v>
      </c>
      <c r="R365">
        <v>0.19830156900000001</v>
      </c>
      <c r="S365">
        <v>0</v>
      </c>
      <c r="T365">
        <v>52</v>
      </c>
    </row>
    <row r="366" spans="1:20" x14ac:dyDescent="0.25">
      <c r="A366" s="1">
        <v>43465</v>
      </c>
      <c r="B366">
        <v>48</v>
      </c>
      <c r="C366">
        <v>15248</v>
      </c>
      <c r="D366">
        <v>515</v>
      </c>
      <c r="E366" t="s">
        <v>52</v>
      </c>
      <c r="F366" t="s">
        <v>32</v>
      </c>
      <c r="G366">
        <v>19403</v>
      </c>
      <c r="H366">
        <v>36</v>
      </c>
      <c r="I366" t="s">
        <v>22</v>
      </c>
      <c r="J366" t="s">
        <v>27</v>
      </c>
      <c r="K366">
        <v>212</v>
      </c>
      <c r="L366">
        <v>0.45510290799999997</v>
      </c>
      <c r="M366" t="s">
        <v>24</v>
      </c>
      <c r="N366">
        <v>23</v>
      </c>
      <c r="O366">
        <v>3845</v>
      </c>
      <c r="P366">
        <v>1270.666667</v>
      </c>
      <c r="Q366">
        <v>5376</v>
      </c>
      <c r="R366">
        <v>0.20516136600000001</v>
      </c>
      <c r="S366">
        <v>0</v>
      </c>
      <c r="T366">
        <v>57</v>
      </c>
    </row>
    <row r="367" spans="1:20" x14ac:dyDescent="0.25">
      <c r="A367" s="1">
        <v>43466</v>
      </c>
      <c r="B367">
        <v>35</v>
      </c>
      <c r="C367">
        <v>39345</v>
      </c>
      <c r="E367" t="s">
        <v>20</v>
      </c>
      <c r="F367" t="s">
        <v>32</v>
      </c>
      <c r="G367">
        <v>17206</v>
      </c>
      <c r="H367">
        <v>24</v>
      </c>
      <c r="I367" t="s">
        <v>22</v>
      </c>
      <c r="J367" t="s">
        <v>23</v>
      </c>
      <c r="K367">
        <v>357</v>
      </c>
      <c r="L367">
        <v>2.4090967000000001E-2</v>
      </c>
      <c r="M367" t="s">
        <v>31</v>
      </c>
      <c r="N367">
        <v>26</v>
      </c>
      <c r="O367">
        <v>16757</v>
      </c>
      <c r="P367">
        <v>3278.75</v>
      </c>
      <c r="Q367">
        <v>18924</v>
      </c>
      <c r="R367">
        <v>0.19026945200000001</v>
      </c>
      <c r="S367">
        <v>0</v>
      </c>
      <c r="T367">
        <v>53</v>
      </c>
    </row>
    <row r="368" spans="1:20" x14ac:dyDescent="0.25">
      <c r="A368" s="1">
        <v>43467</v>
      </c>
      <c r="B368">
        <v>42</v>
      </c>
      <c r="C368">
        <v>20078</v>
      </c>
      <c r="D368">
        <v>611</v>
      </c>
      <c r="E368" t="s">
        <v>72</v>
      </c>
      <c r="F368" t="s">
        <v>32</v>
      </c>
      <c r="G368">
        <v>23166</v>
      </c>
      <c r="H368">
        <v>60</v>
      </c>
      <c r="I368" t="s">
        <v>22</v>
      </c>
      <c r="J368" t="s">
        <v>27</v>
      </c>
      <c r="K368">
        <v>282</v>
      </c>
      <c r="L368">
        <v>0.16088686799999999</v>
      </c>
      <c r="M368" t="s">
        <v>38</v>
      </c>
      <c r="N368">
        <v>18</v>
      </c>
      <c r="O368">
        <v>4448</v>
      </c>
      <c r="P368">
        <v>1673.166667</v>
      </c>
      <c r="Q368">
        <v>48204</v>
      </c>
      <c r="R368">
        <v>0.25650096999999999</v>
      </c>
      <c r="S368">
        <v>0</v>
      </c>
      <c r="T368">
        <v>53</v>
      </c>
    </row>
    <row r="369" spans="1:20" x14ac:dyDescent="0.25">
      <c r="A369" s="1">
        <v>43468</v>
      </c>
      <c r="B369">
        <v>40</v>
      </c>
      <c r="C369">
        <v>162439</v>
      </c>
      <c r="D369">
        <v>606</v>
      </c>
      <c r="E369" t="s">
        <v>20</v>
      </c>
      <c r="F369" t="s">
        <v>32</v>
      </c>
      <c r="G369">
        <v>21107</v>
      </c>
      <c r="H369">
        <v>60</v>
      </c>
      <c r="I369" t="s">
        <v>35</v>
      </c>
      <c r="J369" t="s">
        <v>27</v>
      </c>
      <c r="K369">
        <v>639</v>
      </c>
      <c r="L369">
        <v>0.545712274</v>
      </c>
      <c r="M369" t="s">
        <v>24</v>
      </c>
      <c r="N369">
        <v>22</v>
      </c>
      <c r="O369">
        <v>892</v>
      </c>
      <c r="P369">
        <v>13536.583329999999</v>
      </c>
      <c r="Q369">
        <v>31466</v>
      </c>
      <c r="R369">
        <v>0.257705083</v>
      </c>
      <c r="S369">
        <v>1</v>
      </c>
      <c r="T369">
        <v>44</v>
      </c>
    </row>
    <row r="370" spans="1:20" x14ac:dyDescent="0.25">
      <c r="A370" s="1">
        <v>43469</v>
      </c>
      <c r="B370">
        <v>41</v>
      </c>
      <c r="C370">
        <v>41973</v>
      </c>
      <c r="D370">
        <v>650</v>
      </c>
      <c r="E370" t="s">
        <v>52</v>
      </c>
      <c r="F370" t="s">
        <v>25</v>
      </c>
      <c r="G370">
        <v>21299</v>
      </c>
      <c r="H370">
        <v>84</v>
      </c>
      <c r="I370" t="s">
        <v>35</v>
      </c>
      <c r="J370" t="s">
        <v>30</v>
      </c>
      <c r="K370">
        <v>490</v>
      </c>
      <c r="L370">
        <v>0.53111422500000005</v>
      </c>
      <c r="M370" t="s">
        <v>38</v>
      </c>
      <c r="N370">
        <v>34</v>
      </c>
      <c r="O370">
        <v>6975</v>
      </c>
      <c r="P370">
        <v>3497.75</v>
      </c>
      <c r="Q370">
        <v>7651</v>
      </c>
      <c r="R370">
        <v>0.20464294399999999</v>
      </c>
      <c r="S370">
        <v>0</v>
      </c>
      <c r="T370">
        <v>54</v>
      </c>
    </row>
    <row r="371" spans="1:20" x14ac:dyDescent="0.25">
      <c r="A371" s="1">
        <v>43470</v>
      </c>
      <c r="B371">
        <v>30</v>
      </c>
      <c r="C371">
        <v>52828</v>
      </c>
      <c r="D371">
        <v>652</v>
      </c>
      <c r="E371" t="s">
        <v>20</v>
      </c>
      <c r="F371" t="s">
        <v>41</v>
      </c>
      <c r="G371">
        <v>26629</v>
      </c>
      <c r="H371">
        <v>12</v>
      </c>
      <c r="I371" t="s">
        <v>26</v>
      </c>
      <c r="J371" t="s">
        <v>23</v>
      </c>
      <c r="K371">
        <v>268</v>
      </c>
      <c r="L371">
        <v>0.11274731</v>
      </c>
      <c r="M371" t="s">
        <v>38</v>
      </c>
      <c r="N371">
        <v>25</v>
      </c>
      <c r="O371">
        <v>1393</v>
      </c>
      <c r="P371">
        <v>4402.3333329999996</v>
      </c>
      <c r="Q371">
        <v>153086</v>
      </c>
      <c r="R371">
        <v>0.18844213300000001</v>
      </c>
      <c r="S371">
        <v>0</v>
      </c>
      <c r="T371">
        <v>40</v>
      </c>
    </row>
    <row r="372" spans="1:20" x14ac:dyDescent="0.25">
      <c r="A372" s="1">
        <v>43471</v>
      </c>
      <c r="B372">
        <v>40</v>
      </c>
      <c r="C372">
        <v>78355</v>
      </c>
      <c r="E372" t="s">
        <v>20</v>
      </c>
      <c r="F372" t="s">
        <v>29</v>
      </c>
      <c r="G372">
        <v>12575</v>
      </c>
      <c r="H372">
        <v>120</v>
      </c>
      <c r="I372" t="s">
        <v>22</v>
      </c>
      <c r="J372" t="s">
        <v>23</v>
      </c>
      <c r="K372">
        <v>454</v>
      </c>
      <c r="L372">
        <v>0.34766157800000003</v>
      </c>
      <c r="M372" t="s">
        <v>34</v>
      </c>
      <c r="N372">
        <v>29</v>
      </c>
      <c r="O372">
        <v>9154</v>
      </c>
      <c r="P372">
        <v>6529.5833329999996</v>
      </c>
      <c r="Q372">
        <v>530786</v>
      </c>
      <c r="R372">
        <v>0.23790371099999999</v>
      </c>
      <c r="S372">
        <v>1</v>
      </c>
      <c r="T372">
        <v>33.6</v>
      </c>
    </row>
    <row r="373" spans="1:20" x14ac:dyDescent="0.25">
      <c r="A373" s="1">
        <v>43472</v>
      </c>
      <c r="B373">
        <v>45</v>
      </c>
      <c r="C373">
        <v>126823</v>
      </c>
      <c r="D373">
        <v>460</v>
      </c>
      <c r="E373" t="s">
        <v>20</v>
      </c>
      <c r="F373" t="s">
        <v>21</v>
      </c>
      <c r="G373">
        <v>21640</v>
      </c>
      <c r="H373">
        <v>60</v>
      </c>
      <c r="I373" t="s">
        <v>22</v>
      </c>
      <c r="J373" t="s">
        <v>30</v>
      </c>
      <c r="K373">
        <v>429</v>
      </c>
      <c r="L373">
        <v>5.0953180000000001E-2</v>
      </c>
      <c r="M373" t="s">
        <v>31</v>
      </c>
      <c r="N373">
        <v>18</v>
      </c>
      <c r="O373">
        <v>12681</v>
      </c>
      <c r="P373">
        <v>10568.583329999999</v>
      </c>
      <c r="Q373">
        <v>7906</v>
      </c>
      <c r="R373">
        <v>0.324803903</v>
      </c>
      <c r="S373">
        <v>0</v>
      </c>
      <c r="T373">
        <v>68</v>
      </c>
    </row>
    <row r="374" spans="1:20" x14ac:dyDescent="0.25">
      <c r="A374" s="1">
        <v>43473</v>
      </c>
      <c r="B374">
        <v>57</v>
      </c>
      <c r="C374">
        <v>34903</v>
      </c>
      <c r="D374">
        <v>535</v>
      </c>
      <c r="E374" t="s">
        <v>20</v>
      </c>
      <c r="G374">
        <v>54146</v>
      </c>
      <c r="H374">
        <v>48</v>
      </c>
      <c r="I374" t="s">
        <v>26</v>
      </c>
      <c r="J374" t="s">
        <v>27</v>
      </c>
      <c r="K374">
        <v>295</v>
      </c>
      <c r="L374">
        <v>0.34377528800000001</v>
      </c>
      <c r="M374" t="s">
        <v>31</v>
      </c>
      <c r="N374">
        <v>21</v>
      </c>
      <c r="O374">
        <v>6496</v>
      </c>
      <c r="P374">
        <v>2908.583333</v>
      </c>
      <c r="Q374">
        <v>73468</v>
      </c>
      <c r="R374">
        <v>0.27727168000000002</v>
      </c>
      <c r="S374">
        <v>0</v>
      </c>
      <c r="T374">
        <v>54</v>
      </c>
    </row>
    <row r="375" spans="1:20" x14ac:dyDescent="0.25">
      <c r="A375" s="1">
        <v>43474</v>
      </c>
      <c r="B375">
        <v>51</v>
      </c>
      <c r="C375">
        <v>87835</v>
      </c>
      <c r="D375">
        <v>632</v>
      </c>
      <c r="E375" t="s">
        <v>20</v>
      </c>
      <c r="F375" t="s">
        <v>29</v>
      </c>
      <c r="G375">
        <v>16563</v>
      </c>
      <c r="H375">
        <v>48</v>
      </c>
      <c r="I375" t="s">
        <v>22</v>
      </c>
      <c r="J375" t="s">
        <v>27</v>
      </c>
      <c r="K375">
        <v>310</v>
      </c>
      <c r="L375">
        <v>0.45808937199999999</v>
      </c>
      <c r="M375" t="s">
        <v>24</v>
      </c>
      <c r="N375">
        <v>25</v>
      </c>
      <c r="O375">
        <v>1365</v>
      </c>
      <c r="P375">
        <v>7319.5833329999996</v>
      </c>
      <c r="Q375">
        <v>20376</v>
      </c>
      <c r="R375">
        <v>0.21715103799999999</v>
      </c>
      <c r="S375">
        <v>1</v>
      </c>
      <c r="T375">
        <v>40.799999999999997</v>
      </c>
    </row>
    <row r="376" spans="1:20" x14ac:dyDescent="0.25">
      <c r="A376" s="1">
        <v>43475</v>
      </c>
      <c r="B376">
        <v>65</v>
      </c>
      <c r="C376">
        <v>94430</v>
      </c>
      <c r="D376">
        <v>591</v>
      </c>
      <c r="E376" t="s">
        <v>20</v>
      </c>
      <c r="F376" t="s">
        <v>32</v>
      </c>
      <c r="G376">
        <v>17300</v>
      </c>
      <c r="H376">
        <v>48</v>
      </c>
      <c r="I376" t="s">
        <v>26</v>
      </c>
      <c r="J376" t="s">
        <v>23</v>
      </c>
      <c r="K376">
        <v>329</v>
      </c>
      <c r="L376">
        <v>0.31961223300000002</v>
      </c>
      <c r="M376" t="s">
        <v>38</v>
      </c>
      <c r="N376">
        <v>25</v>
      </c>
      <c r="O376">
        <v>1469</v>
      </c>
      <c r="P376">
        <v>7869.1666670000004</v>
      </c>
      <c r="Q376">
        <v>10299</v>
      </c>
      <c r="R376">
        <v>0.22667279500000001</v>
      </c>
      <c r="S376">
        <v>1</v>
      </c>
      <c r="T376">
        <v>42.4</v>
      </c>
    </row>
    <row r="377" spans="1:20" x14ac:dyDescent="0.25">
      <c r="A377" s="1">
        <v>43476</v>
      </c>
      <c r="B377">
        <v>30</v>
      </c>
      <c r="C377">
        <v>58410</v>
      </c>
      <c r="D377">
        <v>618</v>
      </c>
      <c r="F377" t="s">
        <v>21</v>
      </c>
      <c r="G377">
        <v>33096</v>
      </c>
      <c r="H377">
        <v>108</v>
      </c>
      <c r="I377" t="s">
        <v>22</v>
      </c>
      <c r="J377" t="s">
        <v>34</v>
      </c>
      <c r="K377">
        <v>187</v>
      </c>
      <c r="L377">
        <v>0.36758193</v>
      </c>
      <c r="M377" t="s">
        <v>24</v>
      </c>
      <c r="N377">
        <v>22</v>
      </c>
      <c r="O377">
        <v>2358</v>
      </c>
      <c r="P377">
        <v>4867.5</v>
      </c>
      <c r="Q377">
        <v>47390</v>
      </c>
      <c r="R377">
        <v>0.265180054</v>
      </c>
      <c r="S377">
        <v>0</v>
      </c>
      <c r="T377">
        <v>52</v>
      </c>
    </row>
    <row r="378" spans="1:20" x14ac:dyDescent="0.25">
      <c r="A378" s="1">
        <v>43477</v>
      </c>
      <c r="B378">
        <v>50</v>
      </c>
      <c r="C378">
        <v>59113</v>
      </c>
      <c r="E378" t="s">
        <v>20</v>
      </c>
      <c r="F378" t="s">
        <v>29</v>
      </c>
      <c r="G378">
        <v>15411</v>
      </c>
      <c r="H378">
        <v>24</v>
      </c>
      <c r="I378" t="s">
        <v>22</v>
      </c>
      <c r="J378" t="s">
        <v>23</v>
      </c>
      <c r="K378">
        <v>1408</v>
      </c>
      <c r="L378">
        <v>4.4416008999999999E-2</v>
      </c>
      <c r="M378" t="s">
        <v>34</v>
      </c>
      <c r="N378">
        <v>26</v>
      </c>
      <c r="O378">
        <v>3532</v>
      </c>
      <c r="P378">
        <v>4926.0833329999996</v>
      </c>
      <c r="Q378">
        <v>78118</v>
      </c>
      <c r="R378">
        <v>0.19754028400000001</v>
      </c>
      <c r="S378">
        <v>0</v>
      </c>
      <c r="T378">
        <v>55</v>
      </c>
    </row>
    <row r="379" spans="1:20" x14ac:dyDescent="0.25">
      <c r="A379" s="1">
        <v>43478</v>
      </c>
      <c r="B379">
        <v>42</v>
      </c>
      <c r="D379">
        <v>568</v>
      </c>
      <c r="E379" t="s">
        <v>20</v>
      </c>
      <c r="F379" t="s">
        <v>41</v>
      </c>
      <c r="G379">
        <v>20946</v>
      </c>
      <c r="I379" t="s">
        <v>22</v>
      </c>
      <c r="J379" t="s">
        <v>27</v>
      </c>
      <c r="K379">
        <v>384</v>
      </c>
      <c r="L379">
        <v>0.33822442899999999</v>
      </c>
      <c r="M379" t="s">
        <v>31</v>
      </c>
      <c r="N379">
        <v>26</v>
      </c>
      <c r="O379">
        <v>7825</v>
      </c>
      <c r="P379">
        <v>3772.583333</v>
      </c>
      <c r="Q379">
        <v>3434</v>
      </c>
      <c r="R379">
        <v>0.20886594</v>
      </c>
      <c r="S379">
        <v>0</v>
      </c>
      <c r="T379">
        <v>59</v>
      </c>
    </row>
    <row r="380" spans="1:20" x14ac:dyDescent="0.25">
      <c r="A380" s="1">
        <v>43479</v>
      </c>
      <c r="B380">
        <v>66</v>
      </c>
      <c r="C380">
        <v>47088</v>
      </c>
      <c r="D380">
        <v>475</v>
      </c>
      <c r="E380" t="s">
        <v>20</v>
      </c>
      <c r="F380" t="s">
        <v>29</v>
      </c>
      <c r="G380">
        <v>22865</v>
      </c>
      <c r="H380">
        <v>12</v>
      </c>
      <c r="I380" t="s">
        <v>35</v>
      </c>
      <c r="J380" t="s">
        <v>30</v>
      </c>
      <c r="K380">
        <v>489</v>
      </c>
      <c r="L380">
        <v>0.32412058100000002</v>
      </c>
      <c r="M380" t="s">
        <v>24</v>
      </c>
      <c r="N380">
        <v>21</v>
      </c>
      <c r="O380">
        <v>7611</v>
      </c>
      <c r="P380">
        <v>3924</v>
      </c>
      <c r="Q380">
        <v>95566</v>
      </c>
      <c r="R380">
        <v>0.27150059500000001</v>
      </c>
      <c r="S380">
        <v>0</v>
      </c>
      <c r="T380">
        <v>53</v>
      </c>
    </row>
    <row r="381" spans="1:20" x14ac:dyDescent="0.25">
      <c r="A381" s="1">
        <v>43480</v>
      </c>
      <c r="B381">
        <v>30</v>
      </c>
      <c r="C381">
        <v>39186</v>
      </c>
      <c r="D381">
        <v>544</v>
      </c>
      <c r="E381" t="s">
        <v>20</v>
      </c>
      <c r="F381" t="s">
        <v>29</v>
      </c>
      <c r="G381">
        <v>15937</v>
      </c>
      <c r="H381">
        <v>36</v>
      </c>
      <c r="I381" t="s">
        <v>26</v>
      </c>
      <c r="J381" t="s">
        <v>30</v>
      </c>
      <c r="K381">
        <v>495</v>
      </c>
      <c r="L381">
        <v>0.42407431699999998</v>
      </c>
      <c r="M381" t="s">
        <v>38</v>
      </c>
      <c r="N381">
        <v>27</v>
      </c>
      <c r="O381">
        <v>4190</v>
      </c>
      <c r="P381">
        <v>3265.5</v>
      </c>
      <c r="Q381">
        <v>142046</v>
      </c>
      <c r="R381">
        <v>0.25191753</v>
      </c>
      <c r="S381">
        <v>0</v>
      </c>
      <c r="T381">
        <v>58</v>
      </c>
    </row>
    <row r="382" spans="1:20" x14ac:dyDescent="0.25">
      <c r="A382" s="1">
        <v>43481</v>
      </c>
      <c r="B382">
        <v>29</v>
      </c>
      <c r="C382">
        <v>35052</v>
      </c>
      <c r="D382">
        <v>506</v>
      </c>
      <c r="E382" t="s">
        <v>20</v>
      </c>
      <c r="G382">
        <v>14359</v>
      </c>
      <c r="H382">
        <v>84</v>
      </c>
      <c r="I382" t="s">
        <v>44</v>
      </c>
      <c r="J382" t="s">
        <v>23</v>
      </c>
      <c r="K382">
        <v>516</v>
      </c>
      <c r="L382">
        <v>0.24627117800000001</v>
      </c>
      <c r="M382" t="s">
        <v>24</v>
      </c>
      <c r="N382">
        <v>27</v>
      </c>
      <c r="O382">
        <v>3494</v>
      </c>
      <c r="P382">
        <v>2921</v>
      </c>
      <c r="Q382">
        <v>176763</v>
      </c>
      <c r="R382">
        <v>0.30938385099999999</v>
      </c>
      <c r="S382">
        <v>0</v>
      </c>
      <c r="T382">
        <v>50</v>
      </c>
    </row>
    <row r="383" spans="1:20" x14ac:dyDescent="0.25">
      <c r="A383" s="1">
        <v>43482</v>
      </c>
      <c r="B383">
        <v>32</v>
      </c>
      <c r="C383">
        <v>77345</v>
      </c>
      <c r="D383">
        <v>589</v>
      </c>
      <c r="E383" t="s">
        <v>45</v>
      </c>
      <c r="F383" t="s">
        <v>29</v>
      </c>
      <c r="G383">
        <v>29198</v>
      </c>
      <c r="H383">
        <v>60</v>
      </c>
      <c r="I383" t="s">
        <v>26</v>
      </c>
      <c r="J383" t="s">
        <v>30</v>
      </c>
      <c r="K383">
        <v>1014</v>
      </c>
      <c r="L383">
        <v>0.137913905</v>
      </c>
      <c r="M383" t="s">
        <v>31</v>
      </c>
      <c r="N383">
        <v>27</v>
      </c>
      <c r="O383">
        <v>1197</v>
      </c>
      <c r="P383">
        <v>6445.4166670000004</v>
      </c>
      <c r="Q383">
        <v>48095</v>
      </c>
      <c r="R383">
        <v>0.23580178299999999</v>
      </c>
      <c r="S383">
        <v>0</v>
      </c>
      <c r="T383">
        <v>52</v>
      </c>
    </row>
    <row r="384" spans="1:20" x14ac:dyDescent="0.25">
      <c r="A384" s="1">
        <v>43483</v>
      </c>
      <c r="B384">
        <v>18</v>
      </c>
      <c r="C384">
        <v>23423</v>
      </c>
      <c r="D384">
        <v>570</v>
      </c>
      <c r="E384" t="s">
        <v>20</v>
      </c>
      <c r="F384" t="s">
        <v>29</v>
      </c>
      <c r="G384">
        <v>52430</v>
      </c>
      <c r="H384">
        <v>12</v>
      </c>
      <c r="I384" t="s">
        <v>22</v>
      </c>
      <c r="J384" t="s">
        <v>30</v>
      </c>
      <c r="K384">
        <v>215</v>
      </c>
      <c r="L384">
        <v>0.29999161899999999</v>
      </c>
      <c r="M384" t="s">
        <v>34</v>
      </c>
      <c r="N384">
        <v>19</v>
      </c>
      <c r="O384">
        <v>5012</v>
      </c>
      <c r="P384">
        <v>1951.916667</v>
      </c>
      <c r="Q384">
        <v>199121</v>
      </c>
      <c r="R384">
        <v>0.228612698</v>
      </c>
      <c r="S384">
        <v>0</v>
      </c>
      <c r="T384">
        <v>53</v>
      </c>
    </row>
    <row r="385" spans="1:20" x14ac:dyDescent="0.25">
      <c r="A385" s="1">
        <v>43484</v>
      </c>
      <c r="B385">
        <v>33</v>
      </c>
      <c r="C385">
        <v>74922</v>
      </c>
      <c r="D385">
        <v>576</v>
      </c>
      <c r="E385" t="s">
        <v>20</v>
      </c>
      <c r="F385" t="s">
        <v>25</v>
      </c>
      <c r="G385">
        <v>15354</v>
      </c>
      <c r="H385">
        <v>48</v>
      </c>
      <c r="I385" t="s">
        <v>22</v>
      </c>
      <c r="J385" t="s">
        <v>30</v>
      </c>
      <c r="K385">
        <v>672</v>
      </c>
      <c r="L385">
        <v>0.14674682</v>
      </c>
      <c r="M385" t="s">
        <v>38</v>
      </c>
      <c r="N385">
        <v>25</v>
      </c>
      <c r="O385">
        <v>1334</v>
      </c>
      <c r="P385">
        <v>6243.5</v>
      </c>
      <c r="Q385">
        <v>13671</v>
      </c>
      <c r="R385">
        <v>0.20807531300000001</v>
      </c>
      <c r="S385">
        <v>1</v>
      </c>
      <c r="T385">
        <v>40</v>
      </c>
    </row>
    <row r="386" spans="1:20" x14ac:dyDescent="0.25">
      <c r="A386" s="1">
        <v>43485</v>
      </c>
      <c r="B386">
        <v>30</v>
      </c>
      <c r="C386">
        <v>119257</v>
      </c>
      <c r="D386">
        <v>521</v>
      </c>
      <c r="E386" t="s">
        <v>20</v>
      </c>
      <c r="F386" t="s">
        <v>21</v>
      </c>
      <c r="G386">
        <v>49386</v>
      </c>
      <c r="H386">
        <v>60</v>
      </c>
      <c r="I386" t="s">
        <v>26</v>
      </c>
      <c r="J386" t="s">
        <v>27</v>
      </c>
      <c r="K386">
        <v>425</v>
      </c>
      <c r="L386">
        <v>0.44214284199999998</v>
      </c>
      <c r="M386" t="s">
        <v>28</v>
      </c>
      <c r="N386">
        <v>22</v>
      </c>
      <c r="O386">
        <v>1524</v>
      </c>
      <c r="P386">
        <v>9938.0833330000005</v>
      </c>
      <c r="Q386">
        <v>6861</v>
      </c>
      <c r="R386">
        <v>0.33820617200000003</v>
      </c>
      <c r="S386">
        <v>0</v>
      </c>
      <c r="T386">
        <v>55</v>
      </c>
    </row>
    <row r="387" spans="1:20" x14ac:dyDescent="0.25">
      <c r="A387" s="1">
        <v>43486</v>
      </c>
      <c r="B387">
        <v>41</v>
      </c>
      <c r="C387">
        <v>62019</v>
      </c>
      <c r="D387">
        <v>599</v>
      </c>
      <c r="E387" t="s">
        <v>20</v>
      </c>
      <c r="G387">
        <v>24378</v>
      </c>
      <c r="H387">
        <v>96</v>
      </c>
      <c r="I387" t="s">
        <v>22</v>
      </c>
      <c r="J387" t="s">
        <v>23</v>
      </c>
      <c r="K387">
        <v>257</v>
      </c>
      <c r="L387">
        <v>0.15742407</v>
      </c>
      <c r="M387" t="s">
        <v>24</v>
      </c>
      <c r="N387">
        <v>24</v>
      </c>
      <c r="O387">
        <v>3482</v>
      </c>
      <c r="P387">
        <v>5168.25</v>
      </c>
      <c r="Q387">
        <v>663182</v>
      </c>
      <c r="R387">
        <v>0.31007679300000002</v>
      </c>
      <c r="S387">
        <v>1</v>
      </c>
      <c r="T387">
        <v>33.6</v>
      </c>
    </row>
    <row r="388" spans="1:20" x14ac:dyDescent="0.25">
      <c r="A388" s="1">
        <v>43487</v>
      </c>
      <c r="B388">
        <v>44</v>
      </c>
      <c r="C388">
        <v>15132</v>
      </c>
      <c r="D388">
        <v>551</v>
      </c>
      <c r="E388" t="s">
        <v>20</v>
      </c>
      <c r="G388">
        <v>12154</v>
      </c>
      <c r="H388">
        <v>36</v>
      </c>
      <c r="I388" t="s">
        <v>22</v>
      </c>
      <c r="J388" t="s">
        <v>30</v>
      </c>
      <c r="K388">
        <v>195</v>
      </c>
      <c r="L388">
        <v>0.33933424099999998</v>
      </c>
      <c r="M388" t="s">
        <v>38</v>
      </c>
      <c r="N388">
        <v>29</v>
      </c>
      <c r="O388">
        <v>3959</v>
      </c>
      <c r="P388">
        <v>1261</v>
      </c>
      <c r="Q388">
        <v>2077</v>
      </c>
      <c r="R388">
        <v>0.232220277</v>
      </c>
      <c r="S388">
        <v>0</v>
      </c>
      <c r="T388">
        <v>56</v>
      </c>
    </row>
    <row r="389" spans="1:20" x14ac:dyDescent="0.25">
      <c r="A389" s="1">
        <v>43488</v>
      </c>
      <c r="B389">
        <v>62</v>
      </c>
      <c r="C389">
        <v>98825</v>
      </c>
      <c r="D389">
        <v>663</v>
      </c>
      <c r="E389" t="s">
        <v>20</v>
      </c>
      <c r="F389" t="s">
        <v>25</v>
      </c>
      <c r="G389">
        <v>12862</v>
      </c>
      <c r="H389">
        <v>12</v>
      </c>
      <c r="I389" t="s">
        <v>35</v>
      </c>
      <c r="J389" t="s">
        <v>30</v>
      </c>
      <c r="K389">
        <v>90</v>
      </c>
      <c r="L389">
        <v>0.370899596</v>
      </c>
      <c r="M389" t="s">
        <v>31</v>
      </c>
      <c r="N389">
        <v>14</v>
      </c>
      <c r="O389">
        <v>1215</v>
      </c>
      <c r="P389">
        <v>8235.4166669999995</v>
      </c>
      <c r="Q389">
        <v>3328</v>
      </c>
      <c r="R389">
        <v>0.160382784</v>
      </c>
      <c r="S389">
        <v>1</v>
      </c>
      <c r="T389">
        <v>38.4</v>
      </c>
    </row>
    <row r="390" spans="1:20" x14ac:dyDescent="0.25">
      <c r="A390" s="1">
        <v>43489</v>
      </c>
      <c r="B390">
        <v>51</v>
      </c>
      <c r="C390">
        <v>35954</v>
      </c>
      <c r="D390">
        <v>603</v>
      </c>
      <c r="E390" t="s">
        <v>20</v>
      </c>
      <c r="F390" t="s">
        <v>29</v>
      </c>
      <c r="G390">
        <v>21732</v>
      </c>
      <c r="H390">
        <v>108</v>
      </c>
      <c r="I390" t="s">
        <v>22</v>
      </c>
      <c r="J390" t="s">
        <v>30</v>
      </c>
      <c r="K390">
        <v>503</v>
      </c>
      <c r="L390">
        <v>0.42271119299999999</v>
      </c>
      <c r="M390" t="s">
        <v>31</v>
      </c>
      <c r="N390">
        <v>27</v>
      </c>
      <c r="O390">
        <v>5430</v>
      </c>
      <c r="P390">
        <v>2996.166667</v>
      </c>
      <c r="Q390">
        <v>8380</v>
      </c>
      <c r="R390">
        <v>0.29604013200000001</v>
      </c>
      <c r="S390">
        <v>0</v>
      </c>
      <c r="T390">
        <v>54</v>
      </c>
    </row>
    <row r="391" spans="1:20" x14ac:dyDescent="0.25">
      <c r="A391" s="1">
        <v>43490</v>
      </c>
      <c r="B391">
        <v>33</v>
      </c>
      <c r="E391" t="s">
        <v>52</v>
      </c>
      <c r="G391">
        <v>42959</v>
      </c>
      <c r="I391" t="s">
        <v>22</v>
      </c>
      <c r="J391" t="s">
        <v>27</v>
      </c>
      <c r="K391">
        <v>817</v>
      </c>
      <c r="L391">
        <v>3.7282997999999998E-2</v>
      </c>
      <c r="M391" t="s">
        <v>24</v>
      </c>
      <c r="N391">
        <v>13</v>
      </c>
      <c r="O391">
        <v>13305</v>
      </c>
      <c r="P391">
        <v>2281.583333</v>
      </c>
      <c r="Q391">
        <v>187098</v>
      </c>
      <c r="R391">
        <v>0.25869457000000001</v>
      </c>
      <c r="S391">
        <v>0</v>
      </c>
      <c r="T391">
        <v>47</v>
      </c>
    </row>
    <row r="392" spans="1:20" x14ac:dyDescent="0.25">
      <c r="A392" s="1">
        <v>43491</v>
      </c>
      <c r="B392">
        <v>29</v>
      </c>
      <c r="C392">
        <v>40688</v>
      </c>
      <c r="D392">
        <v>550</v>
      </c>
      <c r="E392" t="s">
        <v>20</v>
      </c>
      <c r="F392" t="s">
        <v>32</v>
      </c>
      <c r="G392">
        <v>22853</v>
      </c>
      <c r="H392">
        <v>48</v>
      </c>
      <c r="I392" t="s">
        <v>26</v>
      </c>
      <c r="J392" t="s">
        <v>23</v>
      </c>
      <c r="K392">
        <v>145</v>
      </c>
      <c r="L392">
        <v>0.53423084799999998</v>
      </c>
      <c r="M392" t="s">
        <v>28</v>
      </c>
      <c r="N392">
        <v>27</v>
      </c>
      <c r="O392">
        <v>4947</v>
      </c>
      <c r="P392">
        <v>3390.666667</v>
      </c>
      <c r="Q392">
        <v>26316</v>
      </c>
      <c r="R392">
        <v>0.29026973900000003</v>
      </c>
      <c r="S392">
        <v>0</v>
      </c>
      <c r="T392">
        <v>60</v>
      </c>
    </row>
    <row r="393" spans="1:20" x14ac:dyDescent="0.25">
      <c r="A393" s="1">
        <v>43492</v>
      </c>
      <c r="B393">
        <v>45</v>
      </c>
      <c r="C393">
        <v>93411</v>
      </c>
      <c r="D393">
        <v>551</v>
      </c>
      <c r="E393" t="s">
        <v>20</v>
      </c>
      <c r="F393" t="s">
        <v>32</v>
      </c>
      <c r="G393">
        <v>23157</v>
      </c>
      <c r="H393">
        <v>72</v>
      </c>
      <c r="I393" t="s">
        <v>26</v>
      </c>
      <c r="J393" t="s">
        <v>27</v>
      </c>
      <c r="K393">
        <v>499</v>
      </c>
      <c r="L393">
        <v>0.40429195200000001</v>
      </c>
      <c r="M393" t="s">
        <v>38</v>
      </c>
      <c r="N393">
        <v>24</v>
      </c>
      <c r="O393">
        <v>3177</v>
      </c>
      <c r="P393">
        <v>7784.25</v>
      </c>
      <c r="Q393">
        <v>8165</v>
      </c>
      <c r="R393">
        <v>0.21012727</v>
      </c>
      <c r="S393">
        <v>1</v>
      </c>
      <c r="T393">
        <v>46.4</v>
      </c>
    </row>
    <row r="394" spans="1:20" x14ac:dyDescent="0.25">
      <c r="A394" s="1">
        <v>43493</v>
      </c>
      <c r="B394">
        <v>24</v>
      </c>
      <c r="C394">
        <v>21210</v>
      </c>
      <c r="D394">
        <v>572</v>
      </c>
      <c r="E394" t="s">
        <v>20</v>
      </c>
      <c r="F394" t="s">
        <v>21</v>
      </c>
      <c r="G394">
        <v>23434</v>
      </c>
      <c r="H394">
        <v>60</v>
      </c>
      <c r="I394" t="s">
        <v>22</v>
      </c>
      <c r="J394" t="s">
        <v>27</v>
      </c>
      <c r="K394">
        <v>385</v>
      </c>
      <c r="L394">
        <v>0.13967410099999999</v>
      </c>
      <c r="M394" t="s">
        <v>24</v>
      </c>
      <c r="N394">
        <v>25</v>
      </c>
      <c r="O394">
        <v>519</v>
      </c>
      <c r="P394">
        <v>1767.5</v>
      </c>
      <c r="Q394">
        <v>21146</v>
      </c>
      <c r="R394">
        <v>0.25191403899999998</v>
      </c>
      <c r="S394">
        <v>0</v>
      </c>
      <c r="T394">
        <v>54</v>
      </c>
    </row>
    <row r="395" spans="1:20" x14ac:dyDescent="0.25">
      <c r="A395" s="1">
        <v>76366</v>
      </c>
      <c r="B395">
        <v>61</v>
      </c>
      <c r="C395">
        <v>55593</v>
      </c>
      <c r="D395">
        <v>643</v>
      </c>
      <c r="E395" t="s">
        <v>42</v>
      </c>
      <c r="F395" t="s">
        <v>74</v>
      </c>
      <c r="G395">
        <v>23776</v>
      </c>
      <c r="H395">
        <v>96</v>
      </c>
      <c r="I395" t="s">
        <v>35</v>
      </c>
      <c r="J395" t="s">
        <v>27</v>
      </c>
      <c r="K395">
        <v>860</v>
      </c>
      <c r="L395">
        <v>0.192211885</v>
      </c>
      <c r="M395" t="s">
        <v>38</v>
      </c>
      <c r="N395">
        <v>17</v>
      </c>
      <c r="O395">
        <v>224</v>
      </c>
      <c r="P395">
        <v>4632.75</v>
      </c>
      <c r="Q395">
        <v>57132</v>
      </c>
      <c r="R395">
        <v>0.23800216900000001</v>
      </c>
      <c r="S395">
        <v>0</v>
      </c>
      <c r="T395">
        <v>46</v>
      </c>
    </row>
    <row r="396" spans="1:20" x14ac:dyDescent="0.25">
      <c r="A396" s="1">
        <v>43495</v>
      </c>
      <c r="B396">
        <v>54</v>
      </c>
      <c r="C396">
        <v>184838</v>
      </c>
      <c r="D396">
        <v>569</v>
      </c>
      <c r="E396" t="s">
        <v>20</v>
      </c>
      <c r="F396" t="s">
        <v>29</v>
      </c>
      <c r="G396">
        <v>31331</v>
      </c>
      <c r="H396">
        <v>36</v>
      </c>
      <c r="I396" t="s">
        <v>35</v>
      </c>
      <c r="J396" t="s">
        <v>23</v>
      </c>
      <c r="K396">
        <v>369</v>
      </c>
      <c r="L396">
        <v>0.34671221499999999</v>
      </c>
      <c r="M396" t="s">
        <v>31</v>
      </c>
      <c r="N396">
        <v>21</v>
      </c>
      <c r="O396">
        <v>2826</v>
      </c>
      <c r="P396">
        <v>15403.166670000001</v>
      </c>
      <c r="Q396">
        <v>16102</v>
      </c>
      <c r="R396">
        <v>0.23518630099999999</v>
      </c>
      <c r="S396">
        <v>1</v>
      </c>
      <c r="T396">
        <v>40.799999999999997</v>
      </c>
    </row>
    <row r="397" spans="1:20" x14ac:dyDescent="0.25">
      <c r="A397" s="1">
        <v>43496</v>
      </c>
      <c r="B397">
        <v>34</v>
      </c>
      <c r="C397">
        <v>27349</v>
      </c>
      <c r="D397">
        <v>484</v>
      </c>
      <c r="E397" t="s">
        <v>45</v>
      </c>
      <c r="F397" t="s">
        <v>21</v>
      </c>
      <c r="G397">
        <v>47668</v>
      </c>
      <c r="H397">
        <v>108</v>
      </c>
      <c r="I397" t="s">
        <v>22</v>
      </c>
      <c r="J397" t="s">
        <v>27</v>
      </c>
      <c r="K397">
        <v>396</v>
      </c>
      <c r="L397">
        <v>4.0775208E-2</v>
      </c>
      <c r="M397" t="s">
        <v>24</v>
      </c>
      <c r="N397">
        <v>24</v>
      </c>
      <c r="O397">
        <v>42091</v>
      </c>
      <c r="P397">
        <v>2279.083333</v>
      </c>
      <c r="Q397">
        <v>127203</v>
      </c>
      <c r="R397">
        <v>0.300815263</v>
      </c>
      <c r="S397">
        <v>0</v>
      </c>
      <c r="T397">
        <v>57</v>
      </c>
    </row>
    <row r="398" spans="1:20" x14ac:dyDescent="0.25">
      <c r="A398" s="1">
        <v>43497</v>
      </c>
      <c r="B398">
        <v>19</v>
      </c>
      <c r="C398">
        <v>33191</v>
      </c>
      <c r="D398">
        <v>576</v>
      </c>
      <c r="F398" t="s">
        <v>32</v>
      </c>
      <c r="G398">
        <v>19786</v>
      </c>
      <c r="H398">
        <v>36</v>
      </c>
      <c r="I398" t="s">
        <v>22</v>
      </c>
      <c r="J398" t="s">
        <v>27</v>
      </c>
      <c r="K398">
        <v>523</v>
      </c>
      <c r="L398">
        <v>0.256294097</v>
      </c>
      <c r="M398" t="s">
        <v>31</v>
      </c>
      <c r="N398">
        <v>26</v>
      </c>
      <c r="O398">
        <v>1166</v>
      </c>
      <c r="P398">
        <v>2765.916667</v>
      </c>
      <c r="Q398">
        <v>588658</v>
      </c>
      <c r="R398">
        <v>0.22905817000000001</v>
      </c>
      <c r="S398">
        <v>0</v>
      </c>
      <c r="T398">
        <v>47</v>
      </c>
    </row>
    <row r="399" spans="1:20" x14ac:dyDescent="0.25">
      <c r="A399" s="1">
        <v>43498</v>
      </c>
      <c r="B399">
        <v>56</v>
      </c>
      <c r="C399">
        <v>24858</v>
      </c>
      <c r="D399">
        <v>536</v>
      </c>
      <c r="E399" t="s">
        <v>20</v>
      </c>
      <c r="F399" t="s">
        <v>32</v>
      </c>
      <c r="G399">
        <v>6505</v>
      </c>
      <c r="H399">
        <v>48</v>
      </c>
      <c r="I399" t="s">
        <v>26</v>
      </c>
      <c r="J399" t="s">
        <v>30</v>
      </c>
      <c r="K399">
        <v>827</v>
      </c>
      <c r="L399">
        <v>0.21235318</v>
      </c>
      <c r="M399" t="s">
        <v>31</v>
      </c>
      <c r="N399">
        <v>32</v>
      </c>
      <c r="O399">
        <v>10324</v>
      </c>
      <c r="P399">
        <v>2071.5</v>
      </c>
      <c r="Q399">
        <v>116280</v>
      </c>
      <c r="R399">
        <v>0.21129461099999999</v>
      </c>
      <c r="S399">
        <v>0</v>
      </c>
      <c r="T399">
        <v>51</v>
      </c>
    </row>
    <row r="400" spans="1:20" x14ac:dyDescent="0.25">
      <c r="A400" s="1">
        <v>43499</v>
      </c>
      <c r="B400">
        <v>38</v>
      </c>
      <c r="C400">
        <v>86622</v>
      </c>
      <c r="D400">
        <v>627</v>
      </c>
      <c r="E400" t="s">
        <v>52</v>
      </c>
      <c r="F400" t="s">
        <v>21</v>
      </c>
      <c r="G400">
        <v>23891</v>
      </c>
      <c r="H400">
        <v>84</v>
      </c>
      <c r="I400" t="s">
        <v>22</v>
      </c>
      <c r="J400" t="s">
        <v>30</v>
      </c>
      <c r="K400">
        <v>338</v>
      </c>
      <c r="L400">
        <v>0.44873748299999999</v>
      </c>
      <c r="M400" t="s">
        <v>28</v>
      </c>
      <c r="N400">
        <v>35</v>
      </c>
      <c r="O400">
        <v>2082</v>
      </c>
      <c r="P400">
        <v>7218.5</v>
      </c>
      <c r="Q400">
        <v>77084</v>
      </c>
      <c r="R400">
        <v>0.24191159500000001</v>
      </c>
      <c r="S400">
        <v>0</v>
      </c>
      <c r="T400">
        <v>62</v>
      </c>
    </row>
    <row r="401" spans="1:20" x14ac:dyDescent="0.25">
      <c r="A401" s="1">
        <v>43500</v>
      </c>
      <c r="B401">
        <v>54</v>
      </c>
      <c r="C401">
        <v>31769</v>
      </c>
      <c r="D401">
        <v>526</v>
      </c>
      <c r="E401" t="s">
        <v>33</v>
      </c>
      <c r="F401" t="s">
        <v>29</v>
      </c>
      <c r="G401">
        <v>26082</v>
      </c>
      <c r="H401">
        <v>60</v>
      </c>
      <c r="I401" t="s">
        <v>35</v>
      </c>
      <c r="J401" t="s">
        <v>30</v>
      </c>
      <c r="K401">
        <v>568</v>
      </c>
      <c r="L401">
        <v>0.276995557</v>
      </c>
      <c r="M401" t="s">
        <v>31</v>
      </c>
      <c r="N401">
        <v>32</v>
      </c>
      <c r="O401">
        <v>1607</v>
      </c>
      <c r="P401">
        <v>2647.416667</v>
      </c>
      <c r="Q401">
        <v>5271</v>
      </c>
      <c r="R401">
        <v>0.27320687900000001</v>
      </c>
      <c r="S401">
        <v>0</v>
      </c>
      <c r="T401">
        <v>58</v>
      </c>
    </row>
    <row r="402" spans="1:20" x14ac:dyDescent="0.25">
      <c r="A402" s="1">
        <v>43501</v>
      </c>
      <c r="B402">
        <v>20</v>
      </c>
      <c r="C402">
        <v>15000</v>
      </c>
      <c r="E402" t="s">
        <v>20</v>
      </c>
      <c r="F402" t="s">
        <v>32</v>
      </c>
      <c r="G402">
        <v>17597</v>
      </c>
      <c r="H402">
        <v>36</v>
      </c>
      <c r="I402" t="s">
        <v>26</v>
      </c>
      <c r="J402" t="s">
        <v>30</v>
      </c>
      <c r="K402">
        <v>347</v>
      </c>
      <c r="L402">
        <v>9.8785554999999997E-2</v>
      </c>
      <c r="M402" t="s">
        <v>38</v>
      </c>
      <c r="N402">
        <v>24</v>
      </c>
      <c r="O402">
        <v>21806</v>
      </c>
      <c r="P402">
        <v>1250</v>
      </c>
      <c r="Q402">
        <v>20166</v>
      </c>
      <c r="R402">
        <v>0.218963559</v>
      </c>
      <c r="S402">
        <v>0</v>
      </c>
      <c r="T402">
        <v>54</v>
      </c>
    </row>
    <row r="403" spans="1:20" x14ac:dyDescent="0.25">
      <c r="A403" s="1">
        <v>43502</v>
      </c>
      <c r="B403">
        <v>32</v>
      </c>
      <c r="D403">
        <v>597</v>
      </c>
      <c r="F403" t="s">
        <v>21</v>
      </c>
      <c r="G403">
        <v>29295</v>
      </c>
      <c r="I403" t="s">
        <v>35</v>
      </c>
      <c r="J403" t="s">
        <v>23</v>
      </c>
      <c r="K403">
        <v>546</v>
      </c>
      <c r="L403">
        <v>0.132286721</v>
      </c>
      <c r="M403" t="s">
        <v>28</v>
      </c>
      <c r="N403">
        <v>33</v>
      </c>
      <c r="O403">
        <v>18797</v>
      </c>
      <c r="P403">
        <v>6987.8333329999996</v>
      </c>
      <c r="Q403">
        <v>7686</v>
      </c>
      <c r="R403">
        <v>0.19663600000000001</v>
      </c>
      <c r="S403">
        <v>1</v>
      </c>
      <c r="T403">
        <v>40.799999999999997</v>
      </c>
    </row>
    <row r="404" spans="1:20" x14ac:dyDescent="0.25">
      <c r="A404" t="s">
        <v>75</v>
      </c>
      <c r="B404">
        <v>40</v>
      </c>
      <c r="C404">
        <v>61340</v>
      </c>
      <c r="D404">
        <v>617</v>
      </c>
      <c r="E404" t="s">
        <v>46</v>
      </c>
      <c r="F404" t="s">
        <v>76</v>
      </c>
      <c r="G404">
        <v>24442</v>
      </c>
      <c r="H404">
        <v>24</v>
      </c>
      <c r="I404" t="s">
        <v>22</v>
      </c>
      <c r="J404" t="s">
        <v>23</v>
      </c>
      <c r="K404">
        <v>174</v>
      </c>
      <c r="L404">
        <v>0.19212690700000001</v>
      </c>
      <c r="M404" t="s">
        <v>28</v>
      </c>
      <c r="N404">
        <v>28</v>
      </c>
      <c r="O404">
        <v>1887</v>
      </c>
      <c r="P404">
        <v>5111.6666670000004</v>
      </c>
      <c r="Q404">
        <v>42881</v>
      </c>
      <c r="R404">
        <v>0.19841782899999999</v>
      </c>
      <c r="S404">
        <v>0</v>
      </c>
      <c r="T404">
        <v>46</v>
      </c>
    </row>
    <row r="405" spans="1:20" x14ac:dyDescent="0.25">
      <c r="A405" s="1">
        <v>43504</v>
      </c>
      <c r="B405">
        <v>40</v>
      </c>
      <c r="C405">
        <v>29436</v>
      </c>
      <c r="D405">
        <v>561</v>
      </c>
      <c r="E405" t="s">
        <v>45</v>
      </c>
      <c r="F405" t="s">
        <v>21</v>
      </c>
      <c r="G405">
        <v>48570</v>
      </c>
      <c r="H405">
        <v>24</v>
      </c>
      <c r="I405" t="s">
        <v>22</v>
      </c>
      <c r="J405" t="s">
        <v>27</v>
      </c>
      <c r="K405">
        <v>286</v>
      </c>
      <c r="L405">
        <v>0.187535749</v>
      </c>
      <c r="M405" t="s">
        <v>28</v>
      </c>
      <c r="N405">
        <v>25</v>
      </c>
      <c r="O405">
        <v>5928</v>
      </c>
      <c r="P405">
        <v>2453</v>
      </c>
      <c r="Q405">
        <v>13455</v>
      </c>
      <c r="R405">
        <v>0.25549154899999998</v>
      </c>
      <c r="S405">
        <v>0</v>
      </c>
      <c r="T405">
        <v>57</v>
      </c>
    </row>
    <row r="406" spans="1:20" x14ac:dyDescent="0.25">
      <c r="A406" s="1">
        <v>43505</v>
      </c>
      <c r="B406">
        <v>34</v>
      </c>
      <c r="C406">
        <v>40420</v>
      </c>
      <c r="D406">
        <v>607</v>
      </c>
      <c r="E406" t="s">
        <v>20</v>
      </c>
      <c r="F406" t="s">
        <v>32</v>
      </c>
      <c r="G406">
        <v>46281</v>
      </c>
      <c r="H406">
        <v>24</v>
      </c>
      <c r="I406" t="s">
        <v>22</v>
      </c>
      <c r="J406" t="s">
        <v>30</v>
      </c>
      <c r="K406">
        <v>434</v>
      </c>
      <c r="L406">
        <v>0.37626588300000002</v>
      </c>
      <c r="M406" t="s">
        <v>28</v>
      </c>
      <c r="N406">
        <v>25</v>
      </c>
      <c r="O406">
        <v>4169</v>
      </c>
      <c r="P406">
        <v>3368.333333</v>
      </c>
      <c r="Q406">
        <v>1912</v>
      </c>
      <c r="R406">
        <v>0.229268895</v>
      </c>
      <c r="S406">
        <v>0</v>
      </c>
      <c r="T406">
        <v>54</v>
      </c>
    </row>
    <row r="407" spans="1:20" x14ac:dyDescent="0.25">
      <c r="A407" s="1">
        <v>43506</v>
      </c>
      <c r="B407">
        <v>47</v>
      </c>
      <c r="C407">
        <v>25328</v>
      </c>
      <c r="D407">
        <v>567</v>
      </c>
      <c r="E407" t="s">
        <v>20</v>
      </c>
      <c r="F407" t="s">
        <v>25</v>
      </c>
      <c r="G407">
        <v>18232</v>
      </c>
      <c r="H407">
        <v>48</v>
      </c>
      <c r="I407" t="s">
        <v>22</v>
      </c>
      <c r="J407" t="s">
        <v>30</v>
      </c>
      <c r="K407">
        <v>356</v>
      </c>
      <c r="L407">
        <v>0.74961439600000002</v>
      </c>
      <c r="M407" t="s">
        <v>38</v>
      </c>
      <c r="N407">
        <v>26</v>
      </c>
      <c r="O407">
        <v>1735</v>
      </c>
      <c r="P407">
        <v>2110.666667</v>
      </c>
      <c r="Q407">
        <v>9829</v>
      </c>
      <c r="R407">
        <v>0.24569691799999999</v>
      </c>
      <c r="S407">
        <v>0</v>
      </c>
      <c r="T407">
        <v>59</v>
      </c>
    </row>
    <row r="408" spans="1:20" x14ac:dyDescent="0.25">
      <c r="A408" s="1">
        <v>43507</v>
      </c>
      <c r="B408">
        <v>27</v>
      </c>
      <c r="C408">
        <v>86106</v>
      </c>
      <c r="D408">
        <v>566</v>
      </c>
      <c r="E408" t="s">
        <v>33</v>
      </c>
      <c r="F408" t="s">
        <v>29</v>
      </c>
      <c r="G408">
        <v>25057</v>
      </c>
      <c r="H408">
        <v>36</v>
      </c>
      <c r="I408" t="s">
        <v>35</v>
      </c>
      <c r="J408" t="s">
        <v>23</v>
      </c>
      <c r="K408">
        <v>385</v>
      </c>
      <c r="L408">
        <v>0.188448587</v>
      </c>
      <c r="M408" t="s">
        <v>24</v>
      </c>
      <c r="N408">
        <v>33</v>
      </c>
      <c r="O408">
        <v>14175</v>
      </c>
      <c r="P408">
        <v>7175.5</v>
      </c>
      <c r="Q408">
        <v>38785</v>
      </c>
      <c r="R408">
        <v>0.20650443099999999</v>
      </c>
      <c r="S408">
        <v>1</v>
      </c>
      <c r="T408">
        <v>41.6</v>
      </c>
    </row>
    <row r="409" spans="1:20" x14ac:dyDescent="0.25">
      <c r="A409" s="1">
        <v>43508</v>
      </c>
      <c r="B409">
        <v>38</v>
      </c>
      <c r="C409">
        <v>49168</v>
      </c>
      <c r="D409">
        <v>617</v>
      </c>
      <c r="E409" t="s">
        <v>33</v>
      </c>
      <c r="F409" t="s">
        <v>25</v>
      </c>
      <c r="G409">
        <v>16722</v>
      </c>
      <c r="H409">
        <v>36</v>
      </c>
      <c r="I409" t="s">
        <v>44</v>
      </c>
      <c r="J409" t="s">
        <v>23</v>
      </c>
      <c r="K409">
        <v>315</v>
      </c>
      <c r="L409">
        <v>0.37432302099999998</v>
      </c>
      <c r="M409" t="s">
        <v>31</v>
      </c>
      <c r="N409">
        <v>25</v>
      </c>
      <c r="O409">
        <v>663</v>
      </c>
      <c r="P409">
        <v>4097.3333329999996</v>
      </c>
      <c r="Q409">
        <v>46926</v>
      </c>
      <c r="R409">
        <v>0.193657199</v>
      </c>
      <c r="S409">
        <v>0</v>
      </c>
      <c r="T409">
        <v>54</v>
      </c>
    </row>
    <row r="410" spans="1:20" x14ac:dyDescent="0.25">
      <c r="A410" s="1">
        <v>43509</v>
      </c>
      <c r="B410">
        <v>41</v>
      </c>
      <c r="C410">
        <v>24075</v>
      </c>
      <c r="D410">
        <v>506</v>
      </c>
      <c r="E410" t="s">
        <v>20</v>
      </c>
      <c r="F410" t="s">
        <v>32</v>
      </c>
      <c r="G410">
        <v>23360</v>
      </c>
      <c r="H410">
        <v>24</v>
      </c>
      <c r="I410" t="s">
        <v>26</v>
      </c>
      <c r="J410" t="s">
        <v>27</v>
      </c>
      <c r="K410">
        <v>473</v>
      </c>
      <c r="L410">
        <v>0.46340345999999999</v>
      </c>
      <c r="M410" t="s">
        <v>24</v>
      </c>
      <c r="N410">
        <v>25</v>
      </c>
      <c r="O410">
        <v>5529</v>
      </c>
      <c r="P410">
        <v>2006.25</v>
      </c>
      <c r="Q410">
        <v>37336</v>
      </c>
      <c r="R410">
        <v>0.26972381600000001</v>
      </c>
      <c r="S410">
        <v>0</v>
      </c>
      <c r="T410">
        <v>64</v>
      </c>
    </row>
    <row r="411" spans="1:20" x14ac:dyDescent="0.25">
      <c r="A411" s="1">
        <v>43510</v>
      </c>
      <c r="B411">
        <v>46</v>
      </c>
      <c r="C411">
        <v>27464</v>
      </c>
      <c r="E411" t="s">
        <v>20</v>
      </c>
      <c r="F411" t="s">
        <v>32</v>
      </c>
      <c r="G411">
        <v>8521</v>
      </c>
      <c r="H411">
        <v>60</v>
      </c>
      <c r="I411" t="s">
        <v>22</v>
      </c>
      <c r="J411" t="s">
        <v>34</v>
      </c>
      <c r="K411">
        <v>269</v>
      </c>
      <c r="L411">
        <v>0.31246442299999999</v>
      </c>
      <c r="M411" t="s">
        <v>24</v>
      </c>
      <c r="N411">
        <v>29</v>
      </c>
      <c r="O411">
        <v>3550</v>
      </c>
      <c r="P411">
        <v>2288.666667</v>
      </c>
      <c r="Q411">
        <v>37549</v>
      </c>
      <c r="R411">
        <v>0.299120569</v>
      </c>
      <c r="S411">
        <v>0</v>
      </c>
      <c r="T411">
        <v>57</v>
      </c>
    </row>
    <row r="412" spans="1:20" x14ac:dyDescent="0.25">
      <c r="A412" s="1">
        <v>43511</v>
      </c>
      <c r="B412">
        <v>48</v>
      </c>
      <c r="C412">
        <v>34814</v>
      </c>
      <c r="D412">
        <v>615</v>
      </c>
      <c r="E412" t="s">
        <v>20</v>
      </c>
      <c r="F412" t="s">
        <v>29</v>
      </c>
      <c r="H412">
        <v>48</v>
      </c>
      <c r="I412" t="s">
        <v>22</v>
      </c>
      <c r="J412" t="s">
        <v>23</v>
      </c>
      <c r="K412">
        <v>387</v>
      </c>
      <c r="L412">
        <v>3.2851314E-2</v>
      </c>
      <c r="M412" t="s">
        <v>24</v>
      </c>
      <c r="N412">
        <v>28</v>
      </c>
      <c r="O412">
        <v>4328</v>
      </c>
      <c r="P412">
        <v>2901.166667</v>
      </c>
      <c r="Q412">
        <v>8004</v>
      </c>
      <c r="R412">
        <v>0.239505097</v>
      </c>
      <c r="S412">
        <v>0</v>
      </c>
      <c r="T412">
        <v>49</v>
      </c>
    </row>
    <row r="413" spans="1:20" x14ac:dyDescent="0.25">
      <c r="A413" s="1">
        <v>43512</v>
      </c>
      <c r="B413">
        <v>26</v>
      </c>
      <c r="C413">
        <v>23563</v>
      </c>
      <c r="D413">
        <v>617</v>
      </c>
      <c r="E413" t="s">
        <v>20</v>
      </c>
      <c r="F413" t="s">
        <v>25</v>
      </c>
      <c r="G413">
        <v>66228</v>
      </c>
      <c r="H413">
        <v>24</v>
      </c>
      <c r="I413" t="s">
        <v>22</v>
      </c>
      <c r="J413" t="s">
        <v>23</v>
      </c>
      <c r="K413">
        <v>362</v>
      </c>
      <c r="L413">
        <v>0.300947097</v>
      </c>
      <c r="M413" t="s">
        <v>24</v>
      </c>
      <c r="N413">
        <v>18</v>
      </c>
      <c r="O413">
        <v>2831</v>
      </c>
      <c r="P413">
        <v>1963.583333</v>
      </c>
      <c r="Q413">
        <v>67607</v>
      </c>
      <c r="R413">
        <v>0.25533531999999998</v>
      </c>
      <c r="S413">
        <v>0</v>
      </c>
      <c r="T413">
        <v>57</v>
      </c>
    </row>
    <row r="414" spans="1:20" x14ac:dyDescent="0.25">
      <c r="A414" s="1">
        <v>43513</v>
      </c>
      <c r="B414">
        <v>21</v>
      </c>
      <c r="C414">
        <v>88618</v>
      </c>
      <c r="D414">
        <v>580</v>
      </c>
      <c r="E414" t="s">
        <v>20</v>
      </c>
      <c r="F414" t="s">
        <v>32</v>
      </c>
      <c r="G414">
        <v>16561</v>
      </c>
      <c r="H414">
        <v>36</v>
      </c>
      <c r="I414" t="s">
        <v>44</v>
      </c>
      <c r="J414" t="s">
        <v>34</v>
      </c>
      <c r="K414">
        <v>662</v>
      </c>
      <c r="L414">
        <v>0.45921827199999998</v>
      </c>
      <c r="M414" t="s">
        <v>24</v>
      </c>
      <c r="N414">
        <v>19</v>
      </c>
      <c r="O414">
        <v>4620</v>
      </c>
      <c r="P414">
        <v>7384.8333329999996</v>
      </c>
      <c r="Q414">
        <v>9748</v>
      </c>
      <c r="R414">
        <v>0.181328972</v>
      </c>
      <c r="S414">
        <v>0</v>
      </c>
      <c r="T414">
        <v>56</v>
      </c>
    </row>
    <row r="415" spans="1:20" x14ac:dyDescent="0.25">
      <c r="A415" s="1">
        <v>43514</v>
      </c>
      <c r="B415">
        <v>55</v>
      </c>
      <c r="C415">
        <v>123514</v>
      </c>
      <c r="D415">
        <v>632</v>
      </c>
      <c r="E415" t="s">
        <v>20</v>
      </c>
      <c r="F415" t="s">
        <v>29</v>
      </c>
      <c r="H415">
        <v>60</v>
      </c>
      <c r="I415" t="s">
        <v>22</v>
      </c>
      <c r="J415" t="s">
        <v>34</v>
      </c>
      <c r="K415">
        <v>612</v>
      </c>
      <c r="L415">
        <v>0.102494406</v>
      </c>
      <c r="M415" t="s">
        <v>28</v>
      </c>
      <c r="N415">
        <v>19</v>
      </c>
      <c r="O415">
        <v>2215</v>
      </c>
      <c r="P415">
        <v>10292.833329999999</v>
      </c>
      <c r="Q415">
        <v>7541</v>
      </c>
      <c r="R415">
        <v>0.24946199999999999</v>
      </c>
      <c r="S415">
        <v>0</v>
      </c>
      <c r="T415">
        <v>49</v>
      </c>
    </row>
    <row r="416" spans="1:20" x14ac:dyDescent="0.25">
      <c r="A416" t="s">
        <v>77</v>
      </c>
      <c r="B416">
        <v>43</v>
      </c>
      <c r="C416">
        <v>44674</v>
      </c>
      <c r="D416">
        <v>574</v>
      </c>
      <c r="F416" t="s">
        <v>25</v>
      </c>
      <c r="G416">
        <v>31311</v>
      </c>
      <c r="H416">
        <v>24</v>
      </c>
      <c r="I416" t="s">
        <v>26</v>
      </c>
      <c r="J416" t="s">
        <v>30</v>
      </c>
      <c r="K416">
        <v>538</v>
      </c>
      <c r="L416">
        <v>0.27840394400000001</v>
      </c>
      <c r="M416" t="s">
        <v>24</v>
      </c>
      <c r="N416">
        <v>23</v>
      </c>
      <c r="O416">
        <v>1576</v>
      </c>
      <c r="P416">
        <v>3722.833333</v>
      </c>
      <c r="Q416">
        <v>23493</v>
      </c>
      <c r="R416">
        <v>0.23232629299999999</v>
      </c>
      <c r="S416">
        <v>0</v>
      </c>
      <c r="T416">
        <v>53</v>
      </c>
    </row>
    <row r="417" spans="1:20" x14ac:dyDescent="0.25">
      <c r="A417" s="1">
        <v>43516</v>
      </c>
      <c r="B417">
        <v>31</v>
      </c>
      <c r="C417">
        <v>34622</v>
      </c>
      <c r="D417">
        <v>588</v>
      </c>
      <c r="E417" t="s">
        <v>45</v>
      </c>
      <c r="F417" t="s">
        <v>25</v>
      </c>
      <c r="G417">
        <v>19939</v>
      </c>
      <c r="H417">
        <v>48</v>
      </c>
      <c r="I417" t="s">
        <v>22</v>
      </c>
      <c r="J417" t="s">
        <v>23</v>
      </c>
      <c r="K417">
        <v>240</v>
      </c>
      <c r="L417">
        <v>0.2048915</v>
      </c>
      <c r="M417" t="s">
        <v>28</v>
      </c>
      <c r="N417">
        <v>31</v>
      </c>
      <c r="O417">
        <v>2785</v>
      </c>
      <c r="P417">
        <v>2885.166667</v>
      </c>
      <c r="Q417">
        <v>110084</v>
      </c>
      <c r="R417">
        <v>0.23744406800000001</v>
      </c>
      <c r="S417">
        <v>0</v>
      </c>
      <c r="T417">
        <v>52</v>
      </c>
    </row>
    <row r="418" spans="1:20" x14ac:dyDescent="0.25">
      <c r="A418" s="1">
        <v>43517</v>
      </c>
      <c r="B418">
        <v>58</v>
      </c>
      <c r="C418">
        <v>27715</v>
      </c>
      <c r="D418">
        <v>589</v>
      </c>
      <c r="E418" t="s">
        <v>52</v>
      </c>
      <c r="F418" t="s">
        <v>29</v>
      </c>
      <c r="G418">
        <v>18879</v>
      </c>
      <c r="H418">
        <v>36</v>
      </c>
      <c r="I418" t="s">
        <v>22</v>
      </c>
      <c r="J418" t="s">
        <v>23</v>
      </c>
      <c r="K418">
        <v>764</v>
      </c>
      <c r="L418">
        <v>0.187114156</v>
      </c>
      <c r="M418" t="s">
        <v>24</v>
      </c>
      <c r="N418">
        <v>32</v>
      </c>
      <c r="O418">
        <v>2171</v>
      </c>
      <c r="P418">
        <v>2309.583333</v>
      </c>
      <c r="Q418">
        <v>4498</v>
      </c>
      <c r="R418">
        <v>0.225295942</v>
      </c>
      <c r="S418">
        <v>0</v>
      </c>
      <c r="T418">
        <v>54</v>
      </c>
    </row>
    <row r="419" spans="1:20" x14ac:dyDescent="0.25">
      <c r="A419" s="1">
        <v>43518</v>
      </c>
      <c r="B419">
        <v>41</v>
      </c>
      <c r="C419">
        <v>42964</v>
      </c>
      <c r="D419">
        <v>546</v>
      </c>
      <c r="E419" t="s">
        <v>20</v>
      </c>
      <c r="G419">
        <v>16100</v>
      </c>
      <c r="H419">
        <v>72</v>
      </c>
      <c r="I419" t="s">
        <v>22</v>
      </c>
      <c r="J419" t="s">
        <v>23</v>
      </c>
      <c r="K419">
        <v>157</v>
      </c>
      <c r="L419">
        <v>0.38396637900000002</v>
      </c>
      <c r="M419" t="s">
        <v>38</v>
      </c>
      <c r="N419">
        <v>22</v>
      </c>
      <c r="O419">
        <v>1152</v>
      </c>
      <c r="P419">
        <v>3580.333333</v>
      </c>
      <c r="Q419">
        <v>42602</v>
      </c>
      <c r="R419">
        <v>0.23223037799999999</v>
      </c>
      <c r="S419">
        <v>0</v>
      </c>
      <c r="T419">
        <v>56</v>
      </c>
    </row>
    <row r="420" spans="1:20" x14ac:dyDescent="0.25">
      <c r="A420" s="1">
        <v>43519</v>
      </c>
      <c r="B420">
        <v>54</v>
      </c>
      <c r="C420">
        <v>87263</v>
      </c>
      <c r="D420">
        <v>575</v>
      </c>
      <c r="E420" t="s">
        <v>20</v>
      </c>
      <c r="F420" t="s">
        <v>29</v>
      </c>
      <c r="G420">
        <v>21495</v>
      </c>
      <c r="H420">
        <v>60</v>
      </c>
      <c r="I420" t="s">
        <v>22</v>
      </c>
      <c r="J420" t="s">
        <v>27</v>
      </c>
      <c r="K420">
        <v>242</v>
      </c>
      <c r="L420">
        <v>0.104670111</v>
      </c>
      <c r="M420" t="s">
        <v>31</v>
      </c>
      <c r="N420">
        <v>21</v>
      </c>
      <c r="O420">
        <v>651</v>
      </c>
      <c r="P420">
        <v>7271.9166670000004</v>
      </c>
      <c r="Q420">
        <v>100593</v>
      </c>
      <c r="R420">
        <v>0.249407874</v>
      </c>
      <c r="S420">
        <v>1</v>
      </c>
      <c r="T420">
        <v>35.200000000000003</v>
      </c>
    </row>
    <row r="421" spans="1:20" x14ac:dyDescent="0.25">
      <c r="A421" s="1">
        <v>43520</v>
      </c>
      <c r="B421">
        <v>40</v>
      </c>
      <c r="C421">
        <v>81906</v>
      </c>
      <c r="D421">
        <v>456</v>
      </c>
      <c r="F421" t="s">
        <v>32</v>
      </c>
      <c r="H421">
        <v>36</v>
      </c>
      <c r="I421" t="s">
        <v>22</v>
      </c>
      <c r="J421" t="s">
        <v>27</v>
      </c>
      <c r="K421">
        <v>447</v>
      </c>
      <c r="L421">
        <v>0.45971298799999999</v>
      </c>
      <c r="M421" t="s">
        <v>24</v>
      </c>
      <c r="N421">
        <v>28</v>
      </c>
      <c r="O421">
        <v>4418</v>
      </c>
      <c r="P421">
        <v>6825.5</v>
      </c>
      <c r="Q421">
        <v>60459</v>
      </c>
      <c r="R421">
        <v>0.35574647700000001</v>
      </c>
      <c r="S421">
        <v>0</v>
      </c>
      <c r="T421">
        <v>54</v>
      </c>
    </row>
    <row r="422" spans="1:20" x14ac:dyDescent="0.25">
      <c r="A422" s="1">
        <v>43521</v>
      </c>
      <c r="B422">
        <v>64</v>
      </c>
      <c r="C422">
        <v>36477</v>
      </c>
      <c r="E422" t="s">
        <v>52</v>
      </c>
      <c r="F422" t="s">
        <v>32</v>
      </c>
      <c r="G422">
        <v>28510</v>
      </c>
      <c r="H422">
        <v>72</v>
      </c>
      <c r="I422" t="s">
        <v>22</v>
      </c>
      <c r="J422" t="s">
        <v>30</v>
      </c>
      <c r="K422">
        <v>210</v>
      </c>
      <c r="L422">
        <v>0.35176296800000001</v>
      </c>
      <c r="M422" t="s">
        <v>31</v>
      </c>
      <c r="N422">
        <v>25</v>
      </c>
      <c r="O422">
        <v>313</v>
      </c>
      <c r="P422">
        <v>3039.75</v>
      </c>
      <c r="Q422">
        <v>79312</v>
      </c>
      <c r="R422">
        <v>0.28158019299999998</v>
      </c>
      <c r="S422">
        <v>0</v>
      </c>
      <c r="T422">
        <v>52</v>
      </c>
    </row>
    <row r="423" spans="1:20" x14ac:dyDescent="0.25">
      <c r="A423" s="1">
        <v>43522</v>
      </c>
      <c r="B423">
        <v>61</v>
      </c>
      <c r="C423">
        <v>21728</v>
      </c>
      <c r="D423">
        <v>643</v>
      </c>
      <c r="E423" t="s">
        <v>20</v>
      </c>
      <c r="F423" t="s">
        <v>29</v>
      </c>
      <c r="G423">
        <v>19845</v>
      </c>
      <c r="H423">
        <v>48</v>
      </c>
      <c r="I423" t="s">
        <v>26</v>
      </c>
      <c r="J423" t="s">
        <v>27</v>
      </c>
      <c r="K423">
        <v>191</v>
      </c>
      <c r="L423">
        <v>0.124390546</v>
      </c>
      <c r="M423" t="s">
        <v>31</v>
      </c>
      <c r="N423">
        <v>24</v>
      </c>
      <c r="O423">
        <v>2296</v>
      </c>
      <c r="P423">
        <v>1810.666667</v>
      </c>
      <c r="Q423">
        <v>29043</v>
      </c>
      <c r="R423">
        <v>0.20667280599999999</v>
      </c>
      <c r="S423">
        <v>0</v>
      </c>
      <c r="T423">
        <v>49</v>
      </c>
    </row>
    <row r="424" spans="1:20" x14ac:dyDescent="0.25">
      <c r="A424" s="1">
        <v>43523</v>
      </c>
      <c r="B424">
        <v>37</v>
      </c>
      <c r="D424">
        <v>605</v>
      </c>
      <c r="E424" t="s">
        <v>20</v>
      </c>
      <c r="F424" t="s">
        <v>41</v>
      </c>
      <c r="G424">
        <v>15328</v>
      </c>
      <c r="I424" t="s">
        <v>26</v>
      </c>
      <c r="J424" t="s">
        <v>23</v>
      </c>
      <c r="K424">
        <v>1074</v>
      </c>
      <c r="L424">
        <v>0.113926271</v>
      </c>
      <c r="M424" t="s">
        <v>31</v>
      </c>
      <c r="N424">
        <v>21</v>
      </c>
      <c r="O424">
        <v>7756</v>
      </c>
      <c r="P424">
        <v>2774.75</v>
      </c>
      <c r="Q424">
        <v>8884</v>
      </c>
      <c r="R424">
        <v>0.20487939799999999</v>
      </c>
      <c r="S424">
        <v>0</v>
      </c>
      <c r="T424">
        <v>49</v>
      </c>
    </row>
    <row r="425" spans="1:20" x14ac:dyDescent="0.25">
      <c r="A425" s="1">
        <v>43524</v>
      </c>
      <c r="B425">
        <v>51</v>
      </c>
      <c r="C425">
        <v>67500</v>
      </c>
      <c r="D425">
        <v>589</v>
      </c>
      <c r="E425" t="s">
        <v>20</v>
      </c>
      <c r="F425" t="s">
        <v>32</v>
      </c>
      <c r="G425">
        <v>26327</v>
      </c>
      <c r="H425">
        <v>60</v>
      </c>
      <c r="I425" t="s">
        <v>22</v>
      </c>
      <c r="J425" t="s">
        <v>30</v>
      </c>
      <c r="K425">
        <v>301</v>
      </c>
      <c r="L425">
        <v>9.6883372999999995E-2</v>
      </c>
      <c r="M425" t="s">
        <v>24</v>
      </c>
      <c r="N425">
        <v>33</v>
      </c>
      <c r="O425">
        <v>481</v>
      </c>
      <c r="P425">
        <v>5625</v>
      </c>
      <c r="Q425">
        <v>42833</v>
      </c>
      <c r="R425">
        <v>0.26068596700000002</v>
      </c>
      <c r="S425">
        <v>0</v>
      </c>
      <c r="T425">
        <v>52</v>
      </c>
    </row>
    <row r="426" spans="1:20" x14ac:dyDescent="0.25">
      <c r="A426" s="1">
        <v>43525</v>
      </c>
      <c r="B426">
        <v>47</v>
      </c>
      <c r="C426">
        <v>50147</v>
      </c>
      <c r="D426">
        <v>560</v>
      </c>
      <c r="E426" t="s">
        <v>20</v>
      </c>
      <c r="F426" t="s">
        <v>29</v>
      </c>
      <c r="G426">
        <v>15944</v>
      </c>
      <c r="H426">
        <v>108</v>
      </c>
      <c r="I426" t="s">
        <v>26</v>
      </c>
      <c r="J426" t="s">
        <v>34</v>
      </c>
      <c r="K426">
        <v>308</v>
      </c>
      <c r="L426">
        <v>0.68283866999999998</v>
      </c>
      <c r="M426" t="s">
        <v>31</v>
      </c>
      <c r="N426">
        <v>21</v>
      </c>
      <c r="O426">
        <v>6750</v>
      </c>
      <c r="P426">
        <v>4178.9166670000004</v>
      </c>
      <c r="Q426">
        <v>8089</v>
      </c>
      <c r="R426">
        <v>0.27770391100000003</v>
      </c>
      <c r="S426">
        <v>0</v>
      </c>
      <c r="T426">
        <v>68</v>
      </c>
    </row>
    <row r="427" spans="1:20" x14ac:dyDescent="0.25">
      <c r="A427" s="1">
        <v>43526</v>
      </c>
      <c r="B427">
        <v>56</v>
      </c>
      <c r="C427">
        <v>92706</v>
      </c>
      <c r="D427">
        <v>627</v>
      </c>
      <c r="E427" t="s">
        <v>20</v>
      </c>
      <c r="F427" t="s">
        <v>32</v>
      </c>
      <c r="G427">
        <v>15372</v>
      </c>
      <c r="H427">
        <v>48</v>
      </c>
      <c r="I427" t="s">
        <v>26</v>
      </c>
      <c r="J427" t="s">
        <v>27</v>
      </c>
      <c r="K427">
        <v>304</v>
      </c>
      <c r="L427">
        <v>0.28096920199999997</v>
      </c>
      <c r="M427" t="s">
        <v>24</v>
      </c>
      <c r="N427">
        <v>25</v>
      </c>
      <c r="O427">
        <v>1741</v>
      </c>
      <c r="P427">
        <v>7725.5</v>
      </c>
      <c r="Q427">
        <v>8895</v>
      </c>
      <c r="R427">
        <v>0.22446318500000001</v>
      </c>
      <c r="S427">
        <v>1</v>
      </c>
      <c r="T427">
        <v>38.4</v>
      </c>
    </row>
    <row r="428" spans="1:20" x14ac:dyDescent="0.25">
      <c r="A428" s="1">
        <v>43527</v>
      </c>
      <c r="B428">
        <v>28</v>
      </c>
      <c r="C428">
        <v>27792</v>
      </c>
      <c r="D428">
        <v>550</v>
      </c>
      <c r="E428" t="s">
        <v>20</v>
      </c>
      <c r="F428" t="s">
        <v>25</v>
      </c>
      <c r="G428">
        <v>33448</v>
      </c>
      <c r="H428">
        <v>48</v>
      </c>
      <c r="I428" t="s">
        <v>35</v>
      </c>
      <c r="J428" t="s">
        <v>30</v>
      </c>
      <c r="K428">
        <v>575</v>
      </c>
      <c r="L428">
        <v>0.20432309700000001</v>
      </c>
      <c r="M428" t="s">
        <v>38</v>
      </c>
      <c r="N428">
        <v>34</v>
      </c>
      <c r="O428">
        <v>4679</v>
      </c>
      <c r="P428">
        <v>2316</v>
      </c>
      <c r="Q428">
        <v>10259</v>
      </c>
      <c r="R428">
        <v>0.23945709400000001</v>
      </c>
      <c r="S428">
        <v>0</v>
      </c>
      <c r="T428">
        <v>55</v>
      </c>
    </row>
    <row r="429" spans="1:20" x14ac:dyDescent="0.25">
      <c r="A429" s="1">
        <v>43528</v>
      </c>
      <c r="B429">
        <v>48</v>
      </c>
      <c r="C429">
        <v>116551</v>
      </c>
      <c r="D429">
        <v>558</v>
      </c>
      <c r="E429" t="s">
        <v>20</v>
      </c>
      <c r="F429" t="s">
        <v>32</v>
      </c>
      <c r="G429">
        <v>26501</v>
      </c>
      <c r="H429">
        <v>96</v>
      </c>
      <c r="I429" t="s">
        <v>35</v>
      </c>
      <c r="J429" t="s">
        <v>27</v>
      </c>
      <c r="K429">
        <v>340</v>
      </c>
      <c r="L429">
        <v>0.52750080200000005</v>
      </c>
      <c r="M429" t="s">
        <v>38</v>
      </c>
      <c r="N429">
        <v>22</v>
      </c>
      <c r="O429">
        <v>6369</v>
      </c>
      <c r="P429">
        <v>9712.5833330000005</v>
      </c>
      <c r="Q429">
        <v>56110</v>
      </c>
      <c r="R429">
        <v>0.2260008</v>
      </c>
      <c r="S429">
        <v>1</v>
      </c>
      <c r="T429">
        <v>44.8</v>
      </c>
    </row>
    <row r="430" spans="1:20" x14ac:dyDescent="0.25">
      <c r="A430" s="1">
        <v>43529</v>
      </c>
      <c r="B430">
        <v>52</v>
      </c>
      <c r="D430">
        <v>630</v>
      </c>
      <c r="E430" t="s">
        <v>20</v>
      </c>
      <c r="F430" t="s">
        <v>21</v>
      </c>
      <c r="G430">
        <v>25204</v>
      </c>
      <c r="I430" t="s">
        <v>35</v>
      </c>
      <c r="J430" t="s">
        <v>30</v>
      </c>
      <c r="K430">
        <v>180</v>
      </c>
      <c r="L430">
        <v>0.29456960999999998</v>
      </c>
      <c r="M430" t="s">
        <v>28</v>
      </c>
      <c r="N430">
        <v>23</v>
      </c>
      <c r="O430">
        <v>1454</v>
      </c>
      <c r="P430">
        <v>2132.25</v>
      </c>
      <c r="Q430">
        <v>9898</v>
      </c>
      <c r="R430">
        <v>0.182538108</v>
      </c>
      <c r="S430">
        <v>0</v>
      </c>
      <c r="T430">
        <v>52</v>
      </c>
    </row>
    <row r="431" spans="1:20" x14ac:dyDescent="0.25">
      <c r="A431" s="1">
        <v>43530</v>
      </c>
      <c r="B431">
        <v>18</v>
      </c>
      <c r="C431">
        <v>15000</v>
      </c>
      <c r="D431">
        <v>476</v>
      </c>
      <c r="E431" t="s">
        <v>20</v>
      </c>
      <c r="F431" t="s">
        <v>25</v>
      </c>
      <c r="G431">
        <v>28630</v>
      </c>
      <c r="H431">
        <v>48</v>
      </c>
      <c r="I431" t="s">
        <v>26</v>
      </c>
      <c r="J431" t="s">
        <v>23</v>
      </c>
      <c r="K431">
        <v>714</v>
      </c>
      <c r="L431">
        <v>0.160920339</v>
      </c>
      <c r="M431" t="s">
        <v>28</v>
      </c>
      <c r="N431">
        <v>24</v>
      </c>
      <c r="O431">
        <v>10667</v>
      </c>
      <c r="P431">
        <v>1250</v>
      </c>
      <c r="Q431">
        <v>9382</v>
      </c>
      <c r="R431">
        <v>0.24382398299999999</v>
      </c>
      <c r="S431">
        <v>0</v>
      </c>
      <c r="T431">
        <v>52</v>
      </c>
    </row>
    <row r="432" spans="1:20" x14ac:dyDescent="0.25">
      <c r="A432" s="1">
        <v>43531</v>
      </c>
      <c r="B432">
        <v>25</v>
      </c>
      <c r="C432">
        <v>79101</v>
      </c>
      <c r="D432">
        <v>506</v>
      </c>
      <c r="F432" t="s">
        <v>32</v>
      </c>
      <c r="G432">
        <v>84286</v>
      </c>
      <c r="H432">
        <v>36</v>
      </c>
      <c r="I432" t="s">
        <v>44</v>
      </c>
      <c r="J432" t="s">
        <v>34</v>
      </c>
      <c r="K432">
        <v>486</v>
      </c>
      <c r="L432">
        <v>0.38869921600000001</v>
      </c>
      <c r="M432" t="s">
        <v>31</v>
      </c>
      <c r="N432">
        <v>27</v>
      </c>
      <c r="O432">
        <v>1847</v>
      </c>
      <c r="P432">
        <v>6591.75</v>
      </c>
      <c r="Q432">
        <v>170429</v>
      </c>
      <c r="R432">
        <v>0.291528923</v>
      </c>
      <c r="S432">
        <v>0</v>
      </c>
      <c r="T432">
        <v>51</v>
      </c>
    </row>
    <row r="433" spans="1:20" x14ac:dyDescent="0.25">
      <c r="A433" s="1">
        <v>43532</v>
      </c>
      <c r="B433">
        <v>18</v>
      </c>
      <c r="C433">
        <v>25700</v>
      </c>
      <c r="D433">
        <v>486</v>
      </c>
      <c r="E433" t="s">
        <v>20</v>
      </c>
      <c r="F433" t="s">
        <v>29</v>
      </c>
      <c r="G433">
        <v>49903</v>
      </c>
      <c r="H433">
        <v>36</v>
      </c>
      <c r="I433" t="s">
        <v>22</v>
      </c>
      <c r="J433" t="s">
        <v>27</v>
      </c>
      <c r="K433">
        <v>251</v>
      </c>
      <c r="L433">
        <v>0.37231635000000002</v>
      </c>
      <c r="M433" t="s">
        <v>31</v>
      </c>
      <c r="N433">
        <v>18</v>
      </c>
      <c r="O433">
        <v>12901</v>
      </c>
      <c r="P433">
        <v>2141.666667</v>
      </c>
      <c r="Q433">
        <v>1629</v>
      </c>
      <c r="R433">
        <v>0.255545466</v>
      </c>
      <c r="S433">
        <v>0</v>
      </c>
      <c r="T433">
        <v>55</v>
      </c>
    </row>
    <row r="434" spans="1:20" x14ac:dyDescent="0.25">
      <c r="A434" s="1">
        <v>43533</v>
      </c>
      <c r="B434">
        <v>36</v>
      </c>
      <c r="C434">
        <v>44241</v>
      </c>
      <c r="D434">
        <v>606</v>
      </c>
      <c r="E434" t="s">
        <v>20</v>
      </c>
      <c r="F434" t="s">
        <v>32</v>
      </c>
      <c r="G434">
        <v>17042</v>
      </c>
      <c r="H434">
        <v>48</v>
      </c>
      <c r="I434" t="s">
        <v>44</v>
      </c>
      <c r="J434" t="s">
        <v>27</v>
      </c>
      <c r="K434">
        <v>763</v>
      </c>
      <c r="L434">
        <v>0.227900612</v>
      </c>
      <c r="M434" t="s">
        <v>24</v>
      </c>
      <c r="N434">
        <v>27</v>
      </c>
      <c r="O434">
        <v>1945</v>
      </c>
      <c r="P434">
        <v>3686.75</v>
      </c>
      <c r="Q434">
        <v>93460</v>
      </c>
      <c r="R434">
        <v>0.22113539099999999</v>
      </c>
      <c r="S434">
        <v>0</v>
      </c>
      <c r="T434">
        <v>48</v>
      </c>
    </row>
    <row r="435" spans="1:20" x14ac:dyDescent="0.25">
      <c r="A435" s="1">
        <v>43534</v>
      </c>
      <c r="B435">
        <v>48</v>
      </c>
      <c r="D435">
        <v>584</v>
      </c>
      <c r="E435" t="s">
        <v>45</v>
      </c>
      <c r="F435" t="s">
        <v>32</v>
      </c>
      <c r="I435" t="s">
        <v>22</v>
      </c>
      <c r="J435" t="s">
        <v>30</v>
      </c>
      <c r="K435">
        <v>226</v>
      </c>
      <c r="L435">
        <v>0.210974524</v>
      </c>
      <c r="M435" t="s">
        <v>24</v>
      </c>
      <c r="N435">
        <v>20</v>
      </c>
      <c r="O435">
        <v>469</v>
      </c>
      <c r="P435">
        <v>3976.833333</v>
      </c>
      <c r="Q435">
        <v>8251</v>
      </c>
      <c r="R435">
        <v>0.2770476</v>
      </c>
      <c r="S435">
        <v>0</v>
      </c>
      <c r="T435">
        <v>57</v>
      </c>
    </row>
    <row r="436" spans="1:20" x14ac:dyDescent="0.25">
      <c r="A436" s="1">
        <v>43535</v>
      </c>
      <c r="B436">
        <v>58</v>
      </c>
      <c r="D436">
        <v>519</v>
      </c>
      <c r="F436" t="s">
        <v>32</v>
      </c>
      <c r="G436">
        <v>36976</v>
      </c>
      <c r="I436" t="s">
        <v>22</v>
      </c>
      <c r="J436" t="s">
        <v>27</v>
      </c>
      <c r="K436">
        <v>248</v>
      </c>
      <c r="L436">
        <v>0.33333380099999999</v>
      </c>
      <c r="M436" t="s">
        <v>28</v>
      </c>
      <c r="N436">
        <v>22</v>
      </c>
      <c r="O436">
        <v>2430</v>
      </c>
      <c r="P436">
        <v>4464.25</v>
      </c>
      <c r="Q436">
        <v>109506</v>
      </c>
      <c r="R436">
        <v>0.22388464399999999</v>
      </c>
      <c r="S436">
        <v>0</v>
      </c>
      <c r="T436">
        <v>49</v>
      </c>
    </row>
    <row r="437" spans="1:20" x14ac:dyDescent="0.25">
      <c r="A437" s="1">
        <v>43536</v>
      </c>
      <c r="B437">
        <v>40</v>
      </c>
      <c r="D437">
        <v>565</v>
      </c>
      <c r="E437" t="s">
        <v>52</v>
      </c>
      <c r="F437" t="s">
        <v>41</v>
      </c>
      <c r="G437">
        <v>65164</v>
      </c>
      <c r="I437" t="s">
        <v>26</v>
      </c>
      <c r="J437" t="s">
        <v>30</v>
      </c>
      <c r="K437">
        <v>435</v>
      </c>
      <c r="L437">
        <v>0.322398254</v>
      </c>
      <c r="M437" t="s">
        <v>24</v>
      </c>
      <c r="N437">
        <v>26</v>
      </c>
      <c r="O437">
        <v>3765</v>
      </c>
      <c r="P437">
        <v>3704.083333</v>
      </c>
      <c r="Q437">
        <v>3397</v>
      </c>
      <c r="R437">
        <v>0.30607202700000002</v>
      </c>
      <c r="S437">
        <v>0</v>
      </c>
      <c r="T437">
        <v>73</v>
      </c>
    </row>
    <row r="438" spans="1:20" x14ac:dyDescent="0.25">
      <c r="A438" s="1">
        <v>43537</v>
      </c>
      <c r="B438">
        <v>59</v>
      </c>
      <c r="C438">
        <v>30590</v>
      </c>
      <c r="D438">
        <v>546</v>
      </c>
      <c r="E438" t="s">
        <v>20</v>
      </c>
      <c r="F438" t="s">
        <v>32</v>
      </c>
      <c r="G438">
        <v>12136</v>
      </c>
      <c r="H438">
        <v>48</v>
      </c>
      <c r="I438" t="s">
        <v>22</v>
      </c>
      <c r="J438" t="s">
        <v>30</v>
      </c>
      <c r="K438">
        <v>265</v>
      </c>
      <c r="L438">
        <v>0.16007543199999999</v>
      </c>
      <c r="M438" t="s">
        <v>31</v>
      </c>
      <c r="N438">
        <v>25</v>
      </c>
      <c r="O438">
        <v>3190</v>
      </c>
      <c r="P438">
        <v>2549.166667</v>
      </c>
      <c r="Q438">
        <v>8831</v>
      </c>
      <c r="R438">
        <v>0.24171041700000001</v>
      </c>
      <c r="S438">
        <v>0</v>
      </c>
      <c r="T438">
        <v>51</v>
      </c>
    </row>
    <row r="439" spans="1:20" x14ac:dyDescent="0.25">
      <c r="A439" s="1">
        <v>43538</v>
      </c>
      <c r="B439">
        <v>23</v>
      </c>
      <c r="C439">
        <v>29273</v>
      </c>
      <c r="D439">
        <v>553</v>
      </c>
      <c r="E439" t="s">
        <v>20</v>
      </c>
      <c r="F439" t="s">
        <v>41</v>
      </c>
      <c r="G439">
        <v>18202</v>
      </c>
      <c r="H439">
        <v>60</v>
      </c>
      <c r="I439" t="s">
        <v>26</v>
      </c>
      <c r="J439" t="s">
        <v>23</v>
      </c>
      <c r="K439">
        <v>527</v>
      </c>
      <c r="L439">
        <v>0.154846493</v>
      </c>
      <c r="M439" t="s">
        <v>38</v>
      </c>
      <c r="N439">
        <v>34</v>
      </c>
      <c r="O439">
        <v>7388</v>
      </c>
      <c r="P439">
        <v>2439.416667</v>
      </c>
      <c r="Q439">
        <v>2451</v>
      </c>
      <c r="R439">
        <v>0.27466979699999999</v>
      </c>
      <c r="S439">
        <v>0</v>
      </c>
      <c r="T439">
        <v>64</v>
      </c>
    </row>
    <row r="440" spans="1:20" x14ac:dyDescent="0.25">
      <c r="A440" s="1">
        <v>43539</v>
      </c>
      <c r="B440">
        <v>19</v>
      </c>
      <c r="C440">
        <v>57523</v>
      </c>
      <c r="D440">
        <v>537</v>
      </c>
      <c r="E440" t="s">
        <v>20</v>
      </c>
      <c r="F440" t="s">
        <v>32</v>
      </c>
      <c r="G440">
        <v>31208</v>
      </c>
      <c r="H440">
        <v>24</v>
      </c>
      <c r="I440" t="s">
        <v>22</v>
      </c>
      <c r="J440" t="s">
        <v>23</v>
      </c>
      <c r="K440">
        <v>915</v>
      </c>
      <c r="L440">
        <v>0.25587479200000002</v>
      </c>
      <c r="M440" t="s">
        <v>28</v>
      </c>
      <c r="N440">
        <v>20</v>
      </c>
      <c r="O440">
        <v>12741</v>
      </c>
      <c r="P440">
        <v>4793.5833329999996</v>
      </c>
      <c r="Q440">
        <v>6889</v>
      </c>
      <c r="R440">
        <v>0.24199704499999999</v>
      </c>
      <c r="S440">
        <v>0</v>
      </c>
      <c r="T440">
        <v>54</v>
      </c>
    </row>
    <row r="441" spans="1:20" x14ac:dyDescent="0.25">
      <c r="A441" s="1">
        <v>43540</v>
      </c>
      <c r="B441">
        <v>39</v>
      </c>
      <c r="C441">
        <v>66712</v>
      </c>
      <c r="D441">
        <v>609</v>
      </c>
      <c r="E441" t="s">
        <v>20</v>
      </c>
      <c r="F441" t="s">
        <v>32</v>
      </c>
      <c r="G441">
        <v>23884</v>
      </c>
      <c r="H441">
        <v>96</v>
      </c>
      <c r="I441" t="s">
        <v>22</v>
      </c>
      <c r="J441" t="s">
        <v>23</v>
      </c>
      <c r="K441">
        <v>508</v>
      </c>
      <c r="L441">
        <v>9.4989107000000003E-2</v>
      </c>
      <c r="M441" t="s">
        <v>38</v>
      </c>
      <c r="N441">
        <v>31</v>
      </c>
      <c r="O441">
        <v>2756</v>
      </c>
      <c r="P441">
        <v>5559.3333329999996</v>
      </c>
      <c r="Q441">
        <v>103346</v>
      </c>
      <c r="R441">
        <v>0.24129993599999999</v>
      </c>
      <c r="S441">
        <v>0</v>
      </c>
      <c r="T441">
        <v>55</v>
      </c>
    </row>
    <row r="442" spans="1:20" x14ac:dyDescent="0.25">
      <c r="A442" s="1">
        <v>43541</v>
      </c>
      <c r="B442">
        <v>44</v>
      </c>
      <c r="C442">
        <v>55812</v>
      </c>
      <c r="D442">
        <v>612</v>
      </c>
      <c r="E442" t="s">
        <v>20</v>
      </c>
      <c r="F442" t="s">
        <v>21</v>
      </c>
      <c r="G442">
        <v>4719</v>
      </c>
      <c r="H442">
        <v>60</v>
      </c>
      <c r="I442" t="s">
        <v>22</v>
      </c>
      <c r="J442" t="s">
        <v>27</v>
      </c>
      <c r="K442">
        <v>563</v>
      </c>
      <c r="L442">
        <v>0.104848939</v>
      </c>
      <c r="M442" t="s">
        <v>24</v>
      </c>
      <c r="N442">
        <v>29</v>
      </c>
      <c r="O442">
        <v>1292</v>
      </c>
      <c r="P442">
        <v>4651</v>
      </c>
      <c r="Q442">
        <v>73108</v>
      </c>
      <c r="R442">
        <v>0.23288576899999999</v>
      </c>
      <c r="S442">
        <v>1</v>
      </c>
      <c r="T442">
        <v>36.799999999999997</v>
      </c>
    </row>
    <row r="443" spans="1:20" x14ac:dyDescent="0.25">
      <c r="A443" s="1">
        <v>43542</v>
      </c>
      <c r="B443">
        <v>39</v>
      </c>
      <c r="C443">
        <v>30031</v>
      </c>
      <c r="D443">
        <v>614</v>
      </c>
      <c r="E443" t="s">
        <v>20</v>
      </c>
      <c r="F443" t="s">
        <v>29</v>
      </c>
      <c r="G443">
        <v>42094</v>
      </c>
      <c r="H443">
        <v>12</v>
      </c>
      <c r="I443" t="s">
        <v>22</v>
      </c>
      <c r="J443" t="s">
        <v>30</v>
      </c>
      <c r="K443">
        <v>855</v>
      </c>
      <c r="L443">
        <v>0.14305996900000001</v>
      </c>
      <c r="M443" t="s">
        <v>28</v>
      </c>
      <c r="N443">
        <v>28</v>
      </c>
      <c r="O443">
        <v>393</v>
      </c>
      <c r="P443">
        <v>2502.583333</v>
      </c>
      <c r="Q443">
        <v>4136</v>
      </c>
      <c r="R443">
        <v>0.219704341</v>
      </c>
      <c r="S443">
        <v>0</v>
      </c>
      <c r="T443">
        <v>51</v>
      </c>
    </row>
    <row r="444" spans="1:20" x14ac:dyDescent="0.25">
      <c r="A444" s="1">
        <v>43543</v>
      </c>
      <c r="B444">
        <v>18</v>
      </c>
      <c r="C444">
        <v>63559</v>
      </c>
      <c r="D444">
        <v>571</v>
      </c>
      <c r="E444" t="s">
        <v>45</v>
      </c>
      <c r="F444" t="s">
        <v>25</v>
      </c>
      <c r="G444">
        <v>20750</v>
      </c>
      <c r="H444">
        <v>60</v>
      </c>
      <c r="I444" t="s">
        <v>22</v>
      </c>
      <c r="J444" t="s">
        <v>30</v>
      </c>
      <c r="K444">
        <v>223</v>
      </c>
      <c r="L444">
        <v>0.27471623299999998</v>
      </c>
      <c r="M444" t="s">
        <v>24</v>
      </c>
      <c r="N444">
        <v>23</v>
      </c>
      <c r="O444">
        <v>2063</v>
      </c>
      <c r="P444">
        <v>5296.5833329999996</v>
      </c>
      <c r="Q444">
        <v>35523</v>
      </c>
      <c r="R444">
        <v>0.26777528699999997</v>
      </c>
      <c r="S444">
        <v>0</v>
      </c>
      <c r="T444">
        <v>55</v>
      </c>
    </row>
    <row r="445" spans="1:20" x14ac:dyDescent="0.25">
      <c r="A445" s="1">
        <v>43544</v>
      </c>
      <c r="B445">
        <v>38</v>
      </c>
      <c r="C445">
        <v>23447</v>
      </c>
      <c r="D445">
        <v>492</v>
      </c>
      <c r="E445" t="s">
        <v>20</v>
      </c>
      <c r="F445" t="s">
        <v>29</v>
      </c>
      <c r="G445">
        <v>10926</v>
      </c>
      <c r="H445">
        <v>60</v>
      </c>
      <c r="I445" t="s">
        <v>35</v>
      </c>
      <c r="J445" t="s">
        <v>27</v>
      </c>
      <c r="K445">
        <v>712</v>
      </c>
      <c r="L445">
        <v>0.47002111200000002</v>
      </c>
      <c r="M445" t="s">
        <v>24</v>
      </c>
      <c r="N445">
        <v>33</v>
      </c>
      <c r="O445">
        <v>2330</v>
      </c>
      <c r="P445">
        <v>1953.916667</v>
      </c>
      <c r="Q445">
        <v>5363</v>
      </c>
      <c r="R445">
        <v>0.267816938</v>
      </c>
      <c r="S445">
        <v>0</v>
      </c>
      <c r="T445">
        <v>58</v>
      </c>
    </row>
    <row r="446" spans="1:20" x14ac:dyDescent="0.25">
      <c r="A446" s="1">
        <v>43545</v>
      </c>
      <c r="B446">
        <v>24</v>
      </c>
      <c r="C446">
        <v>102472</v>
      </c>
      <c r="D446">
        <v>438</v>
      </c>
      <c r="E446" t="s">
        <v>20</v>
      </c>
      <c r="F446" t="s">
        <v>32</v>
      </c>
      <c r="G446">
        <v>27374</v>
      </c>
      <c r="H446">
        <v>48</v>
      </c>
      <c r="I446" t="s">
        <v>35</v>
      </c>
      <c r="J446" t="s">
        <v>34</v>
      </c>
      <c r="K446">
        <v>267</v>
      </c>
      <c r="L446">
        <v>0.27792491499999999</v>
      </c>
      <c r="M446" t="s">
        <v>34</v>
      </c>
      <c r="N446">
        <v>23</v>
      </c>
      <c r="O446">
        <v>1091</v>
      </c>
      <c r="P446">
        <v>8539.3333330000005</v>
      </c>
      <c r="Q446">
        <v>136512</v>
      </c>
      <c r="R446">
        <v>0.27047760999999998</v>
      </c>
      <c r="S446">
        <v>1</v>
      </c>
      <c r="T446">
        <v>39.200000000000003</v>
      </c>
    </row>
    <row r="447" spans="1:20" x14ac:dyDescent="0.25">
      <c r="A447" s="1">
        <v>43546</v>
      </c>
      <c r="B447">
        <v>48</v>
      </c>
      <c r="C447">
        <v>74805</v>
      </c>
      <c r="D447">
        <v>654</v>
      </c>
      <c r="E447" t="s">
        <v>20</v>
      </c>
      <c r="F447" t="s">
        <v>29</v>
      </c>
      <c r="G447">
        <v>19134</v>
      </c>
      <c r="H447">
        <v>48</v>
      </c>
      <c r="I447" t="s">
        <v>35</v>
      </c>
      <c r="J447" t="s">
        <v>23</v>
      </c>
      <c r="K447">
        <v>558</v>
      </c>
      <c r="L447">
        <v>0.48389610700000002</v>
      </c>
      <c r="M447" t="s">
        <v>31</v>
      </c>
      <c r="N447">
        <v>18</v>
      </c>
      <c r="O447">
        <v>2493</v>
      </c>
      <c r="P447">
        <v>6233.75</v>
      </c>
      <c r="Q447">
        <v>124638</v>
      </c>
      <c r="R447">
        <v>0.193719367</v>
      </c>
      <c r="S447">
        <v>1</v>
      </c>
      <c r="T447">
        <v>38.4</v>
      </c>
    </row>
    <row r="448" spans="1:20" x14ac:dyDescent="0.25">
      <c r="A448" s="1">
        <v>43547</v>
      </c>
      <c r="B448">
        <v>44</v>
      </c>
      <c r="D448">
        <v>563</v>
      </c>
      <c r="E448" t="s">
        <v>33</v>
      </c>
      <c r="F448" t="s">
        <v>29</v>
      </c>
      <c r="G448">
        <v>8041</v>
      </c>
      <c r="I448" t="s">
        <v>22</v>
      </c>
      <c r="J448" t="s">
        <v>30</v>
      </c>
      <c r="K448">
        <v>1048</v>
      </c>
      <c r="L448">
        <v>0.136572995</v>
      </c>
      <c r="M448" t="s">
        <v>31</v>
      </c>
      <c r="N448">
        <v>38</v>
      </c>
      <c r="O448">
        <v>4040</v>
      </c>
      <c r="P448">
        <v>4040.5</v>
      </c>
      <c r="Q448">
        <v>129395</v>
      </c>
      <c r="R448">
        <v>0.24198161400000001</v>
      </c>
      <c r="S448">
        <v>0</v>
      </c>
      <c r="T448">
        <v>50</v>
      </c>
    </row>
    <row r="449" spans="1:20" x14ac:dyDescent="0.25">
      <c r="A449" s="1">
        <v>43548</v>
      </c>
      <c r="B449">
        <v>28</v>
      </c>
      <c r="C449">
        <v>65027</v>
      </c>
      <c r="D449">
        <v>539</v>
      </c>
      <c r="E449" t="s">
        <v>33</v>
      </c>
      <c r="F449" t="s">
        <v>32</v>
      </c>
      <c r="G449">
        <v>40657</v>
      </c>
      <c r="H449">
        <v>48</v>
      </c>
      <c r="I449" t="s">
        <v>22</v>
      </c>
      <c r="J449" t="s">
        <v>27</v>
      </c>
      <c r="K449">
        <v>590</v>
      </c>
      <c r="L449">
        <v>0.38853210799999999</v>
      </c>
      <c r="M449" t="s">
        <v>28</v>
      </c>
      <c r="N449">
        <v>25</v>
      </c>
      <c r="O449">
        <v>2022</v>
      </c>
      <c r="P449">
        <v>5418.9166670000004</v>
      </c>
      <c r="Q449">
        <v>32120</v>
      </c>
      <c r="R449">
        <v>0.25556862400000002</v>
      </c>
      <c r="S449">
        <v>0</v>
      </c>
      <c r="T449">
        <v>57</v>
      </c>
    </row>
    <row r="450" spans="1:20" x14ac:dyDescent="0.25">
      <c r="A450" s="1">
        <v>43549</v>
      </c>
      <c r="B450">
        <v>33</v>
      </c>
      <c r="C450">
        <v>75623</v>
      </c>
      <c r="D450">
        <v>589</v>
      </c>
      <c r="E450" t="s">
        <v>20</v>
      </c>
      <c r="F450" t="s">
        <v>21</v>
      </c>
      <c r="G450">
        <v>23836</v>
      </c>
      <c r="H450">
        <v>120</v>
      </c>
      <c r="I450" t="s">
        <v>26</v>
      </c>
      <c r="J450" t="s">
        <v>30</v>
      </c>
      <c r="K450">
        <v>512</v>
      </c>
      <c r="L450">
        <v>0.16069002900000001</v>
      </c>
      <c r="M450" t="s">
        <v>38</v>
      </c>
      <c r="N450">
        <v>24</v>
      </c>
      <c r="O450">
        <v>6442</v>
      </c>
      <c r="P450">
        <v>6301.9166670000004</v>
      </c>
      <c r="Q450">
        <v>27217</v>
      </c>
      <c r="R450">
        <v>0.25039751100000002</v>
      </c>
      <c r="S450">
        <v>0</v>
      </c>
      <c r="T450">
        <v>53</v>
      </c>
    </row>
    <row r="451" spans="1:20" x14ac:dyDescent="0.25">
      <c r="A451" s="1">
        <v>43550</v>
      </c>
      <c r="B451">
        <v>27</v>
      </c>
      <c r="C451">
        <v>44874</v>
      </c>
      <c r="D451">
        <v>545</v>
      </c>
      <c r="E451" t="s">
        <v>20</v>
      </c>
      <c r="F451" t="s">
        <v>25</v>
      </c>
      <c r="G451">
        <v>25345</v>
      </c>
      <c r="H451">
        <v>36</v>
      </c>
      <c r="I451" t="s">
        <v>26</v>
      </c>
      <c r="J451" t="s">
        <v>23</v>
      </c>
      <c r="K451">
        <v>202</v>
      </c>
      <c r="L451">
        <v>0.158647925</v>
      </c>
      <c r="M451" t="s">
        <v>31</v>
      </c>
      <c r="N451">
        <v>19</v>
      </c>
      <c r="O451">
        <v>2331</v>
      </c>
      <c r="P451">
        <v>3739.5</v>
      </c>
      <c r="Q451">
        <v>31157</v>
      </c>
      <c r="R451">
        <v>0.26929510200000001</v>
      </c>
      <c r="S451">
        <v>0</v>
      </c>
      <c r="T451">
        <v>51</v>
      </c>
    </row>
    <row r="452" spans="1:20" x14ac:dyDescent="0.25">
      <c r="A452" s="1">
        <v>43551</v>
      </c>
      <c r="B452">
        <v>39</v>
      </c>
      <c r="C452">
        <v>15000</v>
      </c>
      <c r="D452">
        <v>549</v>
      </c>
      <c r="E452" t="s">
        <v>20</v>
      </c>
      <c r="F452" t="s">
        <v>32</v>
      </c>
      <c r="G452">
        <v>22964</v>
      </c>
      <c r="H452">
        <v>24</v>
      </c>
      <c r="I452" t="s">
        <v>35</v>
      </c>
      <c r="J452" t="s">
        <v>23</v>
      </c>
      <c r="K452">
        <v>473</v>
      </c>
      <c r="L452">
        <v>0.23140698000000001</v>
      </c>
      <c r="M452" t="s">
        <v>24</v>
      </c>
      <c r="N452">
        <v>32</v>
      </c>
      <c r="O452">
        <v>4629</v>
      </c>
      <c r="P452">
        <v>1250</v>
      </c>
      <c r="Q452">
        <v>3410</v>
      </c>
      <c r="R452">
        <v>0.23278687100000001</v>
      </c>
      <c r="S452">
        <v>0</v>
      </c>
      <c r="T452">
        <v>60</v>
      </c>
    </row>
    <row r="453" spans="1:20" x14ac:dyDescent="0.25">
      <c r="A453" s="1">
        <v>43552</v>
      </c>
      <c r="B453">
        <v>51</v>
      </c>
      <c r="C453">
        <v>65457</v>
      </c>
      <c r="D453">
        <v>555</v>
      </c>
      <c r="E453" t="s">
        <v>20</v>
      </c>
      <c r="F453" t="s">
        <v>25</v>
      </c>
      <c r="G453">
        <v>34179</v>
      </c>
      <c r="H453">
        <v>36</v>
      </c>
      <c r="I453" t="s">
        <v>35</v>
      </c>
      <c r="J453" t="s">
        <v>30</v>
      </c>
      <c r="K453">
        <v>143</v>
      </c>
      <c r="L453">
        <v>0.12656099100000001</v>
      </c>
      <c r="M453" t="s">
        <v>31</v>
      </c>
      <c r="N453">
        <v>20</v>
      </c>
      <c r="O453">
        <v>4547</v>
      </c>
      <c r="P453">
        <v>5454.75</v>
      </c>
      <c r="Q453">
        <v>5065</v>
      </c>
      <c r="R453">
        <v>0.20933679199999999</v>
      </c>
      <c r="S453">
        <v>0</v>
      </c>
      <c r="T453">
        <v>49</v>
      </c>
    </row>
    <row r="454" spans="1:20" x14ac:dyDescent="0.25">
      <c r="A454" s="1">
        <v>43553</v>
      </c>
      <c r="B454">
        <v>28</v>
      </c>
      <c r="C454">
        <v>106388</v>
      </c>
      <c r="E454" t="s">
        <v>45</v>
      </c>
      <c r="F454" t="s">
        <v>21</v>
      </c>
      <c r="G454">
        <v>30056</v>
      </c>
      <c r="H454">
        <v>36</v>
      </c>
      <c r="I454" t="s">
        <v>22</v>
      </c>
      <c r="J454" t="s">
        <v>30</v>
      </c>
      <c r="K454">
        <v>491</v>
      </c>
      <c r="L454">
        <v>0.25648685199999999</v>
      </c>
      <c r="M454" t="s">
        <v>38</v>
      </c>
      <c r="N454">
        <v>21</v>
      </c>
      <c r="O454">
        <v>1153</v>
      </c>
      <c r="P454">
        <v>8865.6666669999995</v>
      </c>
      <c r="Q454">
        <v>19551</v>
      </c>
      <c r="R454">
        <v>0.27742224500000001</v>
      </c>
      <c r="S454">
        <v>0</v>
      </c>
      <c r="T454">
        <v>57</v>
      </c>
    </row>
    <row r="455" spans="1:20" x14ac:dyDescent="0.25">
      <c r="A455" s="1">
        <v>43554</v>
      </c>
      <c r="B455">
        <v>46</v>
      </c>
      <c r="C455">
        <v>35651</v>
      </c>
      <c r="D455">
        <v>593</v>
      </c>
      <c r="E455" t="s">
        <v>20</v>
      </c>
      <c r="F455" t="s">
        <v>25</v>
      </c>
      <c r="G455">
        <v>17867</v>
      </c>
      <c r="H455">
        <v>36</v>
      </c>
      <c r="I455" t="s">
        <v>35</v>
      </c>
      <c r="J455" t="s">
        <v>30</v>
      </c>
      <c r="K455">
        <v>393</v>
      </c>
      <c r="L455">
        <v>0.235242912</v>
      </c>
      <c r="M455" t="s">
        <v>38</v>
      </c>
      <c r="N455">
        <v>13</v>
      </c>
      <c r="O455">
        <v>4323</v>
      </c>
      <c r="P455">
        <v>2970.916667</v>
      </c>
      <c r="Q455">
        <v>62858</v>
      </c>
      <c r="R455">
        <v>0.205088561</v>
      </c>
      <c r="S455">
        <v>0</v>
      </c>
      <c r="T455">
        <v>62</v>
      </c>
    </row>
    <row r="456" spans="1:20" x14ac:dyDescent="0.25">
      <c r="A456" s="1">
        <v>43555</v>
      </c>
      <c r="B456">
        <v>33</v>
      </c>
      <c r="C456">
        <v>80427</v>
      </c>
      <c r="D456">
        <v>572</v>
      </c>
      <c r="E456" t="s">
        <v>20</v>
      </c>
      <c r="F456" t="s">
        <v>29</v>
      </c>
      <c r="G456">
        <v>24396</v>
      </c>
      <c r="H456">
        <v>60</v>
      </c>
      <c r="I456" t="s">
        <v>35</v>
      </c>
      <c r="J456" t="s">
        <v>30</v>
      </c>
      <c r="K456">
        <v>635</v>
      </c>
      <c r="L456">
        <v>0.19196526799999999</v>
      </c>
      <c r="M456" t="s">
        <v>38</v>
      </c>
      <c r="N456">
        <v>34</v>
      </c>
      <c r="O456">
        <v>1103</v>
      </c>
      <c r="P456">
        <v>6702.25</v>
      </c>
      <c r="Q456">
        <v>4572</v>
      </c>
      <c r="R456">
        <v>0.22061945199999999</v>
      </c>
      <c r="S456">
        <v>0</v>
      </c>
      <c r="T456">
        <v>53</v>
      </c>
    </row>
    <row r="457" spans="1:20" x14ac:dyDescent="0.25">
      <c r="A457" s="1">
        <v>43556</v>
      </c>
      <c r="B457">
        <v>30</v>
      </c>
      <c r="C457">
        <v>86748</v>
      </c>
      <c r="E457" t="s">
        <v>20</v>
      </c>
      <c r="F457" t="s">
        <v>21</v>
      </c>
      <c r="G457">
        <v>18720</v>
      </c>
      <c r="H457">
        <v>72</v>
      </c>
      <c r="I457" t="s">
        <v>26</v>
      </c>
      <c r="J457" t="s">
        <v>30</v>
      </c>
      <c r="K457">
        <v>146</v>
      </c>
      <c r="L457">
        <v>8.6908769999999996E-2</v>
      </c>
      <c r="M457" t="s">
        <v>28</v>
      </c>
      <c r="N457">
        <v>25</v>
      </c>
      <c r="O457">
        <v>182</v>
      </c>
      <c r="P457">
        <v>7229</v>
      </c>
      <c r="Q457">
        <v>48673</v>
      </c>
      <c r="R457">
        <v>0.284803274</v>
      </c>
      <c r="S457">
        <v>1</v>
      </c>
      <c r="T457">
        <v>38.4</v>
      </c>
    </row>
    <row r="458" spans="1:20" x14ac:dyDescent="0.25">
      <c r="A458" s="1">
        <v>43557</v>
      </c>
      <c r="B458">
        <v>38</v>
      </c>
      <c r="C458">
        <v>52825</v>
      </c>
      <c r="D458">
        <v>572</v>
      </c>
      <c r="E458" t="s">
        <v>20</v>
      </c>
      <c r="F458" t="s">
        <v>29</v>
      </c>
      <c r="G458">
        <v>14135</v>
      </c>
      <c r="H458">
        <v>24</v>
      </c>
      <c r="I458" t="s">
        <v>26</v>
      </c>
      <c r="J458" t="s">
        <v>23</v>
      </c>
      <c r="K458">
        <v>549</v>
      </c>
      <c r="L458">
        <v>0.25483450400000002</v>
      </c>
      <c r="M458" t="s">
        <v>31</v>
      </c>
      <c r="N458">
        <v>26</v>
      </c>
      <c r="O458">
        <v>1063</v>
      </c>
      <c r="P458">
        <v>4402.0833329999996</v>
      </c>
      <c r="Q458">
        <v>52931</v>
      </c>
      <c r="R458">
        <v>0.21742336000000001</v>
      </c>
      <c r="S458">
        <v>1</v>
      </c>
      <c r="T458">
        <v>39.200000000000003</v>
      </c>
    </row>
    <row r="459" spans="1:20" x14ac:dyDescent="0.25">
      <c r="A459" s="1">
        <v>43558</v>
      </c>
      <c r="B459">
        <v>27</v>
      </c>
      <c r="C459">
        <v>61983</v>
      </c>
      <c r="D459">
        <v>635</v>
      </c>
      <c r="E459" t="s">
        <v>45</v>
      </c>
      <c r="F459" t="s">
        <v>29</v>
      </c>
      <c r="G459">
        <v>13913</v>
      </c>
      <c r="H459">
        <v>48</v>
      </c>
      <c r="I459" t="s">
        <v>35</v>
      </c>
      <c r="J459" t="s">
        <v>30</v>
      </c>
      <c r="K459">
        <v>305</v>
      </c>
      <c r="L459">
        <v>0.352474014</v>
      </c>
      <c r="M459" t="s">
        <v>31</v>
      </c>
      <c r="N459">
        <v>33</v>
      </c>
      <c r="O459">
        <v>2348</v>
      </c>
      <c r="P459">
        <v>5165.25</v>
      </c>
      <c r="Q459">
        <v>48026</v>
      </c>
      <c r="R459">
        <v>0.17224234399999999</v>
      </c>
      <c r="S459">
        <v>1</v>
      </c>
      <c r="T459">
        <v>42.4</v>
      </c>
    </row>
    <row r="460" spans="1:20" x14ac:dyDescent="0.25">
      <c r="A460" s="1">
        <v>43559</v>
      </c>
      <c r="B460">
        <v>33</v>
      </c>
      <c r="C460">
        <v>58110</v>
      </c>
      <c r="D460">
        <v>524</v>
      </c>
      <c r="E460" t="s">
        <v>20</v>
      </c>
      <c r="F460" t="s">
        <v>32</v>
      </c>
      <c r="G460">
        <v>30085</v>
      </c>
      <c r="H460">
        <v>36</v>
      </c>
      <c r="I460" t="s">
        <v>22</v>
      </c>
      <c r="J460" t="s">
        <v>23</v>
      </c>
      <c r="K460">
        <v>404</v>
      </c>
      <c r="L460">
        <v>0.70195627800000004</v>
      </c>
      <c r="M460" t="s">
        <v>38</v>
      </c>
      <c r="N460">
        <v>29</v>
      </c>
      <c r="O460">
        <v>1457</v>
      </c>
      <c r="P460">
        <v>4842.5</v>
      </c>
      <c r="Q460">
        <v>38598</v>
      </c>
      <c r="R460">
        <v>0.27382079799999998</v>
      </c>
      <c r="S460">
        <v>0</v>
      </c>
      <c r="T460">
        <v>58</v>
      </c>
    </row>
    <row r="461" spans="1:20" x14ac:dyDescent="0.25">
      <c r="A461" s="1">
        <v>43560</v>
      </c>
      <c r="B461">
        <v>25</v>
      </c>
      <c r="C461">
        <v>50974</v>
      </c>
      <c r="D461">
        <v>540</v>
      </c>
      <c r="E461" t="s">
        <v>20</v>
      </c>
      <c r="F461" t="s">
        <v>29</v>
      </c>
      <c r="G461">
        <v>48218</v>
      </c>
      <c r="H461">
        <v>60</v>
      </c>
      <c r="I461" t="s">
        <v>22</v>
      </c>
      <c r="J461" t="s">
        <v>27</v>
      </c>
      <c r="K461">
        <v>700</v>
      </c>
      <c r="L461">
        <v>0.30488615899999999</v>
      </c>
      <c r="M461" t="s">
        <v>31</v>
      </c>
      <c r="N461">
        <v>20</v>
      </c>
      <c r="O461">
        <v>1740</v>
      </c>
      <c r="P461">
        <v>4247.8333329999996</v>
      </c>
      <c r="Q461">
        <v>33055</v>
      </c>
      <c r="R461">
        <v>0.28799487699999998</v>
      </c>
      <c r="S461">
        <v>0</v>
      </c>
      <c r="T461">
        <v>55</v>
      </c>
    </row>
    <row r="462" spans="1:20" x14ac:dyDescent="0.25">
      <c r="A462" s="1">
        <v>43561</v>
      </c>
      <c r="B462">
        <v>63</v>
      </c>
      <c r="C462">
        <v>170399</v>
      </c>
      <c r="D462">
        <v>664</v>
      </c>
      <c r="E462" t="s">
        <v>20</v>
      </c>
      <c r="F462" t="s">
        <v>25</v>
      </c>
      <c r="G462">
        <v>24628</v>
      </c>
      <c r="H462">
        <v>60</v>
      </c>
      <c r="I462" t="s">
        <v>22</v>
      </c>
      <c r="J462" t="s">
        <v>27</v>
      </c>
      <c r="K462">
        <v>506</v>
      </c>
      <c r="L462">
        <v>0.38938227600000003</v>
      </c>
      <c r="M462" t="s">
        <v>31</v>
      </c>
      <c r="N462">
        <v>33</v>
      </c>
      <c r="O462">
        <v>6561</v>
      </c>
      <c r="P462">
        <v>14199.916670000001</v>
      </c>
      <c r="Q462">
        <v>7555</v>
      </c>
      <c r="R462">
        <v>0.16870819500000001</v>
      </c>
      <c r="S462">
        <v>1</v>
      </c>
      <c r="T462">
        <v>36.799999999999997</v>
      </c>
    </row>
    <row r="463" spans="1:20" x14ac:dyDescent="0.25">
      <c r="A463" t="s">
        <v>78</v>
      </c>
      <c r="B463">
        <v>40</v>
      </c>
      <c r="C463">
        <v>97910</v>
      </c>
      <c r="D463">
        <v>649</v>
      </c>
      <c r="E463" t="s">
        <v>37</v>
      </c>
      <c r="F463" t="s">
        <v>79</v>
      </c>
      <c r="G463">
        <v>7644</v>
      </c>
      <c r="H463">
        <v>48</v>
      </c>
      <c r="I463" t="s">
        <v>22</v>
      </c>
      <c r="J463" t="s">
        <v>34</v>
      </c>
      <c r="K463">
        <v>371</v>
      </c>
      <c r="L463">
        <v>8.7691648999999997E-2</v>
      </c>
      <c r="M463" t="s">
        <v>24</v>
      </c>
      <c r="N463">
        <v>24</v>
      </c>
      <c r="O463">
        <v>1116</v>
      </c>
      <c r="P463">
        <v>8159.1666670000004</v>
      </c>
      <c r="Q463">
        <v>8534</v>
      </c>
      <c r="R463">
        <v>0.14251520000000001</v>
      </c>
      <c r="S463">
        <v>1</v>
      </c>
      <c r="T463">
        <v>37.6</v>
      </c>
    </row>
    <row r="464" spans="1:20" x14ac:dyDescent="0.25">
      <c r="A464" s="1">
        <v>43563</v>
      </c>
      <c r="B464">
        <v>31</v>
      </c>
      <c r="C464">
        <v>55181</v>
      </c>
      <c r="D464">
        <v>514</v>
      </c>
      <c r="E464" t="s">
        <v>33</v>
      </c>
      <c r="F464" t="s">
        <v>32</v>
      </c>
      <c r="G464">
        <v>33613</v>
      </c>
      <c r="H464">
        <v>12</v>
      </c>
      <c r="I464" t="s">
        <v>35</v>
      </c>
      <c r="J464" t="s">
        <v>27</v>
      </c>
      <c r="K464">
        <v>652</v>
      </c>
      <c r="L464">
        <v>0.62866068200000003</v>
      </c>
      <c r="M464" t="s">
        <v>24</v>
      </c>
      <c r="N464">
        <v>18</v>
      </c>
      <c r="O464">
        <v>6517</v>
      </c>
      <c r="P464">
        <v>4598.4166670000004</v>
      </c>
      <c r="Q464">
        <v>9932</v>
      </c>
      <c r="R464">
        <v>0.22795912400000001</v>
      </c>
      <c r="S464">
        <v>0</v>
      </c>
      <c r="T464">
        <v>61</v>
      </c>
    </row>
    <row r="465" spans="1:20" x14ac:dyDescent="0.25">
      <c r="A465" t="s">
        <v>80</v>
      </c>
      <c r="B465">
        <v>42</v>
      </c>
      <c r="C465">
        <v>84242</v>
      </c>
      <c r="D465">
        <v>603</v>
      </c>
      <c r="E465" t="s">
        <v>39</v>
      </c>
      <c r="F465" t="s">
        <v>81</v>
      </c>
      <c r="G465">
        <v>24333</v>
      </c>
      <c r="H465">
        <v>84</v>
      </c>
      <c r="I465" t="s">
        <v>26</v>
      </c>
      <c r="J465" t="s">
        <v>30</v>
      </c>
      <c r="K465">
        <v>242</v>
      </c>
      <c r="L465">
        <v>0.18098879500000001</v>
      </c>
      <c r="M465" t="s">
        <v>31</v>
      </c>
      <c r="N465">
        <v>18</v>
      </c>
      <c r="O465">
        <v>6648</v>
      </c>
      <c r="P465">
        <v>7020.1666670000004</v>
      </c>
      <c r="Q465">
        <v>4740</v>
      </c>
      <c r="R465">
        <v>0.26946116599999997</v>
      </c>
      <c r="S465">
        <v>0</v>
      </c>
      <c r="T465">
        <v>47</v>
      </c>
    </row>
    <row r="466" spans="1:20" x14ac:dyDescent="0.25">
      <c r="A466" s="1">
        <v>43565</v>
      </c>
      <c r="B466">
        <v>38</v>
      </c>
      <c r="C466">
        <v>80819</v>
      </c>
      <c r="D466">
        <v>551</v>
      </c>
      <c r="E466" t="s">
        <v>20</v>
      </c>
      <c r="F466" t="s">
        <v>32</v>
      </c>
      <c r="G466">
        <v>21992</v>
      </c>
      <c r="H466">
        <v>108</v>
      </c>
      <c r="I466" t="s">
        <v>22</v>
      </c>
      <c r="J466" t="s">
        <v>27</v>
      </c>
      <c r="K466">
        <v>334</v>
      </c>
      <c r="L466">
        <v>0.37223511399999998</v>
      </c>
      <c r="M466" t="s">
        <v>24</v>
      </c>
      <c r="N466">
        <v>19</v>
      </c>
      <c r="O466">
        <v>17139</v>
      </c>
      <c r="P466">
        <v>6734.9166670000004</v>
      </c>
      <c r="Q466">
        <v>184825</v>
      </c>
      <c r="R466">
        <v>0.29290076100000001</v>
      </c>
      <c r="S466">
        <v>0</v>
      </c>
      <c r="T466">
        <v>50</v>
      </c>
    </row>
    <row r="467" spans="1:20" x14ac:dyDescent="0.25">
      <c r="A467" s="1">
        <v>43566</v>
      </c>
      <c r="B467">
        <v>37</v>
      </c>
      <c r="C467">
        <v>15781</v>
      </c>
      <c r="D467">
        <v>596</v>
      </c>
      <c r="E467" t="s">
        <v>33</v>
      </c>
      <c r="G467">
        <v>14557</v>
      </c>
      <c r="H467">
        <v>36</v>
      </c>
      <c r="I467" t="s">
        <v>44</v>
      </c>
      <c r="J467" t="s">
        <v>30</v>
      </c>
      <c r="K467">
        <v>433</v>
      </c>
      <c r="L467">
        <v>0.221054535</v>
      </c>
      <c r="M467" t="s">
        <v>28</v>
      </c>
      <c r="N467">
        <v>34</v>
      </c>
      <c r="O467">
        <v>1415</v>
      </c>
      <c r="P467">
        <v>1315.083333</v>
      </c>
      <c r="Q467">
        <v>82229</v>
      </c>
      <c r="R467">
        <v>0.197708725</v>
      </c>
      <c r="S467">
        <v>0</v>
      </c>
      <c r="T467">
        <v>54</v>
      </c>
    </row>
    <row r="468" spans="1:20" x14ac:dyDescent="0.25">
      <c r="A468" s="1">
        <v>43567</v>
      </c>
      <c r="B468">
        <v>47</v>
      </c>
      <c r="C468">
        <v>42829</v>
      </c>
      <c r="D468">
        <v>631</v>
      </c>
      <c r="E468" t="s">
        <v>20</v>
      </c>
      <c r="F468" t="s">
        <v>32</v>
      </c>
      <c r="G468">
        <v>23539</v>
      </c>
      <c r="H468">
        <v>48</v>
      </c>
      <c r="I468" t="s">
        <v>22</v>
      </c>
      <c r="J468" t="s">
        <v>23</v>
      </c>
      <c r="K468">
        <v>240</v>
      </c>
      <c r="L468">
        <v>0.59862098100000005</v>
      </c>
      <c r="M468" t="s">
        <v>24</v>
      </c>
      <c r="N468">
        <v>16</v>
      </c>
      <c r="O468">
        <v>2191</v>
      </c>
      <c r="P468">
        <v>3569.083333</v>
      </c>
      <c r="Q468">
        <v>287930</v>
      </c>
      <c r="R468">
        <v>0.236878854</v>
      </c>
      <c r="S468">
        <v>0</v>
      </c>
      <c r="T468">
        <v>50</v>
      </c>
    </row>
    <row r="469" spans="1:20" x14ac:dyDescent="0.25">
      <c r="A469" s="1">
        <v>43568</v>
      </c>
      <c r="B469">
        <v>49</v>
      </c>
      <c r="C469">
        <v>38114</v>
      </c>
      <c r="D469">
        <v>627</v>
      </c>
      <c r="E469" t="s">
        <v>20</v>
      </c>
      <c r="F469" t="s">
        <v>21</v>
      </c>
      <c r="G469">
        <v>33773</v>
      </c>
      <c r="H469">
        <v>36</v>
      </c>
      <c r="I469" t="s">
        <v>22</v>
      </c>
      <c r="J469" t="s">
        <v>23</v>
      </c>
      <c r="K469">
        <v>1427</v>
      </c>
      <c r="L469">
        <v>0.53728222699999995</v>
      </c>
      <c r="M469" t="s">
        <v>38</v>
      </c>
      <c r="N469">
        <v>26</v>
      </c>
      <c r="O469">
        <v>1235</v>
      </c>
      <c r="P469">
        <v>3176.166667</v>
      </c>
      <c r="Q469">
        <v>1759</v>
      </c>
      <c r="R469">
        <v>0.20055395300000001</v>
      </c>
      <c r="S469">
        <v>0</v>
      </c>
      <c r="T469">
        <v>56</v>
      </c>
    </row>
    <row r="470" spans="1:20" x14ac:dyDescent="0.25">
      <c r="A470" s="1">
        <v>43569</v>
      </c>
      <c r="B470">
        <v>33</v>
      </c>
      <c r="C470">
        <v>64403</v>
      </c>
      <c r="D470">
        <v>639</v>
      </c>
      <c r="E470" t="s">
        <v>20</v>
      </c>
      <c r="F470" t="s">
        <v>21</v>
      </c>
      <c r="G470">
        <v>23505</v>
      </c>
      <c r="H470">
        <v>36</v>
      </c>
      <c r="I470" t="s">
        <v>26</v>
      </c>
      <c r="J470" t="s">
        <v>30</v>
      </c>
      <c r="K470">
        <v>212</v>
      </c>
      <c r="L470">
        <v>0.20352762499999999</v>
      </c>
      <c r="M470" t="s">
        <v>38</v>
      </c>
      <c r="N470">
        <v>26</v>
      </c>
      <c r="O470">
        <v>1759</v>
      </c>
      <c r="P470">
        <v>5366.9166670000004</v>
      </c>
      <c r="Q470">
        <v>86474</v>
      </c>
      <c r="R470">
        <v>0.19880709099999999</v>
      </c>
      <c r="S470">
        <v>1</v>
      </c>
      <c r="T470">
        <v>36.799999999999997</v>
      </c>
    </row>
    <row r="471" spans="1:20" x14ac:dyDescent="0.25">
      <c r="A471" s="1">
        <v>43570</v>
      </c>
      <c r="B471">
        <v>33</v>
      </c>
      <c r="C471">
        <v>37192</v>
      </c>
      <c r="D471">
        <v>618</v>
      </c>
      <c r="E471" t="s">
        <v>20</v>
      </c>
      <c r="F471" t="s">
        <v>29</v>
      </c>
      <c r="G471">
        <v>78659</v>
      </c>
      <c r="H471">
        <v>96</v>
      </c>
      <c r="I471" t="s">
        <v>22</v>
      </c>
      <c r="J471" t="s">
        <v>27</v>
      </c>
      <c r="K471">
        <v>688</v>
      </c>
      <c r="L471">
        <v>0.25753731699999999</v>
      </c>
      <c r="M471" t="s">
        <v>24</v>
      </c>
      <c r="N471">
        <v>23</v>
      </c>
      <c r="O471">
        <v>8580</v>
      </c>
      <c r="P471">
        <v>3099.333333</v>
      </c>
      <c r="Q471">
        <v>30181</v>
      </c>
      <c r="R471">
        <v>0.29860540600000002</v>
      </c>
      <c r="S471">
        <v>0</v>
      </c>
      <c r="T471">
        <v>53</v>
      </c>
    </row>
    <row r="472" spans="1:20" x14ac:dyDescent="0.25">
      <c r="A472" s="1">
        <v>43571</v>
      </c>
      <c r="B472">
        <v>36</v>
      </c>
      <c r="C472">
        <v>58640</v>
      </c>
      <c r="D472">
        <v>601</v>
      </c>
      <c r="E472" t="s">
        <v>20</v>
      </c>
      <c r="F472" t="s">
        <v>32</v>
      </c>
      <c r="G472">
        <v>12911</v>
      </c>
      <c r="H472">
        <v>48</v>
      </c>
      <c r="I472" t="s">
        <v>26</v>
      </c>
      <c r="J472" t="s">
        <v>30</v>
      </c>
      <c r="K472">
        <v>562</v>
      </c>
      <c r="L472">
        <v>0.58182858000000004</v>
      </c>
      <c r="M472" t="s">
        <v>38</v>
      </c>
      <c r="N472">
        <v>29</v>
      </c>
      <c r="O472">
        <v>1645</v>
      </c>
      <c r="P472">
        <v>4886.6666670000004</v>
      </c>
      <c r="Q472">
        <v>6297</v>
      </c>
      <c r="R472">
        <v>0.217661047</v>
      </c>
      <c r="S472">
        <v>0</v>
      </c>
      <c r="T472">
        <v>67</v>
      </c>
    </row>
    <row r="473" spans="1:20" x14ac:dyDescent="0.25">
      <c r="A473" t="s">
        <v>82</v>
      </c>
      <c r="B473">
        <v>18</v>
      </c>
      <c r="C473">
        <v>33339</v>
      </c>
      <c r="D473">
        <v>578</v>
      </c>
      <c r="E473" t="s">
        <v>54</v>
      </c>
      <c r="F473" t="s">
        <v>67</v>
      </c>
      <c r="G473">
        <v>12762</v>
      </c>
      <c r="H473">
        <v>72</v>
      </c>
      <c r="I473" t="s">
        <v>26</v>
      </c>
      <c r="J473" t="s">
        <v>27</v>
      </c>
      <c r="K473">
        <v>553</v>
      </c>
      <c r="L473">
        <v>0.23543287800000001</v>
      </c>
      <c r="M473" t="s">
        <v>38</v>
      </c>
      <c r="N473">
        <v>25</v>
      </c>
      <c r="O473">
        <v>117</v>
      </c>
      <c r="P473">
        <v>2778.25</v>
      </c>
      <c r="Q473">
        <v>25085</v>
      </c>
      <c r="R473">
        <v>0.22624707699999999</v>
      </c>
      <c r="S473">
        <v>0</v>
      </c>
      <c r="T473">
        <v>60</v>
      </c>
    </row>
    <row r="474" spans="1:20" x14ac:dyDescent="0.25">
      <c r="A474" s="1">
        <v>43573</v>
      </c>
      <c r="B474">
        <v>21</v>
      </c>
      <c r="C474">
        <v>147047</v>
      </c>
      <c r="D474">
        <v>580</v>
      </c>
      <c r="E474" t="s">
        <v>33</v>
      </c>
      <c r="F474" t="s">
        <v>41</v>
      </c>
      <c r="G474">
        <v>13389</v>
      </c>
      <c r="H474">
        <v>72</v>
      </c>
      <c r="I474" t="s">
        <v>22</v>
      </c>
      <c r="J474" t="s">
        <v>27</v>
      </c>
      <c r="K474">
        <v>343</v>
      </c>
      <c r="L474">
        <v>0.69043023599999997</v>
      </c>
      <c r="M474" t="s">
        <v>34</v>
      </c>
      <c r="N474">
        <v>28</v>
      </c>
      <c r="O474">
        <v>2865</v>
      </c>
      <c r="P474">
        <v>12253.916670000001</v>
      </c>
      <c r="Q474">
        <v>128683</v>
      </c>
      <c r="R474">
        <v>0.24865090300000001</v>
      </c>
      <c r="S474">
        <v>1</v>
      </c>
      <c r="T474">
        <v>48</v>
      </c>
    </row>
    <row r="475" spans="1:20" x14ac:dyDescent="0.25">
      <c r="A475" s="1">
        <v>43574</v>
      </c>
      <c r="B475">
        <v>56</v>
      </c>
      <c r="C475">
        <v>136707</v>
      </c>
      <c r="D475">
        <v>644</v>
      </c>
      <c r="E475" t="s">
        <v>20</v>
      </c>
      <c r="F475" t="s">
        <v>32</v>
      </c>
      <c r="G475">
        <v>23045</v>
      </c>
      <c r="H475">
        <v>48</v>
      </c>
      <c r="I475" t="s">
        <v>22</v>
      </c>
      <c r="J475" t="s">
        <v>23</v>
      </c>
      <c r="K475">
        <v>1158</v>
      </c>
      <c r="L475">
        <v>0.25696670799999999</v>
      </c>
      <c r="M475" t="s">
        <v>38</v>
      </c>
      <c r="N475">
        <v>26</v>
      </c>
      <c r="O475">
        <v>1720</v>
      </c>
      <c r="P475">
        <v>11392.25</v>
      </c>
      <c r="Q475">
        <v>9035</v>
      </c>
      <c r="R475">
        <v>0.20161889299999999</v>
      </c>
      <c r="S475">
        <v>1</v>
      </c>
      <c r="T475">
        <v>37.6</v>
      </c>
    </row>
    <row r="476" spans="1:20" x14ac:dyDescent="0.25">
      <c r="A476" s="1">
        <v>43575</v>
      </c>
      <c r="B476">
        <v>59</v>
      </c>
      <c r="C476">
        <v>21692</v>
      </c>
      <c r="D476">
        <v>544</v>
      </c>
      <c r="E476" t="s">
        <v>20</v>
      </c>
      <c r="F476" t="s">
        <v>29</v>
      </c>
      <c r="G476">
        <v>38885</v>
      </c>
      <c r="H476">
        <v>24</v>
      </c>
      <c r="I476" t="s">
        <v>22</v>
      </c>
      <c r="J476" t="s">
        <v>23</v>
      </c>
      <c r="K476">
        <v>336</v>
      </c>
      <c r="L476">
        <v>0.165912369</v>
      </c>
      <c r="M476" t="s">
        <v>24</v>
      </c>
      <c r="N476">
        <v>27</v>
      </c>
      <c r="O476">
        <v>7943</v>
      </c>
      <c r="P476">
        <v>1807.666667</v>
      </c>
      <c r="Q476">
        <v>44277</v>
      </c>
      <c r="R476">
        <v>0.282570445</v>
      </c>
      <c r="S476">
        <v>0</v>
      </c>
      <c r="T476">
        <v>51</v>
      </c>
    </row>
    <row r="477" spans="1:20" x14ac:dyDescent="0.25">
      <c r="A477" s="1">
        <v>43576</v>
      </c>
      <c r="B477">
        <v>37</v>
      </c>
      <c r="C477">
        <v>54553</v>
      </c>
      <c r="D477">
        <v>605</v>
      </c>
      <c r="E477" t="s">
        <v>20</v>
      </c>
      <c r="F477" t="s">
        <v>25</v>
      </c>
      <c r="G477">
        <v>31023</v>
      </c>
      <c r="H477">
        <v>12</v>
      </c>
      <c r="I477" t="s">
        <v>26</v>
      </c>
      <c r="J477" t="s">
        <v>34</v>
      </c>
      <c r="K477">
        <v>333</v>
      </c>
      <c r="L477">
        <v>0.40559304400000001</v>
      </c>
      <c r="M477" t="s">
        <v>24</v>
      </c>
      <c r="N477">
        <v>27</v>
      </c>
      <c r="O477">
        <v>6004</v>
      </c>
      <c r="P477">
        <v>4546.0833329999996</v>
      </c>
      <c r="Q477">
        <v>50582</v>
      </c>
      <c r="R477">
        <v>0.161146702</v>
      </c>
      <c r="S477">
        <v>0</v>
      </c>
      <c r="T477">
        <v>63</v>
      </c>
    </row>
    <row r="478" spans="1:20" x14ac:dyDescent="0.25">
      <c r="A478" s="1">
        <v>43577</v>
      </c>
      <c r="B478">
        <v>46</v>
      </c>
      <c r="C478">
        <v>55997</v>
      </c>
      <c r="D478">
        <v>527</v>
      </c>
      <c r="E478" t="s">
        <v>20</v>
      </c>
      <c r="F478" t="s">
        <v>41</v>
      </c>
      <c r="G478">
        <v>9698</v>
      </c>
      <c r="H478">
        <v>36</v>
      </c>
      <c r="I478" t="s">
        <v>22</v>
      </c>
      <c r="J478" t="s">
        <v>27</v>
      </c>
      <c r="K478">
        <v>720</v>
      </c>
      <c r="L478">
        <v>0.28520873000000002</v>
      </c>
      <c r="M478" t="s">
        <v>28</v>
      </c>
      <c r="N478">
        <v>29</v>
      </c>
      <c r="O478">
        <v>1701</v>
      </c>
      <c r="P478">
        <v>4666.4166670000004</v>
      </c>
      <c r="Q478">
        <v>10236</v>
      </c>
      <c r="R478">
        <v>0.25285361000000001</v>
      </c>
      <c r="S478">
        <v>1</v>
      </c>
      <c r="T478">
        <v>42.4</v>
      </c>
    </row>
    <row r="479" spans="1:20" x14ac:dyDescent="0.25">
      <c r="A479" s="1">
        <v>43578</v>
      </c>
      <c r="B479">
        <v>43</v>
      </c>
      <c r="C479">
        <v>52731</v>
      </c>
      <c r="D479">
        <v>599</v>
      </c>
      <c r="E479" t="s">
        <v>20</v>
      </c>
      <c r="F479" t="s">
        <v>32</v>
      </c>
      <c r="G479">
        <v>11577</v>
      </c>
      <c r="H479">
        <v>36</v>
      </c>
      <c r="I479" t="s">
        <v>22</v>
      </c>
      <c r="J479" t="s">
        <v>23</v>
      </c>
      <c r="K479">
        <v>520</v>
      </c>
      <c r="L479">
        <v>0.25734241299999999</v>
      </c>
      <c r="M479" t="s">
        <v>31</v>
      </c>
      <c r="N479">
        <v>28</v>
      </c>
      <c r="O479">
        <v>1291</v>
      </c>
      <c r="P479">
        <v>4394.25</v>
      </c>
      <c r="Q479">
        <v>242935</v>
      </c>
      <c r="R479">
        <v>0.19140749000000001</v>
      </c>
      <c r="S479">
        <v>1</v>
      </c>
      <c r="T479">
        <v>41.6</v>
      </c>
    </row>
    <row r="480" spans="1:20" x14ac:dyDescent="0.25">
      <c r="A480" s="1">
        <v>43579</v>
      </c>
      <c r="B480">
        <v>76</v>
      </c>
      <c r="D480">
        <v>686</v>
      </c>
      <c r="E480" t="s">
        <v>20</v>
      </c>
      <c r="F480" t="s">
        <v>32</v>
      </c>
      <c r="G480">
        <v>32018</v>
      </c>
      <c r="I480" t="s">
        <v>35</v>
      </c>
      <c r="J480" t="s">
        <v>30</v>
      </c>
      <c r="K480">
        <v>428</v>
      </c>
      <c r="L480">
        <v>0.18882479099999999</v>
      </c>
      <c r="M480" t="s">
        <v>24</v>
      </c>
      <c r="N480">
        <v>25</v>
      </c>
      <c r="O480">
        <v>3661</v>
      </c>
      <c r="P480">
        <v>7593.3333329999996</v>
      </c>
      <c r="Q480">
        <v>110694</v>
      </c>
      <c r="R480">
        <v>0.15403082200000001</v>
      </c>
      <c r="S480">
        <v>1</v>
      </c>
      <c r="T480">
        <v>30.4</v>
      </c>
    </row>
    <row r="481" spans="1:20" x14ac:dyDescent="0.25">
      <c r="A481" s="1">
        <v>43580</v>
      </c>
      <c r="B481">
        <v>53</v>
      </c>
      <c r="C481">
        <v>32322</v>
      </c>
      <c r="D481">
        <v>683</v>
      </c>
      <c r="E481" t="s">
        <v>45</v>
      </c>
      <c r="F481" t="s">
        <v>29</v>
      </c>
      <c r="G481">
        <v>17681</v>
      </c>
      <c r="H481">
        <v>36</v>
      </c>
      <c r="I481" t="s">
        <v>22</v>
      </c>
      <c r="J481" t="s">
        <v>23</v>
      </c>
      <c r="K481">
        <v>969</v>
      </c>
      <c r="L481">
        <v>0.42863442899999998</v>
      </c>
      <c r="M481" t="s">
        <v>24</v>
      </c>
      <c r="N481">
        <v>28</v>
      </c>
      <c r="O481">
        <v>2823</v>
      </c>
      <c r="P481">
        <v>2693.5</v>
      </c>
      <c r="Q481">
        <v>81258</v>
      </c>
      <c r="R481">
        <v>0.15988945299999999</v>
      </c>
      <c r="S481">
        <v>0</v>
      </c>
      <c r="T481">
        <v>57</v>
      </c>
    </row>
    <row r="482" spans="1:20" x14ac:dyDescent="0.25">
      <c r="A482" s="1">
        <v>43581</v>
      </c>
      <c r="B482">
        <v>38</v>
      </c>
      <c r="C482">
        <v>23183</v>
      </c>
      <c r="D482">
        <v>600</v>
      </c>
      <c r="E482" t="s">
        <v>20</v>
      </c>
      <c r="F482" t="s">
        <v>25</v>
      </c>
      <c r="G482">
        <v>20886</v>
      </c>
      <c r="H482">
        <v>12</v>
      </c>
      <c r="I482" t="s">
        <v>44</v>
      </c>
      <c r="J482" t="s">
        <v>23</v>
      </c>
      <c r="K482">
        <v>523</v>
      </c>
      <c r="L482">
        <v>1.083044E-2</v>
      </c>
      <c r="M482" t="s">
        <v>28</v>
      </c>
      <c r="N482">
        <v>21</v>
      </c>
      <c r="O482">
        <v>1467</v>
      </c>
      <c r="P482">
        <v>1931.916667</v>
      </c>
      <c r="Q482">
        <v>5366</v>
      </c>
      <c r="R482">
        <v>0.15702426899999999</v>
      </c>
      <c r="S482">
        <v>0</v>
      </c>
      <c r="T482">
        <v>51</v>
      </c>
    </row>
    <row r="483" spans="1:20" x14ac:dyDescent="0.25">
      <c r="A483" s="1">
        <v>43582</v>
      </c>
      <c r="B483">
        <v>28</v>
      </c>
      <c r="C483">
        <v>35295</v>
      </c>
      <c r="E483" t="s">
        <v>83</v>
      </c>
      <c r="F483" t="s">
        <v>29</v>
      </c>
      <c r="G483">
        <v>30630</v>
      </c>
      <c r="H483">
        <v>60</v>
      </c>
      <c r="I483" t="s">
        <v>35</v>
      </c>
      <c r="J483" t="s">
        <v>27</v>
      </c>
      <c r="K483">
        <v>557</v>
      </c>
      <c r="L483">
        <v>0.19779544600000001</v>
      </c>
      <c r="M483" t="s">
        <v>28</v>
      </c>
      <c r="N483">
        <v>22</v>
      </c>
      <c r="O483">
        <v>5142</v>
      </c>
      <c r="P483">
        <v>2941.25</v>
      </c>
      <c r="Q483">
        <v>14075</v>
      </c>
      <c r="R483">
        <v>0.263240839</v>
      </c>
      <c r="S483">
        <v>0</v>
      </c>
      <c r="T483">
        <v>51</v>
      </c>
    </row>
    <row r="484" spans="1:20" x14ac:dyDescent="0.25">
      <c r="A484" s="1">
        <v>43583</v>
      </c>
      <c r="B484">
        <v>20</v>
      </c>
      <c r="C484">
        <v>28624</v>
      </c>
      <c r="D484">
        <v>591</v>
      </c>
      <c r="E484" t="s">
        <v>20</v>
      </c>
      <c r="F484" t="s">
        <v>32</v>
      </c>
      <c r="G484">
        <v>22349</v>
      </c>
      <c r="H484">
        <v>36</v>
      </c>
      <c r="I484" t="s">
        <v>35</v>
      </c>
      <c r="J484" t="s">
        <v>30</v>
      </c>
      <c r="K484">
        <v>535</v>
      </c>
      <c r="L484">
        <v>0.27571163700000001</v>
      </c>
      <c r="M484" t="s">
        <v>31</v>
      </c>
      <c r="N484">
        <v>34</v>
      </c>
      <c r="O484">
        <v>6059</v>
      </c>
      <c r="P484">
        <v>2385.333333</v>
      </c>
      <c r="Q484">
        <v>4714</v>
      </c>
      <c r="R484">
        <v>0.23061301200000001</v>
      </c>
      <c r="S484">
        <v>0</v>
      </c>
      <c r="T484">
        <v>53</v>
      </c>
    </row>
    <row r="485" spans="1:20" x14ac:dyDescent="0.25">
      <c r="A485" s="1">
        <v>43584</v>
      </c>
      <c r="B485">
        <v>42</v>
      </c>
      <c r="C485">
        <v>41957</v>
      </c>
      <c r="D485">
        <v>633</v>
      </c>
      <c r="E485" t="s">
        <v>20</v>
      </c>
      <c r="F485" t="s">
        <v>29</v>
      </c>
      <c r="G485">
        <v>10884</v>
      </c>
      <c r="H485">
        <v>60</v>
      </c>
      <c r="I485" t="s">
        <v>26</v>
      </c>
      <c r="J485" t="s">
        <v>27</v>
      </c>
      <c r="K485">
        <v>825</v>
      </c>
      <c r="L485">
        <v>0.38763268000000001</v>
      </c>
      <c r="M485" t="s">
        <v>34</v>
      </c>
      <c r="N485">
        <v>18</v>
      </c>
      <c r="O485">
        <v>1303</v>
      </c>
      <c r="P485">
        <v>3496.416667</v>
      </c>
      <c r="Q485">
        <v>10146</v>
      </c>
      <c r="R485">
        <v>0.19205304200000001</v>
      </c>
      <c r="S485">
        <v>0</v>
      </c>
      <c r="T485">
        <v>52</v>
      </c>
    </row>
    <row r="486" spans="1:20" x14ac:dyDescent="0.25">
      <c r="A486" s="1">
        <v>43585</v>
      </c>
      <c r="B486">
        <v>30</v>
      </c>
      <c r="C486">
        <v>63120</v>
      </c>
      <c r="D486">
        <v>485</v>
      </c>
      <c r="E486" t="s">
        <v>20</v>
      </c>
      <c r="F486" t="s">
        <v>25</v>
      </c>
      <c r="G486">
        <v>13756</v>
      </c>
      <c r="H486">
        <v>36</v>
      </c>
      <c r="I486" t="s">
        <v>22</v>
      </c>
      <c r="J486" t="s">
        <v>23</v>
      </c>
      <c r="K486">
        <v>246</v>
      </c>
      <c r="L486">
        <v>0.198929041</v>
      </c>
      <c r="M486" t="s">
        <v>24</v>
      </c>
      <c r="N486">
        <v>19</v>
      </c>
      <c r="O486">
        <v>9151</v>
      </c>
      <c r="P486">
        <v>5260</v>
      </c>
      <c r="Q486">
        <v>1154</v>
      </c>
      <c r="R486">
        <v>0.27196666899999999</v>
      </c>
      <c r="S486">
        <v>0</v>
      </c>
      <c r="T486">
        <v>50</v>
      </c>
    </row>
    <row r="487" spans="1:20" x14ac:dyDescent="0.25">
      <c r="A487" s="1">
        <v>43586</v>
      </c>
      <c r="B487">
        <v>22</v>
      </c>
      <c r="C487">
        <v>53408</v>
      </c>
      <c r="D487">
        <v>611</v>
      </c>
      <c r="E487" t="s">
        <v>20</v>
      </c>
      <c r="F487" t="s">
        <v>29</v>
      </c>
      <c r="G487">
        <v>24367</v>
      </c>
      <c r="H487">
        <v>36</v>
      </c>
      <c r="I487" t="s">
        <v>26</v>
      </c>
      <c r="J487" t="s">
        <v>30</v>
      </c>
      <c r="K487">
        <v>642</v>
      </c>
      <c r="L487">
        <v>0.22052943999999999</v>
      </c>
      <c r="M487" t="s">
        <v>28</v>
      </c>
      <c r="N487">
        <v>26</v>
      </c>
      <c r="O487">
        <v>758</v>
      </c>
      <c r="P487">
        <v>4450.6666670000004</v>
      </c>
      <c r="Q487">
        <v>129398</v>
      </c>
      <c r="R487">
        <v>0.206477416</v>
      </c>
      <c r="S487">
        <v>0</v>
      </c>
      <c r="T487">
        <v>45</v>
      </c>
    </row>
    <row r="488" spans="1:20" x14ac:dyDescent="0.25">
      <c r="A488" s="1">
        <v>43587</v>
      </c>
      <c r="B488">
        <v>32</v>
      </c>
      <c r="C488">
        <v>28323</v>
      </c>
      <c r="D488">
        <v>614</v>
      </c>
      <c r="E488" t="s">
        <v>20</v>
      </c>
      <c r="F488" t="s">
        <v>21</v>
      </c>
      <c r="G488">
        <v>31063</v>
      </c>
      <c r="H488">
        <v>108</v>
      </c>
      <c r="I488" t="s">
        <v>26</v>
      </c>
      <c r="J488" t="s">
        <v>23</v>
      </c>
      <c r="K488">
        <v>262</v>
      </c>
      <c r="L488">
        <v>0.141745273</v>
      </c>
      <c r="M488" t="s">
        <v>24</v>
      </c>
      <c r="N488">
        <v>23</v>
      </c>
      <c r="O488">
        <v>673</v>
      </c>
      <c r="P488">
        <v>2360.25</v>
      </c>
      <c r="Q488">
        <v>9714</v>
      </c>
      <c r="R488">
        <v>0.25797865800000003</v>
      </c>
      <c r="S488">
        <v>0</v>
      </c>
      <c r="T488">
        <v>55</v>
      </c>
    </row>
    <row r="489" spans="1:20" x14ac:dyDescent="0.25">
      <c r="A489" s="1">
        <v>43588</v>
      </c>
      <c r="B489">
        <v>27</v>
      </c>
      <c r="C489">
        <v>45153</v>
      </c>
      <c r="D489">
        <v>589</v>
      </c>
      <c r="E489" t="s">
        <v>52</v>
      </c>
      <c r="G489">
        <v>25432</v>
      </c>
      <c r="H489">
        <v>60</v>
      </c>
      <c r="I489" t="s">
        <v>26</v>
      </c>
      <c r="J489" t="s">
        <v>30</v>
      </c>
      <c r="K489">
        <v>262</v>
      </c>
      <c r="L489">
        <v>0.10586100399999999</v>
      </c>
      <c r="M489" t="s">
        <v>28</v>
      </c>
      <c r="N489">
        <v>30</v>
      </c>
      <c r="O489">
        <v>519</v>
      </c>
      <c r="P489">
        <v>3762.75</v>
      </c>
      <c r="Q489">
        <v>40366</v>
      </c>
      <c r="R489">
        <v>0.240358459</v>
      </c>
      <c r="S489">
        <v>0</v>
      </c>
      <c r="T489">
        <v>51</v>
      </c>
    </row>
    <row r="490" spans="1:20" x14ac:dyDescent="0.25">
      <c r="A490" s="1">
        <v>43589</v>
      </c>
      <c r="B490">
        <v>60</v>
      </c>
      <c r="C490">
        <v>15000</v>
      </c>
      <c r="D490">
        <v>608</v>
      </c>
      <c r="E490" t="s">
        <v>20</v>
      </c>
      <c r="F490" t="s">
        <v>29</v>
      </c>
      <c r="G490">
        <v>60859</v>
      </c>
      <c r="H490">
        <v>48</v>
      </c>
      <c r="I490" t="s">
        <v>35</v>
      </c>
      <c r="J490" t="s">
        <v>30</v>
      </c>
      <c r="K490">
        <v>800</v>
      </c>
      <c r="L490">
        <v>0.16846719399999999</v>
      </c>
      <c r="M490" t="s">
        <v>38</v>
      </c>
      <c r="N490">
        <v>15</v>
      </c>
      <c r="O490">
        <v>4002</v>
      </c>
      <c r="P490">
        <v>1250</v>
      </c>
      <c r="Q490">
        <v>4745</v>
      </c>
      <c r="R490">
        <v>0.30223080000000002</v>
      </c>
      <c r="S490">
        <v>0</v>
      </c>
      <c r="T490">
        <v>57</v>
      </c>
    </row>
    <row r="491" spans="1:20" x14ac:dyDescent="0.25">
      <c r="A491" s="1">
        <v>43590</v>
      </c>
      <c r="B491">
        <v>50</v>
      </c>
      <c r="C491">
        <v>181497</v>
      </c>
      <c r="D491">
        <v>569</v>
      </c>
      <c r="E491" t="s">
        <v>20</v>
      </c>
      <c r="F491" t="s">
        <v>29</v>
      </c>
      <c r="G491">
        <v>19932</v>
      </c>
      <c r="H491">
        <v>12</v>
      </c>
      <c r="I491" t="s">
        <v>26</v>
      </c>
      <c r="J491" t="s">
        <v>27</v>
      </c>
      <c r="K491">
        <v>138</v>
      </c>
      <c r="L491">
        <v>0.24798467799999999</v>
      </c>
      <c r="M491" t="s">
        <v>31</v>
      </c>
      <c r="N491">
        <v>20</v>
      </c>
      <c r="O491">
        <v>6788</v>
      </c>
      <c r="P491">
        <v>15124.75</v>
      </c>
      <c r="Q491">
        <v>1273</v>
      </c>
      <c r="R491">
        <v>0.22693664699999999</v>
      </c>
      <c r="S491">
        <v>1</v>
      </c>
      <c r="T491">
        <v>40</v>
      </c>
    </row>
    <row r="492" spans="1:20" x14ac:dyDescent="0.25">
      <c r="A492" t="s">
        <v>84</v>
      </c>
      <c r="B492">
        <v>39</v>
      </c>
      <c r="C492">
        <v>56490</v>
      </c>
      <c r="D492">
        <v>609</v>
      </c>
      <c r="E492" t="s">
        <v>42</v>
      </c>
      <c r="F492" t="s">
        <v>85</v>
      </c>
      <c r="G492">
        <v>13277</v>
      </c>
      <c r="H492">
        <v>60</v>
      </c>
      <c r="I492" t="s">
        <v>22</v>
      </c>
      <c r="J492" t="s">
        <v>30</v>
      </c>
      <c r="K492">
        <v>117</v>
      </c>
      <c r="L492">
        <v>2.6939600000000001E-2</v>
      </c>
      <c r="M492" t="s">
        <v>24</v>
      </c>
      <c r="N492">
        <v>27</v>
      </c>
      <c r="O492">
        <v>2078</v>
      </c>
      <c r="P492">
        <v>4707.5</v>
      </c>
      <c r="Q492">
        <v>22204</v>
      </c>
      <c r="R492">
        <v>0.214520656</v>
      </c>
      <c r="S492">
        <v>1</v>
      </c>
      <c r="T492">
        <v>37.6</v>
      </c>
    </row>
    <row r="493" spans="1:20" x14ac:dyDescent="0.25">
      <c r="A493" s="1">
        <v>43592</v>
      </c>
      <c r="B493">
        <v>57</v>
      </c>
      <c r="C493">
        <v>83062</v>
      </c>
      <c r="D493">
        <v>588</v>
      </c>
      <c r="E493" t="s">
        <v>33</v>
      </c>
      <c r="F493" t="s">
        <v>32</v>
      </c>
      <c r="G493">
        <v>22266</v>
      </c>
      <c r="H493">
        <v>36</v>
      </c>
      <c r="I493" t="s">
        <v>22</v>
      </c>
      <c r="J493" t="s">
        <v>23</v>
      </c>
      <c r="K493">
        <v>319</v>
      </c>
      <c r="L493">
        <v>8.6049532999999997E-2</v>
      </c>
      <c r="M493" t="s">
        <v>24</v>
      </c>
      <c r="N493">
        <v>18</v>
      </c>
      <c r="O493">
        <v>1354</v>
      </c>
      <c r="P493">
        <v>6921.8333329999996</v>
      </c>
      <c r="Q493">
        <v>208028</v>
      </c>
      <c r="R493">
        <v>0.185929015</v>
      </c>
      <c r="S493">
        <v>1</v>
      </c>
      <c r="T493">
        <v>40.799999999999997</v>
      </c>
    </row>
    <row r="494" spans="1:20" x14ac:dyDescent="0.25">
      <c r="A494" s="1">
        <v>43593</v>
      </c>
      <c r="B494">
        <v>40</v>
      </c>
      <c r="C494">
        <v>68350</v>
      </c>
      <c r="D494">
        <v>629</v>
      </c>
      <c r="E494" t="s">
        <v>20</v>
      </c>
      <c r="G494">
        <v>10478</v>
      </c>
      <c r="H494">
        <v>36</v>
      </c>
      <c r="I494" t="s">
        <v>22</v>
      </c>
      <c r="J494" t="s">
        <v>27</v>
      </c>
      <c r="K494">
        <v>343</v>
      </c>
      <c r="L494">
        <v>0.25254926599999999</v>
      </c>
      <c r="M494" t="s">
        <v>31</v>
      </c>
      <c r="N494">
        <v>15</v>
      </c>
      <c r="O494">
        <v>5274</v>
      </c>
      <c r="P494">
        <v>5695.8333329999996</v>
      </c>
      <c r="Q494">
        <v>26551</v>
      </c>
      <c r="R494">
        <v>0.18047664099999999</v>
      </c>
      <c r="S494">
        <v>1</v>
      </c>
      <c r="T494">
        <v>40</v>
      </c>
    </row>
    <row r="495" spans="1:20" x14ac:dyDescent="0.25">
      <c r="A495" s="1">
        <v>43594</v>
      </c>
      <c r="B495">
        <v>29</v>
      </c>
      <c r="C495">
        <v>37098</v>
      </c>
      <c r="D495">
        <v>569</v>
      </c>
      <c r="E495" t="s">
        <v>20</v>
      </c>
      <c r="F495" t="s">
        <v>32</v>
      </c>
      <c r="G495">
        <v>18782</v>
      </c>
      <c r="H495">
        <v>72</v>
      </c>
      <c r="I495" t="s">
        <v>22</v>
      </c>
      <c r="J495" t="s">
        <v>27</v>
      </c>
      <c r="K495">
        <v>402</v>
      </c>
      <c r="L495">
        <v>9.8120773999999994E-2</v>
      </c>
      <c r="M495" t="s">
        <v>28</v>
      </c>
      <c r="N495">
        <v>26</v>
      </c>
      <c r="O495">
        <v>893</v>
      </c>
      <c r="P495">
        <v>3091.5</v>
      </c>
      <c r="Q495">
        <v>11568</v>
      </c>
      <c r="R495">
        <v>0.21617344099999999</v>
      </c>
      <c r="S495">
        <v>0</v>
      </c>
      <c r="T495">
        <v>50</v>
      </c>
    </row>
    <row r="496" spans="1:20" x14ac:dyDescent="0.25">
      <c r="A496" s="1">
        <v>43595</v>
      </c>
      <c r="B496">
        <v>58</v>
      </c>
      <c r="C496">
        <v>15000</v>
      </c>
      <c r="D496">
        <v>638</v>
      </c>
      <c r="E496" t="s">
        <v>20</v>
      </c>
      <c r="F496" t="s">
        <v>32</v>
      </c>
      <c r="H496">
        <v>36</v>
      </c>
      <c r="I496" t="s">
        <v>22</v>
      </c>
      <c r="J496" t="s">
        <v>23</v>
      </c>
      <c r="K496">
        <v>773</v>
      </c>
      <c r="L496">
        <v>0.23534806899999999</v>
      </c>
      <c r="M496" t="s">
        <v>28</v>
      </c>
      <c r="N496">
        <v>18</v>
      </c>
      <c r="O496">
        <v>1661</v>
      </c>
      <c r="P496">
        <v>1250</v>
      </c>
      <c r="Q496">
        <v>45979</v>
      </c>
      <c r="R496">
        <v>0.204408805</v>
      </c>
      <c r="S496">
        <v>0</v>
      </c>
      <c r="T496">
        <v>54</v>
      </c>
    </row>
    <row r="497" spans="1:20" x14ac:dyDescent="0.25">
      <c r="A497" s="1">
        <v>69894</v>
      </c>
      <c r="B497">
        <v>46</v>
      </c>
      <c r="C497">
        <v>48160</v>
      </c>
      <c r="D497">
        <v>573</v>
      </c>
      <c r="E497" t="s">
        <v>64</v>
      </c>
      <c r="F497" t="s">
        <v>58</v>
      </c>
      <c r="G497">
        <v>55091</v>
      </c>
      <c r="H497">
        <v>36</v>
      </c>
      <c r="I497" t="s">
        <v>26</v>
      </c>
      <c r="J497" t="s">
        <v>27</v>
      </c>
      <c r="K497">
        <v>515</v>
      </c>
      <c r="L497">
        <v>0.48311612900000001</v>
      </c>
      <c r="M497" t="s">
        <v>38</v>
      </c>
      <c r="N497">
        <v>20</v>
      </c>
      <c r="O497">
        <v>6088</v>
      </c>
      <c r="P497">
        <v>4013.333333</v>
      </c>
      <c r="Q497">
        <v>49330</v>
      </c>
      <c r="R497">
        <v>0.3043092</v>
      </c>
      <c r="S497">
        <v>0</v>
      </c>
      <c r="T497">
        <v>56</v>
      </c>
    </row>
    <row r="498" spans="1:20" x14ac:dyDescent="0.25">
      <c r="A498" s="1">
        <v>43597</v>
      </c>
      <c r="B498">
        <v>27</v>
      </c>
      <c r="C498">
        <v>62186</v>
      </c>
      <c r="D498">
        <v>563</v>
      </c>
      <c r="E498" t="s">
        <v>20</v>
      </c>
      <c r="F498" t="s">
        <v>29</v>
      </c>
      <c r="G498">
        <v>16051</v>
      </c>
      <c r="H498">
        <v>60</v>
      </c>
      <c r="I498" t="s">
        <v>22</v>
      </c>
      <c r="J498" t="s">
        <v>34</v>
      </c>
      <c r="K498">
        <v>284</v>
      </c>
      <c r="L498">
        <v>0.47559275099999998</v>
      </c>
      <c r="M498" t="s">
        <v>24</v>
      </c>
      <c r="N498">
        <v>24</v>
      </c>
      <c r="O498">
        <v>22487</v>
      </c>
      <c r="P498">
        <v>5182.1666670000004</v>
      </c>
      <c r="Q498">
        <v>17720</v>
      </c>
      <c r="R498">
        <v>0.197114873</v>
      </c>
      <c r="S498">
        <v>1</v>
      </c>
      <c r="T498">
        <v>44.8</v>
      </c>
    </row>
    <row r="499" spans="1:20" x14ac:dyDescent="0.25">
      <c r="A499" s="1">
        <v>43598</v>
      </c>
      <c r="B499">
        <v>37</v>
      </c>
      <c r="C499">
        <v>52719</v>
      </c>
      <c r="D499">
        <v>614</v>
      </c>
      <c r="E499" t="s">
        <v>20</v>
      </c>
      <c r="F499" t="s">
        <v>25</v>
      </c>
      <c r="G499">
        <v>12142</v>
      </c>
      <c r="H499">
        <v>60</v>
      </c>
      <c r="I499" t="s">
        <v>22</v>
      </c>
      <c r="J499" t="s">
        <v>30</v>
      </c>
      <c r="K499">
        <v>798</v>
      </c>
      <c r="L499">
        <v>0.19163029100000001</v>
      </c>
      <c r="M499" t="s">
        <v>24</v>
      </c>
      <c r="N499">
        <v>18</v>
      </c>
      <c r="O499">
        <v>5361</v>
      </c>
      <c r="P499">
        <v>4393.25</v>
      </c>
      <c r="Q499">
        <v>115109</v>
      </c>
      <c r="R499">
        <v>0.18185473799999999</v>
      </c>
      <c r="S499">
        <v>0</v>
      </c>
      <c r="T499">
        <v>45</v>
      </c>
    </row>
    <row r="500" spans="1:20" x14ac:dyDescent="0.25">
      <c r="A500" s="1">
        <v>43599</v>
      </c>
      <c r="B500">
        <v>29</v>
      </c>
      <c r="C500">
        <v>82968</v>
      </c>
      <c r="D500">
        <v>613</v>
      </c>
      <c r="E500" t="s">
        <v>20</v>
      </c>
      <c r="F500" t="s">
        <v>29</v>
      </c>
      <c r="G500">
        <v>41213</v>
      </c>
      <c r="H500">
        <v>24</v>
      </c>
      <c r="I500" t="s">
        <v>26</v>
      </c>
      <c r="J500" t="s">
        <v>27</v>
      </c>
      <c r="K500">
        <v>608</v>
      </c>
      <c r="L500">
        <v>0.36636987300000001</v>
      </c>
      <c r="M500" t="s">
        <v>38</v>
      </c>
      <c r="N500">
        <v>23</v>
      </c>
      <c r="O500">
        <v>1443</v>
      </c>
      <c r="P500">
        <v>6914</v>
      </c>
      <c r="Q500">
        <v>376393</v>
      </c>
      <c r="R500">
        <v>0.20744717600000001</v>
      </c>
      <c r="S500">
        <v>1</v>
      </c>
      <c r="T500">
        <v>35.200000000000003</v>
      </c>
    </row>
    <row r="501" spans="1:20" x14ac:dyDescent="0.25">
      <c r="A501" s="1">
        <v>43600</v>
      </c>
      <c r="B501">
        <v>23</v>
      </c>
      <c r="C501">
        <v>59756</v>
      </c>
      <c r="D501">
        <v>574</v>
      </c>
      <c r="E501" t="s">
        <v>20</v>
      </c>
      <c r="F501" t="s">
        <v>21</v>
      </c>
      <c r="G501">
        <v>56189</v>
      </c>
      <c r="H501">
        <v>120</v>
      </c>
      <c r="I501" t="s">
        <v>22</v>
      </c>
      <c r="J501" t="s">
        <v>27</v>
      </c>
      <c r="K501">
        <v>436</v>
      </c>
      <c r="L501">
        <v>0.28104311700000001</v>
      </c>
      <c r="M501" t="s">
        <v>24</v>
      </c>
      <c r="N501">
        <v>26</v>
      </c>
      <c r="O501">
        <v>1917</v>
      </c>
      <c r="P501">
        <v>4979.6666670000004</v>
      </c>
      <c r="Q501">
        <v>21920</v>
      </c>
      <c r="R501">
        <v>0.35988102300000002</v>
      </c>
      <c r="S501">
        <v>0</v>
      </c>
      <c r="T501">
        <v>55</v>
      </c>
    </row>
    <row r="502" spans="1:20" x14ac:dyDescent="0.25">
      <c r="A502" s="1">
        <v>43601</v>
      </c>
      <c r="B502">
        <v>51</v>
      </c>
      <c r="C502">
        <v>184200</v>
      </c>
      <c r="D502">
        <v>606</v>
      </c>
      <c r="E502" t="s">
        <v>20</v>
      </c>
      <c r="F502" t="s">
        <v>29</v>
      </c>
      <c r="G502">
        <v>26944</v>
      </c>
      <c r="H502">
        <v>60</v>
      </c>
      <c r="I502" t="s">
        <v>26</v>
      </c>
      <c r="J502" t="s">
        <v>30</v>
      </c>
      <c r="K502">
        <v>344</v>
      </c>
      <c r="L502">
        <v>9.1155804000000007E-2</v>
      </c>
      <c r="M502" t="s">
        <v>28</v>
      </c>
      <c r="N502">
        <v>27</v>
      </c>
      <c r="O502">
        <v>3785</v>
      </c>
      <c r="P502">
        <v>15350</v>
      </c>
      <c r="Q502">
        <v>13797</v>
      </c>
      <c r="R502">
        <v>0.199722449</v>
      </c>
      <c r="S502">
        <v>1</v>
      </c>
      <c r="T502">
        <v>36</v>
      </c>
    </row>
    <row r="503" spans="1:20" x14ac:dyDescent="0.25">
      <c r="A503" s="1">
        <v>43602</v>
      </c>
      <c r="B503">
        <v>62</v>
      </c>
      <c r="C503">
        <v>34147</v>
      </c>
      <c r="D503">
        <v>561</v>
      </c>
      <c r="E503" t="s">
        <v>20</v>
      </c>
      <c r="F503" t="s">
        <v>29</v>
      </c>
      <c r="G503">
        <v>28233</v>
      </c>
      <c r="H503">
        <v>24</v>
      </c>
      <c r="I503" t="s">
        <v>26</v>
      </c>
      <c r="J503" t="s">
        <v>30</v>
      </c>
      <c r="K503">
        <v>291</v>
      </c>
      <c r="L503">
        <v>0.410628628</v>
      </c>
      <c r="M503" t="s">
        <v>28</v>
      </c>
      <c r="N503">
        <v>30</v>
      </c>
      <c r="O503">
        <v>929</v>
      </c>
      <c r="P503">
        <v>2845.583333</v>
      </c>
      <c r="Q503">
        <v>88305</v>
      </c>
      <c r="R503">
        <v>0.23655741499999999</v>
      </c>
      <c r="S503">
        <v>0</v>
      </c>
      <c r="T503">
        <v>59</v>
      </c>
    </row>
    <row r="504" spans="1:20" x14ac:dyDescent="0.25">
      <c r="A504" s="1">
        <v>43603</v>
      </c>
      <c r="B504">
        <v>23</v>
      </c>
      <c r="C504">
        <v>52656</v>
      </c>
      <c r="D504">
        <v>582</v>
      </c>
      <c r="E504" t="s">
        <v>20</v>
      </c>
      <c r="F504" t="s">
        <v>32</v>
      </c>
      <c r="G504">
        <v>12369</v>
      </c>
      <c r="H504">
        <v>48</v>
      </c>
      <c r="I504" t="s">
        <v>22</v>
      </c>
      <c r="J504" t="s">
        <v>27</v>
      </c>
      <c r="K504">
        <v>362</v>
      </c>
      <c r="L504">
        <v>0.17569194699999999</v>
      </c>
      <c r="M504" t="s">
        <v>34</v>
      </c>
      <c r="N504">
        <v>26</v>
      </c>
      <c r="O504">
        <v>9540</v>
      </c>
      <c r="P504">
        <v>4388</v>
      </c>
      <c r="Q504">
        <v>2154</v>
      </c>
      <c r="R504">
        <v>0.24297264599999999</v>
      </c>
      <c r="S504">
        <v>0</v>
      </c>
      <c r="T504">
        <v>53</v>
      </c>
    </row>
    <row r="505" spans="1:20" x14ac:dyDescent="0.25">
      <c r="A505" s="1">
        <v>43604</v>
      </c>
      <c r="B505">
        <v>46</v>
      </c>
      <c r="C505">
        <v>29822</v>
      </c>
      <c r="D505">
        <v>609</v>
      </c>
      <c r="E505" t="s">
        <v>20</v>
      </c>
      <c r="F505" t="s">
        <v>41</v>
      </c>
      <c r="G505">
        <v>20290</v>
      </c>
      <c r="H505">
        <v>72</v>
      </c>
      <c r="I505" t="s">
        <v>44</v>
      </c>
      <c r="J505" t="s">
        <v>34</v>
      </c>
      <c r="K505">
        <v>502</v>
      </c>
      <c r="L505">
        <v>0.42902052800000001</v>
      </c>
      <c r="M505" t="s">
        <v>24</v>
      </c>
      <c r="N505">
        <v>17</v>
      </c>
      <c r="O505">
        <v>8987</v>
      </c>
      <c r="P505">
        <v>2485.166667</v>
      </c>
      <c r="Q505">
        <v>495290</v>
      </c>
      <c r="R505">
        <v>0.23590302299999999</v>
      </c>
      <c r="S505">
        <v>0</v>
      </c>
      <c r="T505">
        <v>48</v>
      </c>
    </row>
    <row r="506" spans="1:20" x14ac:dyDescent="0.25">
      <c r="A506" s="1">
        <v>43605</v>
      </c>
      <c r="B506">
        <v>32</v>
      </c>
      <c r="C506">
        <v>73090</v>
      </c>
      <c r="D506">
        <v>532</v>
      </c>
      <c r="E506" t="s">
        <v>33</v>
      </c>
      <c r="F506" t="s">
        <v>32</v>
      </c>
      <c r="G506">
        <v>10206</v>
      </c>
      <c r="H506">
        <v>24</v>
      </c>
      <c r="I506" t="s">
        <v>26</v>
      </c>
      <c r="J506" t="s">
        <v>27</v>
      </c>
      <c r="K506">
        <v>556</v>
      </c>
      <c r="L506">
        <v>0.30862005100000001</v>
      </c>
      <c r="M506" t="s">
        <v>31</v>
      </c>
      <c r="N506">
        <v>30</v>
      </c>
      <c r="O506">
        <v>2334</v>
      </c>
      <c r="P506">
        <v>6090.8333329999996</v>
      </c>
      <c r="Q506">
        <v>42782</v>
      </c>
      <c r="R506">
        <v>0.19382941100000001</v>
      </c>
      <c r="S506">
        <v>1</v>
      </c>
      <c r="T506">
        <v>47.2</v>
      </c>
    </row>
    <row r="507" spans="1:20" x14ac:dyDescent="0.25">
      <c r="A507" s="1">
        <v>43606</v>
      </c>
      <c r="B507">
        <v>34</v>
      </c>
      <c r="C507">
        <v>28500</v>
      </c>
      <c r="D507">
        <v>591</v>
      </c>
      <c r="E507" t="s">
        <v>20</v>
      </c>
      <c r="F507" t="s">
        <v>21</v>
      </c>
      <c r="G507">
        <v>38093</v>
      </c>
      <c r="H507">
        <v>12</v>
      </c>
      <c r="I507" t="s">
        <v>26</v>
      </c>
      <c r="J507" t="s">
        <v>30</v>
      </c>
      <c r="K507">
        <v>321</v>
      </c>
      <c r="L507">
        <v>0.64274808699999997</v>
      </c>
      <c r="M507" t="s">
        <v>31</v>
      </c>
      <c r="N507">
        <v>25</v>
      </c>
      <c r="O507">
        <v>1111</v>
      </c>
      <c r="P507">
        <v>2375</v>
      </c>
      <c r="Q507">
        <v>35859</v>
      </c>
      <c r="R507">
        <v>0.21361562000000001</v>
      </c>
      <c r="S507">
        <v>0</v>
      </c>
      <c r="T507">
        <v>60</v>
      </c>
    </row>
    <row r="508" spans="1:20" x14ac:dyDescent="0.25">
      <c r="A508" s="1">
        <v>43607</v>
      </c>
      <c r="B508">
        <v>32</v>
      </c>
      <c r="C508">
        <v>19063</v>
      </c>
      <c r="D508">
        <v>526</v>
      </c>
      <c r="E508" t="s">
        <v>33</v>
      </c>
      <c r="F508" t="s">
        <v>21</v>
      </c>
      <c r="G508">
        <v>21023</v>
      </c>
      <c r="H508">
        <v>36</v>
      </c>
      <c r="I508" t="s">
        <v>22</v>
      </c>
      <c r="J508" t="s">
        <v>27</v>
      </c>
      <c r="K508">
        <v>581</v>
      </c>
      <c r="L508">
        <v>0.105758645</v>
      </c>
      <c r="M508" t="s">
        <v>28</v>
      </c>
      <c r="N508">
        <v>32</v>
      </c>
      <c r="O508">
        <v>2824</v>
      </c>
      <c r="P508">
        <v>1588.583333</v>
      </c>
      <c r="Q508">
        <v>108302</v>
      </c>
      <c r="R508">
        <v>0.25019578799999997</v>
      </c>
      <c r="S508">
        <v>0</v>
      </c>
      <c r="T508">
        <v>50</v>
      </c>
    </row>
    <row r="509" spans="1:20" x14ac:dyDescent="0.25">
      <c r="A509" s="1">
        <v>43608</v>
      </c>
      <c r="B509">
        <v>29</v>
      </c>
      <c r="C509">
        <v>19018</v>
      </c>
      <c r="D509">
        <v>563</v>
      </c>
      <c r="E509" t="s">
        <v>20</v>
      </c>
      <c r="F509" t="s">
        <v>29</v>
      </c>
      <c r="G509">
        <v>61468</v>
      </c>
      <c r="H509">
        <v>84</v>
      </c>
      <c r="I509" t="s">
        <v>44</v>
      </c>
      <c r="J509" t="s">
        <v>23</v>
      </c>
      <c r="K509">
        <v>410</v>
      </c>
      <c r="L509">
        <v>0.73241162900000001</v>
      </c>
      <c r="M509" t="s">
        <v>38</v>
      </c>
      <c r="N509">
        <v>26</v>
      </c>
      <c r="O509">
        <v>960</v>
      </c>
      <c r="P509">
        <v>1584.833333</v>
      </c>
      <c r="Q509">
        <v>3326</v>
      </c>
      <c r="R509">
        <v>0.29721213699999999</v>
      </c>
      <c r="S509">
        <v>0</v>
      </c>
      <c r="T509">
        <v>64</v>
      </c>
    </row>
    <row r="510" spans="1:20" x14ac:dyDescent="0.25">
      <c r="A510" s="1">
        <v>43609</v>
      </c>
      <c r="B510">
        <v>40</v>
      </c>
      <c r="C510">
        <v>72965</v>
      </c>
      <c r="E510" t="s">
        <v>20</v>
      </c>
      <c r="F510" t="s">
        <v>21</v>
      </c>
      <c r="G510">
        <v>72007</v>
      </c>
      <c r="H510">
        <v>48</v>
      </c>
      <c r="I510" t="s">
        <v>22</v>
      </c>
      <c r="J510" t="s">
        <v>23</v>
      </c>
      <c r="K510">
        <v>565</v>
      </c>
      <c r="L510">
        <v>5.4048668000000001E-2</v>
      </c>
      <c r="M510" t="s">
        <v>28</v>
      </c>
      <c r="N510">
        <v>22</v>
      </c>
      <c r="O510">
        <v>209</v>
      </c>
      <c r="P510">
        <v>3276.166667</v>
      </c>
      <c r="Q510">
        <v>7841</v>
      </c>
      <c r="R510">
        <v>0.28138545700000001</v>
      </c>
      <c r="S510">
        <v>0</v>
      </c>
      <c r="T510">
        <v>51</v>
      </c>
    </row>
    <row r="511" spans="1:20" x14ac:dyDescent="0.25">
      <c r="A511" s="1">
        <v>43610</v>
      </c>
      <c r="B511">
        <v>30</v>
      </c>
      <c r="C511">
        <v>125689</v>
      </c>
      <c r="D511">
        <v>634</v>
      </c>
      <c r="E511" t="s">
        <v>20</v>
      </c>
      <c r="F511" t="s">
        <v>25</v>
      </c>
      <c r="G511">
        <v>21937</v>
      </c>
      <c r="H511">
        <v>60</v>
      </c>
      <c r="I511" t="s">
        <v>22</v>
      </c>
      <c r="J511" t="s">
        <v>30</v>
      </c>
      <c r="K511">
        <v>480</v>
      </c>
      <c r="L511">
        <v>0.246517553</v>
      </c>
      <c r="M511" t="s">
        <v>28</v>
      </c>
      <c r="N511">
        <v>22</v>
      </c>
      <c r="O511">
        <v>11657</v>
      </c>
      <c r="P511">
        <v>10474.083329999999</v>
      </c>
      <c r="Q511">
        <v>93548</v>
      </c>
      <c r="R511">
        <v>0.22447189300000001</v>
      </c>
      <c r="S511">
        <v>0</v>
      </c>
      <c r="T511">
        <v>60</v>
      </c>
    </row>
    <row r="512" spans="1:20" x14ac:dyDescent="0.25">
      <c r="A512" s="1">
        <v>43611</v>
      </c>
      <c r="B512">
        <v>43</v>
      </c>
      <c r="C512">
        <v>84512</v>
      </c>
      <c r="D512">
        <v>535</v>
      </c>
      <c r="E512" t="s">
        <v>20</v>
      </c>
      <c r="F512" t="s">
        <v>21</v>
      </c>
      <c r="H512">
        <v>12</v>
      </c>
      <c r="I512" t="s">
        <v>26</v>
      </c>
      <c r="J512" t="s">
        <v>30</v>
      </c>
      <c r="K512">
        <v>706</v>
      </c>
      <c r="L512">
        <v>0.40615795999999998</v>
      </c>
      <c r="M512" t="s">
        <v>24</v>
      </c>
      <c r="N512">
        <v>23</v>
      </c>
      <c r="O512">
        <v>450</v>
      </c>
      <c r="P512">
        <v>7042.6666670000004</v>
      </c>
      <c r="Q512">
        <v>221811</v>
      </c>
      <c r="R512">
        <v>0.220346141</v>
      </c>
      <c r="S512">
        <v>1</v>
      </c>
      <c r="T512">
        <v>40.799999999999997</v>
      </c>
    </row>
    <row r="513" spans="1:20" x14ac:dyDescent="0.25">
      <c r="A513" s="1">
        <v>43612</v>
      </c>
      <c r="B513">
        <v>39</v>
      </c>
      <c r="C513">
        <v>64438</v>
      </c>
      <c r="D513">
        <v>528</v>
      </c>
      <c r="E513" t="s">
        <v>33</v>
      </c>
      <c r="G513">
        <v>69872</v>
      </c>
      <c r="H513">
        <v>24</v>
      </c>
      <c r="I513" t="s">
        <v>22</v>
      </c>
      <c r="J513" t="s">
        <v>30</v>
      </c>
      <c r="K513">
        <v>628</v>
      </c>
      <c r="L513">
        <v>0.27771259500000001</v>
      </c>
      <c r="M513" t="s">
        <v>38</v>
      </c>
      <c r="N513">
        <v>21</v>
      </c>
      <c r="O513">
        <v>641</v>
      </c>
      <c r="P513">
        <v>5369.8333329999996</v>
      </c>
      <c r="Q513">
        <v>5241</v>
      </c>
      <c r="R513">
        <v>0.25981841900000002</v>
      </c>
      <c r="S513">
        <v>0</v>
      </c>
      <c r="T513">
        <v>54</v>
      </c>
    </row>
    <row r="514" spans="1:20" x14ac:dyDescent="0.25">
      <c r="A514" s="1">
        <v>43613</v>
      </c>
      <c r="B514">
        <v>37</v>
      </c>
      <c r="D514">
        <v>585</v>
      </c>
      <c r="E514" t="s">
        <v>20</v>
      </c>
      <c r="F514" t="s">
        <v>25</v>
      </c>
      <c r="G514">
        <v>24907</v>
      </c>
      <c r="I514" t="s">
        <v>22</v>
      </c>
      <c r="J514" t="s">
        <v>23</v>
      </c>
      <c r="K514">
        <v>1471</v>
      </c>
      <c r="L514">
        <v>0.27846762600000002</v>
      </c>
      <c r="M514" t="s">
        <v>31</v>
      </c>
      <c r="N514">
        <v>28</v>
      </c>
      <c r="O514">
        <v>1784</v>
      </c>
      <c r="P514">
        <v>3810.75</v>
      </c>
      <c r="Q514">
        <v>6976</v>
      </c>
      <c r="R514">
        <v>0.20711924000000001</v>
      </c>
      <c r="S514">
        <v>0</v>
      </c>
      <c r="T514">
        <v>57</v>
      </c>
    </row>
    <row r="515" spans="1:20" x14ac:dyDescent="0.25">
      <c r="A515" s="1">
        <v>43614</v>
      </c>
      <c r="B515">
        <v>29</v>
      </c>
      <c r="C515">
        <v>19553</v>
      </c>
      <c r="D515">
        <v>559</v>
      </c>
      <c r="E515" t="s">
        <v>20</v>
      </c>
      <c r="F515" t="s">
        <v>32</v>
      </c>
      <c r="G515">
        <v>22294</v>
      </c>
      <c r="H515">
        <v>36</v>
      </c>
      <c r="I515" t="s">
        <v>26</v>
      </c>
      <c r="J515" t="s">
        <v>27</v>
      </c>
      <c r="K515">
        <v>351</v>
      </c>
      <c r="L515">
        <v>0.199440797</v>
      </c>
      <c r="M515" t="s">
        <v>28</v>
      </c>
      <c r="N515">
        <v>30</v>
      </c>
      <c r="O515">
        <v>770</v>
      </c>
      <c r="P515">
        <v>1629.416667</v>
      </c>
      <c r="Q515">
        <v>7844</v>
      </c>
      <c r="R515">
        <v>0.217096867</v>
      </c>
      <c r="S515">
        <v>0</v>
      </c>
      <c r="T515">
        <v>57</v>
      </c>
    </row>
    <row r="516" spans="1:20" x14ac:dyDescent="0.25">
      <c r="A516" s="1">
        <v>43615</v>
      </c>
      <c r="B516">
        <v>33</v>
      </c>
      <c r="C516">
        <v>28539</v>
      </c>
      <c r="D516">
        <v>572</v>
      </c>
      <c r="E516" t="s">
        <v>20</v>
      </c>
      <c r="F516" t="s">
        <v>29</v>
      </c>
      <c r="G516">
        <v>26197</v>
      </c>
      <c r="H516">
        <v>48</v>
      </c>
      <c r="I516" t="s">
        <v>26</v>
      </c>
      <c r="J516" t="s">
        <v>30</v>
      </c>
      <c r="K516">
        <v>214</v>
      </c>
      <c r="L516">
        <v>0.21768975400000001</v>
      </c>
      <c r="M516" t="s">
        <v>38</v>
      </c>
      <c r="N516">
        <v>18</v>
      </c>
      <c r="O516">
        <v>2056</v>
      </c>
      <c r="P516">
        <v>2378.25</v>
      </c>
      <c r="Q516">
        <v>151071</v>
      </c>
      <c r="R516">
        <v>0.241147427</v>
      </c>
      <c r="S516">
        <v>0</v>
      </c>
      <c r="T516">
        <v>50</v>
      </c>
    </row>
    <row r="517" spans="1:20" x14ac:dyDescent="0.25">
      <c r="A517" s="1">
        <v>43616</v>
      </c>
      <c r="B517">
        <v>49</v>
      </c>
      <c r="D517">
        <v>630</v>
      </c>
      <c r="E517" t="s">
        <v>20</v>
      </c>
      <c r="F517" t="s">
        <v>21</v>
      </c>
      <c r="G517">
        <v>26376</v>
      </c>
      <c r="I517" t="s">
        <v>26</v>
      </c>
      <c r="J517" t="s">
        <v>30</v>
      </c>
      <c r="K517">
        <v>778</v>
      </c>
      <c r="L517">
        <v>0.25236931899999998</v>
      </c>
      <c r="M517" t="s">
        <v>38</v>
      </c>
      <c r="N517">
        <v>29</v>
      </c>
      <c r="O517">
        <v>3499</v>
      </c>
      <c r="P517">
        <v>3927.5</v>
      </c>
      <c r="Q517">
        <v>17293</v>
      </c>
      <c r="R517">
        <v>0.19194133299999999</v>
      </c>
      <c r="S517">
        <v>0</v>
      </c>
      <c r="T517">
        <v>49</v>
      </c>
    </row>
    <row r="518" spans="1:20" x14ac:dyDescent="0.25">
      <c r="A518" s="1">
        <v>43617</v>
      </c>
      <c r="B518">
        <v>46</v>
      </c>
      <c r="C518">
        <v>35985</v>
      </c>
      <c r="D518">
        <v>558</v>
      </c>
      <c r="E518" t="s">
        <v>33</v>
      </c>
      <c r="F518" t="s">
        <v>21</v>
      </c>
      <c r="G518">
        <v>20048</v>
      </c>
      <c r="H518">
        <v>96</v>
      </c>
      <c r="I518" t="s">
        <v>22</v>
      </c>
      <c r="J518" t="s">
        <v>27</v>
      </c>
      <c r="K518">
        <v>230</v>
      </c>
      <c r="L518">
        <v>2.9253088E-2</v>
      </c>
      <c r="M518" t="s">
        <v>28</v>
      </c>
      <c r="N518">
        <v>24</v>
      </c>
      <c r="O518">
        <v>3134</v>
      </c>
      <c r="P518">
        <v>2998.75</v>
      </c>
      <c r="Q518">
        <v>2962</v>
      </c>
      <c r="R518">
        <v>0.25766114400000001</v>
      </c>
      <c r="S518">
        <v>0</v>
      </c>
      <c r="T518">
        <v>55</v>
      </c>
    </row>
    <row r="519" spans="1:20" x14ac:dyDescent="0.25">
      <c r="A519" s="1">
        <v>43618</v>
      </c>
      <c r="B519">
        <v>28</v>
      </c>
      <c r="C519">
        <v>30967</v>
      </c>
      <c r="D519">
        <v>516</v>
      </c>
      <c r="E519" t="s">
        <v>52</v>
      </c>
      <c r="F519" t="s">
        <v>21</v>
      </c>
      <c r="G519">
        <v>45849</v>
      </c>
      <c r="H519">
        <v>36</v>
      </c>
      <c r="I519" t="s">
        <v>26</v>
      </c>
      <c r="J519" t="s">
        <v>30</v>
      </c>
      <c r="K519">
        <v>270</v>
      </c>
      <c r="L519">
        <v>0.60074957500000004</v>
      </c>
      <c r="M519" t="s">
        <v>38</v>
      </c>
      <c r="N519">
        <v>24</v>
      </c>
      <c r="O519">
        <v>3825</v>
      </c>
      <c r="P519">
        <v>2580.583333</v>
      </c>
      <c r="Q519">
        <v>56396</v>
      </c>
      <c r="R519">
        <v>0.32741880000000001</v>
      </c>
      <c r="S519">
        <v>0</v>
      </c>
      <c r="T519">
        <v>58</v>
      </c>
    </row>
    <row r="520" spans="1:20" x14ac:dyDescent="0.25">
      <c r="A520" s="1">
        <v>43619</v>
      </c>
      <c r="B520">
        <v>41</v>
      </c>
      <c r="C520">
        <v>24251</v>
      </c>
      <c r="D520">
        <v>549</v>
      </c>
      <c r="E520" t="s">
        <v>20</v>
      </c>
      <c r="F520" t="s">
        <v>32</v>
      </c>
      <c r="G520">
        <v>19614</v>
      </c>
      <c r="H520">
        <v>12</v>
      </c>
      <c r="I520" t="s">
        <v>26</v>
      </c>
      <c r="J520" t="s">
        <v>27</v>
      </c>
      <c r="K520">
        <v>370</v>
      </c>
      <c r="L520">
        <v>0.47409902300000001</v>
      </c>
      <c r="M520" t="s">
        <v>24</v>
      </c>
      <c r="N520">
        <v>22</v>
      </c>
      <c r="O520">
        <v>16295</v>
      </c>
      <c r="P520">
        <v>2020.916667</v>
      </c>
      <c r="Q520">
        <v>8005</v>
      </c>
      <c r="R520">
        <v>0.186624174</v>
      </c>
      <c r="S520">
        <v>0</v>
      </c>
      <c r="T520">
        <v>60</v>
      </c>
    </row>
    <row r="521" spans="1:20" x14ac:dyDescent="0.25">
      <c r="A521" s="1">
        <v>43620</v>
      </c>
      <c r="B521">
        <v>49</v>
      </c>
      <c r="C521">
        <v>51792</v>
      </c>
      <c r="D521">
        <v>444</v>
      </c>
      <c r="E521" t="s">
        <v>20</v>
      </c>
      <c r="F521" t="s">
        <v>25</v>
      </c>
      <c r="G521">
        <v>10102</v>
      </c>
      <c r="H521">
        <v>72</v>
      </c>
      <c r="I521" t="s">
        <v>22</v>
      </c>
      <c r="J521" t="s">
        <v>27</v>
      </c>
      <c r="K521">
        <v>429</v>
      </c>
      <c r="L521">
        <v>0.21025964</v>
      </c>
      <c r="M521" t="s">
        <v>28</v>
      </c>
      <c r="N521">
        <v>21</v>
      </c>
      <c r="O521">
        <v>882</v>
      </c>
      <c r="P521">
        <v>4316</v>
      </c>
      <c r="Q521">
        <v>24577</v>
      </c>
      <c r="R521">
        <v>0.25578500300000001</v>
      </c>
      <c r="S521">
        <v>1</v>
      </c>
      <c r="T521">
        <v>40.799999999999997</v>
      </c>
    </row>
    <row r="522" spans="1:20" x14ac:dyDescent="0.25">
      <c r="A522" s="1">
        <v>43621</v>
      </c>
      <c r="B522">
        <v>19</v>
      </c>
      <c r="C522">
        <v>29548</v>
      </c>
      <c r="D522">
        <v>510</v>
      </c>
      <c r="E522" t="s">
        <v>20</v>
      </c>
      <c r="F522" t="s">
        <v>29</v>
      </c>
      <c r="G522">
        <v>20836</v>
      </c>
      <c r="H522">
        <v>24</v>
      </c>
      <c r="I522" t="s">
        <v>22</v>
      </c>
      <c r="J522" t="s">
        <v>30</v>
      </c>
      <c r="K522">
        <v>230</v>
      </c>
      <c r="L522">
        <v>6.0667925999999997E-2</v>
      </c>
      <c r="M522" t="s">
        <v>31</v>
      </c>
      <c r="N522">
        <v>16</v>
      </c>
      <c r="O522">
        <v>1711</v>
      </c>
      <c r="P522">
        <v>2462.333333</v>
      </c>
      <c r="Q522">
        <v>195517</v>
      </c>
      <c r="R522">
        <v>0.25887682499999998</v>
      </c>
      <c r="S522">
        <v>0</v>
      </c>
      <c r="T522">
        <v>48</v>
      </c>
    </row>
    <row r="523" spans="1:20" x14ac:dyDescent="0.25">
      <c r="A523" s="1">
        <v>43622</v>
      </c>
      <c r="B523">
        <v>46</v>
      </c>
      <c r="C523">
        <v>127245</v>
      </c>
      <c r="E523" t="s">
        <v>20</v>
      </c>
      <c r="F523" t="s">
        <v>29</v>
      </c>
      <c r="G523">
        <v>13962</v>
      </c>
      <c r="H523">
        <v>24</v>
      </c>
      <c r="I523" t="s">
        <v>22</v>
      </c>
      <c r="J523" t="s">
        <v>27</v>
      </c>
      <c r="K523">
        <v>522</v>
      </c>
      <c r="L523">
        <v>0.104831431</v>
      </c>
      <c r="M523" t="s">
        <v>28</v>
      </c>
      <c r="N523">
        <v>15</v>
      </c>
      <c r="O523">
        <v>20231</v>
      </c>
      <c r="P523">
        <v>10603.75</v>
      </c>
      <c r="Q523">
        <v>37704</v>
      </c>
      <c r="R523">
        <v>0.19473322200000001</v>
      </c>
      <c r="S523">
        <v>1</v>
      </c>
      <c r="T523">
        <v>38.4</v>
      </c>
    </row>
    <row r="524" spans="1:20" x14ac:dyDescent="0.25">
      <c r="A524" s="1">
        <v>43623</v>
      </c>
      <c r="B524">
        <v>32</v>
      </c>
      <c r="C524">
        <v>84197</v>
      </c>
      <c r="D524">
        <v>590</v>
      </c>
      <c r="E524" t="s">
        <v>20</v>
      </c>
      <c r="F524" t="s">
        <v>25</v>
      </c>
      <c r="G524">
        <v>11266</v>
      </c>
      <c r="H524">
        <v>24</v>
      </c>
      <c r="I524" t="s">
        <v>26</v>
      </c>
      <c r="J524" t="s">
        <v>23</v>
      </c>
      <c r="K524">
        <v>628</v>
      </c>
      <c r="L524">
        <v>9.7557752999999997E-2</v>
      </c>
      <c r="M524" t="s">
        <v>31</v>
      </c>
      <c r="N524">
        <v>18</v>
      </c>
      <c r="O524">
        <v>538</v>
      </c>
      <c r="P524">
        <v>7016.4166670000004</v>
      </c>
      <c r="Q524">
        <v>95513</v>
      </c>
      <c r="R524">
        <v>0.18648494500000001</v>
      </c>
      <c r="S524">
        <v>1</v>
      </c>
      <c r="T524">
        <v>38.4</v>
      </c>
    </row>
    <row r="525" spans="1:20" x14ac:dyDescent="0.25">
      <c r="A525" s="1">
        <v>43624</v>
      </c>
      <c r="B525">
        <v>46</v>
      </c>
      <c r="C525">
        <v>79036</v>
      </c>
      <c r="D525">
        <v>609</v>
      </c>
      <c r="E525" t="s">
        <v>20</v>
      </c>
      <c r="F525" t="s">
        <v>29</v>
      </c>
      <c r="G525">
        <v>21585</v>
      </c>
      <c r="H525">
        <v>108</v>
      </c>
      <c r="I525" t="s">
        <v>22</v>
      </c>
      <c r="J525" t="s">
        <v>30</v>
      </c>
      <c r="K525">
        <v>442</v>
      </c>
      <c r="L525">
        <v>8.9958078999999996E-2</v>
      </c>
      <c r="M525" t="s">
        <v>28</v>
      </c>
      <c r="N525">
        <v>18</v>
      </c>
      <c r="O525">
        <v>3140</v>
      </c>
      <c r="P525">
        <v>6586.3333329999996</v>
      </c>
      <c r="Q525">
        <v>48437</v>
      </c>
      <c r="R525">
        <v>0.23397557599999999</v>
      </c>
      <c r="S525">
        <v>0</v>
      </c>
      <c r="T525">
        <v>53</v>
      </c>
    </row>
    <row r="526" spans="1:20" x14ac:dyDescent="0.25">
      <c r="A526" s="1">
        <v>43625</v>
      </c>
      <c r="B526">
        <v>30</v>
      </c>
      <c r="C526">
        <v>56699</v>
      </c>
      <c r="D526">
        <v>524</v>
      </c>
      <c r="E526" t="s">
        <v>20</v>
      </c>
      <c r="G526">
        <v>19173</v>
      </c>
      <c r="H526">
        <v>36</v>
      </c>
      <c r="I526" t="s">
        <v>22</v>
      </c>
      <c r="J526" t="s">
        <v>30</v>
      </c>
      <c r="K526">
        <v>370</v>
      </c>
      <c r="L526">
        <v>0.23316624999999999</v>
      </c>
      <c r="M526" t="s">
        <v>24</v>
      </c>
      <c r="N526">
        <v>24</v>
      </c>
      <c r="O526">
        <v>6949</v>
      </c>
      <c r="P526">
        <v>4724.9166670000004</v>
      </c>
      <c r="Q526">
        <v>50669</v>
      </c>
      <c r="R526">
        <v>0.20810978399999999</v>
      </c>
      <c r="S526">
        <v>0</v>
      </c>
      <c r="T526">
        <v>53</v>
      </c>
    </row>
    <row r="527" spans="1:20" x14ac:dyDescent="0.25">
      <c r="A527" s="1">
        <v>43626</v>
      </c>
      <c r="B527">
        <v>18</v>
      </c>
      <c r="C527">
        <v>15844</v>
      </c>
      <c r="D527">
        <v>558</v>
      </c>
      <c r="E527" t="s">
        <v>20</v>
      </c>
      <c r="F527" t="s">
        <v>29</v>
      </c>
      <c r="G527">
        <v>12215</v>
      </c>
      <c r="H527">
        <v>48</v>
      </c>
      <c r="I527" t="s">
        <v>22</v>
      </c>
      <c r="J527" t="s">
        <v>34</v>
      </c>
      <c r="K527">
        <v>366</v>
      </c>
      <c r="L527">
        <v>0.27521224100000002</v>
      </c>
      <c r="M527" t="s">
        <v>38</v>
      </c>
      <c r="N527">
        <v>34</v>
      </c>
      <c r="O527">
        <v>1021</v>
      </c>
      <c r="P527">
        <v>1320.333333</v>
      </c>
      <c r="Q527">
        <v>78381</v>
      </c>
      <c r="R527">
        <v>0.25602396999999999</v>
      </c>
      <c r="S527">
        <v>0</v>
      </c>
      <c r="T527">
        <v>52</v>
      </c>
    </row>
    <row r="528" spans="1:20" x14ac:dyDescent="0.25">
      <c r="A528" s="1">
        <v>43627</v>
      </c>
      <c r="B528">
        <v>20</v>
      </c>
      <c r="D528">
        <v>527</v>
      </c>
      <c r="E528" t="s">
        <v>20</v>
      </c>
      <c r="F528" t="s">
        <v>29</v>
      </c>
      <c r="G528">
        <v>12758</v>
      </c>
      <c r="I528" t="s">
        <v>35</v>
      </c>
      <c r="J528" t="s">
        <v>27</v>
      </c>
      <c r="K528">
        <v>352</v>
      </c>
      <c r="L528">
        <v>0.36736671199999998</v>
      </c>
      <c r="M528" t="s">
        <v>28</v>
      </c>
      <c r="N528">
        <v>22</v>
      </c>
      <c r="O528">
        <v>796</v>
      </c>
      <c r="P528">
        <v>15328.083329999999</v>
      </c>
      <c r="Q528">
        <v>42471</v>
      </c>
      <c r="R528">
        <v>0.218729544</v>
      </c>
      <c r="S528">
        <v>1</v>
      </c>
      <c r="T528">
        <v>41.6</v>
      </c>
    </row>
    <row r="529" spans="1:20" x14ac:dyDescent="0.25">
      <c r="A529" t="s">
        <v>86</v>
      </c>
      <c r="B529">
        <v>40</v>
      </c>
      <c r="C529">
        <v>42120</v>
      </c>
      <c r="D529">
        <v>547</v>
      </c>
      <c r="F529" t="s">
        <v>57</v>
      </c>
      <c r="G529">
        <v>16251</v>
      </c>
      <c r="H529">
        <v>72</v>
      </c>
      <c r="I529" t="s">
        <v>26</v>
      </c>
      <c r="J529" t="s">
        <v>27</v>
      </c>
      <c r="K529">
        <v>360</v>
      </c>
      <c r="L529">
        <v>0.28194388599999998</v>
      </c>
      <c r="M529" t="s">
        <v>28</v>
      </c>
      <c r="N529">
        <v>24</v>
      </c>
      <c r="O529">
        <v>2718</v>
      </c>
      <c r="P529">
        <v>3510</v>
      </c>
      <c r="Q529">
        <v>228076</v>
      </c>
      <c r="R529">
        <v>0.24753919899999999</v>
      </c>
      <c r="S529">
        <v>1</v>
      </c>
      <c r="T529">
        <v>40</v>
      </c>
    </row>
    <row r="530" spans="1:20" x14ac:dyDescent="0.25">
      <c r="A530" s="1">
        <v>43629</v>
      </c>
      <c r="B530">
        <v>43</v>
      </c>
      <c r="C530">
        <v>78910</v>
      </c>
      <c r="D530">
        <v>580</v>
      </c>
      <c r="E530" t="s">
        <v>45</v>
      </c>
      <c r="F530" t="s">
        <v>32</v>
      </c>
      <c r="G530">
        <v>8723</v>
      </c>
      <c r="H530">
        <v>48</v>
      </c>
      <c r="I530" t="s">
        <v>26</v>
      </c>
      <c r="J530" t="s">
        <v>30</v>
      </c>
      <c r="K530">
        <v>241</v>
      </c>
      <c r="L530">
        <v>0.294661591</v>
      </c>
      <c r="M530" t="s">
        <v>38</v>
      </c>
      <c r="N530">
        <v>17</v>
      </c>
      <c r="O530">
        <v>2095</v>
      </c>
      <c r="P530">
        <v>6575.8333329999996</v>
      </c>
      <c r="Q530">
        <v>322668</v>
      </c>
      <c r="R530">
        <v>0.24523662099999999</v>
      </c>
      <c r="S530">
        <v>0</v>
      </c>
      <c r="T530">
        <v>52</v>
      </c>
    </row>
    <row r="531" spans="1:20" x14ac:dyDescent="0.25">
      <c r="A531" s="1">
        <v>43630</v>
      </c>
      <c r="B531">
        <v>29</v>
      </c>
      <c r="C531">
        <v>95344</v>
      </c>
      <c r="D531">
        <v>527</v>
      </c>
      <c r="E531" t="s">
        <v>20</v>
      </c>
      <c r="F531" t="s">
        <v>21</v>
      </c>
      <c r="G531">
        <v>28097</v>
      </c>
      <c r="H531">
        <v>84</v>
      </c>
      <c r="I531" t="s">
        <v>22</v>
      </c>
      <c r="J531" t="s">
        <v>30</v>
      </c>
      <c r="K531">
        <v>378</v>
      </c>
      <c r="L531">
        <v>0.59134363099999998</v>
      </c>
      <c r="M531" t="s">
        <v>38</v>
      </c>
      <c r="N531">
        <v>23</v>
      </c>
      <c r="O531">
        <v>1494</v>
      </c>
      <c r="P531">
        <v>7945.3333329999996</v>
      </c>
      <c r="Q531">
        <v>11429</v>
      </c>
      <c r="R531">
        <v>0.305547876</v>
      </c>
      <c r="S531">
        <v>0</v>
      </c>
      <c r="T531">
        <v>56</v>
      </c>
    </row>
    <row r="532" spans="1:20" x14ac:dyDescent="0.25">
      <c r="A532" s="1">
        <v>43631</v>
      </c>
      <c r="B532">
        <v>47</v>
      </c>
      <c r="C532">
        <v>26417</v>
      </c>
      <c r="D532">
        <v>632</v>
      </c>
      <c r="E532" t="s">
        <v>45</v>
      </c>
      <c r="F532" t="s">
        <v>32</v>
      </c>
      <c r="G532">
        <v>32006</v>
      </c>
      <c r="H532">
        <v>60</v>
      </c>
      <c r="I532" t="s">
        <v>35</v>
      </c>
      <c r="J532" t="s">
        <v>27</v>
      </c>
      <c r="K532">
        <v>305</v>
      </c>
      <c r="L532">
        <v>0.22234563800000001</v>
      </c>
      <c r="M532" t="s">
        <v>38</v>
      </c>
      <c r="N532">
        <v>26</v>
      </c>
      <c r="O532">
        <v>7969</v>
      </c>
      <c r="P532">
        <v>2201.416667</v>
      </c>
      <c r="Q532">
        <v>4096</v>
      </c>
      <c r="R532">
        <v>0.25830019799999998</v>
      </c>
      <c r="S532">
        <v>0</v>
      </c>
      <c r="T532">
        <v>53</v>
      </c>
    </row>
    <row r="533" spans="1:20" x14ac:dyDescent="0.25">
      <c r="A533" s="1">
        <v>43632</v>
      </c>
      <c r="B533">
        <v>20</v>
      </c>
      <c r="C533">
        <v>25531</v>
      </c>
      <c r="D533">
        <v>445</v>
      </c>
      <c r="E533" t="s">
        <v>45</v>
      </c>
      <c r="G533">
        <v>41395</v>
      </c>
      <c r="H533">
        <v>24</v>
      </c>
      <c r="I533" t="s">
        <v>26</v>
      </c>
      <c r="J533" t="s">
        <v>30</v>
      </c>
      <c r="K533">
        <v>482</v>
      </c>
      <c r="L533">
        <v>0.13773263899999999</v>
      </c>
      <c r="M533" t="s">
        <v>31</v>
      </c>
      <c r="N533">
        <v>16</v>
      </c>
      <c r="O533">
        <v>714</v>
      </c>
      <c r="P533">
        <v>2127.583333</v>
      </c>
      <c r="Q533">
        <v>323666</v>
      </c>
      <c r="R533">
        <v>0.28280435599999998</v>
      </c>
      <c r="S533">
        <v>0</v>
      </c>
      <c r="T533">
        <v>49</v>
      </c>
    </row>
    <row r="534" spans="1:20" x14ac:dyDescent="0.25">
      <c r="A534" s="1">
        <v>43633</v>
      </c>
      <c r="B534">
        <v>39</v>
      </c>
      <c r="C534">
        <v>58617</v>
      </c>
      <c r="D534">
        <v>625</v>
      </c>
      <c r="E534" t="s">
        <v>20</v>
      </c>
      <c r="F534" t="s">
        <v>32</v>
      </c>
      <c r="G534">
        <v>55682</v>
      </c>
      <c r="H534">
        <v>60</v>
      </c>
      <c r="I534" t="s">
        <v>26</v>
      </c>
      <c r="J534" t="s">
        <v>27</v>
      </c>
      <c r="K534">
        <v>625</v>
      </c>
      <c r="L534">
        <v>0.79078805200000002</v>
      </c>
      <c r="M534" t="s">
        <v>38</v>
      </c>
      <c r="N534">
        <v>22</v>
      </c>
      <c r="O534">
        <v>1648</v>
      </c>
      <c r="P534">
        <v>4884.75</v>
      </c>
      <c r="Q534">
        <v>34428</v>
      </c>
      <c r="R534">
        <v>0.24034519100000001</v>
      </c>
      <c r="S534">
        <v>0</v>
      </c>
      <c r="T534">
        <v>55</v>
      </c>
    </row>
    <row r="535" spans="1:20" x14ac:dyDescent="0.25">
      <c r="A535" s="1">
        <v>43634</v>
      </c>
      <c r="B535">
        <v>25</v>
      </c>
      <c r="C535">
        <v>26712</v>
      </c>
      <c r="D535">
        <v>564</v>
      </c>
      <c r="E535" t="s">
        <v>20</v>
      </c>
      <c r="F535" t="s">
        <v>29</v>
      </c>
      <c r="G535">
        <v>31838</v>
      </c>
      <c r="H535">
        <v>36</v>
      </c>
      <c r="I535" t="s">
        <v>26</v>
      </c>
      <c r="J535" t="s">
        <v>23</v>
      </c>
      <c r="K535">
        <v>912</v>
      </c>
      <c r="L535">
        <v>0.27944966399999999</v>
      </c>
      <c r="M535" t="s">
        <v>24</v>
      </c>
      <c r="N535">
        <v>26</v>
      </c>
      <c r="O535">
        <v>3826</v>
      </c>
      <c r="P535">
        <v>1328</v>
      </c>
      <c r="Q535">
        <v>10910</v>
      </c>
      <c r="R535">
        <v>0.241607083</v>
      </c>
      <c r="S535">
        <v>0</v>
      </c>
      <c r="T535">
        <v>59</v>
      </c>
    </row>
    <row r="536" spans="1:20" x14ac:dyDescent="0.25">
      <c r="A536" s="1">
        <v>43635</v>
      </c>
      <c r="B536">
        <v>32</v>
      </c>
      <c r="C536">
        <v>40310</v>
      </c>
      <c r="D536">
        <v>544</v>
      </c>
      <c r="E536" t="s">
        <v>33</v>
      </c>
      <c r="F536" t="s">
        <v>21</v>
      </c>
      <c r="G536">
        <v>23512</v>
      </c>
      <c r="H536">
        <v>36</v>
      </c>
      <c r="I536" t="s">
        <v>26</v>
      </c>
      <c r="J536" t="s">
        <v>34</v>
      </c>
      <c r="K536">
        <v>426</v>
      </c>
      <c r="L536">
        <v>0.58489468899999997</v>
      </c>
      <c r="M536" t="s">
        <v>34</v>
      </c>
      <c r="N536">
        <v>26</v>
      </c>
      <c r="O536">
        <v>859</v>
      </c>
      <c r="P536">
        <v>3359.166667</v>
      </c>
      <c r="Q536">
        <v>28793</v>
      </c>
      <c r="R536">
        <v>0.26015937900000002</v>
      </c>
      <c r="S536">
        <v>0</v>
      </c>
      <c r="T536">
        <v>63</v>
      </c>
    </row>
    <row r="537" spans="1:20" x14ac:dyDescent="0.25">
      <c r="A537" s="1">
        <v>43636</v>
      </c>
      <c r="B537">
        <v>40</v>
      </c>
      <c r="C537">
        <v>15000</v>
      </c>
      <c r="D537">
        <v>566</v>
      </c>
      <c r="F537" t="s">
        <v>32</v>
      </c>
      <c r="G537">
        <v>35366</v>
      </c>
      <c r="H537">
        <v>36</v>
      </c>
      <c r="I537" t="s">
        <v>22</v>
      </c>
      <c r="J537" t="s">
        <v>23</v>
      </c>
      <c r="K537">
        <v>582</v>
      </c>
      <c r="L537">
        <v>9.7085063999999999E-2</v>
      </c>
      <c r="M537" t="s">
        <v>38</v>
      </c>
      <c r="N537">
        <v>17</v>
      </c>
      <c r="O537">
        <v>19935</v>
      </c>
      <c r="P537">
        <v>1250</v>
      </c>
      <c r="Q537">
        <v>18345</v>
      </c>
      <c r="R537">
        <v>0.22111222</v>
      </c>
      <c r="S537">
        <v>0</v>
      </c>
      <c r="T537">
        <v>52</v>
      </c>
    </row>
    <row r="538" spans="1:20" x14ac:dyDescent="0.25">
      <c r="A538" s="1">
        <v>43637</v>
      </c>
      <c r="B538">
        <v>29</v>
      </c>
      <c r="C538">
        <v>62164</v>
      </c>
      <c r="D538">
        <v>567</v>
      </c>
      <c r="E538" t="s">
        <v>20</v>
      </c>
      <c r="F538" t="s">
        <v>41</v>
      </c>
      <c r="G538">
        <v>28744</v>
      </c>
      <c r="H538">
        <v>60</v>
      </c>
      <c r="I538" t="s">
        <v>22</v>
      </c>
      <c r="J538" t="s">
        <v>23</v>
      </c>
      <c r="K538">
        <v>566</v>
      </c>
      <c r="L538">
        <v>0.187391222</v>
      </c>
      <c r="M538" t="s">
        <v>38</v>
      </c>
      <c r="N538">
        <v>20</v>
      </c>
      <c r="O538">
        <v>3809</v>
      </c>
      <c r="P538">
        <v>5180.3333329999996</v>
      </c>
      <c r="Q538">
        <v>49701</v>
      </c>
      <c r="R538">
        <v>0.20076102600000001</v>
      </c>
      <c r="S538">
        <v>1</v>
      </c>
      <c r="T538">
        <v>41.6</v>
      </c>
    </row>
    <row r="539" spans="1:20" x14ac:dyDescent="0.25">
      <c r="A539" s="1">
        <v>43638</v>
      </c>
      <c r="B539">
        <v>35</v>
      </c>
      <c r="C539">
        <v>101205</v>
      </c>
      <c r="D539">
        <v>506</v>
      </c>
      <c r="E539" t="s">
        <v>20</v>
      </c>
      <c r="F539" t="s">
        <v>32</v>
      </c>
      <c r="H539">
        <v>60</v>
      </c>
      <c r="I539" t="s">
        <v>26</v>
      </c>
      <c r="J539" t="s">
        <v>30</v>
      </c>
      <c r="K539">
        <v>499</v>
      </c>
      <c r="L539">
        <v>8.1508466000000002E-2</v>
      </c>
      <c r="M539" t="s">
        <v>38</v>
      </c>
      <c r="N539">
        <v>33</v>
      </c>
      <c r="O539">
        <v>4761</v>
      </c>
      <c r="P539">
        <v>8433.75</v>
      </c>
      <c r="Q539">
        <v>131613</v>
      </c>
      <c r="R539">
        <v>0.24834605300000001</v>
      </c>
      <c r="S539">
        <v>1</v>
      </c>
      <c r="T539">
        <v>35.200000000000003</v>
      </c>
    </row>
    <row r="540" spans="1:20" x14ac:dyDescent="0.25">
      <c r="A540" t="s">
        <v>87</v>
      </c>
      <c r="B540">
        <v>52</v>
      </c>
      <c r="C540">
        <v>41332</v>
      </c>
      <c r="D540">
        <v>565</v>
      </c>
      <c r="E540" t="s">
        <v>37</v>
      </c>
      <c r="F540" t="s">
        <v>71</v>
      </c>
      <c r="G540">
        <v>28642</v>
      </c>
      <c r="H540">
        <v>24</v>
      </c>
      <c r="I540" t="s">
        <v>22</v>
      </c>
      <c r="J540" t="s">
        <v>30</v>
      </c>
      <c r="K540">
        <v>248</v>
      </c>
      <c r="L540">
        <v>0.21715306000000001</v>
      </c>
      <c r="M540" t="s">
        <v>34</v>
      </c>
      <c r="N540">
        <v>31</v>
      </c>
      <c r="O540">
        <v>14924</v>
      </c>
      <c r="P540">
        <v>3444.333333</v>
      </c>
      <c r="Q540">
        <v>8752</v>
      </c>
      <c r="R540">
        <v>0.21149674500000001</v>
      </c>
      <c r="S540">
        <v>0</v>
      </c>
      <c r="T540">
        <v>54</v>
      </c>
    </row>
    <row r="541" spans="1:20" x14ac:dyDescent="0.25">
      <c r="A541" s="1">
        <v>43640</v>
      </c>
      <c r="B541">
        <v>33</v>
      </c>
      <c r="C541">
        <v>28122</v>
      </c>
      <c r="D541">
        <v>483</v>
      </c>
      <c r="E541" t="s">
        <v>20</v>
      </c>
      <c r="F541" t="s">
        <v>21</v>
      </c>
      <c r="H541">
        <v>36</v>
      </c>
      <c r="I541" t="s">
        <v>22</v>
      </c>
      <c r="J541" t="s">
        <v>30</v>
      </c>
      <c r="K541">
        <v>510</v>
      </c>
      <c r="L541">
        <v>0.32258921099999999</v>
      </c>
      <c r="M541" t="s">
        <v>34</v>
      </c>
      <c r="N541">
        <v>30</v>
      </c>
      <c r="O541">
        <v>2452</v>
      </c>
      <c r="P541">
        <v>2343.5</v>
      </c>
      <c r="Q541">
        <v>10791</v>
      </c>
      <c r="R541">
        <v>0.26076196499999998</v>
      </c>
      <c r="S541">
        <v>0</v>
      </c>
      <c r="T541">
        <v>58</v>
      </c>
    </row>
    <row r="542" spans="1:20" x14ac:dyDescent="0.25">
      <c r="A542" s="1">
        <v>43641</v>
      </c>
      <c r="B542">
        <v>50</v>
      </c>
      <c r="C542">
        <v>42964</v>
      </c>
      <c r="D542">
        <v>514</v>
      </c>
      <c r="E542" t="s">
        <v>20</v>
      </c>
      <c r="F542" t="s">
        <v>29</v>
      </c>
      <c r="G542">
        <v>14014</v>
      </c>
      <c r="H542">
        <v>60</v>
      </c>
      <c r="I542" t="s">
        <v>22</v>
      </c>
      <c r="J542" t="s">
        <v>30</v>
      </c>
      <c r="K542">
        <v>561</v>
      </c>
      <c r="L542">
        <v>0.143605116</v>
      </c>
      <c r="M542" t="s">
        <v>31</v>
      </c>
      <c r="N542">
        <v>33</v>
      </c>
      <c r="O542">
        <v>5928</v>
      </c>
      <c r="P542">
        <v>3580.333333</v>
      </c>
      <c r="Q542">
        <v>73604</v>
      </c>
      <c r="R542">
        <v>0.29501053199999999</v>
      </c>
      <c r="S542">
        <v>0</v>
      </c>
      <c r="T542">
        <v>50</v>
      </c>
    </row>
    <row r="543" spans="1:20" x14ac:dyDescent="0.25">
      <c r="A543" s="1">
        <v>43642</v>
      </c>
      <c r="B543">
        <v>26</v>
      </c>
      <c r="C543">
        <v>49548</v>
      </c>
      <c r="E543" t="s">
        <v>20</v>
      </c>
      <c r="F543" t="s">
        <v>32</v>
      </c>
      <c r="G543">
        <v>34399</v>
      </c>
      <c r="H543">
        <v>36</v>
      </c>
      <c r="I543" t="s">
        <v>26</v>
      </c>
      <c r="J543" t="s">
        <v>27</v>
      </c>
      <c r="K543">
        <v>425</v>
      </c>
      <c r="L543">
        <v>0.31441391899999999</v>
      </c>
      <c r="M543" t="s">
        <v>28</v>
      </c>
      <c r="N543">
        <v>20</v>
      </c>
      <c r="O543">
        <v>2019</v>
      </c>
      <c r="P543">
        <v>4129</v>
      </c>
      <c r="Q543">
        <v>4708</v>
      </c>
      <c r="R543">
        <v>0.28021679100000002</v>
      </c>
      <c r="S543">
        <v>0</v>
      </c>
      <c r="T543">
        <v>55</v>
      </c>
    </row>
    <row r="544" spans="1:20" x14ac:dyDescent="0.25">
      <c r="A544" s="1">
        <v>43643</v>
      </c>
      <c r="B544">
        <v>46</v>
      </c>
      <c r="C544">
        <v>51051</v>
      </c>
      <c r="D544">
        <v>584</v>
      </c>
      <c r="E544" t="s">
        <v>20</v>
      </c>
      <c r="F544" t="s">
        <v>21</v>
      </c>
      <c r="G544">
        <v>11511</v>
      </c>
      <c r="H544">
        <v>36</v>
      </c>
      <c r="I544" t="s">
        <v>22</v>
      </c>
      <c r="J544" t="s">
        <v>34</v>
      </c>
      <c r="K544">
        <v>235</v>
      </c>
      <c r="L544">
        <v>9.1128617999999995E-2</v>
      </c>
      <c r="M544" t="s">
        <v>31</v>
      </c>
      <c r="N544">
        <v>21</v>
      </c>
      <c r="O544">
        <v>766</v>
      </c>
      <c r="P544">
        <v>4254.25</v>
      </c>
      <c r="Q544">
        <v>16057</v>
      </c>
      <c r="R544">
        <v>0.21034417</v>
      </c>
      <c r="S544">
        <v>0</v>
      </c>
      <c r="T544">
        <v>53</v>
      </c>
    </row>
    <row r="545" spans="1:20" x14ac:dyDescent="0.25">
      <c r="A545" s="1">
        <v>43644</v>
      </c>
      <c r="B545">
        <v>57</v>
      </c>
      <c r="C545">
        <v>75017</v>
      </c>
      <c r="D545">
        <v>542</v>
      </c>
      <c r="E545" t="s">
        <v>20</v>
      </c>
      <c r="F545" t="s">
        <v>29</v>
      </c>
      <c r="G545">
        <v>20510</v>
      </c>
      <c r="H545">
        <v>48</v>
      </c>
      <c r="I545" t="s">
        <v>26</v>
      </c>
      <c r="J545" t="s">
        <v>30</v>
      </c>
      <c r="K545">
        <v>1445</v>
      </c>
      <c r="L545">
        <v>0.31315933299999998</v>
      </c>
      <c r="M545" t="s">
        <v>24</v>
      </c>
      <c r="N545">
        <v>21</v>
      </c>
      <c r="O545">
        <v>4279</v>
      </c>
      <c r="P545">
        <v>6251.4166670000004</v>
      </c>
      <c r="Q545">
        <v>100057</v>
      </c>
      <c r="R545">
        <v>0.23276222799999999</v>
      </c>
      <c r="S545">
        <v>0</v>
      </c>
      <c r="T545">
        <v>50</v>
      </c>
    </row>
    <row r="546" spans="1:20" x14ac:dyDescent="0.25">
      <c r="A546" s="1">
        <v>43645</v>
      </c>
      <c r="B546">
        <v>18</v>
      </c>
      <c r="C546">
        <v>26317</v>
      </c>
      <c r="D546">
        <v>501</v>
      </c>
      <c r="E546" t="s">
        <v>20</v>
      </c>
      <c r="F546" t="s">
        <v>32</v>
      </c>
      <c r="G546">
        <v>38059</v>
      </c>
      <c r="H546">
        <v>120</v>
      </c>
      <c r="I546" t="s">
        <v>22</v>
      </c>
      <c r="J546" t="s">
        <v>30</v>
      </c>
      <c r="K546">
        <v>223</v>
      </c>
      <c r="L546">
        <v>0.27097521800000002</v>
      </c>
      <c r="M546" t="s">
        <v>31</v>
      </c>
      <c r="N546">
        <v>36</v>
      </c>
      <c r="O546">
        <v>983</v>
      </c>
      <c r="P546">
        <v>2193.083333</v>
      </c>
      <c r="Q546">
        <v>6179</v>
      </c>
      <c r="R546">
        <v>0.36852069500000001</v>
      </c>
      <c r="S546">
        <v>0</v>
      </c>
      <c r="T546">
        <v>59</v>
      </c>
    </row>
    <row r="547" spans="1:20" x14ac:dyDescent="0.25">
      <c r="A547" s="1">
        <v>43646</v>
      </c>
      <c r="B547">
        <v>30</v>
      </c>
      <c r="C547">
        <v>28620</v>
      </c>
      <c r="D547">
        <v>504</v>
      </c>
      <c r="E547" t="s">
        <v>20</v>
      </c>
      <c r="F547" t="s">
        <v>21</v>
      </c>
      <c r="G547">
        <v>21662</v>
      </c>
      <c r="H547">
        <v>60</v>
      </c>
      <c r="I547" t="s">
        <v>26</v>
      </c>
      <c r="J547" t="s">
        <v>27</v>
      </c>
      <c r="K547">
        <v>389</v>
      </c>
      <c r="L547">
        <v>0.277752463</v>
      </c>
      <c r="M547" t="s">
        <v>28</v>
      </c>
      <c r="N547">
        <v>27</v>
      </c>
      <c r="O547">
        <v>5290</v>
      </c>
      <c r="P547">
        <v>2385</v>
      </c>
      <c r="Q547">
        <v>389586</v>
      </c>
      <c r="R547">
        <v>0.28415848300000002</v>
      </c>
      <c r="S547">
        <v>0</v>
      </c>
      <c r="T547">
        <v>48</v>
      </c>
    </row>
    <row r="548" spans="1:20" x14ac:dyDescent="0.25">
      <c r="A548" s="1">
        <v>43647</v>
      </c>
      <c r="B548">
        <v>46</v>
      </c>
      <c r="C548">
        <v>83580</v>
      </c>
      <c r="D548">
        <v>541</v>
      </c>
      <c r="E548" t="s">
        <v>20</v>
      </c>
      <c r="F548" t="s">
        <v>25</v>
      </c>
      <c r="G548">
        <v>8798</v>
      </c>
      <c r="H548">
        <v>36</v>
      </c>
      <c r="I548" t="s">
        <v>26</v>
      </c>
      <c r="J548" t="s">
        <v>30</v>
      </c>
      <c r="K548">
        <v>414</v>
      </c>
      <c r="L548">
        <v>0.35946535299999999</v>
      </c>
      <c r="M548" t="s">
        <v>28</v>
      </c>
      <c r="N548">
        <v>22</v>
      </c>
      <c r="O548">
        <v>7601</v>
      </c>
      <c r="P548">
        <v>3664.5</v>
      </c>
      <c r="Q548">
        <v>2198</v>
      </c>
      <c r="R548">
        <v>0.21502801099999999</v>
      </c>
      <c r="S548">
        <v>0</v>
      </c>
      <c r="T548">
        <v>67</v>
      </c>
    </row>
    <row r="549" spans="1:20" x14ac:dyDescent="0.25">
      <c r="A549" s="1">
        <v>43648</v>
      </c>
      <c r="B549">
        <v>37</v>
      </c>
      <c r="C549">
        <v>39872</v>
      </c>
      <c r="D549">
        <v>557</v>
      </c>
      <c r="E549" t="s">
        <v>20</v>
      </c>
      <c r="F549" t="s">
        <v>32</v>
      </c>
      <c r="G549">
        <v>42185</v>
      </c>
      <c r="H549">
        <v>12</v>
      </c>
      <c r="I549" t="s">
        <v>22</v>
      </c>
      <c r="J549" t="s">
        <v>30</v>
      </c>
      <c r="K549">
        <v>269</v>
      </c>
      <c r="L549">
        <v>0.183344439</v>
      </c>
      <c r="M549" t="s">
        <v>38</v>
      </c>
      <c r="N549">
        <v>29</v>
      </c>
      <c r="O549">
        <v>2017</v>
      </c>
      <c r="P549">
        <v>3322.666667</v>
      </c>
      <c r="Q549">
        <v>9672</v>
      </c>
      <c r="R549">
        <v>0.237397307</v>
      </c>
      <c r="S549">
        <v>0</v>
      </c>
      <c r="T549">
        <v>50</v>
      </c>
    </row>
    <row r="550" spans="1:20" x14ac:dyDescent="0.25">
      <c r="A550" s="1">
        <v>43649</v>
      </c>
      <c r="B550">
        <v>44</v>
      </c>
      <c r="C550">
        <v>100980</v>
      </c>
      <c r="D550">
        <v>643</v>
      </c>
      <c r="E550" t="s">
        <v>20</v>
      </c>
      <c r="F550" t="s">
        <v>21</v>
      </c>
      <c r="G550">
        <v>36042</v>
      </c>
      <c r="H550">
        <v>36</v>
      </c>
      <c r="I550" t="s">
        <v>26</v>
      </c>
      <c r="J550" t="s">
        <v>27</v>
      </c>
      <c r="K550">
        <v>370</v>
      </c>
      <c r="L550">
        <v>0.15540172099999999</v>
      </c>
      <c r="M550" t="s">
        <v>31</v>
      </c>
      <c r="N550">
        <v>21</v>
      </c>
      <c r="O550">
        <v>4140</v>
      </c>
      <c r="P550">
        <v>8415</v>
      </c>
      <c r="Q550">
        <v>24866</v>
      </c>
      <c r="R550">
        <v>0.182661247</v>
      </c>
      <c r="S550">
        <v>1</v>
      </c>
      <c r="T550">
        <v>36.799999999999997</v>
      </c>
    </row>
    <row r="551" spans="1:20" x14ac:dyDescent="0.25">
      <c r="A551" s="1">
        <v>43650</v>
      </c>
      <c r="B551">
        <v>32</v>
      </c>
      <c r="C551">
        <v>33300</v>
      </c>
      <c r="D551">
        <v>592</v>
      </c>
      <c r="E551" t="s">
        <v>20</v>
      </c>
      <c r="F551" t="s">
        <v>29</v>
      </c>
      <c r="G551">
        <v>37515</v>
      </c>
      <c r="H551">
        <v>48</v>
      </c>
      <c r="I551" t="s">
        <v>22</v>
      </c>
      <c r="J551" t="s">
        <v>27</v>
      </c>
      <c r="K551">
        <v>387</v>
      </c>
      <c r="L551">
        <v>0.27658587800000001</v>
      </c>
      <c r="M551" t="s">
        <v>31</v>
      </c>
      <c r="N551">
        <v>24</v>
      </c>
      <c r="O551">
        <v>43404</v>
      </c>
      <c r="P551">
        <v>2775</v>
      </c>
      <c r="Q551">
        <v>275113</v>
      </c>
      <c r="R551">
        <v>0.24413016900000001</v>
      </c>
      <c r="S551">
        <v>0</v>
      </c>
      <c r="T551">
        <v>52</v>
      </c>
    </row>
    <row r="552" spans="1:20" x14ac:dyDescent="0.25">
      <c r="A552" s="1">
        <v>43651</v>
      </c>
      <c r="B552">
        <v>41</v>
      </c>
      <c r="C552">
        <v>65680</v>
      </c>
      <c r="D552">
        <v>564</v>
      </c>
      <c r="E552" t="s">
        <v>45</v>
      </c>
      <c r="F552" t="s">
        <v>29</v>
      </c>
      <c r="G552">
        <v>60369</v>
      </c>
      <c r="H552">
        <v>72</v>
      </c>
      <c r="I552" t="s">
        <v>26</v>
      </c>
      <c r="J552" t="s">
        <v>30</v>
      </c>
      <c r="K552">
        <v>486</v>
      </c>
      <c r="L552">
        <v>0.135050378</v>
      </c>
      <c r="M552" t="s">
        <v>38</v>
      </c>
      <c r="N552">
        <v>19</v>
      </c>
      <c r="O552">
        <v>2261</v>
      </c>
      <c r="P552">
        <v>5473.3333329999996</v>
      </c>
      <c r="Q552">
        <v>37184</v>
      </c>
      <c r="R552">
        <v>0.23469519999999999</v>
      </c>
      <c r="S552">
        <v>0</v>
      </c>
      <c r="T552">
        <v>56</v>
      </c>
    </row>
    <row r="553" spans="1:20" x14ac:dyDescent="0.25">
      <c r="A553" s="1">
        <v>43652</v>
      </c>
      <c r="B553">
        <v>38</v>
      </c>
      <c r="C553">
        <v>48832</v>
      </c>
      <c r="D553">
        <v>635</v>
      </c>
      <c r="E553" t="s">
        <v>20</v>
      </c>
      <c r="F553" t="s">
        <v>21</v>
      </c>
      <c r="G553">
        <v>43903</v>
      </c>
      <c r="H553">
        <v>60</v>
      </c>
      <c r="I553" t="s">
        <v>26</v>
      </c>
      <c r="J553" t="s">
        <v>30</v>
      </c>
      <c r="K553">
        <v>580</v>
      </c>
      <c r="L553">
        <v>0.37822746800000001</v>
      </c>
      <c r="M553" t="s">
        <v>28</v>
      </c>
      <c r="N553">
        <v>22</v>
      </c>
      <c r="O553">
        <v>2097</v>
      </c>
      <c r="P553">
        <v>4069.333333</v>
      </c>
      <c r="Q553">
        <v>39913</v>
      </c>
      <c r="R553">
        <v>0.24984583899999999</v>
      </c>
      <c r="S553">
        <v>0</v>
      </c>
      <c r="T553">
        <v>51</v>
      </c>
    </row>
    <row r="554" spans="1:20" x14ac:dyDescent="0.25">
      <c r="A554" s="1">
        <v>43653</v>
      </c>
      <c r="B554">
        <v>54</v>
      </c>
      <c r="C554">
        <v>274161</v>
      </c>
      <c r="D554">
        <v>595</v>
      </c>
      <c r="E554" t="s">
        <v>20</v>
      </c>
      <c r="F554" t="s">
        <v>21</v>
      </c>
      <c r="G554">
        <v>28413</v>
      </c>
      <c r="H554">
        <v>60</v>
      </c>
      <c r="I554" t="s">
        <v>26</v>
      </c>
      <c r="J554" t="s">
        <v>27</v>
      </c>
      <c r="K554">
        <v>206</v>
      </c>
      <c r="L554">
        <v>0.51009799300000003</v>
      </c>
      <c r="M554" t="s">
        <v>34</v>
      </c>
      <c r="N554">
        <v>20</v>
      </c>
      <c r="O554">
        <v>4054</v>
      </c>
      <c r="P554">
        <v>22846.75</v>
      </c>
      <c r="Q554">
        <v>85364</v>
      </c>
      <c r="R554">
        <v>0.20238124399999999</v>
      </c>
      <c r="S554">
        <v>1</v>
      </c>
      <c r="T554">
        <v>44</v>
      </c>
    </row>
    <row r="555" spans="1:20" x14ac:dyDescent="0.25">
      <c r="A555" s="1">
        <v>43654</v>
      </c>
      <c r="B555">
        <v>43</v>
      </c>
      <c r="C555">
        <v>29315</v>
      </c>
      <c r="D555">
        <v>548</v>
      </c>
      <c r="E555" t="s">
        <v>45</v>
      </c>
      <c r="F555" t="s">
        <v>32</v>
      </c>
      <c r="G555">
        <v>36063</v>
      </c>
      <c r="H555">
        <v>60</v>
      </c>
      <c r="I555" t="s">
        <v>26</v>
      </c>
      <c r="J555" t="s">
        <v>27</v>
      </c>
      <c r="K555">
        <v>351</v>
      </c>
      <c r="L555">
        <v>0.186669521</v>
      </c>
      <c r="M555" t="s">
        <v>38</v>
      </c>
      <c r="N555">
        <v>27</v>
      </c>
      <c r="O555">
        <v>869</v>
      </c>
      <c r="P555">
        <v>2442.916667</v>
      </c>
      <c r="Q555">
        <v>4566</v>
      </c>
      <c r="R555">
        <v>0.21365039999999999</v>
      </c>
      <c r="S555">
        <v>0</v>
      </c>
      <c r="T555">
        <v>59</v>
      </c>
    </row>
    <row r="556" spans="1:20" x14ac:dyDescent="0.25">
      <c r="A556" s="1">
        <v>43655</v>
      </c>
      <c r="B556">
        <v>44</v>
      </c>
      <c r="C556">
        <v>44780</v>
      </c>
      <c r="D556">
        <v>585</v>
      </c>
      <c r="F556" t="s">
        <v>21</v>
      </c>
      <c r="G556">
        <v>35756</v>
      </c>
      <c r="H556">
        <v>60</v>
      </c>
      <c r="I556" t="s">
        <v>26</v>
      </c>
      <c r="J556" t="s">
        <v>30</v>
      </c>
      <c r="K556">
        <v>684</v>
      </c>
      <c r="L556">
        <v>0.25747516199999998</v>
      </c>
      <c r="M556" t="s">
        <v>34</v>
      </c>
      <c r="N556">
        <v>28</v>
      </c>
      <c r="O556">
        <v>827</v>
      </c>
      <c r="P556">
        <v>3731.666667</v>
      </c>
      <c r="Q556">
        <v>124193</v>
      </c>
      <c r="R556">
        <v>0.27029946700000002</v>
      </c>
      <c r="S556">
        <v>0</v>
      </c>
      <c r="T556">
        <v>53</v>
      </c>
    </row>
    <row r="557" spans="1:20" x14ac:dyDescent="0.25">
      <c r="A557" t="s">
        <v>88</v>
      </c>
      <c r="B557">
        <v>35</v>
      </c>
      <c r="C557">
        <v>24199</v>
      </c>
      <c r="D557">
        <v>521</v>
      </c>
      <c r="E557" t="s">
        <v>89</v>
      </c>
      <c r="F557" t="s">
        <v>74</v>
      </c>
      <c r="G557">
        <v>4920</v>
      </c>
      <c r="H557">
        <v>24</v>
      </c>
      <c r="I557" t="s">
        <v>22</v>
      </c>
      <c r="J557" t="s">
        <v>30</v>
      </c>
      <c r="K557">
        <v>337</v>
      </c>
      <c r="L557">
        <v>0.41618181500000001</v>
      </c>
      <c r="M557" t="s">
        <v>24</v>
      </c>
      <c r="N557">
        <v>22</v>
      </c>
      <c r="O557">
        <v>18203</v>
      </c>
      <c r="P557">
        <v>2016.583333</v>
      </c>
      <c r="Q557">
        <v>100259</v>
      </c>
      <c r="R557">
        <v>0.22677387700000001</v>
      </c>
      <c r="S557">
        <v>0</v>
      </c>
      <c r="T557">
        <v>54</v>
      </c>
    </row>
    <row r="558" spans="1:20" x14ac:dyDescent="0.25">
      <c r="A558" s="1">
        <v>43657</v>
      </c>
      <c r="B558">
        <v>34</v>
      </c>
      <c r="C558">
        <v>112033</v>
      </c>
      <c r="D558">
        <v>596</v>
      </c>
      <c r="E558" t="s">
        <v>20</v>
      </c>
      <c r="F558" t="s">
        <v>25</v>
      </c>
      <c r="G558">
        <v>34995</v>
      </c>
      <c r="H558">
        <v>60</v>
      </c>
      <c r="I558" t="s">
        <v>26</v>
      </c>
      <c r="J558" t="s">
        <v>34</v>
      </c>
      <c r="K558">
        <v>308</v>
      </c>
      <c r="L558">
        <v>0.64105863500000004</v>
      </c>
      <c r="M558" t="s">
        <v>34</v>
      </c>
      <c r="N558">
        <v>25</v>
      </c>
      <c r="O558">
        <v>8724</v>
      </c>
      <c r="P558">
        <v>9336.0833330000005</v>
      </c>
      <c r="Q558">
        <v>144362</v>
      </c>
      <c r="R558">
        <v>0.28060910500000003</v>
      </c>
      <c r="S558">
        <v>0</v>
      </c>
      <c r="T558">
        <v>52</v>
      </c>
    </row>
    <row r="559" spans="1:20" x14ac:dyDescent="0.25">
      <c r="A559" s="1">
        <v>43658</v>
      </c>
      <c r="B559">
        <v>34</v>
      </c>
      <c r="C559">
        <v>115637</v>
      </c>
      <c r="D559">
        <v>588</v>
      </c>
      <c r="E559" t="s">
        <v>52</v>
      </c>
      <c r="F559" t="s">
        <v>41</v>
      </c>
      <c r="G559">
        <v>11315</v>
      </c>
      <c r="H559">
        <v>60</v>
      </c>
      <c r="I559" t="s">
        <v>26</v>
      </c>
      <c r="J559" t="s">
        <v>23</v>
      </c>
      <c r="K559">
        <v>259</v>
      </c>
      <c r="L559">
        <v>0.574298753</v>
      </c>
      <c r="M559" t="s">
        <v>28</v>
      </c>
      <c r="N559">
        <v>19</v>
      </c>
      <c r="O559">
        <v>1755</v>
      </c>
      <c r="P559">
        <v>9636.4166669999995</v>
      </c>
      <c r="Q559">
        <v>705839</v>
      </c>
      <c r="R559">
        <v>0.200654839</v>
      </c>
      <c r="S559">
        <v>1</v>
      </c>
      <c r="T559">
        <v>40.799999999999997</v>
      </c>
    </row>
    <row r="560" spans="1:20" x14ac:dyDescent="0.25">
      <c r="A560" s="1">
        <v>43659</v>
      </c>
      <c r="B560">
        <v>44</v>
      </c>
      <c r="C560">
        <v>43752</v>
      </c>
      <c r="D560">
        <v>595</v>
      </c>
      <c r="E560" t="s">
        <v>20</v>
      </c>
      <c r="F560" t="s">
        <v>29</v>
      </c>
      <c r="G560">
        <v>13313</v>
      </c>
      <c r="H560">
        <v>48</v>
      </c>
      <c r="I560" t="s">
        <v>35</v>
      </c>
      <c r="J560" t="s">
        <v>23</v>
      </c>
      <c r="K560">
        <v>457</v>
      </c>
      <c r="L560">
        <v>0.4206973</v>
      </c>
      <c r="M560" t="s">
        <v>24</v>
      </c>
      <c r="N560">
        <v>29</v>
      </c>
      <c r="O560">
        <v>26174</v>
      </c>
      <c r="P560">
        <v>3646</v>
      </c>
      <c r="Q560">
        <v>3140</v>
      </c>
      <c r="R560">
        <v>0.243479521</v>
      </c>
      <c r="S560">
        <v>0</v>
      </c>
      <c r="T560">
        <v>59</v>
      </c>
    </row>
    <row r="561" spans="1:20" x14ac:dyDescent="0.25">
      <c r="A561" s="1">
        <v>43660</v>
      </c>
      <c r="B561">
        <v>34</v>
      </c>
      <c r="C561">
        <v>84516</v>
      </c>
      <c r="D561">
        <v>574</v>
      </c>
      <c r="E561" t="s">
        <v>33</v>
      </c>
      <c r="F561" t="s">
        <v>25</v>
      </c>
      <c r="G561">
        <v>41178</v>
      </c>
      <c r="H561">
        <v>72</v>
      </c>
      <c r="I561" t="s">
        <v>26</v>
      </c>
      <c r="J561" t="s">
        <v>27</v>
      </c>
      <c r="K561">
        <v>769</v>
      </c>
      <c r="L561">
        <v>7.7850452000000001E-2</v>
      </c>
      <c r="M561" t="s">
        <v>31</v>
      </c>
      <c r="N561">
        <v>29</v>
      </c>
      <c r="O561">
        <v>1427</v>
      </c>
      <c r="P561">
        <v>7043</v>
      </c>
      <c r="Q561">
        <v>11958</v>
      </c>
      <c r="R561">
        <v>0.25493725499999997</v>
      </c>
      <c r="S561">
        <v>0</v>
      </c>
      <c r="T561">
        <v>55</v>
      </c>
    </row>
    <row r="562" spans="1:20" x14ac:dyDescent="0.25">
      <c r="A562" s="1">
        <v>43661</v>
      </c>
      <c r="B562">
        <v>43</v>
      </c>
      <c r="C562">
        <v>63079</v>
      </c>
      <c r="E562" t="s">
        <v>20</v>
      </c>
      <c r="F562" t="s">
        <v>29</v>
      </c>
      <c r="G562">
        <v>23063</v>
      </c>
      <c r="H562">
        <v>84</v>
      </c>
      <c r="I562" t="s">
        <v>22</v>
      </c>
      <c r="J562" t="s">
        <v>34</v>
      </c>
      <c r="K562">
        <v>449</v>
      </c>
      <c r="L562">
        <v>0.19830895600000001</v>
      </c>
      <c r="M562" t="s">
        <v>38</v>
      </c>
      <c r="N562">
        <v>19</v>
      </c>
      <c r="O562">
        <v>1045</v>
      </c>
      <c r="P562">
        <v>5256.5833329999996</v>
      </c>
      <c r="Q562">
        <v>20458</v>
      </c>
      <c r="R562">
        <v>0.261166334</v>
      </c>
      <c r="S562">
        <v>0</v>
      </c>
      <c r="T562">
        <v>48</v>
      </c>
    </row>
    <row r="563" spans="1:20" x14ac:dyDescent="0.25">
      <c r="A563" s="1">
        <v>43662</v>
      </c>
      <c r="B563">
        <v>64</v>
      </c>
      <c r="C563">
        <v>86330</v>
      </c>
      <c r="D563">
        <v>636</v>
      </c>
      <c r="F563" t="s">
        <v>29</v>
      </c>
      <c r="G563">
        <v>13066</v>
      </c>
      <c r="H563">
        <v>60</v>
      </c>
      <c r="I563" t="s">
        <v>22</v>
      </c>
      <c r="J563" t="s">
        <v>27</v>
      </c>
      <c r="K563">
        <v>254</v>
      </c>
      <c r="L563">
        <v>0.21948668299999999</v>
      </c>
      <c r="M563" t="s">
        <v>28</v>
      </c>
      <c r="N563">
        <v>27</v>
      </c>
      <c r="O563">
        <v>812</v>
      </c>
      <c r="P563">
        <v>7194.1666670000004</v>
      </c>
      <c r="Q563">
        <v>17515</v>
      </c>
      <c r="R563">
        <v>0.165527218</v>
      </c>
      <c r="S563">
        <v>1</v>
      </c>
      <c r="T563">
        <v>37.6</v>
      </c>
    </row>
    <row r="564" spans="1:20" x14ac:dyDescent="0.25">
      <c r="A564" s="1">
        <v>43663</v>
      </c>
      <c r="B564">
        <v>50</v>
      </c>
      <c r="C564">
        <v>27549</v>
      </c>
      <c r="D564">
        <v>571</v>
      </c>
      <c r="E564" t="s">
        <v>20</v>
      </c>
      <c r="F564" t="s">
        <v>32</v>
      </c>
      <c r="G564">
        <v>26843</v>
      </c>
      <c r="H564">
        <v>36</v>
      </c>
      <c r="I564" t="s">
        <v>22</v>
      </c>
      <c r="J564" t="s">
        <v>30</v>
      </c>
      <c r="K564">
        <v>466</v>
      </c>
      <c r="L564">
        <v>0.42857319500000002</v>
      </c>
      <c r="M564" t="s">
        <v>34</v>
      </c>
      <c r="N564">
        <v>22</v>
      </c>
      <c r="O564">
        <v>1559</v>
      </c>
      <c r="P564">
        <v>2295.75</v>
      </c>
      <c r="Q564">
        <v>13737</v>
      </c>
      <c r="R564">
        <v>0.23912528999999999</v>
      </c>
      <c r="S564">
        <v>0</v>
      </c>
      <c r="T564">
        <v>61</v>
      </c>
    </row>
    <row r="565" spans="1:20" x14ac:dyDescent="0.25">
      <c r="A565" s="1">
        <v>43664</v>
      </c>
      <c r="B565">
        <v>36</v>
      </c>
      <c r="C565">
        <v>65087</v>
      </c>
      <c r="D565">
        <v>583</v>
      </c>
      <c r="E565" t="s">
        <v>20</v>
      </c>
      <c r="F565" t="s">
        <v>21</v>
      </c>
      <c r="G565">
        <v>16824</v>
      </c>
      <c r="H565">
        <v>72</v>
      </c>
      <c r="I565" t="s">
        <v>26</v>
      </c>
      <c r="J565" t="s">
        <v>27</v>
      </c>
      <c r="K565">
        <v>695</v>
      </c>
      <c r="L565">
        <v>0.54906157499999997</v>
      </c>
      <c r="M565" t="s">
        <v>24</v>
      </c>
      <c r="N565">
        <v>35</v>
      </c>
      <c r="O565">
        <v>2463</v>
      </c>
      <c r="P565">
        <v>5423.9166670000004</v>
      </c>
      <c r="Q565">
        <v>106364</v>
      </c>
      <c r="R565">
        <v>0.23346857100000001</v>
      </c>
      <c r="S565">
        <v>1</v>
      </c>
      <c r="T565">
        <v>44</v>
      </c>
    </row>
    <row r="566" spans="1:20" x14ac:dyDescent="0.25">
      <c r="A566" s="1">
        <v>43665</v>
      </c>
      <c r="B566">
        <v>54</v>
      </c>
      <c r="C566">
        <v>171153</v>
      </c>
      <c r="E566" t="s">
        <v>20</v>
      </c>
      <c r="F566" t="s">
        <v>21</v>
      </c>
      <c r="G566">
        <v>19780</v>
      </c>
      <c r="H566">
        <v>84</v>
      </c>
      <c r="I566" t="s">
        <v>22</v>
      </c>
      <c r="J566" t="s">
        <v>27</v>
      </c>
      <c r="K566">
        <v>447</v>
      </c>
      <c r="L566">
        <v>0.18509594200000001</v>
      </c>
      <c r="M566" t="s">
        <v>24</v>
      </c>
      <c r="N566">
        <v>20</v>
      </c>
      <c r="O566">
        <v>4124</v>
      </c>
      <c r="P566">
        <v>14262.75</v>
      </c>
      <c r="Q566">
        <v>48386</v>
      </c>
      <c r="R566">
        <v>0.27334101599999999</v>
      </c>
      <c r="S566">
        <v>1</v>
      </c>
      <c r="T566">
        <v>40.799999999999997</v>
      </c>
    </row>
    <row r="567" spans="1:20" x14ac:dyDescent="0.25">
      <c r="A567" s="1">
        <v>43666</v>
      </c>
      <c r="B567">
        <v>35</v>
      </c>
      <c r="C567">
        <v>125795</v>
      </c>
      <c r="D567">
        <v>540</v>
      </c>
      <c r="E567" t="s">
        <v>20</v>
      </c>
      <c r="F567" t="s">
        <v>29</v>
      </c>
      <c r="G567">
        <v>14743</v>
      </c>
      <c r="H567">
        <v>84</v>
      </c>
      <c r="I567" t="s">
        <v>26</v>
      </c>
      <c r="J567" t="s">
        <v>30</v>
      </c>
      <c r="K567">
        <v>714</v>
      </c>
      <c r="L567">
        <v>8.8569645000000002E-2</v>
      </c>
      <c r="M567" t="s">
        <v>24</v>
      </c>
      <c r="N567">
        <v>24</v>
      </c>
      <c r="O567">
        <v>1365</v>
      </c>
      <c r="P567">
        <v>10482.916670000001</v>
      </c>
      <c r="Q567">
        <v>5729</v>
      </c>
      <c r="R567">
        <v>0.27562109000000001</v>
      </c>
      <c r="S567">
        <v>1</v>
      </c>
      <c r="T567">
        <v>42.4</v>
      </c>
    </row>
    <row r="568" spans="1:20" x14ac:dyDescent="0.25">
      <c r="A568" s="1">
        <v>43667</v>
      </c>
      <c r="B568">
        <v>18</v>
      </c>
      <c r="C568">
        <v>64715</v>
      </c>
      <c r="D568">
        <v>553</v>
      </c>
      <c r="E568" t="s">
        <v>20</v>
      </c>
      <c r="F568" t="s">
        <v>29</v>
      </c>
      <c r="G568">
        <v>26826</v>
      </c>
      <c r="H568">
        <v>96</v>
      </c>
      <c r="I568" t="s">
        <v>22</v>
      </c>
      <c r="J568" t="s">
        <v>23</v>
      </c>
      <c r="K568">
        <v>586</v>
      </c>
      <c r="L568">
        <v>0.215853873</v>
      </c>
      <c r="M568" t="s">
        <v>24</v>
      </c>
      <c r="N568">
        <v>22</v>
      </c>
      <c r="O568">
        <v>6103</v>
      </c>
      <c r="P568">
        <v>5392.9166670000004</v>
      </c>
      <c r="Q568">
        <v>70877</v>
      </c>
      <c r="R568">
        <v>0.33797635399999998</v>
      </c>
      <c r="S568">
        <v>0</v>
      </c>
      <c r="T568">
        <v>49</v>
      </c>
    </row>
    <row r="569" spans="1:20" x14ac:dyDescent="0.25">
      <c r="A569" s="1">
        <v>43668</v>
      </c>
      <c r="B569">
        <v>27</v>
      </c>
      <c r="C569">
        <v>68021</v>
      </c>
      <c r="D569">
        <v>547</v>
      </c>
      <c r="E569" t="s">
        <v>37</v>
      </c>
      <c r="F569" t="s">
        <v>49</v>
      </c>
      <c r="G569">
        <v>25477</v>
      </c>
      <c r="H569">
        <v>84</v>
      </c>
      <c r="I569" t="s">
        <v>22</v>
      </c>
      <c r="J569" t="s">
        <v>23</v>
      </c>
      <c r="K569">
        <v>311</v>
      </c>
      <c r="L569">
        <v>0.197643508</v>
      </c>
      <c r="M569" t="s">
        <v>38</v>
      </c>
      <c r="N569">
        <v>25</v>
      </c>
      <c r="O569">
        <v>3943</v>
      </c>
      <c r="P569">
        <v>5668.4166670000004</v>
      </c>
      <c r="Q569">
        <v>10054</v>
      </c>
      <c r="R569">
        <v>0.23517470100000001</v>
      </c>
      <c r="S569">
        <v>0</v>
      </c>
      <c r="T569">
        <v>50</v>
      </c>
    </row>
    <row r="570" spans="1:20" x14ac:dyDescent="0.25">
      <c r="A570" s="1">
        <v>43669</v>
      </c>
      <c r="B570">
        <v>18</v>
      </c>
      <c r="C570">
        <v>227026</v>
      </c>
      <c r="D570">
        <v>570</v>
      </c>
      <c r="E570" t="s">
        <v>20</v>
      </c>
      <c r="F570" t="s">
        <v>21</v>
      </c>
      <c r="G570">
        <v>21516</v>
      </c>
      <c r="H570">
        <v>60</v>
      </c>
      <c r="I570" t="s">
        <v>35</v>
      </c>
      <c r="J570" t="s">
        <v>30</v>
      </c>
      <c r="K570">
        <v>357</v>
      </c>
      <c r="L570">
        <v>0.117210044</v>
      </c>
      <c r="M570" t="s">
        <v>28</v>
      </c>
      <c r="N570">
        <v>20</v>
      </c>
      <c r="O570">
        <v>1273</v>
      </c>
      <c r="P570">
        <v>18918.833330000001</v>
      </c>
      <c r="Q570">
        <v>5641</v>
      </c>
      <c r="R570">
        <v>0.244145103</v>
      </c>
      <c r="S570">
        <v>1</v>
      </c>
      <c r="T570">
        <v>48</v>
      </c>
    </row>
    <row r="571" spans="1:20" x14ac:dyDescent="0.25">
      <c r="A571" s="1">
        <v>43670</v>
      </c>
      <c r="B571">
        <v>35</v>
      </c>
      <c r="C571">
        <v>73723</v>
      </c>
      <c r="D571">
        <v>610</v>
      </c>
      <c r="E571" t="s">
        <v>20</v>
      </c>
      <c r="F571" t="s">
        <v>25</v>
      </c>
      <c r="G571">
        <v>14338</v>
      </c>
      <c r="H571">
        <v>60</v>
      </c>
      <c r="I571" t="s">
        <v>22</v>
      </c>
      <c r="J571" t="s">
        <v>30</v>
      </c>
      <c r="K571">
        <v>433</v>
      </c>
      <c r="L571">
        <v>8.8048479999999998E-2</v>
      </c>
      <c r="M571" t="s">
        <v>28</v>
      </c>
      <c r="N571">
        <v>11</v>
      </c>
      <c r="O571">
        <v>3221</v>
      </c>
      <c r="P571">
        <v>6143.5833329999996</v>
      </c>
      <c r="Q571">
        <v>10370</v>
      </c>
      <c r="R571">
        <v>0.215228328</v>
      </c>
      <c r="S571">
        <v>0</v>
      </c>
      <c r="T571">
        <v>48</v>
      </c>
    </row>
    <row r="572" spans="1:20" x14ac:dyDescent="0.25">
      <c r="A572" s="1">
        <v>43671</v>
      </c>
      <c r="B572">
        <v>40</v>
      </c>
      <c r="C572">
        <v>28024</v>
      </c>
      <c r="D572">
        <v>540</v>
      </c>
      <c r="E572" t="s">
        <v>20</v>
      </c>
      <c r="F572" t="s">
        <v>32</v>
      </c>
      <c r="G572">
        <v>41317</v>
      </c>
      <c r="H572">
        <v>24</v>
      </c>
      <c r="I572" t="s">
        <v>22</v>
      </c>
      <c r="J572" t="s">
        <v>27</v>
      </c>
      <c r="K572">
        <v>175</v>
      </c>
      <c r="L572">
        <v>0.36646777800000002</v>
      </c>
      <c r="M572" t="s">
        <v>24</v>
      </c>
      <c r="N572">
        <v>20</v>
      </c>
      <c r="O572">
        <v>5969</v>
      </c>
      <c r="P572">
        <v>2335.333333</v>
      </c>
      <c r="Q572">
        <v>16143</v>
      </c>
      <c r="R572">
        <v>0.23068765999999999</v>
      </c>
      <c r="S572">
        <v>0</v>
      </c>
      <c r="T572">
        <v>57</v>
      </c>
    </row>
    <row r="573" spans="1:20" x14ac:dyDescent="0.25">
      <c r="A573" s="1">
        <v>43672</v>
      </c>
      <c r="B573">
        <v>60</v>
      </c>
      <c r="C573">
        <v>178505</v>
      </c>
      <c r="D573">
        <v>624</v>
      </c>
      <c r="E573" t="s">
        <v>20</v>
      </c>
      <c r="F573" t="s">
        <v>41</v>
      </c>
      <c r="G573">
        <v>27743</v>
      </c>
      <c r="H573">
        <v>12</v>
      </c>
      <c r="I573" t="s">
        <v>26</v>
      </c>
      <c r="J573" t="s">
        <v>27</v>
      </c>
      <c r="K573">
        <v>1228</v>
      </c>
      <c r="L573">
        <v>0.10457766</v>
      </c>
      <c r="M573" t="s">
        <v>28</v>
      </c>
      <c r="N573">
        <v>28</v>
      </c>
      <c r="O573">
        <v>2681</v>
      </c>
      <c r="P573">
        <v>14875.416670000001</v>
      </c>
      <c r="Q573">
        <v>234833</v>
      </c>
      <c r="R573">
        <v>0.19099133400000001</v>
      </c>
      <c r="S573">
        <v>1</v>
      </c>
      <c r="T573">
        <v>36.799999999999997</v>
      </c>
    </row>
    <row r="574" spans="1:20" x14ac:dyDescent="0.25">
      <c r="A574" s="1">
        <v>43673</v>
      </c>
      <c r="B574">
        <v>43</v>
      </c>
      <c r="C574">
        <v>58472</v>
      </c>
      <c r="D574">
        <v>568</v>
      </c>
      <c r="E574" t="s">
        <v>20</v>
      </c>
      <c r="F574" t="s">
        <v>21</v>
      </c>
      <c r="G574">
        <v>21879</v>
      </c>
      <c r="H574">
        <v>96</v>
      </c>
      <c r="I574" t="s">
        <v>26</v>
      </c>
      <c r="J574" t="s">
        <v>27</v>
      </c>
      <c r="K574">
        <v>404</v>
      </c>
      <c r="L574">
        <v>0.37739409200000001</v>
      </c>
      <c r="M574" t="s">
        <v>28</v>
      </c>
      <c r="N574">
        <v>29</v>
      </c>
      <c r="O574">
        <v>9327</v>
      </c>
      <c r="P574">
        <v>4872.6666670000004</v>
      </c>
      <c r="Q574">
        <v>64201</v>
      </c>
      <c r="R574">
        <v>0.21833538899999999</v>
      </c>
      <c r="S574">
        <v>1</v>
      </c>
      <c r="T574">
        <v>42.4</v>
      </c>
    </row>
    <row r="575" spans="1:20" x14ac:dyDescent="0.25">
      <c r="A575" s="1">
        <v>43674</v>
      </c>
      <c r="B575">
        <v>37</v>
      </c>
      <c r="C575">
        <v>61529</v>
      </c>
      <c r="D575">
        <v>462</v>
      </c>
      <c r="E575" t="s">
        <v>45</v>
      </c>
      <c r="G575">
        <v>27348</v>
      </c>
      <c r="H575">
        <v>12</v>
      </c>
      <c r="I575" t="s">
        <v>26</v>
      </c>
      <c r="J575" t="s">
        <v>30</v>
      </c>
      <c r="K575">
        <v>176</v>
      </c>
      <c r="L575">
        <v>0.51661381100000003</v>
      </c>
      <c r="M575" t="s">
        <v>24</v>
      </c>
      <c r="N575">
        <v>20</v>
      </c>
      <c r="O575">
        <v>3831</v>
      </c>
      <c r="P575">
        <v>5127.4166670000004</v>
      </c>
      <c r="Q575">
        <v>39943</v>
      </c>
      <c r="R575">
        <v>0.27924847600000002</v>
      </c>
      <c r="S575">
        <v>0</v>
      </c>
      <c r="T575">
        <v>63</v>
      </c>
    </row>
    <row r="576" spans="1:20" x14ac:dyDescent="0.25">
      <c r="A576" s="1">
        <v>43675</v>
      </c>
      <c r="B576">
        <v>49</v>
      </c>
      <c r="C576">
        <v>45667</v>
      </c>
      <c r="D576">
        <v>586</v>
      </c>
      <c r="E576" t="s">
        <v>20</v>
      </c>
      <c r="F576" t="s">
        <v>32</v>
      </c>
      <c r="G576">
        <v>15832</v>
      </c>
      <c r="H576">
        <v>48</v>
      </c>
      <c r="I576" t="s">
        <v>35</v>
      </c>
      <c r="J576" t="s">
        <v>27</v>
      </c>
      <c r="K576">
        <v>775</v>
      </c>
      <c r="L576">
        <v>0.21552940800000001</v>
      </c>
      <c r="M576" t="s">
        <v>28</v>
      </c>
      <c r="N576">
        <v>28</v>
      </c>
      <c r="O576">
        <v>1052</v>
      </c>
      <c r="P576">
        <v>3805.583333</v>
      </c>
      <c r="Q576">
        <v>38709</v>
      </c>
      <c r="R576">
        <v>0.26129196500000001</v>
      </c>
      <c r="S576">
        <v>0</v>
      </c>
      <c r="T576">
        <v>54</v>
      </c>
    </row>
    <row r="577" spans="1:20" x14ac:dyDescent="0.25">
      <c r="A577" s="1">
        <v>43676</v>
      </c>
      <c r="B577">
        <v>18</v>
      </c>
      <c r="C577">
        <v>29145</v>
      </c>
      <c r="D577">
        <v>595</v>
      </c>
      <c r="E577" t="s">
        <v>33</v>
      </c>
      <c r="F577" t="s">
        <v>32</v>
      </c>
      <c r="G577">
        <v>21836</v>
      </c>
      <c r="H577">
        <v>72</v>
      </c>
      <c r="I577" t="s">
        <v>22</v>
      </c>
      <c r="J577" t="s">
        <v>27</v>
      </c>
      <c r="K577">
        <v>344</v>
      </c>
      <c r="L577">
        <v>0.165909378</v>
      </c>
      <c r="M577" t="s">
        <v>31</v>
      </c>
      <c r="N577">
        <v>27</v>
      </c>
      <c r="O577">
        <v>2668</v>
      </c>
      <c r="P577">
        <v>2428.75</v>
      </c>
      <c r="Q577">
        <v>17187</v>
      </c>
      <c r="R577">
        <v>0.25280581000000002</v>
      </c>
      <c r="S577">
        <v>0</v>
      </c>
      <c r="T577">
        <v>57</v>
      </c>
    </row>
    <row r="578" spans="1:20" x14ac:dyDescent="0.25">
      <c r="A578" s="1">
        <v>43677</v>
      </c>
      <c r="B578">
        <v>42</v>
      </c>
      <c r="C578">
        <v>51631</v>
      </c>
      <c r="D578">
        <v>522</v>
      </c>
      <c r="E578" t="s">
        <v>20</v>
      </c>
      <c r="F578" t="s">
        <v>25</v>
      </c>
      <c r="G578">
        <v>21057</v>
      </c>
      <c r="H578">
        <v>48</v>
      </c>
      <c r="I578" t="s">
        <v>26</v>
      </c>
      <c r="J578" t="s">
        <v>27</v>
      </c>
      <c r="K578">
        <v>575</v>
      </c>
      <c r="L578">
        <v>0.26862003400000001</v>
      </c>
      <c r="M578" t="s">
        <v>38</v>
      </c>
      <c r="N578">
        <v>25</v>
      </c>
      <c r="O578">
        <v>5681</v>
      </c>
      <c r="P578">
        <v>4302.5833329999996</v>
      </c>
      <c r="Q578">
        <v>7459</v>
      </c>
      <c r="R578">
        <v>0.24006451400000001</v>
      </c>
      <c r="S578">
        <v>0</v>
      </c>
      <c r="T578">
        <v>52</v>
      </c>
    </row>
    <row r="579" spans="1:20" x14ac:dyDescent="0.25">
      <c r="A579" s="1">
        <v>43678</v>
      </c>
      <c r="B579">
        <v>49</v>
      </c>
      <c r="C579">
        <v>90478</v>
      </c>
      <c r="D579">
        <v>609</v>
      </c>
      <c r="E579" t="s">
        <v>20</v>
      </c>
      <c r="F579" t="s">
        <v>29</v>
      </c>
      <c r="G579">
        <v>16052</v>
      </c>
      <c r="H579">
        <v>84</v>
      </c>
      <c r="I579" t="s">
        <v>35</v>
      </c>
      <c r="J579" t="s">
        <v>27</v>
      </c>
      <c r="K579">
        <v>565</v>
      </c>
      <c r="L579">
        <v>0.423490851</v>
      </c>
      <c r="M579" t="s">
        <v>24</v>
      </c>
      <c r="N579">
        <v>29</v>
      </c>
      <c r="O579">
        <v>773</v>
      </c>
      <c r="P579">
        <v>7539.8333329999996</v>
      </c>
      <c r="Q579">
        <v>33463</v>
      </c>
      <c r="R579">
        <v>0.196980711</v>
      </c>
      <c r="S579">
        <v>1</v>
      </c>
      <c r="T579">
        <v>44</v>
      </c>
    </row>
    <row r="580" spans="1:20" x14ac:dyDescent="0.25">
      <c r="A580" s="1">
        <v>43679</v>
      </c>
      <c r="B580">
        <v>22</v>
      </c>
      <c r="C580">
        <v>68067</v>
      </c>
      <c r="D580">
        <v>613</v>
      </c>
      <c r="E580" t="s">
        <v>20</v>
      </c>
      <c r="F580" t="s">
        <v>29</v>
      </c>
      <c r="G580">
        <v>55965</v>
      </c>
      <c r="H580">
        <v>96</v>
      </c>
      <c r="I580" t="s">
        <v>22</v>
      </c>
      <c r="J580" t="s">
        <v>34</v>
      </c>
      <c r="K580">
        <v>810</v>
      </c>
      <c r="L580">
        <v>0.14300644800000001</v>
      </c>
      <c r="M580" t="s">
        <v>24</v>
      </c>
      <c r="N580">
        <v>29</v>
      </c>
      <c r="O580">
        <v>4342</v>
      </c>
      <c r="P580">
        <v>5672.25</v>
      </c>
      <c r="Q580">
        <v>115064</v>
      </c>
      <c r="R580">
        <v>0.28869437599999997</v>
      </c>
      <c r="S580">
        <v>0</v>
      </c>
      <c r="T580">
        <v>43</v>
      </c>
    </row>
    <row r="581" spans="1:20" x14ac:dyDescent="0.25">
      <c r="A581" s="1">
        <v>43680</v>
      </c>
      <c r="B581">
        <v>53</v>
      </c>
      <c r="C581">
        <v>82334</v>
      </c>
      <c r="D581">
        <v>571</v>
      </c>
      <c r="E581" t="s">
        <v>20</v>
      </c>
      <c r="F581" t="s">
        <v>29</v>
      </c>
      <c r="G581">
        <v>19842</v>
      </c>
      <c r="H581">
        <v>36</v>
      </c>
      <c r="I581" t="s">
        <v>26</v>
      </c>
      <c r="J581" t="s">
        <v>23</v>
      </c>
      <c r="K581">
        <v>689</v>
      </c>
      <c r="L581">
        <v>0.299603864</v>
      </c>
      <c r="M581" t="s">
        <v>28</v>
      </c>
      <c r="N581">
        <v>26</v>
      </c>
      <c r="O581">
        <v>6367</v>
      </c>
      <c r="P581">
        <v>6861.1666670000004</v>
      </c>
      <c r="Q581">
        <v>204921</v>
      </c>
      <c r="R581">
        <v>0.19801028200000001</v>
      </c>
      <c r="S581">
        <v>1</v>
      </c>
      <c r="T581">
        <v>44</v>
      </c>
    </row>
    <row r="582" spans="1:20" x14ac:dyDescent="0.25">
      <c r="A582" s="1">
        <v>43681</v>
      </c>
      <c r="B582">
        <v>44</v>
      </c>
      <c r="C582">
        <v>41288</v>
      </c>
      <c r="D582">
        <v>596</v>
      </c>
      <c r="E582" t="s">
        <v>20</v>
      </c>
      <c r="F582" t="s">
        <v>29</v>
      </c>
      <c r="G582">
        <v>26599</v>
      </c>
      <c r="H582">
        <v>60</v>
      </c>
      <c r="I582" t="s">
        <v>26</v>
      </c>
      <c r="J582" t="s">
        <v>27</v>
      </c>
      <c r="K582">
        <v>409</v>
      </c>
      <c r="L582">
        <v>0.127785341</v>
      </c>
      <c r="M582" t="s">
        <v>34</v>
      </c>
      <c r="N582">
        <v>25</v>
      </c>
      <c r="O582">
        <v>1772</v>
      </c>
      <c r="P582">
        <v>3440.666667</v>
      </c>
      <c r="Q582">
        <v>101282</v>
      </c>
      <c r="R582">
        <v>0.24330919100000001</v>
      </c>
      <c r="S582">
        <v>0</v>
      </c>
      <c r="T582">
        <v>48</v>
      </c>
    </row>
    <row r="583" spans="1:20" x14ac:dyDescent="0.25">
      <c r="A583" s="1">
        <v>43682</v>
      </c>
      <c r="B583">
        <v>35</v>
      </c>
      <c r="C583">
        <v>18005</v>
      </c>
      <c r="D583">
        <v>634</v>
      </c>
      <c r="E583" t="s">
        <v>33</v>
      </c>
      <c r="F583" t="s">
        <v>29</v>
      </c>
      <c r="G583">
        <v>41900</v>
      </c>
      <c r="H583">
        <v>12</v>
      </c>
      <c r="I583" t="s">
        <v>26</v>
      </c>
      <c r="J583" t="s">
        <v>27</v>
      </c>
      <c r="K583">
        <v>432</v>
      </c>
      <c r="L583">
        <v>0.454742853</v>
      </c>
      <c r="M583" t="s">
        <v>28</v>
      </c>
      <c r="N583">
        <v>26</v>
      </c>
      <c r="O583">
        <v>1210</v>
      </c>
      <c r="P583">
        <v>1500.416667</v>
      </c>
      <c r="Q583">
        <v>116143</v>
      </c>
      <c r="R583">
        <v>0.20005666</v>
      </c>
      <c r="S583">
        <v>0</v>
      </c>
      <c r="T583">
        <v>65</v>
      </c>
    </row>
    <row r="584" spans="1:20" x14ac:dyDescent="0.25">
      <c r="A584" s="1">
        <v>43683</v>
      </c>
      <c r="B584">
        <v>47</v>
      </c>
      <c r="C584">
        <v>50061</v>
      </c>
      <c r="D584">
        <v>614</v>
      </c>
      <c r="E584" t="s">
        <v>20</v>
      </c>
      <c r="F584" t="s">
        <v>21</v>
      </c>
      <c r="G584">
        <v>32043</v>
      </c>
      <c r="H584">
        <v>48</v>
      </c>
      <c r="I584" t="s">
        <v>22</v>
      </c>
      <c r="J584" t="s">
        <v>27</v>
      </c>
      <c r="K584">
        <v>460</v>
      </c>
      <c r="L584">
        <v>0.30155996000000002</v>
      </c>
      <c r="M584" t="s">
        <v>24</v>
      </c>
      <c r="N584">
        <v>24</v>
      </c>
      <c r="O584">
        <v>5256</v>
      </c>
      <c r="P584">
        <v>4171.75</v>
      </c>
      <c r="Q584">
        <v>60025</v>
      </c>
      <c r="R584">
        <v>0.20383931799999999</v>
      </c>
      <c r="S584">
        <v>0</v>
      </c>
      <c r="T584">
        <v>48</v>
      </c>
    </row>
    <row r="585" spans="1:20" x14ac:dyDescent="0.25">
      <c r="A585" s="1">
        <v>43684</v>
      </c>
      <c r="B585">
        <v>67</v>
      </c>
      <c r="C585">
        <v>87371</v>
      </c>
      <c r="D585">
        <v>509</v>
      </c>
      <c r="F585" t="s">
        <v>29</v>
      </c>
      <c r="G585">
        <v>27722</v>
      </c>
      <c r="H585">
        <v>72</v>
      </c>
      <c r="I585" t="s">
        <v>35</v>
      </c>
      <c r="J585" t="s">
        <v>30</v>
      </c>
      <c r="K585">
        <v>907</v>
      </c>
      <c r="L585">
        <v>0.55646557600000002</v>
      </c>
      <c r="M585" t="s">
        <v>31</v>
      </c>
      <c r="N585">
        <v>20</v>
      </c>
      <c r="O585">
        <v>1128</v>
      </c>
      <c r="P585">
        <v>7280.9166670000004</v>
      </c>
      <c r="Q585">
        <v>66517</v>
      </c>
      <c r="R585">
        <v>0.32359139599999998</v>
      </c>
      <c r="S585">
        <v>0</v>
      </c>
      <c r="T585">
        <v>54</v>
      </c>
    </row>
    <row r="586" spans="1:20" x14ac:dyDescent="0.25">
      <c r="A586" s="1">
        <v>43685</v>
      </c>
      <c r="B586">
        <v>42</v>
      </c>
      <c r="C586">
        <v>18379</v>
      </c>
      <c r="D586">
        <v>605</v>
      </c>
      <c r="E586" t="s">
        <v>33</v>
      </c>
      <c r="F586" t="s">
        <v>41</v>
      </c>
      <c r="G586">
        <v>16635</v>
      </c>
      <c r="H586">
        <v>36</v>
      </c>
      <c r="I586" t="s">
        <v>35</v>
      </c>
      <c r="J586" t="s">
        <v>30</v>
      </c>
      <c r="K586">
        <v>556</v>
      </c>
      <c r="L586">
        <v>0.29452071699999999</v>
      </c>
      <c r="M586" t="s">
        <v>24</v>
      </c>
      <c r="N586">
        <v>30</v>
      </c>
      <c r="O586">
        <v>11150</v>
      </c>
      <c r="P586">
        <v>1531.583333</v>
      </c>
      <c r="Q586">
        <v>60289</v>
      </c>
      <c r="R586">
        <v>0.17487171400000001</v>
      </c>
      <c r="S586">
        <v>0</v>
      </c>
      <c r="T586">
        <v>52</v>
      </c>
    </row>
    <row r="587" spans="1:20" x14ac:dyDescent="0.25">
      <c r="A587" s="1">
        <v>43686</v>
      </c>
      <c r="B587">
        <v>42</v>
      </c>
      <c r="C587">
        <v>51726</v>
      </c>
      <c r="D587">
        <v>549</v>
      </c>
      <c r="E587" t="s">
        <v>20</v>
      </c>
      <c r="F587" t="s">
        <v>21</v>
      </c>
      <c r="G587">
        <v>28018</v>
      </c>
      <c r="H587">
        <v>60</v>
      </c>
      <c r="I587" t="s">
        <v>22</v>
      </c>
      <c r="J587" t="s">
        <v>27</v>
      </c>
      <c r="K587">
        <v>346</v>
      </c>
      <c r="L587">
        <v>0.21294487200000001</v>
      </c>
      <c r="M587" t="s">
        <v>28</v>
      </c>
      <c r="N587">
        <v>23</v>
      </c>
      <c r="O587">
        <v>632</v>
      </c>
      <c r="P587">
        <v>4310.5</v>
      </c>
      <c r="Q587">
        <v>31317</v>
      </c>
      <c r="R587">
        <v>0.239758795</v>
      </c>
      <c r="S587">
        <v>0</v>
      </c>
      <c r="T587">
        <v>64</v>
      </c>
    </row>
    <row r="588" spans="1:20" x14ac:dyDescent="0.25">
      <c r="A588" s="1">
        <v>43687</v>
      </c>
      <c r="B588">
        <v>34</v>
      </c>
      <c r="C588">
        <v>47633</v>
      </c>
      <c r="D588">
        <v>610</v>
      </c>
      <c r="E588" t="s">
        <v>20</v>
      </c>
      <c r="F588" t="s">
        <v>32</v>
      </c>
      <c r="G588">
        <v>19856</v>
      </c>
      <c r="H588">
        <v>24</v>
      </c>
      <c r="I588" t="s">
        <v>22</v>
      </c>
      <c r="J588" t="s">
        <v>30</v>
      </c>
      <c r="K588">
        <v>425</v>
      </c>
      <c r="L588">
        <v>0.125068755</v>
      </c>
      <c r="M588" t="s">
        <v>31</v>
      </c>
      <c r="N588">
        <v>28</v>
      </c>
      <c r="O588">
        <v>1798</v>
      </c>
      <c r="P588">
        <v>3969.416667</v>
      </c>
      <c r="Q588">
        <v>278021</v>
      </c>
      <c r="R588">
        <v>0.202035939</v>
      </c>
      <c r="S588">
        <v>0</v>
      </c>
      <c r="T588">
        <v>44</v>
      </c>
    </row>
    <row r="589" spans="1:20" x14ac:dyDescent="0.25">
      <c r="A589" s="1">
        <v>43688</v>
      </c>
      <c r="B589">
        <v>29</v>
      </c>
      <c r="C589">
        <v>25959</v>
      </c>
      <c r="D589">
        <v>596</v>
      </c>
      <c r="E589" t="s">
        <v>52</v>
      </c>
      <c r="F589" t="s">
        <v>21</v>
      </c>
      <c r="G589">
        <v>24977</v>
      </c>
      <c r="H589">
        <v>72</v>
      </c>
      <c r="I589" t="s">
        <v>22</v>
      </c>
      <c r="J589" t="s">
        <v>27</v>
      </c>
      <c r="K589">
        <v>199</v>
      </c>
      <c r="L589">
        <v>0.29543083999999997</v>
      </c>
      <c r="M589" t="s">
        <v>34</v>
      </c>
      <c r="N589">
        <v>22</v>
      </c>
      <c r="O589">
        <v>4686</v>
      </c>
      <c r="P589">
        <v>2163.25</v>
      </c>
      <c r="Q589">
        <v>35896</v>
      </c>
      <c r="R589">
        <v>0.20551945099999999</v>
      </c>
      <c r="S589">
        <v>0</v>
      </c>
      <c r="T589">
        <v>55</v>
      </c>
    </row>
    <row r="590" spans="1:20" x14ac:dyDescent="0.25">
      <c r="A590" s="1">
        <v>43689</v>
      </c>
      <c r="B590">
        <v>49</v>
      </c>
      <c r="C590">
        <v>72613</v>
      </c>
      <c r="D590">
        <v>618</v>
      </c>
      <c r="F590" t="s">
        <v>32</v>
      </c>
      <c r="G590">
        <v>17923</v>
      </c>
      <c r="H590">
        <v>36</v>
      </c>
      <c r="I590" t="s">
        <v>35</v>
      </c>
      <c r="J590" t="s">
        <v>27</v>
      </c>
      <c r="K590">
        <v>745</v>
      </c>
      <c r="L590">
        <v>0.38391345399999999</v>
      </c>
      <c r="M590" t="s">
        <v>28</v>
      </c>
      <c r="N590">
        <v>28</v>
      </c>
      <c r="O590">
        <v>4716</v>
      </c>
      <c r="P590">
        <v>6051.0833329999996</v>
      </c>
      <c r="Q590">
        <v>35298</v>
      </c>
      <c r="R590">
        <v>0.217085215</v>
      </c>
      <c r="S590">
        <v>0</v>
      </c>
      <c r="T590">
        <v>52</v>
      </c>
    </row>
    <row r="591" spans="1:20" x14ac:dyDescent="0.25">
      <c r="A591" s="1">
        <v>43690</v>
      </c>
      <c r="B591">
        <v>29</v>
      </c>
      <c r="C591">
        <v>107380</v>
      </c>
      <c r="D591">
        <v>600</v>
      </c>
      <c r="E591" t="s">
        <v>20</v>
      </c>
      <c r="F591" t="s">
        <v>41</v>
      </c>
      <c r="G591">
        <v>15479</v>
      </c>
      <c r="H591">
        <v>96</v>
      </c>
      <c r="I591" t="s">
        <v>26</v>
      </c>
      <c r="J591" t="s">
        <v>34</v>
      </c>
      <c r="K591">
        <v>447</v>
      </c>
      <c r="L591">
        <v>0.13164030600000001</v>
      </c>
      <c r="M591" t="s">
        <v>38</v>
      </c>
      <c r="N591">
        <v>27</v>
      </c>
      <c r="O591">
        <v>2593</v>
      </c>
      <c r="P591">
        <v>8948.3333330000005</v>
      </c>
      <c r="Q591">
        <v>55901</v>
      </c>
      <c r="R591">
        <v>0.21950803799999999</v>
      </c>
      <c r="S591">
        <v>1</v>
      </c>
      <c r="T591">
        <v>35.200000000000003</v>
      </c>
    </row>
    <row r="592" spans="1:20" x14ac:dyDescent="0.25">
      <c r="A592" s="1">
        <v>43691</v>
      </c>
      <c r="B592">
        <v>40</v>
      </c>
      <c r="C592">
        <v>170970</v>
      </c>
      <c r="D592">
        <v>590</v>
      </c>
      <c r="E592" t="s">
        <v>20</v>
      </c>
      <c r="F592" t="s">
        <v>29</v>
      </c>
      <c r="G592">
        <v>17011</v>
      </c>
      <c r="H592">
        <v>120</v>
      </c>
      <c r="I592" t="s">
        <v>22</v>
      </c>
      <c r="J592" t="s">
        <v>34</v>
      </c>
      <c r="K592">
        <v>948</v>
      </c>
      <c r="L592">
        <v>0.244675367</v>
      </c>
      <c r="M592" t="s">
        <v>28</v>
      </c>
      <c r="N592">
        <v>26</v>
      </c>
      <c r="O592">
        <v>3617</v>
      </c>
      <c r="P592">
        <v>14247.5</v>
      </c>
      <c r="Q592">
        <v>133298</v>
      </c>
      <c r="R592">
        <v>0.31366192900000001</v>
      </c>
      <c r="S592">
        <v>1</v>
      </c>
      <c r="T592">
        <v>36.799999999999997</v>
      </c>
    </row>
    <row r="593" spans="1:20" x14ac:dyDescent="0.25">
      <c r="A593" s="1">
        <v>43692</v>
      </c>
      <c r="B593">
        <v>34</v>
      </c>
      <c r="C593">
        <v>62296</v>
      </c>
      <c r="D593">
        <v>625</v>
      </c>
      <c r="E593" t="s">
        <v>20</v>
      </c>
      <c r="F593" t="s">
        <v>29</v>
      </c>
      <c r="G593">
        <v>16758</v>
      </c>
      <c r="H593">
        <v>12</v>
      </c>
      <c r="I593" t="s">
        <v>22</v>
      </c>
      <c r="J593" t="s">
        <v>34</v>
      </c>
      <c r="K593">
        <v>267</v>
      </c>
      <c r="L593">
        <v>5.0854024999999997E-2</v>
      </c>
      <c r="M593" t="s">
        <v>34</v>
      </c>
      <c r="N593">
        <v>26</v>
      </c>
      <c r="O593">
        <v>14410</v>
      </c>
      <c r="P593">
        <v>5191.3333329999996</v>
      </c>
      <c r="Q593">
        <v>8779</v>
      </c>
      <c r="R593">
        <v>0.155703114</v>
      </c>
      <c r="S593">
        <v>1</v>
      </c>
      <c r="T593">
        <v>39.200000000000003</v>
      </c>
    </row>
    <row r="594" spans="1:20" x14ac:dyDescent="0.25">
      <c r="A594" s="1">
        <v>43693</v>
      </c>
      <c r="B594">
        <v>45</v>
      </c>
      <c r="C594">
        <v>110989</v>
      </c>
      <c r="D594">
        <v>593</v>
      </c>
      <c r="E594" t="s">
        <v>20</v>
      </c>
      <c r="F594" t="s">
        <v>25</v>
      </c>
      <c r="G594">
        <v>9547</v>
      </c>
      <c r="H594">
        <v>48</v>
      </c>
      <c r="I594" t="s">
        <v>26</v>
      </c>
      <c r="J594" t="s">
        <v>30</v>
      </c>
      <c r="K594">
        <v>428</v>
      </c>
      <c r="L594">
        <v>0.20874240899999999</v>
      </c>
      <c r="M594" t="s">
        <v>38</v>
      </c>
      <c r="N594">
        <v>21</v>
      </c>
      <c r="O594">
        <v>4006</v>
      </c>
      <c r="P594">
        <v>9249.0833330000005</v>
      </c>
      <c r="Q594">
        <v>25019</v>
      </c>
      <c r="R594">
        <v>0.20941892400000001</v>
      </c>
      <c r="S594">
        <v>1</v>
      </c>
      <c r="T594">
        <v>44.8</v>
      </c>
    </row>
    <row r="595" spans="1:20" x14ac:dyDescent="0.25">
      <c r="A595" s="1">
        <v>43694</v>
      </c>
      <c r="B595">
        <v>44</v>
      </c>
      <c r="C595">
        <v>24270</v>
      </c>
      <c r="D595">
        <v>584</v>
      </c>
      <c r="E595" t="s">
        <v>20</v>
      </c>
      <c r="F595" t="s">
        <v>32</v>
      </c>
      <c r="G595">
        <v>34423</v>
      </c>
      <c r="H595">
        <v>48</v>
      </c>
      <c r="I595" t="s">
        <v>26</v>
      </c>
      <c r="J595" t="s">
        <v>30</v>
      </c>
      <c r="K595">
        <v>546</v>
      </c>
      <c r="L595">
        <v>0.24718984499999999</v>
      </c>
      <c r="M595" t="s">
        <v>38</v>
      </c>
      <c r="N595">
        <v>20</v>
      </c>
      <c r="O595">
        <v>771</v>
      </c>
      <c r="P595">
        <v>2022.5</v>
      </c>
      <c r="Q595">
        <v>3256</v>
      </c>
      <c r="R595">
        <v>0.25412889999999999</v>
      </c>
      <c r="S595">
        <v>0</v>
      </c>
      <c r="T595">
        <v>65</v>
      </c>
    </row>
    <row r="596" spans="1:20" x14ac:dyDescent="0.25">
      <c r="A596" t="s">
        <v>90</v>
      </c>
      <c r="B596">
        <v>52</v>
      </c>
      <c r="C596">
        <v>37808</v>
      </c>
      <c r="D596">
        <v>543</v>
      </c>
      <c r="E596" t="s">
        <v>91</v>
      </c>
      <c r="F596" t="s">
        <v>49</v>
      </c>
      <c r="G596">
        <v>28006</v>
      </c>
      <c r="H596">
        <v>36</v>
      </c>
      <c r="I596" t="s">
        <v>35</v>
      </c>
      <c r="J596" t="s">
        <v>30</v>
      </c>
      <c r="K596">
        <v>575</v>
      </c>
      <c r="L596">
        <v>0.145309513</v>
      </c>
      <c r="M596" t="s">
        <v>28</v>
      </c>
      <c r="N596">
        <v>23</v>
      </c>
      <c r="O596">
        <v>2158</v>
      </c>
      <c r="P596">
        <v>3150.666667</v>
      </c>
      <c r="Q596">
        <v>9426</v>
      </c>
      <c r="R596">
        <v>0.24445338</v>
      </c>
      <c r="S596">
        <v>0</v>
      </c>
      <c r="T596">
        <v>53</v>
      </c>
    </row>
    <row r="597" spans="1:20" x14ac:dyDescent="0.25">
      <c r="A597" s="1">
        <v>43696</v>
      </c>
      <c r="B597">
        <v>33</v>
      </c>
      <c r="C597">
        <v>73477</v>
      </c>
      <c r="D597">
        <v>576</v>
      </c>
      <c r="E597" t="s">
        <v>33</v>
      </c>
      <c r="F597" t="s">
        <v>21</v>
      </c>
      <c r="G597">
        <v>35572</v>
      </c>
      <c r="H597">
        <v>48</v>
      </c>
      <c r="I597" t="s">
        <v>22</v>
      </c>
      <c r="J597" t="s">
        <v>23</v>
      </c>
      <c r="K597">
        <v>515</v>
      </c>
      <c r="L597">
        <v>0.45472590099999999</v>
      </c>
      <c r="M597" t="s">
        <v>31</v>
      </c>
      <c r="N597">
        <v>14</v>
      </c>
      <c r="O597">
        <v>21314</v>
      </c>
      <c r="P597">
        <v>6123.0833329999996</v>
      </c>
      <c r="Q597">
        <v>104734</v>
      </c>
      <c r="R597">
        <v>0.24553903999999999</v>
      </c>
      <c r="S597">
        <v>1</v>
      </c>
      <c r="T597">
        <v>44</v>
      </c>
    </row>
    <row r="598" spans="1:20" x14ac:dyDescent="0.25">
      <c r="A598" s="1">
        <v>43697</v>
      </c>
      <c r="B598">
        <v>36</v>
      </c>
      <c r="C598">
        <v>30273</v>
      </c>
      <c r="D598">
        <v>604</v>
      </c>
      <c r="E598" t="s">
        <v>20</v>
      </c>
      <c r="F598" t="s">
        <v>25</v>
      </c>
      <c r="G598">
        <v>15092</v>
      </c>
      <c r="H598">
        <v>48</v>
      </c>
      <c r="I598" t="s">
        <v>26</v>
      </c>
      <c r="J598" t="s">
        <v>23</v>
      </c>
      <c r="K598">
        <v>467</v>
      </c>
      <c r="L598">
        <v>0.488096435</v>
      </c>
      <c r="M598" t="s">
        <v>28</v>
      </c>
      <c r="N598">
        <v>19</v>
      </c>
      <c r="O598">
        <v>3454</v>
      </c>
      <c r="P598">
        <v>2522.75</v>
      </c>
      <c r="Q598">
        <v>9346</v>
      </c>
      <c r="R598">
        <v>0.20684260500000001</v>
      </c>
      <c r="S598">
        <v>0</v>
      </c>
      <c r="T598">
        <v>55</v>
      </c>
    </row>
    <row r="599" spans="1:20" x14ac:dyDescent="0.25">
      <c r="A599" s="1">
        <v>43698</v>
      </c>
      <c r="B599">
        <v>28</v>
      </c>
      <c r="D599">
        <v>631</v>
      </c>
      <c r="E599" t="s">
        <v>20</v>
      </c>
      <c r="F599" t="s">
        <v>29</v>
      </c>
      <c r="G599">
        <v>19237</v>
      </c>
      <c r="I599" t="s">
        <v>22</v>
      </c>
      <c r="J599" t="s">
        <v>23</v>
      </c>
      <c r="K599">
        <v>439</v>
      </c>
      <c r="L599">
        <v>0.591691576</v>
      </c>
      <c r="M599" t="s">
        <v>24</v>
      </c>
      <c r="N599">
        <v>24</v>
      </c>
      <c r="O599">
        <v>7693</v>
      </c>
      <c r="P599">
        <v>3775.25</v>
      </c>
      <c r="Q599">
        <v>135311</v>
      </c>
      <c r="R599">
        <v>0.20106845800000001</v>
      </c>
      <c r="S599">
        <v>0</v>
      </c>
      <c r="T599">
        <v>53</v>
      </c>
    </row>
    <row r="600" spans="1:20" x14ac:dyDescent="0.25">
      <c r="A600" s="1">
        <v>43699</v>
      </c>
      <c r="B600">
        <v>34</v>
      </c>
      <c r="C600">
        <v>93598</v>
      </c>
      <c r="D600">
        <v>540</v>
      </c>
      <c r="E600" t="s">
        <v>45</v>
      </c>
      <c r="F600" t="s">
        <v>21</v>
      </c>
      <c r="G600">
        <v>18760</v>
      </c>
      <c r="H600">
        <v>36</v>
      </c>
      <c r="I600" t="s">
        <v>35</v>
      </c>
      <c r="J600" t="s">
        <v>30</v>
      </c>
      <c r="K600">
        <v>378</v>
      </c>
      <c r="L600">
        <v>0.56197354300000002</v>
      </c>
      <c r="M600" t="s">
        <v>38</v>
      </c>
      <c r="N600">
        <v>29</v>
      </c>
      <c r="O600">
        <v>4096</v>
      </c>
      <c r="P600">
        <v>7799.8333329999996</v>
      </c>
      <c r="Q600">
        <v>5915</v>
      </c>
      <c r="R600">
        <v>0.253782595</v>
      </c>
      <c r="S600">
        <v>1</v>
      </c>
      <c r="T600">
        <v>48.8</v>
      </c>
    </row>
    <row r="601" spans="1:20" x14ac:dyDescent="0.25">
      <c r="A601" s="1">
        <v>76572</v>
      </c>
      <c r="B601">
        <v>44</v>
      </c>
      <c r="C601">
        <v>43325</v>
      </c>
      <c r="D601">
        <v>572</v>
      </c>
      <c r="E601" t="s">
        <v>46</v>
      </c>
      <c r="F601" t="s">
        <v>92</v>
      </c>
      <c r="G601">
        <v>30431</v>
      </c>
      <c r="H601">
        <v>60</v>
      </c>
      <c r="I601" t="s">
        <v>22</v>
      </c>
      <c r="J601" t="s">
        <v>30</v>
      </c>
      <c r="K601">
        <v>270</v>
      </c>
      <c r="L601">
        <v>0.68196981800000001</v>
      </c>
      <c r="M601" t="s">
        <v>38</v>
      </c>
      <c r="N601">
        <v>20</v>
      </c>
      <c r="O601">
        <v>817</v>
      </c>
      <c r="P601">
        <v>3610.416667</v>
      </c>
      <c r="Q601">
        <v>7260</v>
      </c>
      <c r="R601">
        <v>0.22828630499999999</v>
      </c>
      <c r="S601">
        <v>0</v>
      </c>
      <c r="T601">
        <v>59</v>
      </c>
    </row>
    <row r="602" spans="1:20" x14ac:dyDescent="0.25">
      <c r="A602" s="1">
        <v>43701</v>
      </c>
      <c r="B602">
        <v>49</v>
      </c>
      <c r="C602">
        <v>30386</v>
      </c>
      <c r="D602">
        <v>586</v>
      </c>
      <c r="E602" t="s">
        <v>20</v>
      </c>
      <c r="F602" t="s">
        <v>29</v>
      </c>
      <c r="G602">
        <v>9985</v>
      </c>
      <c r="H602">
        <v>96</v>
      </c>
      <c r="I602" t="s">
        <v>26</v>
      </c>
      <c r="J602" t="s">
        <v>30</v>
      </c>
      <c r="K602">
        <v>1237</v>
      </c>
      <c r="L602">
        <v>0.48479313600000001</v>
      </c>
      <c r="M602" t="s">
        <v>31</v>
      </c>
      <c r="N602">
        <v>22</v>
      </c>
      <c r="O602">
        <v>23633</v>
      </c>
      <c r="P602">
        <v>2532.166667</v>
      </c>
      <c r="Q602">
        <v>71248</v>
      </c>
      <c r="R602">
        <v>0.278222046</v>
      </c>
      <c r="S602">
        <v>0</v>
      </c>
      <c r="T602">
        <v>66</v>
      </c>
    </row>
    <row r="603" spans="1:20" x14ac:dyDescent="0.25">
      <c r="A603" s="1">
        <v>43702</v>
      </c>
      <c r="B603">
        <v>28</v>
      </c>
      <c r="C603">
        <v>30694</v>
      </c>
      <c r="D603">
        <v>597</v>
      </c>
      <c r="E603" t="s">
        <v>20</v>
      </c>
      <c r="F603" t="s">
        <v>25</v>
      </c>
      <c r="G603">
        <v>24056</v>
      </c>
      <c r="H603">
        <v>36</v>
      </c>
      <c r="I603" t="s">
        <v>26</v>
      </c>
      <c r="J603" t="s">
        <v>27</v>
      </c>
      <c r="K603">
        <v>258</v>
      </c>
      <c r="L603">
        <v>0.164499218</v>
      </c>
      <c r="M603" t="s">
        <v>24</v>
      </c>
      <c r="N603">
        <v>25</v>
      </c>
      <c r="O603">
        <v>866</v>
      </c>
      <c r="P603">
        <v>2557.833333</v>
      </c>
      <c r="Q603">
        <v>12459</v>
      </c>
      <c r="R603">
        <v>0.209359924</v>
      </c>
      <c r="S603">
        <v>0</v>
      </c>
      <c r="T603">
        <v>51</v>
      </c>
    </row>
    <row r="604" spans="1:20" x14ac:dyDescent="0.25">
      <c r="A604" s="1">
        <v>43703</v>
      </c>
      <c r="B604">
        <v>50</v>
      </c>
      <c r="C604">
        <v>40892</v>
      </c>
      <c r="D604">
        <v>589</v>
      </c>
      <c r="E604" t="s">
        <v>20</v>
      </c>
      <c r="F604" t="s">
        <v>32</v>
      </c>
      <c r="G604">
        <v>33052</v>
      </c>
      <c r="H604">
        <v>60</v>
      </c>
      <c r="I604" t="s">
        <v>22</v>
      </c>
      <c r="J604" t="s">
        <v>27</v>
      </c>
      <c r="K604">
        <v>176</v>
      </c>
      <c r="L604">
        <v>0.24891680599999999</v>
      </c>
      <c r="M604" t="s">
        <v>34</v>
      </c>
      <c r="N604">
        <v>22</v>
      </c>
      <c r="O604">
        <v>2284</v>
      </c>
      <c r="P604">
        <v>3407.666667</v>
      </c>
      <c r="Q604">
        <v>6686</v>
      </c>
      <c r="R604">
        <v>0.25315962199999997</v>
      </c>
      <c r="S604">
        <v>0</v>
      </c>
      <c r="T604">
        <v>52</v>
      </c>
    </row>
    <row r="605" spans="1:20" x14ac:dyDescent="0.25">
      <c r="A605" s="1">
        <v>43704</v>
      </c>
      <c r="B605">
        <v>56</v>
      </c>
      <c r="C605">
        <v>78126</v>
      </c>
      <c r="D605">
        <v>604</v>
      </c>
      <c r="E605" t="s">
        <v>20</v>
      </c>
      <c r="F605" t="s">
        <v>21</v>
      </c>
      <c r="G605">
        <v>36331</v>
      </c>
      <c r="H605">
        <v>48</v>
      </c>
      <c r="I605" t="s">
        <v>22</v>
      </c>
      <c r="J605" t="s">
        <v>34</v>
      </c>
      <c r="K605">
        <v>745</v>
      </c>
      <c r="L605">
        <v>0.29169580099999998</v>
      </c>
      <c r="M605" t="s">
        <v>34</v>
      </c>
      <c r="N605">
        <v>29</v>
      </c>
      <c r="O605">
        <v>1282</v>
      </c>
      <c r="P605">
        <v>6510.5</v>
      </c>
      <c r="Q605">
        <v>168478</v>
      </c>
      <c r="R605">
        <v>0.229950182</v>
      </c>
      <c r="S605">
        <v>0</v>
      </c>
      <c r="T605">
        <v>50</v>
      </c>
    </row>
    <row r="606" spans="1:20" x14ac:dyDescent="0.25">
      <c r="A606" s="1">
        <v>43705</v>
      </c>
      <c r="B606">
        <v>44</v>
      </c>
      <c r="C606">
        <v>39612</v>
      </c>
      <c r="D606">
        <v>610</v>
      </c>
      <c r="E606" t="s">
        <v>20</v>
      </c>
      <c r="F606" t="s">
        <v>29</v>
      </c>
      <c r="G606">
        <v>15354</v>
      </c>
      <c r="H606">
        <v>48</v>
      </c>
      <c r="I606" t="s">
        <v>26</v>
      </c>
      <c r="J606" t="s">
        <v>30</v>
      </c>
      <c r="K606">
        <v>962</v>
      </c>
      <c r="L606">
        <v>5.8329353E-2</v>
      </c>
      <c r="M606" t="s">
        <v>31</v>
      </c>
      <c r="N606">
        <v>25</v>
      </c>
      <c r="O606">
        <v>13406</v>
      </c>
      <c r="P606">
        <v>3301</v>
      </c>
      <c r="Q606">
        <v>41741</v>
      </c>
      <c r="R606">
        <v>0.20589244400000001</v>
      </c>
      <c r="S606">
        <v>0</v>
      </c>
      <c r="T606">
        <v>50</v>
      </c>
    </row>
    <row r="607" spans="1:20" x14ac:dyDescent="0.25">
      <c r="A607" s="1">
        <v>70004</v>
      </c>
      <c r="B607">
        <v>62</v>
      </c>
      <c r="C607">
        <v>15000</v>
      </c>
      <c r="D607">
        <v>554</v>
      </c>
      <c r="E607" t="s">
        <v>54</v>
      </c>
      <c r="F607" t="s">
        <v>93</v>
      </c>
      <c r="G607">
        <v>19053</v>
      </c>
      <c r="H607">
        <v>72</v>
      </c>
      <c r="I607" t="s">
        <v>22</v>
      </c>
      <c r="J607" t="s">
        <v>30</v>
      </c>
      <c r="K607">
        <v>813</v>
      </c>
      <c r="L607">
        <v>6.5626991999999995E-2</v>
      </c>
      <c r="M607" t="s">
        <v>24</v>
      </c>
      <c r="N607">
        <v>22</v>
      </c>
      <c r="O607">
        <v>1995</v>
      </c>
      <c r="P607">
        <v>1250</v>
      </c>
      <c r="Q607">
        <v>182985</v>
      </c>
      <c r="R607">
        <v>0.25442002499999999</v>
      </c>
      <c r="S607">
        <v>0</v>
      </c>
      <c r="T607">
        <v>48</v>
      </c>
    </row>
    <row r="608" spans="1:20" x14ac:dyDescent="0.25">
      <c r="A608" s="1">
        <v>43707</v>
      </c>
      <c r="B608">
        <v>30</v>
      </c>
      <c r="C608">
        <v>65391</v>
      </c>
      <c r="D608">
        <v>551</v>
      </c>
      <c r="E608" t="s">
        <v>20</v>
      </c>
      <c r="F608" t="s">
        <v>29</v>
      </c>
      <c r="G608">
        <v>20813</v>
      </c>
      <c r="H608">
        <v>12</v>
      </c>
      <c r="I608" t="s">
        <v>22</v>
      </c>
      <c r="J608" t="s">
        <v>30</v>
      </c>
      <c r="K608">
        <v>515</v>
      </c>
      <c r="L608">
        <v>0.113258883</v>
      </c>
      <c r="M608" t="s">
        <v>31</v>
      </c>
      <c r="N608">
        <v>23</v>
      </c>
      <c r="O608">
        <v>1799</v>
      </c>
      <c r="P608">
        <v>5449.25</v>
      </c>
      <c r="Q608">
        <v>16755</v>
      </c>
      <c r="R608">
        <v>0.17618661799999999</v>
      </c>
      <c r="S608">
        <v>0</v>
      </c>
      <c r="T608">
        <v>49</v>
      </c>
    </row>
    <row r="609" spans="1:20" x14ac:dyDescent="0.25">
      <c r="A609" s="1">
        <v>43708</v>
      </c>
      <c r="B609">
        <v>25</v>
      </c>
      <c r="C609">
        <v>58653</v>
      </c>
      <c r="D609">
        <v>451</v>
      </c>
      <c r="E609" t="s">
        <v>20</v>
      </c>
      <c r="F609" t="s">
        <v>21</v>
      </c>
      <c r="G609">
        <v>31899</v>
      </c>
      <c r="H609">
        <v>24</v>
      </c>
      <c r="I609" t="s">
        <v>35</v>
      </c>
      <c r="J609" t="s">
        <v>30</v>
      </c>
      <c r="K609">
        <v>527</v>
      </c>
      <c r="L609">
        <v>0.222727649</v>
      </c>
      <c r="M609" t="s">
        <v>28</v>
      </c>
      <c r="N609">
        <v>18</v>
      </c>
      <c r="O609">
        <v>810</v>
      </c>
      <c r="P609">
        <v>4887.75</v>
      </c>
      <c r="Q609">
        <v>22457</v>
      </c>
      <c r="R609">
        <v>0.28906605200000002</v>
      </c>
      <c r="S609">
        <v>0</v>
      </c>
      <c r="T609">
        <v>53</v>
      </c>
    </row>
    <row r="610" spans="1:20" x14ac:dyDescent="0.25">
      <c r="A610" s="1">
        <v>43709</v>
      </c>
      <c r="B610">
        <v>18</v>
      </c>
      <c r="C610">
        <v>17186</v>
      </c>
      <c r="D610">
        <v>493</v>
      </c>
      <c r="E610" t="s">
        <v>20</v>
      </c>
      <c r="F610" t="s">
        <v>32</v>
      </c>
      <c r="G610">
        <v>27782</v>
      </c>
      <c r="H610">
        <v>108</v>
      </c>
      <c r="I610" t="s">
        <v>35</v>
      </c>
      <c r="J610" t="s">
        <v>34</v>
      </c>
      <c r="K610">
        <v>664</v>
      </c>
      <c r="L610">
        <v>0.29080703400000002</v>
      </c>
      <c r="M610" t="s">
        <v>28</v>
      </c>
      <c r="N610">
        <v>24</v>
      </c>
      <c r="O610">
        <v>1686</v>
      </c>
      <c r="P610">
        <v>1432.166667</v>
      </c>
      <c r="Q610">
        <v>1801</v>
      </c>
      <c r="R610">
        <v>0.29922161400000002</v>
      </c>
      <c r="S610">
        <v>0</v>
      </c>
      <c r="T610">
        <v>57</v>
      </c>
    </row>
    <row r="611" spans="1:20" x14ac:dyDescent="0.25">
      <c r="A611" s="1">
        <v>43710</v>
      </c>
      <c r="B611">
        <v>57</v>
      </c>
      <c r="C611">
        <v>28997</v>
      </c>
      <c r="D611">
        <v>583</v>
      </c>
      <c r="E611" t="s">
        <v>20</v>
      </c>
      <c r="F611" t="s">
        <v>25</v>
      </c>
      <c r="G611">
        <v>26559</v>
      </c>
      <c r="H611">
        <v>36</v>
      </c>
      <c r="I611" t="s">
        <v>22</v>
      </c>
      <c r="J611" t="s">
        <v>30</v>
      </c>
      <c r="K611">
        <v>192</v>
      </c>
      <c r="L611">
        <v>0.31350835300000002</v>
      </c>
      <c r="M611" t="s">
        <v>38</v>
      </c>
      <c r="N611">
        <v>19</v>
      </c>
      <c r="O611">
        <v>7829</v>
      </c>
      <c r="P611">
        <v>2416.416667</v>
      </c>
      <c r="Q611">
        <v>71595</v>
      </c>
      <c r="R611">
        <v>0.179072694</v>
      </c>
      <c r="S611">
        <v>0</v>
      </c>
      <c r="T611">
        <v>57</v>
      </c>
    </row>
    <row r="612" spans="1:20" x14ac:dyDescent="0.25">
      <c r="A612" s="1">
        <v>43711</v>
      </c>
      <c r="B612">
        <v>47</v>
      </c>
      <c r="C612">
        <v>134094</v>
      </c>
      <c r="D612">
        <v>648</v>
      </c>
      <c r="E612" t="s">
        <v>52</v>
      </c>
      <c r="F612" t="s">
        <v>21</v>
      </c>
      <c r="G612">
        <v>28507</v>
      </c>
      <c r="H612">
        <v>48</v>
      </c>
      <c r="I612" t="s">
        <v>26</v>
      </c>
      <c r="J612" t="s">
        <v>23</v>
      </c>
      <c r="K612">
        <v>145</v>
      </c>
      <c r="L612">
        <v>0.37808160600000001</v>
      </c>
      <c r="M612" t="s">
        <v>31</v>
      </c>
      <c r="N612">
        <v>22</v>
      </c>
      <c r="O612">
        <v>1324</v>
      </c>
      <c r="P612">
        <v>11174.5</v>
      </c>
      <c r="Q612">
        <v>101723</v>
      </c>
      <c r="R612">
        <v>0.22220199299999999</v>
      </c>
      <c r="S612">
        <v>1</v>
      </c>
      <c r="T612">
        <v>35.200000000000003</v>
      </c>
    </row>
    <row r="613" spans="1:20" x14ac:dyDescent="0.25">
      <c r="A613" s="1">
        <v>43712</v>
      </c>
      <c r="B613">
        <v>39</v>
      </c>
      <c r="C613">
        <v>45293</v>
      </c>
      <c r="D613">
        <v>634</v>
      </c>
      <c r="E613" t="s">
        <v>20</v>
      </c>
      <c r="F613" t="s">
        <v>21</v>
      </c>
      <c r="G613">
        <v>22880</v>
      </c>
      <c r="H613">
        <v>72</v>
      </c>
      <c r="I613" t="s">
        <v>26</v>
      </c>
      <c r="J613" t="s">
        <v>23</v>
      </c>
      <c r="K613">
        <v>364</v>
      </c>
      <c r="L613">
        <v>0.24975487399999999</v>
      </c>
      <c r="M613" t="s">
        <v>31</v>
      </c>
      <c r="N613">
        <v>26</v>
      </c>
      <c r="O613">
        <v>28744</v>
      </c>
      <c r="P613">
        <v>3774.416667</v>
      </c>
      <c r="Q613">
        <v>156699</v>
      </c>
      <c r="R613">
        <v>0.24876353100000001</v>
      </c>
      <c r="S613">
        <v>0</v>
      </c>
      <c r="T613">
        <v>45</v>
      </c>
    </row>
    <row r="614" spans="1:20" x14ac:dyDescent="0.25">
      <c r="A614" s="1">
        <v>43713</v>
      </c>
      <c r="B614">
        <v>43</v>
      </c>
      <c r="C614">
        <v>75736</v>
      </c>
      <c r="D614">
        <v>595</v>
      </c>
      <c r="E614" t="s">
        <v>20</v>
      </c>
      <c r="F614" t="s">
        <v>29</v>
      </c>
      <c r="G614">
        <v>22222</v>
      </c>
      <c r="H614">
        <v>12</v>
      </c>
      <c r="I614" t="s">
        <v>35</v>
      </c>
      <c r="J614" t="s">
        <v>30</v>
      </c>
      <c r="K614">
        <v>339</v>
      </c>
      <c r="L614">
        <v>0.2073315</v>
      </c>
      <c r="M614" t="s">
        <v>34</v>
      </c>
      <c r="N614">
        <v>31</v>
      </c>
      <c r="O614">
        <v>4280</v>
      </c>
      <c r="P614">
        <v>6311.3333329999996</v>
      </c>
      <c r="Q614">
        <v>8242</v>
      </c>
      <c r="R614">
        <v>0.19669598299999999</v>
      </c>
      <c r="S614">
        <v>0</v>
      </c>
      <c r="T614">
        <v>52</v>
      </c>
    </row>
    <row r="615" spans="1:20" x14ac:dyDescent="0.25">
      <c r="A615" s="1">
        <v>43714</v>
      </c>
      <c r="B615">
        <v>26</v>
      </c>
      <c r="C615">
        <v>46480</v>
      </c>
      <c r="D615">
        <v>549</v>
      </c>
      <c r="E615" t="s">
        <v>45</v>
      </c>
      <c r="F615" t="s">
        <v>25</v>
      </c>
      <c r="G615">
        <v>29007</v>
      </c>
      <c r="H615">
        <v>48</v>
      </c>
      <c r="I615" t="s">
        <v>44</v>
      </c>
      <c r="J615" t="s">
        <v>23</v>
      </c>
      <c r="K615">
        <v>280</v>
      </c>
      <c r="L615">
        <v>0.24449272699999999</v>
      </c>
      <c r="M615" t="s">
        <v>28</v>
      </c>
      <c r="N615">
        <v>19</v>
      </c>
      <c r="O615">
        <v>21602</v>
      </c>
      <c r="P615">
        <v>2367.166667</v>
      </c>
      <c r="Q615">
        <v>27127</v>
      </c>
      <c r="R615">
        <v>0.28146684799999999</v>
      </c>
      <c r="S615">
        <v>0</v>
      </c>
      <c r="T615">
        <v>67</v>
      </c>
    </row>
    <row r="616" spans="1:20" x14ac:dyDescent="0.25">
      <c r="A616" s="1">
        <v>43715</v>
      </c>
      <c r="B616">
        <v>69</v>
      </c>
      <c r="C616">
        <v>97919</v>
      </c>
      <c r="D616">
        <v>534</v>
      </c>
      <c r="E616" t="s">
        <v>20</v>
      </c>
      <c r="F616" t="s">
        <v>29</v>
      </c>
      <c r="G616">
        <v>39904</v>
      </c>
      <c r="H616">
        <v>24</v>
      </c>
      <c r="I616" t="s">
        <v>22</v>
      </c>
      <c r="J616" t="s">
        <v>23</v>
      </c>
      <c r="K616">
        <v>505</v>
      </c>
      <c r="L616">
        <v>0.40267520400000001</v>
      </c>
      <c r="M616" t="s">
        <v>28</v>
      </c>
      <c r="N616">
        <v>29</v>
      </c>
      <c r="O616">
        <v>2395</v>
      </c>
      <c r="P616">
        <v>8159.9166670000004</v>
      </c>
      <c r="Q616">
        <v>18217</v>
      </c>
      <c r="R616">
        <v>0.22440717299999999</v>
      </c>
      <c r="S616">
        <v>0</v>
      </c>
      <c r="T616">
        <v>67</v>
      </c>
    </row>
    <row r="617" spans="1:20" x14ac:dyDescent="0.25">
      <c r="A617" s="1">
        <v>43716</v>
      </c>
      <c r="B617">
        <v>41</v>
      </c>
      <c r="C617">
        <v>33513</v>
      </c>
      <c r="D617">
        <v>575</v>
      </c>
      <c r="F617" t="s">
        <v>29</v>
      </c>
      <c r="G617">
        <v>29342</v>
      </c>
      <c r="H617">
        <v>60</v>
      </c>
      <c r="I617" t="s">
        <v>26</v>
      </c>
      <c r="J617" t="s">
        <v>27</v>
      </c>
      <c r="K617">
        <v>364</v>
      </c>
      <c r="L617">
        <v>0.342579572</v>
      </c>
      <c r="M617" t="s">
        <v>38</v>
      </c>
      <c r="N617">
        <v>22</v>
      </c>
      <c r="O617">
        <v>2727</v>
      </c>
      <c r="P617">
        <v>2792.75</v>
      </c>
      <c r="Q617">
        <v>10836</v>
      </c>
      <c r="R617">
        <v>0.252626144</v>
      </c>
      <c r="S617">
        <v>0</v>
      </c>
      <c r="T617">
        <v>55</v>
      </c>
    </row>
    <row r="618" spans="1:20" x14ac:dyDescent="0.25">
      <c r="A618" s="1">
        <v>43717</v>
      </c>
      <c r="B618">
        <v>41</v>
      </c>
      <c r="C618">
        <v>41344</v>
      </c>
      <c r="D618">
        <v>517</v>
      </c>
      <c r="E618" t="s">
        <v>20</v>
      </c>
      <c r="F618" t="s">
        <v>32</v>
      </c>
      <c r="G618">
        <v>10944</v>
      </c>
      <c r="H618">
        <v>36</v>
      </c>
      <c r="I618" t="s">
        <v>35</v>
      </c>
      <c r="J618" t="s">
        <v>27</v>
      </c>
      <c r="K618">
        <v>155</v>
      </c>
      <c r="L618">
        <v>0.51204054300000001</v>
      </c>
      <c r="M618" t="s">
        <v>34</v>
      </c>
      <c r="N618">
        <v>20</v>
      </c>
      <c r="O618">
        <v>2140</v>
      </c>
      <c r="P618">
        <v>3445.333333</v>
      </c>
      <c r="Q618">
        <v>94632</v>
      </c>
      <c r="R618">
        <v>0.213496464</v>
      </c>
      <c r="S618">
        <v>1</v>
      </c>
      <c r="T618">
        <v>46.4</v>
      </c>
    </row>
    <row r="619" spans="1:20" x14ac:dyDescent="0.25">
      <c r="A619" s="1">
        <v>43718</v>
      </c>
      <c r="B619">
        <v>48</v>
      </c>
      <c r="C619">
        <v>55698</v>
      </c>
      <c r="D619">
        <v>465</v>
      </c>
      <c r="E619" t="s">
        <v>20</v>
      </c>
      <c r="F619" t="s">
        <v>29</v>
      </c>
      <c r="G619">
        <v>10087</v>
      </c>
      <c r="H619">
        <v>36</v>
      </c>
      <c r="I619" t="s">
        <v>22</v>
      </c>
      <c r="J619" t="s">
        <v>30</v>
      </c>
      <c r="K619">
        <v>394</v>
      </c>
      <c r="L619">
        <v>6.7976702999999999E-2</v>
      </c>
      <c r="M619" t="s">
        <v>24</v>
      </c>
      <c r="N619">
        <v>26</v>
      </c>
      <c r="O619">
        <v>2990</v>
      </c>
      <c r="P619">
        <v>4641.5</v>
      </c>
      <c r="Q619">
        <v>31119</v>
      </c>
      <c r="R619">
        <v>0.26353178100000002</v>
      </c>
      <c r="S619">
        <v>0</v>
      </c>
      <c r="T619">
        <v>49</v>
      </c>
    </row>
    <row r="620" spans="1:20" x14ac:dyDescent="0.25">
      <c r="A620" s="1">
        <v>43719</v>
      </c>
      <c r="B620">
        <v>45</v>
      </c>
      <c r="D620">
        <v>561</v>
      </c>
      <c r="E620" t="s">
        <v>20</v>
      </c>
      <c r="F620" t="s">
        <v>29</v>
      </c>
      <c r="G620">
        <v>25819</v>
      </c>
      <c r="I620" t="s">
        <v>26</v>
      </c>
      <c r="J620" t="s">
        <v>27</v>
      </c>
      <c r="K620">
        <v>243</v>
      </c>
      <c r="L620">
        <v>0.30512403399999999</v>
      </c>
      <c r="M620" t="s">
        <v>28</v>
      </c>
      <c r="N620">
        <v>21</v>
      </c>
      <c r="O620">
        <v>4332</v>
      </c>
      <c r="P620">
        <v>1461.666667</v>
      </c>
      <c r="Q620">
        <v>69665</v>
      </c>
      <c r="R620">
        <v>0.21667183700000001</v>
      </c>
      <c r="S620">
        <v>0</v>
      </c>
      <c r="T620">
        <v>54</v>
      </c>
    </row>
    <row r="621" spans="1:20" x14ac:dyDescent="0.25">
      <c r="A621" s="1">
        <v>43720</v>
      </c>
      <c r="B621">
        <v>42</v>
      </c>
      <c r="C621">
        <v>62851</v>
      </c>
      <c r="D621">
        <v>555</v>
      </c>
      <c r="E621" t="s">
        <v>20</v>
      </c>
      <c r="F621" t="s">
        <v>21</v>
      </c>
      <c r="G621">
        <v>19399</v>
      </c>
      <c r="H621">
        <v>48</v>
      </c>
      <c r="I621" t="s">
        <v>22</v>
      </c>
      <c r="J621" t="s">
        <v>23</v>
      </c>
      <c r="K621">
        <v>148</v>
      </c>
      <c r="L621">
        <v>9.5862988999999996E-2</v>
      </c>
      <c r="M621" t="s">
        <v>24</v>
      </c>
      <c r="N621">
        <v>27</v>
      </c>
      <c r="O621">
        <v>1280</v>
      </c>
      <c r="P621">
        <v>5237.5833329999996</v>
      </c>
      <c r="Q621">
        <v>9352</v>
      </c>
      <c r="R621">
        <v>0.26486304100000002</v>
      </c>
      <c r="S621">
        <v>0</v>
      </c>
      <c r="T621">
        <v>49</v>
      </c>
    </row>
    <row r="622" spans="1:20" x14ac:dyDescent="0.25">
      <c r="A622" s="1">
        <v>43721</v>
      </c>
      <c r="B622">
        <v>30</v>
      </c>
      <c r="C622">
        <v>27864</v>
      </c>
      <c r="D622">
        <v>499</v>
      </c>
      <c r="E622" t="s">
        <v>20</v>
      </c>
      <c r="F622" t="s">
        <v>32</v>
      </c>
      <c r="G622">
        <v>37698</v>
      </c>
      <c r="H622">
        <v>36</v>
      </c>
      <c r="I622" t="s">
        <v>26</v>
      </c>
      <c r="J622" t="s">
        <v>30</v>
      </c>
      <c r="K622">
        <v>329</v>
      </c>
      <c r="L622">
        <v>0.170976823</v>
      </c>
      <c r="M622" t="s">
        <v>24</v>
      </c>
      <c r="N622">
        <v>23</v>
      </c>
      <c r="O622">
        <v>5024</v>
      </c>
      <c r="P622">
        <v>2322</v>
      </c>
      <c r="Q622">
        <v>1940</v>
      </c>
      <c r="R622">
        <v>0.28866166799999998</v>
      </c>
      <c r="S622">
        <v>0</v>
      </c>
      <c r="T622">
        <v>55</v>
      </c>
    </row>
    <row r="623" spans="1:20" x14ac:dyDescent="0.25">
      <c r="A623" s="1">
        <v>43722</v>
      </c>
      <c r="B623">
        <v>45</v>
      </c>
      <c r="C623">
        <v>83417</v>
      </c>
      <c r="D623">
        <v>569</v>
      </c>
      <c r="E623" t="s">
        <v>45</v>
      </c>
      <c r="F623" t="s">
        <v>25</v>
      </c>
      <c r="G623">
        <v>30023</v>
      </c>
      <c r="H623">
        <v>84</v>
      </c>
      <c r="I623" t="s">
        <v>26</v>
      </c>
      <c r="J623" t="s">
        <v>34</v>
      </c>
      <c r="K623">
        <v>980</v>
      </c>
      <c r="L623">
        <v>0.17045026799999999</v>
      </c>
      <c r="M623" t="s">
        <v>24</v>
      </c>
      <c r="N623">
        <v>29</v>
      </c>
      <c r="O623">
        <v>992</v>
      </c>
      <c r="P623">
        <v>6951.4166670000004</v>
      </c>
      <c r="Q623">
        <v>148099</v>
      </c>
      <c r="R623">
        <v>0.27151135199999998</v>
      </c>
      <c r="S623">
        <v>0</v>
      </c>
      <c r="T623">
        <v>49</v>
      </c>
    </row>
    <row r="624" spans="1:20" x14ac:dyDescent="0.25">
      <c r="A624" s="1">
        <v>43723</v>
      </c>
      <c r="B624">
        <v>62</v>
      </c>
      <c r="C624">
        <v>68487</v>
      </c>
      <c r="D624">
        <v>659</v>
      </c>
      <c r="E624" t="s">
        <v>45</v>
      </c>
      <c r="F624" t="s">
        <v>29</v>
      </c>
      <c r="G624">
        <v>8489</v>
      </c>
      <c r="H624">
        <v>60</v>
      </c>
      <c r="I624" t="s">
        <v>22</v>
      </c>
      <c r="J624" t="s">
        <v>34</v>
      </c>
      <c r="K624">
        <v>347</v>
      </c>
      <c r="L624">
        <v>0.45693397499999999</v>
      </c>
      <c r="M624" t="s">
        <v>24</v>
      </c>
      <c r="N624">
        <v>23</v>
      </c>
      <c r="O624">
        <v>392</v>
      </c>
      <c r="P624">
        <v>5707.25</v>
      </c>
      <c r="Q624">
        <v>7834</v>
      </c>
      <c r="R624">
        <v>0.18237719799999999</v>
      </c>
      <c r="S624">
        <v>0</v>
      </c>
      <c r="T624">
        <v>62</v>
      </c>
    </row>
    <row r="625" spans="1:20" x14ac:dyDescent="0.25">
      <c r="A625" s="1">
        <v>43724</v>
      </c>
      <c r="B625">
        <v>56</v>
      </c>
      <c r="C625">
        <v>44238</v>
      </c>
      <c r="D625">
        <v>595</v>
      </c>
      <c r="E625" t="s">
        <v>33</v>
      </c>
      <c r="F625" t="s">
        <v>29</v>
      </c>
      <c r="G625">
        <v>23345</v>
      </c>
      <c r="H625">
        <v>72</v>
      </c>
      <c r="I625" t="s">
        <v>22</v>
      </c>
      <c r="J625" t="s">
        <v>27</v>
      </c>
      <c r="K625">
        <v>433</v>
      </c>
      <c r="L625">
        <v>0.38694229400000002</v>
      </c>
      <c r="M625" t="s">
        <v>28</v>
      </c>
      <c r="N625">
        <v>25</v>
      </c>
      <c r="O625">
        <v>324</v>
      </c>
      <c r="P625">
        <v>3686.5</v>
      </c>
      <c r="Q625">
        <v>9443</v>
      </c>
      <c r="R625">
        <v>0.28901399999999999</v>
      </c>
      <c r="S625">
        <v>0</v>
      </c>
      <c r="T625">
        <v>59</v>
      </c>
    </row>
    <row r="626" spans="1:20" x14ac:dyDescent="0.25">
      <c r="A626" s="1">
        <v>43725</v>
      </c>
      <c r="B626">
        <v>59</v>
      </c>
      <c r="C626">
        <v>113834</v>
      </c>
      <c r="D626">
        <v>566</v>
      </c>
      <c r="E626" t="s">
        <v>20</v>
      </c>
      <c r="F626" t="s">
        <v>29</v>
      </c>
      <c r="G626">
        <v>17034</v>
      </c>
      <c r="H626">
        <v>108</v>
      </c>
      <c r="I626" t="s">
        <v>26</v>
      </c>
      <c r="J626" t="s">
        <v>23</v>
      </c>
      <c r="K626">
        <v>303</v>
      </c>
      <c r="L626">
        <v>0.62791161600000001</v>
      </c>
      <c r="M626" t="s">
        <v>24</v>
      </c>
      <c r="N626">
        <v>26</v>
      </c>
      <c r="O626">
        <v>2666</v>
      </c>
      <c r="P626">
        <v>9486.1666669999995</v>
      </c>
      <c r="Q626">
        <v>71407</v>
      </c>
      <c r="R626">
        <v>0.2316068</v>
      </c>
      <c r="S626">
        <v>1</v>
      </c>
      <c r="T626">
        <v>47.2</v>
      </c>
    </row>
    <row r="627" spans="1:20" x14ac:dyDescent="0.25">
      <c r="A627" s="1">
        <v>43726</v>
      </c>
      <c r="B627">
        <v>33</v>
      </c>
      <c r="C627">
        <v>15000</v>
      </c>
      <c r="D627">
        <v>580</v>
      </c>
      <c r="E627" t="s">
        <v>20</v>
      </c>
      <c r="F627" t="s">
        <v>32</v>
      </c>
      <c r="G627">
        <v>26269</v>
      </c>
      <c r="H627">
        <v>48</v>
      </c>
      <c r="I627" t="s">
        <v>26</v>
      </c>
      <c r="J627" t="s">
        <v>23</v>
      </c>
      <c r="K627">
        <v>974</v>
      </c>
      <c r="L627">
        <v>0.117385112</v>
      </c>
      <c r="M627" t="s">
        <v>34</v>
      </c>
      <c r="N627">
        <v>20</v>
      </c>
      <c r="O627">
        <v>4295</v>
      </c>
      <c r="P627">
        <v>1250</v>
      </c>
      <c r="Q627">
        <v>129477</v>
      </c>
      <c r="R627">
        <v>0.185995348</v>
      </c>
      <c r="S627">
        <v>0</v>
      </c>
      <c r="T627">
        <v>50</v>
      </c>
    </row>
    <row r="628" spans="1:20" x14ac:dyDescent="0.25">
      <c r="A628" s="1">
        <v>43727</v>
      </c>
      <c r="B628">
        <v>28</v>
      </c>
      <c r="C628">
        <v>143624</v>
      </c>
      <c r="D628">
        <v>578</v>
      </c>
      <c r="E628" t="s">
        <v>20</v>
      </c>
      <c r="F628" t="s">
        <v>32</v>
      </c>
      <c r="G628">
        <v>20862</v>
      </c>
      <c r="H628">
        <v>72</v>
      </c>
      <c r="I628" t="s">
        <v>22</v>
      </c>
      <c r="J628" t="s">
        <v>23</v>
      </c>
      <c r="K628">
        <v>414</v>
      </c>
      <c r="L628">
        <v>0.34614258199999998</v>
      </c>
      <c r="M628" t="s">
        <v>28</v>
      </c>
      <c r="N628">
        <v>27</v>
      </c>
      <c r="O628">
        <v>6039</v>
      </c>
      <c r="P628">
        <v>11968.666670000001</v>
      </c>
      <c r="Q628">
        <v>152367</v>
      </c>
      <c r="R628">
        <v>0.259002436</v>
      </c>
      <c r="S628">
        <v>1</v>
      </c>
      <c r="T628">
        <v>37.6</v>
      </c>
    </row>
    <row r="629" spans="1:20" x14ac:dyDescent="0.25">
      <c r="A629" s="1">
        <v>43728</v>
      </c>
      <c r="B629">
        <v>38</v>
      </c>
      <c r="C629">
        <v>154460</v>
      </c>
      <c r="D629">
        <v>632</v>
      </c>
      <c r="F629" t="s">
        <v>29</v>
      </c>
      <c r="G629">
        <v>35260</v>
      </c>
      <c r="H629">
        <v>60</v>
      </c>
      <c r="I629" t="s">
        <v>35</v>
      </c>
      <c r="J629" t="s">
        <v>30</v>
      </c>
      <c r="K629">
        <v>314</v>
      </c>
      <c r="L629">
        <v>0.119482088</v>
      </c>
      <c r="M629" t="s">
        <v>38</v>
      </c>
      <c r="N629">
        <v>23</v>
      </c>
      <c r="O629">
        <v>1181</v>
      </c>
      <c r="P629">
        <v>12871.666670000001</v>
      </c>
      <c r="Q629">
        <v>2983</v>
      </c>
      <c r="R629">
        <v>0.235309617</v>
      </c>
      <c r="S629">
        <v>1</v>
      </c>
      <c r="T629">
        <v>39.200000000000003</v>
      </c>
    </row>
    <row r="630" spans="1:20" x14ac:dyDescent="0.25">
      <c r="A630" s="1">
        <v>43729</v>
      </c>
      <c r="B630">
        <v>40</v>
      </c>
      <c r="C630">
        <v>40241</v>
      </c>
      <c r="D630">
        <v>586</v>
      </c>
      <c r="E630" t="s">
        <v>20</v>
      </c>
      <c r="F630" t="s">
        <v>21</v>
      </c>
      <c r="G630">
        <v>28322</v>
      </c>
      <c r="H630">
        <v>48</v>
      </c>
      <c r="I630" t="s">
        <v>22</v>
      </c>
      <c r="J630" t="s">
        <v>27</v>
      </c>
      <c r="K630">
        <v>456</v>
      </c>
      <c r="L630">
        <v>0.34029877200000003</v>
      </c>
      <c r="M630" t="s">
        <v>28</v>
      </c>
      <c r="N630">
        <v>26</v>
      </c>
      <c r="O630">
        <v>1863</v>
      </c>
      <c r="P630">
        <v>3353.416667</v>
      </c>
      <c r="Q630">
        <v>8742</v>
      </c>
      <c r="R630">
        <v>0.23606962500000001</v>
      </c>
      <c r="S630">
        <v>0</v>
      </c>
      <c r="T630">
        <v>54</v>
      </c>
    </row>
    <row r="631" spans="1:20" x14ac:dyDescent="0.25">
      <c r="A631" s="1">
        <v>43730</v>
      </c>
      <c r="B631">
        <v>53</v>
      </c>
      <c r="C631">
        <v>87051</v>
      </c>
      <c r="D631">
        <v>563</v>
      </c>
      <c r="E631" t="s">
        <v>20</v>
      </c>
      <c r="F631" t="s">
        <v>29</v>
      </c>
      <c r="G631">
        <v>38590</v>
      </c>
      <c r="H631">
        <v>72</v>
      </c>
      <c r="I631" t="s">
        <v>26</v>
      </c>
      <c r="J631" t="s">
        <v>34</v>
      </c>
      <c r="K631">
        <v>519</v>
      </c>
      <c r="L631">
        <v>0.41255771800000002</v>
      </c>
      <c r="M631" t="s">
        <v>24</v>
      </c>
      <c r="N631">
        <v>19</v>
      </c>
      <c r="O631">
        <v>1276</v>
      </c>
      <c r="P631">
        <v>7254.25</v>
      </c>
      <c r="Q631">
        <v>10697</v>
      </c>
      <c r="R631">
        <v>0.30535762599999999</v>
      </c>
      <c r="S631">
        <v>0</v>
      </c>
      <c r="T631">
        <v>55</v>
      </c>
    </row>
    <row r="632" spans="1:20" x14ac:dyDescent="0.25">
      <c r="A632" s="1">
        <v>43731</v>
      </c>
      <c r="B632">
        <v>19</v>
      </c>
      <c r="C632">
        <v>64805</v>
      </c>
      <c r="D632">
        <v>531</v>
      </c>
      <c r="E632" t="s">
        <v>52</v>
      </c>
      <c r="F632" t="s">
        <v>29</v>
      </c>
      <c r="G632">
        <v>40080</v>
      </c>
      <c r="H632">
        <v>96</v>
      </c>
      <c r="I632" t="s">
        <v>44</v>
      </c>
      <c r="J632" t="s">
        <v>30</v>
      </c>
      <c r="K632">
        <v>103</v>
      </c>
      <c r="L632">
        <v>0.18846510699999999</v>
      </c>
      <c r="M632" t="s">
        <v>24</v>
      </c>
      <c r="N632">
        <v>18</v>
      </c>
      <c r="O632">
        <v>411</v>
      </c>
      <c r="P632">
        <v>5400.4166670000004</v>
      </c>
      <c r="Q632">
        <v>53554</v>
      </c>
      <c r="R632">
        <v>0.29859216900000002</v>
      </c>
      <c r="S632">
        <v>0</v>
      </c>
      <c r="T632">
        <v>48</v>
      </c>
    </row>
    <row r="633" spans="1:20" x14ac:dyDescent="0.25">
      <c r="A633" s="1">
        <v>43732</v>
      </c>
      <c r="B633">
        <v>58</v>
      </c>
      <c r="C633">
        <v>15692</v>
      </c>
      <c r="D633">
        <v>683</v>
      </c>
      <c r="E633" t="s">
        <v>20</v>
      </c>
      <c r="F633" t="s">
        <v>41</v>
      </c>
      <c r="G633">
        <v>13545</v>
      </c>
      <c r="H633">
        <v>48</v>
      </c>
      <c r="I633" t="s">
        <v>35</v>
      </c>
      <c r="J633" t="s">
        <v>23</v>
      </c>
      <c r="K633">
        <v>443</v>
      </c>
      <c r="L633">
        <v>0.33753960399999999</v>
      </c>
      <c r="M633" t="s">
        <v>24</v>
      </c>
      <c r="N633">
        <v>24</v>
      </c>
      <c r="O633">
        <v>8262</v>
      </c>
      <c r="P633">
        <v>1307.666667</v>
      </c>
      <c r="Q633">
        <v>45334</v>
      </c>
      <c r="R633">
        <v>0.15143013</v>
      </c>
      <c r="S633">
        <v>0</v>
      </c>
      <c r="T633">
        <v>51</v>
      </c>
    </row>
    <row r="634" spans="1:20" x14ac:dyDescent="0.25">
      <c r="A634" s="1">
        <v>43733</v>
      </c>
      <c r="B634">
        <v>38</v>
      </c>
      <c r="C634">
        <v>44243</v>
      </c>
      <c r="D634">
        <v>485</v>
      </c>
      <c r="F634" t="s">
        <v>25</v>
      </c>
      <c r="G634">
        <v>53994</v>
      </c>
      <c r="H634">
        <v>24</v>
      </c>
      <c r="I634" t="s">
        <v>26</v>
      </c>
      <c r="J634" t="s">
        <v>27</v>
      </c>
      <c r="K634">
        <v>308</v>
      </c>
      <c r="L634">
        <v>0.348997534</v>
      </c>
      <c r="M634" t="s">
        <v>28</v>
      </c>
      <c r="N634">
        <v>30</v>
      </c>
      <c r="O634">
        <v>1052</v>
      </c>
      <c r="P634">
        <v>3686.916667</v>
      </c>
      <c r="Q634">
        <v>5622</v>
      </c>
      <c r="R634">
        <v>0.26571608899999999</v>
      </c>
      <c r="S634">
        <v>0</v>
      </c>
      <c r="T634">
        <v>56</v>
      </c>
    </row>
    <row r="635" spans="1:20" x14ac:dyDescent="0.25">
      <c r="A635" s="1">
        <v>43734</v>
      </c>
      <c r="B635">
        <v>34</v>
      </c>
      <c r="D635">
        <v>604</v>
      </c>
      <c r="E635" t="s">
        <v>33</v>
      </c>
      <c r="F635" t="s">
        <v>29</v>
      </c>
      <c r="I635" t="s">
        <v>22</v>
      </c>
      <c r="J635" t="s">
        <v>27</v>
      </c>
      <c r="K635">
        <v>340</v>
      </c>
      <c r="L635">
        <v>0.403980014</v>
      </c>
      <c r="M635" t="s">
        <v>38</v>
      </c>
      <c r="N635">
        <v>21</v>
      </c>
      <c r="O635">
        <v>2881</v>
      </c>
      <c r="P635">
        <v>1599.916667</v>
      </c>
      <c r="Q635">
        <v>26802</v>
      </c>
      <c r="R635">
        <v>0.206103123</v>
      </c>
      <c r="S635">
        <v>0</v>
      </c>
      <c r="T635">
        <v>58</v>
      </c>
    </row>
    <row r="636" spans="1:20" x14ac:dyDescent="0.25">
      <c r="A636" s="1">
        <v>43735</v>
      </c>
      <c r="B636">
        <v>27</v>
      </c>
      <c r="D636">
        <v>579</v>
      </c>
      <c r="E636" t="s">
        <v>20</v>
      </c>
      <c r="F636" t="s">
        <v>32</v>
      </c>
      <c r="G636">
        <v>29452</v>
      </c>
      <c r="I636" t="s">
        <v>22</v>
      </c>
      <c r="J636" t="s">
        <v>27</v>
      </c>
      <c r="K636">
        <v>827</v>
      </c>
      <c r="L636">
        <v>0.17880011100000001</v>
      </c>
      <c r="M636" t="s">
        <v>24</v>
      </c>
      <c r="N636">
        <v>23</v>
      </c>
      <c r="O636">
        <v>1114</v>
      </c>
      <c r="P636">
        <v>1250</v>
      </c>
      <c r="Q636">
        <v>123863</v>
      </c>
      <c r="R636">
        <v>0.23094831800000001</v>
      </c>
      <c r="S636">
        <v>0</v>
      </c>
      <c r="T636">
        <v>58</v>
      </c>
    </row>
    <row r="637" spans="1:20" x14ac:dyDescent="0.25">
      <c r="A637" s="1">
        <v>43736</v>
      </c>
      <c r="B637">
        <v>20</v>
      </c>
      <c r="C637">
        <v>42675</v>
      </c>
      <c r="D637">
        <v>612</v>
      </c>
      <c r="E637" t="s">
        <v>20</v>
      </c>
      <c r="F637" t="s">
        <v>21</v>
      </c>
      <c r="G637">
        <v>12555</v>
      </c>
      <c r="H637">
        <v>96</v>
      </c>
      <c r="I637" t="s">
        <v>22</v>
      </c>
      <c r="J637" t="s">
        <v>27</v>
      </c>
      <c r="K637">
        <v>647</v>
      </c>
      <c r="L637">
        <v>0.27511815099999998</v>
      </c>
      <c r="M637" t="s">
        <v>28</v>
      </c>
      <c r="N637">
        <v>32</v>
      </c>
      <c r="O637">
        <v>1746</v>
      </c>
      <c r="P637">
        <v>3556.25</v>
      </c>
      <c r="Q637">
        <v>58191</v>
      </c>
      <c r="R637">
        <v>0.20669943599999999</v>
      </c>
      <c r="S637">
        <v>0</v>
      </c>
      <c r="T637">
        <v>48</v>
      </c>
    </row>
    <row r="638" spans="1:20" x14ac:dyDescent="0.25">
      <c r="A638" s="1">
        <v>43737</v>
      </c>
      <c r="B638">
        <v>49</v>
      </c>
      <c r="C638">
        <v>44015</v>
      </c>
      <c r="D638">
        <v>640</v>
      </c>
      <c r="E638" t="s">
        <v>20</v>
      </c>
      <c r="F638" t="s">
        <v>29</v>
      </c>
      <c r="G638">
        <v>41211</v>
      </c>
      <c r="H638">
        <v>48</v>
      </c>
      <c r="I638" t="s">
        <v>22</v>
      </c>
      <c r="J638" t="s">
        <v>34</v>
      </c>
      <c r="K638">
        <v>382</v>
      </c>
      <c r="L638">
        <v>7.8378372000000002E-2</v>
      </c>
      <c r="M638" t="s">
        <v>28</v>
      </c>
      <c r="N638">
        <v>31</v>
      </c>
      <c r="O638">
        <v>3810</v>
      </c>
      <c r="P638">
        <v>3667.916667</v>
      </c>
      <c r="Q638">
        <v>15516</v>
      </c>
      <c r="R638">
        <v>0.245059731</v>
      </c>
      <c r="S638">
        <v>0</v>
      </c>
      <c r="T638">
        <v>47</v>
      </c>
    </row>
    <row r="639" spans="1:20" x14ac:dyDescent="0.25">
      <c r="A639" s="1">
        <v>43738</v>
      </c>
      <c r="B639">
        <v>40</v>
      </c>
      <c r="C639">
        <v>88296</v>
      </c>
      <c r="E639" t="s">
        <v>33</v>
      </c>
      <c r="F639" t="s">
        <v>25</v>
      </c>
      <c r="G639">
        <v>21632</v>
      </c>
      <c r="H639">
        <v>24</v>
      </c>
      <c r="I639" t="s">
        <v>26</v>
      </c>
      <c r="J639" t="s">
        <v>23</v>
      </c>
      <c r="K639">
        <v>225</v>
      </c>
      <c r="L639">
        <v>0.20160020100000001</v>
      </c>
      <c r="M639" t="s">
        <v>24</v>
      </c>
      <c r="N639">
        <v>27</v>
      </c>
      <c r="O639">
        <v>1746</v>
      </c>
      <c r="P639">
        <v>7358</v>
      </c>
      <c r="Q639">
        <v>3845</v>
      </c>
      <c r="R639">
        <v>0.23690487399999999</v>
      </c>
      <c r="S639">
        <v>1</v>
      </c>
      <c r="T639">
        <v>43.2</v>
      </c>
    </row>
    <row r="640" spans="1:20" x14ac:dyDescent="0.25">
      <c r="A640" s="1">
        <v>43739</v>
      </c>
      <c r="B640">
        <v>24</v>
      </c>
      <c r="C640">
        <v>29791</v>
      </c>
      <c r="D640">
        <v>549</v>
      </c>
      <c r="E640" t="s">
        <v>20</v>
      </c>
      <c r="F640" t="s">
        <v>32</v>
      </c>
      <c r="G640">
        <v>32626</v>
      </c>
      <c r="H640">
        <v>96</v>
      </c>
      <c r="I640" t="s">
        <v>22</v>
      </c>
      <c r="J640" t="s">
        <v>27</v>
      </c>
      <c r="K640">
        <v>431</v>
      </c>
      <c r="L640">
        <v>0.44419146900000001</v>
      </c>
      <c r="M640" t="s">
        <v>24</v>
      </c>
      <c r="N640">
        <v>21</v>
      </c>
      <c r="O640">
        <v>2964</v>
      </c>
      <c r="P640">
        <v>2482.583333</v>
      </c>
      <c r="Q640">
        <v>92555</v>
      </c>
      <c r="R640">
        <v>0.288034032</v>
      </c>
      <c r="S640">
        <v>0</v>
      </c>
      <c r="T640">
        <v>55</v>
      </c>
    </row>
    <row r="641" spans="1:20" x14ac:dyDescent="0.25">
      <c r="A641" s="1">
        <v>43740</v>
      </c>
      <c r="B641">
        <v>24</v>
      </c>
      <c r="C641">
        <v>31740</v>
      </c>
      <c r="D641">
        <v>471</v>
      </c>
      <c r="E641" t="s">
        <v>20</v>
      </c>
      <c r="F641" t="s">
        <v>25</v>
      </c>
      <c r="G641">
        <v>47075</v>
      </c>
      <c r="H641">
        <v>36</v>
      </c>
      <c r="I641" t="s">
        <v>44</v>
      </c>
      <c r="J641" t="s">
        <v>27</v>
      </c>
      <c r="K641">
        <v>484</v>
      </c>
      <c r="L641">
        <v>0.47598177699999999</v>
      </c>
      <c r="M641" t="s">
        <v>24</v>
      </c>
      <c r="N641">
        <v>25</v>
      </c>
      <c r="O641">
        <v>9582</v>
      </c>
      <c r="P641">
        <v>2645</v>
      </c>
      <c r="Q641">
        <v>12411</v>
      </c>
      <c r="R641">
        <v>0.28981354500000001</v>
      </c>
      <c r="S641">
        <v>0</v>
      </c>
      <c r="T641">
        <v>63</v>
      </c>
    </row>
    <row r="642" spans="1:20" x14ac:dyDescent="0.25">
      <c r="A642" s="1">
        <v>43741</v>
      </c>
      <c r="B642">
        <v>35</v>
      </c>
      <c r="C642">
        <v>94036</v>
      </c>
      <c r="D642">
        <v>616</v>
      </c>
      <c r="E642" t="s">
        <v>20</v>
      </c>
      <c r="F642" t="s">
        <v>32</v>
      </c>
      <c r="G642">
        <v>49258</v>
      </c>
      <c r="H642">
        <v>24</v>
      </c>
      <c r="I642" t="s">
        <v>22</v>
      </c>
      <c r="J642" t="s">
        <v>23</v>
      </c>
      <c r="K642">
        <v>526</v>
      </c>
      <c r="L642">
        <v>0.74776666800000002</v>
      </c>
      <c r="M642" t="s">
        <v>31</v>
      </c>
      <c r="N642">
        <v>23</v>
      </c>
      <c r="O642">
        <v>10086</v>
      </c>
      <c r="P642">
        <v>7836.3333329999996</v>
      </c>
      <c r="Q642">
        <v>5697</v>
      </c>
      <c r="R642">
        <v>0.20482441600000001</v>
      </c>
      <c r="S642">
        <v>0</v>
      </c>
      <c r="T642">
        <v>55</v>
      </c>
    </row>
    <row r="643" spans="1:20" x14ac:dyDescent="0.25">
      <c r="A643" s="1">
        <v>43742</v>
      </c>
      <c r="B643">
        <v>60</v>
      </c>
      <c r="C643">
        <v>48350</v>
      </c>
      <c r="D643">
        <v>641</v>
      </c>
      <c r="E643" t="s">
        <v>20</v>
      </c>
      <c r="F643" t="s">
        <v>25</v>
      </c>
      <c r="G643">
        <v>13081</v>
      </c>
      <c r="H643">
        <v>60</v>
      </c>
      <c r="I643" t="s">
        <v>22</v>
      </c>
      <c r="J643" t="s">
        <v>30</v>
      </c>
      <c r="K643">
        <v>157</v>
      </c>
      <c r="L643">
        <v>0.28578843900000001</v>
      </c>
      <c r="M643" t="s">
        <v>24</v>
      </c>
      <c r="N643">
        <v>17</v>
      </c>
      <c r="O643">
        <v>12105</v>
      </c>
      <c r="P643">
        <v>4029.166667</v>
      </c>
      <c r="Q643">
        <v>6314</v>
      </c>
      <c r="R643">
        <v>0.22694920299999999</v>
      </c>
      <c r="S643">
        <v>0</v>
      </c>
      <c r="T643">
        <v>50</v>
      </c>
    </row>
    <row r="644" spans="1:20" x14ac:dyDescent="0.25">
      <c r="A644" t="s">
        <v>94</v>
      </c>
      <c r="B644">
        <v>36</v>
      </c>
      <c r="C644">
        <v>39711</v>
      </c>
      <c r="D644">
        <v>626</v>
      </c>
      <c r="E644" t="s">
        <v>95</v>
      </c>
      <c r="F644" t="s">
        <v>96</v>
      </c>
      <c r="G644">
        <v>22891</v>
      </c>
      <c r="H644">
        <v>48</v>
      </c>
      <c r="I644" t="s">
        <v>22</v>
      </c>
      <c r="J644" t="s">
        <v>27</v>
      </c>
      <c r="K644">
        <v>786</v>
      </c>
      <c r="L644">
        <v>0.25861710799999998</v>
      </c>
      <c r="M644" t="s">
        <v>34</v>
      </c>
      <c r="N644">
        <v>28</v>
      </c>
      <c r="O644">
        <v>1185</v>
      </c>
      <c r="P644">
        <v>3309.25</v>
      </c>
      <c r="Q644">
        <v>128059</v>
      </c>
      <c r="R644">
        <v>0.22518505599999999</v>
      </c>
      <c r="S644">
        <v>0</v>
      </c>
      <c r="T644">
        <v>48</v>
      </c>
    </row>
    <row r="645" spans="1:20" x14ac:dyDescent="0.25">
      <c r="A645" s="1">
        <v>43744</v>
      </c>
      <c r="B645">
        <v>21</v>
      </c>
      <c r="D645">
        <v>497</v>
      </c>
      <c r="E645" t="s">
        <v>20</v>
      </c>
      <c r="F645" t="s">
        <v>32</v>
      </c>
      <c r="G645">
        <v>21401</v>
      </c>
      <c r="I645" t="s">
        <v>26</v>
      </c>
      <c r="J645" t="s">
        <v>27</v>
      </c>
      <c r="K645">
        <v>324</v>
      </c>
      <c r="L645">
        <v>8.6502069000000001E-2</v>
      </c>
      <c r="M645" t="s">
        <v>34</v>
      </c>
      <c r="N645">
        <v>33</v>
      </c>
      <c r="O645">
        <v>1513</v>
      </c>
      <c r="P645">
        <v>5023.6666670000004</v>
      </c>
      <c r="Q645">
        <v>55921</v>
      </c>
      <c r="R645">
        <v>0.27851581800000003</v>
      </c>
      <c r="S645">
        <v>0</v>
      </c>
      <c r="T645">
        <v>47</v>
      </c>
    </row>
    <row r="646" spans="1:20" x14ac:dyDescent="0.25">
      <c r="A646" s="1">
        <v>43745</v>
      </c>
      <c r="B646">
        <v>37</v>
      </c>
      <c r="C646">
        <v>80125</v>
      </c>
      <c r="D646">
        <v>642</v>
      </c>
      <c r="E646" t="s">
        <v>45</v>
      </c>
      <c r="F646" t="s">
        <v>29</v>
      </c>
      <c r="G646">
        <v>9578</v>
      </c>
      <c r="H646">
        <v>120</v>
      </c>
      <c r="I646" t="s">
        <v>22</v>
      </c>
      <c r="J646" t="s">
        <v>23</v>
      </c>
      <c r="K646">
        <v>207</v>
      </c>
      <c r="L646">
        <v>0.17543673600000001</v>
      </c>
      <c r="M646" t="s">
        <v>34</v>
      </c>
      <c r="N646">
        <v>30</v>
      </c>
      <c r="O646">
        <v>6925</v>
      </c>
      <c r="P646">
        <v>6677.0833329999996</v>
      </c>
      <c r="Q646">
        <v>108247</v>
      </c>
      <c r="R646">
        <v>0.23304758</v>
      </c>
      <c r="S646">
        <v>1</v>
      </c>
      <c r="T646">
        <v>36.799999999999997</v>
      </c>
    </row>
    <row r="647" spans="1:20" x14ac:dyDescent="0.25">
      <c r="A647" s="1">
        <v>43746</v>
      </c>
      <c r="B647">
        <v>36</v>
      </c>
      <c r="C647">
        <v>44970</v>
      </c>
      <c r="D647">
        <v>587</v>
      </c>
      <c r="E647" t="s">
        <v>20</v>
      </c>
      <c r="F647" t="s">
        <v>32</v>
      </c>
      <c r="G647">
        <v>40175</v>
      </c>
      <c r="H647">
        <v>84</v>
      </c>
      <c r="I647" t="s">
        <v>22</v>
      </c>
      <c r="J647" t="s">
        <v>23</v>
      </c>
      <c r="K647">
        <v>368</v>
      </c>
      <c r="L647">
        <v>0.385467636</v>
      </c>
      <c r="M647" t="s">
        <v>24</v>
      </c>
      <c r="N647">
        <v>31</v>
      </c>
      <c r="O647">
        <v>7059</v>
      </c>
      <c r="P647">
        <v>3747.5</v>
      </c>
      <c r="Q647">
        <v>12863</v>
      </c>
      <c r="R647">
        <v>0.290500445</v>
      </c>
      <c r="S647">
        <v>0</v>
      </c>
      <c r="T647">
        <v>54</v>
      </c>
    </row>
    <row r="648" spans="1:20" x14ac:dyDescent="0.25">
      <c r="A648" s="1">
        <v>43747</v>
      </c>
      <c r="B648">
        <v>18</v>
      </c>
      <c r="C648">
        <v>63764</v>
      </c>
      <c r="D648">
        <v>565</v>
      </c>
      <c r="E648" t="s">
        <v>20</v>
      </c>
      <c r="F648" t="s">
        <v>29</v>
      </c>
      <c r="G648">
        <v>23507</v>
      </c>
      <c r="H648">
        <v>24</v>
      </c>
      <c r="I648" t="s">
        <v>26</v>
      </c>
      <c r="J648" t="s">
        <v>34</v>
      </c>
      <c r="K648">
        <v>359</v>
      </c>
      <c r="L648">
        <v>0.45235550600000002</v>
      </c>
      <c r="M648" t="s">
        <v>34</v>
      </c>
      <c r="N648">
        <v>26</v>
      </c>
      <c r="O648">
        <v>2150</v>
      </c>
      <c r="P648">
        <v>5313.6666670000004</v>
      </c>
      <c r="Q648">
        <v>4310</v>
      </c>
      <c r="R648">
        <v>0.22767253100000001</v>
      </c>
      <c r="S648">
        <v>0</v>
      </c>
      <c r="T648">
        <v>55</v>
      </c>
    </row>
    <row r="649" spans="1:20" x14ac:dyDescent="0.25">
      <c r="A649" s="1">
        <v>43748</v>
      </c>
      <c r="B649">
        <v>39</v>
      </c>
      <c r="C649">
        <v>22669</v>
      </c>
      <c r="D649">
        <v>604</v>
      </c>
      <c r="E649" t="s">
        <v>20</v>
      </c>
      <c r="F649" t="s">
        <v>29</v>
      </c>
      <c r="G649">
        <v>14958</v>
      </c>
      <c r="H649">
        <v>36</v>
      </c>
      <c r="I649" t="s">
        <v>22</v>
      </c>
      <c r="J649" t="s">
        <v>27</v>
      </c>
      <c r="K649">
        <v>426</v>
      </c>
      <c r="L649">
        <v>0.108809935</v>
      </c>
      <c r="M649" t="s">
        <v>31</v>
      </c>
      <c r="N649">
        <v>19</v>
      </c>
      <c r="O649">
        <v>6549</v>
      </c>
      <c r="P649">
        <v>1889.083333</v>
      </c>
      <c r="Q649">
        <v>9878</v>
      </c>
      <c r="R649">
        <v>0.209963701</v>
      </c>
      <c r="S649">
        <v>0</v>
      </c>
      <c r="T649">
        <v>49</v>
      </c>
    </row>
    <row r="650" spans="1:20" x14ac:dyDescent="0.25">
      <c r="A650" s="1">
        <v>43749</v>
      </c>
      <c r="B650">
        <v>37</v>
      </c>
      <c r="C650">
        <v>29503</v>
      </c>
      <c r="D650">
        <v>576</v>
      </c>
      <c r="E650" t="s">
        <v>20</v>
      </c>
      <c r="F650" t="s">
        <v>32</v>
      </c>
      <c r="G650">
        <v>18886</v>
      </c>
      <c r="H650">
        <v>60</v>
      </c>
      <c r="I650" t="s">
        <v>22</v>
      </c>
      <c r="J650" t="s">
        <v>27</v>
      </c>
      <c r="K650">
        <v>527</v>
      </c>
      <c r="L650">
        <v>0.25157162900000002</v>
      </c>
      <c r="M650" t="s">
        <v>28</v>
      </c>
      <c r="N650">
        <v>27</v>
      </c>
      <c r="O650">
        <v>16163</v>
      </c>
      <c r="P650">
        <v>2458.583333</v>
      </c>
      <c r="Q650">
        <v>282765</v>
      </c>
      <c r="R650">
        <v>0.23602541499999999</v>
      </c>
      <c r="S650">
        <v>0</v>
      </c>
      <c r="T650">
        <v>51</v>
      </c>
    </row>
    <row r="651" spans="1:20" x14ac:dyDescent="0.25">
      <c r="A651" s="1">
        <v>43750</v>
      </c>
      <c r="B651">
        <v>48</v>
      </c>
      <c r="C651">
        <v>167579</v>
      </c>
      <c r="D651">
        <v>623</v>
      </c>
      <c r="E651" t="s">
        <v>20</v>
      </c>
      <c r="F651" t="s">
        <v>21</v>
      </c>
      <c r="G651">
        <v>12674</v>
      </c>
      <c r="H651">
        <v>60</v>
      </c>
      <c r="I651" t="s">
        <v>22</v>
      </c>
      <c r="J651" t="s">
        <v>27</v>
      </c>
      <c r="K651">
        <v>1230</v>
      </c>
      <c r="L651">
        <v>0.232099834</v>
      </c>
      <c r="M651" t="s">
        <v>24</v>
      </c>
      <c r="N651">
        <v>24</v>
      </c>
      <c r="O651">
        <v>7317</v>
      </c>
      <c r="P651">
        <v>13964.916670000001</v>
      </c>
      <c r="Q651">
        <v>8655</v>
      </c>
      <c r="R651">
        <v>0.24740880000000001</v>
      </c>
      <c r="S651">
        <v>1</v>
      </c>
      <c r="T651">
        <v>37.6</v>
      </c>
    </row>
    <row r="652" spans="1:20" x14ac:dyDescent="0.25">
      <c r="A652" s="1">
        <v>43751</v>
      </c>
      <c r="B652">
        <v>62</v>
      </c>
      <c r="C652">
        <v>15000</v>
      </c>
      <c r="D652">
        <v>577</v>
      </c>
      <c r="E652" t="s">
        <v>20</v>
      </c>
      <c r="F652" t="s">
        <v>29</v>
      </c>
      <c r="G652">
        <v>27612</v>
      </c>
      <c r="H652">
        <v>24</v>
      </c>
      <c r="I652" t="s">
        <v>26</v>
      </c>
      <c r="J652" t="s">
        <v>30</v>
      </c>
      <c r="K652">
        <v>310</v>
      </c>
      <c r="L652">
        <v>0.27531768299999998</v>
      </c>
      <c r="M652" t="s">
        <v>38</v>
      </c>
      <c r="N652">
        <v>24</v>
      </c>
      <c r="O652">
        <v>948</v>
      </c>
      <c r="P652">
        <v>1250</v>
      </c>
      <c r="Q652">
        <v>61201</v>
      </c>
      <c r="R652">
        <v>0.20203817099999999</v>
      </c>
      <c r="S652">
        <v>0</v>
      </c>
      <c r="T652">
        <v>55</v>
      </c>
    </row>
    <row r="653" spans="1:20" x14ac:dyDescent="0.25">
      <c r="A653" s="1">
        <v>43752</v>
      </c>
      <c r="B653">
        <v>53</v>
      </c>
      <c r="C653">
        <v>38978</v>
      </c>
      <c r="D653">
        <v>624</v>
      </c>
      <c r="E653" t="s">
        <v>20</v>
      </c>
      <c r="F653" t="s">
        <v>41</v>
      </c>
      <c r="G653">
        <v>16179</v>
      </c>
      <c r="H653">
        <v>60</v>
      </c>
      <c r="I653" t="s">
        <v>22</v>
      </c>
      <c r="J653" t="s">
        <v>30</v>
      </c>
      <c r="K653">
        <v>437</v>
      </c>
      <c r="L653">
        <v>0.17649115500000001</v>
      </c>
      <c r="M653" t="s">
        <v>31</v>
      </c>
      <c r="N653">
        <v>26</v>
      </c>
      <c r="O653">
        <v>1062</v>
      </c>
      <c r="P653">
        <v>3248.166667</v>
      </c>
      <c r="Q653">
        <v>4136</v>
      </c>
      <c r="R653">
        <v>0.20810232300000001</v>
      </c>
      <c r="S653">
        <v>0</v>
      </c>
      <c r="T653">
        <v>51</v>
      </c>
    </row>
    <row r="654" spans="1:20" x14ac:dyDescent="0.25">
      <c r="A654" s="1">
        <v>43753</v>
      </c>
      <c r="B654">
        <v>36</v>
      </c>
      <c r="C654">
        <v>19546</v>
      </c>
      <c r="D654">
        <v>501</v>
      </c>
      <c r="E654" t="s">
        <v>20</v>
      </c>
      <c r="F654" t="s">
        <v>32</v>
      </c>
      <c r="G654">
        <v>19910</v>
      </c>
      <c r="H654">
        <v>120</v>
      </c>
      <c r="I654" t="s">
        <v>26</v>
      </c>
      <c r="J654" t="s">
        <v>27</v>
      </c>
      <c r="K654">
        <v>136</v>
      </c>
      <c r="L654">
        <v>0.16176947799999999</v>
      </c>
      <c r="M654" t="s">
        <v>24</v>
      </c>
      <c r="N654">
        <v>22</v>
      </c>
      <c r="O654">
        <v>5440</v>
      </c>
      <c r="P654">
        <v>1628.833333</v>
      </c>
      <c r="Q654">
        <v>3378</v>
      </c>
      <c r="R654">
        <v>0.32395949499999999</v>
      </c>
      <c r="S654">
        <v>0</v>
      </c>
      <c r="T654">
        <v>51</v>
      </c>
    </row>
    <row r="655" spans="1:20" x14ac:dyDescent="0.25">
      <c r="A655" s="1">
        <v>43754</v>
      </c>
      <c r="B655">
        <v>26</v>
      </c>
      <c r="C655">
        <v>43237</v>
      </c>
      <c r="D655">
        <v>548</v>
      </c>
      <c r="E655" t="s">
        <v>20</v>
      </c>
      <c r="F655" t="s">
        <v>25</v>
      </c>
      <c r="G655">
        <v>18672</v>
      </c>
      <c r="H655">
        <v>48</v>
      </c>
      <c r="I655" t="s">
        <v>35</v>
      </c>
      <c r="J655" t="s">
        <v>23</v>
      </c>
      <c r="K655">
        <v>370</v>
      </c>
      <c r="L655">
        <v>9.4254968999999994E-2</v>
      </c>
      <c r="M655" t="s">
        <v>38</v>
      </c>
      <c r="N655">
        <v>18</v>
      </c>
      <c r="O655">
        <v>16493</v>
      </c>
      <c r="P655">
        <v>3603.083333</v>
      </c>
      <c r="Q655">
        <v>4746</v>
      </c>
      <c r="R655">
        <v>0.20778322199999999</v>
      </c>
      <c r="S655">
        <v>0</v>
      </c>
      <c r="T655">
        <v>68</v>
      </c>
    </row>
    <row r="656" spans="1:20" x14ac:dyDescent="0.25">
      <c r="A656" s="1">
        <v>43755</v>
      </c>
      <c r="B656">
        <v>70</v>
      </c>
      <c r="C656">
        <v>114947</v>
      </c>
      <c r="D656">
        <v>661</v>
      </c>
      <c r="E656" t="s">
        <v>20</v>
      </c>
      <c r="F656" t="s">
        <v>41</v>
      </c>
      <c r="G656">
        <v>46798</v>
      </c>
      <c r="H656">
        <v>36</v>
      </c>
      <c r="I656" t="s">
        <v>26</v>
      </c>
      <c r="J656" t="s">
        <v>27</v>
      </c>
      <c r="K656">
        <v>493</v>
      </c>
      <c r="L656">
        <v>1.1739556E-2</v>
      </c>
      <c r="M656" t="s">
        <v>28</v>
      </c>
      <c r="N656">
        <v>22</v>
      </c>
      <c r="O656">
        <v>4653</v>
      </c>
      <c r="P656">
        <v>9578.9166669999995</v>
      </c>
      <c r="Q656">
        <v>10808</v>
      </c>
      <c r="R656">
        <v>0.204196353</v>
      </c>
      <c r="S656">
        <v>0</v>
      </c>
      <c r="T656">
        <v>49</v>
      </c>
    </row>
    <row r="657" spans="1:20" x14ac:dyDescent="0.25">
      <c r="A657" s="1">
        <v>43756</v>
      </c>
      <c r="B657">
        <v>40</v>
      </c>
      <c r="C657">
        <v>98180</v>
      </c>
      <c r="D657">
        <v>564</v>
      </c>
      <c r="E657" t="s">
        <v>20</v>
      </c>
      <c r="F657" t="s">
        <v>21</v>
      </c>
      <c r="G657">
        <v>14484</v>
      </c>
      <c r="H657">
        <v>60</v>
      </c>
      <c r="I657" t="s">
        <v>26</v>
      </c>
      <c r="J657" t="s">
        <v>27</v>
      </c>
      <c r="K657">
        <v>604</v>
      </c>
      <c r="L657">
        <v>0.23620164399999999</v>
      </c>
      <c r="M657" t="s">
        <v>28</v>
      </c>
      <c r="N657">
        <v>34</v>
      </c>
      <c r="O657">
        <v>1199</v>
      </c>
      <c r="P657">
        <v>8181.6666670000004</v>
      </c>
      <c r="Q657">
        <v>228007</v>
      </c>
      <c r="R657">
        <v>0.22800955000000001</v>
      </c>
      <c r="S657">
        <v>1</v>
      </c>
      <c r="T657">
        <v>37.6</v>
      </c>
    </row>
    <row r="658" spans="1:20" x14ac:dyDescent="0.25">
      <c r="A658" s="1">
        <v>43757</v>
      </c>
      <c r="B658">
        <v>40</v>
      </c>
      <c r="C658">
        <v>43176</v>
      </c>
      <c r="D658">
        <v>643</v>
      </c>
      <c r="E658" t="s">
        <v>33</v>
      </c>
      <c r="F658" t="s">
        <v>21</v>
      </c>
      <c r="G658">
        <v>18143</v>
      </c>
      <c r="H658">
        <v>24</v>
      </c>
      <c r="I658" t="s">
        <v>22</v>
      </c>
      <c r="J658" t="s">
        <v>27</v>
      </c>
      <c r="K658">
        <v>185</v>
      </c>
      <c r="L658">
        <v>0.39407282900000001</v>
      </c>
      <c r="M658" t="s">
        <v>28</v>
      </c>
      <c r="N658">
        <v>23</v>
      </c>
      <c r="O658">
        <v>6246</v>
      </c>
      <c r="P658">
        <v>3598</v>
      </c>
      <c r="Q658">
        <v>71920</v>
      </c>
      <c r="R658">
        <v>0.18274826</v>
      </c>
      <c r="S658">
        <v>0</v>
      </c>
      <c r="T658">
        <v>52</v>
      </c>
    </row>
    <row r="659" spans="1:20" x14ac:dyDescent="0.25">
      <c r="A659" t="s">
        <v>97</v>
      </c>
      <c r="B659">
        <v>39</v>
      </c>
      <c r="C659">
        <v>27380</v>
      </c>
      <c r="D659">
        <v>616</v>
      </c>
      <c r="E659" t="s">
        <v>64</v>
      </c>
      <c r="F659" t="s">
        <v>43</v>
      </c>
      <c r="G659">
        <v>16602</v>
      </c>
      <c r="H659">
        <v>72</v>
      </c>
      <c r="I659" t="s">
        <v>22</v>
      </c>
      <c r="J659" t="s">
        <v>30</v>
      </c>
      <c r="K659">
        <v>348</v>
      </c>
      <c r="L659">
        <v>0.142647673</v>
      </c>
      <c r="M659" t="s">
        <v>31</v>
      </c>
      <c r="N659">
        <v>27</v>
      </c>
      <c r="O659">
        <v>6263</v>
      </c>
      <c r="P659">
        <v>2281.666667</v>
      </c>
      <c r="Q659">
        <v>18794</v>
      </c>
      <c r="R659">
        <v>0.1788816</v>
      </c>
      <c r="S659">
        <v>0</v>
      </c>
      <c r="T659">
        <v>48</v>
      </c>
    </row>
    <row r="660" spans="1:20" x14ac:dyDescent="0.25">
      <c r="A660" s="1">
        <v>43759</v>
      </c>
      <c r="B660">
        <v>42</v>
      </c>
      <c r="C660">
        <v>21588</v>
      </c>
      <c r="D660">
        <v>508</v>
      </c>
      <c r="E660" t="s">
        <v>20</v>
      </c>
      <c r="F660" t="s">
        <v>29</v>
      </c>
      <c r="G660">
        <v>22746</v>
      </c>
      <c r="H660">
        <v>36</v>
      </c>
      <c r="I660" t="s">
        <v>22</v>
      </c>
      <c r="J660" t="s">
        <v>30</v>
      </c>
      <c r="K660">
        <v>898</v>
      </c>
      <c r="L660">
        <v>0.42993406699999998</v>
      </c>
      <c r="M660" t="s">
        <v>31</v>
      </c>
      <c r="N660">
        <v>18</v>
      </c>
      <c r="O660">
        <v>6526</v>
      </c>
      <c r="P660">
        <v>1799</v>
      </c>
      <c r="Q660">
        <v>84136</v>
      </c>
      <c r="R660">
        <v>0.30449520000000002</v>
      </c>
      <c r="S660">
        <v>0</v>
      </c>
      <c r="T660">
        <v>55</v>
      </c>
    </row>
    <row r="661" spans="1:20" x14ac:dyDescent="0.25">
      <c r="A661" s="1">
        <v>43760</v>
      </c>
      <c r="B661">
        <v>38</v>
      </c>
      <c r="C661">
        <v>49512</v>
      </c>
      <c r="E661" t="s">
        <v>20</v>
      </c>
      <c r="F661" t="s">
        <v>21</v>
      </c>
      <c r="G661">
        <v>25407</v>
      </c>
      <c r="H661">
        <v>48</v>
      </c>
      <c r="I661" t="s">
        <v>22</v>
      </c>
      <c r="J661" t="s">
        <v>30</v>
      </c>
      <c r="K661">
        <v>833</v>
      </c>
      <c r="L661">
        <v>8.8108982000000002E-2</v>
      </c>
      <c r="M661" t="s">
        <v>34</v>
      </c>
      <c r="N661">
        <v>23</v>
      </c>
      <c r="O661">
        <v>2595</v>
      </c>
      <c r="P661">
        <v>4126</v>
      </c>
      <c r="Q661">
        <v>42970</v>
      </c>
      <c r="R661">
        <v>0.25223272499999999</v>
      </c>
      <c r="S661">
        <v>0</v>
      </c>
      <c r="T661">
        <v>50</v>
      </c>
    </row>
    <row r="662" spans="1:20" x14ac:dyDescent="0.25">
      <c r="A662" s="1">
        <v>43761</v>
      </c>
      <c r="B662">
        <v>33</v>
      </c>
      <c r="C662">
        <v>139885</v>
      </c>
      <c r="D662">
        <v>573</v>
      </c>
      <c r="E662" t="s">
        <v>20</v>
      </c>
      <c r="F662" t="s">
        <v>32</v>
      </c>
      <c r="G662">
        <v>17616</v>
      </c>
      <c r="H662">
        <v>24</v>
      </c>
      <c r="I662" t="s">
        <v>22</v>
      </c>
      <c r="J662" t="s">
        <v>34</v>
      </c>
      <c r="K662">
        <v>894</v>
      </c>
      <c r="L662">
        <v>0.28694167599999998</v>
      </c>
      <c r="M662" t="s">
        <v>24</v>
      </c>
      <c r="N662">
        <v>24</v>
      </c>
      <c r="O662">
        <v>1595</v>
      </c>
      <c r="P662">
        <v>11657.083329999999</v>
      </c>
      <c r="Q662">
        <v>5257</v>
      </c>
      <c r="R662">
        <v>0.17032682199999999</v>
      </c>
      <c r="S662">
        <v>1</v>
      </c>
      <c r="T662">
        <v>39.200000000000003</v>
      </c>
    </row>
    <row r="663" spans="1:20" x14ac:dyDescent="0.25">
      <c r="A663" s="1">
        <v>43762</v>
      </c>
      <c r="B663">
        <v>33</v>
      </c>
      <c r="C663">
        <v>35355</v>
      </c>
      <c r="D663">
        <v>505</v>
      </c>
      <c r="E663" t="s">
        <v>45</v>
      </c>
      <c r="F663" t="s">
        <v>29</v>
      </c>
      <c r="G663">
        <v>21412</v>
      </c>
      <c r="H663">
        <v>24</v>
      </c>
      <c r="I663" t="s">
        <v>35</v>
      </c>
      <c r="J663" t="s">
        <v>30</v>
      </c>
      <c r="K663">
        <v>298</v>
      </c>
      <c r="L663">
        <v>0.47029718100000001</v>
      </c>
      <c r="M663" t="s">
        <v>28</v>
      </c>
      <c r="N663">
        <v>22</v>
      </c>
      <c r="O663">
        <v>10637</v>
      </c>
      <c r="P663">
        <v>2946.25</v>
      </c>
      <c r="Q663">
        <v>9251</v>
      </c>
      <c r="R663">
        <v>0.24650145700000001</v>
      </c>
      <c r="S663">
        <v>0</v>
      </c>
      <c r="T663">
        <v>59</v>
      </c>
    </row>
    <row r="664" spans="1:20" x14ac:dyDescent="0.25">
      <c r="A664" s="1">
        <v>43763</v>
      </c>
      <c r="B664">
        <v>39</v>
      </c>
      <c r="C664">
        <v>44765</v>
      </c>
      <c r="D664">
        <v>575</v>
      </c>
      <c r="E664" t="s">
        <v>33</v>
      </c>
      <c r="F664" t="s">
        <v>21</v>
      </c>
      <c r="G664">
        <v>18618</v>
      </c>
      <c r="H664">
        <v>48</v>
      </c>
      <c r="I664" t="s">
        <v>22</v>
      </c>
      <c r="J664" t="s">
        <v>27</v>
      </c>
      <c r="K664">
        <v>254</v>
      </c>
      <c r="L664">
        <v>0.769608615</v>
      </c>
      <c r="M664" t="s">
        <v>24</v>
      </c>
      <c r="N664">
        <v>17</v>
      </c>
      <c r="O664">
        <v>3420</v>
      </c>
      <c r="P664">
        <v>3730.416667</v>
      </c>
      <c r="Q664">
        <v>4129</v>
      </c>
      <c r="R664">
        <v>0.25240858300000002</v>
      </c>
      <c r="S664">
        <v>0</v>
      </c>
      <c r="T664">
        <v>62</v>
      </c>
    </row>
    <row r="665" spans="1:20" x14ac:dyDescent="0.25">
      <c r="A665" s="1">
        <v>43764</v>
      </c>
      <c r="B665">
        <v>33</v>
      </c>
      <c r="C665">
        <v>51765</v>
      </c>
      <c r="D665">
        <v>556</v>
      </c>
      <c r="E665" t="s">
        <v>20</v>
      </c>
      <c r="G665">
        <v>10629</v>
      </c>
      <c r="H665">
        <v>48</v>
      </c>
      <c r="I665" t="s">
        <v>22</v>
      </c>
      <c r="J665" t="s">
        <v>30</v>
      </c>
      <c r="K665">
        <v>404</v>
      </c>
      <c r="L665">
        <v>0.195530027</v>
      </c>
      <c r="M665" t="s">
        <v>38</v>
      </c>
      <c r="N665">
        <v>32</v>
      </c>
      <c r="O665">
        <v>5608</v>
      </c>
      <c r="P665">
        <v>4313.75</v>
      </c>
      <c r="Q665">
        <v>199460</v>
      </c>
      <c r="R665">
        <v>0.25844764999999997</v>
      </c>
      <c r="S665">
        <v>0</v>
      </c>
      <c r="T665">
        <v>45</v>
      </c>
    </row>
    <row r="666" spans="1:20" x14ac:dyDescent="0.25">
      <c r="A666" s="1">
        <v>43765</v>
      </c>
      <c r="B666">
        <v>31</v>
      </c>
      <c r="C666">
        <v>33605</v>
      </c>
      <c r="D666">
        <v>558</v>
      </c>
      <c r="E666" t="s">
        <v>20</v>
      </c>
      <c r="F666" t="s">
        <v>32</v>
      </c>
      <c r="G666">
        <v>26551</v>
      </c>
      <c r="H666">
        <v>36</v>
      </c>
      <c r="I666" t="s">
        <v>22</v>
      </c>
      <c r="J666" t="s">
        <v>30</v>
      </c>
      <c r="K666">
        <v>410</v>
      </c>
      <c r="L666">
        <v>0.29842935500000001</v>
      </c>
      <c r="M666" t="s">
        <v>24</v>
      </c>
      <c r="N666">
        <v>27</v>
      </c>
      <c r="O666">
        <v>1682</v>
      </c>
      <c r="P666">
        <v>2800.416667</v>
      </c>
      <c r="Q666">
        <v>448172</v>
      </c>
      <c r="R666">
        <v>0.206344684</v>
      </c>
      <c r="S666">
        <v>0</v>
      </c>
      <c r="T666">
        <v>47</v>
      </c>
    </row>
    <row r="667" spans="1:20" x14ac:dyDescent="0.25">
      <c r="A667" s="1">
        <v>43766</v>
      </c>
      <c r="B667">
        <v>41</v>
      </c>
      <c r="D667">
        <v>518</v>
      </c>
      <c r="E667" t="s">
        <v>20</v>
      </c>
      <c r="F667" t="s">
        <v>25</v>
      </c>
      <c r="G667">
        <v>39269</v>
      </c>
      <c r="I667" t="s">
        <v>26</v>
      </c>
      <c r="J667" t="s">
        <v>27</v>
      </c>
      <c r="K667">
        <v>253</v>
      </c>
      <c r="L667">
        <v>0.476067242</v>
      </c>
      <c r="M667" t="s">
        <v>38</v>
      </c>
      <c r="N667">
        <v>24</v>
      </c>
      <c r="O667">
        <v>5985</v>
      </c>
      <c r="P667">
        <v>7642.1666670000004</v>
      </c>
      <c r="Q667">
        <v>110497</v>
      </c>
      <c r="R667">
        <v>0.24996095800000001</v>
      </c>
      <c r="S667">
        <v>0</v>
      </c>
      <c r="T667">
        <v>58</v>
      </c>
    </row>
    <row r="668" spans="1:20" x14ac:dyDescent="0.25">
      <c r="A668" s="1">
        <v>43767</v>
      </c>
      <c r="B668">
        <v>36</v>
      </c>
      <c r="C668">
        <v>128392</v>
      </c>
      <c r="D668">
        <v>649</v>
      </c>
      <c r="E668" t="s">
        <v>20</v>
      </c>
      <c r="F668" t="s">
        <v>21</v>
      </c>
      <c r="G668">
        <v>27330</v>
      </c>
      <c r="H668">
        <v>48</v>
      </c>
      <c r="I668" t="s">
        <v>44</v>
      </c>
      <c r="J668" t="s">
        <v>30</v>
      </c>
      <c r="K668">
        <v>313</v>
      </c>
      <c r="L668">
        <v>0.47869357299999998</v>
      </c>
      <c r="M668" t="s">
        <v>38</v>
      </c>
      <c r="N668">
        <v>29</v>
      </c>
      <c r="O668">
        <v>7038</v>
      </c>
      <c r="P668">
        <v>10699.333329999999</v>
      </c>
      <c r="Q668">
        <v>180521</v>
      </c>
      <c r="R668">
        <v>0.237396</v>
      </c>
      <c r="S668">
        <v>1</v>
      </c>
      <c r="T668">
        <v>39.200000000000003</v>
      </c>
    </row>
    <row r="669" spans="1:20" x14ac:dyDescent="0.25">
      <c r="A669" s="1">
        <v>43768</v>
      </c>
      <c r="B669">
        <v>58</v>
      </c>
      <c r="D669">
        <v>608</v>
      </c>
      <c r="E669" t="s">
        <v>20</v>
      </c>
      <c r="F669" t="s">
        <v>29</v>
      </c>
      <c r="G669">
        <v>11483</v>
      </c>
      <c r="I669" t="s">
        <v>35</v>
      </c>
      <c r="J669" t="s">
        <v>34</v>
      </c>
      <c r="K669">
        <v>361</v>
      </c>
      <c r="L669">
        <v>0.44093316700000001</v>
      </c>
      <c r="M669" t="s">
        <v>24</v>
      </c>
      <c r="N669">
        <v>25</v>
      </c>
      <c r="O669">
        <v>4270</v>
      </c>
      <c r="P669">
        <v>9086.8333330000005</v>
      </c>
      <c r="Q669">
        <v>12551</v>
      </c>
      <c r="R669">
        <v>0.232914815</v>
      </c>
      <c r="S669">
        <v>1</v>
      </c>
      <c r="T669">
        <v>43.2</v>
      </c>
    </row>
    <row r="670" spans="1:20" x14ac:dyDescent="0.25">
      <c r="A670" s="1">
        <v>43769</v>
      </c>
      <c r="B670">
        <v>18</v>
      </c>
      <c r="C670">
        <v>73648</v>
      </c>
      <c r="D670">
        <v>460</v>
      </c>
      <c r="E670" t="s">
        <v>20</v>
      </c>
      <c r="F670" t="s">
        <v>29</v>
      </c>
      <c r="G670">
        <v>35106</v>
      </c>
      <c r="H670">
        <v>120</v>
      </c>
      <c r="I670" t="s">
        <v>22</v>
      </c>
      <c r="J670" t="s">
        <v>27</v>
      </c>
      <c r="K670">
        <v>660</v>
      </c>
      <c r="L670">
        <v>0.31826735</v>
      </c>
      <c r="M670" t="s">
        <v>24</v>
      </c>
      <c r="N670">
        <v>31</v>
      </c>
      <c r="O670">
        <v>600</v>
      </c>
      <c r="P670">
        <v>6137.3333329999996</v>
      </c>
      <c r="Q670">
        <v>102872</v>
      </c>
      <c r="R670">
        <v>0.392441229</v>
      </c>
      <c r="S670">
        <v>0</v>
      </c>
      <c r="T670">
        <v>50</v>
      </c>
    </row>
    <row r="671" spans="1:20" x14ac:dyDescent="0.25">
      <c r="A671" s="1">
        <v>43770</v>
      </c>
      <c r="B671">
        <v>53</v>
      </c>
      <c r="D671">
        <v>552</v>
      </c>
      <c r="E671" t="s">
        <v>20</v>
      </c>
      <c r="F671" t="s">
        <v>21</v>
      </c>
      <c r="G671">
        <v>10463</v>
      </c>
      <c r="I671" t="s">
        <v>44</v>
      </c>
      <c r="J671" t="s">
        <v>34</v>
      </c>
      <c r="K671">
        <v>597</v>
      </c>
      <c r="L671">
        <v>0.13883518</v>
      </c>
      <c r="M671" t="s">
        <v>31</v>
      </c>
      <c r="N671">
        <v>23</v>
      </c>
      <c r="O671">
        <v>1789</v>
      </c>
      <c r="P671">
        <v>3539.833333</v>
      </c>
      <c r="Q671">
        <v>5996</v>
      </c>
      <c r="R671">
        <v>0.22187332400000001</v>
      </c>
      <c r="S671">
        <v>0</v>
      </c>
      <c r="T671">
        <v>53</v>
      </c>
    </row>
    <row r="672" spans="1:20" x14ac:dyDescent="0.25">
      <c r="A672" t="s">
        <v>98</v>
      </c>
      <c r="B672">
        <v>54</v>
      </c>
      <c r="C672">
        <v>25911</v>
      </c>
      <c r="D672">
        <v>571</v>
      </c>
      <c r="E672" t="s">
        <v>48</v>
      </c>
      <c r="F672" t="s">
        <v>67</v>
      </c>
      <c r="G672">
        <v>10751</v>
      </c>
      <c r="H672">
        <v>60</v>
      </c>
      <c r="I672" t="s">
        <v>26</v>
      </c>
      <c r="J672" t="s">
        <v>30</v>
      </c>
      <c r="K672">
        <v>544</v>
      </c>
      <c r="L672">
        <v>0.30858594700000003</v>
      </c>
      <c r="M672" t="s">
        <v>24</v>
      </c>
      <c r="N672">
        <v>18</v>
      </c>
      <c r="O672">
        <v>4872</v>
      </c>
      <c r="P672">
        <v>2159.25</v>
      </c>
      <c r="Q672">
        <v>5576</v>
      </c>
      <c r="R672">
        <v>0.24489214300000001</v>
      </c>
      <c r="S672">
        <v>0</v>
      </c>
      <c r="T672">
        <v>56</v>
      </c>
    </row>
    <row r="673" spans="1:20" x14ac:dyDescent="0.25">
      <c r="A673" s="1">
        <v>43772</v>
      </c>
      <c r="B673">
        <v>18</v>
      </c>
      <c r="C673">
        <v>27112</v>
      </c>
      <c r="D673">
        <v>432</v>
      </c>
      <c r="E673" t="s">
        <v>20</v>
      </c>
      <c r="F673" t="s">
        <v>21</v>
      </c>
      <c r="G673">
        <v>32743</v>
      </c>
      <c r="H673">
        <v>72</v>
      </c>
      <c r="I673" t="s">
        <v>35</v>
      </c>
      <c r="J673" t="s">
        <v>27</v>
      </c>
      <c r="K673">
        <v>821</v>
      </c>
      <c r="L673">
        <v>0.34540199599999999</v>
      </c>
      <c r="M673" t="s">
        <v>24</v>
      </c>
      <c r="N673">
        <v>16</v>
      </c>
      <c r="O673">
        <v>14969</v>
      </c>
      <c r="P673">
        <v>2259.333333</v>
      </c>
      <c r="Q673">
        <v>40446</v>
      </c>
      <c r="R673">
        <v>0.37883597699999999</v>
      </c>
      <c r="S673">
        <v>0</v>
      </c>
      <c r="T673">
        <v>57</v>
      </c>
    </row>
    <row r="674" spans="1:20" x14ac:dyDescent="0.25">
      <c r="A674" s="1">
        <v>43773</v>
      </c>
      <c r="B674">
        <v>35</v>
      </c>
      <c r="C674">
        <v>54015</v>
      </c>
      <c r="D674">
        <v>612</v>
      </c>
      <c r="E674" t="s">
        <v>20</v>
      </c>
      <c r="F674" t="s">
        <v>32</v>
      </c>
      <c r="G674">
        <v>13313</v>
      </c>
      <c r="H674">
        <v>60</v>
      </c>
      <c r="I674" t="s">
        <v>26</v>
      </c>
      <c r="J674" t="s">
        <v>27</v>
      </c>
      <c r="K674">
        <v>298</v>
      </c>
      <c r="L674">
        <v>0.24549948399999999</v>
      </c>
      <c r="M674" t="s">
        <v>38</v>
      </c>
      <c r="N674">
        <v>25</v>
      </c>
      <c r="O674">
        <v>13453</v>
      </c>
      <c r="P674">
        <v>4501.25</v>
      </c>
      <c r="Q674">
        <v>77419</v>
      </c>
      <c r="R674">
        <v>0.20289940200000001</v>
      </c>
      <c r="S674">
        <v>0</v>
      </c>
      <c r="T674">
        <v>48</v>
      </c>
    </row>
    <row r="675" spans="1:20" x14ac:dyDescent="0.25">
      <c r="A675" s="1">
        <v>43774</v>
      </c>
      <c r="B675">
        <v>35</v>
      </c>
      <c r="C675">
        <v>32033</v>
      </c>
      <c r="D675">
        <v>585</v>
      </c>
      <c r="E675" t="s">
        <v>20</v>
      </c>
      <c r="F675" t="s">
        <v>29</v>
      </c>
      <c r="G675">
        <v>24194</v>
      </c>
      <c r="H675">
        <v>12</v>
      </c>
      <c r="I675" t="s">
        <v>35</v>
      </c>
      <c r="J675" t="s">
        <v>27</v>
      </c>
      <c r="K675">
        <v>302</v>
      </c>
      <c r="L675">
        <v>0.35998415700000003</v>
      </c>
      <c r="M675" t="s">
        <v>28</v>
      </c>
      <c r="N675">
        <v>23</v>
      </c>
      <c r="O675">
        <v>3257</v>
      </c>
      <c r="P675">
        <v>2669.416667</v>
      </c>
      <c r="Q675">
        <v>47295</v>
      </c>
      <c r="R675">
        <v>0.22588834799999999</v>
      </c>
      <c r="S675">
        <v>0</v>
      </c>
      <c r="T675">
        <v>56</v>
      </c>
    </row>
    <row r="676" spans="1:20" x14ac:dyDescent="0.25">
      <c r="A676" s="1">
        <v>43775</v>
      </c>
      <c r="B676">
        <v>23</v>
      </c>
      <c r="C676">
        <v>52574</v>
      </c>
      <c r="D676">
        <v>521</v>
      </c>
      <c r="E676" t="s">
        <v>20</v>
      </c>
      <c r="F676" t="s">
        <v>32</v>
      </c>
      <c r="G676">
        <v>8404</v>
      </c>
      <c r="H676">
        <v>60</v>
      </c>
      <c r="I676" t="s">
        <v>44</v>
      </c>
      <c r="J676" t="s">
        <v>23</v>
      </c>
      <c r="K676">
        <v>445</v>
      </c>
      <c r="L676">
        <v>0.32720697700000001</v>
      </c>
      <c r="M676" t="s">
        <v>24</v>
      </c>
      <c r="N676">
        <v>23</v>
      </c>
      <c r="O676">
        <v>2647</v>
      </c>
      <c r="P676">
        <v>4381.1666670000004</v>
      </c>
      <c r="Q676">
        <v>2994</v>
      </c>
      <c r="R676">
        <v>0.27472860799999999</v>
      </c>
      <c r="S676">
        <v>0</v>
      </c>
      <c r="T676">
        <v>56</v>
      </c>
    </row>
    <row r="677" spans="1:20" x14ac:dyDescent="0.25">
      <c r="A677" s="1">
        <v>43776</v>
      </c>
      <c r="B677">
        <v>30</v>
      </c>
      <c r="C677">
        <v>47517</v>
      </c>
      <c r="E677" t="s">
        <v>20</v>
      </c>
      <c r="F677" t="s">
        <v>32</v>
      </c>
      <c r="G677">
        <v>23102</v>
      </c>
      <c r="H677">
        <v>60</v>
      </c>
      <c r="I677" t="s">
        <v>22</v>
      </c>
      <c r="J677" t="s">
        <v>30</v>
      </c>
      <c r="K677">
        <v>288</v>
      </c>
      <c r="L677">
        <v>0.16791557900000001</v>
      </c>
      <c r="M677" t="s">
        <v>24</v>
      </c>
      <c r="N677">
        <v>25</v>
      </c>
      <c r="O677">
        <v>1067</v>
      </c>
      <c r="P677">
        <v>3959.75</v>
      </c>
      <c r="Q677">
        <v>107365</v>
      </c>
      <c r="R677">
        <v>0.28811672100000002</v>
      </c>
      <c r="S677">
        <v>0</v>
      </c>
      <c r="T677">
        <v>48</v>
      </c>
    </row>
    <row r="678" spans="1:20" x14ac:dyDescent="0.25">
      <c r="A678" s="1">
        <v>43777</v>
      </c>
      <c r="B678">
        <v>26</v>
      </c>
      <c r="C678">
        <v>15000</v>
      </c>
      <c r="D678">
        <v>580</v>
      </c>
      <c r="E678" t="s">
        <v>20</v>
      </c>
      <c r="F678" t="s">
        <v>32</v>
      </c>
      <c r="G678">
        <v>10046</v>
      </c>
      <c r="H678">
        <v>72</v>
      </c>
      <c r="I678" t="s">
        <v>22</v>
      </c>
      <c r="J678" t="s">
        <v>27</v>
      </c>
      <c r="K678">
        <v>1281</v>
      </c>
      <c r="L678">
        <v>0.35842070799999998</v>
      </c>
      <c r="M678" t="s">
        <v>24</v>
      </c>
      <c r="N678">
        <v>28</v>
      </c>
      <c r="O678">
        <v>2588</v>
      </c>
      <c r="P678">
        <v>1250</v>
      </c>
      <c r="Q678">
        <v>17817</v>
      </c>
      <c r="R678">
        <v>0.230965895</v>
      </c>
      <c r="S678">
        <v>0</v>
      </c>
      <c r="T678">
        <v>55</v>
      </c>
    </row>
    <row r="679" spans="1:20" x14ac:dyDescent="0.25">
      <c r="A679" s="1">
        <v>43778</v>
      </c>
      <c r="B679">
        <v>61</v>
      </c>
      <c r="C679">
        <v>113474</v>
      </c>
      <c r="D679">
        <v>584</v>
      </c>
      <c r="E679" t="s">
        <v>20</v>
      </c>
      <c r="G679">
        <v>14794</v>
      </c>
      <c r="H679">
        <v>48</v>
      </c>
      <c r="I679" t="s">
        <v>26</v>
      </c>
      <c r="J679" t="s">
        <v>30</v>
      </c>
      <c r="K679">
        <v>216</v>
      </c>
      <c r="L679">
        <v>0.31479789400000002</v>
      </c>
      <c r="M679" t="s">
        <v>28</v>
      </c>
      <c r="N679">
        <v>19</v>
      </c>
      <c r="O679">
        <v>2338</v>
      </c>
      <c r="P679">
        <v>9456.1666669999995</v>
      </c>
      <c r="Q679">
        <v>69771</v>
      </c>
      <c r="R679">
        <v>0.23700414</v>
      </c>
      <c r="S679">
        <v>0</v>
      </c>
      <c r="T679">
        <v>63</v>
      </c>
    </row>
    <row r="680" spans="1:20" x14ac:dyDescent="0.25">
      <c r="A680" s="1">
        <v>43779</v>
      </c>
      <c r="B680">
        <v>51</v>
      </c>
      <c r="C680">
        <v>49531</v>
      </c>
      <c r="D680">
        <v>658</v>
      </c>
      <c r="E680" t="s">
        <v>33</v>
      </c>
      <c r="F680" t="s">
        <v>21</v>
      </c>
      <c r="G680">
        <v>29662</v>
      </c>
      <c r="H680">
        <v>84</v>
      </c>
      <c r="I680" t="s">
        <v>44</v>
      </c>
      <c r="J680" t="s">
        <v>30</v>
      </c>
      <c r="K680">
        <v>320</v>
      </c>
      <c r="L680">
        <v>0.42566663199999999</v>
      </c>
      <c r="M680" t="s">
        <v>31</v>
      </c>
      <c r="N680">
        <v>33</v>
      </c>
      <c r="O680">
        <v>2483</v>
      </c>
      <c r="P680">
        <v>4127.5833329999996</v>
      </c>
      <c r="Q680">
        <v>30392</v>
      </c>
      <c r="R680">
        <v>0.225302738</v>
      </c>
      <c r="S680">
        <v>0</v>
      </c>
      <c r="T680">
        <v>58</v>
      </c>
    </row>
    <row r="681" spans="1:20" x14ac:dyDescent="0.25">
      <c r="A681" s="1">
        <v>43780</v>
      </c>
      <c r="B681">
        <v>55</v>
      </c>
      <c r="C681">
        <v>95184</v>
      </c>
      <c r="D681">
        <v>567</v>
      </c>
      <c r="F681" t="s">
        <v>29</v>
      </c>
      <c r="G681">
        <v>26760</v>
      </c>
      <c r="H681">
        <v>12</v>
      </c>
      <c r="I681" t="s">
        <v>22</v>
      </c>
      <c r="J681" t="s">
        <v>34</v>
      </c>
      <c r="K681">
        <v>330</v>
      </c>
      <c r="L681">
        <v>7.7618345000000005E-2</v>
      </c>
      <c r="M681" t="s">
        <v>34</v>
      </c>
      <c r="N681">
        <v>21</v>
      </c>
      <c r="O681">
        <v>1435</v>
      </c>
      <c r="P681">
        <v>7932</v>
      </c>
      <c r="Q681">
        <v>185180</v>
      </c>
      <c r="R681">
        <v>0.18863814500000001</v>
      </c>
      <c r="S681">
        <v>1</v>
      </c>
      <c r="T681">
        <v>46.4</v>
      </c>
    </row>
    <row r="682" spans="1:20" x14ac:dyDescent="0.25">
      <c r="A682" s="1">
        <v>43781</v>
      </c>
      <c r="B682">
        <v>48</v>
      </c>
      <c r="C682">
        <v>30046</v>
      </c>
      <c r="D682">
        <v>605</v>
      </c>
      <c r="E682" t="s">
        <v>20</v>
      </c>
      <c r="F682" t="s">
        <v>32</v>
      </c>
      <c r="G682">
        <v>13814</v>
      </c>
      <c r="H682">
        <v>60</v>
      </c>
      <c r="I682" t="s">
        <v>22</v>
      </c>
      <c r="J682" t="s">
        <v>23</v>
      </c>
      <c r="K682">
        <v>134</v>
      </c>
      <c r="L682">
        <v>0.52196833099999995</v>
      </c>
      <c r="M682" t="s">
        <v>38</v>
      </c>
      <c r="N682">
        <v>19</v>
      </c>
      <c r="O682">
        <v>3072</v>
      </c>
      <c r="P682">
        <v>2503.833333</v>
      </c>
      <c r="Q682">
        <v>6190</v>
      </c>
      <c r="R682">
        <v>0.22704479799999999</v>
      </c>
      <c r="S682">
        <v>0</v>
      </c>
      <c r="T682">
        <v>55</v>
      </c>
    </row>
    <row r="683" spans="1:20" x14ac:dyDescent="0.25">
      <c r="A683" s="1">
        <v>43782</v>
      </c>
      <c r="B683">
        <v>26</v>
      </c>
      <c r="C683">
        <v>28744</v>
      </c>
      <c r="D683">
        <v>544</v>
      </c>
      <c r="E683" t="s">
        <v>20</v>
      </c>
      <c r="F683" t="s">
        <v>41</v>
      </c>
      <c r="G683">
        <v>12170</v>
      </c>
      <c r="H683">
        <v>84</v>
      </c>
      <c r="I683" t="s">
        <v>26</v>
      </c>
      <c r="J683" t="s">
        <v>30</v>
      </c>
      <c r="K683">
        <v>530</v>
      </c>
      <c r="L683">
        <v>0.33532474000000001</v>
      </c>
      <c r="M683" t="s">
        <v>24</v>
      </c>
      <c r="N683">
        <v>17</v>
      </c>
      <c r="O683">
        <v>7807</v>
      </c>
      <c r="P683">
        <v>2395.333333</v>
      </c>
      <c r="Q683">
        <v>41444</v>
      </c>
      <c r="R683">
        <v>0.24999753999999999</v>
      </c>
      <c r="S683">
        <v>0</v>
      </c>
      <c r="T683">
        <v>60</v>
      </c>
    </row>
    <row r="684" spans="1:20" x14ac:dyDescent="0.25">
      <c r="A684" s="1">
        <v>43783</v>
      </c>
      <c r="B684">
        <v>33</v>
      </c>
      <c r="C684">
        <v>20725</v>
      </c>
      <c r="D684">
        <v>495</v>
      </c>
      <c r="E684" t="s">
        <v>20</v>
      </c>
      <c r="F684" t="s">
        <v>32</v>
      </c>
      <c r="G684">
        <v>18023</v>
      </c>
      <c r="H684">
        <v>120</v>
      </c>
      <c r="I684" t="s">
        <v>44</v>
      </c>
      <c r="J684" t="s">
        <v>30</v>
      </c>
      <c r="K684">
        <v>968</v>
      </c>
      <c r="L684">
        <v>0.17339437499999999</v>
      </c>
      <c r="M684" t="s">
        <v>28</v>
      </c>
      <c r="N684">
        <v>28</v>
      </c>
      <c r="O684">
        <v>2067</v>
      </c>
      <c r="P684">
        <v>1727.083333</v>
      </c>
      <c r="Q684">
        <v>10017</v>
      </c>
      <c r="R684">
        <v>0.358096947</v>
      </c>
      <c r="S684">
        <v>0</v>
      </c>
      <c r="T684">
        <v>53</v>
      </c>
    </row>
    <row r="685" spans="1:20" x14ac:dyDescent="0.25">
      <c r="A685" s="1">
        <v>43784</v>
      </c>
      <c r="B685">
        <v>45</v>
      </c>
      <c r="C685">
        <v>25324</v>
      </c>
      <c r="D685">
        <v>553</v>
      </c>
      <c r="E685" t="s">
        <v>20</v>
      </c>
      <c r="F685" t="s">
        <v>41</v>
      </c>
      <c r="G685">
        <v>14075</v>
      </c>
      <c r="H685">
        <v>60</v>
      </c>
      <c r="I685" t="s">
        <v>44</v>
      </c>
      <c r="J685" t="s">
        <v>27</v>
      </c>
      <c r="K685">
        <v>596</v>
      </c>
      <c r="L685">
        <v>0.138241945</v>
      </c>
      <c r="M685" t="s">
        <v>24</v>
      </c>
      <c r="N685">
        <v>22</v>
      </c>
      <c r="O685">
        <v>1118</v>
      </c>
      <c r="P685">
        <v>2110.333333</v>
      </c>
      <c r="Q685">
        <v>144791</v>
      </c>
      <c r="R685">
        <v>0.23206722499999999</v>
      </c>
      <c r="S685">
        <v>0</v>
      </c>
      <c r="T685">
        <v>54</v>
      </c>
    </row>
    <row r="686" spans="1:20" x14ac:dyDescent="0.25">
      <c r="A686" s="1">
        <v>43785</v>
      </c>
      <c r="B686">
        <v>25</v>
      </c>
      <c r="D686">
        <v>564</v>
      </c>
      <c r="E686" t="s">
        <v>45</v>
      </c>
      <c r="F686" t="s">
        <v>21</v>
      </c>
      <c r="G686">
        <v>33692</v>
      </c>
      <c r="I686" t="s">
        <v>35</v>
      </c>
      <c r="J686" t="s">
        <v>27</v>
      </c>
      <c r="K686">
        <v>659</v>
      </c>
      <c r="L686">
        <v>0.50792269899999998</v>
      </c>
      <c r="M686" t="s">
        <v>34</v>
      </c>
      <c r="N686">
        <v>23</v>
      </c>
      <c r="O686">
        <v>2865</v>
      </c>
      <c r="P686">
        <v>1752.583333</v>
      </c>
      <c r="Q686">
        <v>1386</v>
      </c>
      <c r="R686">
        <v>0.24894973000000001</v>
      </c>
      <c r="S686">
        <v>0</v>
      </c>
      <c r="T686">
        <v>66</v>
      </c>
    </row>
    <row r="687" spans="1:20" x14ac:dyDescent="0.25">
      <c r="A687" s="1">
        <v>43786</v>
      </c>
      <c r="B687">
        <v>48</v>
      </c>
      <c r="C687">
        <v>74876</v>
      </c>
      <c r="D687">
        <v>615</v>
      </c>
      <c r="E687" t="s">
        <v>20</v>
      </c>
      <c r="F687" t="s">
        <v>29</v>
      </c>
      <c r="G687">
        <v>26826</v>
      </c>
      <c r="H687">
        <v>12</v>
      </c>
      <c r="I687" t="s">
        <v>35</v>
      </c>
      <c r="J687" t="s">
        <v>30</v>
      </c>
      <c r="K687">
        <v>385</v>
      </c>
      <c r="L687">
        <v>0.26868234499999999</v>
      </c>
      <c r="M687" t="s">
        <v>34</v>
      </c>
      <c r="N687">
        <v>23</v>
      </c>
      <c r="O687">
        <v>9915</v>
      </c>
      <c r="P687">
        <v>6239.6666670000004</v>
      </c>
      <c r="Q687">
        <v>8630</v>
      </c>
      <c r="R687">
        <v>0.18674147499999999</v>
      </c>
      <c r="S687">
        <v>0</v>
      </c>
      <c r="T687">
        <v>48</v>
      </c>
    </row>
    <row r="688" spans="1:20" x14ac:dyDescent="0.25">
      <c r="A688" s="1">
        <v>43787</v>
      </c>
      <c r="B688">
        <v>37</v>
      </c>
      <c r="C688">
        <v>25003</v>
      </c>
      <c r="D688">
        <v>613</v>
      </c>
      <c r="E688" t="s">
        <v>20</v>
      </c>
      <c r="F688" t="s">
        <v>32</v>
      </c>
      <c r="G688">
        <v>17505</v>
      </c>
      <c r="H688">
        <v>36</v>
      </c>
      <c r="I688" t="s">
        <v>26</v>
      </c>
      <c r="J688" t="s">
        <v>27</v>
      </c>
      <c r="K688">
        <v>905</v>
      </c>
      <c r="L688">
        <v>0.15535085600000001</v>
      </c>
      <c r="M688" t="s">
        <v>24</v>
      </c>
      <c r="N688">
        <v>18</v>
      </c>
      <c r="O688">
        <v>1203</v>
      </c>
      <c r="P688">
        <v>2083.583333</v>
      </c>
      <c r="Q688">
        <v>16306</v>
      </c>
      <c r="R688">
        <v>0.22277615200000001</v>
      </c>
      <c r="S688">
        <v>0</v>
      </c>
      <c r="T688">
        <v>49</v>
      </c>
    </row>
    <row r="689" spans="1:20" x14ac:dyDescent="0.25">
      <c r="A689" s="1">
        <v>43788</v>
      </c>
      <c r="B689">
        <v>35</v>
      </c>
      <c r="C689">
        <v>67123</v>
      </c>
      <c r="D689">
        <v>570</v>
      </c>
      <c r="E689" t="s">
        <v>20</v>
      </c>
      <c r="F689" t="s">
        <v>29</v>
      </c>
      <c r="G689">
        <v>25746</v>
      </c>
      <c r="H689">
        <v>48</v>
      </c>
      <c r="I689" t="s">
        <v>26</v>
      </c>
      <c r="J689" t="s">
        <v>30</v>
      </c>
      <c r="K689">
        <v>440</v>
      </c>
      <c r="L689">
        <v>0.24868244</v>
      </c>
      <c r="M689" t="s">
        <v>28</v>
      </c>
      <c r="N689">
        <v>23</v>
      </c>
      <c r="O689">
        <v>2825</v>
      </c>
      <c r="P689">
        <v>5593.5833329999996</v>
      </c>
      <c r="Q689">
        <v>21121</v>
      </c>
      <c r="R689">
        <v>0.23342196800000001</v>
      </c>
      <c r="S689">
        <v>0</v>
      </c>
      <c r="T689">
        <v>51</v>
      </c>
    </row>
    <row r="690" spans="1:20" x14ac:dyDescent="0.25">
      <c r="A690" s="1">
        <v>43789</v>
      </c>
      <c r="B690">
        <v>48</v>
      </c>
      <c r="C690">
        <v>62946</v>
      </c>
      <c r="D690">
        <v>603</v>
      </c>
      <c r="E690" t="s">
        <v>20</v>
      </c>
      <c r="F690" t="s">
        <v>21</v>
      </c>
      <c r="G690">
        <v>16992</v>
      </c>
      <c r="H690">
        <v>60</v>
      </c>
      <c r="I690" t="s">
        <v>22</v>
      </c>
      <c r="J690" t="s">
        <v>34</v>
      </c>
      <c r="K690">
        <v>604</v>
      </c>
      <c r="L690">
        <v>0.35036804999999999</v>
      </c>
      <c r="M690" t="s">
        <v>24</v>
      </c>
      <c r="N690">
        <v>22</v>
      </c>
      <c r="O690">
        <v>5850</v>
      </c>
      <c r="P690">
        <v>5245.5</v>
      </c>
      <c r="Q690">
        <v>9088</v>
      </c>
      <c r="R690">
        <v>0.212950098</v>
      </c>
      <c r="S690">
        <v>0</v>
      </c>
      <c r="T690">
        <v>50</v>
      </c>
    </row>
    <row r="691" spans="1:20" x14ac:dyDescent="0.25">
      <c r="A691" s="1">
        <v>43790</v>
      </c>
      <c r="B691">
        <v>45</v>
      </c>
      <c r="C691">
        <v>73372</v>
      </c>
      <c r="D691">
        <v>615</v>
      </c>
      <c r="E691" t="s">
        <v>20</v>
      </c>
      <c r="F691" t="s">
        <v>25</v>
      </c>
      <c r="G691">
        <v>40928</v>
      </c>
      <c r="H691">
        <v>36</v>
      </c>
      <c r="I691" t="s">
        <v>22</v>
      </c>
      <c r="J691" t="s">
        <v>34</v>
      </c>
      <c r="K691">
        <v>434</v>
      </c>
      <c r="L691">
        <v>0.38733770699999998</v>
      </c>
      <c r="M691" t="s">
        <v>34</v>
      </c>
      <c r="N691">
        <v>31</v>
      </c>
      <c r="O691">
        <v>1249</v>
      </c>
      <c r="P691">
        <v>6114.3333329999996</v>
      </c>
      <c r="Q691">
        <v>1878</v>
      </c>
      <c r="R691">
        <v>0.18941697800000001</v>
      </c>
      <c r="S691">
        <v>0</v>
      </c>
      <c r="T691">
        <v>50</v>
      </c>
    </row>
    <row r="692" spans="1:20" x14ac:dyDescent="0.25">
      <c r="A692" s="1">
        <v>43791</v>
      </c>
      <c r="B692">
        <v>35</v>
      </c>
      <c r="C692">
        <v>19084</v>
      </c>
      <c r="D692">
        <v>455</v>
      </c>
      <c r="E692" t="s">
        <v>45</v>
      </c>
      <c r="F692" t="s">
        <v>32</v>
      </c>
      <c r="G692">
        <v>20050</v>
      </c>
      <c r="H692">
        <v>60</v>
      </c>
      <c r="I692" t="s">
        <v>22</v>
      </c>
      <c r="J692" t="s">
        <v>27</v>
      </c>
      <c r="K692">
        <v>414</v>
      </c>
      <c r="L692">
        <v>0.36033652799999999</v>
      </c>
      <c r="M692" t="s">
        <v>38</v>
      </c>
      <c r="N692">
        <v>19</v>
      </c>
      <c r="O692">
        <v>1005</v>
      </c>
      <c r="P692">
        <v>1590.333333</v>
      </c>
      <c r="Q692">
        <v>4507</v>
      </c>
      <c r="R692">
        <v>0.245611578</v>
      </c>
      <c r="S692">
        <v>0</v>
      </c>
      <c r="T692">
        <v>59</v>
      </c>
    </row>
    <row r="693" spans="1:20" x14ac:dyDescent="0.25">
      <c r="A693" s="1">
        <v>43792</v>
      </c>
      <c r="B693">
        <v>53</v>
      </c>
      <c r="D693">
        <v>678</v>
      </c>
      <c r="E693" t="s">
        <v>20</v>
      </c>
      <c r="F693" t="s">
        <v>21</v>
      </c>
      <c r="G693">
        <v>11847</v>
      </c>
      <c r="I693" t="s">
        <v>26</v>
      </c>
      <c r="J693" t="s">
        <v>27</v>
      </c>
      <c r="K693">
        <v>359</v>
      </c>
      <c r="L693">
        <v>0.52782454300000003</v>
      </c>
      <c r="M693" t="s">
        <v>31</v>
      </c>
      <c r="N693">
        <v>22</v>
      </c>
      <c r="O693">
        <v>814</v>
      </c>
      <c r="P693">
        <v>10478.5</v>
      </c>
      <c r="Q693">
        <v>36435</v>
      </c>
      <c r="R693">
        <v>0.17632977</v>
      </c>
      <c r="S693">
        <v>1</v>
      </c>
      <c r="T693">
        <v>41.6</v>
      </c>
    </row>
    <row r="694" spans="1:20" x14ac:dyDescent="0.25">
      <c r="A694" s="1">
        <v>43793</v>
      </c>
      <c r="B694">
        <v>27</v>
      </c>
      <c r="C694">
        <v>28965</v>
      </c>
      <c r="D694">
        <v>562</v>
      </c>
      <c r="E694" t="s">
        <v>20</v>
      </c>
      <c r="F694" t="s">
        <v>29</v>
      </c>
      <c r="G694">
        <v>13218</v>
      </c>
      <c r="H694">
        <v>36</v>
      </c>
      <c r="I694" t="s">
        <v>26</v>
      </c>
      <c r="J694" t="s">
        <v>30</v>
      </c>
      <c r="K694">
        <v>223</v>
      </c>
      <c r="L694">
        <v>0.29729529300000002</v>
      </c>
      <c r="M694" t="s">
        <v>38</v>
      </c>
      <c r="N694">
        <v>34</v>
      </c>
      <c r="O694">
        <v>739</v>
      </c>
      <c r="P694">
        <v>2413.75</v>
      </c>
      <c r="Q694">
        <v>183511</v>
      </c>
      <c r="R694">
        <v>0.243891266</v>
      </c>
      <c r="S694">
        <v>0</v>
      </c>
      <c r="T694">
        <v>54</v>
      </c>
    </row>
    <row r="695" spans="1:20" x14ac:dyDescent="0.25">
      <c r="A695" s="1">
        <v>43794</v>
      </c>
      <c r="B695">
        <v>47</v>
      </c>
      <c r="C695">
        <v>15000</v>
      </c>
      <c r="D695">
        <v>609</v>
      </c>
      <c r="E695" t="s">
        <v>20</v>
      </c>
      <c r="F695" t="s">
        <v>32</v>
      </c>
      <c r="G695">
        <v>8882</v>
      </c>
      <c r="H695">
        <v>48</v>
      </c>
      <c r="I695" t="s">
        <v>22</v>
      </c>
      <c r="J695" t="s">
        <v>30</v>
      </c>
      <c r="K695">
        <v>307</v>
      </c>
      <c r="L695">
        <v>0.23638258700000001</v>
      </c>
      <c r="M695" t="s">
        <v>28</v>
      </c>
      <c r="N695">
        <v>30</v>
      </c>
      <c r="O695">
        <v>1060</v>
      </c>
      <c r="P695">
        <v>1250</v>
      </c>
      <c r="Q695">
        <v>230759</v>
      </c>
      <c r="R695">
        <v>0.22194609400000001</v>
      </c>
      <c r="S695">
        <v>0</v>
      </c>
      <c r="T695">
        <v>53</v>
      </c>
    </row>
    <row r="696" spans="1:20" x14ac:dyDescent="0.25">
      <c r="A696" s="1">
        <v>43795</v>
      </c>
      <c r="B696">
        <v>47</v>
      </c>
      <c r="C696">
        <v>82837</v>
      </c>
      <c r="D696">
        <v>528</v>
      </c>
      <c r="E696" t="s">
        <v>20</v>
      </c>
      <c r="F696" t="s">
        <v>21</v>
      </c>
      <c r="G696">
        <v>14624</v>
      </c>
      <c r="H696">
        <v>72</v>
      </c>
      <c r="I696" t="s">
        <v>26</v>
      </c>
      <c r="J696" t="s">
        <v>23</v>
      </c>
      <c r="K696">
        <v>358</v>
      </c>
      <c r="L696">
        <v>0.24428565299999999</v>
      </c>
      <c r="M696" t="s">
        <v>31</v>
      </c>
      <c r="N696">
        <v>22</v>
      </c>
      <c r="O696">
        <v>10880</v>
      </c>
      <c r="P696">
        <v>6903.0833329999996</v>
      </c>
      <c r="Q696">
        <v>22073</v>
      </c>
      <c r="R696">
        <v>0.26399435900000001</v>
      </c>
      <c r="S696">
        <v>1</v>
      </c>
      <c r="T696">
        <v>40.799999999999997</v>
      </c>
    </row>
    <row r="697" spans="1:20" x14ac:dyDescent="0.25">
      <c r="A697" s="1">
        <v>43796</v>
      </c>
      <c r="B697">
        <v>36</v>
      </c>
      <c r="C697">
        <v>35542</v>
      </c>
      <c r="D697">
        <v>614</v>
      </c>
      <c r="F697" t="s">
        <v>21</v>
      </c>
      <c r="G697">
        <v>14225</v>
      </c>
      <c r="H697">
        <v>120</v>
      </c>
      <c r="I697" t="s">
        <v>26</v>
      </c>
      <c r="J697" t="s">
        <v>27</v>
      </c>
      <c r="K697">
        <v>760</v>
      </c>
      <c r="L697">
        <v>0.23079021899999999</v>
      </c>
      <c r="M697" t="s">
        <v>31</v>
      </c>
      <c r="N697">
        <v>25</v>
      </c>
      <c r="O697">
        <v>4678</v>
      </c>
      <c r="P697">
        <v>2961.833333</v>
      </c>
      <c r="Q697">
        <v>51265</v>
      </c>
      <c r="R697">
        <v>0.26915984199999998</v>
      </c>
      <c r="S697">
        <v>0</v>
      </c>
      <c r="T697">
        <v>47</v>
      </c>
    </row>
    <row r="698" spans="1:20" x14ac:dyDescent="0.25">
      <c r="A698" s="1">
        <v>43797</v>
      </c>
      <c r="B698">
        <v>43</v>
      </c>
      <c r="C698">
        <v>127305</v>
      </c>
      <c r="D698">
        <v>607</v>
      </c>
      <c r="E698" t="s">
        <v>33</v>
      </c>
      <c r="F698" t="s">
        <v>25</v>
      </c>
      <c r="G698">
        <v>12205</v>
      </c>
      <c r="H698">
        <v>36</v>
      </c>
      <c r="I698" t="s">
        <v>26</v>
      </c>
      <c r="J698" t="s">
        <v>30</v>
      </c>
      <c r="K698">
        <v>159</v>
      </c>
      <c r="L698">
        <v>0.25933209200000001</v>
      </c>
      <c r="M698" t="s">
        <v>34</v>
      </c>
      <c r="N698">
        <v>29</v>
      </c>
      <c r="O698">
        <v>498</v>
      </c>
      <c r="P698">
        <v>10608.75</v>
      </c>
      <c r="Q698">
        <v>9433</v>
      </c>
      <c r="R698">
        <v>0.21279281899999999</v>
      </c>
      <c r="S698">
        <v>1</v>
      </c>
      <c r="T698">
        <v>40.799999999999997</v>
      </c>
    </row>
    <row r="699" spans="1:20" x14ac:dyDescent="0.25">
      <c r="A699" s="1">
        <v>43798</v>
      </c>
      <c r="B699">
        <v>24</v>
      </c>
      <c r="C699">
        <v>41674</v>
      </c>
      <c r="D699">
        <v>545</v>
      </c>
      <c r="E699" t="s">
        <v>33</v>
      </c>
      <c r="G699">
        <v>18773</v>
      </c>
      <c r="H699">
        <v>48</v>
      </c>
      <c r="I699" t="s">
        <v>22</v>
      </c>
      <c r="J699" t="s">
        <v>34</v>
      </c>
      <c r="K699">
        <v>115</v>
      </c>
      <c r="L699">
        <v>0.49672584400000003</v>
      </c>
      <c r="M699" t="s">
        <v>31</v>
      </c>
      <c r="N699">
        <v>25</v>
      </c>
      <c r="O699">
        <v>2053</v>
      </c>
      <c r="P699">
        <v>3472.833333</v>
      </c>
      <c r="Q699">
        <v>1129</v>
      </c>
      <c r="R699">
        <v>0.25804342299999999</v>
      </c>
      <c r="S699">
        <v>0</v>
      </c>
      <c r="T699">
        <v>70</v>
      </c>
    </row>
    <row r="700" spans="1:20" x14ac:dyDescent="0.25">
      <c r="A700" s="1">
        <v>43799</v>
      </c>
      <c r="B700">
        <v>51</v>
      </c>
      <c r="C700">
        <v>48370</v>
      </c>
      <c r="D700">
        <v>598</v>
      </c>
      <c r="E700" t="s">
        <v>20</v>
      </c>
      <c r="F700" t="s">
        <v>29</v>
      </c>
      <c r="G700">
        <v>18301</v>
      </c>
      <c r="H700">
        <v>12</v>
      </c>
      <c r="I700" t="s">
        <v>22</v>
      </c>
      <c r="J700" t="s">
        <v>30</v>
      </c>
      <c r="K700">
        <v>369</v>
      </c>
      <c r="L700">
        <v>0.19590722799999999</v>
      </c>
      <c r="M700" t="s">
        <v>24</v>
      </c>
      <c r="N700">
        <v>20</v>
      </c>
      <c r="O700">
        <v>1463</v>
      </c>
      <c r="P700">
        <v>4030.833333</v>
      </c>
      <c r="Q700">
        <v>53793</v>
      </c>
      <c r="R700">
        <v>0.17325133600000001</v>
      </c>
      <c r="S700">
        <v>0</v>
      </c>
      <c r="T700">
        <v>49</v>
      </c>
    </row>
    <row r="701" spans="1:20" x14ac:dyDescent="0.25">
      <c r="A701" s="1">
        <v>43800</v>
      </c>
      <c r="B701">
        <v>37</v>
      </c>
      <c r="C701">
        <v>51737</v>
      </c>
      <c r="D701">
        <v>499</v>
      </c>
      <c r="E701" t="s">
        <v>20</v>
      </c>
      <c r="F701" t="s">
        <v>25</v>
      </c>
      <c r="G701">
        <v>34832</v>
      </c>
      <c r="H701">
        <v>60</v>
      </c>
      <c r="I701" t="s">
        <v>26</v>
      </c>
      <c r="J701" t="s">
        <v>34</v>
      </c>
      <c r="K701">
        <v>723</v>
      </c>
      <c r="L701">
        <v>0.35191392900000001</v>
      </c>
      <c r="M701" t="s">
        <v>38</v>
      </c>
      <c r="N701">
        <v>27</v>
      </c>
      <c r="O701">
        <v>3947</v>
      </c>
      <c r="P701">
        <v>4311.4166670000004</v>
      </c>
      <c r="Q701">
        <v>46370</v>
      </c>
      <c r="R701">
        <v>0.28845104799999999</v>
      </c>
      <c r="S701">
        <v>0</v>
      </c>
      <c r="T701">
        <v>54</v>
      </c>
    </row>
    <row r="702" spans="1:20" x14ac:dyDescent="0.25">
      <c r="A702" s="1">
        <v>43801</v>
      </c>
      <c r="B702">
        <v>33</v>
      </c>
      <c r="C702">
        <v>28795</v>
      </c>
      <c r="D702">
        <v>544</v>
      </c>
      <c r="E702" t="s">
        <v>45</v>
      </c>
      <c r="F702" t="s">
        <v>32</v>
      </c>
      <c r="G702">
        <v>9774</v>
      </c>
      <c r="H702">
        <v>12</v>
      </c>
      <c r="I702" t="s">
        <v>35</v>
      </c>
      <c r="J702" t="s">
        <v>27</v>
      </c>
      <c r="K702">
        <v>504</v>
      </c>
      <c r="L702">
        <v>0.43226926100000002</v>
      </c>
      <c r="M702" t="s">
        <v>31</v>
      </c>
      <c r="N702">
        <v>19</v>
      </c>
      <c r="O702">
        <v>1882</v>
      </c>
      <c r="P702">
        <v>2399.583333</v>
      </c>
      <c r="Q702">
        <v>71206</v>
      </c>
      <c r="R702">
        <v>0.21289075299999999</v>
      </c>
      <c r="S702">
        <v>0</v>
      </c>
      <c r="T702">
        <v>59</v>
      </c>
    </row>
    <row r="703" spans="1:20" x14ac:dyDescent="0.25">
      <c r="A703" s="1">
        <v>43802</v>
      </c>
      <c r="B703">
        <v>52</v>
      </c>
      <c r="C703">
        <v>203812</v>
      </c>
      <c r="D703">
        <v>692</v>
      </c>
      <c r="E703" t="s">
        <v>52</v>
      </c>
      <c r="G703">
        <v>26006</v>
      </c>
      <c r="H703">
        <v>72</v>
      </c>
      <c r="I703" t="s">
        <v>22</v>
      </c>
      <c r="J703" t="s">
        <v>27</v>
      </c>
      <c r="K703">
        <v>267</v>
      </c>
      <c r="L703">
        <v>0.131973961</v>
      </c>
      <c r="M703" t="s">
        <v>24</v>
      </c>
      <c r="N703">
        <v>18</v>
      </c>
      <c r="O703">
        <v>3876</v>
      </c>
      <c r="P703">
        <v>16984.333330000001</v>
      </c>
      <c r="Q703">
        <v>326750</v>
      </c>
      <c r="R703">
        <v>0.18193583399999999</v>
      </c>
      <c r="S703">
        <v>1</v>
      </c>
      <c r="T703">
        <v>28.8</v>
      </c>
    </row>
    <row r="704" spans="1:20" x14ac:dyDescent="0.25">
      <c r="A704" s="1">
        <v>43803</v>
      </c>
      <c r="B704">
        <v>31</v>
      </c>
      <c r="C704">
        <v>43385</v>
      </c>
      <c r="D704">
        <v>518</v>
      </c>
      <c r="E704" t="s">
        <v>20</v>
      </c>
      <c r="F704" t="s">
        <v>41</v>
      </c>
      <c r="G704">
        <v>25064</v>
      </c>
      <c r="H704">
        <v>48</v>
      </c>
      <c r="I704" t="s">
        <v>35</v>
      </c>
      <c r="J704" t="s">
        <v>27</v>
      </c>
      <c r="K704">
        <v>244</v>
      </c>
      <c r="L704">
        <v>0.39149087900000001</v>
      </c>
      <c r="M704" t="s">
        <v>38</v>
      </c>
      <c r="N704">
        <v>30</v>
      </c>
      <c r="O704">
        <v>1128</v>
      </c>
      <c r="P704">
        <v>3615.416667</v>
      </c>
      <c r="Q704">
        <v>155506</v>
      </c>
      <c r="R704">
        <v>0.26004382399999998</v>
      </c>
      <c r="S704">
        <v>0</v>
      </c>
      <c r="T704">
        <v>51</v>
      </c>
    </row>
    <row r="705" spans="1:20" x14ac:dyDescent="0.25">
      <c r="A705" s="1">
        <v>43804</v>
      </c>
      <c r="B705">
        <v>23</v>
      </c>
      <c r="C705">
        <v>51536</v>
      </c>
      <c r="D705">
        <v>468</v>
      </c>
      <c r="E705" t="s">
        <v>20</v>
      </c>
      <c r="F705" t="s">
        <v>25</v>
      </c>
      <c r="G705">
        <v>51461</v>
      </c>
      <c r="H705">
        <v>36</v>
      </c>
      <c r="I705" t="s">
        <v>26</v>
      </c>
      <c r="J705" t="s">
        <v>34</v>
      </c>
      <c r="K705">
        <v>346</v>
      </c>
      <c r="L705">
        <v>0.25360934099999999</v>
      </c>
      <c r="M705" t="s">
        <v>31</v>
      </c>
      <c r="N705">
        <v>31</v>
      </c>
      <c r="O705">
        <v>2526</v>
      </c>
      <c r="P705">
        <v>4294.6666670000004</v>
      </c>
      <c r="Q705">
        <v>1705</v>
      </c>
      <c r="R705">
        <v>0.27563171199999997</v>
      </c>
      <c r="S705">
        <v>0</v>
      </c>
      <c r="T705">
        <v>52</v>
      </c>
    </row>
    <row r="706" spans="1:20" x14ac:dyDescent="0.25">
      <c r="A706" s="1">
        <v>43805</v>
      </c>
      <c r="B706">
        <v>21</v>
      </c>
      <c r="C706">
        <v>24309</v>
      </c>
      <c r="D706">
        <v>571</v>
      </c>
      <c r="E706" t="s">
        <v>20</v>
      </c>
      <c r="F706" t="s">
        <v>29</v>
      </c>
      <c r="G706">
        <v>19833</v>
      </c>
      <c r="H706">
        <v>60</v>
      </c>
      <c r="I706" t="s">
        <v>35</v>
      </c>
      <c r="J706" t="s">
        <v>27</v>
      </c>
      <c r="K706">
        <v>146</v>
      </c>
      <c r="L706">
        <v>0.236488002</v>
      </c>
      <c r="M706" t="s">
        <v>24</v>
      </c>
      <c r="N706">
        <v>26</v>
      </c>
      <c r="O706">
        <v>1570</v>
      </c>
      <c r="P706">
        <v>2025.75</v>
      </c>
      <c r="Q706">
        <v>5464</v>
      </c>
      <c r="R706">
        <v>0.28364833299999997</v>
      </c>
      <c r="S706">
        <v>0</v>
      </c>
      <c r="T706">
        <v>53</v>
      </c>
    </row>
    <row r="707" spans="1:20" x14ac:dyDescent="0.25">
      <c r="A707" t="s">
        <v>99</v>
      </c>
      <c r="B707">
        <v>47</v>
      </c>
      <c r="C707">
        <v>49015</v>
      </c>
      <c r="D707">
        <v>586</v>
      </c>
      <c r="E707" t="s">
        <v>100</v>
      </c>
      <c r="F707" t="s">
        <v>32</v>
      </c>
      <c r="G707">
        <v>14181</v>
      </c>
      <c r="H707">
        <v>36</v>
      </c>
      <c r="I707" t="s">
        <v>26</v>
      </c>
      <c r="J707" t="s">
        <v>34</v>
      </c>
      <c r="K707">
        <v>448</v>
      </c>
      <c r="L707">
        <v>0.37116154299999998</v>
      </c>
      <c r="M707" t="s">
        <v>24</v>
      </c>
      <c r="N707">
        <v>30</v>
      </c>
      <c r="O707">
        <v>6434</v>
      </c>
      <c r="P707">
        <v>4084.583333</v>
      </c>
      <c r="Q707">
        <v>27378</v>
      </c>
      <c r="R707">
        <v>0.19432991199999999</v>
      </c>
      <c r="S707">
        <v>0</v>
      </c>
      <c r="T707">
        <v>58</v>
      </c>
    </row>
    <row r="708" spans="1:20" x14ac:dyDescent="0.25">
      <c r="A708" s="1">
        <v>43807</v>
      </c>
      <c r="B708">
        <v>24</v>
      </c>
      <c r="C708">
        <v>19472</v>
      </c>
      <c r="D708">
        <v>568</v>
      </c>
      <c r="E708" t="s">
        <v>20</v>
      </c>
      <c r="G708">
        <v>41426</v>
      </c>
      <c r="H708">
        <v>60</v>
      </c>
      <c r="I708" t="s">
        <v>26</v>
      </c>
      <c r="J708" t="s">
        <v>30</v>
      </c>
      <c r="K708">
        <v>711</v>
      </c>
      <c r="L708">
        <v>0.45386801100000002</v>
      </c>
      <c r="M708" t="s">
        <v>38</v>
      </c>
      <c r="N708">
        <v>24</v>
      </c>
      <c r="O708">
        <v>4113</v>
      </c>
      <c r="P708">
        <v>1622.666667</v>
      </c>
      <c r="Q708">
        <v>11005</v>
      </c>
      <c r="R708">
        <v>0.242253041</v>
      </c>
      <c r="S708">
        <v>0</v>
      </c>
      <c r="T708">
        <v>67</v>
      </c>
    </row>
    <row r="709" spans="1:20" x14ac:dyDescent="0.25">
      <c r="A709" s="1">
        <v>43808</v>
      </c>
      <c r="B709">
        <v>61</v>
      </c>
      <c r="C709">
        <v>55285</v>
      </c>
      <c r="D709">
        <v>572</v>
      </c>
      <c r="E709" t="s">
        <v>20</v>
      </c>
      <c r="F709" t="s">
        <v>32</v>
      </c>
      <c r="G709">
        <v>18458</v>
      </c>
      <c r="H709">
        <v>48</v>
      </c>
      <c r="I709" t="s">
        <v>22</v>
      </c>
      <c r="J709" t="s">
        <v>30</v>
      </c>
      <c r="K709">
        <v>324</v>
      </c>
      <c r="L709">
        <v>0.66168411199999999</v>
      </c>
      <c r="M709" t="s">
        <v>31</v>
      </c>
      <c r="N709">
        <v>24</v>
      </c>
      <c r="O709">
        <v>4639</v>
      </c>
      <c r="P709">
        <v>4607.0833329999996</v>
      </c>
      <c r="Q709">
        <v>4622</v>
      </c>
      <c r="R709">
        <v>0.232221703</v>
      </c>
      <c r="S709">
        <v>0</v>
      </c>
      <c r="T709">
        <v>59</v>
      </c>
    </row>
    <row r="710" spans="1:20" x14ac:dyDescent="0.25">
      <c r="A710" s="1">
        <v>43809</v>
      </c>
      <c r="B710">
        <v>18</v>
      </c>
      <c r="C710">
        <v>35163</v>
      </c>
      <c r="D710">
        <v>508</v>
      </c>
      <c r="E710" t="s">
        <v>33</v>
      </c>
      <c r="F710" t="s">
        <v>32</v>
      </c>
      <c r="G710">
        <v>22210</v>
      </c>
      <c r="H710">
        <v>24</v>
      </c>
      <c r="I710" t="s">
        <v>26</v>
      </c>
      <c r="J710" t="s">
        <v>23</v>
      </c>
      <c r="K710">
        <v>190</v>
      </c>
      <c r="L710">
        <v>0.48186667500000002</v>
      </c>
      <c r="M710" t="s">
        <v>24</v>
      </c>
      <c r="N710">
        <v>26</v>
      </c>
      <c r="O710">
        <v>3303</v>
      </c>
      <c r="P710">
        <v>2930.25</v>
      </c>
      <c r="Q710">
        <v>46873</v>
      </c>
      <c r="R710">
        <v>0.25697794099999999</v>
      </c>
      <c r="S710">
        <v>0</v>
      </c>
      <c r="T710">
        <v>66</v>
      </c>
    </row>
    <row r="711" spans="1:20" x14ac:dyDescent="0.25">
      <c r="A711" s="1">
        <v>43810</v>
      </c>
      <c r="B711">
        <v>60</v>
      </c>
      <c r="C711">
        <v>88183</v>
      </c>
      <c r="D711">
        <v>594</v>
      </c>
      <c r="E711" t="s">
        <v>20</v>
      </c>
      <c r="F711" t="s">
        <v>29</v>
      </c>
      <c r="G711">
        <v>26181</v>
      </c>
      <c r="H711">
        <v>60</v>
      </c>
      <c r="I711" t="s">
        <v>35</v>
      </c>
      <c r="J711" t="s">
        <v>30</v>
      </c>
      <c r="K711">
        <v>433</v>
      </c>
      <c r="L711">
        <v>0.24042746100000001</v>
      </c>
      <c r="M711" t="s">
        <v>24</v>
      </c>
      <c r="N711">
        <v>17</v>
      </c>
      <c r="O711">
        <v>7167</v>
      </c>
      <c r="P711">
        <v>7348.5833329999996</v>
      </c>
      <c r="Q711">
        <v>20676</v>
      </c>
      <c r="R711">
        <v>0.25805584300000001</v>
      </c>
      <c r="S711">
        <v>0</v>
      </c>
      <c r="T711">
        <v>51</v>
      </c>
    </row>
    <row r="712" spans="1:20" x14ac:dyDescent="0.25">
      <c r="A712" s="1">
        <v>43811</v>
      </c>
      <c r="B712">
        <v>42</v>
      </c>
      <c r="C712">
        <v>74368</v>
      </c>
      <c r="D712">
        <v>569</v>
      </c>
      <c r="E712" t="s">
        <v>72</v>
      </c>
      <c r="F712" t="s">
        <v>21</v>
      </c>
      <c r="G712">
        <v>10428</v>
      </c>
      <c r="H712">
        <v>60</v>
      </c>
      <c r="I712" t="s">
        <v>22</v>
      </c>
      <c r="J712" t="s">
        <v>30</v>
      </c>
      <c r="K712">
        <v>176</v>
      </c>
      <c r="L712">
        <v>0.39893332100000001</v>
      </c>
      <c r="M712" t="s">
        <v>31</v>
      </c>
      <c r="N712">
        <v>28</v>
      </c>
      <c r="O712">
        <v>2153</v>
      </c>
      <c r="P712">
        <v>6197.3333329999996</v>
      </c>
      <c r="Q712">
        <v>4336</v>
      </c>
      <c r="R712">
        <v>0.22050624099999999</v>
      </c>
      <c r="S712">
        <v>1</v>
      </c>
      <c r="T712">
        <v>44.8</v>
      </c>
    </row>
    <row r="713" spans="1:20" x14ac:dyDescent="0.25">
      <c r="A713" s="1">
        <v>43812</v>
      </c>
      <c r="B713">
        <v>38</v>
      </c>
      <c r="C713">
        <v>46023</v>
      </c>
      <c r="D713">
        <v>513</v>
      </c>
      <c r="E713" t="s">
        <v>45</v>
      </c>
      <c r="G713">
        <v>11123</v>
      </c>
      <c r="H713">
        <v>96</v>
      </c>
      <c r="I713" t="s">
        <v>26</v>
      </c>
      <c r="J713" t="s">
        <v>23</v>
      </c>
      <c r="K713">
        <v>438</v>
      </c>
      <c r="L713">
        <v>0.76777532900000001</v>
      </c>
      <c r="M713" t="s">
        <v>34</v>
      </c>
      <c r="N713">
        <v>20</v>
      </c>
      <c r="O713">
        <v>2699</v>
      </c>
      <c r="P713">
        <v>3835.25</v>
      </c>
      <c r="Q713">
        <v>53465</v>
      </c>
      <c r="R713">
        <v>0.271982526</v>
      </c>
      <c r="S713">
        <v>0</v>
      </c>
      <c r="T713">
        <v>65</v>
      </c>
    </row>
    <row r="714" spans="1:20" x14ac:dyDescent="0.25">
      <c r="A714" s="1">
        <v>43813</v>
      </c>
      <c r="B714">
        <v>33</v>
      </c>
      <c r="C714">
        <v>157892</v>
      </c>
      <c r="D714">
        <v>590</v>
      </c>
      <c r="E714" t="s">
        <v>33</v>
      </c>
      <c r="F714" t="s">
        <v>29</v>
      </c>
      <c r="G714">
        <v>11082</v>
      </c>
      <c r="H714">
        <v>60</v>
      </c>
      <c r="I714" t="s">
        <v>35</v>
      </c>
      <c r="J714" t="s">
        <v>23</v>
      </c>
      <c r="K714">
        <v>431</v>
      </c>
      <c r="L714">
        <v>0.119995914</v>
      </c>
      <c r="M714" t="s">
        <v>24</v>
      </c>
      <c r="N714">
        <v>27</v>
      </c>
      <c r="O714">
        <v>5470</v>
      </c>
      <c r="P714">
        <v>13157.666670000001</v>
      </c>
      <c r="Q714">
        <v>8928</v>
      </c>
      <c r="R714">
        <v>0.24424710299999999</v>
      </c>
      <c r="S714">
        <v>1</v>
      </c>
      <c r="T714">
        <v>43.2</v>
      </c>
    </row>
    <row r="715" spans="1:20" x14ac:dyDescent="0.25">
      <c r="A715" s="1">
        <v>43814</v>
      </c>
      <c r="B715">
        <v>44</v>
      </c>
      <c r="C715">
        <v>55320</v>
      </c>
      <c r="D715">
        <v>650</v>
      </c>
      <c r="E715" t="s">
        <v>20</v>
      </c>
      <c r="F715" t="s">
        <v>32</v>
      </c>
      <c r="G715">
        <v>35561</v>
      </c>
      <c r="H715">
        <v>72</v>
      </c>
      <c r="I715" t="s">
        <v>22</v>
      </c>
      <c r="J715" t="s">
        <v>23</v>
      </c>
      <c r="K715">
        <v>485</v>
      </c>
      <c r="L715">
        <v>0.158259187</v>
      </c>
      <c r="M715" t="s">
        <v>24</v>
      </c>
      <c r="N715">
        <v>18</v>
      </c>
      <c r="O715">
        <v>1118</v>
      </c>
      <c r="P715">
        <v>4610</v>
      </c>
      <c r="Q715">
        <v>1841</v>
      </c>
      <c r="R715">
        <v>0.22124575599999999</v>
      </c>
      <c r="S715">
        <v>0</v>
      </c>
      <c r="T715">
        <v>43</v>
      </c>
    </row>
    <row r="716" spans="1:20" x14ac:dyDescent="0.25">
      <c r="A716" s="1">
        <v>43815</v>
      </c>
      <c r="B716">
        <v>39</v>
      </c>
      <c r="C716">
        <v>53023</v>
      </c>
      <c r="D716">
        <v>471</v>
      </c>
      <c r="E716" t="s">
        <v>45</v>
      </c>
      <c r="F716" t="s">
        <v>29</v>
      </c>
      <c r="G716">
        <v>34505</v>
      </c>
      <c r="H716">
        <v>48</v>
      </c>
      <c r="I716" t="s">
        <v>26</v>
      </c>
      <c r="J716" t="s">
        <v>23</v>
      </c>
      <c r="K716">
        <v>595</v>
      </c>
      <c r="L716">
        <v>0.68470478999999995</v>
      </c>
      <c r="M716" t="s">
        <v>38</v>
      </c>
      <c r="N716">
        <v>20</v>
      </c>
      <c r="O716">
        <v>1328</v>
      </c>
      <c r="P716">
        <v>4418.5833329999996</v>
      </c>
      <c r="Q716">
        <v>36003</v>
      </c>
      <c r="R716">
        <v>0.28520514800000002</v>
      </c>
      <c r="S716">
        <v>0</v>
      </c>
      <c r="T716">
        <v>61</v>
      </c>
    </row>
    <row r="717" spans="1:20" x14ac:dyDescent="0.25">
      <c r="A717" s="1">
        <v>43816</v>
      </c>
      <c r="B717">
        <v>53</v>
      </c>
      <c r="C717">
        <v>44932</v>
      </c>
      <c r="D717">
        <v>525</v>
      </c>
      <c r="E717" t="s">
        <v>20</v>
      </c>
      <c r="F717" t="s">
        <v>25</v>
      </c>
      <c r="G717">
        <v>28847</v>
      </c>
      <c r="H717">
        <v>120</v>
      </c>
      <c r="I717" t="s">
        <v>26</v>
      </c>
      <c r="J717" t="s">
        <v>27</v>
      </c>
      <c r="K717">
        <v>622</v>
      </c>
      <c r="L717">
        <v>0.115002283</v>
      </c>
      <c r="M717" t="s">
        <v>38</v>
      </c>
      <c r="N717">
        <v>23</v>
      </c>
      <c r="O717">
        <v>908</v>
      </c>
      <c r="P717">
        <v>3744.333333</v>
      </c>
      <c r="Q717">
        <v>107829</v>
      </c>
      <c r="R717">
        <v>0.34046186899999997</v>
      </c>
      <c r="S717">
        <v>0</v>
      </c>
      <c r="T717">
        <v>53</v>
      </c>
    </row>
    <row r="718" spans="1:20" x14ac:dyDescent="0.25">
      <c r="A718" s="1">
        <v>43817</v>
      </c>
      <c r="B718">
        <v>41</v>
      </c>
      <c r="C718">
        <v>37463</v>
      </c>
      <c r="D718">
        <v>492</v>
      </c>
      <c r="E718" t="s">
        <v>20</v>
      </c>
      <c r="F718" t="s">
        <v>32</v>
      </c>
      <c r="G718">
        <v>21212</v>
      </c>
      <c r="H718">
        <v>36</v>
      </c>
      <c r="I718" t="s">
        <v>22</v>
      </c>
      <c r="J718" t="s">
        <v>30</v>
      </c>
      <c r="K718">
        <v>308</v>
      </c>
      <c r="L718">
        <v>0.30520242199999997</v>
      </c>
      <c r="M718" t="s">
        <v>38</v>
      </c>
      <c r="N718">
        <v>34</v>
      </c>
      <c r="O718">
        <v>3281</v>
      </c>
      <c r="P718">
        <v>3121.916667</v>
      </c>
      <c r="Q718">
        <v>214616</v>
      </c>
      <c r="R718">
        <v>0.20816960000000001</v>
      </c>
      <c r="S718">
        <v>0</v>
      </c>
      <c r="T718">
        <v>52</v>
      </c>
    </row>
    <row r="719" spans="1:20" x14ac:dyDescent="0.25">
      <c r="A719" s="1">
        <v>43818</v>
      </c>
      <c r="B719">
        <v>41</v>
      </c>
      <c r="C719">
        <v>30683</v>
      </c>
      <c r="D719">
        <v>561</v>
      </c>
      <c r="E719" t="s">
        <v>20</v>
      </c>
      <c r="F719" t="s">
        <v>32</v>
      </c>
      <c r="G719">
        <v>35386</v>
      </c>
      <c r="H719">
        <v>60</v>
      </c>
      <c r="I719" t="s">
        <v>22</v>
      </c>
      <c r="J719" t="s">
        <v>27</v>
      </c>
      <c r="K719">
        <v>944</v>
      </c>
      <c r="L719">
        <v>0.78188213799999995</v>
      </c>
      <c r="M719" t="s">
        <v>38</v>
      </c>
      <c r="N719">
        <v>30</v>
      </c>
      <c r="O719">
        <v>4890</v>
      </c>
      <c r="P719">
        <v>2556.916667</v>
      </c>
      <c r="Q719">
        <v>30333</v>
      </c>
      <c r="R719">
        <v>0.25284835</v>
      </c>
      <c r="S719">
        <v>0</v>
      </c>
      <c r="T719">
        <v>59</v>
      </c>
    </row>
    <row r="720" spans="1:20" x14ac:dyDescent="0.25">
      <c r="A720" s="1">
        <v>76691</v>
      </c>
      <c r="B720">
        <v>35</v>
      </c>
      <c r="D720">
        <v>564</v>
      </c>
      <c r="E720" t="s">
        <v>101</v>
      </c>
      <c r="F720" t="s">
        <v>102</v>
      </c>
      <c r="G720">
        <v>27734</v>
      </c>
      <c r="I720" t="s">
        <v>22</v>
      </c>
      <c r="J720" t="s">
        <v>30</v>
      </c>
      <c r="K720">
        <v>954</v>
      </c>
      <c r="L720">
        <v>0.33762377799999999</v>
      </c>
      <c r="M720" t="s">
        <v>24</v>
      </c>
      <c r="N720">
        <v>24</v>
      </c>
      <c r="O720">
        <v>1189</v>
      </c>
      <c r="P720">
        <v>2614.333333</v>
      </c>
      <c r="Q720">
        <v>580801</v>
      </c>
      <c r="R720">
        <v>0.222421861</v>
      </c>
      <c r="S720">
        <v>0</v>
      </c>
      <c r="T720">
        <v>55</v>
      </c>
    </row>
    <row r="721" spans="1:20" x14ac:dyDescent="0.25">
      <c r="A721" s="1">
        <v>43820</v>
      </c>
      <c r="B721">
        <v>39</v>
      </c>
      <c r="C721">
        <v>85830</v>
      </c>
      <c r="E721" t="s">
        <v>20</v>
      </c>
      <c r="F721" t="s">
        <v>25</v>
      </c>
      <c r="G721">
        <v>19542</v>
      </c>
      <c r="H721">
        <v>72</v>
      </c>
      <c r="I721" t="s">
        <v>22</v>
      </c>
      <c r="J721" t="s">
        <v>27</v>
      </c>
      <c r="K721">
        <v>445</v>
      </c>
      <c r="L721">
        <v>0.19040048500000001</v>
      </c>
      <c r="M721" t="s">
        <v>34</v>
      </c>
      <c r="N721">
        <v>17</v>
      </c>
      <c r="O721">
        <v>2484</v>
      </c>
      <c r="P721">
        <v>7152.5</v>
      </c>
      <c r="Q721">
        <v>1193</v>
      </c>
      <c r="R721">
        <v>0.2778504</v>
      </c>
      <c r="S721">
        <v>0</v>
      </c>
      <c r="T721">
        <v>46</v>
      </c>
    </row>
    <row r="722" spans="1:20" x14ac:dyDescent="0.25">
      <c r="A722" s="1">
        <v>43821</v>
      </c>
      <c r="B722">
        <v>43</v>
      </c>
      <c r="C722">
        <v>51578</v>
      </c>
      <c r="D722">
        <v>620</v>
      </c>
      <c r="E722" t="s">
        <v>20</v>
      </c>
      <c r="F722" t="s">
        <v>32</v>
      </c>
      <c r="G722">
        <v>15303</v>
      </c>
      <c r="H722">
        <v>72</v>
      </c>
      <c r="I722" t="s">
        <v>22</v>
      </c>
      <c r="J722" t="s">
        <v>27</v>
      </c>
      <c r="K722">
        <v>727</v>
      </c>
      <c r="L722">
        <v>0.27839108000000001</v>
      </c>
      <c r="M722" t="s">
        <v>24</v>
      </c>
      <c r="N722">
        <v>28</v>
      </c>
      <c r="O722">
        <v>2049</v>
      </c>
      <c r="P722">
        <v>4298.1666670000004</v>
      </c>
      <c r="Q722">
        <v>118633</v>
      </c>
      <c r="R722">
        <v>0.21621563499999999</v>
      </c>
      <c r="S722">
        <v>0</v>
      </c>
      <c r="T722">
        <v>47</v>
      </c>
    </row>
    <row r="723" spans="1:20" x14ac:dyDescent="0.25">
      <c r="A723" t="s">
        <v>103</v>
      </c>
      <c r="B723">
        <v>19</v>
      </c>
      <c r="C723">
        <v>86738</v>
      </c>
      <c r="D723">
        <v>580</v>
      </c>
      <c r="E723" t="s">
        <v>91</v>
      </c>
      <c r="F723" t="s">
        <v>65</v>
      </c>
      <c r="G723">
        <v>18835</v>
      </c>
      <c r="H723">
        <v>36</v>
      </c>
      <c r="I723" t="s">
        <v>22</v>
      </c>
      <c r="J723" t="s">
        <v>23</v>
      </c>
      <c r="K723">
        <v>279</v>
      </c>
      <c r="L723">
        <v>0.492950736</v>
      </c>
      <c r="M723" t="s">
        <v>38</v>
      </c>
      <c r="N723">
        <v>18</v>
      </c>
      <c r="O723">
        <v>2471</v>
      </c>
      <c r="P723">
        <v>7228.1666670000004</v>
      </c>
      <c r="Q723">
        <v>25910</v>
      </c>
      <c r="R723">
        <v>0.236041943</v>
      </c>
      <c r="S723">
        <v>0</v>
      </c>
      <c r="T723">
        <v>58</v>
      </c>
    </row>
    <row r="724" spans="1:20" x14ac:dyDescent="0.25">
      <c r="A724" s="1">
        <v>43823</v>
      </c>
      <c r="B724">
        <v>23</v>
      </c>
      <c r="C724">
        <v>15706</v>
      </c>
      <c r="D724">
        <v>570</v>
      </c>
      <c r="E724" t="s">
        <v>45</v>
      </c>
      <c r="F724" t="s">
        <v>21</v>
      </c>
      <c r="G724">
        <v>29279</v>
      </c>
      <c r="H724">
        <v>60</v>
      </c>
      <c r="I724" t="s">
        <v>22</v>
      </c>
      <c r="J724" t="s">
        <v>30</v>
      </c>
      <c r="K724">
        <v>556</v>
      </c>
      <c r="L724">
        <v>0.140932168</v>
      </c>
      <c r="M724" t="s">
        <v>31</v>
      </c>
      <c r="N724">
        <v>40</v>
      </c>
      <c r="O724">
        <v>4199</v>
      </c>
      <c r="P724">
        <v>1308.833333</v>
      </c>
      <c r="Q724">
        <v>72217</v>
      </c>
      <c r="R724">
        <v>0.29691779400000001</v>
      </c>
      <c r="S724">
        <v>0</v>
      </c>
      <c r="T724">
        <v>56</v>
      </c>
    </row>
    <row r="725" spans="1:20" x14ac:dyDescent="0.25">
      <c r="A725" s="1">
        <v>43824</v>
      </c>
      <c r="B725">
        <v>48</v>
      </c>
      <c r="C725">
        <v>113100</v>
      </c>
      <c r="D725">
        <v>625</v>
      </c>
      <c r="E725" t="s">
        <v>20</v>
      </c>
      <c r="F725" t="s">
        <v>32</v>
      </c>
      <c r="G725">
        <v>23728</v>
      </c>
      <c r="H725">
        <v>24</v>
      </c>
      <c r="I725" t="s">
        <v>22</v>
      </c>
      <c r="J725" t="s">
        <v>23</v>
      </c>
      <c r="K725">
        <v>286</v>
      </c>
      <c r="L725">
        <v>0.15967393499999999</v>
      </c>
      <c r="M725" t="s">
        <v>24</v>
      </c>
      <c r="N725">
        <v>19</v>
      </c>
      <c r="O725">
        <v>22328</v>
      </c>
      <c r="P725">
        <v>9425</v>
      </c>
      <c r="Q725">
        <v>130015</v>
      </c>
      <c r="R725">
        <v>0.177724622</v>
      </c>
      <c r="S725">
        <v>1</v>
      </c>
      <c r="T725">
        <v>32.799999999999997</v>
      </c>
    </row>
    <row r="726" spans="1:20" x14ac:dyDescent="0.25">
      <c r="A726" s="1">
        <v>43825</v>
      </c>
      <c r="B726">
        <v>42</v>
      </c>
      <c r="C726">
        <v>171451</v>
      </c>
      <c r="D726">
        <v>586</v>
      </c>
      <c r="E726" t="s">
        <v>52</v>
      </c>
      <c r="F726" t="s">
        <v>25</v>
      </c>
      <c r="G726">
        <v>20759</v>
      </c>
      <c r="H726">
        <v>36</v>
      </c>
      <c r="I726" t="s">
        <v>44</v>
      </c>
      <c r="J726" t="s">
        <v>27</v>
      </c>
      <c r="K726">
        <v>823</v>
      </c>
      <c r="L726">
        <v>0.605183531</v>
      </c>
      <c r="M726" t="s">
        <v>31</v>
      </c>
      <c r="N726">
        <v>28</v>
      </c>
      <c r="O726">
        <v>3818</v>
      </c>
      <c r="P726">
        <v>7206.1666670000004</v>
      </c>
      <c r="Q726">
        <v>7109</v>
      </c>
      <c r="R726">
        <v>0.22085301900000001</v>
      </c>
      <c r="S726">
        <v>0</v>
      </c>
      <c r="T726">
        <v>59</v>
      </c>
    </row>
    <row r="727" spans="1:20" x14ac:dyDescent="0.25">
      <c r="A727" s="1">
        <v>43826</v>
      </c>
      <c r="B727">
        <v>37</v>
      </c>
      <c r="C727">
        <v>46599</v>
      </c>
      <c r="D727">
        <v>623</v>
      </c>
      <c r="E727" t="s">
        <v>20</v>
      </c>
      <c r="F727" t="s">
        <v>29</v>
      </c>
      <c r="G727">
        <v>9828</v>
      </c>
      <c r="H727">
        <v>96</v>
      </c>
      <c r="I727" t="s">
        <v>22</v>
      </c>
      <c r="J727" t="s">
        <v>27</v>
      </c>
      <c r="K727">
        <v>407</v>
      </c>
      <c r="L727">
        <v>0.13379363799999999</v>
      </c>
      <c r="M727" t="s">
        <v>31</v>
      </c>
      <c r="N727">
        <v>30</v>
      </c>
      <c r="O727">
        <v>991</v>
      </c>
      <c r="P727">
        <v>3883.25</v>
      </c>
      <c r="Q727">
        <v>7482</v>
      </c>
      <c r="R727">
        <v>0.27999360000000001</v>
      </c>
      <c r="S727">
        <v>0</v>
      </c>
      <c r="T727">
        <v>54</v>
      </c>
    </row>
    <row r="728" spans="1:20" x14ac:dyDescent="0.25">
      <c r="A728" s="1">
        <v>43827</v>
      </c>
      <c r="B728">
        <v>40</v>
      </c>
      <c r="C728">
        <v>52700</v>
      </c>
      <c r="D728">
        <v>616</v>
      </c>
      <c r="E728" t="s">
        <v>20</v>
      </c>
      <c r="F728" t="s">
        <v>41</v>
      </c>
      <c r="G728">
        <v>20163</v>
      </c>
      <c r="H728">
        <v>60</v>
      </c>
      <c r="I728" t="s">
        <v>22</v>
      </c>
      <c r="J728" t="s">
        <v>23</v>
      </c>
      <c r="K728">
        <v>344</v>
      </c>
      <c r="L728">
        <v>8.6998705999999995E-2</v>
      </c>
      <c r="M728" t="s">
        <v>28</v>
      </c>
      <c r="N728">
        <v>21</v>
      </c>
      <c r="O728">
        <v>3509</v>
      </c>
      <c r="P728">
        <v>4391.6666670000004</v>
      </c>
      <c r="Q728">
        <v>20523</v>
      </c>
      <c r="R728">
        <v>0.21846167</v>
      </c>
      <c r="S728">
        <v>0</v>
      </c>
      <c r="T728">
        <v>47</v>
      </c>
    </row>
    <row r="729" spans="1:20" x14ac:dyDescent="0.25">
      <c r="A729" s="1">
        <v>43828</v>
      </c>
      <c r="B729">
        <v>44</v>
      </c>
      <c r="C729">
        <v>59304</v>
      </c>
      <c r="D729">
        <v>553</v>
      </c>
      <c r="E729" t="s">
        <v>20</v>
      </c>
      <c r="F729" t="s">
        <v>32</v>
      </c>
      <c r="G729">
        <v>20991</v>
      </c>
      <c r="H729">
        <v>24</v>
      </c>
      <c r="I729" t="s">
        <v>22</v>
      </c>
      <c r="J729" t="s">
        <v>27</v>
      </c>
      <c r="K729">
        <v>613</v>
      </c>
      <c r="L729">
        <v>0.40740388300000002</v>
      </c>
      <c r="M729" t="s">
        <v>28</v>
      </c>
      <c r="N729">
        <v>24</v>
      </c>
      <c r="O729">
        <v>958</v>
      </c>
      <c r="P729">
        <v>4942</v>
      </c>
      <c r="Q729">
        <v>50796</v>
      </c>
      <c r="R729">
        <v>0.24751792</v>
      </c>
      <c r="S729">
        <v>0</v>
      </c>
      <c r="T729">
        <v>55</v>
      </c>
    </row>
    <row r="730" spans="1:20" x14ac:dyDescent="0.25">
      <c r="A730" s="1">
        <v>43829</v>
      </c>
      <c r="B730">
        <v>33</v>
      </c>
      <c r="D730">
        <v>582</v>
      </c>
      <c r="E730" t="s">
        <v>20</v>
      </c>
      <c r="F730" t="s">
        <v>29</v>
      </c>
      <c r="G730">
        <v>18286</v>
      </c>
      <c r="I730" t="s">
        <v>35</v>
      </c>
      <c r="J730" t="s">
        <v>27</v>
      </c>
      <c r="K730">
        <v>323</v>
      </c>
      <c r="L730">
        <v>0.22197456800000001</v>
      </c>
      <c r="M730" t="s">
        <v>38</v>
      </c>
      <c r="N730">
        <v>15</v>
      </c>
      <c r="O730">
        <v>3902</v>
      </c>
      <c r="P730">
        <v>2227.083333</v>
      </c>
      <c r="Q730">
        <v>230883</v>
      </c>
      <c r="R730">
        <v>0.23710587599999999</v>
      </c>
      <c r="S730">
        <v>0</v>
      </c>
      <c r="T730">
        <v>56</v>
      </c>
    </row>
    <row r="731" spans="1:20" x14ac:dyDescent="0.25">
      <c r="A731" s="1">
        <v>43830</v>
      </c>
      <c r="B731">
        <v>30</v>
      </c>
      <c r="C731">
        <v>48513</v>
      </c>
      <c r="D731">
        <v>497</v>
      </c>
      <c r="E731" t="s">
        <v>20</v>
      </c>
      <c r="F731" t="s">
        <v>25</v>
      </c>
      <c r="G731">
        <v>9261</v>
      </c>
      <c r="H731">
        <v>84</v>
      </c>
      <c r="I731" t="s">
        <v>22</v>
      </c>
      <c r="J731" t="s">
        <v>27</v>
      </c>
      <c r="K731">
        <v>410</v>
      </c>
      <c r="L731">
        <v>0.48149518600000002</v>
      </c>
      <c r="M731" t="s">
        <v>24</v>
      </c>
      <c r="N731">
        <v>22</v>
      </c>
      <c r="O731">
        <v>680</v>
      </c>
      <c r="P731">
        <v>4042.75</v>
      </c>
      <c r="Q731">
        <v>6492</v>
      </c>
      <c r="R731">
        <v>0.273787375</v>
      </c>
      <c r="S731">
        <v>0</v>
      </c>
      <c r="T731">
        <v>60</v>
      </c>
    </row>
    <row r="732" spans="1:20" x14ac:dyDescent="0.25">
      <c r="A732" s="1">
        <v>43831</v>
      </c>
      <c r="B732">
        <v>42</v>
      </c>
      <c r="C732">
        <v>55274</v>
      </c>
      <c r="D732">
        <v>505</v>
      </c>
      <c r="E732" t="s">
        <v>20</v>
      </c>
      <c r="F732" t="s">
        <v>29</v>
      </c>
      <c r="G732">
        <v>32500</v>
      </c>
      <c r="H732">
        <v>36</v>
      </c>
      <c r="I732" t="s">
        <v>35</v>
      </c>
      <c r="J732" t="s">
        <v>30</v>
      </c>
      <c r="K732">
        <v>257</v>
      </c>
      <c r="L732">
        <v>0.578378952</v>
      </c>
      <c r="M732" t="s">
        <v>28</v>
      </c>
      <c r="N732">
        <v>30</v>
      </c>
      <c r="O732">
        <v>10170</v>
      </c>
      <c r="P732">
        <v>4606.1666670000004</v>
      </c>
      <c r="Q732">
        <v>544839</v>
      </c>
      <c r="R732">
        <v>0.26254594999999997</v>
      </c>
      <c r="S732">
        <v>1</v>
      </c>
      <c r="T732">
        <v>39.200000000000003</v>
      </c>
    </row>
    <row r="733" spans="1:20" x14ac:dyDescent="0.25">
      <c r="A733" s="1">
        <v>43832</v>
      </c>
      <c r="B733">
        <v>28</v>
      </c>
      <c r="C733">
        <v>15000</v>
      </c>
      <c r="D733">
        <v>580</v>
      </c>
      <c r="E733" t="s">
        <v>33</v>
      </c>
      <c r="F733" t="s">
        <v>32</v>
      </c>
      <c r="G733">
        <v>13923</v>
      </c>
      <c r="H733">
        <v>24</v>
      </c>
      <c r="I733" t="s">
        <v>22</v>
      </c>
      <c r="J733" t="s">
        <v>30</v>
      </c>
      <c r="K733">
        <v>358</v>
      </c>
      <c r="L733">
        <v>0.21544170200000001</v>
      </c>
      <c r="M733" t="s">
        <v>31</v>
      </c>
      <c r="N733">
        <v>22</v>
      </c>
      <c r="O733">
        <v>1288</v>
      </c>
      <c r="P733">
        <v>1250</v>
      </c>
      <c r="Q733">
        <v>53533</v>
      </c>
      <c r="R733">
        <v>0.20141340499999999</v>
      </c>
      <c r="S733">
        <v>0</v>
      </c>
      <c r="T733">
        <v>66</v>
      </c>
    </row>
    <row r="734" spans="1:20" x14ac:dyDescent="0.25">
      <c r="A734" s="1">
        <v>43833</v>
      </c>
      <c r="B734">
        <v>44</v>
      </c>
      <c r="C734">
        <v>55446</v>
      </c>
      <c r="D734">
        <v>590</v>
      </c>
      <c r="E734" t="s">
        <v>20</v>
      </c>
      <c r="F734" t="s">
        <v>32</v>
      </c>
      <c r="G734">
        <v>13197</v>
      </c>
      <c r="H734">
        <v>48</v>
      </c>
      <c r="I734" t="s">
        <v>22</v>
      </c>
      <c r="J734" t="s">
        <v>30</v>
      </c>
      <c r="K734">
        <v>489</v>
      </c>
      <c r="L734">
        <v>0.120535012</v>
      </c>
      <c r="M734" t="s">
        <v>31</v>
      </c>
      <c r="N734">
        <v>23</v>
      </c>
      <c r="O734">
        <v>1587</v>
      </c>
      <c r="P734">
        <v>4620.5</v>
      </c>
      <c r="Q734">
        <v>165525</v>
      </c>
      <c r="R734">
        <v>0.22417404199999999</v>
      </c>
      <c r="S734">
        <v>0</v>
      </c>
      <c r="T734">
        <v>46</v>
      </c>
    </row>
    <row r="735" spans="1:20" x14ac:dyDescent="0.25">
      <c r="A735" s="1">
        <v>43834</v>
      </c>
      <c r="B735">
        <v>19</v>
      </c>
      <c r="C735">
        <v>15516</v>
      </c>
      <c r="D735">
        <v>498</v>
      </c>
      <c r="E735" t="s">
        <v>20</v>
      </c>
      <c r="F735" t="s">
        <v>32</v>
      </c>
      <c r="G735">
        <v>13470</v>
      </c>
      <c r="H735">
        <v>108</v>
      </c>
      <c r="I735" t="s">
        <v>22</v>
      </c>
      <c r="J735" t="s">
        <v>27</v>
      </c>
      <c r="K735">
        <v>543</v>
      </c>
      <c r="L735">
        <v>0.394539164</v>
      </c>
      <c r="M735" t="s">
        <v>34</v>
      </c>
      <c r="N735">
        <v>18</v>
      </c>
      <c r="O735">
        <v>605</v>
      </c>
      <c r="P735">
        <v>1293</v>
      </c>
      <c r="Q735">
        <v>19082</v>
      </c>
      <c r="R735">
        <v>0.37136400000000003</v>
      </c>
      <c r="S735">
        <v>0</v>
      </c>
      <c r="T735">
        <v>61</v>
      </c>
    </row>
    <row r="736" spans="1:20" x14ac:dyDescent="0.25">
      <c r="A736" s="1">
        <v>43835</v>
      </c>
      <c r="B736">
        <v>52</v>
      </c>
      <c r="C736">
        <v>94316</v>
      </c>
      <c r="D736">
        <v>598</v>
      </c>
      <c r="E736" t="s">
        <v>20</v>
      </c>
      <c r="F736" t="s">
        <v>32</v>
      </c>
      <c r="H736">
        <v>36</v>
      </c>
      <c r="I736" t="s">
        <v>22</v>
      </c>
      <c r="J736" t="s">
        <v>30</v>
      </c>
      <c r="K736">
        <v>543</v>
      </c>
      <c r="L736">
        <v>0.28678172699999999</v>
      </c>
      <c r="M736" t="s">
        <v>31</v>
      </c>
      <c r="N736">
        <v>33</v>
      </c>
      <c r="O736">
        <v>4392</v>
      </c>
      <c r="P736">
        <v>7859.6666670000004</v>
      </c>
      <c r="Q736">
        <v>7904</v>
      </c>
      <c r="R736">
        <v>0.19352672600000001</v>
      </c>
      <c r="S736">
        <v>1</v>
      </c>
      <c r="T736">
        <v>40</v>
      </c>
    </row>
    <row r="737" spans="1:20" x14ac:dyDescent="0.25">
      <c r="A737" s="1">
        <v>43836</v>
      </c>
      <c r="B737">
        <v>45</v>
      </c>
      <c r="C737">
        <v>113131</v>
      </c>
      <c r="D737">
        <v>611</v>
      </c>
      <c r="E737" t="s">
        <v>20</v>
      </c>
      <c r="F737" t="s">
        <v>32</v>
      </c>
      <c r="G737">
        <v>18531</v>
      </c>
      <c r="H737">
        <v>24</v>
      </c>
      <c r="I737" t="s">
        <v>22</v>
      </c>
      <c r="J737" t="s">
        <v>30</v>
      </c>
      <c r="K737">
        <v>283</v>
      </c>
      <c r="L737">
        <v>0.32602251599999998</v>
      </c>
      <c r="M737" t="s">
        <v>34</v>
      </c>
      <c r="N737">
        <v>30</v>
      </c>
      <c r="O737">
        <v>9675</v>
      </c>
      <c r="P737">
        <v>9427.5833330000005</v>
      </c>
      <c r="Q737">
        <v>93005</v>
      </c>
      <c r="R737">
        <v>0.180106198</v>
      </c>
      <c r="S737">
        <v>1</v>
      </c>
      <c r="T737">
        <v>38.4</v>
      </c>
    </row>
    <row r="738" spans="1:20" x14ac:dyDescent="0.25">
      <c r="A738" s="1">
        <v>43837</v>
      </c>
      <c r="B738">
        <v>43</v>
      </c>
      <c r="C738">
        <v>117783</v>
      </c>
      <c r="E738" t="s">
        <v>20</v>
      </c>
      <c r="F738" t="s">
        <v>29</v>
      </c>
      <c r="G738">
        <v>12573</v>
      </c>
      <c r="H738">
        <v>60</v>
      </c>
      <c r="I738" t="s">
        <v>35</v>
      </c>
      <c r="J738" t="s">
        <v>27</v>
      </c>
      <c r="K738">
        <v>322</v>
      </c>
      <c r="L738">
        <v>0.27220404500000001</v>
      </c>
      <c r="M738" t="s">
        <v>24</v>
      </c>
      <c r="N738">
        <v>34</v>
      </c>
      <c r="O738">
        <v>534</v>
      </c>
      <c r="P738">
        <v>9815.25</v>
      </c>
      <c r="Q738">
        <v>32623</v>
      </c>
      <c r="R738">
        <v>0.25727267599999998</v>
      </c>
      <c r="S738">
        <v>1</v>
      </c>
      <c r="T738">
        <v>43.2</v>
      </c>
    </row>
    <row r="739" spans="1:20" x14ac:dyDescent="0.25">
      <c r="A739" s="1">
        <v>43838</v>
      </c>
      <c r="B739">
        <v>51</v>
      </c>
      <c r="C739">
        <v>45528</v>
      </c>
      <c r="D739">
        <v>638</v>
      </c>
      <c r="E739" t="s">
        <v>20</v>
      </c>
      <c r="F739" t="s">
        <v>29</v>
      </c>
      <c r="G739">
        <v>17096</v>
      </c>
      <c r="H739">
        <v>60</v>
      </c>
      <c r="I739" t="s">
        <v>35</v>
      </c>
      <c r="J739" t="s">
        <v>23</v>
      </c>
      <c r="K739">
        <v>363</v>
      </c>
      <c r="L739">
        <v>0.19251136699999999</v>
      </c>
      <c r="M739" t="s">
        <v>34</v>
      </c>
      <c r="N739">
        <v>16</v>
      </c>
      <c r="O739">
        <v>2334</v>
      </c>
      <c r="P739">
        <v>3794</v>
      </c>
      <c r="Q739">
        <v>38641</v>
      </c>
      <c r="R739">
        <v>0.22127363799999999</v>
      </c>
      <c r="S739">
        <v>0</v>
      </c>
      <c r="T739">
        <v>47</v>
      </c>
    </row>
    <row r="740" spans="1:20" x14ac:dyDescent="0.25">
      <c r="A740" s="1">
        <v>43839</v>
      </c>
      <c r="B740">
        <v>59</v>
      </c>
      <c r="C740">
        <v>55537</v>
      </c>
      <c r="D740">
        <v>663</v>
      </c>
      <c r="E740" t="s">
        <v>45</v>
      </c>
      <c r="F740" t="s">
        <v>29</v>
      </c>
      <c r="H740">
        <v>24</v>
      </c>
      <c r="I740" t="s">
        <v>26</v>
      </c>
      <c r="J740" t="s">
        <v>30</v>
      </c>
      <c r="K740">
        <v>730</v>
      </c>
      <c r="L740">
        <v>0.38848001199999999</v>
      </c>
      <c r="M740" t="s">
        <v>38</v>
      </c>
      <c r="N740">
        <v>17</v>
      </c>
      <c r="O740">
        <v>7358</v>
      </c>
      <c r="P740">
        <v>4628.0833329999996</v>
      </c>
      <c r="Q740">
        <v>19880</v>
      </c>
      <c r="R740">
        <v>0.157353618</v>
      </c>
      <c r="S740">
        <v>0</v>
      </c>
      <c r="T740">
        <v>52</v>
      </c>
    </row>
    <row r="741" spans="1:20" x14ac:dyDescent="0.25">
      <c r="A741" s="1">
        <v>43840</v>
      </c>
      <c r="B741">
        <v>52</v>
      </c>
      <c r="C741">
        <v>15000</v>
      </c>
      <c r="D741">
        <v>607</v>
      </c>
      <c r="E741" t="s">
        <v>20</v>
      </c>
      <c r="F741" t="s">
        <v>32</v>
      </c>
      <c r="G741">
        <v>35718</v>
      </c>
      <c r="H741">
        <v>48</v>
      </c>
      <c r="I741" t="s">
        <v>26</v>
      </c>
      <c r="J741" t="s">
        <v>27</v>
      </c>
      <c r="K741">
        <v>322</v>
      </c>
      <c r="L741">
        <v>4.8612187000000001E-2</v>
      </c>
      <c r="M741" t="s">
        <v>31</v>
      </c>
      <c r="N741">
        <v>31</v>
      </c>
      <c r="O741">
        <v>6560</v>
      </c>
      <c r="P741">
        <v>1250</v>
      </c>
      <c r="Q741">
        <v>423041</v>
      </c>
      <c r="R741">
        <v>0.22526631599999999</v>
      </c>
      <c r="S741">
        <v>0</v>
      </c>
      <c r="T741">
        <v>42</v>
      </c>
    </row>
    <row r="742" spans="1:20" x14ac:dyDescent="0.25">
      <c r="A742" s="1">
        <v>43841</v>
      </c>
      <c r="B742">
        <v>18</v>
      </c>
      <c r="C742">
        <v>50277</v>
      </c>
      <c r="D742">
        <v>547</v>
      </c>
      <c r="E742" t="s">
        <v>20</v>
      </c>
      <c r="F742" t="s">
        <v>32</v>
      </c>
      <c r="G742">
        <v>25015</v>
      </c>
      <c r="H742">
        <v>24</v>
      </c>
      <c r="I742" t="s">
        <v>22</v>
      </c>
      <c r="J742" t="s">
        <v>23</v>
      </c>
      <c r="K742">
        <v>399</v>
      </c>
      <c r="L742">
        <v>0.18645387199999999</v>
      </c>
      <c r="M742" t="s">
        <v>34</v>
      </c>
      <c r="N742">
        <v>26</v>
      </c>
      <c r="O742">
        <v>2385</v>
      </c>
      <c r="P742">
        <v>4189.75</v>
      </c>
      <c r="Q742">
        <v>178956</v>
      </c>
      <c r="R742">
        <v>0.21724228400000001</v>
      </c>
      <c r="S742">
        <v>0</v>
      </c>
      <c r="T742">
        <v>46</v>
      </c>
    </row>
    <row r="743" spans="1:20" x14ac:dyDescent="0.25">
      <c r="A743" s="1">
        <v>43842</v>
      </c>
      <c r="B743">
        <v>24</v>
      </c>
      <c r="C743">
        <v>19419</v>
      </c>
      <c r="D743">
        <v>582</v>
      </c>
      <c r="E743" t="s">
        <v>20</v>
      </c>
      <c r="F743" t="s">
        <v>21</v>
      </c>
      <c r="G743">
        <v>21061</v>
      </c>
      <c r="H743">
        <v>60</v>
      </c>
      <c r="I743" t="s">
        <v>35</v>
      </c>
      <c r="J743" t="s">
        <v>30</v>
      </c>
      <c r="K743">
        <v>406</v>
      </c>
      <c r="L743">
        <v>0.176515169</v>
      </c>
      <c r="M743" t="s">
        <v>34</v>
      </c>
      <c r="N743">
        <v>20</v>
      </c>
      <c r="O743">
        <v>2226</v>
      </c>
      <c r="P743">
        <v>1618.25</v>
      </c>
      <c r="Q743">
        <v>1868</v>
      </c>
      <c r="R743">
        <v>0.24694323700000001</v>
      </c>
      <c r="S743">
        <v>0</v>
      </c>
      <c r="T743">
        <v>53</v>
      </c>
    </row>
    <row r="744" spans="1:20" x14ac:dyDescent="0.25">
      <c r="A744" s="1">
        <v>43843</v>
      </c>
      <c r="B744">
        <v>32</v>
      </c>
      <c r="C744">
        <v>16454</v>
      </c>
      <c r="D744">
        <v>552</v>
      </c>
      <c r="E744" t="s">
        <v>20</v>
      </c>
      <c r="F744" t="s">
        <v>32</v>
      </c>
      <c r="H744">
        <v>60</v>
      </c>
      <c r="I744" t="s">
        <v>22</v>
      </c>
      <c r="J744" t="s">
        <v>27</v>
      </c>
      <c r="K744">
        <v>615</v>
      </c>
      <c r="L744">
        <v>0.150654065</v>
      </c>
      <c r="M744" t="s">
        <v>28</v>
      </c>
      <c r="N744">
        <v>18</v>
      </c>
      <c r="O744">
        <v>2311</v>
      </c>
      <c r="P744">
        <v>1371.166667</v>
      </c>
      <c r="Q744">
        <v>489474</v>
      </c>
      <c r="R744">
        <v>0.20554180399999999</v>
      </c>
      <c r="S744">
        <v>0</v>
      </c>
      <c r="T744">
        <v>46</v>
      </c>
    </row>
    <row r="745" spans="1:20" x14ac:dyDescent="0.25">
      <c r="A745" s="1">
        <v>43844</v>
      </c>
      <c r="B745">
        <v>40</v>
      </c>
      <c r="C745">
        <v>50892</v>
      </c>
      <c r="D745">
        <v>541</v>
      </c>
      <c r="E745" t="s">
        <v>33</v>
      </c>
      <c r="F745" t="s">
        <v>21</v>
      </c>
      <c r="G745">
        <v>31932</v>
      </c>
      <c r="H745">
        <v>36</v>
      </c>
      <c r="I745" t="s">
        <v>22</v>
      </c>
      <c r="J745" t="s">
        <v>27</v>
      </c>
      <c r="K745">
        <v>463</v>
      </c>
      <c r="L745">
        <v>0.17067303</v>
      </c>
      <c r="M745" t="s">
        <v>31</v>
      </c>
      <c r="N745">
        <v>23</v>
      </c>
      <c r="O745">
        <v>3269</v>
      </c>
      <c r="P745">
        <v>4241</v>
      </c>
      <c r="Q745">
        <v>5371</v>
      </c>
      <c r="R745">
        <v>0.27217129499999998</v>
      </c>
      <c r="S745">
        <v>0</v>
      </c>
      <c r="T745">
        <v>59</v>
      </c>
    </row>
    <row r="746" spans="1:20" x14ac:dyDescent="0.25">
      <c r="A746" s="1">
        <v>43845</v>
      </c>
      <c r="B746">
        <v>46</v>
      </c>
      <c r="C746">
        <v>30021</v>
      </c>
      <c r="D746">
        <v>640</v>
      </c>
      <c r="E746" t="s">
        <v>20</v>
      </c>
      <c r="G746">
        <v>11193</v>
      </c>
      <c r="H746">
        <v>72</v>
      </c>
      <c r="I746" t="s">
        <v>22</v>
      </c>
      <c r="J746" t="s">
        <v>23</v>
      </c>
      <c r="K746">
        <v>362</v>
      </c>
      <c r="L746">
        <v>0.19521634700000001</v>
      </c>
      <c r="M746" t="s">
        <v>31</v>
      </c>
      <c r="N746">
        <v>27</v>
      </c>
      <c r="O746">
        <v>2595</v>
      </c>
      <c r="P746">
        <v>2501.75</v>
      </c>
      <c r="Q746">
        <v>19209</v>
      </c>
      <c r="R746">
        <v>0.18531156800000001</v>
      </c>
      <c r="S746">
        <v>0</v>
      </c>
      <c r="T746">
        <v>50</v>
      </c>
    </row>
    <row r="747" spans="1:20" x14ac:dyDescent="0.25">
      <c r="A747" s="1">
        <v>43846</v>
      </c>
      <c r="B747">
        <v>31</v>
      </c>
      <c r="C747">
        <v>22613</v>
      </c>
      <c r="D747">
        <v>429</v>
      </c>
      <c r="E747" t="s">
        <v>52</v>
      </c>
      <c r="F747" t="s">
        <v>32</v>
      </c>
      <c r="G747">
        <v>20767</v>
      </c>
      <c r="H747">
        <v>84</v>
      </c>
      <c r="I747" t="s">
        <v>26</v>
      </c>
      <c r="J747" t="s">
        <v>30</v>
      </c>
      <c r="K747">
        <v>420</v>
      </c>
      <c r="L747">
        <v>0.17982556399999999</v>
      </c>
      <c r="M747" t="s">
        <v>31</v>
      </c>
      <c r="N747">
        <v>28</v>
      </c>
      <c r="O747">
        <v>7391</v>
      </c>
      <c r="P747">
        <v>1884.416667</v>
      </c>
      <c r="Q747">
        <v>1711</v>
      </c>
      <c r="R747">
        <v>0.32144138999999999</v>
      </c>
      <c r="S747">
        <v>0</v>
      </c>
      <c r="T747">
        <v>51</v>
      </c>
    </row>
    <row r="748" spans="1:20" x14ac:dyDescent="0.25">
      <c r="A748" s="1">
        <v>43847</v>
      </c>
      <c r="B748">
        <v>42</v>
      </c>
      <c r="C748">
        <v>58939</v>
      </c>
      <c r="D748">
        <v>605</v>
      </c>
      <c r="E748" t="s">
        <v>20</v>
      </c>
      <c r="F748" t="s">
        <v>21</v>
      </c>
      <c r="G748">
        <v>27757</v>
      </c>
      <c r="H748">
        <v>60</v>
      </c>
      <c r="I748" t="s">
        <v>26</v>
      </c>
      <c r="J748" t="s">
        <v>23</v>
      </c>
      <c r="K748">
        <v>395</v>
      </c>
      <c r="L748">
        <v>0.73999441399999999</v>
      </c>
      <c r="M748" t="s">
        <v>24</v>
      </c>
      <c r="N748">
        <v>27</v>
      </c>
      <c r="O748">
        <v>3315</v>
      </c>
      <c r="P748">
        <v>4911.5833329999996</v>
      </c>
      <c r="Q748">
        <v>2195</v>
      </c>
      <c r="R748">
        <v>0.24664364999999999</v>
      </c>
      <c r="S748">
        <v>0</v>
      </c>
      <c r="T748">
        <v>54</v>
      </c>
    </row>
    <row r="749" spans="1:20" x14ac:dyDescent="0.25">
      <c r="A749" s="1">
        <v>43848</v>
      </c>
      <c r="B749">
        <v>30</v>
      </c>
      <c r="C749">
        <v>81960</v>
      </c>
      <c r="D749">
        <v>634</v>
      </c>
      <c r="E749" t="s">
        <v>33</v>
      </c>
      <c r="F749" t="s">
        <v>29</v>
      </c>
      <c r="G749">
        <v>158686</v>
      </c>
      <c r="H749">
        <v>96</v>
      </c>
      <c r="I749" t="s">
        <v>35</v>
      </c>
      <c r="J749" t="s">
        <v>23</v>
      </c>
      <c r="K749">
        <v>1269</v>
      </c>
      <c r="L749">
        <v>0.43973973399999999</v>
      </c>
      <c r="M749" t="s">
        <v>24</v>
      </c>
      <c r="N749">
        <v>29</v>
      </c>
      <c r="O749">
        <v>3698</v>
      </c>
      <c r="P749">
        <v>6830</v>
      </c>
      <c r="Q749">
        <v>8738</v>
      </c>
      <c r="R749">
        <v>0.33355410600000002</v>
      </c>
      <c r="S749">
        <v>0</v>
      </c>
      <c r="T749">
        <v>56</v>
      </c>
    </row>
    <row r="750" spans="1:20" x14ac:dyDescent="0.25">
      <c r="A750" s="1">
        <v>43849</v>
      </c>
      <c r="B750">
        <v>32</v>
      </c>
      <c r="C750">
        <v>76308</v>
      </c>
      <c r="D750">
        <v>624</v>
      </c>
      <c r="E750" t="s">
        <v>52</v>
      </c>
      <c r="F750" t="s">
        <v>29</v>
      </c>
      <c r="G750">
        <v>17598</v>
      </c>
      <c r="H750">
        <v>48</v>
      </c>
      <c r="I750" t="s">
        <v>22</v>
      </c>
      <c r="J750" t="s">
        <v>23</v>
      </c>
      <c r="K750">
        <v>264</v>
      </c>
      <c r="L750">
        <v>0.20221532</v>
      </c>
      <c r="M750" t="s">
        <v>24</v>
      </c>
      <c r="N750">
        <v>26</v>
      </c>
      <c r="O750">
        <v>3533</v>
      </c>
      <c r="P750">
        <v>6359</v>
      </c>
      <c r="Q750">
        <v>256001</v>
      </c>
      <c r="R750">
        <v>0.196388494</v>
      </c>
      <c r="S750">
        <v>1</v>
      </c>
      <c r="T750">
        <v>33.6</v>
      </c>
    </row>
    <row r="751" spans="1:20" x14ac:dyDescent="0.25">
      <c r="A751" s="1">
        <v>43850</v>
      </c>
      <c r="B751">
        <v>23</v>
      </c>
      <c r="C751">
        <v>56727</v>
      </c>
      <c r="D751">
        <v>592</v>
      </c>
      <c r="E751" t="s">
        <v>20</v>
      </c>
      <c r="F751" t="s">
        <v>21</v>
      </c>
      <c r="G751">
        <v>10309</v>
      </c>
      <c r="H751">
        <v>24</v>
      </c>
      <c r="I751" t="s">
        <v>44</v>
      </c>
      <c r="J751" t="s">
        <v>27</v>
      </c>
      <c r="K751">
        <v>339</v>
      </c>
      <c r="L751">
        <v>0.38356049399999997</v>
      </c>
      <c r="M751" t="s">
        <v>38</v>
      </c>
      <c r="N751">
        <v>23</v>
      </c>
      <c r="O751">
        <v>1270</v>
      </c>
      <c r="P751">
        <v>4727.25</v>
      </c>
      <c r="Q751">
        <v>35196</v>
      </c>
      <c r="R751">
        <v>0.16373436299999999</v>
      </c>
      <c r="S751">
        <v>1</v>
      </c>
      <c r="T751">
        <v>43.2</v>
      </c>
    </row>
    <row r="752" spans="1:20" x14ac:dyDescent="0.25">
      <c r="A752" s="1">
        <v>43851</v>
      </c>
      <c r="B752">
        <v>28</v>
      </c>
      <c r="C752">
        <v>73344</v>
      </c>
      <c r="D752">
        <v>549</v>
      </c>
      <c r="E752" t="s">
        <v>20</v>
      </c>
      <c r="G752">
        <v>36647</v>
      </c>
      <c r="H752">
        <v>48</v>
      </c>
      <c r="I752" t="s">
        <v>22</v>
      </c>
      <c r="J752" t="s">
        <v>30</v>
      </c>
      <c r="K752">
        <v>894</v>
      </c>
      <c r="L752">
        <v>0.19743650800000001</v>
      </c>
      <c r="M752" t="s">
        <v>38</v>
      </c>
      <c r="N752">
        <v>19</v>
      </c>
      <c r="O752">
        <v>2473</v>
      </c>
      <c r="P752">
        <v>6112</v>
      </c>
      <c r="Q752">
        <v>177794</v>
      </c>
      <c r="R752">
        <v>0.27836967699999998</v>
      </c>
      <c r="S752">
        <v>0</v>
      </c>
      <c r="T752">
        <v>45</v>
      </c>
    </row>
    <row r="753" spans="1:20" x14ac:dyDescent="0.25">
      <c r="A753" s="1">
        <v>43852</v>
      </c>
      <c r="B753">
        <v>23</v>
      </c>
      <c r="C753">
        <v>50306</v>
      </c>
      <c r="D753">
        <v>570</v>
      </c>
      <c r="E753" t="s">
        <v>20</v>
      </c>
      <c r="F753" t="s">
        <v>29</v>
      </c>
      <c r="G753">
        <v>31777</v>
      </c>
      <c r="H753">
        <v>96</v>
      </c>
      <c r="I753" t="s">
        <v>22</v>
      </c>
      <c r="J753" t="s">
        <v>30</v>
      </c>
      <c r="K753">
        <v>796</v>
      </c>
      <c r="L753">
        <v>0.216560787</v>
      </c>
      <c r="M753" t="s">
        <v>24</v>
      </c>
      <c r="N753">
        <v>27</v>
      </c>
      <c r="O753">
        <v>2023</v>
      </c>
      <c r="P753">
        <v>4192.1666670000004</v>
      </c>
      <c r="Q753">
        <v>7617</v>
      </c>
      <c r="R753">
        <v>0.33257119000000002</v>
      </c>
      <c r="S753">
        <v>0</v>
      </c>
      <c r="T753">
        <v>51</v>
      </c>
    </row>
    <row r="754" spans="1:20" x14ac:dyDescent="0.25">
      <c r="A754" s="1">
        <v>43853</v>
      </c>
      <c r="B754">
        <v>28</v>
      </c>
      <c r="C754">
        <v>35170</v>
      </c>
      <c r="D754">
        <v>593</v>
      </c>
      <c r="E754" t="s">
        <v>20</v>
      </c>
      <c r="F754" t="s">
        <v>29</v>
      </c>
      <c r="G754">
        <v>28062</v>
      </c>
      <c r="H754">
        <v>48</v>
      </c>
      <c r="I754" t="s">
        <v>35</v>
      </c>
      <c r="J754" t="s">
        <v>27</v>
      </c>
      <c r="K754">
        <v>352</v>
      </c>
      <c r="L754">
        <v>0.40390988700000002</v>
      </c>
      <c r="M754" t="s">
        <v>28</v>
      </c>
      <c r="N754">
        <v>31</v>
      </c>
      <c r="O754">
        <v>762</v>
      </c>
      <c r="P754">
        <v>2930.833333</v>
      </c>
      <c r="Q754">
        <v>64565</v>
      </c>
      <c r="R754">
        <v>0.25441516600000003</v>
      </c>
      <c r="S754">
        <v>0</v>
      </c>
      <c r="T754">
        <v>55</v>
      </c>
    </row>
    <row r="755" spans="1:20" x14ac:dyDescent="0.25">
      <c r="A755" s="1">
        <v>43854</v>
      </c>
      <c r="B755">
        <v>52</v>
      </c>
      <c r="C755">
        <v>37319</v>
      </c>
      <c r="D755">
        <v>606</v>
      </c>
      <c r="E755" t="s">
        <v>20</v>
      </c>
      <c r="F755" t="s">
        <v>29</v>
      </c>
      <c r="G755">
        <v>41229</v>
      </c>
      <c r="H755">
        <v>48</v>
      </c>
      <c r="I755" t="s">
        <v>26</v>
      </c>
      <c r="J755" t="s">
        <v>23</v>
      </c>
      <c r="K755">
        <v>284</v>
      </c>
      <c r="L755">
        <v>0.32877985799999998</v>
      </c>
      <c r="M755" t="s">
        <v>28</v>
      </c>
      <c r="N755">
        <v>32</v>
      </c>
      <c r="O755">
        <v>3407</v>
      </c>
      <c r="P755">
        <v>3109.916667</v>
      </c>
      <c r="Q755">
        <v>57895</v>
      </c>
      <c r="R755">
        <v>0.24507704599999999</v>
      </c>
      <c r="S755">
        <v>0</v>
      </c>
      <c r="T755">
        <v>52</v>
      </c>
    </row>
    <row r="756" spans="1:20" x14ac:dyDescent="0.25">
      <c r="A756" s="1">
        <v>43855</v>
      </c>
      <c r="B756">
        <v>28</v>
      </c>
      <c r="C756">
        <v>56890</v>
      </c>
      <c r="E756" t="s">
        <v>20</v>
      </c>
      <c r="F756" t="s">
        <v>29</v>
      </c>
      <c r="G756">
        <v>39044</v>
      </c>
      <c r="H756">
        <v>60</v>
      </c>
      <c r="I756" t="s">
        <v>22</v>
      </c>
      <c r="J756" t="s">
        <v>27</v>
      </c>
      <c r="K756">
        <v>242</v>
      </c>
      <c r="L756">
        <v>0.20682483700000001</v>
      </c>
      <c r="M756" t="s">
        <v>31</v>
      </c>
      <c r="N756">
        <v>27</v>
      </c>
      <c r="O756">
        <v>1537</v>
      </c>
      <c r="P756">
        <v>4740.8333329999996</v>
      </c>
      <c r="Q756">
        <v>2944</v>
      </c>
      <c r="R756">
        <v>0.23851156000000001</v>
      </c>
      <c r="S756">
        <v>0</v>
      </c>
      <c r="T756">
        <v>55</v>
      </c>
    </row>
    <row r="757" spans="1:20" x14ac:dyDescent="0.25">
      <c r="A757" s="1">
        <v>43856</v>
      </c>
      <c r="B757">
        <v>71</v>
      </c>
      <c r="C757">
        <v>27977</v>
      </c>
      <c r="D757">
        <v>613</v>
      </c>
      <c r="E757" t="s">
        <v>20</v>
      </c>
      <c r="F757" t="s">
        <v>32</v>
      </c>
      <c r="G757">
        <v>6024</v>
      </c>
      <c r="H757">
        <v>60</v>
      </c>
      <c r="I757" t="s">
        <v>22</v>
      </c>
      <c r="J757" t="s">
        <v>23</v>
      </c>
      <c r="K757">
        <v>210</v>
      </c>
      <c r="L757">
        <v>0.24481420800000001</v>
      </c>
      <c r="M757" t="s">
        <v>38</v>
      </c>
      <c r="N757">
        <v>24</v>
      </c>
      <c r="O757">
        <v>12015</v>
      </c>
      <c r="P757">
        <v>2331.416667</v>
      </c>
      <c r="Q757">
        <v>5690</v>
      </c>
      <c r="R757">
        <v>0.18883333699999999</v>
      </c>
      <c r="S757">
        <v>0</v>
      </c>
      <c r="T757">
        <v>50</v>
      </c>
    </row>
    <row r="758" spans="1:20" x14ac:dyDescent="0.25">
      <c r="A758" s="1">
        <v>43857</v>
      </c>
      <c r="B758">
        <v>45</v>
      </c>
      <c r="C758">
        <v>51939</v>
      </c>
      <c r="D758">
        <v>601</v>
      </c>
      <c r="E758" t="s">
        <v>20</v>
      </c>
      <c r="F758" t="s">
        <v>32</v>
      </c>
      <c r="G758">
        <v>8956</v>
      </c>
      <c r="H758">
        <v>60</v>
      </c>
      <c r="I758" t="s">
        <v>35</v>
      </c>
      <c r="J758" t="s">
        <v>27</v>
      </c>
      <c r="K758">
        <v>335</v>
      </c>
      <c r="L758">
        <v>9.3253982999999999E-2</v>
      </c>
      <c r="M758" t="s">
        <v>28</v>
      </c>
      <c r="N758">
        <v>22</v>
      </c>
      <c r="O758">
        <v>10193</v>
      </c>
      <c r="P758">
        <v>4328.25</v>
      </c>
      <c r="Q758">
        <v>26628</v>
      </c>
      <c r="R758">
        <v>0.20027742900000001</v>
      </c>
      <c r="S758">
        <v>0</v>
      </c>
      <c r="T758">
        <v>49</v>
      </c>
    </row>
    <row r="759" spans="1:20" x14ac:dyDescent="0.25">
      <c r="A759" s="1">
        <v>43858</v>
      </c>
      <c r="B759">
        <v>42</v>
      </c>
      <c r="C759">
        <v>37251</v>
      </c>
      <c r="D759">
        <v>502</v>
      </c>
      <c r="E759" t="s">
        <v>20</v>
      </c>
      <c r="F759" t="s">
        <v>21</v>
      </c>
      <c r="G759">
        <v>30021</v>
      </c>
      <c r="H759">
        <v>84</v>
      </c>
      <c r="I759" t="s">
        <v>26</v>
      </c>
      <c r="J759" t="s">
        <v>30</v>
      </c>
      <c r="K759">
        <v>684</v>
      </c>
      <c r="L759">
        <v>0.18597238399999999</v>
      </c>
      <c r="M759" t="s">
        <v>38</v>
      </c>
      <c r="N759">
        <v>27</v>
      </c>
      <c r="O759">
        <v>815</v>
      </c>
      <c r="P759">
        <v>3104.25</v>
      </c>
      <c r="Q759">
        <v>9376</v>
      </c>
      <c r="R759">
        <v>0.34432882100000001</v>
      </c>
      <c r="S759">
        <v>0</v>
      </c>
      <c r="T759">
        <v>52</v>
      </c>
    </row>
    <row r="760" spans="1:20" x14ac:dyDescent="0.25">
      <c r="A760" s="1">
        <v>43859</v>
      </c>
      <c r="B760">
        <v>29</v>
      </c>
      <c r="C760">
        <v>25606</v>
      </c>
      <c r="D760">
        <v>456</v>
      </c>
      <c r="E760" t="s">
        <v>20</v>
      </c>
      <c r="F760" t="s">
        <v>32</v>
      </c>
      <c r="G760">
        <v>18322</v>
      </c>
      <c r="H760">
        <v>60</v>
      </c>
      <c r="I760" t="s">
        <v>35</v>
      </c>
      <c r="J760" t="s">
        <v>30</v>
      </c>
      <c r="K760">
        <v>260</v>
      </c>
      <c r="L760">
        <v>0.29329419400000001</v>
      </c>
      <c r="M760" t="s">
        <v>24</v>
      </c>
      <c r="N760">
        <v>28</v>
      </c>
      <c r="O760">
        <v>351</v>
      </c>
      <c r="P760">
        <v>2133.833333</v>
      </c>
      <c r="Q760">
        <v>115022</v>
      </c>
      <c r="R760">
        <v>0.32355498700000002</v>
      </c>
      <c r="S760">
        <v>0</v>
      </c>
      <c r="T760">
        <v>50</v>
      </c>
    </row>
    <row r="761" spans="1:20" x14ac:dyDescent="0.25">
      <c r="A761" s="1">
        <v>43860</v>
      </c>
      <c r="B761">
        <v>48</v>
      </c>
      <c r="C761">
        <v>29047</v>
      </c>
      <c r="D761">
        <v>557</v>
      </c>
      <c r="E761" t="s">
        <v>20</v>
      </c>
      <c r="F761" t="s">
        <v>25</v>
      </c>
      <c r="G761">
        <v>27694</v>
      </c>
      <c r="H761">
        <v>36</v>
      </c>
      <c r="I761" t="s">
        <v>22</v>
      </c>
      <c r="J761" t="s">
        <v>34</v>
      </c>
      <c r="K761">
        <v>321</v>
      </c>
      <c r="L761">
        <v>9.7355861000000002E-2</v>
      </c>
      <c r="M761" t="s">
        <v>38</v>
      </c>
      <c r="N761">
        <v>18</v>
      </c>
      <c r="O761">
        <v>2016</v>
      </c>
      <c r="P761">
        <v>2420.583333</v>
      </c>
      <c r="Q761">
        <v>180270</v>
      </c>
      <c r="R761">
        <v>0.27515451000000002</v>
      </c>
      <c r="S761">
        <v>0</v>
      </c>
      <c r="T761">
        <v>60</v>
      </c>
    </row>
    <row r="762" spans="1:20" x14ac:dyDescent="0.25">
      <c r="A762" s="1">
        <v>43861</v>
      </c>
      <c r="B762">
        <v>33</v>
      </c>
      <c r="C762">
        <v>77016</v>
      </c>
      <c r="D762">
        <v>562</v>
      </c>
      <c r="E762" t="s">
        <v>20</v>
      </c>
      <c r="F762" t="s">
        <v>25</v>
      </c>
      <c r="G762">
        <v>21197</v>
      </c>
      <c r="H762">
        <v>72</v>
      </c>
      <c r="I762" t="s">
        <v>44</v>
      </c>
      <c r="J762" t="s">
        <v>34</v>
      </c>
      <c r="K762">
        <v>457</v>
      </c>
      <c r="L762">
        <v>0.20430158300000001</v>
      </c>
      <c r="M762" t="s">
        <v>34</v>
      </c>
      <c r="N762">
        <v>23</v>
      </c>
      <c r="O762">
        <v>2439</v>
      </c>
      <c r="P762">
        <v>6418</v>
      </c>
      <c r="Q762">
        <v>142999</v>
      </c>
      <c r="R762">
        <v>0.22161639599999999</v>
      </c>
      <c r="S762">
        <v>0</v>
      </c>
      <c r="T762">
        <v>54</v>
      </c>
    </row>
    <row r="763" spans="1:20" x14ac:dyDescent="0.25">
      <c r="A763" s="1">
        <v>43862</v>
      </c>
      <c r="B763">
        <v>41</v>
      </c>
      <c r="C763">
        <v>27639</v>
      </c>
      <c r="D763">
        <v>573</v>
      </c>
      <c r="E763" t="s">
        <v>52</v>
      </c>
      <c r="F763" t="s">
        <v>32</v>
      </c>
      <c r="G763">
        <v>40102</v>
      </c>
      <c r="H763">
        <v>48</v>
      </c>
      <c r="I763" t="s">
        <v>26</v>
      </c>
      <c r="J763" t="s">
        <v>27</v>
      </c>
      <c r="K763">
        <v>660</v>
      </c>
      <c r="L763">
        <v>0.48933743600000001</v>
      </c>
      <c r="M763" t="s">
        <v>34</v>
      </c>
      <c r="N763">
        <v>20</v>
      </c>
      <c r="O763">
        <v>9478</v>
      </c>
      <c r="P763">
        <v>2303.25</v>
      </c>
      <c r="Q763">
        <v>8939</v>
      </c>
      <c r="R763">
        <v>0.22305181099999999</v>
      </c>
      <c r="S763">
        <v>0</v>
      </c>
      <c r="T763">
        <v>57</v>
      </c>
    </row>
    <row r="764" spans="1:20" x14ac:dyDescent="0.25">
      <c r="A764" s="1">
        <v>43863</v>
      </c>
      <c r="B764">
        <v>70</v>
      </c>
      <c r="C764">
        <v>49095</v>
      </c>
      <c r="D764">
        <v>618</v>
      </c>
      <c r="E764" t="s">
        <v>20</v>
      </c>
      <c r="H764">
        <v>48</v>
      </c>
      <c r="I764" t="s">
        <v>22</v>
      </c>
      <c r="J764" t="s">
        <v>23</v>
      </c>
      <c r="K764">
        <v>387</v>
      </c>
      <c r="L764">
        <v>0.17903606399999999</v>
      </c>
      <c r="M764" t="s">
        <v>34</v>
      </c>
      <c r="N764">
        <v>20</v>
      </c>
      <c r="O764">
        <v>2226</v>
      </c>
      <c r="P764">
        <v>4091.25</v>
      </c>
      <c r="Q764">
        <v>2353</v>
      </c>
      <c r="R764">
        <v>0.23530804</v>
      </c>
      <c r="S764">
        <v>0</v>
      </c>
      <c r="T764">
        <v>50</v>
      </c>
    </row>
    <row r="765" spans="1:20" x14ac:dyDescent="0.25">
      <c r="A765" s="1">
        <v>43864</v>
      </c>
      <c r="B765">
        <v>38</v>
      </c>
      <c r="C765">
        <v>30741</v>
      </c>
      <c r="D765">
        <v>516</v>
      </c>
      <c r="E765" t="s">
        <v>20</v>
      </c>
      <c r="F765" t="s">
        <v>32</v>
      </c>
      <c r="G765">
        <v>13478</v>
      </c>
      <c r="H765">
        <v>96</v>
      </c>
      <c r="I765" t="s">
        <v>22</v>
      </c>
      <c r="J765" t="s">
        <v>27</v>
      </c>
      <c r="K765">
        <v>420</v>
      </c>
      <c r="L765">
        <v>0.21115524899999999</v>
      </c>
      <c r="M765" t="s">
        <v>24</v>
      </c>
      <c r="N765">
        <v>19</v>
      </c>
      <c r="O765">
        <v>15372</v>
      </c>
      <c r="P765">
        <v>2561.75</v>
      </c>
      <c r="Q765">
        <v>189093</v>
      </c>
      <c r="R765">
        <v>0.273306359</v>
      </c>
      <c r="S765">
        <v>0</v>
      </c>
      <c r="T765">
        <v>49</v>
      </c>
    </row>
    <row r="766" spans="1:20" x14ac:dyDescent="0.25">
      <c r="A766" s="1">
        <v>43865</v>
      </c>
      <c r="B766">
        <v>53</v>
      </c>
      <c r="C766">
        <v>194756</v>
      </c>
      <c r="D766">
        <v>483</v>
      </c>
      <c r="E766" t="s">
        <v>20</v>
      </c>
      <c r="F766" t="s">
        <v>25</v>
      </c>
      <c r="G766">
        <v>15258</v>
      </c>
      <c r="H766">
        <v>72</v>
      </c>
      <c r="I766" t="s">
        <v>22</v>
      </c>
      <c r="J766" t="s">
        <v>27</v>
      </c>
      <c r="K766">
        <v>383</v>
      </c>
      <c r="L766">
        <v>5.9565337000000003E-2</v>
      </c>
      <c r="M766" t="s">
        <v>24</v>
      </c>
      <c r="N766">
        <v>16</v>
      </c>
      <c r="O766">
        <v>16331</v>
      </c>
      <c r="P766">
        <v>8131.1666670000004</v>
      </c>
      <c r="Q766">
        <v>10982</v>
      </c>
      <c r="R766">
        <v>0.271458855</v>
      </c>
      <c r="S766">
        <v>1</v>
      </c>
      <c r="T766">
        <v>38.4</v>
      </c>
    </row>
    <row r="767" spans="1:20" x14ac:dyDescent="0.25">
      <c r="A767" s="1">
        <v>43866</v>
      </c>
      <c r="B767">
        <v>31</v>
      </c>
      <c r="C767">
        <v>116429</v>
      </c>
      <c r="D767">
        <v>560</v>
      </c>
      <c r="E767" t="s">
        <v>20</v>
      </c>
      <c r="F767" t="s">
        <v>21</v>
      </c>
      <c r="G767">
        <v>28533</v>
      </c>
      <c r="H767">
        <v>36</v>
      </c>
      <c r="I767" t="s">
        <v>22</v>
      </c>
      <c r="J767" t="s">
        <v>27</v>
      </c>
      <c r="K767">
        <v>498</v>
      </c>
      <c r="L767">
        <v>0.33072333700000001</v>
      </c>
      <c r="M767" t="s">
        <v>24</v>
      </c>
      <c r="N767">
        <v>17</v>
      </c>
      <c r="O767">
        <v>8144</v>
      </c>
      <c r="P767">
        <v>9702.4166669999995</v>
      </c>
      <c r="Q767">
        <v>8095</v>
      </c>
      <c r="R767">
        <v>0.27367638500000002</v>
      </c>
      <c r="S767">
        <v>0</v>
      </c>
      <c r="T767">
        <v>58</v>
      </c>
    </row>
    <row r="768" spans="1:20" x14ac:dyDescent="0.25">
      <c r="A768" s="1">
        <v>43867</v>
      </c>
      <c r="B768">
        <v>39</v>
      </c>
      <c r="C768">
        <v>79670</v>
      </c>
      <c r="D768">
        <v>558</v>
      </c>
      <c r="E768" t="s">
        <v>20</v>
      </c>
      <c r="F768" t="s">
        <v>29</v>
      </c>
      <c r="G768">
        <v>15451</v>
      </c>
      <c r="H768">
        <v>60</v>
      </c>
      <c r="I768" t="s">
        <v>22</v>
      </c>
      <c r="J768" t="s">
        <v>27</v>
      </c>
      <c r="K768">
        <v>964</v>
      </c>
      <c r="L768">
        <v>0.46137557400000001</v>
      </c>
      <c r="M768" t="s">
        <v>38</v>
      </c>
      <c r="N768">
        <v>24</v>
      </c>
      <c r="O768">
        <v>1861</v>
      </c>
      <c r="P768">
        <v>6639.1666670000004</v>
      </c>
      <c r="Q768">
        <v>21382</v>
      </c>
      <c r="R768">
        <v>0.28568085599999998</v>
      </c>
      <c r="S768">
        <v>0</v>
      </c>
      <c r="T768">
        <v>57</v>
      </c>
    </row>
    <row r="769" spans="1:20" x14ac:dyDescent="0.25">
      <c r="A769" s="1">
        <v>43868</v>
      </c>
      <c r="B769">
        <v>61</v>
      </c>
      <c r="C769">
        <v>54232</v>
      </c>
      <c r="D769">
        <v>633</v>
      </c>
      <c r="E769" t="s">
        <v>20</v>
      </c>
      <c r="F769" t="s">
        <v>29</v>
      </c>
      <c r="G769">
        <v>11331</v>
      </c>
      <c r="H769">
        <v>120</v>
      </c>
      <c r="I769" t="s">
        <v>26</v>
      </c>
      <c r="J769" t="s">
        <v>27</v>
      </c>
      <c r="K769">
        <v>190</v>
      </c>
      <c r="L769">
        <v>0.19375948100000001</v>
      </c>
      <c r="M769" t="s">
        <v>34</v>
      </c>
      <c r="N769">
        <v>20</v>
      </c>
      <c r="O769">
        <v>6108</v>
      </c>
      <c r="P769">
        <v>4519.3333329999996</v>
      </c>
      <c r="Q769">
        <v>8745</v>
      </c>
      <c r="R769">
        <v>0.24578627</v>
      </c>
      <c r="S769">
        <v>0</v>
      </c>
      <c r="T769">
        <v>48</v>
      </c>
    </row>
    <row r="770" spans="1:20" x14ac:dyDescent="0.25">
      <c r="A770" s="1">
        <v>43869</v>
      </c>
      <c r="B770">
        <v>32</v>
      </c>
      <c r="C770">
        <v>54696</v>
      </c>
      <c r="D770">
        <v>524</v>
      </c>
      <c r="E770" t="s">
        <v>20</v>
      </c>
      <c r="F770" t="s">
        <v>25</v>
      </c>
      <c r="G770">
        <v>28156</v>
      </c>
      <c r="H770">
        <v>72</v>
      </c>
      <c r="I770" t="s">
        <v>22</v>
      </c>
      <c r="J770" t="s">
        <v>30</v>
      </c>
      <c r="K770">
        <v>667</v>
      </c>
      <c r="L770">
        <v>0.30034792700000001</v>
      </c>
      <c r="M770" t="s">
        <v>31</v>
      </c>
      <c r="N770">
        <v>20</v>
      </c>
      <c r="O770">
        <v>682</v>
      </c>
      <c r="P770">
        <v>4558</v>
      </c>
      <c r="Q770">
        <v>8584</v>
      </c>
      <c r="R770">
        <v>0.244058364</v>
      </c>
      <c r="S770">
        <v>0</v>
      </c>
      <c r="T770">
        <v>54</v>
      </c>
    </row>
    <row r="771" spans="1:20" x14ac:dyDescent="0.25">
      <c r="A771" s="1">
        <v>43870</v>
      </c>
      <c r="B771">
        <v>61</v>
      </c>
      <c r="C771">
        <v>42007</v>
      </c>
      <c r="D771">
        <v>666</v>
      </c>
      <c r="E771" t="s">
        <v>20</v>
      </c>
      <c r="F771" t="s">
        <v>21</v>
      </c>
      <c r="G771">
        <v>23732</v>
      </c>
      <c r="H771">
        <v>60</v>
      </c>
      <c r="I771" t="s">
        <v>22</v>
      </c>
      <c r="J771" t="s">
        <v>30</v>
      </c>
      <c r="K771">
        <v>571</v>
      </c>
      <c r="L771">
        <v>6.1887897999999997E-2</v>
      </c>
      <c r="M771" t="s">
        <v>31</v>
      </c>
      <c r="N771">
        <v>28</v>
      </c>
      <c r="O771">
        <v>1868</v>
      </c>
      <c r="P771">
        <v>3500.583333</v>
      </c>
      <c r="Q771">
        <v>58317</v>
      </c>
      <c r="R771">
        <v>0.190541246</v>
      </c>
      <c r="S771">
        <v>0</v>
      </c>
      <c r="T771">
        <v>46</v>
      </c>
    </row>
    <row r="772" spans="1:20" x14ac:dyDescent="0.25">
      <c r="A772" s="1">
        <v>43871</v>
      </c>
      <c r="B772">
        <v>48</v>
      </c>
      <c r="C772">
        <v>59809</v>
      </c>
      <c r="E772" t="s">
        <v>20</v>
      </c>
      <c r="F772" t="s">
        <v>29</v>
      </c>
      <c r="G772">
        <v>36871</v>
      </c>
      <c r="H772">
        <v>84</v>
      </c>
      <c r="I772" t="s">
        <v>22</v>
      </c>
      <c r="J772" t="s">
        <v>23</v>
      </c>
      <c r="K772">
        <v>730</v>
      </c>
      <c r="L772">
        <v>0.19459933300000001</v>
      </c>
      <c r="M772" t="s">
        <v>24</v>
      </c>
      <c r="N772">
        <v>27</v>
      </c>
      <c r="O772">
        <v>2331</v>
      </c>
      <c r="P772">
        <v>4984.0833329999996</v>
      </c>
      <c r="Q772">
        <v>120737</v>
      </c>
      <c r="R772">
        <v>0.26523202699999998</v>
      </c>
      <c r="S772">
        <v>0</v>
      </c>
      <c r="T772">
        <v>46</v>
      </c>
    </row>
    <row r="773" spans="1:20" x14ac:dyDescent="0.25">
      <c r="A773" s="1">
        <v>43872</v>
      </c>
      <c r="B773">
        <v>33</v>
      </c>
      <c r="C773">
        <v>15000</v>
      </c>
      <c r="D773">
        <v>504</v>
      </c>
      <c r="E773" t="s">
        <v>20</v>
      </c>
      <c r="F773" t="s">
        <v>32</v>
      </c>
      <c r="G773">
        <v>13950</v>
      </c>
      <c r="H773">
        <v>36</v>
      </c>
      <c r="I773" t="s">
        <v>26</v>
      </c>
      <c r="J773" t="s">
        <v>34</v>
      </c>
      <c r="K773">
        <v>713</v>
      </c>
      <c r="L773">
        <v>0.18178821100000001</v>
      </c>
      <c r="M773" t="s">
        <v>24</v>
      </c>
      <c r="N773">
        <v>18</v>
      </c>
      <c r="O773">
        <v>4972</v>
      </c>
      <c r="P773">
        <v>1250</v>
      </c>
      <c r="Q773">
        <v>341073</v>
      </c>
      <c r="R773">
        <v>0.25415856599999997</v>
      </c>
      <c r="S773">
        <v>0</v>
      </c>
      <c r="T773">
        <v>45</v>
      </c>
    </row>
    <row r="774" spans="1:20" x14ac:dyDescent="0.25">
      <c r="A774" s="1">
        <v>43873</v>
      </c>
      <c r="B774">
        <v>47</v>
      </c>
      <c r="C774">
        <v>45958</v>
      </c>
      <c r="D774">
        <v>500</v>
      </c>
      <c r="E774" t="s">
        <v>20</v>
      </c>
      <c r="F774" t="s">
        <v>25</v>
      </c>
      <c r="G774">
        <v>25771</v>
      </c>
      <c r="H774">
        <v>24</v>
      </c>
      <c r="I774" t="s">
        <v>22</v>
      </c>
      <c r="J774" t="s">
        <v>27</v>
      </c>
      <c r="K774">
        <v>554</v>
      </c>
      <c r="L774">
        <v>0.148211124</v>
      </c>
      <c r="M774" t="s">
        <v>38</v>
      </c>
      <c r="N774">
        <v>24</v>
      </c>
      <c r="O774">
        <v>15317</v>
      </c>
      <c r="P774">
        <v>3829.833333</v>
      </c>
      <c r="Q774">
        <v>2452</v>
      </c>
      <c r="R774">
        <v>0.247039701</v>
      </c>
      <c r="S774">
        <v>0</v>
      </c>
      <c r="T774">
        <v>51</v>
      </c>
    </row>
    <row r="775" spans="1:20" x14ac:dyDescent="0.25">
      <c r="A775" s="1">
        <v>43874</v>
      </c>
      <c r="B775">
        <v>51</v>
      </c>
      <c r="C775">
        <v>64980</v>
      </c>
      <c r="D775">
        <v>581</v>
      </c>
      <c r="E775" t="s">
        <v>52</v>
      </c>
      <c r="F775" t="s">
        <v>21</v>
      </c>
      <c r="G775">
        <v>15346</v>
      </c>
      <c r="H775">
        <v>36</v>
      </c>
      <c r="I775" t="s">
        <v>26</v>
      </c>
      <c r="J775" t="s">
        <v>23</v>
      </c>
      <c r="K775">
        <v>801</v>
      </c>
      <c r="L775">
        <v>0.25459322699999998</v>
      </c>
      <c r="M775" t="s">
        <v>38</v>
      </c>
      <c r="N775">
        <v>14</v>
      </c>
      <c r="O775">
        <v>4926</v>
      </c>
      <c r="P775">
        <v>5415</v>
      </c>
      <c r="Q775">
        <v>19686</v>
      </c>
      <c r="R775">
        <v>0.200095934</v>
      </c>
      <c r="S775">
        <v>1</v>
      </c>
      <c r="T775">
        <v>47.2</v>
      </c>
    </row>
    <row r="776" spans="1:20" x14ac:dyDescent="0.25">
      <c r="A776" s="1">
        <v>43875</v>
      </c>
      <c r="B776">
        <v>47</v>
      </c>
      <c r="C776">
        <v>71889</v>
      </c>
      <c r="D776">
        <v>625</v>
      </c>
      <c r="E776" t="s">
        <v>33</v>
      </c>
      <c r="H776">
        <v>12</v>
      </c>
      <c r="I776" t="s">
        <v>22</v>
      </c>
      <c r="J776" t="s">
        <v>27</v>
      </c>
      <c r="K776">
        <v>1329</v>
      </c>
      <c r="L776">
        <v>0.430962075</v>
      </c>
      <c r="M776" t="s">
        <v>24</v>
      </c>
      <c r="N776">
        <v>22</v>
      </c>
      <c r="O776">
        <v>2535</v>
      </c>
      <c r="P776">
        <v>5990.75</v>
      </c>
      <c r="Q776">
        <v>7490</v>
      </c>
      <c r="R776">
        <v>0.156543184</v>
      </c>
      <c r="S776">
        <v>0</v>
      </c>
      <c r="T776">
        <v>57</v>
      </c>
    </row>
    <row r="777" spans="1:20" x14ac:dyDescent="0.25">
      <c r="A777" s="1">
        <v>43876</v>
      </c>
      <c r="B777">
        <v>21</v>
      </c>
      <c r="C777">
        <v>45106</v>
      </c>
      <c r="D777">
        <v>455</v>
      </c>
      <c r="E777" t="s">
        <v>20</v>
      </c>
      <c r="F777" t="s">
        <v>21</v>
      </c>
      <c r="G777">
        <v>30684</v>
      </c>
      <c r="H777">
        <v>96</v>
      </c>
      <c r="I777" t="s">
        <v>22</v>
      </c>
      <c r="J777" t="s">
        <v>30</v>
      </c>
      <c r="K777">
        <v>339</v>
      </c>
      <c r="L777">
        <v>0.50587184500000004</v>
      </c>
      <c r="M777" t="s">
        <v>24</v>
      </c>
      <c r="N777">
        <v>24</v>
      </c>
      <c r="O777">
        <v>740</v>
      </c>
      <c r="P777">
        <v>3758.833333</v>
      </c>
      <c r="Q777">
        <v>23457</v>
      </c>
      <c r="R777">
        <v>0.290231817</v>
      </c>
      <c r="S777">
        <v>0</v>
      </c>
      <c r="T777">
        <v>58</v>
      </c>
    </row>
    <row r="778" spans="1:20" x14ac:dyDescent="0.25">
      <c r="A778" s="1">
        <v>43877</v>
      </c>
      <c r="B778">
        <v>31</v>
      </c>
      <c r="C778">
        <v>68799</v>
      </c>
      <c r="D778">
        <v>580</v>
      </c>
      <c r="E778" t="s">
        <v>20</v>
      </c>
      <c r="F778" t="s">
        <v>32</v>
      </c>
      <c r="H778">
        <v>24</v>
      </c>
      <c r="I778" t="s">
        <v>22</v>
      </c>
      <c r="J778" t="s">
        <v>27</v>
      </c>
      <c r="K778">
        <v>329</v>
      </c>
      <c r="L778">
        <v>0.31568872999999997</v>
      </c>
      <c r="M778" t="s">
        <v>38</v>
      </c>
      <c r="N778">
        <v>20</v>
      </c>
      <c r="O778">
        <v>6440</v>
      </c>
      <c r="P778">
        <v>5733.25</v>
      </c>
      <c r="Q778">
        <v>157007</v>
      </c>
      <c r="R778">
        <v>0.17893961799999999</v>
      </c>
      <c r="S778">
        <v>0</v>
      </c>
      <c r="T778">
        <v>62</v>
      </c>
    </row>
    <row r="779" spans="1:20" x14ac:dyDescent="0.25">
      <c r="A779" s="1">
        <v>43878</v>
      </c>
      <c r="B779">
        <v>37</v>
      </c>
      <c r="C779">
        <v>42069</v>
      </c>
      <c r="D779">
        <v>635</v>
      </c>
      <c r="E779" t="s">
        <v>20</v>
      </c>
      <c r="F779" t="s">
        <v>41</v>
      </c>
      <c r="G779">
        <v>20705</v>
      </c>
      <c r="H779">
        <v>48</v>
      </c>
      <c r="I779" t="s">
        <v>44</v>
      </c>
      <c r="J779" t="s">
        <v>30</v>
      </c>
      <c r="K779">
        <v>455</v>
      </c>
      <c r="L779">
        <v>0.28497497100000002</v>
      </c>
      <c r="M779" t="s">
        <v>38</v>
      </c>
      <c r="N779">
        <v>21</v>
      </c>
      <c r="O779">
        <v>2097</v>
      </c>
      <c r="P779">
        <v>3505.75</v>
      </c>
      <c r="Q779">
        <v>7247</v>
      </c>
      <c r="R779">
        <v>0.21240017</v>
      </c>
      <c r="S779">
        <v>0</v>
      </c>
      <c r="T779">
        <v>52</v>
      </c>
    </row>
    <row r="780" spans="1:20" x14ac:dyDescent="0.25">
      <c r="A780" s="1">
        <v>43879</v>
      </c>
      <c r="B780">
        <v>39</v>
      </c>
      <c r="C780">
        <v>64729</v>
      </c>
      <c r="D780">
        <v>541</v>
      </c>
      <c r="E780" t="s">
        <v>20</v>
      </c>
      <c r="F780" t="s">
        <v>32</v>
      </c>
      <c r="G780">
        <v>10316</v>
      </c>
      <c r="H780">
        <v>48</v>
      </c>
      <c r="I780" t="s">
        <v>22</v>
      </c>
      <c r="J780" t="s">
        <v>34</v>
      </c>
      <c r="K780">
        <v>270</v>
      </c>
      <c r="L780">
        <v>0.34873098299999999</v>
      </c>
      <c r="M780" t="s">
        <v>24</v>
      </c>
      <c r="N780">
        <v>19</v>
      </c>
      <c r="O780">
        <v>1766</v>
      </c>
      <c r="P780">
        <v>5394.0833329999996</v>
      </c>
      <c r="Q780">
        <v>1977</v>
      </c>
      <c r="R780">
        <v>0.207387293</v>
      </c>
      <c r="S780">
        <v>0</v>
      </c>
      <c r="T780">
        <v>60</v>
      </c>
    </row>
    <row r="781" spans="1:20" x14ac:dyDescent="0.25">
      <c r="A781" s="1">
        <v>43880</v>
      </c>
      <c r="B781">
        <v>47</v>
      </c>
      <c r="D781">
        <v>571</v>
      </c>
      <c r="E781" t="s">
        <v>20</v>
      </c>
      <c r="F781" t="s">
        <v>32</v>
      </c>
      <c r="G781">
        <v>19531</v>
      </c>
      <c r="I781" t="s">
        <v>35</v>
      </c>
      <c r="J781" t="s">
        <v>30</v>
      </c>
      <c r="K781">
        <v>553</v>
      </c>
      <c r="L781">
        <v>0.29443555199999999</v>
      </c>
      <c r="M781" t="s">
        <v>24</v>
      </c>
      <c r="N781">
        <v>32</v>
      </c>
      <c r="O781">
        <v>9122</v>
      </c>
      <c r="P781">
        <v>4315.3333329999996</v>
      </c>
      <c r="Q781">
        <v>16770</v>
      </c>
      <c r="R781">
        <v>0.25352666000000001</v>
      </c>
      <c r="S781">
        <v>0</v>
      </c>
      <c r="T781">
        <v>51</v>
      </c>
    </row>
    <row r="782" spans="1:20" x14ac:dyDescent="0.25">
      <c r="A782" s="1">
        <v>43881</v>
      </c>
      <c r="B782">
        <v>42</v>
      </c>
      <c r="C782">
        <v>105722</v>
      </c>
      <c r="D782">
        <v>541</v>
      </c>
      <c r="E782" t="s">
        <v>20</v>
      </c>
      <c r="F782" t="s">
        <v>25</v>
      </c>
      <c r="G782">
        <v>19896</v>
      </c>
      <c r="H782">
        <v>48</v>
      </c>
      <c r="I782" t="s">
        <v>26</v>
      </c>
      <c r="J782" t="s">
        <v>34</v>
      </c>
      <c r="K782">
        <v>240</v>
      </c>
      <c r="L782">
        <v>0.141729039</v>
      </c>
      <c r="M782" t="s">
        <v>28</v>
      </c>
      <c r="N782">
        <v>20</v>
      </c>
      <c r="O782">
        <v>16320</v>
      </c>
      <c r="P782">
        <v>8810.1666669999995</v>
      </c>
      <c r="Q782">
        <v>9760</v>
      </c>
      <c r="R782">
        <v>0.244922005</v>
      </c>
      <c r="S782">
        <v>1</v>
      </c>
      <c r="T782">
        <v>39.200000000000003</v>
      </c>
    </row>
    <row r="783" spans="1:20" x14ac:dyDescent="0.25">
      <c r="A783" s="1">
        <v>43882</v>
      </c>
      <c r="B783">
        <v>23</v>
      </c>
      <c r="C783">
        <v>72549</v>
      </c>
      <c r="D783">
        <v>531</v>
      </c>
      <c r="E783" t="s">
        <v>33</v>
      </c>
      <c r="F783" t="s">
        <v>32</v>
      </c>
      <c r="G783">
        <v>12297</v>
      </c>
      <c r="H783">
        <v>36</v>
      </c>
      <c r="I783" t="s">
        <v>22</v>
      </c>
      <c r="J783" t="s">
        <v>23</v>
      </c>
      <c r="K783">
        <v>533</v>
      </c>
      <c r="L783">
        <v>0.35214097500000002</v>
      </c>
      <c r="M783" t="s">
        <v>28</v>
      </c>
      <c r="N783">
        <v>21</v>
      </c>
      <c r="O783">
        <v>1345</v>
      </c>
      <c r="P783">
        <v>6045.75</v>
      </c>
      <c r="Q783">
        <v>8233</v>
      </c>
      <c r="R783">
        <v>0.26259789500000003</v>
      </c>
      <c r="S783">
        <v>0</v>
      </c>
      <c r="T783">
        <v>79</v>
      </c>
    </row>
    <row r="784" spans="1:20" x14ac:dyDescent="0.25">
      <c r="A784" s="1">
        <v>43883</v>
      </c>
      <c r="B784">
        <v>44</v>
      </c>
      <c r="C784">
        <v>24268</v>
      </c>
      <c r="D784">
        <v>537</v>
      </c>
      <c r="E784" t="s">
        <v>20</v>
      </c>
      <c r="F784" t="s">
        <v>29</v>
      </c>
      <c r="G784">
        <v>7259</v>
      </c>
      <c r="H784">
        <v>60</v>
      </c>
      <c r="I784" t="s">
        <v>26</v>
      </c>
      <c r="J784" t="s">
        <v>27</v>
      </c>
      <c r="K784">
        <v>971</v>
      </c>
      <c r="L784">
        <v>0.25930109600000001</v>
      </c>
      <c r="M784" t="s">
        <v>24</v>
      </c>
      <c r="N784">
        <v>26</v>
      </c>
      <c r="O784">
        <v>3351</v>
      </c>
      <c r="P784">
        <v>2022.333333</v>
      </c>
      <c r="Q784">
        <v>91835</v>
      </c>
      <c r="R784">
        <v>0.210873532</v>
      </c>
      <c r="S784">
        <v>0</v>
      </c>
      <c r="T784">
        <v>51</v>
      </c>
    </row>
    <row r="785" spans="1:20" x14ac:dyDescent="0.25">
      <c r="A785" s="1">
        <v>43884</v>
      </c>
      <c r="B785">
        <v>47</v>
      </c>
      <c r="D785">
        <v>645</v>
      </c>
      <c r="E785" t="s">
        <v>20</v>
      </c>
      <c r="F785" t="s">
        <v>21</v>
      </c>
      <c r="G785">
        <v>11406</v>
      </c>
      <c r="I785" t="s">
        <v>22</v>
      </c>
      <c r="J785" t="s">
        <v>23</v>
      </c>
      <c r="K785">
        <v>188</v>
      </c>
      <c r="L785">
        <v>0.56590203400000005</v>
      </c>
      <c r="M785" t="s">
        <v>24</v>
      </c>
      <c r="N785">
        <v>29</v>
      </c>
      <c r="O785">
        <v>1223</v>
      </c>
      <c r="P785">
        <v>6320.6666670000004</v>
      </c>
      <c r="Q785">
        <v>164553</v>
      </c>
      <c r="R785">
        <v>0.20463783399999999</v>
      </c>
      <c r="S785">
        <v>1</v>
      </c>
      <c r="T785">
        <v>40</v>
      </c>
    </row>
    <row r="786" spans="1:20" x14ac:dyDescent="0.25">
      <c r="A786" s="1">
        <v>43885</v>
      </c>
      <c r="B786">
        <v>46</v>
      </c>
      <c r="C786">
        <v>29905</v>
      </c>
      <c r="D786">
        <v>606</v>
      </c>
      <c r="E786" t="s">
        <v>20</v>
      </c>
      <c r="F786" t="s">
        <v>21</v>
      </c>
      <c r="H786">
        <v>48</v>
      </c>
      <c r="I786" t="s">
        <v>22</v>
      </c>
      <c r="J786" t="s">
        <v>27</v>
      </c>
      <c r="K786">
        <v>307</v>
      </c>
      <c r="L786">
        <v>0.30744534099999998</v>
      </c>
      <c r="M786" t="s">
        <v>24</v>
      </c>
      <c r="N786">
        <v>26</v>
      </c>
      <c r="O786">
        <v>1496</v>
      </c>
      <c r="P786">
        <v>2492.083333</v>
      </c>
      <c r="Q786">
        <v>132289</v>
      </c>
      <c r="R786">
        <v>0.20879324399999999</v>
      </c>
      <c r="S786">
        <v>0</v>
      </c>
      <c r="T786">
        <v>49</v>
      </c>
    </row>
    <row r="787" spans="1:20" x14ac:dyDescent="0.25">
      <c r="A787" s="1">
        <v>43886</v>
      </c>
      <c r="B787">
        <v>52</v>
      </c>
      <c r="C787">
        <v>113542</v>
      </c>
      <c r="D787">
        <v>640</v>
      </c>
      <c r="F787" t="s">
        <v>29</v>
      </c>
      <c r="G787">
        <v>13850</v>
      </c>
      <c r="H787">
        <v>120</v>
      </c>
      <c r="I787" t="s">
        <v>35</v>
      </c>
      <c r="J787" t="s">
        <v>23</v>
      </c>
      <c r="K787">
        <v>267</v>
      </c>
      <c r="L787">
        <v>0.25828722199999998</v>
      </c>
      <c r="M787" t="s">
        <v>24</v>
      </c>
      <c r="N787">
        <v>29</v>
      </c>
      <c r="O787">
        <v>1043</v>
      </c>
      <c r="P787">
        <v>9461.8333330000005</v>
      </c>
      <c r="Q787">
        <v>12209</v>
      </c>
      <c r="R787">
        <v>0.27254761999999999</v>
      </c>
      <c r="S787">
        <v>1</v>
      </c>
      <c r="T787">
        <v>37.6</v>
      </c>
    </row>
    <row r="788" spans="1:20" x14ac:dyDescent="0.25">
      <c r="A788" s="1">
        <v>43887</v>
      </c>
      <c r="B788">
        <v>50</v>
      </c>
      <c r="C788">
        <v>33001</v>
      </c>
      <c r="D788">
        <v>603</v>
      </c>
      <c r="E788" t="s">
        <v>20</v>
      </c>
      <c r="F788" t="s">
        <v>29</v>
      </c>
      <c r="G788">
        <v>15780</v>
      </c>
      <c r="H788">
        <v>36</v>
      </c>
      <c r="I788" t="s">
        <v>22</v>
      </c>
      <c r="J788" t="s">
        <v>27</v>
      </c>
      <c r="K788">
        <v>173</v>
      </c>
      <c r="L788">
        <v>0.38562579600000002</v>
      </c>
      <c r="M788" t="s">
        <v>24</v>
      </c>
      <c r="N788">
        <v>24</v>
      </c>
      <c r="O788">
        <v>2189</v>
      </c>
      <c r="P788">
        <v>2750.083333</v>
      </c>
      <c r="Q788">
        <v>78564</v>
      </c>
      <c r="R788">
        <v>0.18391069199999999</v>
      </c>
      <c r="S788">
        <v>0</v>
      </c>
      <c r="T788">
        <v>53</v>
      </c>
    </row>
    <row r="789" spans="1:20" x14ac:dyDescent="0.25">
      <c r="A789" t="s">
        <v>104</v>
      </c>
      <c r="B789">
        <v>45</v>
      </c>
      <c r="C789">
        <v>48423</v>
      </c>
      <c r="D789">
        <v>566</v>
      </c>
      <c r="E789" t="s">
        <v>64</v>
      </c>
      <c r="F789" t="s">
        <v>105</v>
      </c>
      <c r="G789">
        <v>30357</v>
      </c>
      <c r="H789">
        <v>96</v>
      </c>
      <c r="I789" t="s">
        <v>22</v>
      </c>
      <c r="J789" t="s">
        <v>30</v>
      </c>
      <c r="K789">
        <v>523</v>
      </c>
      <c r="L789">
        <v>0.48514481999999998</v>
      </c>
      <c r="M789" t="s">
        <v>38</v>
      </c>
      <c r="N789">
        <v>22</v>
      </c>
      <c r="O789">
        <v>628</v>
      </c>
      <c r="P789">
        <v>4035.25</v>
      </c>
      <c r="Q789">
        <v>57616</v>
      </c>
      <c r="R789">
        <v>0.33210444700000002</v>
      </c>
      <c r="S789">
        <v>0</v>
      </c>
      <c r="T789">
        <v>56</v>
      </c>
    </row>
    <row r="790" spans="1:20" x14ac:dyDescent="0.25">
      <c r="A790" s="1">
        <v>43889</v>
      </c>
      <c r="B790">
        <v>39</v>
      </c>
      <c r="C790">
        <v>56601</v>
      </c>
      <c r="D790">
        <v>484</v>
      </c>
      <c r="E790" t="s">
        <v>20</v>
      </c>
      <c r="F790" t="s">
        <v>29</v>
      </c>
      <c r="G790">
        <v>10793</v>
      </c>
      <c r="H790">
        <v>36</v>
      </c>
      <c r="I790" t="s">
        <v>22</v>
      </c>
      <c r="J790" t="s">
        <v>23</v>
      </c>
      <c r="K790">
        <v>195</v>
      </c>
      <c r="L790">
        <v>0.32705072200000002</v>
      </c>
      <c r="M790" t="s">
        <v>28</v>
      </c>
      <c r="N790">
        <v>23</v>
      </c>
      <c r="O790">
        <v>3583</v>
      </c>
      <c r="P790">
        <v>4716.75</v>
      </c>
      <c r="Q790">
        <v>70774</v>
      </c>
      <c r="R790">
        <v>0.239913443</v>
      </c>
      <c r="S790">
        <v>1</v>
      </c>
      <c r="T790">
        <v>50.4</v>
      </c>
    </row>
    <row r="791" spans="1:20" x14ac:dyDescent="0.25">
      <c r="A791" s="1">
        <v>43890</v>
      </c>
      <c r="B791">
        <v>20</v>
      </c>
      <c r="C791">
        <v>64133</v>
      </c>
      <c r="D791">
        <v>555</v>
      </c>
      <c r="E791" t="s">
        <v>33</v>
      </c>
      <c r="F791" t="s">
        <v>21</v>
      </c>
      <c r="G791">
        <v>30437</v>
      </c>
      <c r="H791">
        <v>60</v>
      </c>
      <c r="I791" t="s">
        <v>26</v>
      </c>
      <c r="J791" t="s">
        <v>23</v>
      </c>
      <c r="K791">
        <v>397</v>
      </c>
      <c r="L791">
        <v>0.114994601</v>
      </c>
      <c r="M791" t="s">
        <v>28</v>
      </c>
      <c r="N791">
        <v>25</v>
      </c>
      <c r="O791">
        <v>4167</v>
      </c>
      <c r="P791">
        <v>5344.4166670000004</v>
      </c>
      <c r="Q791">
        <v>100657</v>
      </c>
      <c r="R791">
        <v>0.24048868500000001</v>
      </c>
      <c r="S791">
        <v>0</v>
      </c>
      <c r="T791">
        <v>50</v>
      </c>
    </row>
    <row r="792" spans="1:20" x14ac:dyDescent="0.25">
      <c r="A792" s="1">
        <v>43891</v>
      </c>
      <c r="B792">
        <v>45</v>
      </c>
      <c r="C792">
        <v>63143</v>
      </c>
      <c r="D792">
        <v>491</v>
      </c>
      <c r="E792" t="s">
        <v>20</v>
      </c>
      <c r="F792" t="s">
        <v>21</v>
      </c>
      <c r="G792">
        <v>23351</v>
      </c>
      <c r="H792">
        <v>48</v>
      </c>
      <c r="I792" t="s">
        <v>22</v>
      </c>
      <c r="J792" t="s">
        <v>27</v>
      </c>
      <c r="K792">
        <v>1099</v>
      </c>
      <c r="L792">
        <v>0.26272659999999998</v>
      </c>
      <c r="M792" t="s">
        <v>24</v>
      </c>
      <c r="N792">
        <v>21</v>
      </c>
      <c r="O792">
        <v>9378</v>
      </c>
      <c r="P792">
        <v>5261.9166670000004</v>
      </c>
      <c r="Q792">
        <v>57900</v>
      </c>
      <c r="R792">
        <v>0.27263513299999997</v>
      </c>
      <c r="S792">
        <v>0</v>
      </c>
      <c r="T792">
        <v>51</v>
      </c>
    </row>
    <row r="793" spans="1:20" x14ac:dyDescent="0.25">
      <c r="A793" s="1">
        <v>43892</v>
      </c>
      <c r="B793">
        <v>42</v>
      </c>
      <c r="C793">
        <v>72691</v>
      </c>
      <c r="D793">
        <v>600</v>
      </c>
      <c r="E793" t="s">
        <v>20</v>
      </c>
      <c r="F793" t="s">
        <v>32</v>
      </c>
      <c r="G793">
        <v>18465</v>
      </c>
      <c r="H793">
        <v>36</v>
      </c>
      <c r="I793" t="s">
        <v>22</v>
      </c>
      <c r="J793" t="s">
        <v>27</v>
      </c>
      <c r="K793">
        <v>329</v>
      </c>
      <c r="L793">
        <v>9.7111049000000005E-2</v>
      </c>
      <c r="M793" t="s">
        <v>24</v>
      </c>
      <c r="N793">
        <v>26</v>
      </c>
      <c r="O793">
        <v>5317</v>
      </c>
      <c r="P793">
        <v>6057.5833329999996</v>
      </c>
      <c r="Q793">
        <v>1268</v>
      </c>
      <c r="R793">
        <v>0.189750372</v>
      </c>
      <c r="S793">
        <v>0</v>
      </c>
      <c r="T793">
        <v>64</v>
      </c>
    </row>
    <row r="794" spans="1:20" x14ac:dyDescent="0.25">
      <c r="A794" s="1">
        <v>43893</v>
      </c>
      <c r="B794">
        <v>43</v>
      </c>
      <c r="C794">
        <v>48897</v>
      </c>
      <c r="D794">
        <v>576</v>
      </c>
      <c r="E794" t="s">
        <v>20</v>
      </c>
      <c r="F794" t="s">
        <v>32</v>
      </c>
      <c r="G794">
        <v>22685</v>
      </c>
      <c r="H794">
        <v>60</v>
      </c>
      <c r="I794" t="s">
        <v>26</v>
      </c>
      <c r="J794" t="s">
        <v>27</v>
      </c>
      <c r="K794">
        <v>731</v>
      </c>
      <c r="L794">
        <v>0.25675255299999999</v>
      </c>
      <c r="M794" t="s">
        <v>38</v>
      </c>
      <c r="N794">
        <v>30</v>
      </c>
      <c r="O794">
        <v>2640</v>
      </c>
      <c r="P794">
        <v>4074.75</v>
      </c>
      <c r="Q794">
        <v>18001</v>
      </c>
      <c r="R794">
        <v>0.204351007</v>
      </c>
      <c r="S794">
        <v>0</v>
      </c>
      <c r="T794">
        <v>58</v>
      </c>
    </row>
    <row r="795" spans="1:20" x14ac:dyDescent="0.25">
      <c r="A795" s="1">
        <v>43894</v>
      </c>
      <c r="B795">
        <v>24</v>
      </c>
      <c r="C795">
        <v>45421</v>
      </c>
      <c r="D795">
        <v>492</v>
      </c>
      <c r="E795" t="s">
        <v>20</v>
      </c>
      <c r="F795" t="s">
        <v>25</v>
      </c>
      <c r="G795">
        <v>68603</v>
      </c>
      <c r="H795">
        <v>60</v>
      </c>
      <c r="I795" t="s">
        <v>35</v>
      </c>
      <c r="J795" t="s">
        <v>27</v>
      </c>
      <c r="K795">
        <v>142</v>
      </c>
      <c r="L795">
        <v>0.31927046799999997</v>
      </c>
      <c r="M795" t="s">
        <v>31</v>
      </c>
      <c r="N795">
        <v>32</v>
      </c>
      <c r="O795">
        <v>8969</v>
      </c>
      <c r="P795">
        <v>3785.083333</v>
      </c>
      <c r="Q795">
        <v>9718</v>
      </c>
      <c r="R795">
        <v>0.30565977599999999</v>
      </c>
      <c r="S795">
        <v>0</v>
      </c>
      <c r="T795">
        <v>59</v>
      </c>
    </row>
    <row r="796" spans="1:20" x14ac:dyDescent="0.25">
      <c r="A796" s="1">
        <v>43895</v>
      </c>
      <c r="B796">
        <v>27</v>
      </c>
      <c r="C796">
        <v>19179</v>
      </c>
      <c r="D796">
        <v>572</v>
      </c>
      <c r="E796" t="s">
        <v>20</v>
      </c>
      <c r="F796" t="s">
        <v>21</v>
      </c>
      <c r="G796">
        <v>21655</v>
      </c>
      <c r="H796">
        <v>12</v>
      </c>
      <c r="I796" t="s">
        <v>35</v>
      </c>
      <c r="J796" t="s">
        <v>23</v>
      </c>
      <c r="K796">
        <v>449</v>
      </c>
      <c r="L796">
        <v>0.42984800200000001</v>
      </c>
      <c r="M796" t="s">
        <v>31</v>
      </c>
      <c r="N796">
        <v>28</v>
      </c>
      <c r="O796">
        <v>4999</v>
      </c>
      <c r="P796">
        <v>1598.25</v>
      </c>
      <c r="Q796">
        <v>2619</v>
      </c>
      <c r="R796">
        <v>0.20658011000000001</v>
      </c>
      <c r="S796">
        <v>0</v>
      </c>
      <c r="T796">
        <v>57</v>
      </c>
    </row>
    <row r="797" spans="1:20" x14ac:dyDescent="0.25">
      <c r="A797" s="1">
        <v>43896</v>
      </c>
      <c r="B797">
        <v>52</v>
      </c>
      <c r="C797">
        <v>127045</v>
      </c>
      <c r="D797">
        <v>648</v>
      </c>
      <c r="E797" t="s">
        <v>20</v>
      </c>
      <c r="F797" t="s">
        <v>21</v>
      </c>
      <c r="G797">
        <v>29195</v>
      </c>
      <c r="H797">
        <v>48</v>
      </c>
      <c r="I797" t="s">
        <v>22</v>
      </c>
      <c r="J797" t="s">
        <v>30</v>
      </c>
      <c r="K797">
        <v>189</v>
      </c>
      <c r="L797">
        <v>2.7029340999999998E-2</v>
      </c>
      <c r="M797" t="s">
        <v>31</v>
      </c>
      <c r="N797">
        <v>28</v>
      </c>
      <c r="O797">
        <v>4518</v>
      </c>
      <c r="P797">
        <v>10587.083329999999</v>
      </c>
      <c r="Q797">
        <v>8651</v>
      </c>
      <c r="R797">
        <v>0.20578829500000001</v>
      </c>
      <c r="S797">
        <v>1</v>
      </c>
      <c r="T797">
        <v>35.200000000000003</v>
      </c>
    </row>
    <row r="798" spans="1:20" x14ac:dyDescent="0.25">
      <c r="A798" s="1">
        <v>43897</v>
      </c>
      <c r="B798">
        <v>39</v>
      </c>
      <c r="C798">
        <v>43332</v>
      </c>
      <c r="D798">
        <v>581</v>
      </c>
      <c r="E798" t="s">
        <v>20</v>
      </c>
      <c r="F798" t="s">
        <v>29</v>
      </c>
      <c r="G798">
        <v>51171</v>
      </c>
      <c r="H798">
        <v>120</v>
      </c>
      <c r="I798" t="s">
        <v>22</v>
      </c>
      <c r="J798" t="s">
        <v>34</v>
      </c>
      <c r="K798">
        <v>300</v>
      </c>
      <c r="L798">
        <v>0.74351641700000004</v>
      </c>
      <c r="M798" t="s">
        <v>38</v>
      </c>
      <c r="N798">
        <v>21</v>
      </c>
      <c r="O798">
        <v>4552</v>
      </c>
      <c r="P798">
        <v>3611</v>
      </c>
      <c r="Q798">
        <v>5661</v>
      </c>
      <c r="R798">
        <v>0.27072083800000002</v>
      </c>
      <c r="S798">
        <v>0</v>
      </c>
      <c r="T798">
        <v>58</v>
      </c>
    </row>
    <row r="799" spans="1:20" x14ac:dyDescent="0.25">
      <c r="A799" s="1">
        <v>43898</v>
      </c>
      <c r="B799">
        <v>48</v>
      </c>
      <c r="C799">
        <v>37298</v>
      </c>
      <c r="D799">
        <v>586</v>
      </c>
      <c r="E799" t="s">
        <v>20</v>
      </c>
      <c r="F799" t="s">
        <v>32</v>
      </c>
      <c r="G799">
        <v>26536</v>
      </c>
      <c r="H799">
        <v>24</v>
      </c>
      <c r="I799" t="s">
        <v>22</v>
      </c>
      <c r="J799" t="s">
        <v>30</v>
      </c>
      <c r="K799">
        <v>200</v>
      </c>
      <c r="L799">
        <v>0.52366911199999999</v>
      </c>
      <c r="M799" t="s">
        <v>24</v>
      </c>
      <c r="N799">
        <v>24</v>
      </c>
      <c r="O799">
        <v>672</v>
      </c>
      <c r="P799">
        <v>3108.166667</v>
      </c>
      <c r="Q799">
        <v>1029</v>
      </c>
      <c r="R799">
        <v>0.183920062</v>
      </c>
      <c r="S799">
        <v>0</v>
      </c>
      <c r="T799">
        <v>60</v>
      </c>
    </row>
    <row r="800" spans="1:20" x14ac:dyDescent="0.25">
      <c r="A800" t="s">
        <v>106</v>
      </c>
      <c r="B800">
        <v>40</v>
      </c>
      <c r="C800">
        <v>144902</v>
      </c>
      <c r="D800">
        <v>602</v>
      </c>
      <c r="E800" t="s">
        <v>107</v>
      </c>
      <c r="F800" t="s">
        <v>81</v>
      </c>
      <c r="H800">
        <v>48</v>
      </c>
      <c r="I800" t="s">
        <v>22</v>
      </c>
      <c r="J800" t="s">
        <v>27</v>
      </c>
      <c r="K800">
        <v>576</v>
      </c>
      <c r="L800">
        <v>0.40852539700000001</v>
      </c>
      <c r="M800" t="s">
        <v>28</v>
      </c>
      <c r="N800">
        <v>20</v>
      </c>
      <c r="O800">
        <v>1541</v>
      </c>
      <c r="P800">
        <v>12075.166670000001</v>
      </c>
      <c r="Q800">
        <v>93047</v>
      </c>
      <c r="R800">
        <v>0.232365557</v>
      </c>
      <c r="S800">
        <v>1</v>
      </c>
      <c r="T800">
        <v>40.799999999999997</v>
      </c>
    </row>
    <row r="801" spans="1:20" x14ac:dyDescent="0.25">
      <c r="A801" s="1">
        <v>43900</v>
      </c>
      <c r="B801">
        <v>40</v>
      </c>
      <c r="C801">
        <v>15000</v>
      </c>
      <c r="D801">
        <v>648</v>
      </c>
      <c r="F801" t="s">
        <v>41</v>
      </c>
      <c r="G801">
        <v>13830</v>
      </c>
      <c r="H801">
        <v>24</v>
      </c>
      <c r="I801" t="s">
        <v>22</v>
      </c>
      <c r="J801" t="s">
        <v>27</v>
      </c>
      <c r="K801">
        <v>660</v>
      </c>
      <c r="L801">
        <v>0.36818526000000001</v>
      </c>
      <c r="M801" t="s">
        <v>24</v>
      </c>
      <c r="N801">
        <v>31</v>
      </c>
      <c r="O801">
        <v>2615</v>
      </c>
      <c r="P801">
        <v>1250</v>
      </c>
      <c r="Q801">
        <v>7770</v>
      </c>
      <c r="R801">
        <v>0.170681427</v>
      </c>
      <c r="S801">
        <v>0</v>
      </c>
      <c r="T801">
        <v>61</v>
      </c>
    </row>
    <row r="802" spans="1:20" x14ac:dyDescent="0.25">
      <c r="A802" s="1">
        <v>43901</v>
      </c>
      <c r="B802">
        <v>51</v>
      </c>
      <c r="C802">
        <v>43453</v>
      </c>
      <c r="D802">
        <v>548</v>
      </c>
      <c r="F802" t="s">
        <v>25</v>
      </c>
      <c r="G802">
        <v>56245</v>
      </c>
      <c r="H802">
        <v>48</v>
      </c>
      <c r="I802" t="s">
        <v>22</v>
      </c>
      <c r="J802" t="s">
        <v>34</v>
      </c>
      <c r="K802">
        <v>582</v>
      </c>
      <c r="L802">
        <v>0.17863316200000001</v>
      </c>
      <c r="M802" t="s">
        <v>24</v>
      </c>
      <c r="N802">
        <v>20</v>
      </c>
      <c r="O802">
        <v>10243</v>
      </c>
      <c r="P802">
        <v>3621.083333</v>
      </c>
      <c r="Q802">
        <v>4671</v>
      </c>
      <c r="R802">
        <v>0.22179599999999999</v>
      </c>
      <c r="S802">
        <v>0</v>
      </c>
      <c r="T802">
        <v>60</v>
      </c>
    </row>
    <row r="803" spans="1:20" x14ac:dyDescent="0.25">
      <c r="A803" s="1">
        <v>43902</v>
      </c>
      <c r="B803">
        <v>33</v>
      </c>
      <c r="E803" t="s">
        <v>20</v>
      </c>
      <c r="F803" t="s">
        <v>29</v>
      </c>
      <c r="G803">
        <v>16285</v>
      </c>
      <c r="I803" t="s">
        <v>26</v>
      </c>
      <c r="J803" t="s">
        <v>23</v>
      </c>
      <c r="K803">
        <v>587</v>
      </c>
      <c r="L803">
        <v>0.15286886999999999</v>
      </c>
      <c r="M803" t="s">
        <v>28</v>
      </c>
      <c r="N803">
        <v>24</v>
      </c>
      <c r="O803">
        <v>672</v>
      </c>
      <c r="P803">
        <v>1250</v>
      </c>
      <c r="Q803">
        <v>237077</v>
      </c>
      <c r="R803">
        <v>0.187973631</v>
      </c>
      <c r="S803">
        <v>0</v>
      </c>
      <c r="T803">
        <v>51</v>
      </c>
    </row>
    <row r="804" spans="1:20" x14ac:dyDescent="0.25">
      <c r="A804" s="1">
        <v>43903</v>
      </c>
      <c r="B804">
        <v>41</v>
      </c>
      <c r="C804">
        <v>71226</v>
      </c>
      <c r="D804">
        <v>611</v>
      </c>
      <c r="E804" t="s">
        <v>20</v>
      </c>
      <c r="F804" t="s">
        <v>21</v>
      </c>
      <c r="G804">
        <v>50357</v>
      </c>
      <c r="H804">
        <v>84</v>
      </c>
      <c r="I804" t="s">
        <v>35</v>
      </c>
      <c r="J804" t="s">
        <v>30</v>
      </c>
      <c r="K804">
        <v>565</v>
      </c>
      <c r="L804">
        <v>4.2004608999999998E-2</v>
      </c>
      <c r="M804" t="s">
        <v>31</v>
      </c>
      <c r="N804">
        <v>32</v>
      </c>
      <c r="O804">
        <v>427</v>
      </c>
      <c r="P804">
        <v>5935.5</v>
      </c>
      <c r="Q804">
        <v>4452</v>
      </c>
      <c r="R804">
        <v>0.243914567</v>
      </c>
      <c r="S804">
        <v>0</v>
      </c>
      <c r="T804">
        <v>46</v>
      </c>
    </row>
    <row r="805" spans="1:20" x14ac:dyDescent="0.25">
      <c r="A805" t="s">
        <v>108</v>
      </c>
      <c r="B805">
        <v>34</v>
      </c>
      <c r="C805">
        <v>33129</v>
      </c>
      <c r="D805">
        <v>605</v>
      </c>
      <c r="E805" t="s">
        <v>54</v>
      </c>
      <c r="F805" t="s">
        <v>109</v>
      </c>
      <c r="G805">
        <v>13656</v>
      </c>
      <c r="H805">
        <v>12</v>
      </c>
      <c r="I805" t="s">
        <v>22</v>
      </c>
      <c r="J805" t="s">
        <v>23</v>
      </c>
      <c r="K805">
        <v>348</v>
      </c>
      <c r="L805">
        <v>0.27694534199999998</v>
      </c>
      <c r="M805" t="s">
        <v>28</v>
      </c>
      <c r="N805">
        <v>27</v>
      </c>
      <c r="O805">
        <v>32179</v>
      </c>
      <c r="P805">
        <v>2760.75</v>
      </c>
      <c r="Q805">
        <v>66649</v>
      </c>
      <c r="R805">
        <v>0.16214833300000001</v>
      </c>
      <c r="S805">
        <v>0</v>
      </c>
      <c r="T805">
        <v>48</v>
      </c>
    </row>
    <row r="806" spans="1:20" x14ac:dyDescent="0.25">
      <c r="A806" s="1">
        <v>43905</v>
      </c>
      <c r="B806">
        <v>34</v>
      </c>
      <c r="C806">
        <v>15000</v>
      </c>
      <c r="D806">
        <v>572</v>
      </c>
      <c r="E806" t="s">
        <v>20</v>
      </c>
      <c r="F806" t="s">
        <v>29</v>
      </c>
      <c r="G806">
        <v>13696</v>
      </c>
      <c r="H806">
        <v>36</v>
      </c>
      <c r="I806" t="s">
        <v>26</v>
      </c>
      <c r="J806" t="s">
        <v>27</v>
      </c>
      <c r="K806">
        <v>181</v>
      </c>
      <c r="L806">
        <v>0.27359562799999998</v>
      </c>
      <c r="M806" t="s">
        <v>38</v>
      </c>
      <c r="N806">
        <v>28</v>
      </c>
      <c r="O806">
        <v>2624</v>
      </c>
      <c r="P806">
        <v>1250</v>
      </c>
      <c r="Q806">
        <v>150470</v>
      </c>
      <c r="R806">
        <v>0.24495547300000001</v>
      </c>
      <c r="S806">
        <v>0</v>
      </c>
      <c r="T806">
        <v>53</v>
      </c>
    </row>
    <row r="807" spans="1:20" x14ac:dyDescent="0.25">
      <c r="A807" s="1">
        <v>43906</v>
      </c>
      <c r="B807">
        <v>36</v>
      </c>
      <c r="C807">
        <v>94880</v>
      </c>
      <c r="D807">
        <v>580</v>
      </c>
      <c r="E807" t="s">
        <v>20</v>
      </c>
      <c r="F807" t="s">
        <v>25</v>
      </c>
      <c r="G807">
        <v>16964</v>
      </c>
      <c r="H807">
        <v>36</v>
      </c>
      <c r="I807" t="s">
        <v>26</v>
      </c>
      <c r="J807" t="s">
        <v>30</v>
      </c>
      <c r="K807">
        <v>486</v>
      </c>
      <c r="L807">
        <v>0.64386936400000006</v>
      </c>
      <c r="M807" t="s">
        <v>31</v>
      </c>
      <c r="N807">
        <v>34</v>
      </c>
      <c r="O807">
        <v>1499</v>
      </c>
      <c r="P807">
        <v>7906.6666670000004</v>
      </c>
      <c r="Q807">
        <v>84515</v>
      </c>
      <c r="R807">
        <v>0.20889830700000001</v>
      </c>
      <c r="S807">
        <v>1</v>
      </c>
      <c r="T807">
        <v>43.2</v>
      </c>
    </row>
    <row r="808" spans="1:20" x14ac:dyDescent="0.25">
      <c r="A808" s="1">
        <v>43907</v>
      </c>
      <c r="B808">
        <v>42</v>
      </c>
      <c r="C808">
        <v>20396</v>
      </c>
      <c r="D808">
        <v>618</v>
      </c>
      <c r="E808" t="s">
        <v>20</v>
      </c>
      <c r="F808" t="s">
        <v>29</v>
      </c>
      <c r="G808">
        <v>16268</v>
      </c>
      <c r="H808">
        <v>48</v>
      </c>
      <c r="I808" t="s">
        <v>22</v>
      </c>
      <c r="J808" t="s">
        <v>27</v>
      </c>
      <c r="K808">
        <v>331</v>
      </c>
      <c r="L808">
        <v>0.43957696499999999</v>
      </c>
      <c r="M808" t="s">
        <v>31</v>
      </c>
      <c r="N808">
        <v>24</v>
      </c>
      <c r="O808">
        <v>7792</v>
      </c>
      <c r="P808">
        <v>1699.666667</v>
      </c>
      <c r="Q808">
        <v>2468</v>
      </c>
      <c r="R808">
        <v>0.18613118000000001</v>
      </c>
      <c r="S808">
        <v>0</v>
      </c>
      <c r="T808">
        <v>62</v>
      </c>
    </row>
    <row r="809" spans="1:20" x14ac:dyDescent="0.25">
      <c r="A809" s="1">
        <v>109651</v>
      </c>
      <c r="B809">
        <v>34</v>
      </c>
      <c r="C809">
        <v>80283</v>
      </c>
      <c r="D809">
        <v>584</v>
      </c>
      <c r="E809" t="s">
        <v>39</v>
      </c>
      <c r="F809" t="s">
        <v>110</v>
      </c>
      <c r="G809">
        <v>6085</v>
      </c>
      <c r="H809">
        <v>72</v>
      </c>
      <c r="I809" t="s">
        <v>22</v>
      </c>
      <c r="J809" t="s">
        <v>23</v>
      </c>
      <c r="K809">
        <v>343</v>
      </c>
      <c r="L809">
        <v>0.52723189999999998</v>
      </c>
      <c r="M809" t="s">
        <v>28</v>
      </c>
      <c r="N809">
        <v>19</v>
      </c>
      <c r="O809">
        <v>2478</v>
      </c>
      <c r="P809">
        <v>6690.25</v>
      </c>
      <c r="Q809">
        <v>7194</v>
      </c>
      <c r="R809">
        <v>0.226940436</v>
      </c>
      <c r="S809">
        <v>1</v>
      </c>
      <c r="T809">
        <v>45.6</v>
      </c>
    </row>
    <row r="810" spans="1:20" x14ac:dyDescent="0.25">
      <c r="A810" s="1">
        <v>43909</v>
      </c>
      <c r="B810">
        <v>55</v>
      </c>
      <c r="D810">
        <v>597</v>
      </c>
      <c r="E810" t="s">
        <v>20</v>
      </c>
      <c r="F810" t="s">
        <v>29</v>
      </c>
      <c r="G810">
        <v>39608</v>
      </c>
      <c r="I810" t="s">
        <v>22</v>
      </c>
      <c r="J810" t="s">
        <v>23</v>
      </c>
      <c r="K810">
        <v>800</v>
      </c>
      <c r="L810">
        <v>0.39627335699999999</v>
      </c>
      <c r="M810" t="s">
        <v>28</v>
      </c>
      <c r="N810">
        <v>20</v>
      </c>
      <c r="O810">
        <v>481</v>
      </c>
      <c r="P810">
        <v>2428.166667</v>
      </c>
      <c r="Q810">
        <v>82509</v>
      </c>
      <c r="R810">
        <v>0.272144793</v>
      </c>
      <c r="S810">
        <v>0</v>
      </c>
      <c r="T810">
        <v>54</v>
      </c>
    </row>
    <row r="811" spans="1:20" x14ac:dyDescent="0.25">
      <c r="A811" s="1">
        <v>43910</v>
      </c>
      <c r="B811">
        <v>29</v>
      </c>
      <c r="C811">
        <v>27005</v>
      </c>
      <c r="D811">
        <v>507</v>
      </c>
      <c r="E811" t="s">
        <v>20</v>
      </c>
      <c r="F811" t="s">
        <v>32</v>
      </c>
      <c r="G811">
        <v>27166</v>
      </c>
      <c r="H811">
        <v>108</v>
      </c>
      <c r="I811" t="s">
        <v>26</v>
      </c>
      <c r="J811" t="s">
        <v>30</v>
      </c>
      <c r="K811">
        <v>775</v>
      </c>
      <c r="L811">
        <v>0.49013645099999997</v>
      </c>
      <c r="M811" t="s">
        <v>28</v>
      </c>
      <c r="N811">
        <v>25</v>
      </c>
      <c r="O811">
        <v>1539</v>
      </c>
      <c r="P811">
        <v>2250.416667</v>
      </c>
      <c r="Q811">
        <v>120893</v>
      </c>
      <c r="R811">
        <v>0.337966023</v>
      </c>
      <c r="S811">
        <v>0</v>
      </c>
      <c r="T811">
        <v>53</v>
      </c>
    </row>
    <row r="812" spans="1:20" x14ac:dyDescent="0.25">
      <c r="A812" s="1">
        <v>43911</v>
      </c>
      <c r="B812">
        <v>37</v>
      </c>
      <c r="C812">
        <v>15207</v>
      </c>
      <c r="D812">
        <v>594</v>
      </c>
      <c r="E812" t="s">
        <v>20</v>
      </c>
      <c r="F812" t="s">
        <v>21</v>
      </c>
      <c r="G812">
        <v>32985</v>
      </c>
      <c r="H812">
        <v>96</v>
      </c>
      <c r="I812" t="s">
        <v>26</v>
      </c>
      <c r="J812" t="s">
        <v>23</v>
      </c>
      <c r="K812">
        <v>821</v>
      </c>
      <c r="L812">
        <v>0.25843014600000003</v>
      </c>
      <c r="M812" t="s">
        <v>24</v>
      </c>
      <c r="N812">
        <v>27</v>
      </c>
      <c r="O812">
        <v>5411</v>
      </c>
      <c r="P812">
        <v>1267.25</v>
      </c>
      <c r="Q812">
        <v>61461</v>
      </c>
      <c r="R812">
        <v>0.21678800000000001</v>
      </c>
      <c r="S812">
        <v>0</v>
      </c>
      <c r="T812">
        <v>52</v>
      </c>
    </row>
    <row r="813" spans="1:20" x14ac:dyDescent="0.25">
      <c r="A813" s="1">
        <v>43912</v>
      </c>
      <c r="B813">
        <v>34</v>
      </c>
      <c r="C813">
        <v>72895</v>
      </c>
      <c r="D813">
        <v>558</v>
      </c>
      <c r="E813" t="s">
        <v>20</v>
      </c>
      <c r="F813" t="s">
        <v>41</v>
      </c>
      <c r="G813">
        <v>23192</v>
      </c>
      <c r="H813">
        <v>48</v>
      </c>
      <c r="I813" t="s">
        <v>22</v>
      </c>
      <c r="J813" t="s">
        <v>23</v>
      </c>
      <c r="K813">
        <v>481</v>
      </c>
      <c r="L813">
        <v>9.2773835999999998E-2</v>
      </c>
      <c r="M813" t="s">
        <v>38</v>
      </c>
      <c r="N813">
        <v>21</v>
      </c>
      <c r="O813">
        <v>5026</v>
      </c>
      <c r="P813">
        <v>6074.5833329999996</v>
      </c>
      <c r="Q813">
        <v>48052</v>
      </c>
      <c r="R813">
        <v>0.23588911900000001</v>
      </c>
      <c r="S813">
        <v>1</v>
      </c>
      <c r="T813">
        <v>40.799999999999997</v>
      </c>
    </row>
    <row r="814" spans="1:20" x14ac:dyDescent="0.25">
      <c r="A814" s="1">
        <v>43913</v>
      </c>
      <c r="B814">
        <v>57</v>
      </c>
      <c r="C814">
        <v>47225</v>
      </c>
      <c r="D814">
        <v>669</v>
      </c>
      <c r="E814" t="s">
        <v>20</v>
      </c>
      <c r="G814">
        <v>25971</v>
      </c>
      <c r="H814">
        <v>36</v>
      </c>
      <c r="I814" t="s">
        <v>26</v>
      </c>
      <c r="J814" t="s">
        <v>27</v>
      </c>
      <c r="K814">
        <v>224</v>
      </c>
      <c r="L814">
        <v>0.45966784799999999</v>
      </c>
      <c r="M814" t="s">
        <v>24</v>
      </c>
      <c r="N814">
        <v>24</v>
      </c>
      <c r="O814">
        <v>12733</v>
      </c>
      <c r="P814">
        <v>3935.416667</v>
      </c>
      <c r="Q814">
        <v>3840</v>
      </c>
      <c r="R814">
        <v>0.15618753599999999</v>
      </c>
      <c r="S814">
        <v>1</v>
      </c>
      <c r="T814">
        <v>40.799999999999997</v>
      </c>
    </row>
    <row r="815" spans="1:20" x14ac:dyDescent="0.25">
      <c r="A815" s="1">
        <v>43914</v>
      </c>
      <c r="B815">
        <v>42</v>
      </c>
      <c r="C815">
        <v>38834</v>
      </c>
      <c r="D815">
        <v>597</v>
      </c>
      <c r="E815" t="s">
        <v>83</v>
      </c>
      <c r="F815" t="s">
        <v>25</v>
      </c>
      <c r="G815">
        <v>10322</v>
      </c>
      <c r="H815">
        <v>96</v>
      </c>
      <c r="I815" t="s">
        <v>35</v>
      </c>
      <c r="J815" t="s">
        <v>34</v>
      </c>
      <c r="K815">
        <v>483</v>
      </c>
      <c r="L815">
        <v>0.68302344500000001</v>
      </c>
      <c r="M815" t="s">
        <v>24</v>
      </c>
      <c r="N815">
        <v>30</v>
      </c>
      <c r="O815">
        <v>2529</v>
      </c>
      <c r="P815">
        <v>3236.166667</v>
      </c>
      <c r="Q815">
        <v>94914</v>
      </c>
      <c r="R815">
        <v>0.25213527699999999</v>
      </c>
      <c r="S815">
        <v>0</v>
      </c>
      <c r="T815">
        <v>61</v>
      </c>
    </row>
    <row r="816" spans="1:20" x14ac:dyDescent="0.25">
      <c r="A816" s="1">
        <v>43915</v>
      </c>
      <c r="B816">
        <v>52</v>
      </c>
      <c r="C816">
        <v>56692</v>
      </c>
      <c r="D816">
        <v>630</v>
      </c>
      <c r="E816" t="s">
        <v>20</v>
      </c>
      <c r="F816" t="s">
        <v>29</v>
      </c>
      <c r="G816">
        <v>15615</v>
      </c>
      <c r="H816">
        <v>84</v>
      </c>
      <c r="I816" t="s">
        <v>22</v>
      </c>
      <c r="J816" t="s">
        <v>30</v>
      </c>
      <c r="K816">
        <v>367</v>
      </c>
      <c r="L816">
        <v>0.64556470799999999</v>
      </c>
      <c r="M816" t="s">
        <v>34</v>
      </c>
      <c r="N816">
        <v>25</v>
      </c>
      <c r="O816">
        <v>2779</v>
      </c>
      <c r="P816">
        <v>4724.3333329999996</v>
      </c>
      <c r="Q816">
        <v>8286</v>
      </c>
      <c r="R816">
        <v>0.210683013</v>
      </c>
      <c r="S816">
        <v>0</v>
      </c>
      <c r="T816">
        <v>54</v>
      </c>
    </row>
    <row r="817" spans="1:20" x14ac:dyDescent="0.25">
      <c r="A817" s="1">
        <v>43916</v>
      </c>
      <c r="B817">
        <v>22</v>
      </c>
      <c r="C817">
        <v>15000</v>
      </c>
      <c r="D817">
        <v>581</v>
      </c>
      <c r="E817" t="s">
        <v>20</v>
      </c>
      <c r="F817" t="s">
        <v>32</v>
      </c>
      <c r="G817">
        <v>43357</v>
      </c>
      <c r="H817">
        <v>72</v>
      </c>
      <c r="I817" t="s">
        <v>26</v>
      </c>
      <c r="J817" t="s">
        <v>27</v>
      </c>
      <c r="K817">
        <v>520</v>
      </c>
      <c r="L817">
        <v>0.300485844</v>
      </c>
      <c r="M817" t="s">
        <v>24</v>
      </c>
      <c r="N817">
        <v>29</v>
      </c>
      <c r="O817">
        <v>1249</v>
      </c>
      <c r="P817">
        <v>1250</v>
      </c>
      <c r="Q817">
        <v>78353</v>
      </c>
      <c r="R817">
        <v>0.25444920399999998</v>
      </c>
      <c r="S817">
        <v>0</v>
      </c>
      <c r="T817">
        <v>57</v>
      </c>
    </row>
    <row r="818" spans="1:20" x14ac:dyDescent="0.25">
      <c r="A818" s="1">
        <v>43917</v>
      </c>
      <c r="B818">
        <v>43</v>
      </c>
      <c r="C818">
        <v>75750</v>
      </c>
      <c r="D818">
        <v>452</v>
      </c>
      <c r="E818" t="s">
        <v>20</v>
      </c>
      <c r="F818" t="s">
        <v>25</v>
      </c>
      <c r="G818">
        <v>11741</v>
      </c>
      <c r="H818">
        <v>36</v>
      </c>
      <c r="I818" t="s">
        <v>26</v>
      </c>
      <c r="J818" t="s">
        <v>30</v>
      </c>
      <c r="K818">
        <v>899</v>
      </c>
      <c r="L818">
        <v>0.35724088799999998</v>
      </c>
      <c r="M818" t="s">
        <v>38</v>
      </c>
      <c r="N818">
        <v>41</v>
      </c>
      <c r="O818">
        <v>398</v>
      </c>
      <c r="P818">
        <v>6312.5</v>
      </c>
      <c r="Q818">
        <v>11695</v>
      </c>
      <c r="R818">
        <v>0.23298712899999999</v>
      </c>
      <c r="S818">
        <v>1</v>
      </c>
      <c r="T818">
        <v>43.2</v>
      </c>
    </row>
    <row r="819" spans="1:20" x14ac:dyDescent="0.25">
      <c r="A819" s="1">
        <v>43918</v>
      </c>
      <c r="B819">
        <v>50</v>
      </c>
      <c r="C819">
        <v>40812</v>
      </c>
      <c r="D819">
        <v>593</v>
      </c>
      <c r="E819" t="s">
        <v>20</v>
      </c>
      <c r="F819" t="s">
        <v>25</v>
      </c>
      <c r="G819">
        <v>21270</v>
      </c>
      <c r="H819">
        <v>24</v>
      </c>
      <c r="I819" t="s">
        <v>22</v>
      </c>
      <c r="J819" t="s">
        <v>34</v>
      </c>
      <c r="K819">
        <v>390</v>
      </c>
      <c r="L819">
        <v>0.12086896699999999</v>
      </c>
      <c r="M819" t="s">
        <v>31</v>
      </c>
      <c r="N819">
        <v>21</v>
      </c>
      <c r="O819">
        <v>949</v>
      </c>
      <c r="P819">
        <v>3401</v>
      </c>
      <c r="Q819">
        <v>82324</v>
      </c>
      <c r="R819">
        <v>0.22500256799999999</v>
      </c>
      <c r="S819">
        <v>0</v>
      </c>
      <c r="T819">
        <v>53</v>
      </c>
    </row>
    <row r="820" spans="1:20" x14ac:dyDescent="0.25">
      <c r="A820" s="1">
        <v>43919</v>
      </c>
      <c r="B820">
        <v>40</v>
      </c>
      <c r="C820">
        <v>195121</v>
      </c>
      <c r="D820">
        <v>625</v>
      </c>
      <c r="E820" t="s">
        <v>20</v>
      </c>
      <c r="F820" t="s">
        <v>29</v>
      </c>
      <c r="G820">
        <v>12851</v>
      </c>
      <c r="H820">
        <v>36</v>
      </c>
      <c r="I820" t="s">
        <v>26</v>
      </c>
      <c r="J820" t="s">
        <v>23</v>
      </c>
      <c r="K820">
        <v>302</v>
      </c>
      <c r="L820">
        <v>0.38797005499999998</v>
      </c>
      <c r="M820" t="s">
        <v>31</v>
      </c>
      <c r="N820">
        <v>20</v>
      </c>
      <c r="O820">
        <v>969</v>
      </c>
      <c r="P820">
        <v>16260.083329999999</v>
      </c>
      <c r="Q820">
        <v>61346</v>
      </c>
      <c r="R820">
        <v>0.18426613999999999</v>
      </c>
      <c r="S820">
        <v>1</v>
      </c>
      <c r="T820">
        <v>36.799999999999997</v>
      </c>
    </row>
    <row r="821" spans="1:20" x14ac:dyDescent="0.25">
      <c r="A821" s="1">
        <v>43920</v>
      </c>
      <c r="B821">
        <v>52</v>
      </c>
      <c r="C821">
        <v>33338</v>
      </c>
      <c r="D821">
        <v>555</v>
      </c>
      <c r="E821" t="s">
        <v>20</v>
      </c>
      <c r="F821" t="s">
        <v>32</v>
      </c>
      <c r="G821">
        <v>38371</v>
      </c>
      <c r="H821">
        <v>36</v>
      </c>
      <c r="I821" t="s">
        <v>26</v>
      </c>
      <c r="J821" t="s">
        <v>27</v>
      </c>
      <c r="K821">
        <v>322</v>
      </c>
      <c r="L821">
        <v>0.28820658900000001</v>
      </c>
      <c r="M821" t="s">
        <v>31</v>
      </c>
      <c r="N821">
        <v>17</v>
      </c>
      <c r="O821">
        <v>1152</v>
      </c>
      <c r="P821">
        <v>2778.166667</v>
      </c>
      <c r="Q821">
        <v>27098</v>
      </c>
      <c r="R821">
        <v>0.27168327799999997</v>
      </c>
      <c r="S821">
        <v>0</v>
      </c>
      <c r="T821">
        <v>53</v>
      </c>
    </row>
    <row r="822" spans="1:20" x14ac:dyDescent="0.25">
      <c r="A822" s="1">
        <v>43921</v>
      </c>
      <c r="B822">
        <v>33</v>
      </c>
      <c r="C822">
        <v>34553</v>
      </c>
      <c r="D822">
        <v>539</v>
      </c>
      <c r="E822" t="s">
        <v>45</v>
      </c>
      <c r="F822" t="s">
        <v>25</v>
      </c>
      <c r="G822">
        <v>19956</v>
      </c>
      <c r="H822">
        <v>36</v>
      </c>
      <c r="I822" t="s">
        <v>26</v>
      </c>
      <c r="J822" t="s">
        <v>27</v>
      </c>
      <c r="K822">
        <v>213</v>
      </c>
      <c r="L822">
        <v>0.814525838</v>
      </c>
      <c r="M822" t="s">
        <v>24</v>
      </c>
      <c r="N822">
        <v>23</v>
      </c>
      <c r="O822">
        <v>258</v>
      </c>
      <c r="P822">
        <v>2879.416667</v>
      </c>
      <c r="Q822">
        <v>2429</v>
      </c>
      <c r="R822">
        <v>0.18857172</v>
      </c>
      <c r="S822">
        <v>0</v>
      </c>
      <c r="T822">
        <v>62</v>
      </c>
    </row>
    <row r="823" spans="1:20" x14ac:dyDescent="0.25">
      <c r="A823" s="1">
        <v>43922</v>
      </c>
      <c r="B823">
        <v>56</v>
      </c>
      <c r="C823">
        <v>23603</v>
      </c>
      <c r="E823" t="s">
        <v>20</v>
      </c>
      <c r="F823" t="s">
        <v>29</v>
      </c>
      <c r="G823">
        <v>22466</v>
      </c>
      <c r="H823">
        <v>72</v>
      </c>
      <c r="I823" t="s">
        <v>35</v>
      </c>
      <c r="J823" t="s">
        <v>27</v>
      </c>
      <c r="K823">
        <v>682</v>
      </c>
      <c r="L823">
        <v>0.14924605899999999</v>
      </c>
      <c r="M823" t="s">
        <v>34</v>
      </c>
      <c r="N823">
        <v>28</v>
      </c>
      <c r="O823">
        <v>2060</v>
      </c>
      <c r="P823">
        <v>1966.916667</v>
      </c>
      <c r="Q823">
        <v>16183</v>
      </c>
      <c r="R823">
        <v>0.28889368700000001</v>
      </c>
      <c r="S823">
        <v>0</v>
      </c>
      <c r="T823">
        <v>51</v>
      </c>
    </row>
    <row r="824" spans="1:20" x14ac:dyDescent="0.25">
      <c r="A824" s="1">
        <v>43923</v>
      </c>
      <c r="B824">
        <v>67</v>
      </c>
      <c r="C824">
        <v>18459</v>
      </c>
      <c r="D824">
        <v>650</v>
      </c>
      <c r="E824" t="s">
        <v>20</v>
      </c>
      <c r="F824" t="s">
        <v>32</v>
      </c>
      <c r="H824">
        <v>36</v>
      </c>
      <c r="I824" t="s">
        <v>22</v>
      </c>
      <c r="J824" t="s">
        <v>23</v>
      </c>
      <c r="K824">
        <v>350</v>
      </c>
      <c r="L824">
        <v>0.33176519999999998</v>
      </c>
      <c r="M824" t="s">
        <v>24</v>
      </c>
      <c r="N824">
        <v>21</v>
      </c>
      <c r="O824">
        <v>4339</v>
      </c>
      <c r="P824">
        <v>1538.25</v>
      </c>
      <c r="Q824">
        <v>212023</v>
      </c>
      <c r="R824">
        <v>0.1417088</v>
      </c>
      <c r="S824">
        <v>0</v>
      </c>
      <c r="T824">
        <v>46</v>
      </c>
    </row>
    <row r="825" spans="1:20" x14ac:dyDescent="0.25">
      <c r="A825" s="1">
        <v>43924</v>
      </c>
      <c r="B825">
        <v>35</v>
      </c>
      <c r="C825">
        <v>74615</v>
      </c>
      <c r="D825">
        <v>517</v>
      </c>
      <c r="E825" t="s">
        <v>20</v>
      </c>
      <c r="F825" t="s">
        <v>32</v>
      </c>
      <c r="G825">
        <v>49596</v>
      </c>
      <c r="H825">
        <v>36</v>
      </c>
      <c r="I825" t="s">
        <v>35</v>
      </c>
      <c r="J825" t="s">
        <v>23</v>
      </c>
      <c r="K825">
        <v>685</v>
      </c>
      <c r="L825">
        <v>0.46863048499999999</v>
      </c>
      <c r="M825" t="s">
        <v>24</v>
      </c>
      <c r="N825">
        <v>25</v>
      </c>
      <c r="O825">
        <v>722</v>
      </c>
      <c r="P825">
        <v>6217.9166670000004</v>
      </c>
      <c r="Q825">
        <v>27999</v>
      </c>
      <c r="R825">
        <v>0.26874083700000001</v>
      </c>
      <c r="S825">
        <v>0</v>
      </c>
      <c r="T825">
        <v>56</v>
      </c>
    </row>
    <row r="826" spans="1:20" x14ac:dyDescent="0.25">
      <c r="A826" s="1">
        <v>43925</v>
      </c>
      <c r="B826">
        <v>34</v>
      </c>
      <c r="C826">
        <v>99028</v>
      </c>
      <c r="D826">
        <v>581</v>
      </c>
      <c r="E826" t="s">
        <v>20</v>
      </c>
      <c r="F826" t="s">
        <v>29</v>
      </c>
      <c r="G826">
        <v>17415</v>
      </c>
      <c r="H826">
        <v>36</v>
      </c>
      <c r="I826" t="s">
        <v>22</v>
      </c>
      <c r="J826" t="s">
        <v>27</v>
      </c>
      <c r="K826">
        <v>713</v>
      </c>
      <c r="L826">
        <v>0.251951376</v>
      </c>
      <c r="M826" t="s">
        <v>24</v>
      </c>
      <c r="N826">
        <v>25</v>
      </c>
      <c r="O826">
        <v>1937</v>
      </c>
      <c r="P826">
        <v>8252.3333330000005</v>
      </c>
      <c r="Q826">
        <v>43443</v>
      </c>
      <c r="R826">
        <v>0.20657330099999999</v>
      </c>
      <c r="S826">
        <v>1</v>
      </c>
      <c r="T826">
        <v>42.4</v>
      </c>
    </row>
    <row r="827" spans="1:20" x14ac:dyDescent="0.25">
      <c r="A827" s="1">
        <v>43926</v>
      </c>
      <c r="B827">
        <v>57</v>
      </c>
      <c r="C827">
        <v>30818</v>
      </c>
      <c r="D827">
        <v>583</v>
      </c>
      <c r="E827" t="s">
        <v>20</v>
      </c>
      <c r="F827" t="s">
        <v>29</v>
      </c>
      <c r="G827">
        <v>17983</v>
      </c>
      <c r="H827">
        <v>72</v>
      </c>
      <c r="I827" t="s">
        <v>26</v>
      </c>
      <c r="J827" t="s">
        <v>30</v>
      </c>
      <c r="K827">
        <v>270</v>
      </c>
      <c r="L827">
        <v>0.27379303799999999</v>
      </c>
      <c r="M827" t="s">
        <v>28</v>
      </c>
      <c r="N827">
        <v>20</v>
      </c>
      <c r="O827">
        <v>3456</v>
      </c>
      <c r="P827">
        <v>2568.166667</v>
      </c>
      <c r="Q827">
        <v>2547</v>
      </c>
      <c r="R827">
        <v>0.281937989</v>
      </c>
      <c r="S827">
        <v>0</v>
      </c>
      <c r="T827">
        <v>52</v>
      </c>
    </row>
    <row r="828" spans="1:20" x14ac:dyDescent="0.25">
      <c r="A828" s="1">
        <v>43927</v>
      </c>
      <c r="B828">
        <v>58</v>
      </c>
      <c r="C828">
        <v>68197</v>
      </c>
      <c r="E828" t="s">
        <v>20</v>
      </c>
      <c r="F828" t="s">
        <v>29</v>
      </c>
      <c r="G828">
        <v>14951</v>
      </c>
      <c r="H828">
        <v>36</v>
      </c>
      <c r="I828" t="s">
        <v>22</v>
      </c>
      <c r="J828" t="s">
        <v>27</v>
      </c>
      <c r="K828">
        <v>968</v>
      </c>
      <c r="L828">
        <v>0.20523372600000001</v>
      </c>
      <c r="M828" t="s">
        <v>28</v>
      </c>
      <c r="N828">
        <v>23</v>
      </c>
      <c r="O828">
        <v>17069</v>
      </c>
      <c r="P828">
        <v>5683.0833329999996</v>
      </c>
      <c r="Q828">
        <v>60404</v>
      </c>
      <c r="R828">
        <v>0.202766417</v>
      </c>
      <c r="S828">
        <v>0</v>
      </c>
      <c r="T828">
        <v>47</v>
      </c>
    </row>
    <row r="829" spans="1:20" x14ac:dyDescent="0.25">
      <c r="A829" s="1">
        <v>43928</v>
      </c>
      <c r="B829">
        <v>33</v>
      </c>
      <c r="C829">
        <v>89571</v>
      </c>
      <c r="D829">
        <v>607</v>
      </c>
      <c r="E829" t="s">
        <v>20</v>
      </c>
      <c r="F829" t="s">
        <v>25</v>
      </c>
      <c r="G829">
        <v>27079</v>
      </c>
      <c r="H829">
        <v>24</v>
      </c>
      <c r="I829" t="s">
        <v>22</v>
      </c>
      <c r="J829" t="s">
        <v>27</v>
      </c>
      <c r="K829">
        <v>865</v>
      </c>
      <c r="L829">
        <v>0.23023363499999999</v>
      </c>
      <c r="M829" t="s">
        <v>34</v>
      </c>
      <c r="N829">
        <v>32</v>
      </c>
      <c r="O829">
        <v>1628</v>
      </c>
      <c r="P829">
        <v>7464.25</v>
      </c>
      <c r="Q829">
        <v>61149</v>
      </c>
      <c r="R829">
        <v>0.22327535200000001</v>
      </c>
      <c r="S829">
        <v>0</v>
      </c>
      <c r="T829">
        <v>46</v>
      </c>
    </row>
    <row r="830" spans="1:20" x14ac:dyDescent="0.25">
      <c r="A830" s="1">
        <v>43929</v>
      </c>
      <c r="B830">
        <v>34</v>
      </c>
      <c r="C830">
        <v>45732</v>
      </c>
      <c r="D830">
        <v>532</v>
      </c>
      <c r="E830" t="s">
        <v>20</v>
      </c>
      <c r="F830" t="s">
        <v>32</v>
      </c>
      <c r="G830">
        <v>19673</v>
      </c>
      <c r="H830">
        <v>36</v>
      </c>
      <c r="I830" t="s">
        <v>22</v>
      </c>
      <c r="J830" t="s">
        <v>27</v>
      </c>
      <c r="K830">
        <v>578</v>
      </c>
      <c r="L830">
        <v>0.330068323</v>
      </c>
      <c r="M830" t="s">
        <v>24</v>
      </c>
      <c r="N830">
        <v>22</v>
      </c>
      <c r="O830">
        <v>2432</v>
      </c>
      <c r="P830">
        <v>3811</v>
      </c>
      <c r="Q830">
        <v>32829</v>
      </c>
      <c r="R830">
        <v>0.258036767</v>
      </c>
      <c r="S830">
        <v>0</v>
      </c>
      <c r="T830">
        <v>55</v>
      </c>
    </row>
    <row r="831" spans="1:20" x14ac:dyDescent="0.25">
      <c r="A831" s="1">
        <v>43930</v>
      </c>
      <c r="B831">
        <v>36</v>
      </c>
      <c r="C831">
        <v>54036</v>
      </c>
      <c r="D831">
        <v>570</v>
      </c>
      <c r="E831" t="s">
        <v>20</v>
      </c>
      <c r="F831" t="s">
        <v>32</v>
      </c>
      <c r="G831">
        <v>11542</v>
      </c>
      <c r="H831">
        <v>96</v>
      </c>
      <c r="I831" t="s">
        <v>26</v>
      </c>
      <c r="J831" t="s">
        <v>27</v>
      </c>
      <c r="K831">
        <v>190</v>
      </c>
      <c r="L831">
        <v>0.11130501399999999</v>
      </c>
      <c r="M831" t="s">
        <v>24</v>
      </c>
      <c r="N831">
        <v>27</v>
      </c>
      <c r="O831">
        <v>7132</v>
      </c>
      <c r="P831">
        <v>4503</v>
      </c>
      <c r="Q831">
        <v>169416</v>
      </c>
      <c r="R831">
        <v>0.20923359999999999</v>
      </c>
      <c r="S831">
        <v>1</v>
      </c>
      <c r="T831">
        <v>36</v>
      </c>
    </row>
    <row r="832" spans="1:20" x14ac:dyDescent="0.25">
      <c r="A832" s="1">
        <v>43931</v>
      </c>
      <c r="B832">
        <v>23</v>
      </c>
      <c r="C832">
        <v>33437</v>
      </c>
      <c r="D832">
        <v>436</v>
      </c>
      <c r="E832" t="s">
        <v>20</v>
      </c>
      <c r="F832" t="s">
        <v>32</v>
      </c>
      <c r="G832">
        <v>42900</v>
      </c>
      <c r="H832">
        <v>120</v>
      </c>
      <c r="I832" t="s">
        <v>22</v>
      </c>
      <c r="J832" t="s">
        <v>30</v>
      </c>
      <c r="K832">
        <v>683</v>
      </c>
      <c r="L832">
        <v>0.30790009400000001</v>
      </c>
      <c r="M832" t="s">
        <v>24</v>
      </c>
      <c r="N832">
        <v>28</v>
      </c>
      <c r="O832">
        <v>984</v>
      </c>
      <c r="P832">
        <v>2786.416667</v>
      </c>
      <c r="Q832">
        <v>37469</v>
      </c>
      <c r="R832">
        <v>0.44678732100000002</v>
      </c>
      <c r="S832">
        <v>0</v>
      </c>
      <c r="T832">
        <v>56</v>
      </c>
    </row>
    <row r="833" spans="1:20" x14ac:dyDescent="0.25">
      <c r="A833" s="1">
        <v>43932</v>
      </c>
      <c r="B833">
        <v>28</v>
      </c>
      <c r="C833">
        <v>26069</v>
      </c>
      <c r="D833">
        <v>545</v>
      </c>
      <c r="E833" t="s">
        <v>20</v>
      </c>
      <c r="F833" t="s">
        <v>32</v>
      </c>
      <c r="G833">
        <v>16096</v>
      </c>
      <c r="H833">
        <v>72</v>
      </c>
      <c r="I833" t="s">
        <v>26</v>
      </c>
      <c r="J833" t="s">
        <v>27</v>
      </c>
      <c r="K833">
        <v>263</v>
      </c>
      <c r="L833">
        <v>0.37817656700000002</v>
      </c>
      <c r="M833" t="s">
        <v>24</v>
      </c>
      <c r="N833">
        <v>29</v>
      </c>
      <c r="O833">
        <v>11491</v>
      </c>
      <c r="P833">
        <v>2172.416667</v>
      </c>
      <c r="Q833">
        <v>454020</v>
      </c>
      <c r="R833">
        <v>0.303282618</v>
      </c>
      <c r="S833">
        <v>0</v>
      </c>
      <c r="T833">
        <v>51</v>
      </c>
    </row>
    <row r="834" spans="1:20" x14ac:dyDescent="0.25">
      <c r="A834" s="1">
        <v>43933</v>
      </c>
      <c r="B834">
        <v>27</v>
      </c>
      <c r="C834">
        <v>74431</v>
      </c>
      <c r="D834">
        <v>544</v>
      </c>
      <c r="F834" t="s">
        <v>21</v>
      </c>
      <c r="G834">
        <v>31846</v>
      </c>
      <c r="H834">
        <v>60</v>
      </c>
      <c r="I834" t="s">
        <v>26</v>
      </c>
      <c r="J834" t="s">
        <v>34</v>
      </c>
      <c r="K834">
        <v>426</v>
      </c>
      <c r="L834">
        <v>0.40942677599999999</v>
      </c>
      <c r="M834" t="s">
        <v>28</v>
      </c>
      <c r="N834">
        <v>31</v>
      </c>
      <c r="O834">
        <v>4840</v>
      </c>
      <c r="P834">
        <v>6202.5833329999996</v>
      </c>
      <c r="Q834">
        <v>7235</v>
      </c>
      <c r="R834">
        <v>0.29741803999999999</v>
      </c>
      <c r="S834">
        <v>0</v>
      </c>
      <c r="T834">
        <v>55</v>
      </c>
    </row>
    <row r="835" spans="1:20" x14ac:dyDescent="0.25">
      <c r="A835" s="1">
        <v>43934</v>
      </c>
      <c r="B835">
        <v>30</v>
      </c>
      <c r="C835">
        <v>98665</v>
      </c>
      <c r="D835">
        <v>494</v>
      </c>
      <c r="E835" t="s">
        <v>33</v>
      </c>
      <c r="F835" t="s">
        <v>32</v>
      </c>
      <c r="G835">
        <v>14278</v>
      </c>
      <c r="H835">
        <v>36</v>
      </c>
      <c r="I835" t="s">
        <v>22</v>
      </c>
      <c r="J835" t="s">
        <v>34</v>
      </c>
      <c r="K835">
        <v>173</v>
      </c>
      <c r="L835">
        <v>0.31996749299999999</v>
      </c>
      <c r="M835" t="s">
        <v>34</v>
      </c>
      <c r="N835">
        <v>30</v>
      </c>
      <c r="O835">
        <v>4586</v>
      </c>
      <c r="P835">
        <v>8222.0833330000005</v>
      </c>
      <c r="Q835">
        <v>35071</v>
      </c>
      <c r="R835">
        <v>0.22658858000000001</v>
      </c>
      <c r="S835">
        <v>1</v>
      </c>
      <c r="T835">
        <v>46.4</v>
      </c>
    </row>
    <row r="836" spans="1:20" x14ac:dyDescent="0.25">
      <c r="A836" s="1">
        <v>43935</v>
      </c>
      <c r="B836">
        <v>39</v>
      </c>
      <c r="C836">
        <v>32733</v>
      </c>
      <c r="D836">
        <v>583</v>
      </c>
      <c r="E836" t="s">
        <v>20</v>
      </c>
      <c r="F836" t="s">
        <v>32</v>
      </c>
      <c r="G836">
        <v>21862</v>
      </c>
      <c r="H836">
        <v>48</v>
      </c>
      <c r="I836" t="s">
        <v>26</v>
      </c>
      <c r="J836" t="s">
        <v>27</v>
      </c>
      <c r="K836">
        <v>560</v>
      </c>
      <c r="L836">
        <v>4.6627766000000001E-2</v>
      </c>
      <c r="M836" t="s">
        <v>24</v>
      </c>
      <c r="N836">
        <v>17</v>
      </c>
      <c r="O836">
        <v>2762</v>
      </c>
      <c r="P836">
        <v>2727.75</v>
      </c>
      <c r="Q836">
        <v>46016</v>
      </c>
      <c r="R836">
        <v>0.20942883500000001</v>
      </c>
      <c r="S836">
        <v>0</v>
      </c>
      <c r="T836">
        <v>50</v>
      </c>
    </row>
    <row r="837" spans="1:20" x14ac:dyDescent="0.25">
      <c r="A837" s="1">
        <v>43936</v>
      </c>
      <c r="B837">
        <v>42</v>
      </c>
      <c r="C837">
        <v>80482</v>
      </c>
      <c r="D837">
        <v>592</v>
      </c>
      <c r="F837" t="s">
        <v>32</v>
      </c>
      <c r="G837">
        <v>31840</v>
      </c>
      <c r="H837">
        <v>36</v>
      </c>
      <c r="I837" t="s">
        <v>35</v>
      </c>
      <c r="J837" t="s">
        <v>23</v>
      </c>
      <c r="K837">
        <v>272</v>
      </c>
      <c r="L837">
        <v>0.40825368699999998</v>
      </c>
      <c r="M837" t="s">
        <v>24</v>
      </c>
      <c r="N837">
        <v>27</v>
      </c>
      <c r="O837">
        <v>3068</v>
      </c>
      <c r="P837">
        <v>6706.8333329999996</v>
      </c>
      <c r="Q837">
        <v>10863</v>
      </c>
      <c r="R837">
        <v>0.19936706000000001</v>
      </c>
      <c r="S837">
        <v>0</v>
      </c>
      <c r="T837">
        <v>58</v>
      </c>
    </row>
    <row r="838" spans="1:20" x14ac:dyDescent="0.25">
      <c r="A838" s="1">
        <v>43937</v>
      </c>
      <c r="B838">
        <v>58</v>
      </c>
      <c r="C838">
        <v>64098</v>
      </c>
      <c r="E838" t="s">
        <v>20</v>
      </c>
      <c r="F838" t="s">
        <v>25</v>
      </c>
      <c r="G838">
        <v>18325</v>
      </c>
      <c r="H838">
        <v>48</v>
      </c>
      <c r="I838" t="s">
        <v>22</v>
      </c>
      <c r="J838" t="s">
        <v>23</v>
      </c>
      <c r="K838">
        <v>221</v>
      </c>
      <c r="L838">
        <v>0.46640994200000002</v>
      </c>
      <c r="M838" t="s">
        <v>31</v>
      </c>
      <c r="N838">
        <v>29</v>
      </c>
      <c r="O838">
        <v>688</v>
      </c>
      <c r="P838">
        <v>5341.5</v>
      </c>
      <c r="Q838">
        <v>5927</v>
      </c>
      <c r="R838">
        <v>0.23623955099999999</v>
      </c>
      <c r="S838">
        <v>0</v>
      </c>
      <c r="T838">
        <v>56</v>
      </c>
    </row>
    <row r="839" spans="1:20" x14ac:dyDescent="0.25">
      <c r="A839" s="1">
        <v>43938</v>
      </c>
      <c r="B839">
        <v>28</v>
      </c>
      <c r="C839">
        <v>34929</v>
      </c>
      <c r="D839">
        <v>618</v>
      </c>
      <c r="E839" t="s">
        <v>33</v>
      </c>
      <c r="F839" t="s">
        <v>25</v>
      </c>
      <c r="G839">
        <v>10886</v>
      </c>
      <c r="H839">
        <v>60</v>
      </c>
      <c r="I839" t="s">
        <v>35</v>
      </c>
      <c r="J839" t="s">
        <v>27</v>
      </c>
      <c r="K839">
        <v>276</v>
      </c>
      <c r="L839">
        <v>0.21492554899999999</v>
      </c>
      <c r="M839" t="s">
        <v>34</v>
      </c>
      <c r="N839">
        <v>37</v>
      </c>
      <c r="O839">
        <v>1483</v>
      </c>
      <c r="P839">
        <v>2910.75</v>
      </c>
      <c r="Q839">
        <v>10188</v>
      </c>
      <c r="R839">
        <v>0.230687324</v>
      </c>
      <c r="S839">
        <v>0</v>
      </c>
      <c r="T839">
        <v>53</v>
      </c>
    </row>
    <row r="840" spans="1:20" x14ac:dyDescent="0.25">
      <c r="A840" s="1">
        <v>43939</v>
      </c>
      <c r="B840">
        <v>51</v>
      </c>
      <c r="C840">
        <v>88713</v>
      </c>
      <c r="D840">
        <v>612</v>
      </c>
      <c r="E840" t="s">
        <v>20</v>
      </c>
      <c r="F840" t="s">
        <v>32</v>
      </c>
      <c r="G840">
        <v>33527</v>
      </c>
      <c r="H840">
        <v>36</v>
      </c>
      <c r="I840" t="s">
        <v>22</v>
      </c>
      <c r="J840" t="s">
        <v>30</v>
      </c>
      <c r="K840">
        <v>419</v>
      </c>
      <c r="L840">
        <v>0.58132275099999997</v>
      </c>
      <c r="M840" t="s">
        <v>31</v>
      </c>
      <c r="N840">
        <v>24</v>
      </c>
      <c r="O840">
        <v>2949</v>
      </c>
      <c r="P840">
        <v>7392.75</v>
      </c>
      <c r="Q840">
        <v>172683</v>
      </c>
      <c r="R840">
        <v>0.21244830300000001</v>
      </c>
      <c r="S840">
        <v>0</v>
      </c>
      <c r="T840">
        <v>52</v>
      </c>
    </row>
    <row r="841" spans="1:20" x14ac:dyDescent="0.25">
      <c r="A841" s="1">
        <v>43940</v>
      </c>
      <c r="B841">
        <v>37</v>
      </c>
      <c r="C841">
        <v>71118</v>
      </c>
      <c r="D841">
        <v>503</v>
      </c>
      <c r="E841" t="s">
        <v>20</v>
      </c>
      <c r="F841" t="s">
        <v>32</v>
      </c>
      <c r="G841">
        <v>13002</v>
      </c>
      <c r="H841">
        <v>60</v>
      </c>
      <c r="I841" t="s">
        <v>26</v>
      </c>
      <c r="J841" t="s">
        <v>30</v>
      </c>
      <c r="K841">
        <v>132</v>
      </c>
      <c r="L841">
        <v>0.423805247</v>
      </c>
      <c r="M841" t="s">
        <v>31</v>
      </c>
      <c r="N841">
        <v>28</v>
      </c>
      <c r="O841">
        <v>1623</v>
      </c>
      <c r="P841">
        <v>5926.5</v>
      </c>
      <c r="Q841">
        <v>9112</v>
      </c>
      <c r="R841">
        <v>0.27114745200000001</v>
      </c>
      <c r="S841">
        <v>1</v>
      </c>
      <c r="T841">
        <v>45.6</v>
      </c>
    </row>
    <row r="842" spans="1:20" x14ac:dyDescent="0.25">
      <c r="A842" s="1">
        <v>43941</v>
      </c>
      <c r="B842">
        <v>39</v>
      </c>
      <c r="C842">
        <v>85629</v>
      </c>
      <c r="D842">
        <v>590</v>
      </c>
      <c r="F842" t="s">
        <v>21</v>
      </c>
      <c r="H842">
        <v>12</v>
      </c>
      <c r="I842" t="s">
        <v>22</v>
      </c>
      <c r="J842" t="s">
        <v>30</v>
      </c>
      <c r="K842">
        <v>313</v>
      </c>
      <c r="L842">
        <v>0.47736478100000002</v>
      </c>
      <c r="M842" t="s">
        <v>24</v>
      </c>
      <c r="N842">
        <v>26</v>
      </c>
      <c r="O842">
        <v>1077</v>
      </c>
      <c r="P842">
        <v>7135.75</v>
      </c>
      <c r="Q842">
        <v>104814</v>
      </c>
      <c r="R842">
        <v>0.18220033899999999</v>
      </c>
      <c r="S842">
        <v>1</v>
      </c>
      <c r="T842">
        <v>41.6</v>
      </c>
    </row>
    <row r="843" spans="1:20" x14ac:dyDescent="0.25">
      <c r="A843" s="1">
        <v>43942</v>
      </c>
      <c r="B843">
        <v>48</v>
      </c>
      <c r="C843">
        <v>183728</v>
      </c>
      <c r="D843">
        <v>649</v>
      </c>
      <c r="E843" t="s">
        <v>20</v>
      </c>
      <c r="F843" t="s">
        <v>21</v>
      </c>
      <c r="G843">
        <v>29727</v>
      </c>
      <c r="H843">
        <v>36</v>
      </c>
      <c r="I843" t="s">
        <v>26</v>
      </c>
      <c r="J843" t="s">
        <v>23</v>
      </c>
      <c r="K843">
        <v>727</v>
      </c>
      <c r="L843">
        <v>0.24358537999999999</v>
      </c>
      <c r="M843" t="s">
        <v>28</v>
      </c>
      <c r="N843">
        <v>26</v>
      </c>
      <c r="O843">
        <v>2427</v>
      </c>
      <c r="P843">
        <v>15310.666670000001</v>
      </c>
      <c r="Q843">
        <v>230438</v>
      </c>
      <c r="R843">
        <v>0.215268824</v>
      </c>
      <c r="S843">
        <v>1</v>
      </c>
      <c r="T843">
        <v>34.4</v>
      </c>
    </row>
    <row r="844" spans="1:20" x14ac:dyDescent="0.25">
      <c r="A844" s="1">
        <v>43943</v>
      </c>
      <c r="B844">
        <v>26</v>
      </c>
      <c r="C844">
        <v>130311</v>
      </c>
      <c r="D844">
        <v>611</v>
      </c>
      <c r="E844" t="s">
        <v>20</v>
      </c>
      <c r="F844" t="s">
        <v>29</v>
      </c>
      <c r="G844">
        <v>15863</v>
      </c>
      <c r="H844">
        <v>48</v>
      </c>
      <c r="I844" t="s">
        <v>26</v>
      </c>
      <c r="J844" t="s">
        <v>27</v>
      </c>
      <c r="K844">
        <v>341</v>
      </c>
      <c r="L844">
        <v>0.749222163</v>
      </c>
      <c r="M844" t="s">
        <v>28</v>
      </c>
      <c r="N844">
        <v>27</v>
      </c>
      <c r="O844">
        <v>4164</v>
      </c>
      <c r="P844">
        <v>10859.25</v>
      </c>
      <c r="Q844">
        <v>45075</v>
      </c>
      <c r="R844">
        <v>0.18741596699999999</v>
      </c>
      <c r="S844">
        <v>1</v>
      </c>
      <c r="T844">
        <v>43.2</v>
      </c>
    </row>
    <row r="845" spans="1:20" x14ac:dyDescent="0.25">
      <c r="A845" s="1">
        <v>43944</v>
      </c>
      <c r="B845">
        <v>44</v>
      </c>
      <c r="C845">
        <v>47455</v>
      </c>
      <c r="D845">
        <v>555</v>
      </c>
      <c r="E845" t="s">
        <v>20</v>
      </c>
      <c r="F845" t="s">
        <v>32</v>
      </c>
      <c r="G845">
        <v>30984</v>
      </c>
      <c r="H845">
        <v>36</v>
      </c>
      <c r="I845" t="s">
        <v>35</v>
      </c>
      <c r="J845" t="s">
        <v>30</v>
      </c>
      <c r="K845">
        <v>658</v>
      </c>
      <c r="L845">
        <v>0.12962441299999999</v>
      </c>
      <c r="M845" t="s">
        <v>24</v>
      </c>
      <c r="N845">
        <v>21</v>
      </c>
      <c r="O845">
        <v>2400</v>
      </c>
      <c r="P845">
        <v>3954.583333</v>
      </c>
      <c r="Q845">
        <v>265560</v>
      </c>
      <c r="R845">
        <v>0.26555724800000002</v>
      </c>
      <c r="S845">
        <v>0</v>
      </c>
      <c r="T845">
        <v>47</v>
      </c>
    </row>
    <row r="846" spans="1:20" x14ac:dyDescent="0.25">
      <c r="A846" s="1">
        <v>43945</v>
      </c>
      <c r="B846">
        <v>41</v>
      </c>
      <c r="C846">
        <v>41928</v>
      </c>
      <c r="D846">
        <v>591</v>
      </c>
      <c r="E846" t="s">
        <v>20</v>
      </c>
      <c r="F846" t="s">
        <v>25</v>
      </c>
      <c r="G846">
        <v>8378</v>
      </c>
      <c r="H846">
        <v>60</v>
      </c>
      <c r="I846" t="s">
        <v>22</v>
      </c>
      <c r="J846" t="s">
        <v>30</v>
      </c>
      <c r="K846">
        <v>262</v>
      </c>
      <c r="L846">
        <v>0.79774496399999995</v>
      </c>
      <c r="M846" t="s">
        <v>24</v>
      </c>
      <c r="N846">
        <v>19</v>
      </c>
      <c r="O846">
        <v>10499</v>
      </c>
      <c r="P846">
        <v>3494</v>
      </c>
      <c r="Q846">
        <v>3738</v>
      </c>
      <c r="R846">
        <v>0.215314066</v>
      </c>
      <c r="S846">
        <v>1</v>
      </c>
      <c r="T846">
        <v>47.2</v>
      </c>
    </row>
    <row r="847" spans="1:20" x14ac:dyDescent="0.25">
      <c r="A847" s="1">
        <v>43946</v>
      </c>
      <c r="B847">
        <v>45</v>
      </c>
      <c r="D847">
        <v>602</v>
      </c>
      <c r="E847" t="s">
        <v>20</v>
      </c>
      <c r="F847" t="s">
        <v>29</v>
      </c>
      <c r="G847">
        <v>7543</v>
      </c>
      <c r="I847" t="s">
        <v>35</v>
      </c>
      <c r="J847" t="s">
        <v>23</v>
      </c>
      <c r="K847">
        <v>224</v>
      </c>
      <c r="L847">
        <v>0.27273988500000002</v>
      </c>
      <c r="M847" t="s">
        <v>31</v>
      </c>
      <c r="N847">
        <v>28</v>
      </c>
      <c r="O847">
        <v>3706</v>
      </c>
      <c r="P847">
        <v>1617.083333</v>
      </c>
      <c r="Q847">
        <v>414835</v>
      </c>
      <c r="R847">
        <v>0.194897496</v>
      </c>
      <c r="S847">
        <v>1</v>
      </c>
      <c r="T847">
        <v>35.200000000000003</v>
      </c>
    </row>
    <row r="848" spans="1:20" x14ac:dyDescent="0.25">
      <c r="A848" s="1">
        <v>43947</v>
      </c>
      <c r="B848">
        <v>43</v>
      </c>
      <c r="C848">
        <v>127268</v>
      </c>
      <c r="D848">
        <v>570</v>
      </c>
      <c r="E848" t="s">
        <v>20</v>
      </c>
      <c r="F848" t="s">
        <v>32</v>
      </c>
      <c r="G848">
        <v>19685</v>
      </c>
      <c r="H848">
        <v>36</v>
      </c>
      <c r="I848" t="s">
        <v>22</v>
      </c>
      <c r="J848" t="s">
        <v>23</v>
      </c>
      <c r="K848">
        <v>983</v>
      </c>
      <c r="L848">
        <v>0.12068522199999999</v>
      </c>
      <c r="M848" t="s">
        <v>28</v>
      </c>
      <c r="N848">
        <v>14</v>
      </c>
      <c r="O848">
        <v>3465</v>
      </c>
      <c r="P848">
        <v>10605.666670000001</v>
      </c>
      <c r="Q848">
        <v>3636</v>
      </c>
      <c r="R848">
        <v>0.23375211100000001</v>
      </c>
      <c r="S848">
        <v>0</v>
      </c>
      <c r="T848">
        <v>54</v>
      </c>
    </row>
    <row r="849" spans="1:20" x14ac:dyDescent="0.25">
      <c r="A849" s="1">
        <v>43948</v>
      </c>
      <c r="B849">
        <v>69</v>
      </c>
      <c r="C849">
        <v>58314</v>
      </c>
      <c r="D849">
        <v>657</v>
      </c>
      <c r="E849" t="s">
        <v>20</v>
      </c>
      <c r="F849" t="s">
        <v>29</v>
      </c>
      <c r="G849">
        <v>24095</v>
      </c>
      <c r="H849">
        <v>60</v>
      </c>
      <c r="I849" t="s">
        <v>22</v>
      </c>
      <c r="J849" t="s">
        <v>34</v>
      </c>
      <c r="K849">
        <v>518</v>
      </c>
      <c r="L849">
        <v>0.61031303299999995</v>
      </c>
      <c r="M849" t="s">
        <v>24</v>
      </c>
      <c r="N849">
        <v>25</v>
      </c>
      <c r="O849">
        <v>844</v>
      </c>
      <c r="P849">
        <v>4859.5</v>
      </c>
      <c r="Q849">
        <v>13834</v>
      </c>
      <c r="R849">
        <v>0.19676909000000001</v>
      </c>
      <c r="S849">
        <v>0</v>
      </c>
      <c r="T849">
        <v>59</v>
      </c>
    </row>
    <row r="850" spans="1:20" x14ac:dyDescent="0.25">
      <c r="A850" s="1">
        <v>43949</v>
      </c>
      <c r="B850">
        <v>32</v>
      </c>
      <c r="C850">
        <v>37582</v>
      </c>
      <c r="D850">
        <v>600</v>
      </c>
      <c r="E850" t="s">
        <v>20</v>
      </c>
      <c r="F850" t="s">
        <v>29</v>
      </c>
      <c r="G850">
        <v>15695</v>
      </c>
      <c r="H850">
        <v>24</v>
      </c>
      <c r="I850" t="s">
        <v>22</v>
      </c>
      <c r="J850" t="s">
        <v>34</v>
      </c>
      <c r="K850">
        <v>565</v>
      </c>
      <c r="L850">
        <v>0.28050939499999999</v>
      </c>
      <c r="M850" t="s">
        <v>34</v>
      </c>
      <c r="N850">
        <v>24</v>
      </c>
      <c r="O850">
        <v>2579</v>
      </c>
      <c r="P850">
        <v>3131.833333</v>
      </c>
      <c r="Q850">
        <v>4200</v>
      </c>
      <c r="R850">
        <v>0.17064083599999999</v>
      </c>
      <c r="S850">
        <v>0</v>
      </c>
      <c r="T850">
        <v>50</v>
      </c>
    </row>
    <row r="851" spans="1:20" x14ac:dyDescent="0.25">
      <c r="A851" s="1">
        <v>43950</v>
      </c>
      <c r="B851">
        <v>33</v>
      </c>
      <c r="C851">
        <v>28582</v>
      </c>
      <c r="D851">
        <v>574</v>
      </c>
      <c r="E851" t="s">
        <v>20</v>
      </c>
      <c r="F851" t="s">
        <v>29</v>
      </c>
      <c r="G851">
        <v>26296</v>
      </c>
      <c r="H851">
        <v>24</v>
      </c>
      <c r="I851" t="s">
        <v>22</v>
      </c>
      <c r="J851" t="s">
        <v>30</v>
      </c>
      <c r="K851">
        <v>618</v>
      </c>
      <c r="L851">
        <v>0.189867278</v>
      </c>
      <c r="M851" t="s">
        <v>38</v>
      </c>
      <c r="N851">
        <v>29</v>
      </c>
      <c r="O851">
        <v>4837</v>
      </c>
      <c r="P851">
        <v>2381.833333</v>
      </c>
      <c r="Q851">
        <v>41946</v>
      </c>
      <c r="R851">
        <v>0.19654023600000001</v>
      </c>
      <c r="S851">
        <v>0</v>
      </c>
      <c r="T851">
        <v>55</v>
      </c>
    </row>
    <row r="852" spans="1:20" x14ac:dyDescent="0.25">
      <c r="A852" s="1">
        <v>43951</v>
      </c>
      <c r="B852">
        <v>32</v>
      </c>
      <c r="C852">
        <v>23166</v>
      </c>
      <c r="D852">
        <v>617</v>
      </c>
      <c r="E852" t="s">
        <v>20</v>
      </c>
      <c r="F852" t="s">
        <v>25</v>
      </c>
      <c r="G852">
        <v>19527</v>
      </c>
      <c r="H852">
        <v>96</v>
      </c>
      <c r="I852" t="s">
        <v>26</v>
      </c>
      <c r="J852" t="s">
        <v>23</v>
      </c>
      <c r="K852">
        <v>496</v>
      </c>
      <c r="L852">
        <v>0.113031434</v>
      </c>
      <c r="M852" t="s">
        <v>31</v>
      </c>
      <c r="N852">
        <v>26</v>
      </c>
      <c r="O852">
        <v>964</v>
      </c>
      <c r="P852">
        <v>1930.5</v>
      </c>
      <c r="Q852">
        <v>116473</v>
      </c>
      <c r="R852">
        <v>0.25780933900000003</v>
      </c>
      <c r="S852">
        <v>0</v>
      </c>
      <c r="T852">
        <v>57</v>
      </c>
    </row>
    <row r="853" spans="1:20" x14ac:dyDescent="0.25">
      <c r="A853" s="1">
        <v>43952</v>
      </c>
      <c r="B853">
        <v>33</v>
      </c>
      <c r="C853">
        <v>117493</v>
      </c>
      <c r="D853">
        <v>530</v>
      </c>
      <c r="E853" t="s">
        <v>20</v>
      </c>
      <c r="G853">
        <v>23552</v>
      </c>
      <c r="H853">
        <v>60</v>
      </c>
      <c r="I853" t="s">
        <v>44</v>
      </c>
      <c r="J853" t="s">
        <v>23</v>
      </c>
      <c r="K853">
        <v>403</v>
      </c>
      <c r="L853">
        <v>0.10821059099999999</v>
      </c>
      <c r="M853" t="s">
        <v>31</v>
      </c>
      <c r="N853">
        <v>31</v>
      </c>
      <c r="O853">
        <v>1173</v>
      </c>
      <c r="P853">
        <v>9791.0833330000005</v>
      </c>
      <c r="Q853">
        <v>73403</v>
      </c>
      <c r="R853">
        <v>0.26433802499999998</v>
      </c>
      <c r="S853">
        <v>1</v>
      </c>
      <c r="T853">
        <v>39.200000000000003</v>
      </c>
    </row>
    <row r="854" spans="1:20" x14ac:dyDescent="0.25">
      <c r="A854" s="1">
        <v>43953</v>
      </c>
      <c r="B854">
        <v>32</v>
      </c>
      <c r="C854">
        <v>83886</v>
      </c>
      <c r="D854">
        <v>559</v>
      </c>
      <c r="E854" t="s">
        <v>20</v>
      </c>
      <c r="F854" t="s">
        <v>29</v>
      </c>
      <c r="G854">
        <v>14442</v>
      </c>
      <c r="H854">
        <v>60</v>
      </c>
      <c r="I854" t="s">
        <v>22</v>
      </c>
      <c r="J854" t="s">
        <v>27</v>
      </c>
      <c r="K854">
        <v>732</v>
      </c>
      <c r="L854">
        <v>8.8941350000000002E-2</v>
      </c>
      <c r="M854" t="s">
        <v>28</v>
      </c>
      <c r="N854">
        <v>30</v>
      </c>
      <c r="O854">
        <v>269</v>
      </c>
      <c r="P854">
        <v>6990.5</v>
      </c>
      <c r="Q854">
        <v>22249</v>
      </c>
      <c r="R854">
        <v>0.25517098199999999</v>
      </c>
      <c r="S854">
        <v>1</v>
      </c>
      <c r="T854">
        <v>39.200000000000003</v>
      </c>
    </row>
    <row r="855" spans="1:20" x14ac:dyDescent="0.25">
      <c r="A855" s="1">
        <v>43954</v>
      </c>
      <c r="B855">
        <v>54</v>
      </c>
      <c r="C855">
        <v>23940</v>
      </c>
      <c r="D855">
        <v>608</v>
      </c>
      <c r="E855" t="s">
        <v>20</v>
      </c>
      <c r="F855" t="s">
        <v>29</v>
      </c>
      <c r="G855">
        <v>49492</v>
      </c>
      <c r="H855">
        <v>36</v>
      </c>
      <c r="I855" t="s">
        <v>26</v>
      </c>
      <c r="J855" t="s">
        <v>27</v>
      </c>
      <c r="K855">
        <v>737</v>
      </c>
      <c r="L855">
        <v>0.278862785</v>
      </c>
      <c r="M855" t="s">
        <v>34</v>
      </c>
      <c r="N855">
        <v>27</v>
      </c>
      <c r="O855">
        <v>1710</v>
      </c>
      <c r="P855">
        <v>1995</v>
      </c>
      <c r="Q855">
        <v>49878</v>
      </c>
      <c r="R855">
        <v>0.20204670599999999</v>
      </c>
      <c r="S855">
        <v>0</v>
      </c>
      <c r="T855">
        <v>52</v>
      </c>
    </row>
    <row r="856" spans="1:20" x14ac:dyDescent="0.25">
      <c r="A856" s="1">
        <v>43955</v>
      </c>
      <c r="B856">
        <v>57</v>
      </c>
      <c r="C856">
        <v>23755</v>
      </c>
      <c r="D856">
        <v>646</v>
      </c>
      <c r="E856" t="s">
        <v>20</v>
      </c>
      <c r="F856" t="s">
        <v>29</v>
      </c>
      <c r="G856">
        <v>103005</v>
      </c>
      <c r="H856">
        <v>60</v>
      </c>
      <c r="I856" t="s">
        <v>22</v>
      </c>
      <c r="J856" t="s">
        <v>34</v>
      </c>
      <c r="K856">
        <v>337</v>
      </c>
      <c r="L856">
        <v>0.19886725999999999</v>
      </c>
      <c r="M856" t="s">
        <v>28</v>
      </c>
      <c r="N856">
        <v>28</v>
      </c>
      <c r="O856">
        <v>4214</v>
      </c>
      <c r="P856">
        <v>1979.583333</v>
      </c>
      <c r="Q856">
        <v>7450</v>
      </c>
      <c r="R856">
        <v>0.276227634</v>
      </c>
      <c r="S856">
        <v>0</v>
      </c>
      <c r="T856">
        <v>54</v>
      </c>
    </row>
    <row r="857" spans="1:20" x14ac:dyDescent="0.25">
      <c r="A857" s="1">
        <v>43956</v>
      </c>
      <c r="B857">
        <v>33</v>
      </c>
      <c r="C857">
        <v>40520</v>
      </c>
      <c r="D857">
        <v>598</v>
      </c>
      <c r="E857" t="s">
        <v>20</v>
      </c>
      <c r="F857" t="s">
        <v>25</v>
      </c>
      <c r="G857">
        <v>39544</v>
      </c>
      <c r="H857">
        <v>60</v>
      </c>
      <c r="I857" t="s">
        <v>44</v>
      </c>
      <c r="J857" t="s">
        <v>27</v>
      </c>
      <c r="K857">
        <v>641</v>
      </c>
      <c r="L857">
        <v>0.63610275100000002</v>
      </c>
      <c r="M857" t="s">
        <v>24</v>
      </c>
      <c r="N857">
        <v>19</v>
      </c>
      <c r="O857">
        <v>1173</v>
      </c>
      <c r="P857">
        <v>3376.666667</v>
      </c>
      <c r="Q857">
        <v>9573</v>
      </c>
      <c r="R857">
        <v>0.207154587</v>
      </c>
      <c r="S857">
        <v>0</v>
      </c>
      <c r="T857">
        <v>58</v>
      </c>
    </row>
    <row r="858" spans="1:20" x14ac:dyDescent="0.25">
      <c r="A858" s="1">
        <v>43957</v>
      </c>
      <c r="B858">
        <v>30</v>
      </c>
      <c r="C858">
        <v>27374</v>
      </c>
      <c r="D858">
        <v>580</v>
      </c>
      <c r="E858" t="s">
        <v>33</v>
      </c>
      <c r="F858" t="s">
        <v>29</v>
      </c>
      <c r="H858">
        <v>48</v>
      </c>
      <c r="I858" t="s">
        <v>26</v>
      </c>
      <c r="J858" t="s">
        <v>27</v>
      </c>
      <c r="K858">
        <v>469</v>
      </c>
      <c r="L858">
        <v>9.7054494000000005E-2</v>
      </c>
      <c r="M858" t="s">
        <v>38</v>
      </c>
      <c r="N858">
        <v>25</v>
      </c>
      <c r="O858">
        <v>4627</v>
      </c>
      <c r="P858">
        <v>2281.166667</v>
      </c>
      <c r="Q858">
        <v>276335</v>
      </c>
      <c r="R858">
        <v>0.21508604200000001</v>
      </c>
      <c r="S858">
        <v>0</v>
      </c>
      <c r="T858">
        <v>49</v>
      </c>
    </row>
    <row r="859" spans="1:20" x14ac:dyDescent="0.25">
      <c r="A859" s="1">
        <v>43958</v>
      </c>
      <c r="B859">
        <v>45</v>
      </c>
      <c r="C859">
        <v>38652</v>
      </c>
      <c r="D859">
        <v>634</v>
      </c>
      <c r="E859" t="s">
        <v>20</v>
      </c>
      <c r="F859" t="s">
        <v>41</v>
      </c>
      <c r="G859">
        <v>18082</v>
      </c>
      <c r="H859">
        <v>60</v>
      </c>
      <c r="I859" t="s">
        <v>22</v>
      </c>
      <c r="J859" t="s">
        <v>30</v>
      </c>
      <c r="K859">
        <v>678</v>
      </c>
      <c r="L859">
        <v>0.50982257499999994</v>
      </c>
      <c r="M859" t="s">
        <v>38</v>
      </c>
      <c r="N859">
        <v>23</v>
      </c>
      <c r="O859">
        <v>5041</v>
      </c>
      <c r="P859">
        <v>3221</v>
      </c>
      <c r="Q859">
        <v>20222</v>
      </c>
      <c r="R859">
        <v>0.17963736699999999</v>
      </c>
      <c r="S859">
        <v>1</v>
      </c>
      <c r="T859">
        <v>45.6</v>
      </c>
    </row>
    <row r="860" spans="1:20" x14ac:dyDescent="0.25">
      <c r="A860" s="1">
        <v>43959</v>
      </c>
      <c r="B860">
        <v>33</v>
      </c>
      <c r="C860">
        <v>127098</v>
      </c>
      <c r="D860">
        <v>635</v>
      </c>
      <c r="E860" t="s">
        <v>20</v>
      </c>
      <c r="F860" t="s">
        <v>29</v>
      </c>
      <c r="G860">
        <v>16122</v>
      </c>
      <c r="H860">
        <v>60</v>
      </c>
      <c r="I860" t="s">
        <v>26</v>
      </c>
      <c r="J860" t="s">
        <v>23</v>
      </c>
      <c r="K860">
        <v>752</v>
      </c>
      <c r="L860">
        <v>0.31568729400000001</v>
      </c>
      <c r="M860" t="s">
        <v>34</v>
      </c>
      <c r="N860">
        <v>27</v>
      </c>
      <c r="O860">
        <v>6228</v>
      </c>
      <c r="P860">
        <v>10591.5</v>
      </c>
      <c r="Q860">
        <v>3284</v>
      </c>
      <c r="R860">
        <v>0.20472611700000001</v>
      </c>
      <c r="S860">
        <v>1</v>
      </c>
      <c r="T860">
        <v>39.200000000000003</v>
      </c>
    </row>
    <row r="861" spans="1:20" x14ac:dyDescent="0.25">
      <c r="A861" s="1">
        <v>43960</v>
      </c>
      <c r="B861">
        <v>47</v>
      </c>
      <c r="C861">
        <v>105600</v>
      </c>
      <c r="D861">
        <v>634</v>
      </c>
      <c r="E861" t="s">
        <v>20</v>
      </c>
      <c r="F861" t="s">
        <v>25</v>
      </c>
      <c r="G861">
        <v>6684</v>
      </c>
      <c r="H861">
        <v>60</v>
      </c>
      <c r="I861" t="s">
        <v>35</v>
      </c>
      <c r="J861" t="s">
        <v>30</v>
      </c>
      <c r="K861">
        <v>278</v>
      </c>
      <c r="L861">
        <v>0.26055819099999999</v>
      </c>
      <c r="M861" t="s">
        <v>28</v>
      </c>
      <c r="N861">
        <v>20</v>
      </c>
      <c r="O861">
        <v>2479</v>
      </c>
      <c r="P861">
        <v>8800</v>
      </c>
      <c r="Q861">
        <v>7973</v>
      </c>
      <c r="R861">
        <v>0.19435734299999999</v>
      </c>
      <c r="S861">
        <v>1</v>
      </c>
      <c r="T861">
        <v>43.2</v>
      </c>
    </row>
    <row r="862" spans="1:20" x14ac:dyDescent="0.25">
      <c r="A862" s="1">
        <v>43961</v>
      </c>
      <c r="B862">
        <v>42</v>
      </c>
      <c r="C862">
        <v>15265</v>
      </c>
      <c r="D862">
        <v>606</v>
      </c>
      <c r="E862" t="s">
        <v>20</v>
      </c>
      <c r="F862" t="s">
        <v>29</v>
      </c>
      <c r="H862">
        <v>60</v>
      </c>
      <c r="I862" t="s">
        <v>22</v>
      </c>
      <c r="J862" t="s">
        <v>30</v>
      </c>
      <c r="K862">
        <v>298</v>
      </c>
      <c r="L862">
        <v>0.67694249299999998</v>
      </c>
      <c r="M862" t="s">
        <v>38</v>
      </c>
      <c r="N862">
        <v>28</v>
      </c>
      <c r="O862">
        <v>1170</v>
      </c>
      <c r="P862">
        <v>1272.083333</v>
      </c>
      <c r="Q862">
        <v>35612</v>
      </c>
      <c r="R862">
        <v>0.205157179</v>
      </c>
      <c r="S862">
        <v>0</v>
      </c>
      <c r="T862">
        <v>58</v>
      </c>
    </row>
    <row r="863" spans="1:20" x14ac:dyDescent="0.25">
      <c r="A863" s="1">
        <v>43962</v>
      </c>
      <c r="B863">
        <v>21</v>
      </c>
      <c r="C863">
        <v>24137</v>
      </c>
      <c r="D863">
        <v>581</v>
      </c>
      <c r="E863" t="s">
        <v>20</v>
      </c>
      <c r="F863" t="s">
        <v>29</v>
      </c>
      <c r="G863">
        <v>6638</v>
      </c>
      <c r="H863">
        <v>12</v>
      </c>
      <c r="I863" t="s">
        <v>26</v>
      </c>
      <c r="J863" t="s">
        <v>30</v>
      </c>
      <c r="K863">
        <v>591</v>
      </c>
      <c r="L863">
        <v>0.521544534</v>
      </c>
      <c r="M863" t="s">
        <v>24</v>
      </c>
      <c r="N863">
        <v>21</v>
      </c>
      <c r="O863">
        <v>6776</v>
      </c>
      <c r="P863">
        <v>2011.416667</v>
      </c>
      <c r="Q863">
        <v>22797</v>
      </c>
      <c r="R863">
        <v>0.178421518</v>
      </c>
      <c r="S863">
        <v>0</v>
      </c>
      <c r="T863">
        <v>60</v>
      </c>
    </row>
    <row r="864" spans="1:20" x14ac:dyDescent="0.25">
      <c r="A864" s="1">
        <v>43963</v>
      </c>
      <c r="B864">
        <v>58</v>
      </c>
      <c r="C864">
        <v>72074</v>
      </c>
      <c r="D864">
        <v>622</v>
      </c>
      <c r="E864" t="s">
        <v>20</v>
      </c>
      <c r="F864" t="s">
        <v>21</v>
      </c>
      <c r="G864">
        <v>19487</v>
      </c>
      <c r="H864">
        <v>48</v>
      </c>
      <c r="I864" t="s">
        <v>26</v>
      </c>
      <c r="J864" t="s">
        <v>27</v>
      </c>
      <c r="K864">
        <v>413</v>
      </c>
      <c r="L864">
        <v>0.397912498</v>
      </c>
      <c r="M864" t="s">
        <v>24</v>
      </c>
      <c r="N864">
        <v>18</v>
      </c>
      <c r="O864">
        <v>3797</v>
      </c>
      <c r="P864">
        <v>6006.1666670000004</v>
      </c>
      <c r="Q864">
        <v>97729</v>
      </c>
      <c r="R864">
        <v>0.19399532899999999</v>
      </c>
      <c r="S864">
        <v>1</v>
      </c>
      <c r="T864">
        <v>39.200000000000003</v>
      </c>
    </row>
    <row r="865" spans="1:20" x14ac:dyDescent="0.25">
      <c r="A865" s="1">
        <v>43964</v>
      </c>
      <c r="B865">
        <v>61</v>
      </c>
      <c r="D865">
        <v>588</v>
      </c>
      <c r="E865" t="s">
        <v>20</v>
      </c>
      <c r="F865" t="s">
        <v>29</v>
      </c>
      <c r="G865">
        <v>26054</v>
      </c>
      <c r="I865" t="s">
        <v>22</v>
      </c>
      <c r="J865" t="s">
        <v>27</v>
      </c>
      <c r="K865">
        <v>372</v>
      </c>
      <c r="L865">
        <v>0.16306784399999999</v>
      </c>
      <c r="M865" t="s">
        <v>24</v>
      </c>
      <c r="N865">
        <v>25</v>
      </c>
      <c r="O865">
        <v>4890</v>
      </c>
      <c r="P865">
        <v>10209.25</v>
      </c>
      <c r="Q865">
        <v>16657</v>
      </c>
      <c r="R865">
        <v>0.26915920599999998</v>
      </c>
      <c r="S865">
        <v>1</v>
      </c>
      <c r="T865">
        <v>39.200000000000003</v>
      </c>
    </row>
    <row r="866" spans="1:20" x14ac:dyDescent="0.25">
      <c r="A866" s="1">
        <v>43965</v>
      </c>
      <c r="B866">
        <v>32</v>
      </c>
      <c r="C866">
        <v>32430</v>
      </c>
      <c r="D866">
        <v>618</v>
      </c>
      <c r="F866" t="s">
        <v>29</v>
      </c>
      <c r="G866">
        <v>30982</v>
      </c>
      <c r="H866">
        <v>120</v>
      </c>
      <c r="I866" t="s">
        <v>22</v>
      </c>
      <c r="J866" t="s">
        <v>27</v>
      </c>
      <c r="K866">
        <v>516</v>
      </c>
      <c r="L866">
        <v>0.50622709200000005</v>
      </c>
      <c r="M866" t="s">
        <v>38</v>
      </c>
      <c r="N866">
        <v>21</v>
      </c>
      <c r="O866">
        <v>13970</v>
      </c>
      <c r="P866">
        <v>2702.5</v>
      </c>
      <c r="Q866">
        <v>59791</v>
      </c>
      <c r="R866">
        <v>0.25627855300000002</v>
      </c>
      <c r="S866">
        <v>0</v>
      </c>
      <c r="T866">
        <v>53</v>
      </c>
    </row>
    <row r="867" spans="1:20" x14ac:dyDescent="0.25">
      <c r="A867" s="1">
        <v>43966</v>
      </c>
      <c r="B867">
        <v>35</v>
      </c>
      <c r="C867">
        <v>54570</v>
      </c>
      <c r="D867">
        <v>613</v>
      </c>
      <c r="E867" t="s">
        <v>33</v>
      </c>
      <c r="F867" t="s">
        <v>29</v>
      </c>
      <c r="G867">
        <v>19713</v>
      </c>
      <c r="H867">
        <v>72</v>
      </c>
      <c r="I867" t="s">
        <v>35</v>
      </c>
      <c r="J867" t="s">
        <v>27</v>
      </c>
      <c r="K867">
        <v>299</v>
      </c>
      <c r="L867">
        <v>0.33696387799999999</v>
      </c>
      <c r="M867" t="s">
        <v>28</v>
      </c>
      <c r="N867">
        <v>33</v>
      </c>
      <c r="O867">
        <v>4881</v>
      </c>
      <c r="P867">
        <v>4547.5</v>
      </c>
      <c r="Q867">
        <v>180807</v>
      </c>
      <c r="R867">
        <v>0.234584456</v>
      </c>
      <c r="S867">
        <v>0</v>
      </c>
      <c r="T867">
        <v>49</v>
      </c>
    </row>
    <row r="868" spans="1:20" x14ac:dyDescent="0.25">
      <c r="A868" s="1">
        <v>43967</v>
      </c>
      <c r="B868">
        <v>43</v>
      </c>
      <c r="C868">
        <v>32428</v>
      </c>
      <c r="D868">
        <v>613</v>
      </c>
      <c r="E868" t="s">
        <v>20</v>
      </c>
      <c r="F868" t="s">
        <v>32</v>
      </c>
      <c r="G868">
        <v>36881</v>
      </c>
      <c r="H868">
        <v>24</v>
      </c>
      <c r="I868" t="s">
        <v>22</v>
      </c>
      <c r="J868" t="s">
        <v>27</v>
      </c>
      <c r="K868">
        <v>684</v>
      </c>
      <c r="L868">
        <v>0.123820596</v>
      </c>
      <c r="M868" t="s">
        <v>38</v>
      </c>
      <c r="N868">
        <v>24</v>
      </c>
      <c r="O868">
        <v>7958</v>
      </c>
      <c r="P868">
        <v>2702.333333</v>
      </c>
      <c r="Q868">
        <v>4841</v>
      </c>
      <c r="R868">
        <v>0.216474375</v>
      </c>
      <c r="S868">
        <v>0</v>
      </c>
      <c r="T868">
        <v>55</v>
      </c>
    </row>
    <row r="869" spans="1:20" x14ac:dyDescent="0.25">
      <c r="A869" s="1">
        <v>43968</v>
      </c>
      <c r="B869">
        <v>44</v>
      </c>
      <c r="C869">
        <v>134899</v>
      </c>
      <c r="D869">
        <v>586</v>
      </c>
      <c r="E869" t="s">
        <v>33</v>
      </c>
      <c r="F869" t="s">
        <v>25</v>
      </c>
      <c r="G869">
        <v>39019</v>
      </c>
      <c r="H869">
        <v>36</v>
      </c>
      <c r="I869" t="s">
        <v>22</v>
      </c>
      <c r="J869" t="s">
        <v>27</v>
      </c>
      <c r="K869">
        <v>184</v>
      </c>
      <c r="L869">
        <v>0.34528258699999997</v>
      </c>
      <c r="M869" t="s">
        <v>31</v>
      </c>
      <c r="N869">
        <v>22</v>
      </c>
      <c r="O869">
        <v>14641</v>
      </c>
      <c r="P869">
        <v>11241.583329999999</v>
      </c>
      <c r="Q869">
        <v>18993</v>
      </c>
      <c r="R869">
        <v>0.219819769</v>
      </c>
      <c r="S869">
        <v>1</v>
      </c>
      <c r="T869">
        <v>53.6</v>
      </c>
    </row>
    <row r="870" spans="1:20" x14ac:dyDescent="0.25">
      <c r="A870" s="1">
        <v>43969</v>
      </c>
      <c r="B870">
        <v>47</v>
      </c>
      <c r="D870">
        <v>518</v>
      </c>
      <c r="E870" t="s">
        <v>33</v>
      </c>
      <c r="F870" t="s">
        <v>32</v>
      </c>
      <c r="G870">
        <v>10408</v>
      </c>
      <c r="I870" t="s">
        <v>26</v>
      </c>
      <c r="J870" t="s">
        <v>30</v>
      </c>
      <c r="K870">
        <v>290</v>
      </c>
      <c r="L870">
        <v>0.48336576399999998</v>
      </c>
      <c r="M870" t="s">
        <v>34</v>
      </c>
      <c r="N870">
        <v>15</v>
      </c>
      <c r="O870">
        <v>6228</v>
      </c>
      <c r="P870">
        <v>4353.75</v>
      </c>
      <c r="Q870">
        <v>1398</v>
      </c>
      <c r="R870">
        <v>0.23711960900000001</v>
      </c>
      <c r="S870">
        <v>0</v>
      </c>
      <c r="T870">
        <v>61</v>
      </c>
    </row>
    <row r="871" spans="1:20" x14ac:dyDescent="0.25">
      <c r="A871" t="s">
        <v>111</v>
      </c>
      <c r="B871">
        <v>64</v>
      </c>
      <c r="C871">
        <v>53411</v>
      </c>
      <c r="D871">
        <v>631</v>
      </c>
      <c r="F871" t="s">
        <v>67</v>
      </c>
      <c r="G871">
        <v>15153</v>
      </c>
      <c r="H871">
        <v>24</v>
      </c>
      <c r="I871" t="s">
        <v>26</v>
      </c>
      <c r="J871" t="s">
        <v>34</v>
      </c>
      <c r="K871">
        <v>228</v>
      </c>
      <c r="L871">
        <v>4.6564736000000002E-2</v>
      </c>
      <c r="M871" t="s">
        <v>24</v>
      </c>
      <c r="N871">
        <v>21</v>
      </c>
      <c r="O871">
        <v>1538</v>
      </c>
      <c r="P871">
        <v>4450.9166670000004</v>
      </c>
      <c r="Q871">
        <v>66132</v>
      </c>
      <c r="R871">
        <v>0.17593208799999999</v>
      </c>
      <c r="S871">
        <v>1</v>
      </c>
      <c r="T871">
        <v>35.200000000000003</v>
      </c>
    </row>
    <row r="872" spans="1:20" x14ac:dyDescent="0.25">
      <c r="A872" s="1">
        <v>43971</v>
      </c>
      <c r="B872">
        <v>37</v>
      </c>
      <c r="C872">
        <v>23976</v>
      </c>
      <c r="D872">
        <v>624</v>
      </c>
      <c r="E872" t="s">
        <v>52</v>
      </c>
      <c r="G872">
        <v>19266</v>
      </c>
      <c r="H872">
        <v>72</v>
      </c>
      <c r="I872" t="s">
        <v>22</v>
      </c>
      <c r="J872" t="s">
        <v>23</v>
      </c>
      <c r="K872">
        <v>276</v>
      </c>
      <c r="L872">
        <v>0.234551129</v>
      </c>
      <c r="M872" t="s">
        <v>38</v>
      </c>
      <c r="N872">
        <v>23</v>
      </c>
      <c r="O872">
        <v>2077</v>
      </c>
      <c r="P872">
        <v>1998</v>
      </c>
      <c r="Q872">
        <v>66672</v>
      </c>
      <c r="R872">
        <v>0.21702656000000001</v>
      </c>
      <c r="S872">
        <v>0</v>
      </c>
      <c r="T872">
        <v>48</v>
      </c>
    </row>
    <row r="873" spans="1:20" x14ac:dyDescent="0.25">
      <c r="A873" s="1">
        <v>43972</v>
      </c>
      <c r="B873">
        <v>30</v>
      </c>
      <c r="C873">
        <v>23899</v>
      </c>
      <c r="D873">
        <v>607</v>
      </c>
      <c r="F873" t="s">
        <v>25</v>
      </c>
      <c r="G873">
        <v>19929</v>
      </c>
      <c r="H873">
        <v>36</v>
      </c>
      <c r="I873" t="s">
        <v>22</v>
      </c>
      <c r="J873" t="s">
        <v>30</v>
      </c>
      <c r="K873">
        <v>547</v>
      </c>
      <c r="L873">
        <v>0.58155162100000002</v>
      </c>
      <c r="M873" t="s">
        <v>24</v>
      </c>
      <c r="N873">
        <v>22</v>
      </c>
      <c r="O873">
        <v>484</v>
      </c>
      <c r="P873">
        <v>1991.583333</v>
      </c>
      <c r="Q873">
        <v>1144</v>
      </c>
      <c r="R873">
        <v>0.22953768699999999</v>
      </c>
      <c r="S873">
        <v>0</v>
      </c>
      <c r="T873">
        <v>57</v>
      </c>
    </row>
    <row r="874" spans="1:20" x14ac:dyDescent="0.25">
      <c r="A874" s="1">
        <v>43973</v>
      </c>
      <c r="B874">
        <v>23</v>
      </c>
      <c r="C874">
        <v>15000</v>
      </c>
      <c r="D874">
        <v>502</v>
      </c>
      <c r="E874" t="s">
        <v>45</v>
      </c>
      <c r="F874" t="s">
        <v>32</v>
      </c>
      <c r="G874">
        <v>21632</v>
      </c>
      <c r="H874">
        <v>60</v>
      </c>
      <c r="I874" t="s">
        <v>22</v>
      </c>
      <c r="J874" t="s">
        <v>27</v>
      </c>
      <c r="K874">
        <v>299</v>
      </c>
      <c r="L874">
        <v>0.18387527300000001</v>
      </c>
      <c r="M874" t="s">
        <v>24</v>
      </c>
      <c r="N874">
        <v>32</v>
      </c>
      <c r="O874">
        <v>4300</v>
      </c>
      <c r="P874">
        <v>1250</v>
      </c>
      <c r="Q874">
        <v>6092</v>
      </c>
      <c r="R874">
        <v>0.23239362699999999</v>
      </c>
      <c r="S874">
        <v>0</v>
      </c>
      <c r="T874">
        <v>56</v>
      </c>
    </row>
    <row r="875" spans="1:20" x14ac:dyDescent="0.25">
      <c r="A875" s="1">
        <v>43974</v>
      </c>
      <c r="B875">
        <v>31</v>
      </c>
      <c r="C875">
        <v>55298</v>
      </c>
      <c r="D875">
        <v>612</v>
      </c>
      <c r="E875" t="s">
        <v>20</v>
      </c>
      <c r="F875" t="s">
        <v>25</v>
      </c>
      <c r="G875">
        <v>39861</v>
      </c>
      <c r="H875">
        <v>60</v>
      </c>
      <c r="I875" t="s">
        <v>26</v>
      </c>
      <c r="J875" t="s">
        <v>27</v>
      </c>
      <c r="K875">
        <v>513</v>
      </c>
      <c r="L875">
        <v>0.31208138400000002</v>
      </c>
      <c r="M875" t="s">
        <v>38</v>
      </c>
      <c r="N875">
        <v>17</v>
      </c>
      <c r="O875">
        <v>3668</v>
      </c>
      <c r="P875">
        <v>4608.1666670000004</v>
      </c>
      <c r="Q875">
        <v>126292</v>
      </c>
      <c r="R875">
        <v>0.25352040100000001</v>
      </c>
      <c r="S875">
        <v>0</v>
      </c>
      <c r="T875">
        <v>57</v>
      </c>
    </row>
    <row r="876" spans="1:20" x14ac:dyDescent="0.25">
      <c r="A876" s="1">
        <v>43975</v>
      </c>
      <c r="B876">
        <v>39</v>
      </c>
      <c r="C876">
        <v>57555</v>
      </c>
      <c r="D876">
        <v>561</v>
      </c>
      <c r="E876" t="s">
        <v>20</v>
      </c>
      <c r="G876">
        <v>32552</v>
      </c>
      <c r="H876">
        <v>60</v>
      </c>
      <c r="I876" t="s">
        <v>22</v>
      </c>
      <c r="J876" t="s">
        <v>30</v>
      </c>
      <c r="K876">
        <v>209</v>
      </c>
      <c r="L876">
        <v>0.375362796</v>
      </c>
      <c r="M876" t="s">
        <v>28</v>
      </c>
      <c r="N876">
        <v>17</v>
      </c>
      <c r="O876">
        <v>1489</v>
      </c>
      <c r="P876">
        <v>4796.25</v>
      </c>
      <c r="Q876">
        <v>131206</v>
      </c>
      <c r="R876">
        <v>0.29062908799999998</v>
      </c>
      <c r="S876">
        <v>0</v>
      </c>
      <c r="T876">
        <v>49</v>
      </c>
    </row>
    <row r="877" spans="1:20" x14ac:dyDescent="0.25">
      <c r="A877" s="1">
        <v>43976</v>
      </c>
      <c r="B877">
        <v>61</v>
      </c>
      <c r="C877">
        <v>84899</v>
      </c>
      <c r="D877">
        <v>646</v>
      </c>
      <c r="E877" t="s">
        <v>20</v>
      </c>
      <c r="F877" t="s">
        <v>29</v>
      </c>
      <c r="G877">
        <v>34936</v>
      </c>
      <c r="H877">
        <v>36</v>
      </c>
      <c r="I877" t="s">
        <v>22</v>
      </c>
      <c r="J877" t="s">
        <v>27</v>
      </c>
      <c r="K877">
        <v>310</v>
      </c>
      <c r="L877">
        <v>6.6837315999999994E-2</v>
      </c>
      <c r="M877" t="s">
        <v>24</v>
      </c>
      <c r="N877">
        <v>23</v>
      </c>
      <c r="O877">
        <v>2357</v>
      </c>
      <c r="P877">
        <v>7074.9166670000004</v>
      </c>
      <c r="Q877">
        <v>6108</v>
      </c>
      <c r="R877">
        <v>0.17546947800000001</v>
      </c>
      <c r="S877">
        <v>1</v>
      </c>
      <c r="T877">
        <v>36</v>
      </c>
    </row>
    <row r="878" spans="1:20" x14ac:dyDescent="0.25">
      <c r="A878" s="1">
        <v>43977</v>
      </c>
      <c r="B878">
        <v>33</v>
      </c>
      <c r="C878">
        <v>35184</v>
      </c>
      <c r="D878">
        <v>532</v>
      </c>
      <c r="E878" t="s">
        <v>20</v>
      </c>
      <c r="F878" t="s">
        <v>29</v>
      </c>
      <c r="G878">
        <v>7654</v>
      </c>
      <c r="H878">
        <v>60</v>
      </c>
      <c r="I878" t="s">
        <v>26</v>
      </c>
      <c r="J878" t="s">
        <v>27</v>
      </c>
      <c r="K878">
        <v>544</v>
      </c>
      <c r="L878">
        <v>0.36322489299999999</v>
      </c>
      <c r="M878" t="s">
        <v>38</v>
      </c>
      <c r="N878">
        <v>22</v>
      </c>
      <c r="O878">
        <v>910</v>
      </c>
      <c r="P878">
        <v>2932</v>
      </c>
      <c r="Q878">
        <v>92704</v>
      </c>
      <c r="R878">
        <v>0.21401020300000001</v>
      </c>
      <c r="S878">
        <v>1</v>
      </c>
      <c r="T878">
        <v>43.2</v>
      </c>
    </row>
    <row r="879" spans="1:20" x14ac:dyDescent="0.25">
      <c r="A879" s="1">
        <v>43978</v>
      </c>
      <c r="B879">
        <v>42</v>
      </c>
      <c r="C879">
        <v>124912</v>
      </c>
      <c r="D879">
        <v>640</v>
      </c>
      <c r="E879" t="s">
        <v>45</v>
      </c>
      <c r="F879" t="s">
        <v>21</v>
      </c>
      <c r="G879">
        <v>47202</v>
      </c>
      <c r="H879">
        <v>72</v>
      </c>
      <c r="I879" t="s">
        <v>26</v>
      </c>
      <c r="J879" t="s">
        <v>27</v>
      </c>
      <c r="K879">
        <v>419</v>
      </c>
      <c r="L879">
        <v>0.11122458</v>
      </c>
      <c r="M879" t="s">
        <v>31</v>
      </c>
      <c r="N879">
        <v>21</v>
      </c>
      <c r="O879">
        <v>1213</v>
      </c>
      <c r="P879">
        <v>10409.333329999999</v>
      </c>
      <c r="Q879">
        <v>97155</v>
      </c>
      <c r="R879">
        <v>0.25903314300000002</v>
      </c>
      <c r="S879">
        <v>0</v>
      </c>
      <c r="T879">
        <v>46</v>
      </c>
    </row>
    <row r="880" spans="1:20" x14ac:dyDescent="0.25">
      <c r="A880" s="1">
        <v>43979</v>
      </c>
      <c r="B880">
        <v>39</v>
      </c>
      <c r="C880">
        <v>116234</v>
      </c>
      <c r="D880">
        <v>441</v>
      </c>
      <c r="E880" t="s">
        <v>20</v>
      </c>
      <c r="G880">
        <v>23222</v>
      </c>
      <c r="H880">
        <v>36</v>
      </c>
      <c r="I880" t="s">
        <v>22</v>
      </c>
      <c r="J880" t="s">
        <v>27</v>
      </c>
      <c r="K880">
        <v>400</v>
      </c>
      <c r="L880">
        <v>0.17771105500000001</v>
      </c>
      <c r="M880" t="s">
        <v>31</v>
      </c>
      <c r="N880">
        <v>28</v>
      </c>
      <c r="O880">
        <v>4531</v>
      </c>
      <c r="P880">
        <v>9686.1666669999995</v>
      </c>
      <c r="Q880">
        <v>96556</v>
      </c>
      <c r="R880">
        <v>0.29263870199999997</v>
      </c>
      <c r="S880">
        <v>1</v>
      </c>
      <c r="T880">
        <v>43.2</v>
      </c>
    </row>
    <row r="881" spans="1:20" x14ac:dyDescent="0.25">
      <c r="A881" t="s">
        <v>112</v>
      </c>
      <c r="B881">
        <v>54</v>
      </c>
      <c r="C881">
        <v>28950</v>
      </c>
      <c r="D881">
        <v>582</v>
      </c>
      <c r="E881" t="s">
        <v>37</v>
      </c>
      <c r="G881">
        <v>13141</v>
      </c>
      <c r="H881">
        <v>96</v>
      </c>
      <c r="I881" t="s">
        <v>26</v>
      </c>
      <c r="J881" t="s">
        <v>27</v>
      </c>
      <c r="K881">
        <v>461</v>
      </c>
      <c r="L881">
        <v>0.47102579</v>
      </c>
      <c r="M881" t="s">
        <v>24</v>
      </c>
      <c r="N881">
        <v>27</v>
      </c>
      <c r="O881">
        <v>3440</v>
      </c>
      <c r="P881">
        <v>2412.5</v>
      </c>
      <c r="Q881">
        <v>70945</v>
      </c>
      <c r="R881">
        <v>0.26086856800000002</v>
      </c>
      <c r="S881">
        <v>0</v>
      </c>
      <c r="T881">
        <v>63</v>
      </c>
    </row>
    <row r="882" spans="1:20" x14ac:dyDescent="0.25">
      <c r="A882" s="1">
        <v>43981</v>
      </c>
      <c r="B882">
        <v>70</v>
      </c>
      <c r="C882">
        <v>120596</v>
      </c>
      <c r="D882">
        <v>616</v>
      </c>
      <c r="E882" t="s">
        <v>20</v>
      </c>
      <c r="G882">
        <v>18759</v>
      </c>
      <c r="H882">
        <v>24</v>
      </c>
      <c r="I882" t="s">
        <v>26</v>
      </c>
      <c r="J882" t="s">
        <v>27</v>
      </c>
      <c r="K882">
        <v>541</v>
      </c>
      <c r="L882">
        <v>0.30993289600000001</v>
      </c>
      <c r="M882" t="s">
        <v>28</v>
      </c>
      <c r="N882">
        <v>24</v>
      </c>
      <c r="O882">
        <v>2767</v>
      </c>
      <c r="P882">
        <v>10049.666670000001</v>
      </c>
      <c r="Q882">
        <v>12089</v>
      </c>
      <c r="R882">
        <v>0.17254550699999999</v>
      </c>
      <c r="S882">
        <v>1</v>
      </c>
      <c r="T882">
        <v>40</v>
      </c>
    </row>
    <row r="883" spans="1:20" x14ac:dyDescent="0.25">
      <c r="A883" s="1">
        <v>43982</v>
      </c>
      <c r="B883">
        <v>33</v>
      </c>
      <c r="C883">
        <v>38575</v>
      </c>
      <c r="E883" t="s">
        <v>20</v>
      </c>
      <c r="F883" t="s">
        <v>32</v>
      </c>
      <c r="G883">
        <v>19538</v>
      </c>
      <c r="H883">
        <v>12</v>
      </c>
      <c r="I883" t="s">
        <v>44</v>
      </c>
      <c r="J883" t="s">
        <v>27</v>
      </c>
      <c r="K883">
        <v>247</v>
      </c>
      <c r="L883">
        <v>0.27755085699999998</v>
      </c>
      <c r="M883" t="s">
        <v>28</v>
      </c>
      <c r="N883">
        <v>23</v>
      </c>
      <c r="O883">
        <v>2524</v>
      </c>
      <c r="P883">
        <v>3214.583333</v>
      </c>
      <c r="Q883">
        <v>81058</v>
      </c>
      <c r="R883">
        <v>0.20754117599999999</v>
      </c>
      <c r="S883">
        <v>0</v>
      </c>
      <c r="T883">
        <v>50</v>
      </c>
    </row>
    <row r="884" spans="1:20" x14ac:dyDescent="0.25">
      <c r="A884" s="1">
        <v>43983</v>
      </c>
      <c r="B884">
        <v>34</v>
      </c>
      <c r="C884">
        <v>31385</v>
      </c>
      <c r="D884">
        <v>492</v>
      </c>
      <c r="E884" t="s">
        <v>20</v>
      </c>
      <c r="F884" t="s">
        <v>29</v>
      </c>
      <c r="G884">
        <v>9246</v>
      </c>
      <c r="H884">
        <v>48</v>
      </c>
      <c r="I884" t="s">
        <v>22</v>
      </c>
      <c r="J884" t="s">
        <v>23</v>
      </c>
      <c r="K884">
        <v>145</v>
      </c>
      <c r="L884">
        <v>0.26497980900000001</v>
      </c>
      <c r="M884" t="s">
        <v>28</v>
      </c>
      <c r="N884">
        <v>24</v>
      </c>
      <c r="O884">
        <v>696</v>
      </c>
      <c r="P884">
        <v>2615.416667</v>
      </c>
      <c r="Q884">
        <v>3633</v>
      </c>
      <c r="R884">
        <v>0.263540683</v>
      </c>
      <c r="S884">
        <v>0</v>
      </c>
      <c r="T884">
        <v>52</v>
      </c>
    </row>
    <row r="885" spans="1:20" x14ac:dyDescent="0.25">
      <c r="A885" s="1">
        <v>43984</v>
      </c>
      <c r="B885">
        <v>52</v>
      </c>
      <c r="C885">
        <v>94381</v>
      </c>
      <c r="D885">
        <v>602</v>
      </c>
      <c r="E885" t="s">
        <v>20</v>
      </c>
      <c r="F885" t="s">
        <v>29</v>
      </c>
      <c r="G885">
        <v>23896</v>
      </c>
      <c r="H885">
        <v>48</v>
      </c>
      <c r="I885" t="s">
        <v>26</v>
      </c>
      <c r="J885" t="s">
        <v>27</v>
      </c>
      <c r="K885">
        <v>200</v>
      </c>
      <c r="L885">
        <v>0.39027272099999999</v>
      </c>
      <c r="M885" t="s">
        <v>31</v>
      </c>
      <c r="N885">
        <v>27</v>
      </c>
      <c r="O885">
        <v>516</v>
      </c>
      <c r="P885">
        <v>7865.0833329999996</v>
      </c>
      <c r="Q885">
        <v>136337</v>
      </c>
      <c r="R885">
        <v>0.20422996600000001</v>
      </c>
      <c r="S885">
        <v>1</v>
      </c>
      <c r="T885">
        <v>38.4</v>
      </c>
    </row>
    <row r="886" spans="1:20" x14ac:dyDescent="0.25">
      <c r="A886" s="1">
        <v>43985</v>
      </c>
      <c r="B886">
        <v>48</v>
      </c>
      <c r="C886">
        <v>26375</v>
      </c>
      <c r="D886">
        <v>604</v>
      </c>
      <c r="E886" t="s">
        <v>20</v>
      </c>
      <c r="F886" t="s">
        <v>25</v>
      </c>
      <c r="G886">
        <v>26134</v>
      </c>
      <c r="H886">
        <v>84</v>
      </c>
      <c r="I886" t="s">
        <v>22</v>
      </c>
      <c r="J886" t="s">
        <v>27</v>
      </c>
      <c r="K886">
        <v>440</v>
      </c>
      <c r="L886">
        <v>0.23147361599999999</v>
      </c>
      <c r="M886" t="s">
        <v>28</v>
      </c>
      <c r="N886">
        <v>20</v>
      </c>
      <c r="O886">
        <v>3359</v>
      </c>
      <c r="P886">
        <v>2197.916667</v>
      </c>
      <c r="Q886">
        <v>163007</v>
      </c>
      <c r="R886">
        <v>0.24903666999999999</v>
      </c>
      <c r="S886">
        <v>0</v>
      </c>
      <c r="T886">
        <v>46</v>
      </c>
    </row>
    <row r="887" spans="1:20" x14ac:dyDescent="0.25">
      <c r="A887" s="1">
        <v>43986</v>
      </c>
      <c r="B887">
        <v>62</v>
      </c>
      <c r="C887">
        <v>21647</v>
      </c>
      <c r="D887">
        <v>624</v>
      </c>
      <c r="E887" t="s">
        <v>20</v>
      </c>
      <c r="F887" t="s">
        <v>29</v>
      </c>
      <c r="G887">
        <v>26478</v>
      </c>
      <c r="H887">
        <v>60</v>
      </c>
      <c r="I887" t="s">
        <v>26</v>
      </c>
      <c r="J887" t="s">
        <v>30</v>
      </c>
      <c r="K887">
        <v>322</v>
      </c>
      <c r="L887">
        <v>0.27100761600000001</v>
      </c>
      <c r="M887" t="s">
        <v>28</v>
      </c>
      <c r="N887">
        <v>26</v>
      </c>
      <c r="O887">
        <v>478</v>
      </c>
      <c r="P887">
        <v>1803.916667</v>
      </c>
      <c r="Q887">
        <v>1784</v>
      </c>
      <c r="R887">
        <v>0.23862530200000001</v>
      </c>
      <c r="S887">
        <v>0</v>
      </c>
      <c r="T887">
        <v>54</v>
      </c>
    </row>
    <row r="888" spans="1:20" x14ac:dyDescent="0.25">
      <c r="A888" s="1">
        <v>43987</v>
      </c>
      <c r="B888">
        <v>47</v>
      </c>
      <c r="C888">
        <v>30729</v>
      </c>
      <c r="D888">
        <v>573</v>
      </c>
      <c r="E888" t="s">
        <v>20</v>
      </c>
      <c r="F888" t="s">
        <v>32</v>
      </c>
      <c r="G888">
        <v>9246</v>
      </c>
      <c r="H888">
        <v>84</v>
      </c>
      <c r="I888" t="s">
        <v>22</v>
      </c>
      <c r="J888" t="s">
        <v>23</v>
      </c>
      <c r="K888">
        <v>673</v>
      </c>
      <c r="L888">
        <v>0.103662223</v>
      </c>
      <c r="M888" t="s">
        <v>38</v>
      </c>
      <c r="N888">
        <v>21</v>
      </c>
      <c r="O888">
        <v>1703</v>
      </c>
      <c r="P888">
        <v>2560.75</v>
      </c>
      <c r="Q888">
        <v>3636</v>
      </c>
      <c r="R888">
        <v>0.22123495400000001</v>
      </c>
      <c r="S888">
        <v>0</v>
      </c>
      <c r="T888">
        <v>51</v>
      </c>
    </row>
    <row r="889" spans="1:20" x14ac:dyDescent="0.25">
      <c r="A889" s="1">
        <v>43988</v>
      </c>
      <c r="B889">
        <v>35</v>
      </c>
      <c r="C889">
        <v>45694</v>
      </c>
      <c r="D889">
        <v>556</v>
      </c>
      <c r="E889" t="s">
        <v>20</v>
      </c>
      <c r="F889" t="s">
        <v>21</v>
      </c>
      <c r="G889">
        <v>17886</v>
      </c>
      <c r="H889">
        <v>60</v>
      </c>
      <c r="I889" t="s">
        <v>35</v>
      </c>
      <c r="J889" t="s">
        <v>23</v>
      </c>
      <c r="K889">
        <v>468</v>
      </c>
      <c r="L889">
        <v>0.47070082800000002</v>
      </c>
      <c r="M889" t="s">
        <v>28</v>
      </c>
      <c r="N889">
        <v>26</v>
      </c>
      <c r="O889">
        <v>5350</v>
      </c>
      <c r="P889">
        <v>3807.833333</v>
      </c>
      <c r="Q889">
        <v>82551</v>
      </c>
      <c r="R889">
        <v>0.26045411699999999</v>
      </c>
      <c r="S889">
        <v>0</v>
      </c>
      <c r="T889">
        <v>60</v>
      </c>
    </row>
    <row r="890" spans="1:20" x14ac:dyDescent="0.25">
      <c r="A890" s="1">
        <v>43989</v>
      </c>
      <c r="B890">
        <v>47</v>
      </c>
      <c r="D890">
        <v>484</v>
      </c>
      <c r="E890" t="s">
        <v>20</v>
      </c>
      <c r="G890">
        <v>38653</v>
      </c>
      <c r="I890" t="s">
        <v>26</v>
      </c>
      <c r="J890" t="s">
        <v>23</v>
      </c>
      <c r="K890">
        <v>781</v>
      </c>
      <c r="L890">
        <v>0.35246945899999998</v>
      </c>
      <c r="M890" t="s">
        <v>24</v>
      </c>
      <c r="N890">
        <v>24</v>
      </c>
      <c r="O890">
        <v>1090</v>
      </c>
      <c r="P890">
        <v>1400.416667</v>
      </c>
      <c r="Q890">
        <v>10914</v>
      </c>
      <c r="R890">
        <v>0.32599659199999997</v>
      </c>
      <c r="S890">
        <v>0</v>
      </c>
      <c r="T890">
        <v>55</v>
      </c>
    </row>
    <row r="891" spans="1:20" x14ac:dyDescent="0.25">
      <c r="A891" t="s">
        <v>113</v>
      </c>
      <c r="B891">
        <v>53</v>
      </c>
      <c r="C891">
        <v>52961</v>
      </c>
      <c r="D891">
        <v>622</v>
      </c>
      <c r="E891" t="s">
        <v>54</v>
      </c>
      <c r="F891" t="s">
        <v>102</v>
      </c>
      <c r="G891">
        <v>42613</v>
      </c>
      <c r="H891">
        <v>24</v>
      </c>
      <c r="I891" t="s">
        <v>26</v>
      </c>
      <c r="J891" t="s">
        <v>27</v>
      </c>
      <c r="K891">
        <v>508</v>
      </c>
      <c r="L891">
        <v>0.350348979</v>
      </c>
      <c r="M891" t="s">
        <v>28</v>
      </c>
      <c r="N891">
        <v>26</v>
      </c>
      <c r="O891">
        <v>1609</v>
      </c>
      <c r="P891">
        <v>4413.4166670000004</v>
      </c>
      <c r="Q891">
        <v>4112</v>
      </c>
      <c r="R891">
        <v>0.22372299900000001</v>
      </c>
      <c r="S891">
        <v>0</v>
      </c>
      <c r="T891">
        <v>50</v>
      </c>
    </row>
    <row r="892" spans="1:20" x14ac:dyDescent="0.25">
      <c r="A892" s="1">
        <v>43991</v>
      </c>
      <c r="B892">
        <v>49</v>
      </c>
      <c r="C892">
        <v>29798</v>
      </c>
      <c r="D892">
        <v>621</v>
      </c>
      <c r="E892" t="s">
        <v>45</v>
      </c>
      <c r="F892" t="s">
        <v>29</v>
      </c>
      <c r="G892">
        <v>18538</v>
      </c>
      <c r="H892">
        <v>72</v>
      </c>
      <c r="I892" t="s">
        <v>26</v>
      </c>
      <c r="J892" t="s">
        <v>23</v>
      </c>
      <c r="K892">
        <v>550</v>
      </c>
      <c r="L892">
        <v>0.29452266300000002</v>
      </c>
      <c r="M892" t="s">
        <v>24</v>
      </c>
      <c r="N892">
        <v>18</v>
      </c>
      <c r="O892">
        <v>2667</v>
      </c>
      <c r="P892">
        <v>2483.166667</v>
      </c>
      <c r="Q892">
        <v>39399</v>
      </c>
      <c r="R892">
        <v>0.194008494</v>
      </c>
      <c r="S892">
        <v>0</v>
      </c>
      <c r="T892">
        <v>53</v>
      </c>
    </row>
    <row r="893" spans="1:20" x14ac:dyDescent="0.25">
      <c r="A893" s="1">
        <v>43992</v>
      </c>
      <c r="B893">
        <v>46</v>
      </c>
      <c r="C893">
        <v>21626</v>
      </c>
      <c r="D893">
        <v>588</v>
      </c>
      <c r="F893" t="s">
        <v>32</v>
      </c>
      <c r="G893">
        <v>41310</v>
      </c>
      <c r="H893">
        <v>48</v>
      </c>
      <c r="I893" t="s">
        <v>22</v>
      </c>
      <c r="J893" t="s">
        <v>30</v>
      </c>
      <c r="K893">
        <v>237</v>
      </c>
      <c r="L893">
        <v>0.39483907899999998</v>
      </c>
      <c r="M893" t="s">
        <v>31</v>
      </c>
      <c r="N893">
        <v>22</v>
      </c>
      <c r="O893">
        <v>3950</v>
      </c>
      <c r="P893">
        <v>1802.166667</v>
      </c>
      <c r="Q893">
        <v>70929</v>
      </c>
      <c r="R893">
        <v>0.23209210799999999</v>
      </c>
      <c r="S893">
        <v>0</v>
      </c>
      <c r="T893">
        <v>53</v>
      </c>
    </row>
    <row r="894" spans="1:20" x14ac:dyDescent="0.25">
      <c r="A894" s="1">
        <v>43993</v>
      </c>
      <c r="B894">
        <v>52</v>
      </c>
      <c r="C894">
        <v>78977</v>
      </c>
      <c r="D894">
        <v>595</v>
      </c>
      <c r="E894" t="s">
        <v>45</v>
      </c>
      <c r="F894" t="s">
        <v>29</v>
      </c>
      <c r="H894">
        <v>36</v>
      </c>
      <c r="I894" t="s">
        <v>26</v>
      </c>
      <c r="J894" t="s">
        <v>34</v>
      </c>
      <c r="K894">
        <v>600</v>
      </c>
      <c r="L894">
        <v>0.17644981900000001</v>
      </c>
      <c r="M894" t="s">
        <v>38</v>
      </c>
      <c r="N894">
        <v>24</v>
      </c>
      <c r="O894">
        <v>572</v>
      </c>
      <c r="P894">
        <v>6581.4166670000004</v>
      </c>
      <c r="Q894">
        <v>5433</v>
      </c>
      <c r="R894">
        <v>0.207035307</v>
      </c>
      <c r="S894">
        <v>0</v>
      </c>
      <c r="T894">
        <v>56</v>
      </c>
    </row>
    <row r="895" spans="1:20" x14ac:dyDescent="0.25">
      <c r="A895" s="1">
        <v>43994</v>
      </c>
      <c r="B895">
        <v>54</v>
      </c>
      <c r="C895">
        <v>38014</v>
      </c>
      <c r="D895">
        <v>496</v>
      </c>
      <c r="E895" t="s">
        <v>20</v>
      </c>
      <c r="F895" t="s">
        <v>29</v>
      </c>
      <c r="G895">
        <v>22825</v>
      </c>
      <c r="H895">
        <v>48</v>
      </c>
      <c r="I895" t="s">
        <v>22</v>
      </c>
      <c r="J895" t="s">
        <v>34</v>
      </c>
      <c r="K895">
        <v>157</v>
      </c>
      <c r="L895">
        <v>8.2154758999999994E-2</v>
      </c>
      <c r="M895" t="s">
        <v>24</v>
      </c>
      <c r="N895">
        <v>15</v>
      </c>
      <c r="O895">
        <v>6788</v>
      </c>
      <c r="P895">
        <v>3167.833333</v>
      </c>
      <c r="Q895">
        <v>3791</v>
      </c>
      <c r="R895">
        <v>0.243661399</v>
      </c>
      <c r="S895">
        <v>0</v>
      </c>
      <c r="T895">
        <v>52</v>
      </c>
    </row>
    <row r="896" spans="1:20" x14ac:dyDescent="0.25">
      <c r="A896" s="1">
        <v>43995</v>
      </c>
      <c r="B896">
        <v>56</v>
      </c>
      <c r="C896">
        <v>104364</v>
      </c>
      <c r="D896">
        <v>630</v>
      </c>
      <c r="E896" t="s">
        <v>20</v>
      </c>
      <c r="F896" t="s">
        <v>32</v>
      </c>
      <c r="G896">
        <v>27665</v>
      </c>
      <c r="H896">
        <v>48</v>
      </c>
      <c r="I896" t="s">
        <v>26</v>
      </c>
      <c r="J896" t="s">
        <v>34</v>
      </c>
      <c r="K896">
        <v>430</v>
      </c>
      <c r="L896">
        <v>0.468262707</v>
      </c>
      <c r="M896" t="s">
        <v>38</v>
      </c>
      <c r="N896">
        <v>21</v>
      </c>
      <c r="O896">
        <v>2596</v>
      </c>
      <c r="P896">
        <v>8697</v>
      </c>
      <c r="Q896">
        <v>230584</v>
      </c>
      <c r="R896">
        <v>0.174443717</v>
      </c>
      <c r="S896">
        <v>1</v>
      </c>
      <c r="T896">
        <v>39.200000000000003</v>
      </c>
    </row>
    <row r="897" spans="1:20" x14ac:dyDescent="0.25">
      <c r="A897" s="1">
        <v>43996</v>
      </c>
      <c r="B897">
        <v>47</v>
      </c>
      <c r="C897">
        <v>57319</v>
      </c>
      <c r="D897">
        <v>586</v>
      </c>
      <c r="E897" t="s">
        <v>20</v>
      </c>
      <c r="F897" t="s">
        <v>32</v>
      </c>
      <c r="G897">
        <v>16782</v>
      </c>
      <c r="H897">
        <v>48</v>
      </c>
      <c r="I897" t="s">
        <v>22</v>
      </c>
      <c r="J897" t="s">
        <v>30</v>
      </c>
      <c r="K897">
        <v>625</v>
      </c>
      <c r="L897">
        <v>0.229068981</v>
      </c>
      <c r="M897" t="s">
        <v>24</v>
      </c>
      <c r="N897">
        <v>26</v>
      </c>
      <c r="O897">
        <v>1939</v>
      </c>
      <c r="P897">
        <v>4776.5833329999996</v>
      </c>
      <c r="Q897">
        <v>76270</v>
      </c>
      <c r="R897">
        <v>0.26253840000000001</v>
      </c>
      <c r="S897">
        <v>0</v>
      </c>
      <c r="T897">
        <v>49</v>
      </c>
    </row>
    <row r="898" spans="1:20" x14ac:dyDescent="0.25">
      <c r="A898" s="1">
        <v>43997</v>
      </c>
      <c r="B898">
        <v>37</v>
      </c>
      <c r="C898">
        <v>39729</v>
      </c>
      <c r="E898" t="s">
        <v>20</v>
      </c>
      <c r="F898" t="s">
        <v>32</v>
      </c>
      <c r="G898">
        <v>22615</v>
      </c>
      <c r="H898">
        <v>120</v>
      </c>
      <c r="I898" t="s">
        <v>26</v>
      </c>
      <c r="J898" t="s">
        <v>27</v>
      </c>
      <c r="K898">
        <v>772</v>
      </c>
      <c r="L898">
        <v>0.38194845799999999</v>
      </c>
      <c r="M898" t="s">
        <v>24</v>
      </c>
      <c r="N898">
        <v>17</v>
      </c>
      <c r="O898">
        <v>482</v>
      </c>
      <c r="P898">
        <v>3310.75</v>
      </c>
      <c r="Q898">
        <v>31703</v>
      </c>
      <c r="R898">
        <v>0.32667807999999998</v>
      </c>
      <c r="S898">
        <v>0</v>
      </c>
      <c r="T898">
        <v>56</v>
      </c>
    </row>
    <row r="899" spans="1:20" x14ac:dyDescent="0.25">
      <c r="A899" s="1">
        <v>43998</v>
      </c>
      <c r="B899">
        <v>41</v>
      </c>
      <c r="C899">
        <v>81914</v>
      </c>
      <c r="D899">
        <v>547</v>
      </c>
      <c r="E899" t="s">
        <v>20</v>
      </c>
      <c r="F899" t="s">
        <v>32</v>
      </c>
      <c r="G899">
        <v>37632</v>
      </c>
      <c r="H899">
        <v>48</v>
      </c>
      <c r="I899" t="s">
        <v>22</v>
      </c>
      <c r="J899" t="s">
        <v>27</v>
      </c>
      <c r="K899">
        <v>374</v>
      </c>
      <c r="L899">
        <v>0.17235869000000001</v>
      </c>
      <c r="M899" t="s">
        <v>34</v>
      </c>
      <c r="N899">
        <v>21</v>
      </c>
      <c r="O899">
        <v>671</v>
      </c>
      <c r="P899">
        <v>6826.1666670000004</v>
      </c>
      <c r="Q899">
        <v>160771</v>
      </c>
      <c r="R899">
        <v>0.27123435499999998</v>
      </c>
      <c r="S899">
        <v>0</v>
      </c>
      <c r="T899">
        <v>45</v>
      </c>
    </row>
    <row r="900" spans="1:20" x14ac:dyDescent="0.25">
      <c r="A900" s="1">
        <v>43999</v>
      </c>
      <c r="B900">
        <v>54</v>
      </c>
      <c r="C900">
        <v>66964</v>
      </c>
      <c r="D900">
        <v>592</v>
      </c>
      <c r="E900" t="s">
        <v>20</v>
      </c>
      <c r="F900" t="s">
        <v>25</v>
      </c>
      <c r="G900">
        <v>36730</v>
      </c>
      <c r="H900">
        <v>36</v>
      </c>
      <c r="I900" t="s">
        <v>26</v>
      </c>
      <c r="J900" t="s">
        <v>30</v>
      </c>
      <c r="K900">
        <v>352</v>
      </c>
      <c r="L900">
        <v>4.2148287999999999E-2</v>
      </c>
      <c r="M900" t="s">
        <v>28</v>
      </c>
      <c r="N900">
        <v>21</v>
      </c>
      <c r="O900">
        <v>18222</v>
      </c>
      <c r="P900">
        <v>5580.3333329999996</v>
      </c>
      <c r="Q900">
        <v>109764</v>
      </c>
      <c r="R900">
        <v>0.20184196200000001</v>
      </c>
      <c r="S900">
        <v>0</v>
      </c>
      <c r="T900">
        <v>49</v>
      </c>
    </row>
    <row r="901" spans="1:20" x14ac:dyDescent="0.25">
      <c r="A901" s="1">
        <v>44000</v>
      </c>
      <c r="B901">
        <v>30</v>
      </c>
      <c r="C901">
        <v>51426</v>
      </c>
      <c r="D901">
        <v>633</v>
      </c>
      <c r="E901" t="s">
        <v>52</v>
      </c>
      <c r="F901" t="s">
        <v>21</v>
      </c>
      <c r="G901">
        <v>29377</v>
      </c>
      <c r="H901">
        <v>60</v>
      </c>
      <c r="I901" t="s">
        <v>22</v>
      </c>
      <c r="J901" t="s">
        <v>27</v>
      </c>
      <c r="K901">
        <v>245</v>
      </c>
      <c r="L901">
        <v>0.51398924300000004</v>
      </c>
      <c r="M901" t="s">
        <v>34</v>
      </c>
      <c r="N901">
        <v>30</v>
      </c>
      <c r="O901">
        <v>817</v>
      </c>
      <c r="P901">
        <v>4285.5</v>
      </c>
      <c r="Q901">
        <v>39819</v>
      </c>
      <c r="R901">
        <v>0.22388071900000001</v>
      </c>
      <c r="S901">
        <v>0</v>
      </c>
      <c r="T901">
        <v>55</v>
      </c>
    </row>
    <row r="902" spans="1:20" x14ac:dyDescent="0.25">
      <c r="A902" s="1">
        <v>44001</v>
      </c>
      <c r="B902">
        <v>44</v>
      </c>
      <c r="C902">
        <v>51497</v>
      </c>
      <c r="D902">
        <v>592</v>
      </c>
      <c r="E902" t="s">
        <v>20</v>
      </c>
      <c r="F902" t="s">
        <v>32</v>
      </c>
      <c r="G902">
        <v>26464</v>
      </c>
      <c r="H902">
        <v>96</v>
      </c>
      <c r="I902" t="s">
        <v>26</v>
      </c>
      <c r="J902" t="s">
        <v>30</v>
      </c>
      <c r="K902">
        <v>222</v>
      </c>
      <c r="L902">
        <v>0.192237624</v>
      </c>
      <c r="M902" t="s">
        <v>24</v>
      </c>
      <c r="N902">
        <v>28</v>
      </c>
      <c r="O902">
        <v>5081</v>
      </c>
      <c r="P902">
        <v>4291.4166670000004</v>
      </c>
      <c r="Q902">
        <v>36823</v>
      </c>
      <c r="R902">
        <v>0.21286348599999999</v>
      </c>
      <c r="S902">
        <v>0</v>
      </c>
      <c r="T902">
        <v>49</v>
      </c>
    </row>
    <row r="903" spans="1:20" x14ac:dyDescent="0.25">
      <c r="A903" s="1">
        <v>44002</v>
      </c>
      <c r="B903">
        <v>35</v>
      </c>
      <c r="C903">
        <v>69649</v>
      </c>
      <c r="D903">
        <v>558</v>
      </c>
      <c r="E903" t="s">
        <v>20</v>
      </c>
      <c r="F903" t="s">
        <v>32</v>
      </c>
      <c r="G903">
        <v>22969</v>
      </c>
      <c r="H903">
        <v>24</v>
      </c>
      <c r="I903" t="s">
        <v>35</v>
      </c>
      <c r="J903" t="s">
        <v>27</v>
      </c>
      <c r="K903">
        <v>256</v>
      </c>
      <c r="L903">
        <v>0.371416466</v>
      </c>
      <c r="M903" t="s">
        <v>31</v>
      </c>
      <c r="N903">
        <v>24</v>
      </c>
      <c r="O903">
        <v>3011</v>
      </c>
      <c r="P903">
        <v>5804.0833329999996</v>
      </c>
      <c r="Q903">
        <v>5634</v>
      </c>
      <c r="R903">
        <v>0.231071835</v>
      </c>
      <c r="S903">
        <v>0</v>
      </c>
      <c r="T903">
        <v>55</v>
      </c>
    </row>
    <row r="904" spans="1:20" x14ac:dyDescent="0.25">
      <c r="A904" s="1">
        <v>44003</v>
      </c>
      <c r="B904">
        <v>40</v>
      </c>
      <c r="C904">
        <v>22203</v>
      </c>
      <c r="D904">
        <v>513</v>
      </c>
      <c r="F904" t="s">
        <v>25</v>
      </c>
      <c r="G904">
        <v>17766</v>
      </c>
      <c r="H904">
        <v>72</v>
      </c>
      <c r="I904" t="s">
        <v>22</v>
      </c>
      <c r="J904" t="s">
        <v>23</v>
      </c>
      <c r="K904">
        <v>182</v>
      </c>
      <c r="L904">
        <v>0.62500848799999997</v>
      </c>
      <c r="M904" t="s">
        <v>24</v>
      </c>
      <c r="N904">
        <v>22</v>
      </c>
      <c r="O904">
        <v>1776</v>
      </c>
      <c r="P904">
        <v>1850.25</v>
      </c>
      <c r="Q904">
        <v>4998</v>
      </c>
      <c r="R904">
        <v>0.232744691</v>
      </c>
      <c r="S904">
        <v>0</v>
      </c>
      <c r="T904">
        <v>71</v>
      </c>
    </row>
    <row r="905" spans="1:20" x14ac:dyDescent="0.25">
      <c r="A905" s="1">
        <v>44004</v>
      </c>
      <c r="B905">
        <v>55</v>
      </c>
      <c r="D905">
        <v>575</v>
      </c>
      <c r="E905" t="s">
        <v>20</v>
      </c>
      <c r="F905" t="s">
        <v>29</v>
      </c>
      <c r="G905">
        <v>10795</v>
      </c>
      <c r="I905" t="s">
        <v>22</v>
      </c>
      <c r="J905" t="s">
        <v>30</v>
      </c>
      <c r="K905">
        <v>561</v>
      </c>
      <c r="L905">
        <v>0.33860521999999998</v>
      </c>
      <c r="M905" t="s">
        <v>38</v>
      </c>
      <c r="N905">
        <v>18</v>
      </c>
      <c r="O905">
        <v>1814</v>
      </c>
      <c r="P905">
        <v>21845.333330000001</v>
      </c>
      <c r="Q905">
        <v>98050</v>
      </c>
      <c r="R905">
        <v>0.218669435</v>
      </c>
      <c r="S905">
        <v>1</v>
      </c>
      <c r="T905">
        <v>39.200000000000003</v>
      </c>
    </row>
    <row r="906" spans="1:20" x14ac:dyDescent="0.25">
      <c r="A906" s="1">
        <v>44005</v>
      </c>
      <c r="B906">
        <v>42</v>
      </c>
      <c r="C906">
        <v>49736</v>
      </c>
      <c r="D906">
        <v>527</v>
      </c>
      <c r="E906" t="s">
        <v>20</v>
      </c>
      <c r="F906" t="s">
        <v>29</v>
      </c>
      <c r="G906">
        <v>38545</v>
      </c>
      <c r="H906">
        <v>60</v>
      </c>
      <c r="I906" t="s">
        <v>22</v>
      </c>
      <c r="J906" t="s">
        <v>34</v>
      </c>
      <c r="K906">
        <v>183</v>
      </c>
      <c r="L906">
        <v>0.17267270800000001</v>
      </c>
      <c r="M906" t="s">
        <v>38</v>
      </c>
      <c r="N906">
        <v>24</v>
      </c>
      <c r="O906">
        <v>615</v>
      </c>
      <c r="P906">
        <v>4144.6666670000004</v>
      </c>
      <c r="Q906">
        <v>10424</v>
      </c>
      <c r="R906">
        <v>0.25283083899999997</v>
      </c>
      <c r="S906">
        <v>0</v>
      </c>
      <c r="T906">
        <v>50</v>
      </c>
    </row>
    <row r="907" spans="1:20" x14ac:dyDescent="0.25">
      <c r="A907" s="1">
        <v>44006</v>
      </c>
      <c r="B907">
        <v>40</v>
      </c>
      <c r="C907">
        <v>52667</v>
      </c>
      <c r="D907">
        <v>600</v>
      </c>
      <c r="E907" t="s">
        <v>20</v>
      </c>
      <c r="F907" t="s">
        <v>21</v>
      </c>
      <c r="G907">
        <v>35591</v>
      </c>
      <c r="H907">
        <v>48</v>
      </c>
      <c r="I907" t="s">
        <v>35</v>
      </c>
      <c r="J907" t="s">
        <v>30</v>
      </c>
      <c r="K907">
        <v>376</v>
      </c>
      <c r="L907">
        <v>0.25639588000000002</v>
      </c>
      <c r="M907" t="s">
        <v>24</v>
      </c>
      <c r="N907">
        <v>29</v>
      </c>
      <c r="O907">
        <v>2154</v>
      </c>
      <c r="P907">
        <v>4388.9166670000004</v>
      </c>
      <c r="Q907">
        <v>49787</v>
      </c>
      <c r="R907">
        <v>0.23569575700000001</v>
      </c>
      <c r="S907">
        <v>0</v>
      </c>
      <c r="T907">
        <v>48</v>
      </c>
    </row>
    <row r="908" spans="1:20" x14ac:dyDescent="0.25">
      <c r="A908" s="1">
        <v>44007</v>
      </c>
      <c r="B908">
        <v>23</v>
      </c>
      <c r="C908">
        <v>15825</v>
      </c>
      <c r="D908">
        <v>490</v>
      </c>
      <c r="E908" t="s">
        <v>20</v>
      </c>
      <c r="F908" t="s">
        <v>25</v>
      </c>
      <c r="G908">
        <v>18994</v>
      </c>
      <c r="H908">
        <v>36</v>
      </c>
      <c r="I908" t="s">
        <v>22</v>
      </c>
      <c r="J908" t="s">
        <v>34</v>
      </c>
      <c r="K908">
        <v>519</v>
      </c>
      <c r="L908">
        <v>0.11363923099999999</v>
      </c>
      <c r="M908" t="s">
        <v>38</v>
      </c>
      <c r="N908">
        <v>23</v>
      </c>
      <c r="O908">
        <v>966</v>
      </c>
      <c r="P908">
        <v>1318.75</v>
      </c>
      <c r="Q908">
        <v>35647</v>
      </c>
      <c r="R908">
        <v>0.27482123899999999</v>
      </c>
      <c r="S908">
        <v>0</v>
      </c>
      <c r="T908">
        <v>51</v>
      </c>
    </row>
    <row r="909" spans="1:20" x14ac:dyDescent="0.25">
      <c r="A909" s="1">
        <v>44008</v>
      </c>
      <c r="B909">
        <v>48</v>
      </c>
      <c r="C909">
        <v>56667</v>
      </c>
      <c r="D909">
        <v>539</v>
      </c>
      <c r="E909" t="s">
        <v>20</v>
      </c>
      <c r="F909" t="s">
        <v>32</v>
      </c>
      <c r="G909">
        <v>15356</v>
      </c>
      <c r="H909">
        <v>36</v>
      </c>
      <c r="I909" t="s">
        <v>22</v>
      </c>
      <c r="J909" t="s">
        <v>23</v>
      </c>
      <c r="K909">
        <v>678</v>
      </c>
      <c r="L909">
        <v>0.27643062800000001</v>
      </c>
      <c r="M909" t="s">
        <v>31</v>
      </c>
      <c r="N909">
        <v>21</v>
      </c>
      <c r="O909">
        <v>2534</v>
      </c>
      <c r="P909">
        <v>4722.25</v>
      </c>
      <c r="Q909">
        <v>29914</v>
      </c>
      <c r="R909">
        <v>0.21231750999999999</v>
      </c>
      <c r="S909">
        <v>0</v>
      </c>
      <c r="T909">
        <v>53</v>
      </c>
    </row>
    <row r="910" spans="1:20" x14ac:dyDescent="0.25">
      <c r="A910" s="1">
        <v>44009</v>
      </c>
      <c r="B910">
        <v>47</v>
      </c>
      <c r="C910">
        <v>52606</v>
      </c>
      <c r="D910">
        <v>592</v>
      </c>
      <c r="F910" t="s">
        <v>32</v>
      </c>
      <c r="H910">
        <v>36</v>
      </c>
      <c r="I910" t="s">
        <v>26</v>
      </c>
      <c r="J910" t="s">
        <v>34</v>
      </c>
      <c r="K910">
        <v>534</v>
      </c>
      <c r="L910">
        <v>0.176627489</v>
      </c>
      <c r="M910" t="s">
        <v>31</v>
      </c>
      <c r="N910">
        <v>26</v>
      </c>
      <c r="O910">
        <v>903</v>
      </c>
      <c r="P910">
        <v>4383.8333329999996</v>
      </c>
      <c r="Q910">
        <v>98836</v>
      </c>
      <c r="R910">
        <v>0.20868584700000001</v>
      </c>
      <c r="S910">
        <v>0</v>
      </c>
      <c r="T910">
        <v>48</v>
      </c>
    </row>
    <row r="911" spans="1:20" x14ac:dyDescent="0.25">
      <c r="A911" s="1">
        <v>44010</v>
      </c>
      <c r="B911">
        <v>65</v>
      </c>
      <c r="C911">
        <v>27956</v>
      </c>
      <c r="D911">
        <v>540</v>
      </c>
      <c r="E911" t="s">
        <v>20</v>
      </c>
      <c r="F911" t="s">
        <v>32</v>
      </c>
      <c r="G911">
        <v>25975</v>
      </c>
      <c r="H911">
        <v>84</v>
      </c>
      <c r="I911" t="s">
        <v>22</v>
      </c>
      <c r="J911" t="s">
        <v>23</v>
      </c>
      <c r="K911">
        <v>585</v>
      </c>
      <c r="L911">
        <v>0.42609590899999999</v>
      </c>
      <c r="M911" t="s">
        <v>24</v>
      </c>
      <c r="N911">
        <v>26</v>
      </c>
      <c r="O911">
        <v>6895</v>
      </c>
      <c r="P911">
        <v>2329.666667</v>
      </c>
      <c r="Q911">
        <v>93727</v>
      </c>
      <c r="R911">
        <v>0.25537649899999998</v>
      </c>
      <c r="S911">
        <v>0</v>
      </c>
      <c r="T911">
        <v>56</v>
      </c>
    </row>
    <row r="912" spans="1:20" x14ac:dyDescent="0.25">
      <c r="A912" s="1">
        <v>44011</v>
      </c>
      <c r="B912">
        <v>36</v>
      </c>
      <c r="C912">
        <v>23081</v>
      </c>
      <c r="D912">
        <v>624</v>
      </c>
      <c r="E912" t="s">
        <v>33</v>
      </c>
      <c r="F912" t="s">
        <v>29</v>
      </c>
      <c r="G912">
        <v>24333</v>
      </c>
      <c r="H912">
        <v>48</v>
      </c>
      <c r="I912" t="s">
        <v>22</v>
      </c>
      <c r="J912" t="s">
        <v>27</v>
      </c>
      <c r="K912">
        <v>354</v>
      </c>
      <c r="L912">
        <v>0.43698085199999998</v>
      </c>
      <c r="M912" t="s">
        <v>34</v>
      </c>
      <c r="N912">
        <v>30</v>
      </c>
      <c r="O912">
        <v>1514</v>
      </c>
      <c r="P912">
        <v>1923.416667</v>
      </c>
      <c r="Q912">
        <v>11251</v>
      </c>
      <c r="R912">
        <v>0.204813407</v>
      </c>
      <c r="S912">
        <v>0</v>
      </c>
      <c r="T912">
        <v>58</v>
      </c>
    </row>
    <row r="913" spans="1:20" x14ac:dyDescent="0.25">
      <c r="A913" s="1">
        <v>44012</v>
      </c>
      <c r="B913">
        <v>42</v>
      </c>
      <c r="C913">
        <v>32497</v>
      </c>
      <c r="D913">
        <v>630</v>
      </c>
      <c r="E913" t="s">
        <v>20</v>
      </c>
      <c r="F913" t="s">
        <v>29</v>
      </c>
      <c r="G913">
        <v>16446</v>
      </c>
      <c r="H913">
        <v>60</v>
      </c>
      <c r="I913" t="s">
        <v>22</v>
      </c>
      <c r="J913" t="s">
        <v>34</v>
      </c>
      <c r="K913">
        <v>222</v>
      </c>
      <c r="L913">
        <v>7.8868501999999993E-2</v>
      </c>
      <c r="M913" t="s">
        <v>34</v>
      </c>
      <c r="N913">
        <v>31</v>
      </c>
      <c r="O913">
        <v>4617</v>
      </c>
      <c r="P913">
        <v>2708.083333</v>
      </c>
      <c r="Q913">
        <v>33406</v>
      </c>
      <c r="R913">
        <v>0.18555970499999999</v>
      </c>
      <c r="S913">
        <v>0</v>
      </c>
      <c r="T913">
        <v>48</v>
      </c>
    </row>
    <row r="914" spans="1:20" x14ac:dyDescent="0.25">
      <c r="A914" s="1">
        <v>44013</v>
      </c>
      <c r="B914">
        <v>42</v>
      </c>
      <c r="C914">
        <v>38876</v>
      </c>
      <c r="D914">
        <v>594</v>
      </c>
      <c r="E914" t="s">
        <v>20</v>
      </c>
      <c r="H914">
        <v>120</v>
      </c>
      <c r="I914" t="s">
        <v>22</v>
      </c>
      <c r="J914" t="s">
        <v>23</v>
      </c>
      <c r="K914">
        <v>994</v>
      </c>
      <c r="L914">
        <v>0.41367101699999997</v>
      </c>
      <c r="M914" t="s">
        <v>31</v>
      </c>
      <c r="N914">
        <v>25</v>
      </c>
      <c r="O914">
        <v>6641</v>
      </c>
      <c r="P914">
        <v>3239.666667</v>
      </c>
      <c r="Q914">
        <v>35761</v>
      </c>
      <c r="R914">
        <v>0.311104981</v>
      </c>
      <c r="S914">
        <v>0</v>
      </c>
      <c r="T914">
        <v>56</v>
      </c>
    </row>
    <row r="915" spans="1:20" x14ac:dyDescent="0.25">
      <c r="A915" s="1">
        <v>44014</v>
      </c>
      <c r="B915">
        <v>58</v>
      </c>
      <c r="C915">
        <v>75611</v>
      </c>
      <c r="D915">
        <v>624</v>
      </c>
      <c r="E915" t="s">
        <v>20</v>
      </c>
      <c r="F915" t="s">
        <v>21</v>
      </c>
      <c r="G915">
        <v>20594</v>
      </c>
      <c r="H915">
        <v>36</v>
      </c>
      <c r="I915" t="s">
        <v>22</v>
      </c>
      <c r="J915" t="s">
        <v>30</v>
      </c>
      <c r="K915">
        <v>315</v>
      </c>
      <c r="L915">
        <v>0.16297777499999999</v>
      </c>
      <c r="M915" t="s">
        <v>24</v>
      </c>
      <c r="N915">
        <v>20</v>
      </c>
      <c r="O915">
        <v>18821</v>
      </c>
      <c r="P915">
        <v>6300.9166670000004</v>
      </c>
      <c r="Q915">
        <v>32401</v>
      </c>
      <c r="R915">
        <v>0.19265560600000001</v>
      </c>
      <c r="S915">
        <v>1</v>
      </c>
      <c r="T915">
        <v>36.799999999999997</v>
      </c>
    </row>
    <row r="916" spans="1:20" x14ac:dyDescent="0.25">
      <c r="A916" s="1">
        <v>44015</v>
      </c>
      <c r="B916">
        <v>38</v>
      </c>
      <c r="C916">
        <v>55313</v>
      </c>
      <c r="D916">
        <v>612</v>
      </c>
      <c r="E916" t="s">
        <v>20</v>
      </c>
      <c r="F916" t="s">
        <v>21</v>
      </c>
      <c r="G916">
        <v>17526</v>
      </c>
      <c r="H916">
        <v>12</v>
      </c>
      <c r="I916" t="s">
        <v>22</v>
      </c>
      <c r="J916" t="s">
        <v>27</v>
      </c>
      <c r="K916">
        <v>272</v>
      </c>
      <c r="L916">
        <v>0.12539219500000001</v>
      </c>
      <c r="M916" t="s">
        <v>31</v>
      </c>
      <c r="N916">
        <v>21</v>
      </c>
      <c r="O916">
        <v>364</v>
      </c>
      <c r="P916">
        <v>4609.4166670000004</v>
      </c>
      <c r="Q916">
        <v>44370</v>
      </c>
      <c r="R916">
        <v>0.18850150900000001</v>
      </c>
      <c r="S916">
        <v>0</v>
      </c>
      <c r="T916">
        <v>47</v>
      </c>
    </row>
    <row r="917" spans="1:20" x14ac:dyDescent="0.25">
      <c r="A917" s="1">
        <v>44016</v>
      </c>
      <c r="B917">
        <v>43</v>
      </c>
      <c r="C917">
        <v>53319</v>
      </c>
      <c r="D917">
        <v>610</v>
      </c>
      <c r="E917" t="s">
        <v>20</v>
      </c>
      <c r="F917" t="s">
        <v>21</v>
      </c>
      <c r="G917">
        <v>13677</v>
      </c>
      <c r="H917">
        <v>72</v>
      </c>
      <c r="I917" t="s">
        <v>22</v>
      </c>
      <c r="J917" t="s">
        <v>27</v>
      </c>
      <c r="K917">
        <v>293</v>
      </c>
      <c r="L917">
        <v>0.33719681600000001</v>
      </c>
      <c r="M917" t="s">
        <v>24</v>
      </c>
      <c r="N917">
        <v>20</v>
      </c>
      <c r="O917">
        <v>840</v>
      </c>
      <c r="P917">
        <v>4443.25</v>
      </c>
      <c r="Q917">
        <v>32705</v>
      </c>
      <c r="R917">
        <v>0.238440128</v>
      </c>
      <c r="S917">
        <v>1</v>
      </c>
      <c r="T917">
        <v>40.799999999999997</v>
      </c>
    </row>
    <row r="918" spans="1:20" x14ac:dyDescent="0.25">
      <c r="A918" s="1">
        <v>44017</v>
      </c>
      <c r="B918">
        <v>47</v>
      </c>
      <c r="C918">
        <v>66851</v>
      </c>
      <c r="D918">
        <v>621</v>
      </c>
      <c r="F918" t="s">
        <v>32</v>
      </c>
      <c r="G918">
        <v>19329</v>
      </c>
      <c r="H918">
        <v>48</v>
      </c>
      <c r="I918" t="s">
        <v>22</v>
      </c>
      <c r="J918" t="s">
        <v>30</v>
      </c>
      <c r="K918">
        <v>237</v>
      </c>
      <c r="L918">
        <v>0.16228205800000001</v>
      </c>
      <c r="M918" t="s">
        <v>31</v>
      </c>
      <c r="N918">
        <v>29</v>
      </c>
      <c r="O918">
        <v>1418</v>
      </c>
      <c r="P918">
        <v>5570.9166670000004</v>
      </c>
      <c r="Q918">
        <v>164382</v>
      </c>
      <c r="R918">
        <v>0.17663093399999999</v>
      </c>
      <c r="S918">
        <v>1</v>
      </c>
      <c r="T918">
        <v>33.6</v>
      </c>
    </row>
    <row r="919" spans="1:20" x14ac:dyDescent="0.25">
      <c r="A919" s="1">
        <v>44018</v>
      </c>
      <c r="B919">
        <v>42</v>
      </c>
      <c r="C919">
        <v>70459</v>
      </c>
      <c r="D919">
        <v>607</v>
      </c>
      <c r="E919" t="s">
        <v>20</v>
      </c>
      <c r="F919" t="s">
        <v>32</v>
      </c>
      <c r="G919">
        <v>20544</v>
      </c>
      <c r="H919">
        <v>84</v>
      </c>
      <c r="I919" t="s">
        <v>22</v>
      </c>
      <c r="J919" t="s">
        <v>30</v>
      </c>
      <c r="K919">
        <v>412</v>
      </c>
      <c r="L919">
        <v>0.328994605</v>
      </c>
      <c r="M919" t="s">
        <v>31</v>
      </c>
      <c r="N919">
        <v>21</v>
      </c>
      <c r="O919">
        <v>3025</v>
      </c>
      <c r="P919">
        <v>5871.5833329999996</v>
      </c>
      <c r="Q919">
        <v>22735</v>
      </c>
      <c r="R919">
        <v>0.23751393900000001</v>
      </c>
      <c r="S919">
        <v>0</v>
      </c>
      <c r="T919">
        <v>53</v>
      </c>
    </row>
    <row r="920" spans="1:20" x14ac:dyDescent="0.25">
      <c r="A920" s="1">
        <v>44019</v>
      </c>
      <c r="B920">
        <v>34</v>
      </c>
      <c r="D920">
        <v>462</v>
      </c>
      <c r="E920" t="s">
        <v>20</v>
      </c>
      <c r="F920" t="s">
        <v>32</v>
      </c>
      <c r="G920">
        <v>35781</v>
      </c>
      <c r="I920" t="s">
        <v>26</v>
      </c>
      <c r="J920" t="s">
        <v>30</v>
      </c>
      <c r="K920">
        <v>309</v>
      </c>
      <c r="L920">
        <v>2.9841810999999999E-2</v>
      </c>
      <c r="M920" t="s">
        <v>24</v>
      </c>
      <c r="N920">
        <v>25</v>
      </c>
      <c r="O920">
        <v>2128</v>
      </c>
      <c r="P920">
        <v>3747.916667</v>
      </c>
      <c r="Q920">
        <v>64223</v>
      </c>
      <c r="R920">
        <v>0.29644362200000002</v>
      </c>
      <c r="S920">
        <v>0</v>
      </c>
      <c r="T920">
        <v>49</v>
      </c>
    </row>
    <row r="921" spans="1:20" x14ac:dyDescent="0.25">
      <c r="A921" s="1">
        <v>44020</v>
      </c>
      <c r="B921">
        <v>42</v>
      </c>
      <c r="C921">
        <v>61100</v>
      </c>
      <c r="D921">
        <v>554</v>
      </c>
      <c r="E921" t="s">
        <v>20</v>
      </c>
      <c r="F921" t="s">
        <v>25</v>
      </c>
      <c r="G921">
        <v>52287</v>
      </c>
      <c r="H921">
        <v>24</v>
      </c>
      <c r="I921" t="s">
        <v>22</v>
      </c>
      <c r="J921" t="s">
        <v>23</v>
      </c>
      <c r="K921">
        <v>205</v>
      </c>
      <c r="L921">
        <v>0.207180169</v>
      </c>
      <c r="M921" t="s">
        <v>31</v>
      </c>
      <c r="N921">
        <v>29</v>
      </c>
      <c r="O921">
        <v>4874</v>
      </c>
      <c r="P921">
        <v>5091.6666670000004</v>
      </c>
      <c r="Q921">
        <v>140200</v>
      </c>
      <c r="R921">
        <v>0.24254767399999999</v>
      </c>
      <c r="S921">
        <v>0</v>
      </c>
      <c r="T921">
        <v>47</v>
      </c>
    </row>
    <row r="922" spans="1:20" x14ac:dyDescent="0.25">
      <c r="A922" s="1">
        <v>44021</v>
      </c>
      <c r="B922">
        <v>52</v>
      </c>
      <c r="C922">
        <v>57865</v>
      </c>
      <c r="D922">
        <v>575</v>
      </c>
      <c r="E922" t="s">
        <v>20</v>
      </c>
      <c r="G922">
        <v>33488</v>
      </c>
      <c r="H922">
        <v>48</v>
      </c>
      <c r="I922" t="s">
        <v>22</v>
      </c>
      <c r="J922" t="s">
        <v>27</v>
      </c>
      <c r="K922">
        <v>917</v>
      </c>
      <c r="L922">
        <v>0.31159498000000002</v>
      </c>
      <c r="M922" t="s">
        <v>24</v>
      </c>
      <c r="N922">
        <v>21</v>
      </c>
      <c r="O922">
        <v>1512</v>
      </c>
      <c r="P922">
        <v>4822.0833329999996</v>
      </c>
      <c r="Q922">
        <v>6506</v>
      </c>
      <c r="R922">
        <v>0.24600677000000001</v>
      </c>
      <c r="S922">
        <v>0</v>
      </c>
      <c r="T922">
        <v>59</v>
      </c>
    </row>
    <row r="923" spans="1:20" x14ac:dyDescent="0.25">
      <c r="A923" s="1">
        <v>44022</v>
      </c>
      <c r="B923">
        <v>27</v>
      </c>
      <c r="C923">
        <v>44921</v>
      </c>
      <c r="D923">
        <v>546</v>
      </c>
      <c r="E923" t="s">
        <v>45</v>
      </c>
      <c r="F923" t="s">
        <v>21</v>
      </c>
      <c r="G923">
        <v>22941</v>
      </c>
      <c r="H923">
        <v>60</v>
      </c>
      <c r="I923" t="s">
        <v>22</v>
      </c>
      <c r="J923" t="s">
        <v>30</v>
      </c>
      <c r="K923">
        <v>521</v>
      </c>
      <c r="L923">
        <v>0.59854430700000005</v>
      </c>
      <c r="M923" t="s">
        <v>38</v>
      </c>
      <c r="N923">
        <v>24</v>
      </c>
      <c r="O923">
        <v>908</v>
      </c>
      <c r="P923">
        <v>3743.416667</v>
      </c>
      <c r="Q923">
        <v>2830</v>
      </c>
      <c r="R923">
        <v>0.20395279999999999</v>
      </c>
      <c r="S923">
        <v>0</v>
      </c>
      <c r="T923">
        <v>62</v>
      </c>
    </row>
    <row r="924" spans="1:20" x14ac:dyDescent="0.25">
      <c r="A924" s="1">
        <v>44023</v>
      </c>
      <c r="B924">
        <v>41</v>
      </c>
      <c r="C924">
        <v>26230</v>
      </c>
      <c r="D924">
        <v>546</v>
      </c>
      <c r="E924" t="s">
        <v>20</v>
      </c>
      <c r="F924" t="s">
        <v>32</v>
      </c>
      <c r="H924">
        <v>48</v>
      </c>
      <c r="I924" t="s">
        <v>22</v>
      </c>
      <c r="J924" t="s">
        <v>30</v>
      </c>
      <c r="K924">
        <v>589</v>
      </c>
      <c r="L924">
        <v>0.26072889399999999</v>
      </c>
      <c r="M924" t="s">
        <v>28</v>
      </c>
      <c r="N924">
        <v>28</v>
      </c>
      <c r="O924">
        <v>1995</v>
      </c>
      <c r="P924">
        <v>2185.833333</v>
      </c>
      <c r="Q924">
        <v>60565</v>
      </c>
      <c r="R924">
        <v>0.242077337</v>
      </c>
      <c r="S924">
        <v>0</v>
      </c>
      <c r="T924">
        <v>53</v>
      </c>
    </row>
    <row r="925" spans="1:20" x14ac:dyDescent="0.25">
      <c r="A925" s="1">
        <v>44024</v>
      </c>
      <c r="B925">
        <v>31</v>
      </c>
      <c r="C925">
        <v>55082</v>
      </c>
      <c r="D925">
        <v>542</v>
      </c>
      <c r="E925" t="s">
        <v>20</v>
      </c>
      <c r="F925" t="s">
        <v>29</v>
      </c>
      <c r="G925">
        <v>32621</v>
      </c>
      <c r="H925">
        <v>72</v>
      </c>
      <c r="I925" t="s">
        <v>35</v>
      </c>
      <c r="J925" t="s">
        <v>27</v>
      </c>
      <c r="K925">
        <v>474</v>
      </c>
      <c r="L925">
        <v>0.337756744</v>
      </c>
      <c r="M925" t="s">
        <v>31</v>
      </c>
      <c r="N925">
        <v>22</v>
      </c>
      <c r="O925">
        <v>726</v>
      </c>
      <c r="P925">
        <v>4590.1666670000004</v>
      </c>
      <c r="Q925">
        <v>80854</v>
      </c>
      <c r="R925">
        <v>0.28312886599999998</v>
      </c>
      <c r="S925">
        <v>0</v>
      </c>
      <c r="T925">
        <v>51</v>
      </c>
    </row>
    <row r="926" spans="1:20" x14ac:dyDescent="0.25">
      <c r="A926" s="1">
        <v>44025</v>
      </c>
      <c r="B926">
        <v>54</v>
      </c>
      <c r="C926">
        <v>74215</v>
      </c>
      <c r="D926">
        <v>638</v>
      </c>
      <c r="E926" t="s">
        <v>20</v>
      </c>
      <c r="F926" t="s">
        <v>29</v>
      </c>
      <c r="H926">
        <v>84</v>
      </c>
      <c r="I926" t="s">
        <v>26</v>
      </c>
      <c r="J926" t="s">
        <v>30</v>
      </c>
      <c r="K926">
        <v>607</v>
      </c>
      <c r="L926">
        <v>0.48006744899999998</v>
      </c>
      <c r="M926" t="s">
        <v>24</v>
      </c>
      <c r="N926">
        <v>24</v>
      </c>
      <c r="O926">
        <v>94</v>
      </c>
      <c r="P926">
        <v>6184.5833329999996</v>
      </c>
      <c r="Q926">
        <v>10538</v>
      </c>
      <c r="R926">
        <v>0.23668420200000001</v>
      </c>
      <c r="S926">
        <v>0</v>
      </c>
      <c r="T926">
        <v>54</v>
      </c>
    </row>
    <row r="927" spans="1:20" x14ac:dyDescent="0.25">
      <c r="A927" s="1">
        <v>44026</v>
      </c>
      <c r="B927">
        <v>21</v>
      </c>
      <c r="C927">
        <v>52859</v>
      </c>
      <c r="D927">
        <v>571</v>
      </c>
      <c r="F927" t="s">
        <v>32</v>
      </c>
      <c r="G927">
        <v>26984</v>
      </c>
      <c r="H927">
        <v>12</v>
      </c>
      <c r="I927" t="s">
        <v>22</v>
      </c>
      <c r="J927" t="s">
        <v>27</v>
      </c>
      <c r="K927">
        <v>261</v>
      </c>
      <c r="L927">
        <v>0.464761119</v>
      </c>
      <c r="M927" t="s">
        <v>24</v>
      </c>
      <c r="N927">
        <v>20</v>
      </c>
      <c r="O927">
        <v>1336</v>
      </c>
      <c r="P927">
        <v>4404.9166670000004</v>
      </c>
      <c r="Q927">
        <v>85761</v>
      </c>
      <c r="R927">
        <v>0.16518720000000001</v>
      </c>
      <c r="S927">
        <v>0</v>
      </c>
      <c r="T927">
        <v>55</v>
      </c>
    </row>
    <row r="928" spans="1:20" x14ac:dyDescent="0.25">
      <c r="A928" s="1">
        <v>44027</v>
      </c>
      <c r="B928">
        <v>33</v>
      </c>
      <c r="C928">
        <v>53732</v>
      </c>
      <c r="D928">
        <v>492</v>
      </c>
      <c r="E928" t="s">
        <v>20</v>
      </c>
      <c r="F928" t="s">
        <v>32</v>
      </c>
      <c r="G928">
        <v>20640</v>
      </c>
      <c r="H928">
        <v>72</v>
      </c>
      <c r="I928" t="s">
        <v>22</v>
      </c>
      <c r="J928" t="s">
        <v>30</v>
      </c>
      <c r="K928">
        <v>632</v>
      </c>
      <c r="L928">
        <v>0.13338808799999999</v>
      </c>
      <c r="M928" t="s">
        <v>24</v>
      </c>
      <c r="N928">
        <v>33</v>
      </c>
      <c r="O928">
        <v>2680</v>
      </c>
      <c r="P928">
        <v>4477.6666670000004</v>
      </c>
      <c r="Q928">
        <v>10154</v>
      </c>
      <c r="R928">
        <v>0.27471114699999999</v>
      </c>
      <c r="S928">
        <v>0</v>
      </c>
      <c r="T928">
        <v>56</v>
      </c>
    </row>
    <row r="929" spans="1:20" x14ac:dyDescent="0.25">
      <c r="A929" s="1">
        <v>44028</v>
      </c>
      <c r="B929">
        <v>44</v>
      </c>
      <c r="C929">
        <v>44997</v>
      </c>
      <c r="D929">
        <v>567</v>
      </c>
      <c r="E929" t="s">
        <v>20</v>
      </c>
      <c r="F929" t="s">
        <v>29</v>
      </c>
      <c r="G929">
        <v>16101</v>
      </c>
      <c r="H929">
        <v>72</v>
      </c>
      <c r="I929" t="s">
        <v>35</v>
      </c>
      <c r="J929" t="s">
        <v>27</v>
      </c>
      <c r="K929">
        <v>391</v>
      </c>
      <c r="L929">
        <v>0.27093952500000001</v>
      </c>
      <c r="M929" t="s">
        <v>38</v>
      </c>
      <c r="N929">
        <v>24</v>
      </c>
      <c r="O929">
        <v>1236</v>
      </c>
      <c r="P929">
        <v>3749.75</v>
      </c>
      <c r="Q929">
        <v>1858</v>
      </c>
      <c r="R929">
        <v>0.23119905299999999</v>
      </c>
      <c r="S929">
        <v>0</v>
      </c>
      <c r="T929">
        <v>65</v>
      </c>
    </row>
    <row r="930" spans="1:20" x14ac:dyDescent="0.25">
      <c r="A930" s="1">
        <v>44029</v>
      </c>
      <c r="B930">
        <v>58</v>
      </c>
      <c r="C930">
        <v>51640</v>
      </c>
      <c r="D930">
        <v>494</v>
      </c>
      <c r="F930" t="s">
        <v>29</v>
      </c>
      <c r="G930">
        <v>15605</v>
      </c>
      <c r="H930">
        <v>12</v>
      </c>
      <c r="I930" t="s">
        <v>35</v>
      </c>
      <c r="J930" t="s">
        <v>30</v>
      </c>
      <c r="K930">
        <v>436</v>
      </c>
      <c r="L930">
        <v>0.38565128799999998</v>
      </c>
      <c r="M930" t="s">
        <v>31</v>
      </c>
      <c r="N930">
        <v>26</v>
      </c>
      <c r="O930">
        <v>2045</v>
      </c>
      <c r="P930">
        <v>4303.3333329999996</v>
      </c>
      <c r="Q930">
        <v>67476</v>
      </c>
      <c r="R930">
        <v>0.240109187</v>
      </c>
      <c r="S930">
        <v>0</v>
      </c>
      <c r="T930">
        <v>64</v>
      </c>
    </row>
    <row r="931" spans="1:20" x14ac:dyDescent="0.25">
      <c r="A931" t="s">
        <v>114</v>
      </c>
      <c r="B931">
        <v>39</v>
      </c>
      <c r="C931">
        <v>43350</v>
      </c>
      <c r="D931">
        <v>554</v>
      </c>
      <c r="E931" t="s">
        <v>115</v>
      </c>
      <c r="F931" t="s">
        <v>116</v>
      </c>
      <c r="G931">
        <v>13925</v>
      </c>
      <c r="H931">
        <v>96</v>
      </c>
      <c r="I931" t="s">
        <v>22</v>
      </c>
      <c r="J931" t="s">
        <v>30</v>
      </c>
      <c r="K931">
        <v>607</v>
      </c>
      <c r="L931">
        <v>0.189186406</v>
      </c>
      <c r="M931" t="s">
        <v>24</v>
      </c>
      <c r="N931">
        <v>24</v>
      </c>
      <c r="O931">
        <v>423</v>
      </c>
      <c r="P931">
        <v>3612.5</v>
      </c>
      <c r="Q931">
        <v>112549</v>
      </c>
      <c r="R931">
        <v>0.22671512299999999</v>
      </c>
      <c r="S931">
        <v>0</v>
      </c>
      <c r="T931">
        <v>51</v>
      </c>
    </row>
    <row r="932" spans="1:20" x14ac:dyDescent="0.25">
      <c r="A932" s="1">
        <v>44031</v>
      </c>
      <c r="B932">
        <v>33</v>
      </c>
      <c r="C932">
        <v>34063</v>
      </c>
      <c r="D932">
        <v>428</v>
      </c>
      <c r="E932" t="s">
        <v>20</v>
      </c>
      <c r="F932" t="s">
        <v>21</v>
      </c>
      <c r="G932">
        <v>18291</v>
      </c>
      <c r="H932">
        <v>36</v>
      </c>
      <c r="I932" t="s">
        <v>26</v>
      </c>
      <c r="J932" t="s">
        <v>30</v>
      </c>
      <c r="K932">
        <v>513</v>
      </c>
      <c r="L932">
        <v>0.37933376000000002</v>
      </c>
      <c r="M932" t="s">
        <v>28</v>
      </c>
      <c r="N932">
        <v>36</v>
      </c>
      <c r="O932">
        <v>4946</v>
      </c>
      <c r="P932">
        <v>2838.583333</v>
      </c>
      <c r="Q932">
        <v>13006</v>
      </c>
      <c r="R932">
        <v>0.33916580200000002</v>
      </c>
      <c r="S932">
        <v>0</v>
      </c>
      <c r="T932">
        <v>57</v>
      </c>
    </row>
    <row r="933" spans="1:20" x14ac:dyDescent="0.25">
      <c r="A933" s="1">
        <v>44032</v>
      </c>
      <c r="B933">
        <v>62</v>
      </c>
      <c r="C933">
        <v>87307</v>
      </c>
      <c r="D933">
        <v>628</v>
      </c>
      <c r="E933" t="s">
        <v>20</v>
      </c>
      <c r="F933" t="s">
        <v>21</v>
      </c>
      <c r="G933">
        <v>16604</v>
      </c>
      <c r="H933">
        <v>72</v>
      </c>
      <c r="I933" t="s">
        <v>22</v>
      </c>
      <c r="J933" t="s">
        <v>27</v>
      </c>
      <c r="K933">
        <v>976</v>
      </c>
      <c r="L933">
        <v>0.51911051100000005</v>
      </c>
      <c r="M933" t="s">
        <v>31</v>
      </c>
      <c r="N933">
        <v>29</v>
      </c>
      <c r="O933">
        <v>694</v>
      </c>
      <c r="P933">
        <v>7275.5833329999996</v>
      </c>
      <c r="Q933">
        <v>40480</v>
      </c>
      <c r="R933">
        <v>0.246646538</v>
      </c>
      <c r="S933">
        <v>0</v>
      </c>
      <c r="T933">
        <v>53</v>
      </c>
    </row>
    <row r="934" spans="1:20" x14ac:dyDescent="0.25">
      <c r="A934" s="1">
        <v>44033</v>
      </c>
      <c r="B934">
        <v>22</v>
      </c>
      <c r="C934">
        <v>15130</v>
      </c>
      <c r="D934">
        <v>599</v>
      </c>
      <c r="F934" t="s">
        <v>29</v>
      </c>
      <c r="G934">
        <v>22821</v>
      </c>
      <c r="H934">
        <v>48</v>
      </c>
      <c r="I934" t="s">
        <v>44</v>
      </c>
      <c r="J934" t="s">
        <v>30</v>
      </c>
      <c r="K934">
        <v>606</v>
      </c>
      <c r="L934">
        <v>0.37287020900000001</v>
      </c>
      <c r="M934" t="s">
        <v>28</v>
      </c>
      <c r="N934">
        <v>26</v>
      </c>
      <c r="O934">
        <v>873</v>
      </c>
      <c r="P934">
        <v>1260.833333</v>
      </c>
      <c r="Q934">
        <v>49910</v>
      </c>
      <c r="R934">
        <v>0.23039409799999999</v>
      </c>
      <c r="S934">
        <v>0</v>
      </c>
      <c r="T934">
        <v>71</v>
      </c>
    </row>
    <row r="935" spans="1:20" x14ac:dyDescent="0.25">
      <c r="A935" s="1">
        <v>44034</v>
      </c>
      <c r="B935">
        <v>18</v>
      </c>
      <c r="C935">
        <v>143933</v>
      </c>
      <c r="E935" t="s">
        <v>45</v>
      </c>
      <c r="F935" t="s">
        <v>32</v>
      </c>
      <c r="G935">
        <v>26569</v>
      </c>
      <c r="H935">
        <v>84</v>
      </c>
      <c r="I935" t="s">
        <v>22</v>
      </c>
      <c r="J935" t="s">
        <v>30</v>
      </c>
      <c r="K935">
        <v>368</v>
      </c>
      <c r="L935">
        <v>0.601403668</v>
      </c>
      <c r="M935" t="s">
        <v>31</v>
      </c>
      <c r="N935">
        <v>19</v>
      </c>
      <c r="O935">
        <v>1254</v>
      </c>
      <c r="P935">
        <v>11994.416670000001</v>
      </c>
      <c r="Q935">
        <v>44739</v>
      </c>
      <c r="R935">
        <v>0.21384150299999999</v>
      </c>
      <c r="S935">
        <v>1</v>
      </c>
      <c r="T935">
        <v>46.4</v>
      </c>
    </row>
    <row r="936" spans="1:20" x14ac:dyDescent="0.25">
      <c r="A936" s="1">
        <v>44035</v>
      </c>
      <c r="B936">
        <v>45</v>
      </c>
      <c r="C936">
        <v>197517</v>
      </c>
      <c r="D936">
        <v>591</v>
      </c>
      <c r="E936" t="s">
        <v>20</v>
      </c>
      <c r="F936" t="s">
        <v>21</v>
      </c>
      <c r="G936">
        <v>31742</v>
      </c>
      <c r="H936">
        <v>60</v>
      </c>
      <c r="I936" t="s">
        <v>22</v>
      </c>
      <c r="J936" t="s">
        <v>27</v>
      </c>
      <c r="K936">
        <v>601</v>
      </c>
      <c r="L936">
        <v>0.109969654</v>
      </c>
      <c r="M936" t="s">
        <v>24</v>
      </c>
      <c r="N936">
        <v>20</v>
      </c>
      <c r="O936">
        <v>746</v>
      </c>
      <c r="P936">
        <v>16459.75</v>
      </c>
      <c r="Q936">
        <v>9807</v>
      </c>
      <c r="R936">
        <v>0.22881457699999999</v>
      </c>
      <c r="S936">
        <v>1</v>
      </c>
      <c r="T936">
        <v>38.4</v>
      </c>
    </row>
    <row r="937" spans="1:20" x14ac:dyDescent="0.25">
      <c r="A937" s="1">
        <v>44036</v>
      </c>
      <c r="B937">
        <v>33</v>
      </c>
      <c r="C937">
        <v>55332</v>
      </c>
      <c r="D937">
        <v>581</v>
      </c>
      <c r="E937" t="s">
        <v>20</v>
      </c>
      <c r="F937" t="s">
        <v>21</v>
      </c>
      <c r="G937">
        <v>43374</v>
      </c>
      <c r="H937">
        <v>60</v>
      </c>
      <c r="I937" t="s">
        <v>22</v>
      </c>
      <c r="J937" t="s">
        <v>27</v>
      </c>
      <c r="K937">
        <v>179</v>
      </c>
      <c r="L937">
        <v>0.20122151099999999</v>
      </c>
      <c r="M937" t="s">
        <v>38</v>
      </c>
      <c r="N937">
        <v>24</v>
      </c>
      <c r="O937">
        <v>1075</v>
      </c>
      <c r="P937">
        <v>4611</v>
      </c>
      <c r="Q937">
        <v>31290</v>
      </c>
      <c r="R937">
        <v>0.23008996300000001</v>
      </c>
      <c r="S937">
        <v>0</v>
      </c>
      <c r="T937">
        <v>52</v>
      </c>
    </row>
    <row r="938" spans="1:20" x14ac:dyDescent="0.25">
      <c r="A938" s="1">
        <v>44037</v>
      </c>
      <c r="B938">
        <v>27</v>
      </c>
      <c r="C938">
        <v>59383</v>
      </c>
      <c r="D938">
        <v>561</v>
      </c>
      <c r="E938" t="s">
        <v>20</v>
      </c>
      <c r="F938" t="s">
        <v>25</v>
      </c>
      <c r="G938">
        <v>10466</v>
      </c>
      <c r="H938">
        <v>48</v>
      </c>
      <c r="I938" t="s">
        <v>26</v>
      </c>
      <c r="J938" t="s">
        <v>27</v>
      </c>
      <c r="K938">
        <v>512</v>
      </c>
      <c r="L938">
        <v>5.5445170000000002E-2</v>
      </c>
      <c r="M938" t="s">
        <v>28</v>
      </c>
      <c r="N938">
        <v>32</v>
      </c>
      <c r="O938">
        <v>23163</v>
      </c>
      <c r="P938">
        <v>4948.5833329999996</v>
      </c>
      <c r="Q938">
        <v>66874</v>
      </c>
      <c r="R938">
        <v>0.244818595</v>
      </c>
      <c r="S938">
        <v>1</v>
      </c>
      <c r="T938">
        <v>38.4</v>
      </c>
    </row>
    <row r="939" spans="1:20" x14ac:dyDescent="0.25">
      <c r="A939" s="1">
        <v>44038</v>
      </c>
      <c r="B939">
        <v>48</v>
      </c>
      <c r="C939">
        <v>76133</v>
      </c>
      <c r="D939">
        <v>520</v>
      </c>
      <c r="E939" t="s">
        <v>20</v>
      </c>
      <c r="F939" t="s">
        <v>25</v>
      </c>
      <c r="G939">
        <v>15151</v>
      </c>
      <c r="H939">
        <v>24</v>
      </c>
      <c r="I939" t="s">
        <v>26</v>
      </c>
      <c r="J939" t="s">
        <v>30</v>
      </c>
      <c r="K939">
        <v>603</v>
      </c>
      <c r="L939">
        <v>0.32421588299999998</v>
      </c>
      <c r="M939" t="s">
        <v>34</v>
      </c>
      <c r="N939">
        <v>37</v>
      </c>
      <c r="O939">
        <v>2950</v>
      </c>
      <c r="P939">
        <v>6344.4166670000004</v>
      </c>
      <c r="Q939">
        <v>305215</v>
      </c>
      <c r="R939">
        <v>0.24924469099999999</v>
      </c>
      <c r="S939">
        <v>1</v>
      </c>
      <c r="T939">
        <v>38.4</v>
      </c>
    </row>
    <row r="940" spans="1:20" x14ac:dyDescent="0.25">
      <c r="A940" s="1">
        <v>44039</v>
      </c>
      <c r="B940">
        <v>42</v>
      </c>
      <c r="C940">
        <v>37449</v>
      </c>
      <c r="D940">
        <v>649</v>
      </c>
      <c r="E940" t="s">
        <v>20</v>
      </c>
      <c r="F940" t="s">
        <v>29</v>
      </c>
      <c r="G940">
        <v>19647</v>
      </c>
      <c r="H940">
        <v>60</v>
      </c>
      <c r="I940" t="s">
        <v>22</v>
      </c>
      <c r="J940" t="s">
        <v>23</v>
      </c>
      <c r="K940">
        <v>265</v>
      </c>
      <c r="L940">
        <v>0.19018918000000001</v>
      </c>
      <c r="M940" t="s">
        <v>31</v>
      </c>
      <c r="N940">
        <v>27</v>
      </c>
      <c r="O940">
        <v>2886</v>
      </c>
      <c r="P940">
        <v>3120.75</v>
      </c>
      <c r="Q940">
        <v>6215</v>
      </c>
      <c r="R940">
        <v>0.213956059</v>
      </c>
      <c r="S940">
        <v>0</v>
      </c>
      <c r="T940">
        <v>49</v>
      </c>
    </row>
    <row r="941" spans="1:20" x14ac:dyDescent="0.25">
      <c r="A941" s="1">
        <v>44040</v>
      </c>
      <c r="B941">
        <v>33</v>
      </c>
      <c r="C941">
        <v>91948</v>
      </c>
      <c r="D941">
        <v>644</v>
      </c>
      <c r="E941" t="s">
        <v>20</v>
      </c>
      <c r="G941">
        <v>29198</v>
      </c>
      <c r="H941">
        <v>48</v>
      </c>
      <c r="I941" t="s">
        <v>26</v>
      </c>
      <c r="J941" t="s">
        <v>23</v>
      </c>
      <c r="K941">
        <v>544</v>
      </c>
      <c r="L941">
        <v>0.35614800400000002</v>
      </c>
      <c r="M941" t="s">
        <v>28</v>
      </c>
      <c r="N941">
        <v>34</v>
      </c>
      <c r="O941">
        <v>932</v>
      </c>
      <c r="P941">
        <v>7662.3333329999996</v>
      </c>
      <c r="Q941">
        <v>146247</v>
      </c>
      <c r="R941">
        <v>0.18310700499999999</v>
      </c>
      <c r="S941">
        <v>1</v>
      </c>
      <c r="T941">
        <v>36.799999999999997</v>
      </c>
    </row>
    <row r="942" spans="1:20" x14ac:dyDescent="0.25">
      <c r="A942" s="1">
        <v>44041</v>
      </c>
      <c r="B942">
        <v>24</v>
      </c>
      <c r="C942">
        <v>66571</v>
      </c>
      <c r="E942" t="s">
        <v>20</v>
      </c>
      <c r="F942" t="s">
        <v>32</v>
      </c>
      <c r="G942">
        <v>26638</v>
      </c>
      <c r="H942">
        <v>48</v>
      </c>
      <c r="I942" t="s">
        <v>35</v>
      </c>
      <c r="J942" t="s">
        <v>27</v>
      </c>
      <c r="K942">
        <v>396</v>
      </c>
      <c r="L942">
        <v>0.35091939599999999</v>
      </c>
      <c r="M942" t="s">
        <v>38</v>
      </c>
      <c r="N942">
        <v>31</v>
      </c>
      <c r="O942">
        <v>29297</v>
      </c>
      <c r="P942">
        <v>5547.5833329999996</v>
      </c>
      <c r="Q942">
        <v>5389</v>
      </c>
      <c r="R942">
        <v>0.25215132200000001</v>
      </c>
      <c r="S942">
        <v>0</v>
      </c>
      <c r="T942">
        <v>54</v>
      </c>
    </row>
    <row r="943" spans="1:20" x14ac:dyDescent="0.25">
      <c r="A943" s="1">
        <v>44042</v>
      </c>
      <c r="B943">
        <v>50</v>
      </c>
      <c r="C943">
        <v>20733</v>
      </c>
      <c r="D943">
        <v>592</v>
      </c>
      <c r="E943" t="s">
        <v>20</v>
      </c>
      <c r="F943" t="s">
        <v>29</v>
      </c>
      <c r="G943">
        <v>21898</v>
      </c>
      <c r="H943">
        <v>48</v>
      </c>
      <c r="I943" t="s">
        <v>22</v>
      </c>
      <c r="J943" t="s">
        <v>23</v>
      </c>
      <c r="K943">
        <v>819</v>
      </c>
      <c r="L943">
        <v>9.7535936000000004E-2</v>
      </c>
      <c r="M943" t="s">
        <v>38</v>
      </c>
      <c r="N943">
        <v>24</v>
      </c>
      <c r="O943">
        <v>2262</v>
      </c>
      <c r="P943">
        <v>1727.75</v>
      </c>
      <c r="Q943">
        <v>60367</v>
      </c>
      <c r="R943">
        <v>0.22839484400000001</v>
      </c>
      <c r="S943">
        <v>0</v>
      </c>
      <c r="T943">
        <v>49</v>
      </c>
    </row>
    <row r="944" spans="1:20" x14ac:dyDescent="0.25">
      <c r="A944" s="1">
        <v>44043</v>
      </c>
      <c r="B944">
        <v>47</v>
      </c>
      <c r="C944">
        <v>21176</v>
      </c>
      <c r="D944">
        <v>577</v>
      </c>
      <c r="E944" t="s">
        <v>20</v>
      </c>
      <c r="F944" t="s">
        <v>21</v>
      </c>
      <c r="G944">
        <v>9330</v>
      </c>
      <c r="H944">
        <v>72</v>
      </c>
      <c r="I944" t="s">
        <v>26</v>
      </c>
      <c r="J944" t="s">
        <v>27</v>
      </c>
      <c r="K944">
        <v>519</v>
      </c>
      <c r="L944">
        <v>0.49751783399999999</v>
      </c>
      <c r="M944" t="s">
        <v>24</v>
      </c>
      <c r="N944">
        <v>26</v>
      </c>
      <c r="O944">
        <v>9557</v>
      </c>
      <c r="P944">
        <v>1764.666667</v>
      </c>
      <c r="Q944">
        <v>11226</v>
      </c>
      <c r="R944">
        <v>0.26149505299999998</v>
      </c>
      <c r="S944">
        <v>0</v>
      </c>
      <c r="T944">
        <v>58</v>
      </c>
    </row>
    <row r="945" spans="1:20" x14ac:dyDescent="0.25">
      <c r="A945" s="1">
        <v>44044</v>
      </c>
      <c r="B945">
        <v>38</v>
      </c>
      <c r="C945">
        <v>74407</v>
      </c>
      <c r="D945">
        <v>598</v>
      </c>
      <c r="F945" t="s">
        <v>29</v>
      </c>
      <c r="G945">
        <v>16099</v>
      </c>
      <c r="H945">
        <v>24</v>
      </c>
      <c r="I945" t="s">
        <v>26</v>
      </c>
      <c r="J945" t="s">
        <v>27</v>
      </c>
      <c r="K945">
        <v>377</v>
      </c>
      <c r="L945">
        <v>1.7208602999999999E-2</v>
      </c>
      <c r="M945" t="s">
        <v>31</v>
      </c>
      <c r="N945">
        <v>31</v>
      </c>
      <c r="O945">
        <v>2989</v>
      </c>
      <c r="P945">
        <v>6200.5833329999996</v>
      </c>
      <c r="Q945">
        <v>335330</v>
      </c>
      <c r="R945">
        <v>0.21194812699999999</v>
      </c>
      <c r="S945">
        <v>1</v>
      </c>
      <c r="T945">
        <v>36</v>
      </c>
    </row>
    <row r="946" spans="1:20" x14ac:dyDescent="0.25">
      <c r="A946" s="1">
        <v>44045</v>
      </c>
      <c r="B946">
        <v>62</v>
      </c>
      <c r="C946">
        <v>56927</v>
      </c>
      <c r="D946">
        <v>602</v>
      </c>
      <c r="E946" t="s">
        <v>20</v>
      </c>
      <c r="F946" t="s">
        <v>29</v>
      </c>
      <c r="G946">
        <v>21949</v>
      </c>
      <c r="H946">
        <v>72</v>
      </c>
      <c r="I946" t="s">
        <v>26</v>
      </c>
      <c r="J946" t="s">
        <v>34</v>
      </c>
      <c r="K946">
        <v>538</v>
      </c>
      <c r="L946">
        <v>0.18648947699999999</v>
      </c>
      <c r="M946" t="s">
        <v>31</v>
      </c>
      <c r="N946">
        <v>35</v>
      </c>
      <c r="O946">
        <v>4629</v>
      </c>
      <c r="P946">
        <v>4743.9166670000004</v>
      </c>
      <c r="Q946">
        <v>1784</v>
      </c>
      <c r="R946">
        <v>0.230934536</v>
      </c>
      <c r="S946">
        <v>0</v>
      </c>
      <c r="T946">
        <v>46</v>
      </c>
    </row>
    <row r="947" spans="1:20" x14ac:dyDescent="0.25">
      <c r="A947" s="1">
        <v>44046</v>
      </c>
      <c r="B947">
        <v>27</v>
      </c>
      <c r="D947">
        <v>587</v>
      </c>
      <c r="E947" t="s">
        <v>33</v>
      </c>
      <c r="F947" t="s">
        <v>21</v>
      </c>
      <c r="G947">
        <v>23575</v>
      </c>
      <c r="I947" t="s">
        <v>22</v>
      </c>
      <c r="J947" t="s">
        <v>30</v>
      </c>
      <c r="K947">
        <v>321</v>
      </c>
      <c r="L947">
        <v>0.20755178199999999</v>
      </c>
      <c r="M947" t="s">
        <v>28</v>
      </c>
      <c r="N947">
        <v>23</v>
      </c>
      <c r="O947">
        <v>1262</v>
      </c>
      <c r="P947">
        <v>3348.916667</v>
      </c>
      <c r="Q947">
        <v>6018</v>
      </c>
      <c r="R947">
        <v>0.21643198399999999</v>
      </c>
      <c r="S947">
        <v>0</v>
      </c>
      <c r="T947">
        <v>62</v>
      </c>
    </row>
    <row r="948" spans="1:20" x14ac:dyDescent="0.25">
      <c r="A948" s="1">
        <v>44047</v>
      </c>
      <c r="B948">
        <v>21</v>
      </c>
      <c r="C948">
        <v>28473</v>
      </c>
      <c r="D948">
        <v>480</v>
      </c>
      <c r="E948" t="s">
        <v>20</v>
      </c>
      <c r="G948">
        <v>31204</v>
      </c>
      <c r="H948">
        <v>36</v>
      </c>
      <c r="I948" t="s">
        <v>22</v>
      </c>
      <c r="J948" t="s">
        <v>34</v>
      </c>
      <c r="K948">
        <v>402</v>
      </c>
      <c r="L948">
        <v>0.152673588</v>
      </c>
      <c r="M948" t="s">
        <v>24</v>
      </c>
      <c r="N948">
        <v>23</v>
      </c>
      <c r="O948">
        <v>1378</v>
      </c>
      <c r="P948">
        <v>2372.75</v>
      </c>
      <c r="Q948">
        <v>16724</v>
      </c>
      <c r="R948">
        <v>0.30884823500000003</v>
      </c>
      <c r="S948">
        <v>0</v>
      </c>
      <c r="T948">
        <v>53</v>
      </c>
    </row>
    <row r="949" spans="1:20" x14ac:dyDescent="0.25">
      <c r="A949" s="1">
        <v>44048</v>
      </c>
      <c r="B949">
        <v>31</v>
      </c>
      <c r="C949">
        <v>24627</v>
      </c>
      <c r="D949">
        <v>480</v>
      </c>
      <c r="E949" t="s">
        <v>20</v>
      </c>
      <c r="F949" t="s">
        <v>32</v>
      </c>
      <c r="G949">
        <v>12468</v>
      </c>
      <c r="H949">
        <v>120</v>
      </c>
      <c r="I949" t="s">
        <v>26</v>
      </c>
      <c r="J949" t="s">
        <v>30</v>
      </c>
      <c r="K949">
        <v>719</v>
      </c>
      <c r="L949">
        <v>0.401747935</v>
      </c>
      <c r="M949" t="s">
        <v>28</v>
      </c>
      <c r="N949">
        <v>24</v>
      </c>
      <c r="O949">
        <v>5355</v>
      </c>
      <c r="P949">
        <v>2052.25</v>
      </c>
      <c r="Q949">
        <v>1011</v>
      </c>
      <c r="R949">
        <v>0.37120393699999998</v>
      </c>
      <c r="S949">
        <v>0</v>
      </c>
      <c r="T949">
        <v>58</v>
      </c>
    </row>
    <row r="950" spans="1:20" x14ac:dyDescent="0.25">
      <c r="A950" s="1">
        <v>44049</v>
      </c>
      <c r="B950">
        <v>39</v>
      </c>
      <c r="C950">
        <v>35335</v>
      </c>
      <c r="E950" t="s">
        <v>45</v>
      </c>
      <c r="F950" t="s">
        <v>25</v>
      </c>
      <c r="G950">
        <v>26213</v>
      </c>
      <c r="H950">
        <v>72</v>
      </c>
      <c r="I950" t="s">
        <v>22</v>
      </c>
      <c r="J950" t="s">
        <v>23</v>
      </c>
      <c r="K950">
        <v>296</v>
      </c>
      <c r="L950">
        <v>0.168455305</v>
      </c>
      <c r="M950" t="s">
        <v>31</v>
      </c>
      <c r="N950">
        <v>26</v>
      </c>
      <c r="O950">
        <v>814</v>
      </c>
      <c r="P950">
        <v>2944.583333</v>
      </c>
      <c r="Q950">
        <v>40234</v>
      </c>
      <c r="R950">
        <v>0.19697039999999999</v>
      </c>
      <c r="S950">
        <v>0</v>
      </c>
      <c r="T950">
        <v>55</v>
      </c>
    </row>
    <row r="951" spans="1:20" x14ac:dyDescent="0.25">
      <c r="A951" s="1">
        <v>44050</v>
      </c>
      <c r="B951">
        <v>42</v>
      </c>
      <c r="C951">
        <v>21350</v>
      </c>
      <c r="D951">
        <v>615</v>
      </c>
      <c r="E951" t="s">
        <v>20</v>
      </c>
      <c r="H951">
        <v>60</v>
      </c>
      <c r="I951" t="s">
        <v>26</v>
      </c>
      <c r="J951" t="s">
        <v>30</v>
      </c>
      <c r="K951">
        <v>382</v>
      </c>
      <c r="L951">
        <v>0.51469032100000001</v>
      </c>
      <c r="M951" t="s">
        <v>24</v>
      </c>
      <c r="N951">
        <v>25</v>
      </c>
      <c r="O951">
        <v>1322</v>
      </c>
      <c r="P951">
        <v>1779.166667</v>
      </c>
      <c r="Q951">
        <v>5188</v>
      </c>
      <c r="R951">
        <v>0.23403040899999999</v>
      </c>
      <c r="S951">
        <v>0</v>
      </c>
      <c r="T951">
        <v>60</v>
      </c>
    </row>
    <row r="952" spans="1:20" x14ac:dyDescent="0.25">
      <c r="A952" s="1">
        <v>44051</v>
      </c>
      <c r="B952">
        <v>37</v>
      </c>
      <c r="C952">
        <v>94266</v>
      </c>
      <c r="D952">
        <v>508</v>
      </c>
      <c r="E952" t="s">
        <v>20</v>
      </c>
      <c r="F952" t="s">
        <v>25</v>
      </c>
      <c r="G952">
        <v>44312</v>
      </c>
      <c r="H952">
        <v>36</v>
      </c>
      <c r="I952" t="s">
        <v>35</v>
      </c>
      <c r="J952" t="s">
        <v>34</v>
      </c>
      <c r="K952">
        <v>446</v>
      </c>
      <c r="L952">
        <v>8.0750069999999993E-2</v>
      </c>
      <c r="M952" t="s">
        <v>31</v>
      </c>
      <c r="N952">
        <v>23</v>
      </c>
      <c r="O952">
        <v>2726</v>
      </c>
      <c r="P952">
        <v>7855.5</v>
      </c>
      <c r="Q952">
        <v>132996</v>
      </c>
      <c r="R952">
        <v>0.26223395500000002</v>
      </c>
      <c r="S952">
        <v>0</v>
      </c>
      <c r="T952">
        <v>48</v>
      </c>
    </row>
    <row r="953" spans="1:20" x14ac:dyDescent="0.25">
      <c r="A953" s="1">
        <v>44052</v>
      </c>
      <c r="B953">
        <v>44</v>
      </c>
      <c r="C953">
        <v>49778</v>
      </c>
      <c r="D953">
        <v>607</v>
      </c>
      <c r="F953" t="s">
        <v>32</v>
      </c>
      <c r="G953">
        <v>18699</v>
      </c>
      <c r="H953">
        <v>60</v>
      </c>
      <c r="I953" t="s">
        <v>22</v>
      </c>
      <c r="J953" t="s">
        <v>27</v>
      </c>
      <c r="K953">
        <v>909</v>
      </c>
      <c r="L953">
        <v>0.35325295099999998</v>
      </c>
      <c r="M953" t="s">
        <v>28</v>
      </c>
      <c r="N953">
        <v>29</v>
      </c>
      <c r="O953">
        <v>2017</v>
      </c>
      <c r="P953">
        <v>4148.1666670000004</v>
      </c>
      <c r="Q953">
        <v>6575</v>
      </c>
      <c r="R953">
        <v>0.24920895900000001</v>
      </c>
      <c r="S953">
        <v>0</v>
      </c>
      <c r="T953">
        <v>52</v>
      </c>
    </row>
    <row r="954" spans="1:20" x14ac:dyDescent="0.25">
      <c r="A954" s="1">
        <v>44053</v>
      </c>
      <c r="B954">
        <v>24</v>
      </c>
      <c r="C954">
        <v>50203</v>
      </c>
      <c r="E954" t="s">
        <v>20</v>
      </c>
      <c r="F954" t="s">
        <v>29</v>
      </c>
      <c r="G954">
        <v>22221</v>
      </c>
      <c r="H954">
        <v>84</v>
      </c>
      <c r="I954" t="s">
        <v>22</v>
      </c>
      <c r="J954" t="s">
        <v>27</v>
      </c>
      <c r="K954">
        <v>269</v>
      </c>
      <c r="L954">
        <v>0.59854782699999998</v>
      </c>
      <c r="M954" t="s">
        <v>28</v>
      </c>
      <c r="N954">
        <v>31</v>
      </c>
      <c r="O954">
        <v>7969</v>
      </c>
      <c r="P954">
        <v>4183.5833329999996</v>
      </c>
      <c r="Q954">
        <v>9432</v>
      </c>
      <c r="R954">
        <v>0.27151572299999999</v>
      </c>
      <c r="S954">
        <v>0</v>
      </c>
      <c r="T954">
        <v>58</v>
      </c>
    </row>
    <row r="955" spans="1:20" x14ac:dyDescent="0.25">
      <c r="A955" s="1">
        <v>44054</v>
      </c>
      <c r="B955">
        <v>57</v>
      </c>
      <c r="C955">
        <v>79895</v>
      </c>
      <c r="D955">
        <v>604</v>
      </c>
      <c r="E955" t="s">
        <v>20</v>
      </c>
      <c r="F955" t="s">
        <v>25</v>
      </c>
      <c r="G955">
        <v>26056</v>
      </c>
      <c r="H955">
        <v>60</v>
      </c>
      <c r="I955" t="s">
        <v>44</v>
      </c>
      <c r="J955" t="s">
        <v>27</v>
      </c>
      <c r="K955">
        <v>472</v>
      </c>
      <c r="L955">
        <v>0.22945788</v>
      </c>
      <c r="M955" t="s">
        <v>24</v>
      </c>
      <c r="N955">
        <v>16</v>
      </c>
      <c r="O955">
        <v>1315</v>
      </c>
      <c r="P955">
        <v>6657.9166670000004</v>
      </c>
      <c r="Q955">
        <v>146965</v>
      </c>
      <c r="R955">
        <v>0.18941661100000001</v>
      </c>
      <c r="S955">
        <v>1</v>
      </c>
      <c r="T955">
        <v>35.200000000000003</v>
      </c>
    </row>
    <row r="956" spans="1:20" x14ac:dyDescent="0.25">
      <c r="A956" s="1">
        <v>44055</v>
      </c>
      <c r="B956">
        <v>39</v>
      </c>
      <c r="C956">
        <v>233389</v>
      </c>
      <c r="D956">
        <v>613</v>
      </c>
      <c r="E956" t="s">
        <v>20</v>
      </c>
      <c r="F956" t="s">
        <v>29</v>
      </c>
      <c r="G956">
        <v>10552</v>
      </c>
      <c r="H956">
        <v>72</v>
      </c>
      <c r="I956" t="s">
        <v>26</v>
      </c>
      <c r="J956" t="s">
        <v>30</v>
      </c>
      <c r="K956">
        <v>918</v>
      </c>
      <c r="L956">
        <v>8.233153E-2</v>
      </c>
      <c r="M956" t="s">
        <v>38</v>
      </c>
      <c r="N956">
        <v>23</v>
      </c>
      <c r="O956">
        <v>2057</v>
      </c>
      <c r="P956">
        <v>19449.083330000001</v>
      </c>
      <c r="Q956">
        <v>77965</v>
      </c>
      <c r="R956">
        <v>0.21661335600000001</v>
      </c>
      <c r="S956">
        <v>1</v>
      </c>
      <c r="T956">
        <v>36</v>
      </c>
    </row>
    <row r="957" spans="1:20" x14ac:dyDescent="0.25">
      <c r="A957" s="1">
        <v>44056</v>
      </c>
      <c r="B957">
        <v>53</v>
      </c>
      <c r="C957">
        <v>25603</v>
      </c>
      <c r="D957">
        <v>557</v>
      </c>
      <c r="E957" t="s">
        <v>20</v>
      </c>
      <c r="F957" t="s">
        <v>32</v>
      </c>
      <c r="G957">
        <v>44199</v>
      </c>
      <c r="H957">
        <v>36</v>
      </c>
      <c r="I957" t="s">
        <v>44</v>
      </c>
      <c r="J957" t="s">
        <v>30</v>
      </c>
      <c r="K957">
        <v>266</v>
      </c>
      <c r="L957">
        <v>0.22968059299999999</v>
      </c>
      <c r="M957" t="s">
        <v>28</v>
      </c>
      <c r="N957">
        <v>27</v>
      </c>
      <c r="O957">
        <v>2671</v>
      </c>
      <c r="P957">
        <v>2133.583333</v>
      </c>
      <c r="Q957">
        <v>15908</v>
      </c>
      <c r="R957">
        <v>0.24956555</v>
      </c>
      <c r="S957">
        <v>0</v>
      </c>
      <c r="T957">
        <v>55</v>
      </c>
    </row>
    <row r="958" spans="1:20" x14ac:dyDescent="0.25">
      <c r="A958" s="1">
        <v>44057</v>
      </c>
      <c r="B958">
        <v>44</v>
      </c>
      <c r="C958">
        <v>15000</v>
      </c>
      <c r="D958">
        <v>600</v>
      </c>
      <c r="E958" t="s">
        <v>20</v>
      </c>
      <c r="F958" t="s">
        <v>32</v>
      </c>
      <c r="G958">
        <v>36179</v>
      </c>
      <c r="H958">
        <v>48</v>
      </c>
      <c r="I958" t="s">
        <v>22</v>
      </c>
      <c r="J958" t="s">
        <v>23</v>
      </c>
      <c r="K958">
        <v>189</v>
      </c>
      <c r="L958">
        <v>3.7046995999999999E-2</v>
      </c>
      <c r="M958" t="s">
        <v>31</v>
      </c>
      <c r="N958">
        <v>29</v>
      </c>
      <c r="O958">
        <v>11619</v>
      </c>
      <c r="P958">
        <v>1250</v>
      </c>
      <c r="Q958">
        <v>84532</v>
      </c>
      <c r="R958">
        <v>0.20993721200000001</v>
      </c>
      <c r="S958">
        <v>0</v>
      </c>
      <c r="T958">
        <v>50</v>
      </c>
    </row>
    <row r="959" spans="1:20" x14ac:dyDescent="0.25">
      <c r="A959" s="1">
        <v>44058</v>
      </c>
      <c r="B959">
        <v>45</v>
      </c>
      <c r="C959">
        <v>40484</v>
      </c>
      <c r="D959">
        <v>540</v>
      </c>
      <c r="E959" t="s">
        <v>72</v>
      </c>
      <c r="G959">
        <v>16122</v>
      </c>
      <c r="H959">
        <v>36</v>
      </c>
      <c r="I959" t="s">
        <v>22</v>
      </c>
      <c r="J959" t="s">
        <v>23</v>
      </c>
      <c r="K959">
        <v>1249</v>
      </c>
      <c r="L959">
        <v>0.12669836700000001</v>
      </c>
      <c r="M959" t="s">
        <v>24</v>
      </c>
      <c r="N959">
        <v>31</v>
      </c>
      <c r="O959">
        <v>1353</v>
      </c>
      <c r="P959">
        <v>3373.666667</v>
      </c>
      <c r="Q959">
        <v>152181</v>
      </c>
      <c r="R959">
        <v>0.20432811400000001</v>
      </c>
      <c r="S959">
        <v>0</v>
      </c>
      <c r="T959">
        <v>50</v>
      </c>
    </row>
    <row r="960" spans="1:20" x14ac:dyDescent="0.25">
      <c r="A960" s="1">
        <v>44059</v>
      </c>
      <c r="B960">
        <v>46</v>
      </c>
      <c r="C960">
        <v>16070</v>
      </c>
      <c r="D960">
        <v>493</v>
      </c>
      <c r="E960" t="s">
        <v>20</v>
      </c>
      <c r="F960" t="s">
        <v>32</v>
      </c>
      <c r="G960">
        <v>11614</v>
      </c>
      <c r="H960">
        <v>36</v>
      </c>
      <c r="I960" t="s">
        <v>44</v>
      </c>
      <c r="J960" t="s">
        <v>27</v>
      </c>
      <c r="K960">
        <v>113</v>
      </c>
      <c r="L960">
        <v>0.21088393</v>
      </c>
      <c r="M960" t="s">
        <v>24</v>
      </c>
      <c r="N960">
        <v>21</v>
      </c>
      <c r="O960">
        <v>6991</v>
      </c>
      <c r="P960">
        <v>1339.166667</v>
      </c>
      <c r="Q960">
        <v>185540</v>
      </c>
      <c r="R960">
        <v>0.28088665600000001</v>
      </c>
      <c r="S960">
        <v>0</v>
      </c>
      <c r="T960">
        <v>51</v>
      </c>
    </row>
    <row r="961" spans="1:20" x14ac:dyDescent="0.25">
      <c r="A961" s="1">
        <v>44060</v>
      </c>
      <c r="B961">
        <v>45</v>
      </c>
      <c r="C961">
        <v>38054</v>
      </c>
      <c r="D961">
        <v>568</v>
      </c>
      <c r="F961" t="s">
        <v>32</v>
      </c>
      <c r="G961">
        <v>24848</v>
      </c>
      <c r="H961">
        <v>96</v>
      </c>
      <c r="I961" t="s">
        <v>22</v>
      </c>
      <c r="J961" t="s">
        <v>34</v>
      </c>
      <c r="K961">
        <v>1136</v>
      </c>
      <c r="L961">
        <v>0.170120619</v>
      </c>
      <c r="M961" t="s">
        <v>34</v>
      </c>
      <c r="N961">
        <v>23</v>
      </c>
      <c r="O961">
        <v>9699</v>
      </c>
      <c r="P961">
        <v>3171.166667</v>
      </c>
      <c r="Q961">
        <v>18070</v>
      </c>
      <c r="R961">
        <v>0.29355427000000001</v>
      </c>
      <c r="S961">
        <v>0</v>
      </c>
      <c r="T961">
        <v>50</v>
      </c>
    </row>
    <row r="962" spans="1:20" x14ac:dyDescent="0.25">
      <c r="A962" s="1">
        <v>44061</v>
      </c>
      <c r="B962">
        <v>47</v>
      </c>
      <c r="C962">
        <v>70915</v>
      </c>
      <c r="D962">
        <v>597</v>
      </c>
      <c r="E962" t="s">
        <v>20</v>
      </c>
      <c r="F962" t="s">
        <v>32</v>
      </c>
      <c r="G962">
        <v>37814</v>
      </c>
      <c r="H962">
        <v>60</v>
      </c>
      <c r="I962" t="s">
        <v>26</v>
      </c>
      <c r="J962" t="s">
        <v>27</v>
      </c>
      <c r="K962">
        <v>613</v>
      </c>
      <c r="L962">
        <v>0.40191112499999998</v>
      </c>
      <c r="M962" t="s">
        <v>24</v>
      </c>
      <c r="N962">
        <v>27</v>
      </c>
      <c r="O962">
        <v>515</v>
      </c>
      <c r="P962">
        <v>5909.5833329999996</v>
      </c>
      <c r="Q962">
        <v>31854</v>
      </c>
      <c r="R962">
        <v>0.25521060800000001</v>
      </c>
      <c r="S962">
        <v>0</v>
      </c>
      <c r="T962">
        <v>55</v>
      </c>
    </row>
    <row r="963" spans="1:20" x14ac:dyDescent="0.25">
      <c r="A963" s="1">
        <v>44062</v>
      </c>
      <c r="B963">
        <v>55</v>
      </c>
      <c r="C963">
        <v>148125</v>
      </c>
      <c r="D963">
        <v>611</v>
      </c>
      <c r="E963" t="s">
        <v>20</v>
      </c>
      <c r="F963" t="s">
        <v>29</v>
      </c>
      <c r="G963">
        <v>14871</v>
      </c>
      <c r="H963">
        <v>36</v>
      </c>
      <c r="I963" t="s">
        <v>22</v>
      </c>
      <c r="J963" t="s">
        <v>23</v>
      </c>
      <c r="K963">
        <v>216</v>
      </c>
      <c r="L963">
        <v>0.26885337799999998</v>
      </c>
      <c r="M963" t="s">
        <v>24</v>
      </c>
      <c r="N963">
        <v>24</v>
      </c>
      <c r="O963">
        <v>1832</v>
      </c>
      <c r="P963">
        <v>12343.75</v>
      </c>
      <c r="Q963">
        <v>2839</v>
      </c>
      <c r="R963">
        <v>0.196739937</v>
      </c>
      <c r="S963">
        <v>1</v>
      </c>
      <c r="T963">
        <v>37.6</v>
      </c>
    </row>
    <row r="964" spans="1:20" x14ac:dyDescent="0.25">
      <c r="A964" s="1">
        <v>44063</v>
      </c>
      <c r="B964">
        <v>42</v>
      </c>
      <c r="C964">
        <v>17066</v>
      </c>
      <c r="D964">
        <v>534</v>
      </c>
      <c r="E964" t="s">
        <v>20</v>
      </c>
      <c r="F964" t="s">
        <v>32</v>
      </c>
      <c r="G964">
        <v>15905</v>
      </c>
      <c r="H964">
        <v>36</v>
      </c>
      <c r="I964" t="s">
        <v>22</v>
      </c>
      <c r="J964" t="s">
        <v>27</v>
      </c>
      <c r="K964">
        <v>545</v>
      </c>
      <c r="L964">
        <v>3.8235854999999999E-2</v>
      </c>
      <c r="M964" t="s">
        <v>31</v>
      </c>
      <c r="N964">
        <v>30</v>
      </c>
      <c r="O964">
        <v>858</v>
      </c>
      <c r="P964">
        <v>1422.166667</v>
      </c>
      <c r="Q964">
        <v>54185</v>
      </c>
      <c r="R964">
        <v>0.226226495</v>
      </c>
      <c r="S964">
        <v>0</v>
      </c>
      <c r="T964">
        <v>51</v>
      </c>
    </row>
    <row r="965" spans="1:20" x14ac:dyDescent="0.25">
      <c r="A965" s="1">
        <v>44064</v>
      </c>
      <c r="B965">
        <v>48</v>
      </c>
      <c r="C965">
        <v>25702</v>
      </c>
      <c r="D965">
        <v>590</v>
      </c>
      <c r="E965" t="s">
        <v>20</v>
      </c>
      <c r="F965" t="s">
        <v>25</v>
      </c>
      <c r="G965">
        <v>24205</v>
      </c>
      <c r="H965">
        <v>72</v>
      </c>
      <c r="I965" t="s">
        <v>22</v>
      </c>
      <c r="J965" t="s">
        <v>23</v>
      </c>
      <c r="K965">
        <v>749</v>
      </c>
      <c r="L965">
        <v>0.64619818399999995</v>
      </c>
      <c r="M965" t="s">
        <v>28</v>
      </c>
      <c r="N965">
        <v>24</v>
      </c>
      <c r="O965">
        <v>1436</v>
      </c>
      <c r="P965">
        <v>2141.833333</v>
      </c>
      <c r="Q965">
        <v>23204</v>
      </c>
      <c r="R965">
        <v>0.20713779299999999</v>
      </c>
      <c r="S965">
        <v>0</v>
      </c>
      <c r="T965">
        <v>60</v>
      </c>
    </row>
    <row r="966" spans="1:20" x14ac:dyDescent="0.25">
      <c r="A966" s="1">
        <v>44065</v>
      </c>
      <c r="B966">
        <v>38</v>
      </c>
      <c r="C966">
        <v>47367</v>
      </c>
      <c r="D966">
        <v>508</v>
      </c>
      <c r="E966" t="s">
        <v>45</v>
      </c>
      <c r="F966" t="s">
        <v>32</v>
      </c>
      <c r="G966">
        <v>17461</v>
      </c>
      <c r="H966">
        <v>24</v>
      </c>
      <c r="I966" t="s">
        <v>44</v>
      </c>
      <c r="J966" t="s">
        <v>30</v>
      </c>
      <c r="K966">
        <v>397</v>
      </c>
      <c r="L966">
        <v>0.32127417800000002</v>
      </c>
      <c r="M966" t="s">
        <v>34</v>
      </c>
      <c r="N966">
        <v>23</v>
      </c>
      <c r="O966">
        <v>10708</v>
      </c>
      <c r="P966">
        <v>3947.25</v>
      </c>
      <c r="Q966">
        <v>37774</v>
      </c>
      <c r="R966">
        <v>0.222442843</v>
      </c>
      <c r="S966">
        <v>0</v>
      </c>
      <c r="T966">
        <v>59</v>
      </c>
    </row>
    <row r="967" spans="1:20" x14ac:dyDescent="0.25">
      <c r="A967" s="1">
        <v>44066</v>
      </c>
      <c r="B967">
        <v>57</v>
      </c>
      <c r="C967">
        <v>90966</v>
      </c>
      <c r="D967">
        <v>599</v>
      </c>
      <c r="E967" t="s">
        <v>20</v>
      </c>
      <c r="F967" t="s">
        <v>21</v>
      </c>
      <c r="G967">
        <v>30257</v>
      </c>
      <c r="H967">
        <v>120</v>
      </c>
      <c r="I967" t="s">
        <v>22</v>
      </c>
      <c r="J967" t="s">
        <v>30</v>
      </c>
      <c r="K967">
        <v>322</v>
      </c>
      <c r="L967">
        <v>6.1107291000000001E-2</v>
      </c>
      <c r="M967" t="s">
        <v>31</v>
      </c>
      <c r="N967">
        <v>27</v>
      </c>
      <c r="O967">
        <v>8749</v>
      </c>
      <c r="P967">
        <v>7580.5</v>
      </c>
      <c r="Q967">
        <v>62740</v>
      </c>
      <c r="R967">
        <v>0.25761969600000001</v>
      </c>
      <c r="S967">
        <v>1</v>
      </c>
      <c r="T967">
        <v>36.799999999999997</v>
      </c>
    </row>
    <row r="968" spans="1:20" x14ac:dyDescent="0.25">
      <c r="A968" s="1">
        <v>44067</v>
      </c>
      <c r="B968">
        <v>31</v>
      </c>
      <c r="C968">
        <v>64315</v>
      </c>
      <c r="D968">
        <v>555</v>
      </c>
      <c r="E968" t="s">
        <v>20</v>
      </c>
      <c r="F968" t="s">
        <v>32</v>
      </c>
      <c r="H968">
        <v>60</v>
      </c>
      <c r="I968" t="s">
        <v>35</v>
      </c>
      <c r="J968" t="s">
        <v>30</v>
      </c>
      <c r="K968">
        <v>232</v>
      </c>
      <c r="L968">
        <v>0.30517047600000002</v>
      </c>
      <c r="M968" t="s">
        <v>28</v>
      </c>
      <c r="N968">
        <v>16</v>
      </c>
      <c r="O968">
        <v>34002</v>
      </c>
      <c r="P968">
        <v>5359.5833329999996</v>
      </c>
      <c r="Q968">
        <v>64886</v>
      </c>
      <c r="R968">
        <v>0.26985019500000001</v>
      </c>
      <c r="S968">
        <v>0</v>
      </c>
      <c r="T968">
        <v>53</v>
      </c>
    </row>
    <row r="969" spans="1:20" x14ac:dyDescent="0.25">
      <c r="A969" s="1">
        <v>44068</v>
      </c>
      <c r="B969">
        <v>61</v>
      </c>
      <c r="C969">
        <v>129517</v>
      </c>
      <c r="D969">
        <v>533</v>
      </c>
      <c r="E969" t="s">
        <v>20</v>
      </c>
      <c r="F969" t="s">
        <v>25</v>
      </c>
      <c r="G969">
        <v>29430</v>
      </c>
      <c r="H969">
        <v>48</v>
      </c>
      <c r="I969" t="s">
        <v>22</v>
      </c>
      <c r="J969" t="s">
        <v>23</v>
      </c>
      <c r="K969">
        <v>510</v>
      </c>
      <c r="L969">
        <v>0.13506507000000001</v>
      </c>
      <c r="M969" t="s">
        <v>38</v>
      </c>
      <c r="N969">
        <v>35</v>
      </c>
      <c r="O969">
        <v>12494</v>
      </c>
      <c r="P969">
        <v>10793.083329999999</v>
      </c>
      <c r="Q969">
        <v>114850</v>
      </c>
      <c r="R969">
        <v>0.26220081499999998</v>
      </c>
      <c r="S969">
        <v>1</v>
      </c>
      <c r="T969">
        <v>35.200000000000003</v>
      </c>
    </row>
    <row r="970" spans="1:20" x14ac:dyDescent="0.25">
      <c r="A970" s="1">
        <v>44069</v>
      </c>
      <c r="B970">
        <v>39</v>
      </c>
      <c r="C970">
        <v>72616</v>
      </c>
      <c r="D970">
        <v>484</v>
      </c>
      <c r="E970" t="s">
        <v>45</v>
      </c>
      <c r="F970" t="s">
        <v>25</v>
      </c>
      <c r="H970">
        <v>72</v>
      </c>
      <c r="I970" t="s">
        <v>26</v>
      </c>
      <c r="J970" t="s">
        <v>27</v>
      </c>
      <c r="K970">
        <v>559</v>
      </c>
      <c r="L970">
        <v>0.45093654900000002</v>
      </c>
      <c r="M970" t="s">
        <v>34</v>
      </c>
      <c r="N970">
        <v>23</v>
      </c>
      <c r="O970">
        <v>514</v>
      </c>
      <c r="P970">
        <v>6051.3333329999996</v>
      </c>
      <c r="Q970">
        <v>157964</v>
      </c>
      <c r="R970">
        <v>0.28937379600000002</v>
      </c>
      <c r="S970">
        <v>0</v>
      </c>
      <c r="T970">
        <v>55</v>
      </c>
    </row>
    <row r="971" spans="1:20" x14ac:dyDescent="0.25">
      <c r="A971" s="1">
        <v>44070</v>
      </c>
      <c r="B971">
        <v>22</v>
      </c>
      <c r="C971">
        <v>36986</v>
      </c>
      <c r="E971" t="s">
        <v>20</v>
      </c>
      <c r="F971" t="s">
        <v>29</v>
      </c>
      <c r="G971">
        <v>12243</v>
      </c>
      <c r="H971">
        <v>96</v>
      </c>
      <c r="I971" t="s">
        <v>26</v>
      </c>
      <c r="J971" t="s">
        <v>30</v>
      </c>
      <c r="K971">
        <v>283</v>
      </c>
      <c r="L971">
        <v>1.8817229000000001E-2</v>
      </c>
      <c r="M971" t="s">
        <v>28</v>
      </c>
      <c r="N971">
        <v>33</v>
      </c>
      <c r="O971">
        <v>3297</v>
      </c>
      <c r="P971">
        <v>3082.166667</v>
      </c>
      <c r="Q971">
        <v>9348</v>
      </c>
      <c r="R971">
        <v>0.24311929099999999</v>
      </c>
      <c r="S971">
        <v>0</v>
      </c>
      <c r="T971">
        <v>67</v>
      </c>
    </row>
    <row r="972" spans="1:20" x14ac:dyDescent="0.25">
      <c r="A972" s="1">
        <v>44071</v>
      </c>
      <c r="B972">
        <v>41</v>
      </c>
      <c r="C972">
        <v>91313</v>
      </c>
      <c r="D972">
        <v>572</v>
      </c>
      <c r="E972" t="s">
        <v>20</v>
      </c>
      <c r="G972">
        <v>21648</v>
      </c>
      <c r="H972">
        <v>60</v>
      </c>
      <c r="I972" t="s">
        <v>22</v>
      </c>
      <c r="J972" t="s">
        <v>23</v>
      </c>
      <c r="K972">
        <v>227</v>
      </c>
      <c r="L972">
        <v>7.6990855999999996E-2</v>
      </c>
      <c r="M972" t="s">
        <v>28</v>
      </c>
      <c r="N972">
        <v>16</v>
      </c>
      <c r="O972">
        <v>15469</v>
      </c>
      <c r="P972">
        <v>7609.4166670000004</v>
      </c>
      <c r="Q972">
        <v>32582</v>
      </c>
      <c r="R972">
        <v>0.25899736200000001</v>
      </c>
      <c r="S972">
        <v>1</v>
      </c>
      <c r="T972">
        <v>39.200000000000003</v>
      </c>
    </row>
    <row r="973" spans="1:20" x14ac:dyDescent="0.25">
      <c r="A973" s="1">
        <v>44072</v>
      </c>
      <c r="B973">
        <v>31</v>
      </c>
      <c r="C973">
        <v>44961</v>
      </c>
      <c r="D973">
        <v>595</v>
      </c>
      <c r="E973" t="s">
        <v>20</v>
      </c>
      <c r="F973" t="s">
        <v>25</v>
      </c>
      <c r="G973">
        <v>15062</v>
      </c>
      <c r="H973">
        <v>84</v>
      </c>
      <c r="I973" t="s">
        <v>22</v>
      </c>
      <c r="J973" t="s">
        <v>30</v>
      </c>
      <c r="K973">
        <v>186</v>
      </c>
      <c r="L973">
        <v>0.104275039</v>
      </c>
      <c r="M973" t="s">
        <v>34</v>
      </c>
      <c r="N973">
        <v>26</v>
      </c>
      <c r="O973">
        <v>485</v>
      </c>
      <c r="P973">
        <v>3746.75</v>
      </c>
      <c r="Q973">
        <v>85455</v>
      </c>
      <c r="R973">
        <v>0.260702773</v>
      </c>
      <c r="S973">
        <v>0</v>
      </c>
      <c r="T973">
        <v>50</v>
      </c>
    </row>
    <row r="974" spans="1:20" x14ac:dyDescent="0.25">
      <c r="A974" s="1">
        <v>44073</v>
      </c>
      <c r="B974">
        <v>50</v>
      </c>
      <c r="C974">
        <v>67922</v>
      </c>
      <c r="E974" t="s">
        <v>20</v>
      </c>
      <c r="F974" t="s">
        <v>29</v>
      </c>
      <c r="G974">
        <v>16581</v>
      </c>
      <c r="H974">
        <v>60</v>
      </c>
      <c r="I974" t="s">
        <v>22</v>
      </c>
      <c r="J974" t="s">
        <v>34</v>
      </c>
      <c r="K974">
        <v>689</v>
      </c>
      <c r="L974">
        <v>0.13210312199999999</v>
      </c>
      <c r="M974" t="s">
        <v>38</v>
      </c>
      <c r="N974">
        <v>27</v>
      </c>
      <c r="O974">
        <v>2325</v>
      </c>
      <c r="P974">
        <v>5660.1666670000004</v>
      </c>
      <c r="Q974">
        <v>83459</v>
      </c>
      <c r="R974">
        <v>0.21904290200000001</v>
      </c>
      <c r="S974">
        <v>1</v>
      </c>
      <c r="T974">
        <v>35.200000000000003</v>
      </c>
    </row>
    <row r="975" spans="1:20" x14ac:dyDescent="0.25">
      <c r="A975" s="1">
        <v>44074</v>
      </c>
      <c r="B975">
        <v>32</v>
      </c>
      <c r="C975">
        <v>40130</v>
      </c>
      <c r="D975">
        <v>552</v>
      </c>
      <c r="E975" t="s">
        <v>20</v>
      </c>
      <c r="F975" t="s">
        <v>29</v>
      </c>
      <c r="G975">
        <v>25797</v>
      </c>
      <c r="H975">
        <v>48</v>
      </c>
      <c r="I975" t="s">
        <v>22</v>
      </c>
      <c r="J975" t="s">
        <v>34</v>
      </c>
      <c r="K975">
        <v>608</v>
      </c>
      <c r="L975">
        <v>0.40356318400000002</v>
      </c>
      <c r="M975" t="s">
        <v>38</v>
      </c>
      <c r="N975">
        <v>25</v>
      </c>
      <c r="O975">
        <v>7198</v>
      </c>
      <c r="P975">
        <v>3344.166667</v>
      </c>
      <c r="Q975">
        <v>64990</v>
      </c>
      <c r="R975">
        <v>0.227662059</v>
      </c>
      <c r="S975">
        <v>0</v>
      </c>
      <c r="T975">
        <v>54</v>
      </c>
    </row>
    <row r="976" spans="1:20" x14ac:dyDescent="0.25">
      <c r="A976" s="1">
        <v>44075</v>
      </c>
      <c r="B976">
        <v>34</v>
      </c>
      <c r="C976">
        <v>49484</v>
      </c>
      <c r="D976">
        <v>580</v>
      </c>
      <c r="E976" t="s">
        <v>20</v>
      </c>
      <c r="F976" t="s">
        <v>32</v>
      </c>
      <c r="G976">
        <v>27909</v>
      </c>
      <c r="H976">
        <v>96</v>
      </c>
      <c r="I976" t="s">
        <v>22</v>
      </c>
      <c r="J976" t="s">
        <v>27</v>
      </c>
      <c r="K976">
        <v>866</v>
      </c>
      <c r="L976">
        <v>0.35522100200000001</v>
      </c>
      <c r="M976" t="s">
        <v>28</v>
      </c>
      <c r="N976">
        <v>12</v>
      </c>
      <c r="O976">
        <v>11487</v>
      </c>
      <c r="P976">
        <v>4123.6666670000004</v>
      </c>
      <c r="Q976">
        <v>49484</v>
      </c>
      <c r="R976">
        <v>0.26819330800000002</v>
      </c>
      <c r="S976">
        <v>0</v>
      </c>
      <c r="T976">
        <v>54</v>
      </c>
    </row>
    <row r="977" spans="1:20" x14ac:dyDescent="0.25">
      <c r="A977" s="1">
        <v>44076</v>
      </c>
      <c r="B977">
        <v>18</v>
      </c>
      <c r="C977">
        <v>15000</v>
      </c>
      <c r="D977">
        <v>510</v>
      </c>
      <c r="E977" t="s">
        <v>20</v>
      </c>
      <c r="F977" t="s">
        <v>25</v>
      </c>
      <c r="G977">
        <v>4698</v>
      </c>
      <c r="H977">
        <v>36</v>
      </c>
      <c r="I977" t="s">
        <v>26</v>
      </c>
      <c r="J977" t="s">
        <v>27</v>
      </c>
      <c r="K977">
        <v>142</v>
      </c>
      <c r="L977">
        <v>0.21784177299999999</v>
      </c>
      <c r="M977" t="s">
        <v>38</v>
      </c>
      <c r="N977">
        <v>27</v>
      </c>
      <c r="O977">
        <v>8757</v>
      </c>
      <c r="P977">
        <v>1250</v>
      </c>
      <c r="Q977">
        <v>22256</v>
      </c>
      <c r="R977">
        <v>0.22366955199999999</v>
      </c>
      <c r="S977">
        <v>0</v>
      </c>
      <c r="T977">
        <v>56</v>
      </c>
    </row>
    <row r="978" spans="1:20" x14ac:dyDescent="0.25">
      <c r="A978" s="1">
        <v>44077</v>
      </c>
      <c r="B978">
        <v>34</v>
      </c>
      <c r="C978">
        <v>90635</v>
      </c>
      <c r="D978">
        <v>575</v>
      </c>
      <c r="E978" t="s">
        <v>20</v>
      </c>
      <c r="F978" t="s">
        <v>41</v>
      </c>
      <c r="G978">
        <v>24248</v>
      </c>
      <c r="H978">
        <v>120</v>
      </c>
      <c r="I978" t="s">
        <v>26</v>
      </c>
      <c r="J978" t="s">
        <v>30</v>
      </c>
      <c r="K978">
        <v>643</v>
      </c>
      <c r="L978">
        <v>8.1275903999999996E-2</v>
      </c>
      <c r="M978" t="s">
        <v>24</v>
      </c>
      <c r="N978">
        <v>29</v>
      </c>
      <c r="O978">
        <v>6205</v>
      </c>
      <c r="P978">
        <v>7552.9166670000004</v>
      </c>
      <c r="Q978">
        <v>6856</v>
      </c>
      <c r="R978">
        <v>0.31158935599999998</v>
      </c>
      <c r="S978">
        <v>0</v>
      </c>
      <c r="T978">
        <v>55</v>
      </c>
    </row>
    <row r="979" spans="1:20" x14ac:dyDescent="0.25">
      <c r="A979" s="1">
        <v>44078</v>
      </c>
      <c r="B979">
        <v>18</v>
      </c>
      <c r="D979">
        <v>554</v>
      </c>
      <c r="E979" t="s">
        <v>20</v>
      </c>
      <c r="F979" t="s">
        <v>25</v>
      </c>
      <c r="G979">
        <v>26720</v>
      </c>
      <c r="I979" t="s">
        <v>26</v>
      </c>
      <c r="J979" t="s">
        <v>27</v>
      </c>
      <c r="K979">
        <v>653</v>
      </c>
      <c r="L979">
        <v>0.33838681599999998</v>
      </c>
      <c r="M979" t="s">
        <v>24</v>
      </c>
      <c r="N979">
        <v>19</v>
      </c>
      <c r="O979">
        <v>3874</v>
      </c>
      <c r="P979">
        <v>1723.75</v>
      </c>
      <c r="Q979">
        <v>37175</v>
      </c>
      <c r="R979">
        <v>0.26409716799999999</v>
      </c>
      <c r="S979">
        <v>0</v>
      </c>
      <c r="T979">
        <v>60</v>
      </c>
    </row>
    <row r="980" spans="1:20" x14ac:dyDescent="0.25">
      <c r="A980" s="1">
        <v>44079</v>
      </c>
      <c r="B980">
        <v>20</v>
      </c>
      <c r="C980">
        <v>25605</v>
      </c>
      <c r="D980">
        <v>564</v>
      </c>
      <c r="E980" t="s">
        <v>20</v>
      </c>
      <c r="F980" t="s">
        <v>25</v>
      </c>
      <c r="G980">
        <v>29744</v>
      </c>
      <c r="H980">
        <v>96</v>
      </c>
      <c r="I980" t="s">
        <v>26</v>
      </c>
      <c r="J980" t="s">
        <v>30</v>
      </c>
      <c r="K980">
        <v>166</v>
      </c>
      <c r="L980">
        <v>0.48129688500000001</v>
      </c>
      <c r="M980" t="s">
        <v>34</v>
      </c>
      <c r="N980">
        <v>19</v>
      </c>
      <c r="O980">
        <v>8896</v>
      </c>
      <c r="P980">
        <v>2133.75</v>
      </c>
      <c r="Q980">
        <v>12601</v>
      </c>
      <c r="R980">
        <v>0.26044968899999998</v>
      </c>
      <c r="S980">
        <v>0</v>
      </c>
      <c r="T980">
        <v>57</v>
      </c>
    </row>
    <row r="981" spans="1:20" x14ac:dyDescent="0.25">
      <c r="A981" s="1">
        <v>44080</v>
      </c>
      <c r="B981">
        <v>49</v>
      </c>
      <c r="C981">
        <v>15000</v>
      </c>
      <c r="D981">
        <v>572</v>
      </c>
      <c r="E981" t="s">
        <v>45</v>
      </c>
      <c r="F981" t="s">
        <v>32</v>
      </c>
      <c r="G981">
        <v>14680</v>
      </c>
      <c r="H981">
        <v>36</v>
      </c>
      <c r="I981" t="s">
        <v>26</v>
      </c>
      <c r="J981" t="s">
        <v>27</v>
      </c>
      <c r="K981">
        <v>339</v>
      </c>
      <c r="L981">
        <v>0.57630149399999997</v>
      </c>
      <c r="M981" t="s">
        <v>24</v>
      </c>
      <c r="N981">
        <v>32</v>
      </c>
      <c r="O981">
        <v>9278</v>
      </c>
      <c r="P981">
        <v>1250</v>
      </c>
      <c r="Q981">
        <v>111872</v>
      </c>
      <c r="R981">
        <v>0.238296917</v>
      </c>
      <c r="S981">
        <v>0</v>
      </c>
      <c r="T981">
        <v>68</v>
      </c>
    </row>
    <row r="982" spans="1:20" x14ac:dyDescent="0.25">
      <c r="A982" s="1">
        <v>44081</v>
      </c>
      <c r="B982">
        <v>49</v>
      </c>
      <c r="C982">
        <v>30487</v>
      </c>
      <c r="E982" t="s">
        <v>20</v>
      </c>
      <c r="F982" t="s">
        <v>21</v>
      </c>
      <c r="G982">
        <v>39474</v>
      </c>
      <c r="H982">
        <v>48</v>
      </c>
      <c r="I982" t="s">
        <v>35</v>
      </c>
      <c r="J982" t="s">
        <v>27</v>
      </c>
      <c r="K982">
        <v>636</v>
      </c>
      <c r="L982">
        <v>0.17115648</v>
      </c>
      <c r="M982" t="s">
        <v>24</v>
      </c>
      <c r="N982">
        <v>23</v>
      </c>
      <c r="O982">
        <v>4310</v>
      </c>
      <c r="P982">
        <v>2540.583333</v>
      </c>
      <c r="Q982">
        <v>8272</v>
      </c>
      <c r="R982">
        <v>0.24587260699999999</v>
      </c>
      <c r="S982">
        <v>0</v>
      </c>
      <c r="T982">
        <v>48</v>
      </c>
    </row>
    <row r="983" spans="1:20" x14ac:dyDescent="0.25">
      <c r="A983" s="1">
        <v>44082</v>
      </c>
      <c r="B983">
        <v>45</v>
      </c>
      <c r="D983">
        <v>510</v>
      </c>
      <c r="E983" t="s">
        <v>20</v>
      </c>
      <c r="F983" t="s">
        <v>32</v>
      </c>
      <c r="G983">
        <v>23337</v>
      </c>
      <c r="I983" t="s">
        <v>22</v>
      </c>
      <c r="J983" t="s">
        <v>30</v>
      </c>
      <c r="K983">
        <v>307</v>
      </c>
      <c r="L983">
        <v>0.29364246500000002</v>
      </c>
      <c r="M983" t="s">
        <v>28</v>
      </c>
      <c r="N983">
        <v>25</v>
      </c>
      <c r="O983">
        <v>546</v>
      </c>
      <c r="P983">
        <v>2001.333333</v>
      </c>
      <c r="Q983">
        <v>21322</v>
      </c>
      <c r="R983">
        <v>0.24273819999999999</v>
      </c>
      <c r="S983">
        <v>0</v>
      </c>
      <c r="T983">
        <v>60</v>
      </c>
    </row>
    <row r="984" spans="1:20" x14ac:dyDescent="0.25">
      <c r="A984" s="1">
        <v>44083</v>
      </c>
      <c r="B984">
        <v>28</v>
      </c>
      <c r="C984">
        <v>41395</v>
      </c>
      <c r="D984">
        <v>585</v>
      </c>
      <c r="E984" t="s">
        <v>20</v>
      </c>
      <c r="F984" t="s">
        <v>32</v>
      </c>
      <c r="G984">
        <v>11503</v>
      </c>
      <c r="H984">
        <v>60</v>
      </c>
      <c r="I984" t="s">
        <v>22</v>
      </c>
      <c r="J984" t="s">
        <v>27</v>
      </c>
      <c r="K984">
        <v>324</v>
      </c>
      <c r="L984">
        <v>0.13775045799999999</v>
      </c>
      <c r="M984" t="s">
        <v>28</v>
      </c>
      <c r="N984">
        <v>21</v>
      </c>
      <c r="O984">
        <v>2439</v>
      </c>
      <c r="P984">
        <v>3449.583333</v>
      </c>
      <c r="Q984">
        <v>17908</v>
      </c>
      <c r="R984">
        <v>0.243258533</v>
      </c>
      <c r="S984">
        <v>0</v>
      </c>
      <c r="T984">
        <v>52</v>
      </c>
    </row>
    <row r="985" spans="1:20" x14ac:dyDescent="0.25">
      <c r="A985" s="1">
        <v>44084</v>
      </c>
      <c r="B985">
        <v>39</v>
      </c>
      <c r="C985">
        <v>24412</v>
      </c>
      <c r="E985" t="s">
        <v>20</v>
      </c>
      <c r="F985" t="s">
        <v>25</v>
      </c>
      <c r="G985">
        <v>20679</v>
      </c>
      <c r="H985">
        <v>72</v>
      </c>
      <c r="I985" t="s">
        <v>22</v>
      </c>
      <c r="J985" t="s">
        <v>27</v>
      </c>
      <c r="K985">
        <v>294</v>
      </c>
      <c r="L985">
        <v>0.12186119099999999</v>
      </c>
      <c r="M985" t="s">
        <v>28</v>
      </c>
      <c r="N985">
        <v>32</v>
      </c>
      <c r="O985">
        <v>4158</v>
      </c>
      <c r="P985">
        <v>2034.333333</v>
      </c>
      <c r="Q985">
        <v>31581</v>
      </c>
      <c r="R985">
        <v>0.21367047</v>
      </c>
      <c r="S985">
        <v>0</v>
      </c>
      <c r="T985">
        <v>48</v>
      </c>
    </row>
    <row r="986" spans="1:20" x14ac:dyDescent="0.25">
      <c r="A986" s="1">
        <v>44085</v>
      </c>
      <c r="B986">
        <v>39</v>
      </c>
      <c r="C986">
        <v>33720</v>
      </c>
      <c r="F986" t="s">
        <v>25</v>
      </c>
      <c r="G986">
        <v>14379</v>
      </c>
      <c r="H986">
        <v>48</v>
      </c>
      <c r="I986" t="s">
        <v>22</v>
      </c>
      <c r="J986" t="s">
        <v>27</v>
      </c>
      <c r="K986">
        <v>365</v>
      </c>
      <c r="L986">
        <v>0.43753824499999999</v>
      </c>
      <c r="M986" t="s">
        <v>31</v>
      </c>
      <c r="N986">
        <v>14</v>
      </c>
      <c r="O986">
        <v>5608</v>
      </c>
      <c r="P986">
        <v>2810</v>
      </c>
      <c r="Q986">
        <v>238242</v>
      </c>
      <c r="R986">
        <v>0.182185078</v>
      </c>
      <c r="S986">
        <v>1</v>
      </c>
      <c r="T986">
        <v>42.4</v>
      </c>
    </row>
    <row r="987" spans="1:20" x14ac:dyDescent="0.25">
      <c r="A987" s="1">
        <v>44086</v>
      </c>
      <c r="B987">
        <v>26</v>
      </c>
      <c r="C987">
        <v>36263</v>
      </c>
      <c r="D987">
        <v>578</v>
      </c>
      <c r="E987" t="s">
        <v>45</v>
      </c>
      <c r="F987" t="s">
        <v>41</v>
      </c>
      <c r="G987">
        <v>43568</v>
      </c>
      <c r="H987">
        <v>48</v>
      </c>
      <c r="I987" t="s">
        <v>26</v>
      </c>
      <c r="J987" t="s">
        <v>34</v>
      </c>
      <c r="K987">
        <v>414</v>
      </c>
      <c r="L987">
        <v>0.46475909799999998</v>
      </c>
      <c r="M987" t="s">
        <v>31</v>
      </c>
      <c r="N987">
        <v>16</v>
      </c>
      <c r="O987">
        <v>1957</v>
      </c>
      <c r="P987">
        <v>3021.916667</v>
      </c>
      <c r="Q987">
        <v>39689</v>
      </c>
      <c r="R987">
        <v>0.244714457</v>
      </c>
      <c r="S987">
        <v>0</v>
      </c>
      <c r="T987">
        <v>60</v>
      </c>
    </row>
    <row r="988" spans="1:20" x14ac:dyDescent="0.25">
      <c r="A988" s="1">
        <v>44087</v>
      </c>
      <c r="B988">
        <v>58</v>
      </c>
      <c r="C988">
        <v>18225</v>
      </c>
      <c r="D988">
        <v>617</v>
      </c>
      <c r="F988" t="s">
        <v>32</v>
      </c>
      <c r="H988">
        <v>60</v>
      </c>
      <c r="I988" t="s">
        <v>26</v>
      </c>
      <c r="J988" t="s">
        <v>34</v>
      </c>
      <c r="K988">
        <v>937</v>
      </c>
      <c r="L988">
        <v>0.37682732299999999</v>
      </c>
      <c r="M988" t="s">
        <v>34</v>
      </c>
      <c r="N988">
        <v>27</v>
      </c>
      <c r="O988">
        <v>2885</v>
      </c>
      <c r="P988">
        <v>1518.75</v>
      </c>
      <c r="Q988">
        <v>13460</v>
      </c>
      <c r="R988">
        <v>0.24418445799999999</v>
      </c>
      <c r="S988">
        <v>0</v>
      </c>
      <c r="T988">
        <v>56</v>
      </c>
    </row>
    <row r="989" spans="1:20" x14ac:dyDescent="0.25">
      <c r="A989" s="1">
        <v>44088</v>
      </c>
      <c r="B989">
        <v>50</v>
      </c>
      <c r="C989">
        <v>50064</v>
      </c>
      <c r="D989">
        <v>569</v>
      </c>
      <c r="E989" t="s">
        <v>45</v>
      </c>
      <c r="F989" t="s">
        <v>25</v>
      </c>
      <c r="G989">
        <v>30954</v>
      </c>
      <c r="H989">
        <v>36</v>
      </c>
      <c r="I989" t="s">
        <v>35</v>
      </c>
      <c r="J989" t="s">
        <v>27</v>
      </c>
      <c r="K989">
        <v>508</v>
      </c>
      <c r="L989">
        <v>9.4312479000000005E-2</v>
      </c>
      <c r="M989" t="s">
        <v>31</v>
      </c>
      <c r="N989">
        <v>22</v>
      </c>
      <c r="O989">
        <v>3053</v>
      </c>
      <c r="P989">
        <v>4172</v>
      </c>
      <c r="Q989">
        <v>42507</v>
      </c>
      <c r="R989">
        <v>0.26392796000000002</v>
      </c>
      <c r="S989">
        <v>0</v>
      </c>
      <c r="T989">
        <v>54</v>
      </c>
    </row>
    <row r="990" spans="1:20" x14ac:dyDescent="0.25">
      <c r="A990" s="1">
        <v>44089</v>
      </c>
      <c r="B990">
        <v>37</v>
      </c>
      <c r="C990">
        <v>33888</v>
      </c>
      <c r="D990">
        <v>575</v>
      </c>
      <c r="E990" t="s">
        <v>20</v>
      </c>
      <c r="F990" t="s">
        <v>32</v>
      </c>
      <c r="G990">
        <v>14075</v>
      </c>
      <c r="H990">
        <v>24</v>
      </c>
      <c r="I990" t="s">
        <v>22</v>
      </c>
      <c r="J990" t="s">
        <v>27</v>
      </c>
      <c r="K990">
        <v>159</v>
      </c>
      <c r="L990">
        <v>7.9027499000000001E-2</v>
      </c>
      <c r="M990" t="s">
        <v>24</v>
      </c>
      <c r="N990">
        <v>16</v>
      </c>
      <c r="O990">
        <v>588</v>
      </c>
      <c r="P990">
        <v>2824</v>
      </c>
      <c r="Q990">
        <v>7283</v>
      </c>
      <c r="R990">
        <v>0.24188999999999999</v>
      </c>
      <c r="S990">
        <v>0</v>
      </c>
      <c r="T990">
        <v>54</v>
      </c>
    </row>
    <row r="991" spans="1:20" x14ac:dyDescent="0.25">
      <c r="A991" s="1">
        <v>44090</v>
      </c>
      <c r="B991">
        <v>40</v>
      </c>
      <c r="C991">
        <v>49566</v>
      </c>
      <c r="D991">
        <v>612</v>
      </c>
      <c r="E991" t="s">
        <v>20</v>
      </c>
      <c r="F991" t="s">
        <v>29</v>
      </c>
      <c r="G991">
        <v>33062</v>
      </c>
      <c r="H991">
        <v>12</v>
      </c>
      <c r="I991" t="s">
        <v>26</v>
      </c>
      <c r="J991" t="s">
        <v>30</v>
      </c>
      <c r="K991">
        <v>450</v>
      </c>
      <c r="L991">
        <v>0.456790054</v>
      </c>
      <c r="M991" t="s">
        <v>34</v>
      </c>
      <c r="N991">
        <v>28</v>
      </c>
      <c r="O991">
        <v>1859</v>
      </c>
      <c r="P991">
        <v>4130.5</v>
      </c>
      <c r="Q991">
        <v>28829</v>
      </c>
      <c r="R991">
        <v>0.2304744</v>
      </c>
      <c r="S991">
        <v>0</v>
      </c>
      <c r="T991">
        <v>54</v>
      </c>
    </row>
    <row r="992" spans="1:20" x14ac:dyDescent="0.25">
      <c r="A992" s="1">
        <v>44091</v>
      </c>
      <c r="B992">
        <v>42</v>
      </c>
      <c r="C992">
        <v>81304</v>
      </c>
      <c r="D992">
        <v>610</v>
      </c>
      <c r="E992" t="s">
        <v>45</v>
      </c>
      <c r="F992" t="s">
        <v>25</v>
      </c>
      <c r="G992">
        <v>32230</v>
      </c>
      <c r="H992">
        <v>48</v>
      </c>
      <c r="I992" t="s">
        <v>22</v>
      </c>
      <c r="J992" t="s">
        <v>30</v>
      </c>
      <c r="K992">
        <v>407</v>
      </c>
      <c r="L992">
        <v>5.8252791999999998E-2</v>
      </c>
      <c r="M992" t="s">
        <v>24</v>
      </c>
      <c r="N992">
        <v>21</v>
      </c>
      <c r="O992">
        <v>625</v>
      </c>
      <c r="P992">
        <v>6775.3333329999996</v>
      </c>
      <c r="Q992">
        <v>38514</v>
      </c>
      <c r="R992">
        <v>0.19859183899999999</v>
      </c>
      <c r="S992">
        <v>0</v>
      </c>
      <c r="T992">
        <v>48</v>
      </c>
    </row>
    <row r="993" spans="1:20" x14ac:dyDescent="0.25">
      <c r="A993" s="1">
        <v>44092</v>
      </c>
      <c r="B993">
        <v>18</v>
      </c>
      <c r="C993">
        <v>41171</v>
      </c>
      <c r="D993">
        <v>545</v>
      </c>
      <c r="E993" t="s">
        <v>20</v>
      </c>
      <c r="F993" t="s">
        <v>29</v>
      </c>
      <c r="G993">
        <v>18839</v>
      </c>
      <c r="H993">
        <v>72</v>
      </c>
      <c r="I993" t="s">
        <v>22</v>
      </c>
      <c r="J993" t="s">
        <v>27</v>
      </c>
      <c r="K993">
        <v>610</v>
      </c>
      <c r="L993">
        <v>0.26636107799999997</v>
      </c>
      <c r="M993" t="s">
        <v>24</v>
      </c>
      <c r="N993">
        <v>25</v>
      </c>
      <c r="O993">
        <v>3775</v>
      </c>
      <c r="P993">
        <v>3430.916667</v>
      </c>
      <c r="Q993">
        <v>234244</v>
      </c>
      <c r="R993">
        <v>0.28412317999999998</v>
      </c>
      <c r="S993">
        <v>0</v>
      </c>
      <c r="T993">
        <v>55</v>
      </c>
    </row>
    <row r="994" spans="1:20" x14ac:dyDescent="0.25">
      <c r="A994" s="1">
        <v>44093</v>
      </c>
      <c r="B994">
        <v>37</v>
      </c>
      <c r="C994">
        <v>32162</v>
      </c>
      <c r="D994">
        <v>607</v>
      </c>
      <c r="E994" t="s">
        <v>20</v>
      </c>
      <c r="F994" t="s">
        <v>25</v>
      </c>
      <c r="G994">
        <v>12629</v>
      </c>
      <c r="H994">
        <v>48</v>
      </c>
      <c r="I994" t="s">
        <v>22</v>
      </c>
      <c r="J994" t="s">
        <v>30</v>
      </c>
      <c r="K994">
        <v>439</v>
      </c>
      <c r="L994">
        <v>0.488105705</v>
      </c>
      <c r="M994" t="s">
        <v>31</v>
      </c>
      <c r="N994">
        <v>9</v>
      </c>
      <c r="O994">
        <v>17154</v>
      </c>
      <c r="P994">
        <v>2680.166667</v>
      </c>
      <c r="Q994">
        <v>5348</v>
      </c>
      <c r="R994">
        <v>0.237561196</v>
      </c>
      <c r="S994">
        <v>0</v>
      </c>
      <c r="T994">
        <v>53</v>
      </c>
    </row>
    <row r="995" spans="1:20" x14ac:dyDescent="0.25">
      <c r="A995" s="1">
        <v>44094</v>
      </c>
      <c r="B995">
        <v>31</v>
      </c>
      <c r="D995">
        <v>605</v>
      </c>
      <c r="E995" t="s">
        <v>20</v>
      </c>
      <c r="F995" t="s">
        <v>29</v>
      </c>
      <c r="G995">
        <v>27799</v>
      </c>
      <c r="I995" t="s">
        <v>26</v>
      </c>
      <c r="J995" t="s">
        <v>27</v>
      </c>
      <c r="K995">
        <v>339</v>
      </c>
      <c r="L995">
        <v>0.36561050299999998</v>
      </c>
      <c r="M995" t="s">
        <v>38</v>
      </c>
      <c r="N995">
        <v>20</v>
      </c>
      <c r="O995">
        <v>2288</v>
      </c>
      <c r="P995">
        <v>6078.25</v>
      </c>
      <c r="Q995">
        <v>250824</v>
      </c>
      <c r="R995">
        <v>0.26904360999999999</v>
      </c>
      <c r="S995">
        <v>0</v>
      </c>
      <c r="T995">
        <v>44</v>
      </c>
    </row>
    <row r="996" spans="1:20" x14ac:dyDescent="0.25">
      <c r="A996" s="1">
        <v>44095</v>
      </c>
      <c r="B996">
        <v>27</v>
      </c>
      <c r="C996">
        <v>38101</v>
      </c>
      <c r="D996">
        <v>608</v>
      </c>
      <c r="E996" t="s">
        <v>33</v>
      </c>
      <c r="F996" t="s">
        <v>25</v>
      </c>
      <c r="G996">
        <v>18269</v>
      </c>
      <c r="H996">
        <v>24</v>
      </c>
      <c r="I996" t="s">
        <v>22</v>
      </c>
      <c r="J996" t="s">
        <v>30</v>
      </c>
      <c r="K996">
        <v>322</v>
      </c>
      <c r="L996">
        <v>0.14177909499999999</v>
      </c>
      <c r="M996" t="s">
        <v>38</v>
      </c>
      <c r="N996">
        <v>41</v>
      </c>
      <c r="O996">
        <v>2971</v>
      </c>
      <c r="P996">
        <v>3175.083333</v>
      </c>
      <c r="Q996">
        <v>46242</v>
      </c>
      <c r="R996">
        <v>0.16600604599999999</v>
      </c>
      <c r="S996">
        <v>0</v>
      </c>
      <c r="T996">
        <v>50</v>
      </c>
    </row>
    <row r="997" spans="1:20" x14ac:dyDescent="0.25">
      <c r="A997" s="1">
        <v>44096</v>
      </c>
      <c r="B997">
        <v>36</v>
      </c>
      <c r="C997">
        <v>40615</v>
      </c>
      <c r="D997">
        <v>641</v>
      </c>
      <c r="F997" t="s">
        <v>25</v>
      </c>
      <c r="G997">
        <v>28238</v>
      </c>
      <c r="H997">
        <v>24</v>
      </c>
      <c r="I997" t="s">
        <v>26</v>
      </c>
      <c r="J997" t="s">
        <v>27</v>
      </c>
      <c r="K997">
        <v>300</v>
      </c>
      <c r="L997">
        <v>0.16345688999999999</v>
      </c>
      <c r="M997" t="s">
        <v>31</v>
      </c>
      <c r="N997">
        <v>27</v>
      </c>
      <c r="O997">
        <v>2631</v>
      </c>
      <c r="P997">
        <v>3384.583333</v>
      </c>
      <c r="Q997">
        <v>15327</v>
      </c>
      <c r="R997">
        <v>0.19579466300000001</v>
      </c>
      <c r="S997">
        <v>0</v>
      </c>
      <c r="T997">
        <v>52</v>
      </c>
    </row>
    <row r="998" spans="1:20" x14ac:dyDescent="0.25">
      <c r="A998" s="1">
        <v>44097</v>
      </c>
      <c r="B998">
        <v>61</v>
      </c>
      <c r="C998">
        <v>91274</v>
      </c>
      <c r="D998">
        <v>594</v>
      </c>
      <c r="E998" t="s">
        <v>52</v>
      </c>
      <c r="F998" t="s">
        <v>29</v>
      </c>
      <c r="G998">
        <v>13560</v>
      </c>
      <c r="H998">
        <v>36</v>
      </c>
      <c r="I998" t="s">
        <v>22</v>
      </c>
      <c r="J998" t="s">
        <v>27</v>
      </c>
      <c r="K998">
        <v>789</v>
      </c>
      <c r="L998">
        <v>0.101372606</v>
      </c>
      <c r="M998" t="s">
        <v>38</v>
      </c>
      <c r="N998">
        <v>21</v>
      </c>
      <c r="O998">
        <v>2288</v>
      </c>
      <c r="P998">
        <v>7606.1666670000004</v>
      </c>
      <c r="Q998">
        <v>6366</v>
      </c>
      <c r="R998">
        <v>0.161248</v>
      </c>
      <c r="S998">
        <v>1</v>
      </c>
      <c r="T998">
        <v>40.799999999999997</v>
      </c>
    </row>
    <row r="999" spans="1:20" x14ac:dyDescent="0.25">
      <c r="A999" s="1">
        <v>44098</v>
      </c>
      <c r="B999">
        <v>47</v>
      </c>
      <c r="C999">
        <v>33812</v>
      </c>
      <c r="D999">
        <v>516</v>
      </c>
      <c r="E999" t="s">
        <v>20</v>
      </c>
      <c r="F999" t="s">
        <v>25</v>
      </c>
      <c r="G999">
        <v>18697</v>
      </c>
      <c r="H999">
        <v>60</v>
      </c>
      <c r="I999" t="s">
        <v>22</v>
      </c>
      <c r="J999" t="s">
        <v>30</v>
      </c>
      <c r="K999">
        <v>547</v>
      </c>
      <c r="L999">
        <v>0.32010314299999998</v>
      </c>
      <c r="M999" t="s">
        <v>24</v>
      </c>
      <c r="N999">
        <v>24</v>
      </c>
      <c r="O999">
        <v>2033</v>
      </c>
      <c r="P999">
        <v>2817.666667</v>
      </c>
      <c r="Q999">
        <v>89404</v>
      </c>
      <c r="R999">
        <v>0.31087694399999999</v>
      </c>
      <c r="S999">
        <v>0</v>
      </c>
      <c r="T999">
        <v>53</v>
      </c>
    </row>
    <row r="1000" spans="1:20" x14ac:dyDescent="0.25">
      <c r="A1000" s="1">
        <v>44099</v>
      </c>
      <c r="B1000">
        <v>33</v>
      </c>
      <c r="C1000">
        <v>108314</v>
      </c>
      <c r="D1000">
        <v>642</v>
      </c>
      <c r="E1000" t="s">
        <v>20</v>
      </c>
      <c r="F1000" t="s">
        <v>21</v>
      </c>
      <c r="H1000">
        <v>12</v>
      </c>
      <c r="I1000" t="s">
        <v>26</v>
      </c>
      <c r="J1000" t="s">
        <v>34</v>
      </c>
      <c r="K1000">
        <v>315</v>
      </c>
      <c r="L1000">
        <v>0.31026980999999998</v>
      </c>
      <c r="M1000" t="s">
        <v>34</v>
      </c>
      <c r="N1000">
        <v>23</v>
      </c>
      <c r="O1000">
        <v>2325</v>
      </c>
      <c r="P1000">
        <v>9026.1666669999995</v>
      </c>
      <c r="Q1000">
        <v>3799</v>
      </c>
      <c r="R1000">
        <v>0.15705481499999999</v>
      </c>
      <c r="S1000">
        <v>1</v>
      </c>
      <c r="T1000">
        <v>48.8</v>
      </c>
    </row>
    <row r="1001" spans="1:20" x14ac:dyDescent="0.25">
      <c r="A1001" s="1">
        <v>44100</v>
      </c>
      <c r="B1001">
        <v>46</v>
      </c>
      <c r="C1001">
        <v>60229</v>
      </c>
      <c r="D1001">
        <v>575</v>
      </c>
      <c r="E1001" t="s">
        <v>20</v>
      </c>
      <c r="G1001">
        <v>23509</v>
      </c>
      <c r="H1001">
        <v>72</v>
      </c>
      <c r="I1001" t="s">
        <v>35</v>
      </c>
      <c r="J1001" t="s">
        <v>30</v>
      </c>
      <c r="K1001">
        <v>438</v>
      </c>
      <c r="L1001">
        <v>0.36353808300000001</v>
      </c>
      <c r="M1001" t="s">
        <v>24</v>
      </c>
      <c r="N1001">
        <v>19</v>
      </c>
      <c r="O1001">
        <v>714</v>
      </c>
      <c r="P1001">
        <v>5019.0833329999996</v>
      </c>
      <c r="Q1001">
        <v>25662</v>
      </c>
      <c r="R1001">
        <v>0.240471827</v>
      </c>
      <c r="S1001">
        <v>0</v>
      </c>
      <c r="T1001">
        <v>55</v>
      </c>
    </row>
    <row r="1002" spans="1:20" x14ac:dyDescent="0.25">
      <c r="A1002" s="1">
        <v>44101</v>
      </c>
      <c r="B1002">
        <v>56</v>
      </c>
      <c r="C1002">
        <v>166387</v>
      </c>
      <c r="D1002">
        <v>673</v>
      </c>
      <c r="E1002" t="s">
        <v>33</v>
      </c>
      <c r="F1002" t="s">
        <v>21</v>
      </c>
      <c r="G1002">
        <v>60044</v>
      </c>
      <c r="H1002">
        <v>48</v>
      </c>
      <c r="I1002" t="s">
        <v>22</v>
      </c>
      <c r="J1002" t="s">
        <v>23</v>
      </c>
      <c r="K1002">
        <v>367</v>
      </c>
      <c r="L1002">
        <v>0.33637282600000001</v>
      </c>
      <c r="M1002" t="s">
        <v>24</v>
      </c>
      <c r="N1002">
        <v>25</v>
      </c>
      <c r="O1002">
        <v>10332</v>
      </c>
      <c r="P1002">
        <v>13865.583329999999</v>
      </c>
      <c r="Q1002">
        <v>2660</v>
      </c>
      <c r="R1002">
        <v>0.20291785200000001</v>
      </c>
      <c r="S1002">
        <v>1</v>
      </c>
      <c r="T1002">
        <v>38.4</v>
      </c>
    </row>
    <row r="1003" spans="1:20" x14ac:dyDescent="0.25">
      <c r="A1003" s="1">
        <v>44102</v>
      </c>
      <c r="B1003">
        <v>51</v>
      </c>
      <c r="C1003">
        <v>48256</v>
      </c>
      <c r="D1003">
        <v>551</v>
      </c>
      <c r="E1003" t="s">
        <v>20</v>
      </c>
      <c r="F1003" t="s">
        <v>32</v>
      </c>
      <c r="G1003">
        <v>66609</v>
      </c>
      <c r="H1003">
        <v>36</v>
      </c>
      <c r="I1003" t="s">
        <v>22</v>
      </c>
      <c r="J1003" t="s">
        <v>23</v>
      </c>
      <c r="K1003">
        <v>722</v>
      </c>
      <c r="L1003">
        <v>0.26076561500000001</v>
      </c>
      <c r="M1003" t="s">
        <v>31</v>
      </c>
      <c r="N1003">
        <v>18</v>
      </c>
      <c r="O1003">
        <v>1768</v>
      </c>
      <c r="P1003">
        <v>4021.333333</v>
      </c>
      <c r="Q1003">
        <v>250243</v>
      </c>
      <c r="R1003">
        <v>0.242088313</v>
      </c>
      <c r="S1003">
        <v>0</v>
      </c>
      <c r="T1003">
        <v>46</v>
      </c>
    </row>
    <row r="1004" spans="1:20" x14ac:dyDescent="0.25">
      <c r="A1004" s="1">
        <v>44103</v>
      </c>
      <c r="B1004">
        <v>40</v>
      </c>
      <c r="C1004">
        <v>78385</v>
      </c>
      <c r="D1004">
        <v>573</v>
      </c>
      <c r="E1004" t="s">
        <v>20</v>
      </c>
      <c r="F1004" t="s">
        <v>32</v>
      </c>
      <c r="G1004">
        <v>25758</v>
      </c>
      <c r="H1004">
        <v>24</v>
      </c>
      <c r="I1004" t="s">
        <v>22</v>
      </c>
      <c r="J1004" t="s">
        <v>34</v>
      </c>
      <c r="K1004">
        <v>168</v>
      </c>
      <c r="L1004">
        <v>0.38544935499999999</v>
      </c>
      <c r="M1004" t="s">
        <v>31</v>
      </c>
      <c r="N1004">
        <v>30</v>
      </c>
      <c r="O1004">
        <v>4098</v>
      </c>
      <c r="P1004">
        <v>6532.0833329999996</v>
      </c>
      <c r="Q1004">
        <v>2643</v>
      </c>
      <c r="R1004">
        <v>0.218979962</v>
      </c>
      <c r="S1004">
        <v>0</v>
      </c>
      <c r="T1004">
        <v>53</v>
      </c>
    </row>
    <row r="1005" spans="1:20" x14ac:dyDescent="0.25">
      <c r="A1005" t="s">
        <v>117</v>
      </c>
      <c r="B1005">
        <v>32</v>
      </c>
      <c r="C1005">
        <v>16820</v>
      </c>
      <c r="D1005">
        <v>553</v>
      </c>
      <c r="E1005" t="s">
        <v>118</v>
      </c>
      <c r="F1005" t="s">
        <v>73</v>
      </c>
      <c r="G1005">
        <v>13514</v>
      </c>
      <c r="H1005">
        <v>72</v>
      </c>
      <c r="I1005" t="s">
        <v>22</v>
      </c>
      <c r="J1005" t="s">
        <v>30</v>
      </c>
      <c r="K1005">
        <v>315</v>
      </c>
      <c r="L1005">
        <v>0.17422047299999999</v>
      </c>
      <c r="M1005" t="s">
        <v>34</v>
      </c>
      <c r="N1005">
        <v>38</v>
      </c>
      <c r="O1005">
        <v>3934</v>
      </c>
      <c r="P1005">
        <v>1401.666667</v>
      </c>
      <c r="Q1005">
        <v>9258</v>
      </c>
      <c r="R1005">
        <v>0.27020517300000002</v>
      </c>
      <c r="S1005">
        <v>0</v>
      </c>
      <c r="T1005">
        <v>56</v>
      </c>
    </row>
    <row r="1006" spans="1:20" x14ac:dyDescent="0.25">
      <c r="A1006" s="1">
        <v>44105</v>
      </c>
      <c r="B1006">
        <v>48</v>
      </c>
      <c r="C1006">
        <v>93993</v>
      </c>
      <c r="D1006">
        <v>481</v>
      </c>
      <c r="E1006" t="s">
        <v>45</v>
      </c>
      <c r="F1006" t="s">
        <v>32</v>
      </c>
      <c r="G1006">
        <v>20112</v>
      </c>
      <c r="H1006">
        <v>72</v>
      </c>
      <c r="I1006" t="s">
        <v>26</v>
      </c>
      <c r="J1006" t="s">
        <v>30</v>
      </c>
      <c r="K1006">
        <v>203</v>
      </c>
      <c r="L1006">
        <v>0.21110527400000001</v>
      </c>
      <c r="M1006" t="s">
        <v>38</v>
      </c>
      <c r="N1006">
        <v>31</v>
      </c>
      <c r="O1006">
        <v>943</v>
      </c>
      <c r="P1006">
        <v>7832.75</v>
      </c>
      <c r="Q1006">
        <v>1850</v>
      </c>
      <c r="R1006">
        <v>0.2356896</v>
      </c>
      <c r="S1006">
        <v>1</v>
      </c>
      <c r="T1006">
        <v>45.6</v>
      </c>
    </row>
    <row r="1007" spans="1:20" x14ac:dyDescent="0.25">
      <c r="A1007" s="1">
        <v>44106</v>
      </c>
      <c r="B1007">
        <v>44</v>
      </c>
      <c r="C1007">
        <v>76935</v>
      </c>
      <c r="E1007" t="s">
        <v>20</v>
      </c>
      <c r="F1007" t="s">
        <v>25</v>
      </c>
      <c r="G1007">
        <v>39070</v>
      </c>
      <c r="H1007">
        <v>12</v>
      </c>
      <c r="I1007" t="s">
        <v>22</v>
      </c>
      <c r="J1007" t="s">
        <v>27</v>
      </c>
      <c r="K1007">
        <v>343</v>
      </c>
      <c r="L1007">
        <v>0.40438120500000002</v>
      </c>
      <c r="M1007" t="s">
        <v>28</v>
      </c>
      <c r="N1007">
        <v>27</v>
      </c>
      <c r="O1007">
        <v>1279</v>
      </c>
      <c r="P1007">
        <v>6411.25</v>
      </c>
      <c r="Q1007">
        <v>214663</v>
      </c>
      <c r="R1007">
        <v>0.22741059399999999</v>
      </c>
      <c r="S1007">
        <v>0</v>
      </c>
      <c r="T1007">
        <v>53</v>
      </c>
    </row>
    <row r="1008" spans="1:20" x14ac:dyDescent="0.25">
      <c r="A1008" t="s">
        <v>119</v>
      </c>
      <c r="B1008">
        <v>50</v>
      </c>
      <c r="C1008">
        <v>64057</v>
      </c>
      <c r="D1008">
        <v>588</v>
      </c>
      <c r="E1008" t="s">
        <v>54</v>
      </c>
      <c r="F1008" t="s">
        <v>120</v>
      </c>
      <c r="G1008">
        <v>13309</v>
      </c>
      <c r="H1008">
        <v>48</v>
      </c>
      <c r="I1008" t="s">
        <v>22</v>
      </c>
      <c r="J1008" t="s">
        <v>34</v>
      </c>
      <c r="K1008">
        <v>213</v>
      </c>
      <c r="L1008">
        <v>0.22778571</v>
      </c>
      <c r="M1008" t="s">
        <v>38</v>
      </c>
      <c r="N1008">
        <v>30</v>
      </c>
      <c r="O1008">
        <v>572</v>
      </c>
      <c r="P1008">
        <v>2669.083333</v>
      </c>
      <c r="Q1008">
        <v>34703</v>
      </c>
      <c r="R1008">
        <v>0.17144719999999999</v>
      </c>
      <c r="S1008">
        <v>0</v>
      </c>
      <c r="T1008">
        <v>52</v>
      </c>
    </row>
    <row r="1009" spans="1:20" x14ac:dyDescent="0.25">
      <c r="A1009" s="1">
        <v>44108</v>
      </c>
      <c r="B1009">
        <v>47</v>
      </c>
      <c r="C1009">
        <v>90882</v>
      </c>
      <c r="D1009">
        <v>512</v>
      </c>
      <c r="E1009" t="s">
        <v>20</v>
      </c>
      <c r="F1009" t="s">
        <v>21</v>
      </c>
      <c r="G1009">
        <v>29746</v>
      </c>
      <c r="H1009">
        <v>36</v>
      </c>
      <c r="I1009" t="s">
        <v>26</v>
      </c>
      <c r="J1009" t="s">
        <v>27</v>
      </c>
      <c r="K1009">
        <v>1375</v>
      </c>
      <c r="L1009">
        <v>0.26817792400000001</v>
      </c>
      <c r="M1009" t="s">
        <v>28</v>
      </c>
      <c r="N1009">
        <v>26</v>
      </c>
      <c r="O1009">
        <v>1388</v>
      </c>
      <c r="P1009">
        <v>7573.5</v>
      </c>
      <c r="Q1009">
        <v>9821</v>
      </c>
      <c r="R1009">
        <v>0.305383707</v>
      </c>
      <c r="S1009">
        <v>0</v>
      </c>
      <c r="T1009">
        <v>51</v>
      </c>
    </row>
    <row r="1010" spans="1:20" x14ac:dyDescent="0.25">
      <c r="A1010" s="1">
        <v>44109</v>
      </c>
      <c r="B1010">
        <v>52</v>
      </c>
      <c r="C1010">
        <v>29634</v>
      </c>
      <c r="D1010">
        <v>628</v>
      </c>
      <c r="E1010" t="s">
        <v>20</v>
      </c>
      <c r="F1010" t="s">
        <v>29</v>
      </c>
      <c r="G1010">
        <v>18717</v>
      </c>
      <c r="H1010">
        <v>36</v>
      </c>
      <c r="I1010" t="s">
        <v>22</v>
      </c>
      <c r="J1010" t="s">
        <v>27</v>
      </c>
      <c r="K1010">
        <v>502</v>
      </c>
      <c r="L1010">
        <v>0.36017987000000001</v>
      </c>
      <c r="M1010" t="s">
        <v>31</v>
      </c>
      <c r="N1010">
        <v>32</v>
      </c>
      <c r="O1010">
        <v>1075</v>
      </c>
      <c r="P1010">
        <v>2469.5</v>
      </c>
      <c r="Q1010">
        <v>57765</v>
      </c>
      <c r="R1010">
        <v>0.194668443</v>
      </c>
      <c r="S1010">
        <v>0</v>
      </c>
      <c r="T1010">
        <v>54</v>
      </c>
    </row>
    <row r="1011" spans="1:20" x14ac:dyDescent="0.25">
      <c r="A1011" s="1">
        <v>44110</v>
      </c>
      <c r="B1011">
        <v>33</v>
      </c>
      <c r="C1011">
        <v>34534</v>
      </c>
      <c r="D1011">
        <v>597</v>
      </c>
      <c r="E1011" t="s">
        <v>20</v>
      </c>
      <c r="F1011" t="s">
        <v>25</v>
      </c>
      <c r="G1011">
        <v>11971</v>
      </c>
      <c r="H1011">
        <v>60</v>
      </c>
      <c r="I1011" t="s">
        <v>22</v>
      </c>
      <c r="J1011" t="s">
        <v>23</v>
      </c>
      <c r="K1011">
        <v>669</v>
      </c>
      <c r="L1011">
        <v>0.62853787500000002</v>
      </c>
      <c r="M1011" t="s">
        <v>31</v>
      </c>
      <c r="N1011">
        <v>19</v>
      </c>
      <c r="O1011">
        <v>3140</v>
      </c>
      <c r="P1011">
        <v>2877.833333</v>
      </c>
      <c r="Q1011">
        <v>108329</v>
      </c>
      <c r="R1011">
        <v>0.233680991</v>
      </c>
      <c r="S1011">
        <v>0</v>
      </c>
      <c r="T1011">
        <v>54</v>
      </c>
    </row>
    <row r="1012" spans="1:20" x14ac:dyDescent="0.25">
      <c r="A1012" s="1">
        <v>44111</v>
      </c>
      <c r="B1012">
        <v>55</v>
      </c>
      <c r="C1012">
        <v>35187</v>
      </c>
      <c r="D1012">
        <v>604</v>
      </c>
      <c r="E1012" t="s">
        <v>20</v>
      </c>
      <c r="F1012" t="s">
        <v>29</v>
      </c>
      <c r="G1012">
        <v>21477</v>
      </c>
      <c r="H1012">
        <v>48</v>
      </c>
      <c r="I1012" t="s">
        <v>22</v>
      </c>
      <c r="J1012" t="s">
        <v>23</v>
      </c>
      <c r="K1012">
        <v>367</v>
      </c>
      <c r="L1012">
        <v>3.6115384E-2</v>
      </c>
      <c r="M1012" t="s">
        <v>24</v>
      </c>
      <c r="N1012">
        <v>30</v>
      </c>
      <c r="O1012">
        <v>2867</v>
      </c>
      <c r="P1012">
        <v>2932.25</v>
      </c>
      <c r="Q1012">
        <v>66136</v>
      </c>
      <c r="R1012">
        <v>0.21390340199999999</v>
      </c>
      <c r="S1012">
        <v>0</v>
      </c>
      <c r="T1012">
        <v>46</v>
      </c>
    </row>
    <row r="1013" spans="1:20" x14ac:dyDescent="0.25">
      <c r="A1013" s="1">
        <v>44112</v>
      </c>
      <c r="B1013">
        <v>42</v>
      </c>
      <c r="C1013">
        <v>84598</v>
      </c>
      <c r="D1013">
        <v>579</v>
      </c>
      <c r="E1013" t="s">
        <v>20</v>
      </c>
      <c r="F1013" t="s">
        <v>32</v>
      </c>
      <c r="G1013">
        <v>25870</v>
      </c>
      <c r="H1013">
        <v>24</v>
      </c>
      <c r="I1013" t="s">
        <v>35</v>
      </c>
      <c r="J1013" t="s">
        <v>30</v>
      </c>
      <c r="K1013">
        <v>322</v>
      </c>
      <c r="L1013">
        <v>4.0230084999999999E-2</v>
      </c>
      <c r="M1013" t="s">
        <v>24</v>
      </c>
      <c r="N1013">
        <v>32</v>
      </c>
      <c r="O1013">
        <v>1247</v>
      </c>
      <c r="P1013">
        <v>7049.8333329999996</v>
      </c>
      <c r="Q1013">
        <v>25323</v>
      </c>
      <c r="R1013">
        <v>0.19816856899999999</v>
      </c>
      <c r="S1013">
        <v>0</v>
      </c>
      <c r="T1013">
        <v>52</v>
      </c>
    </row>
    <row r="1014" spans="1:20" x14ac:dyDescent="0.25">
      <c r="A1014" s="1">
        <v>44113</v>
      </c>
      <c r="B1014">
        <v>64</v>
      </c>
      <c r="C1014">
        <v>153162</v>
      </c>
      <c r="D1014">
        <v>508</v>
      </c>
      <c r="E1014" t="s">
        <v>20</v>
      </c>
      <c r="F1014" t="s">
        <v>21</v>
      </c>
      <c r="G1014">
        <v>31309</v>
      </c>
      <c r="H1014">
        <v>36</v>
      </c>
      <c r="I1014" t="s">
        <v>22</v>
      </c>
      <c r="J1014" t="s">
        <v>23</v>
      </c>
      <c r="K1014">
        <v>1305</v>
      </c>
      <c r="L1014">
        <v>7.8273879000000005E-2</v>
      </c>
      <c r="M1014" t="s">
        <v>24</v>
      </c>
      <c r="N1014">
        <v>21</v>
      </c>
      <c r="O1014">
        <v>303</v>
      </c>
      <c r="P1014">
        <v>12763.5</v>
      </c>
      <c r="Q1014">
        <v>42515</v>
      </c>
      <c r="R1014">
        <v>0.226139004</v>
      </c>
      <c r="S1014">
        <v>1</v>
      </c>
      <c r="T1014">
        <v>40</v>
      </c>
    </row>
    <row r="1015" spans="1:20" x14ac:dyDescent="0.25">
      <c r="A1015" s="1">
        <v>44114</v>
      </c>
      <c r="B1015">
        <v>31</v>
      </c>
      <c r="C1015">
        <v>31212</v>
      </c>
      <c r="D1015">
        <v>602</v>
      </c>
      <c r="E1015" t="s">
        <v>20</v>
      </c>
      <c r="F1015" t="s">
        <v>25</v>
      </c>
      <c r="G1015">
        <v>25354</v>
      </c>
      <c r="H1015">
        <v>48</v>
      </c>
      <c r="I1015" t="s">
        <v>22</v>
      </c>
      <c r="J1015" t="s">
        <v>23</v>
      </c>
      <c r="K1015">
        <v>492</v>
      </c>
      <c r="L1015">
        <v>0.474263406</v>
      </c>
      <c r="M1015" t="s">
        <v>38</v>
      </c>
      <c r="N1015">
        <v>26</v>
      </c>
      <c r="O1015">
        <v>12014</v>
      </c>
      <c r="P1015">
        <v>2601</v>
      </c>
      <c r="Q1015">
        <v>39979</v>
      </c>
      <c r="R1015">
        <v>0.22221513600000001</v>
      </c>
      <c r="S1015">
        <v>0</v>
      </c>
      <c r="T1015">
        <v>58</v>
      </c>
    </row>
    <row r="1016" spans="1:20" x14ac:dyDescent="0.25">
      <c r="A1016" s="1">
        <v>44115</v>
      </c>
      <c r="B1016">
        <v>60</v>
      </c>
      <c r="C1016">
        <v>18712</v>
      </c>
      <c r="D1016">
        <v>508</v>
      </c>
      <c r="F1016" t="s">
        <v>32</v>
      </c>
      <c r="G1016">
        <v>48244</v>
      </c>
      <c r="H1016">
        <v>36</v>
      </c>
      <c r="I1016" t="s">
        <v>22</v>
      </c>
      <c r="J1016" t="s">
        <v>34</v>
      </c>
      <c r="K1016">
        <v>707</v>
      </c>
      <c r="L1016">
        <v>0.26653336900000002</v>
      </c>
      <c r="M1016" t="s">
        <v>24</v>
      </c>
      <c r="N1016">
        <v>22</v>
      </c>
      <c r="O1016">
        <v>6524</v>
      </c>
      <c r="P1016">
        <v>1559.333333</v>
      </c>
      <c r="Q1016">
        <v>44841</v>
      </c>
      <c r="R1016">
        <v>0.25863521099999998</v>
      </c>
      <c r="S1016">
        <v>0</v>
      </c>
      <c r="T1016">
        <v>56</v>
      </c>
    </row>
    <row r="1017" spans="1:20" x14ac:dyDescent="0.25">
      <c r="A1017" s="1">
        <v>44116</v>
      </c>
      <c r="B1017">
        <v>42</v>
      </c>
      <c r="C1017">
        <v>25268</v>
      </c>
      <c r="D1017">
        <v>638</v>
      </c>
      <c r="E1017" t="s">
        <v>20</v>
      </c>
      <c r="F1017" t="s">
        <v>21</v>
      </c>
      <c r="G1017">
        <v>11956</v>
      </c>
      <c r="H1017">
        <v>60</v>
      </c>
      <c r="I1017" t="s">
        <v>44</v>
      </c>
      <c r="J1017" t="s">
        <v>27</v>
      </c>
      <c r="K1017">
        <v>601</v>
      </c>
      <c r="L1017">
        <v>0.41555441900000001</v>
      </c>
      <c r="M1017" t="s">
        <v>38</v>
      </c>
      <c r="N1017">
        <v>28</v>
      </c>
      <c r="O1017">
        <v>5602</v>
      </c>
      <c r="P1017">
        <v>2105.666667</v>
      </c>
      <c r="Q1017">
        <v>68383</v>
      </c>
      <c r="R1017">
        <v>0.203179781</v>
      </c>
      <c r="S1017">
        <v>0</v>
      </c>
      <c r="T1017">
        <v>53</v>
      </c>
    </row>
    <row r="1018" spans="1:20" x14ac:dyDescent="0.25">
      <c r="A1018" s="1">
        <v>44117</v>
      </c>
      <c r="B1018">
        <v>32</v>
      </c>
      <c r="C1018">
        <v>52299</v>
      </c>
      <c r="D1018">
        <v>596</v>
      </c>
      <c r="E1018" t="s">
        <v>20</v>
      </c>
      <c r="F1018" t="s">
        <v>25</v>
      </c>
      <c r="G1018">
        <v>16709</v>
      </c>
      <c r="H1018">
        <v>60</v>
      </c>
      <c r="I1018" t="s">
        <v>22</v>
      </c>
      <c r="J1018" t="s">
        <v>34</v>
      </c>
      <c r="K1018">
        <v>493</v>
      </c>
      <c r="L1018">
        <v>0.21686360900000001</v>
      </c>
      <c r="M1018" t="s">
        <v>31</v>
      </c>
      <c r="N1018">
        <v>24</v>
      </c>
      <c r="O1018">
        <v>5664</v>
      </c>
      <c r="P1018">
        <v>4358.25</v>
      </c>
      <c r="Q1018">
        <v>132162</v>
      </c>
      <c r="R1018">
        <v>0.25408860100000003</v>
      </c>
      <c r="S1018">
        <v>0</v>
      </c>
      <c r="T1018">
        <v>47</v>
      </c>
    </row>
    <row r="1019" spans="1:20" x14ac:dyDescent="0.25">
      <c r="A1019" s="1">
        <v>44118</v>
      </c>
      <c r="B1019">
        <v>34</v>
      </c>
      <c r="C1019">
        <v>49090</v>
      </c>
      <c r="D1019">
        <v>611</v>
      </c>
      <c r="E1019" t="s">
        <v>20</v>
      </c>
      <c r="F1019" t="s">
        <v>29</v>
      </c>
      <c r="G1019">
        <v>8035</v>
      </c>
      <c r="H1019">
        <v>24</v>
      </c>
      <c r="I1019" t="s">
        <v>22</v>
      </c>
      <c r="J1019" t="s">
        <v>27</v>
      </c>
      <c r="K1019">
        <v>251</v>
      </c>
      <c r="L1019">
        <v>0.28408534400000002</v>
      </c>
      <c r="M1019" t="s">
        <v>24</v>
      </c>
      <c r="N1019">
        <v>22</v>
      </c>
      <c r="O1019">
        <v>1251</v>
      </c>
      <c r="P1019">
        <v>4090.833333</v>
      </c>
      <c r="Q1019">
        <v>1172</v>
      </c>
      <c r="R1019">
        <v>0.167910166</v>
      </c>
      <c r="S1019">
        <v>1</v>
      </c>
      <c r="T1019">
        <v>40.799999999999997</v>
      </c>
    </row>
    <row r="1020" spans="1:20" x14ac:dyDescent="0.25">
      <c r="A1020" s="1">
        <v>44119</v>
      </c>
      <c r="B1020">
        <v>36</v>
      </c>
      <c r="D1020">
        <v>533</v>
      </c>
      <c r="E1020" t="s">
        <v>20</v>
      </c>
      <c r="F1020" t="s">
        <v>21</v>
      </c>
      <c r="G1020">
        <v>6972</v>
      </c>
      <c r="I1020" t="s">
        <v>26</v>
      </c>
      <c r="J1020" t="s">
        <v>30</v>
      </c>
      <c r="K1020">
        <v>160</v>
      </c>
      <c r="L1020">
        <v>0.25927743599999997</v>
      </c>
      <c r="M1020" t="s">
        <v>24</v>
      </c>
      <c r="N1020">
        <v>36</v>
      </c>
      <c r="O1020">
        <v>2290</v>
      </c>
      <c r="P1020">
        <v>3398.083333</v>
      </c>
      <c r="Q1020">
        <v>274196</v>
      </c>
      <c r="R1020">
        <v>0.25143127300000001</v>
      </c>
      <c r="S1020">
        <v>1</v>
      </c>
      <c r="T1020">
        <v>42.4</v>
      </c>
    </row>
    <row r="1021" spans="1:20" x14ac:dyDescent="0.25">
      <c r="A1021" s="1">
        <v>44120</v>
      </c>
      <c r="B1021">
        <v>45</v>
      </c>
      <c r="C1021">
        <v>32164</v>
      </c>
      <c r="D1021">
        <v>602</v>
      </c>
      <c r="E1021" t="s">
        <v>20</v>
      </c>
      <c r="F1021" t="s">
        <v>21</v>
      </c>
      <c r="G1021">
        <v>16872</v>
      </c>
      <c r="H1021">
        <v>60</v>
      </c>
      <c r="I1021" t="s">
        <v>44</v>
      </c>
      <c r="J1021" t="s">
        <v>23</v>
      </c>
      <c r="K1021">
        <v>588</v>
      </c>
      <c r="L1021">
        <v>0.34965698200000001</v>
      </c>
      <c r="M1021" t="s">
        <v>38</v>
      </c>
      <c r="N1021">
        <v>29</v>
      </c>
      <c r="O1021">
        <v>643</v>
      </c>
      <c r="P1021">
        <v>2680.333333</v>
      </c>
      <c r="Q1021">
        <v>1174</v>
      </c>
      <c r="R1021">
        <v>0.243033217</v>
      </c>
      <c r="S1021">
        <v>0</v>
      </c>
      <c r="T1021">
        <v>54</v>
      </c>
    </row>
    <row r="1022" spans="1:20" x14ac:dyDescent="0.25">
      <c r="A1022" s="1">
        <v>44121</v>
      </c>
      <c r="B1022">
        <v>46</v>
      </c>
      <c r="C1022">
        <v>157771</v>
      </c>
      <c r="D1022">
        <v>496</v>
      </c>
      <c r="E1022" t="s">
        <v>20</v>
      </c>
      <c r="F1022" t="s">
        <v>21</v>
      </c>
      <c r="G1022">
        <v>22415</v>
      </c>
      <c r="H1022">
        <v>24</v>
      </c>
      <c r="I1022" t="s">
        <v>22</v>
      </c>
      <c r="J1022" t="s">
        <v>30</v>
      </c>
      <c r="K1022">
        <v>357</v>
      </c>
      <c r="L1022">
        <v>9.3459657000000002E-2</v>
      </c>
      <c r="M1022" t="s">
        <v>31</v>
      </c>
      <c r="N1022">
        <v>22</v>
      </c>
      <c r="O1022">
        <v>10344</v>
      </c>
      <c r="P1022">
        <v>13147.583329999999</v>
      </c>
      <c r="Q1022">
        <v>13731</v>
      </c>
      <c r="R1022">
        <v>0.282988886</v>
      </c>
      <c r="S1022">
        <v>1</v>
      </c>
      <c r="T1022">
        <v>40.799999999999997</v>
      </c>
    </row>
    <row r="1023" spans="1:20" x14ac:dyDescent="0.25">
      <c r="A1023" s="1">
        <v>44122</v>
      </c>
      <c r="B1023">
        <v>33</v>
      </c>
      <c r="C1023">
        <v>34564</v>
      </c>
      <c r="D1023">
        <v>617</v>
      </c>
      <c r="E1023" t="s">
        <v>20</v>
      </c>
      <c r="F1023" t="s">
        <v>25</v>
      </c>
      <c r="G1023">
        <v>15627</v>
      </c>
      <c r="H1023">
        <v>48</v>
      </c>
      <c r="I1023" t="s">
        <v>26</v>
      </c>
      <c r="J1023" t="s">
        <v>23</v>
      </c>
      <c r="K1023">
        <v>846</v>
      </c>
      <c r="L1023">
        <v>0.32829882799999999</v>
      </c>
      <c r="M1023" t="s">
        <v>28</v>
      </c>
      <c r="N1023">
        <v>14</v>
      </c>
      <c r="O1023">
        <v>4811</v>
      </c>
      <c r="P1023">
        <v>2880.333333</v>
      </c>
      <c r="Q1023">
        <v>8531</v>
      </c>
      <c r="R1023">
        <v>0.216363791</v>
      </c>
      <c r="S1023">
        <v>0</v>
      </c>
      <c r="T1023">
        <v>57</v>
      </c>
    </row>
    <row r="1024" spans="1:20" x14ac:dyDescent="0.25">
      <c r="A1024" s="1">
        <v>44123</v>
      </c>
      <c r="B1024">
        <v>39</v>
      </c>
      <c r="C1024">
        <v>28178</v>
      </c>
      <c r="D1024">
        <v>485</v>
      </c>
      <c r="E1024" t="s">
        <v>20</v>
      </c>
      <c r="F1024" t="s">
        <v>29</v>
      </c>
      <c r="G1024">
        <v>8749</v>
      </c>
      <c r="H1024">
        <v>72</v>
      </c>
      <c r="I1024" t="s">
        <v>26</v>
      </c>
      <c r="J1024" t="s">
        <v>27</v>
      </c>
      <c r="K1024">
        <v>74</v>
      </c>
      <c r="L1024">
        <v>0.185218456</v>
      </c>
      <c r="M1024" t="s">
        <v>34</v>
      </c>
      <c r="N1024">
        <v>20</v>
      </c>
      <c r="O1024">
        <v>3931</v>
      </c>
      <c r="P1024">
        <v>2348.166667</v>
      </c>
      <c r="Q1024">
        <v>6845</v>
      </c>
      <c r="R1024">
        <v>0.30063110700000001</v>
      </c>
      <c r="S1024">
        <v>0</v>
      </c>
      <c r="T1024">
        <v>57</v>
      </c>
    </row>
    <row r="1025" spans="1:20" x14ac:dyDescent="0.25">
      <c r="A1025" s="1">
        <v>44124</v>
      </c>
      <c r="B1025">
        <v>65</v>
      </c>
      <c r="C1025">
        <v>102889</v>
      </c>
      <c r="D1025">
        <v>565</v>
      </c>
      <c r="E1025" t="s">
        <v>20</v>
      </c>
      <c r="F1025" t="s">
        <v>32</v>
      </c>
      <c r="G1025">
        <v>21977</v>
      </c>
      <c r="H1025">
        <v>96</v>
      </c>
      <c r="I1025" t="s">
        <v>26</v>
      </c>
      <c r="J1025" t="s">
        <v>27</v>
      </c>
      <c r="K1025">
        <v>154</v>
      </c>
      <c r="L1025">
        <v>0.25644659199999997</v>
      </c>
      <c r="M1025" t="s">
        <v>38</v>
      </c>
      <c r="N1025">
        <v>18</v>
      </c>
      <c r="O1025">
        <v>4814</v>
      </c>
      <c r="P1025">
        <v>8574.0833330000005</v>
      </c>
      <c r="Q1025">
        <v>22965</v>
      </c>
      <c r="R1025">
        <v>0.32536209500000002</v>
      </c>
      <c r="S1025">
        <v>0</v>
      </c>
      <c r="T1025">
        <v>54</v>
      </c>
    </row>
    <row r="1026" spans="1:20" x14ac:dyDescent="0.25">
      <c r="A1026" s="1">
        <v>44125</v>
      </c>
      <c r="B1026">
        <v>60</v>
      </c>
      <c r="C1026">
        <v>70618</v>
      </c>
      <c r="D1026">
        <v>627</v>
      </c>
      <c r="E1026" t="s">
        <v>20</v>
      </c>
      <c r="G1026">
        <v>37900</v>
      </c>
      <c r="H1026">
        <v>36</v>
      </c>
      <c r="I1026" t="s">
        <v>35</v>
      </c>
      <c r="J1026" t="s">
        <v>27</v>
      </c>
      <c r="K1026">
        <v>224</v>
      </c>
      <c r="L1026">
        <v>4.7184971999999999E-2</v>
      </c>
      <c r="M1026" t="s">
        <v>38</v>
      </c>
      <c r="N1026">
        <v>25</v>
      </c>
      <c r="O1026">
        <v>2551</v>
      </c>
      <c r="P1026">
        <v>5884.8333329999996</v>
      </c>
      <c r="Q1026">
        <v>230070</v>
      </c>
      <c r="R1026">
        <v>0.233425146</v>
      </c>
      <c r="S1026">
        <v>0</v>
      </c>
      <c r="T1026">
        <v>42</v>
      </c>
    </row>
    <row r="1027" spans="1:20" x14ac:dyDescent="0.25">
      <c r="A1027" s="1">
        <v>44126</v>
      </c>
      <c r="B1027">
        <v>45</v>
      </c>
      <c r="C1027">
        <v>78925</v>
      </c>
      <c r="D1027">
        <v>510</v>
      </c>
      <c r="E1027" t="s">
        <v>20</v>
      </c>
      <c r="F1027" t="s">
        <v>25</v>
      </c>
      <c r="G1027">
        <v>24540</v>
      </c>
      <c r="H1027">
        <v>36</v>
      </c>
      <c r="I1027" t="s">
        <v>35</v>
      </c>
      <c r="J1027" t="s">
        <v>23</v>
      </c>
      <c r="K1027">
        <v>737</v>
      </c>
      <c r="L1027">
        <v>0.21618305400000001</v>
      </c>
      <c r="M1027" t="s">
        <v>34</v>
      </c>
      <c r="N1027">
        <v>23</v>
      </c>
      <c r="O1027">
        <v>1536</v>
      </c>
      <c r="P1027">
        <v>6577.0833329999996</v>
      </c>
      <c r="Q1027">
        <v>4202</v>
      </c>
      <c r="R1027">
        <v>0.23793930499999999</v>
      </c>
      <c r="S1027">
        <v>0</v>
      </c>
      <c r="T1027">
        <v>58</v>
      </c>
    </row>
    <row r="1028" spans="1:20" x14ac:dyDescent="0.25">
      <c r="A1028" s="1">
        <v>44127</v>
      </c>
      <c r="B1028">
        <v>40</v>
      </c>
      <c r="C1028">
        <v>21658</v>
      </c>
      <c r="D1028">
        <v>593</v>
      </c>
      <c r="E1028" t="s">
        <v>20</v>
      </c>
      <c r="F1028" t="s">
        <v>25</v>
      </c>
      <c r="G1028">
        <v>20806</v>
      </c>
      <c r="H1028">
        <v>36</v>
      </c>
      <c r="I1028" t="s">
        <v>22</v>
      </c>
      <c r="J1028" t="s">
        <v>27</v>
      </c>
      <c r="K1028">
        <v>360</v>
      </c>
      <c r="L1028">
        <v>0.63564101900000003</v>
      </c>
      <c r="M1028" t="s">
        <v>38</v>
      </c>
      <c r="N1028">
        <v>22</v>
      </c>
      <c r="O1028">
        <v>129</v>
      </c>
      <c r="P1028">
        <v>1804.833333</v>
      </c>
      <c r="Q1028">
        <v>21956</v>
      </c>
      <c r="R1028">
        <v>0.188075619</v>
      </c>
      <c r="S1028">
        <v>0</v>
      </c>
      <c r="T1028">
        <v>66</v>
      </c>
    </row>
    <row r="1029" spans="1:20" x14ac:dyDescent="0.25">
      <c r="A1029" s="1">
        <v>44128</v>
      </c>
      <c r="B1029">
        <v>41</v>
      </c>
      <c r="C1029">
        <v>61776</v>
      </c>
      <c r="E1029" t="s">
        <v>20</v>
      </c>
      <c r="F1029" t="s">
        <v>21</v>
      </c>
      <c r="G1029">
        <v>14694</v>
      </c>
      <c r="H1029">
        <v>48</v>
      </c>
      <c r="I1029" t="s">
        <v>26</v>
      </c>
      <c r="J1029" t="s">
        <v>27</v>
      </c>
      <c r="K1029">
        <v>365</v>
      </c>
      <c r="L1029">
        <v>0.41762022900000001</v>
      </c>
      <c r="M1029" t="s">
        <v>31</v>
      </c>
      <c r="N1029">
        <v>18</v>
      </c>
      <c r="O1029">
        <v>9133</v>
      </c>
      <c r="P1029">
        <v>5148</v>
      </c>
      <c r="Q1029">
        <v>22263</v>
      </c>
      <c r="R1029">
        <v>0.26124889299999998</v>
      </c>
      <c r="S1029">
        <v>0</v>
      </c>
      <c r="T1029">
        <v>63</v>
      </c>
    </row>
    <row r="1030" spans="1:20" x14ac:dyDescent="0.25">
      <c r="A1030" s="1">
        <v>44129</v>
      </c>
      <c r="B1030">
        <v>47</v>
      </c>
      <c r="C1030">
        <v>109164</v>
      </c>
      <c r="D1030">
        <v>589</v>
      </c>
      <c r="E1030" t="s">
        <v>20</v>
      </c>
      <c r="F1030" t="s">
        <v>21</v>
      </c>
      <c r="G1030">
        <v>20266</v>
      </c>
      <c r="H1030">
        <v>84</v>
      </c>
      <c r="I1030" t="s">
        <v>22</v>
      </c>
      <c r="J1030" t="s">
        <v>27</v>
      </c>
      <c r="K1030">
        <v>593</v>
      </c>
      <c r="L1030">
        <v>0.35492656500000003</v>
      </c>
      <c r="M1030" t="s">
        <v>34</v>
      </c>
      <c r="N1030">
        <v>17</v>
      </c>
      <c r="O1030">
        <v>2276</v>
      </c>
      <c r="P1030">
        <v>9097</v>
      </c>
      <c r="Q1030">
        <v>23755</v>
      </c>
      <c r="R1030">
        <v>0.243597804</v>
      </c>
      <c r="S1030">
        <v>1</v>
      </c>
      <c r="T1030">
        <v>41.6</v>
      </c>
    </row>
    <row r="1031" spans="1:20" x14ac:dyDescent="0.25">
      <c r="A1031" s="1">
        <v>44130</v>
      </c>
      <c r="B1031">
        <v>27</v>
      </c>
      <c r="C1031">
        <v>28920</v>
      </c>
      <c r="D1031">
        <v>607</v>
      </c>
      <c r="E1031" t="s">
        <v>20</v>
      </c>
      <c r="F1031" t="s">
        <v>41</v>
      </c>
      <c r="G1031">
        <v>19627</v>
      </c>
      <c r="H1031">
        <v>12</v>
      </c>
      <c r="I1031" t="s">
        <v>35</v>
      </c>
      <c r="J1031" t="s">
        <v>27</v>
      </c>
      <c r="K1031">
        <v>428</v>
      </c>
      <c r="L1031">
        <v>0.23851599700000001</v>
      </c>
      <c r="M1031" t="s">
        <v>31</v>
      </c>
      <c r="N1031">
        <v>17</v>
      </c>
      <c r="O1031">
        <v>3206</v>
      </c>
      <c r="P1031">
        <v>2410</v>
      </c>
      <c r="Q1031">
        <v>391579</v>
      </c>
      <c r="R1031">
        <v>0.172112397</v>
      </c>
      <c r="S1031">
        <v>0</v>
      </c>
      <c r="T1031">
        <v>45</v>
      </c>
    </row>
    <row r="1032" spans="1:20" x14ac:dyDescent="0.25">
      <c r="A1032" s="1">
        <v>44131</v>
      </c>
      <c r="B1032">
        <v>36</v>
      </c>
      <c r="C1032">
        <v>32932</v>
      </c>
      <c r="D1032">
        <v>572</v>
      </c>
      <c r="E1032" t="s">
        <v>20</v>
      </c>
      <c r="F1032" t="s">
        <v>25</v>
      </c>
      <c r="G1032">
        <v>19693</v>
      </c>
      <c r="H1032">
        <v>60</v>
      </c>
      <c r="I1032" t="s">
        <v>22</v>
      </c>
      <c r="J1032" t="s">
        <v>27</v>
      </c>
      <c r="K1032">
        <v>191</v>
      </c>
      <c r="L1032">
        <v>0.12589264999999999</v>
      </c>
      <c r="M1032" t="s">
        <v>31</v>
      </c>
      <c r="N1032">
        <v>30</v>
      </c>
      <c r="O1032">
        <v>563</v>
      </c>
      <c r="P1032">
        <v>2744.333333</v>
      </c>
      <c r="Q1032">
        <v>177279</v>
      </c>
      <c r="R1032">
        <v>0.28030485500000002</v>
      </c>
      <c r="S1032">
        <v>0</v>
      </c>
      <c r="T1032">
        <v>52</v>
      </c>
    </row>
    <row r="1033" spans="1:20" x14ac:dyDescent="0.25">
      <c r="A1033" s="1">
        <v>44132</v>
      </c>
      <c r="B1033">
        <v>19</v>
      </c>
      <c r="C1033">
        <v>22216</v>
      </c>
      <c r="D1033">
        <v>512</v>
      </c>
      <c r="E1033" t="s">
        <v>20</v>
      </c>
      <c r="F1033" t="s">
        <v>32</v>
      </c>
      <c r="G1033">
        <v>18678</v>
      </c>
      <c r="H1033">
        <v>48</v>
      </c>
      <c r="I1033" t="s">
        <v>26</v>
      </c>
      <c r="J1033" t="s">
        <v>30</v>
      </c>
      <c r="K1033">
        <v>282</v>
      </c>
      <c r="L1033">
        <v>0.27532041099999999</v>
      </c>
      <c r="M1033" t="s">
        <v>28</v>
      </c>
      <c r="N1033">
        <v>23</v>
      </c>
      <c r="O1033">
        <v>4900</v>
      </c>
      <c r="P1033">
        <v>1851.333333</v>
      </c>
      <c r="Q1033">
        <v>4343</v>
      </c>
      <c r="R1033">
        <v>0.24454635199999999</v>
      </c>
      <c r="S1033">
        <v>0</v>
      </c>
      <c r="T1033">
        <v>54</v>
      </c>
    </row>
    <row r="1034" spans="1:20" x14ac:dyDescent="0.25">
      <c r="A1034" s="1">
        <v>44133</v>
      </c>
      <c r="B1034">
        <v>44</v>
      </c>
      <c r="C1034">
        <v>39963</v>
      </c>
      <c r="D1034">
        <v>585</v>
      </c>
      <c r="E1034" t="s">
        <v>20</v>
      </c>
      <c r="F1034" t="s">
        <v>21</v>
      </c>
      <c r="G1034">
        <v>26865</v>
      </c>
      <c r="H1034">
        <v>48</v>
      </c>
      <c r="I1034" t="s">
        <v>22</v>
      </c>
      <c r="J1034" t="s">
        <v>23</v>
      </c>
      <c r="K1034">
        <v>322</v>
      </c>
      <c r="L1034">
        <v>0.60142426400000004</v>
      </c>
      <c r="M1034" t="s">
        <v>31</v>
      </c>
      <c r="N1034">
        <v>16</v>
      </c>
      <c r="O1034">
        <v>5541</v>
      </c>
      <c r="P1034">
        <v>3330.25</v>
      </c>
      <c r="Q1034">
        <v>3107</v>
      </c>
      <c r="R1034">
        <v>0.22418959299999999</v>
      </c>
      <c r="S1034">
        <v>0</v>
      </c>
      <c r="T1034">
        <v>59</v>
      </c>
    </row>
    <row r="1035" spans="1:20" x14ac:dyDescent="0.25">
      <c r="A1035" s="1">
        <v>44134</v>
      </c>
      <c r="B1035">
        <v>47</v>
      </c>
      <c r="C1035">
        <v>123756</v>
      </c>
      <c r="D1035">
        <v>577</v>
      </c>
      <c r="E1035" t="s">
        <v>20</v>
      </c>
      <c r="F1035" t="s">
        <v>25</v>
      </c>
      <c r="G1035">
        <v>30387</v>
      </c>
      <c r="H1035">
        <v>60</v>
      </c>
      <c r="I1035" t="s">
        <v>26</v>
      </c>
      <c r="J1035" t="s">
        <v>27</v>
      </c>
      <c r="K1035">
        <v>244</v>
      </c>
      <c r="L1035">
        <v>0.17701969100000001</v>
      </c>
      <c r="M1035" t="s">
        <v>38</v>
      </c>
      <c r="N1035">
        <v>26</v>
      </c>
      <c r="O1035">
        <v>6804</v>
      </c>
      <c r="P1035">
        <v>10313</v>
      </c>
      <c r="Q1035">
        <v>28361</v>
      </c>
      <c r="R1035">
        <v>0.23082329800000001</v>
      </c>
      <c r="S1035">
        <v>1</v>
      </c>
      <c r="T1035">
        <v>37.6</v>
      </c>
    </row>
    <row r="1036" spans="1:20" x14ac:dyDescent="0.25">
      <c r="A1036" s="1">
        <v>44135</v>
      </c>
      <c r="B1036">
        <v>34</v>
      </c>
      <c r="C1036">
        <v>64419</v>
      </c>
      <c r="D1036">
        <v>587</v>
      </c>
      <c r="E1036" t="s">
        <v>83</v>
      </c>
      <c r="F1036" t="s">
        <v>21</v>
      </c>
      <c r="G1036">
        <v>22843</v>
      </c>
      <c r="H1036">
        <v>36</v>
      </c>
      <c r="I1036" t="s">
        <v>35</v>
      </c>
      <c r="J1036" t="s">
        <v>34</v>
      </c>
      <c r="K1036">
        <v>270</v>
      </c>
      <c r="L1036">
        <v>0.19164124399999999</v>
      </c>
      <c r="M1036" t="s">
        <v>28</v>
      </c>
      <c r="N1036">
        <v>18</v>
      </c>
      <c r="O1036">
        <v>21158</v>
      </c>
      <c r="P1036">
        <v>5368.25</v>
      </c>
      <c r="Q1036">
        <v>52747</v>
      </c>
      <c r="R1036">
        <v>0.212647315</v>
      </c>
      <c r="S1036">
        <v>0</v>
      </c>
      <c r="T1036">
        <v>51</v>
      </c>
    </row>
    <row r="1037" spans="1:20" x14ac:dyDescent="0.25">
      <c r="A1037" s="1">
        <v>44136</v>
      </c>
      <c r="B1037">
        <v>58</v>
      </c>
      <c r="C1037">
        <v>186105</v>
      </c>
      <c r="D1037">
        <v>598</v>
      </c>
      <c r="E1037" t="s">
        <v>20</v>
      </c>
      <c r="F1037" t="s">
        <v>29</v>
      </c>
      <c r="G1037">
        <v>5983</v>
      </c>
      <c r="H1037">
        <v>48</v>
      </c>
      <c r="I1037" t="s">
        <v>26</v>
      </c>
      <c r="J1037" t="s">
        <v>30</v>
      </c>
      <c r="K1037">
        <v>491</v>
      </c>
      <c r="L1037">
        <v>0.26307258300000003</v>
      </c>
      <c r="M1037" t="s">
        <v>34</v>
      </c>
      <c r="N1037">
        <v>22</v>
      </c>
      <c r="O1037">
        <v>1640</v>
      </c>
      <c r="P1037">
        <v>15508.75</v>
      </c>
      <c r="Q1037">
        <v>86387</v>
      </c>
      <c r="R1037">
        <v>0.20501364399999999</v>
      </c>
      <c r="S1037">
        <v>1</v>
      </c>
      <c r="T1037">
        <v>44.8</v>
      </c>
    </row>
    <row r="1038" spans="1:20" x14ac:dyDescent="0.25">
      <c r="A1038" s="1">
        <v>44137</v>
      </c>
      <c r="B1038">
        <v>25</v>
      </c>
      <c r="D1038">
        <v>610</v>
      </c>
      <c r="G1038">
        <v>41917</v>
      </c>
      <c r="I1038" t="s">
        <v>35</v>
      </c>
      <c r="J1038" t="s">
        <v>27</v>
      </c>
      <c r="K1038">
        <v>512</v>
      </c>
      <c r="L1038">
        <v>0.34396315700000002</v>
      </c>
      <c r="M1038" t="s">
        <v>38</v>
      </c>
      <c r="N1038">
        <v>39</v>
      </c>
      <c r="O1038">
        <v>9431</v>
      </c>
      <c r="P1038">
        <v>10404.916670000001</v>
      </c>
      <c r="Q1038">
        <v>42646</v>
      </c>
      <c r="R1038">
        <v>0.27246475599999997</v>
      </c>
      <c r="S1038">
        <v>0</v>
      </c>
      <c r="T1038">
        <v>55</v>
      </c>
    </row>
    <row r="1039" spans="1:20" x14ac:dyDescent="0.25">
      <c r="A1039" s="1">
        <v>44138</v>
      </c>
      <c r="B1039">
        <v>22</v>
      </c>
      <c r="C1039">
        <v>81180</v>
      </c>
      <c r="D1039">
        <v>577</v>
      </c>
      <c r="E1039" t="s">
        <v>20</v>
      </c>
      <c r="F1039" t="s">
        <v>29</v>
      </c>
      <c r="G1039">
        <v>19252</v>
      </c>
      <c r="H1039">
        <v>48</v>
      </c>
      <c r="I1039" t="s">
        <v>44</v>
      </c>
      <c r="J1039" t="s">
        <v>27</v>
      </c>
      <c r="K1039">
        <v>277</v>
      </c>
      <c r="L1039">
        <v>3.8342870000000001E-2</v>
      </c>
      <c r="M1039" t="s">
        <v>31</v>
      </c>
      <c r="N1039">
        <v>22</v>
      </c>
      <c r="O1039">
        <v>1994</v>
      </c>
      <c r="P1039">
        <v>6765</v>
      </c>
      <c r="Q1039">
        <v>3112</v>
      </c>
      <c r="R1039">
        <v>0.24398604600000001</v>
      </c>
      <c r="S1039">
        <v>0</v>
      </c>
      <c r="T1039">
        <v>48</v>
      </c>
    </row>
    <row r="1040" spans="1:20" x14ac:dyDescent="0.25">
      <c r="A1040" s="1">
        <v>44139</v>
      </c>
      <c r="B1040">
        <v>42</v>
      </c>
      <c r="C1040">
        <v>145244</v>
      </c>
      <c r="D1040">
        <v>540</v>
      </c>
      <c r="E1040" t="s">
        <v>52</v>
      </c>
      <c r="F1040" t="s">
        <v>21</v>
      </c>
      <c r="G1040">
        <v>15861</v>
      </c>
      <c r="H1040">
        <v>60</v>
      </c>
      <c r="I1040" t="s">
        <v>26</v>
      </c>
      <c r="J1040" t="s">
        <v>27</v>
      </c>
      <c r="K1040">
        <v>561</v>
      </c>
      <c r="L1040">
        <v>0.145396738</v>
      </c>
      <c r="M1040" t="s">
        <v>28</v>
      </c>
      <c r="N1040">
        <v>20</v>
      </c>
      <c r="O1040">
        <v>974</v>
      </c>
      <c r="P1040">
        <v>12103.666670000001</v>
      </c>
      <c r="Q1040">
        <v>136836</v>
      </c>
      <c r="R1040">
        <v>0.22922081999999999</v>
      </c>
      <c r="S1040">
        <v>1</v>
      </c>
      <c r="T1040">
        <v>35.200000000000003</v>
      </c>
    </row>
    <row r="1041" spans="1:20" x14ac:dyDescent="0.25">
      <c r="A1041" s="1">
        <v>44140</v>
      </c>
      <c r="B1041">
        <v>52</v>
      </c>
      <c r="C1041">
        <v>96889</v>
      </c>
      <c r="D1041">
        <v>588</v>
      </c>
      <c r="E1041" t="s">
        <v>20</v>
      </c>
      <c r="F1041" t="s">
        <v>32</v>
      </c>
      <c r="G1041">
        <v>14491</v>
      </c>
      <c r="H1041">
        <v>60</v>
      </c>
      <c r="I1041" t="s">
        <v>35</v>
      </c>
      <c r="J1041" t="s">
        <v>27</v>
      </c>
      <c r="K1041">
        <v>250</v>
      </c>
      <c r="L1041">
        <v>0.18214766700000001</v>
      </c>
      <c r="M1041" t="s">
        <v>24</v>
      </c>
      <c r="N1041">
        <v>22</v>
      </c>
      <c r="O1041">
        <v>901</v>
      </c>
      <c r="P1041">
        <v>8074.0833329999996</v>
      </c>
      <c r="Q1041">
        <v>2484</v>
      </c>
      <c r="R1041">
        <v>0.24053929700000001</v>
      </c>
      <c r="S1041">
        <v>0</v>
      </c>
      <c r="T1041">
        <v>51</v>
      </c>
    </row>
    <row r="1042" spans="1:20" x14ac:dyDescent="0.25">
      <c r="A1042" s="1">
        <v>44141</v>
      </c>
      <c r="B1042">
        <v>60</v>
      </c>
      <c r="C1042">
        <v>169061</v>
      </c>
      <c r="D1042">
        <v>631</v>
      </c>
      <c r="E1042" t="s">
        <v>20</v>
      </c>
      <c r="G1042">
        <v>25339</v>
      </c>
      <c r="H1042">
        <v>24</v>
      </c>
      <c r="I1042" t="s">
        <v>26</v>
      </c>
      <c r="J1042" t="s">
        <v>30</v>
      </c>
      <c r="K1042">
        <v>187</v>
      </c>
      <c r="L1042">
        <v>0.26922390899999998</v>
      </c>
      <c r="M1042" t="s">
        <v>28</v>
      </c>
      <c r="N1042">
        <v>18</v>
      </c>
      <c r="O1042">
        <v>13043</v>
      </c>
      <c r="P1042">
        <v>14088.416670000001</v>
      </c>
      <c r="Q1042">
        <v>9997</v>
      </c>
      <c r="R1042">
        <v>0.192279477</v>
      </c>
      <c r="S1042">
        <v>1</v>
      </c>
      <c r="T1042">
        <v>40.799999999999997</v>
      </c>
    </row>
    <row r="1043" spans="1:20" x14ac:dyDescent="0.25">
      <c r="A1043" s="1">
        <v>44142</v>
      </c>
      <c r="B1043">
        <v>34</v>
      </c>
      <c r="C1043">
        <v>65286</v>
      </c>
      <c r="D1043">
        <v>621</v>
      </c>
      <c r="E1043" t="s">
        <v>20</v>
      </c>
      <c r="F1043" t="s">
        <v>32</v>
      </c>
      <c r="G1043">
        <v>30033</v>
      </c>
      <c r="H1043">
        <v>48</v>
      </c>
      <c r="I1043" t="s">
        <v>22</v>
      </c>
      <c r="J1043" t="s">
        <v>30</v>
      </c>
      <c r="K1043">
        <v>830</v>
      </c>
      <c r="L1043">
        <v>0.33386224199999998</v>
      </c>
      <c r="M1043" t="s">
        <v>24</v>
      </c>
      <c r="N1043">
        <v>27</v>
      </c>
      <c r="O1043">
        <v>2436</v>
      </c>
      <c r="P1043">
        <v>5440.5</v>
      </c>
      <c r="Q1043">
        <v>450590</v>
      </c>
      <c r="R1043">
        <v>0.201640928</v>
      </c>
      <c r="S1043">
        <v>1</v>
      </c>
      <c r="T1043">
        <v>36</v>
      </c>
    </row>
    <row r="1044" spans="1:20" x14ac:dyDescent="0.25">
      <c r="A1044" s="1">
        <v>44143</v>
      </c>
      <c r="B1044">
        <v>52</v>
      </c>
      <c r="C1044">
        <v>61703</v>
      </c>
      <c r="D1044">
        <v>536</v>
      </c>
      <c r="F1044" t="s">
        <v>32</v>
      </c>
      <c r="G1044">
        <v>18294</v>
      </c>
      <c r="H1044">
        <v>36</v>
      </c>
      <c r="I1044" t="s">
        <v>22</v>
      </c>
      <c r="J1044" t="s">
        <v>27</v>
      </c>
      <c r="K1044">
        <v>222</v>
      </c>
      <c r="L1044">
        <v>0.106089868</v>
      </c>
      <c r="M1044" t="s">
        <v>28</v>
      </c>
      <c r="N1044">
        <v>34</v>
      </c>
      <c r="O1044">
        <v>1545</v>
      </c>
      <c r="P1044">
        <v>5141.9166670000004</v>
      </c>
      <c r="Q1044">
        <v>31568</v>
      </c>
      <c r="R1044">
        <v>0.219768723</v>
      </c>
      <c r="S1044">
        <v>1</v>
      </c>
      <c r="T1044">
        <v>40.799999999999997</v>
      </c>
    </row>
    <row r="1045" spans="1:20" x14ac:dyDescent="0.25">
      <c r="A1045" s="1">
        <v>44144</v>
      </c>
      <c r="B1045">
        <v>39</v>
      </c>
      <c r="C1045">
        <v>85736</v>
      </c>
      <c r="D1045">
        <v>629</v>
      </c>
      <c r="E1045" t="s">
        <v>20</v>
      </c>
      <c r="F1045" t="s">
        <v>29</v>
      </c>
      <c r="G1045">
        <v>21715</v>
      </c>
      <c r="H1045">
        <v>36</v>
      </c>
      <c r="I1045" t="s">
        <v>22</v>
      </c>
      <c r="J1045" t="s">
        <v>27</v>
      </c>
      <c r="K1045">
        <v>1262</v>
      </c>
      <c r="L1045">
        <v>0.19533735499999999</v>
      </c>
      <c r="M1045" t="s">
        <v>24</v>
      </c>
      <c r="N1045">
        <v>29</v>
      </c>
      <c r="O1045">
        <v>992</v>
      </c>
      <c r="P1045">
        <v>7144.6666670000004</v>
      </c>
      <c r="Q1045">
        <v>1704</v>
      </c>
      <c r="R1045">
        <v>0.182082196</v>
      </c>
      <c r="S1045">
        <v>1</v>
      </c>
      <c r="T1045">
        <v>36.799999999999997</v>
      </c>
    </row>
    <row r="1046" spans="1:20" x14ac:dyDescent="0.25">
      <c r="A1046" t="s">
        <v>121</v>
      </c>
      <c r="B1046">
        <v>37</v>
      </c>
      <c r="C1046">
        <v>40951</v>
      </c>
      <c r="D1046">
        <v>563</v>
      </c>
      <c r="E1046" t="s">
        <v>37</v>
      </c>
      <c r="F1046" t="s">
        <v>122</v>
      </c>
      <c r="G1046">
        <v>23934</v>
      </c>
      <c r="H1046">
        <v>60</v>
      </c>
      <c r="I1046" t="s">
        <v>35</v>
      </c>
      <c r="J1046" t="s">
        <v>27</v>
      </c>
      <c r="K1046">
        <v>832</v>
      </c>
      <c r="L1046">
        <v>2.0157939999999999E-2</v>
      </c>
      <c r="M1046" t="s">
        <v>38</v>
      </c>
      <c r="N1046">
        <v>16</v>
      </c>
      <c r="O1046">
        <v>1173</v>
      </c>
      <c r="P1046">
        <v>3412.583333</v>
      </c>
      <c r="Q1046">
        <v>5239</v>
      </c>
      <c r="R1046">
        <v>0.219219147</v>
      </c>
      <c r="S1046">
        <v>0</v>
      </c>
      <c r="T1046">
        <v>52</v>
      </c>
    </row>
    <row r="1047" spans="1:20" x14ac:dyDescent="0.25">
      <c r="A1047" s="1">
        <v>44146</v>
      </c>
      <c r="B1047">
        <v>50</v>
      </c>
      <c r="C1047">
        <v>97074</v>
      </c>
      <c r="E1047" t="s">
        <v>20</v>
      </c>
      <c r="F1047" t="s">
        <v>29</v>
      </c>
      <c r="G1047">
        <v>84004</v>
      </c>
      <c r="H1047">
        <v>96</v>
      </c>
      <c r="I1047" t="s">
        <v>26</v>
      </c>
      <c r="J1047" t="s">
        <v>34</v>
      </c>
      <c r="K1047">
        <v>342</v>
      </c>
      <c r="L1047">
        <v>0.19434845000000001</v>
      </c>
      <c r="M1047" t="s">
        <v>24</v>
      </c>
      <c r="N1047">
        <v>18</v>
      </c>
      <c r="O1047">
        <v>1046</v>
      </c>
      <c r="P1047">
        <v>8089.5</v>
      </c>
      <c r="Q1047">
        <v>15001</v>
      </c>
      <c r="R1047">
        <v>0.29670733199999999</v>
      </c>
      <c r="S1047">
        <v>0</v>
      </c>
      <c r="T1047">
        <v>45</v>
      </c>
    </row>
    <row r="1048" spans="1:20" x14ac:dyDescent="0.25">
      <c r="A1048" s="1">
        <v>44147</v>
      </c>
      <c r="B1048">
        <v>47</v>
      </c>
      <c r="C1048">
        <v>100970</v>
      </c>
      <c r="D1048">
        <v>528</v>
      </c>
      <c r="E1048" t="s">
        <v>20</v>
      </c>
      <c r="F1048" t="s">
        <v>25</v>
      </c>
      <c r="G1048">
        <v>21829</v>
      </c>
      <c r="H1048">
        <v>24</v>
      </c>
      <c r="I1048" t="s">
        <v>26</v>
      </c>
      <c r="J1048" t="s">
        <v>27</v>
      </c>
      <c r="K1048">
        <v>137</v>
      </c>
      <c r="L1048">
        <v>0.29912611900000002</v>
      </c>
      <c r="M1048" t="s">
        <v>31</v>
      </c>
      <c r="N1048">
        <v>22</v>
      </c>
      <c r="O1048">
        <v>1330</v>
      </c>
      <c r="P1048">
        <v>8414.1666669999995</v>
      </c>
      <c r="Q1048">
        <v>131794</v>
      </c>
      <c r="R1048">
        <v>0.18626319999999999</v>
      </c>
      <c r="S1048">
        <v>1</v>
      </c>
      <c r="T1048">
        <v>36.799999999999997</v>
      </c>
    </row>
    <row r="1049" spans="1:20" x14ac:dyDescent="0.25">
      <c r="A1049" s="1">
        <v>44148</v>
      </c>
      <c r="B1049">
        <v>21</v>
      </c>
      <c r="C1049">
        <v>29274</v>
      </c>
      <c r="D1049">
        <v>531</v>
      </c>
      <c r="F1049" t="s">
        <v>29</v>
      </c>
      <c r="G1049">
        <v>19699</v>
      </c>
      <c r="H1049">
        <v>60</v>
      </c>
      <c r="I1049" t="s">
        <v>26</v>
      </c>
      <c r="J1049" t="s">
        <v>27</v>
      </c>
      <c r="K1049">
        <v>211</v>
      </c>
      <c r="L1049">
        <v>0.26588646100000002</v>
      </c>
      <c r="M1049" t="s">
        <v>34</v>
      </c>
      <c r="N1049">
        <v>28</v>
      </c>
      <c r="O1049">
        <v>1036</v>
      </c>
      <c r="P1049">
        <v>2439.5</v>
      </c>
      <c r="Q1049">
        <v>42247</v>
      </c>
      <c r="R1049">
        <v>0.27877830100000001</v>
      </c>
      <c r="S1049">
        <v>0</v>
      </c>
      <c r="T1049">
        <v>57</v>
      </c>
    </row>
    <row r="1050" spans="1:20" x14ac:dyDescent="0.25">
      <c r="A1050" s="1">
        <v>44149</v>
      </c>
      <c r="B1050">
        <v>57</v>
      </c>
      <c r="C1050">
        <v>38685</v>
      </c>
      <c r="D1050">
        <v>654</v>
      </c>
      <c r="E1050" t="s">
        <v>20</v>
      </c>
      <c r="F1050" t="s">
        <v>21</v>
      </c>
      <c r="G1050">
        <v>18543</v>
      </c>
      <c r="H1050">
        <v>120</v>
      </c>
      <c r="I1050" t="s">
        <v>26</v>
      </c>
      <c r="J1050" t="s">
        <v>34</v>
      </c>
      <c r="K1050">
        <v>616</v>
      </c>
      <c r="L1050">
        <v>0.42111372200000002</v>
      </c>
      <c r="M1050" t="s">
        <v>34</v>
      </c>
      <c r="N1050">
        <v>20</v>
      </c>
      <c r="O1050">
        <v>2614</v>
      </c>
      <c r="P1050">
        <v>3223.75</v>
      </c>
      <c r="Q1050">
        <v>6478</v>
      </c>
      <c r="R1050">
        <v>0.25432017699999998</v>
      </c>
      <c r="S1050">
        <v>0</v>
      </c>
      <c r="T1050">
        <v>51</v>
      </c>
    </row>
    <row r="1051" spans="1:20" x14ac:dyDescent="0.25">
      <c r="A1051" s="1">
        <v>44150</v>
      </c>
      <c r="B1051">
        <v>56</v>
      </c>
      <c r="C1051">
        <v>37093</v>
      </c>
      <c r="D1051">
        <v>626</v>
      </c>
      <c r="E1051" t="s">
        <v>20</v>
      </c>
      <c r="F1051" t="s">
        <v>29</v>
      </c>
      <c r="G1051">
        <v>10742</v>
      </c>
      <c r="H1051">
        <v>36</v>
      </c>
      <c r="I1051" t="s">
        <v>22</v>
      </c>
      <c r="J1051" t="s">
        <v>30</v>
      </c>
      <c r="K1051">
        <v>407</v>
      </c>
      <c r="L1051">
        <v>0.15799658</v>
      </c>
      <c r="M1051" t="s">
        <v>24</v>
      </c>
      <c r="N1051">
        <v>23</v>
      </c>
      <c r="O1051">
        <v>12481</v>
      </c>
      <c r="P1051">
        <v>3091.083333</v>
      </c>
      <c r="Q1051">
        <v>41270</v>
      </c>
      <c r="R1051">
        <v>0.191812965</v>
      </c>
      <c r="S1051">
        <v>0</v>
      </c>
      <c r="T1051">
        <v>48</v>
      </c>
    </row>
    <row r="1052" spans="1:20" x14ac:dyDescent="0.25">
      <c r="A1052" s="1">
        <v>44151</v>
      </c>
      <c r="B1052">
        <v>32</v>
      </c>
      <c r="C1052">
        <v>101068</v>
      </c>
      <c r="D1052">
        <v>548</v>
      </c>
      <c r="E1052" t="s">
        <v>52</v>
      </c>
      <c r="F1052" t="s">
        <v>25</v>
      </c>
      <c r="G1052">
        <v>74373</v>
      </c>
      <c r="H1052">
        <v>12</v>
      </c>
      <c r="I1052" t="s">
        <v>44</v>
      </c>
      <c r="J1052" t="s">
        <v>27</v>
      </c>
      <c r="K1052">
        <v>319</v>
      </c>
      <c r="L1052">
        <v>0.45716453899999998</v>
      </c>
      <c r="M1052" t="s">
        <v>24</v>
      </c>
      <c r="N1052">
        <v>24</v>
      </c>
      <c r="O1052">
        <v>24606</v>
      </c>
      <c r="P1052">
        <v>8422.3333330000005</v>
      </c>
      <c r="Q1052">
        <v>36099</v>
      </c>
      <c r="R1052">
        <v>0.28595668299999999</v>
      </c>
      <c r="S1052">
        <v>0</v>
      </c>
      <c r="T1052">
        <v>54</v>
      </c>
    </row>
    <row r="1053" spans="1:20" x14ac:dyDescent="0.25">
      <c r="A1053" s="1">
        <v>44152</v>
      </c>
      <c r="B1053">
        <v>44</v>
      </c>
      <c r="C1053">
        <v>44826</v>
      </c>
      <c r="D1053">
        <v>551</v>
      </c>
      <c r="E1053" t="s">
        <v>20</v>
      </c>
      <c r="F1053" t="s">
        <v>29</v>
      </c>
      <c r="G1053">
        <v>16181</v>
      </c>
      <c r="H1053">
        <v>72</v>
      </c>
      <c r="I1053" t="s">
        <v>26</v>
      </c>
      <c r="J1053" t="s">
        <v>27</v>
      </c>
      <c r="K1053">
        <v>335</v>
      </c>
      <c r="L1053">
        <v>0.234403415</v>
      </c>
      <c r="M1053" t="s">
        <v>28</v>
      </c>
      <c r="N1053">
        <v>22</v>
      </c>
      <c r="O1053">
        <v>4358</v>
      </c>
      <c r="P1053">
        <v>3735.5</v>
      </c>
      <c r="Q1053">
        <v>70446</v>
      </c>
      <c r="R1053">
        <v>0.2045448</v>
      </c>
      <c r="S1053">
        <v>0</v>
      </c>
      <c r="T1053">
        <v>56</v>
      </c>
    </row>
    <row r="1054" spans="1:20" x14ac:dyDescent="0.25">
      <c r="A1054" s="1">
        <v>44153</v>
      </c>
      <c r="B1054">
        <v>45</v>
      </c>
      <c r="C1054">
        <v>23208</v>
      </c>
      <c r="D1054">
        <v>629</v>
      </c>
      <c r="E1054" t="s">
        <v>20</v>
      </c>
      <c r="F1054" t="s">
        <v>21</v>
      </c>
      <c r="G1054">
        <v>57528</v>
      </c>
      <c r="H1054">
        <v>60</v>
      </c>
      <c r="I1054" t="s">
        <v>22</v>
      </c>
      <c r="J1054" t="s">
        <v>27</v>
      </c>
      <c r="K1054">
        <v>335</v>
      </c>
      <c r="L1054">
        <v>0.21176377399999999</v>
      </c>
      <c r="M1054" t="s">
        <v>28</v>
      </c>
      <c r="N1054">
        <v>29</v>
      </c>
      <c r="O1054">
        <v>6913</v>
      </c>
      <c r="P1054">
        <v>1934</v>
      </c>
      <c r="Q1054">
        <v>29673</v>
      </c>
      <c r="R1054">
        <v>0.208340096</v>
      </c>
      <c r="S1054">
        <v>0</v>
      </c>
      <c r="T1054">
        <v>56</v>
      </c>
    </row>
    <row r="1055" spans="1:20" x14ac:dyDescent="0.25">
      <c r="A1055" s="1">
        <v>44154</v>
      </c>
      <c r="B1055">
        <v>43</v>
      </c>
      <c r="C1055">
        <v>36114</v>
      </c>
      <c r="D1055">
        <v>673</v>
      </c>
      <c r="E1055" t="s">
        <v>20</v>
      </c>
      <c r="F1055" t="s">
        <v>21</v>
      </c>
      <c r="G1055">
        <v>22913</v>
      </c>
      <c r="H1055">
        <v>60</v>
      </c>
      <c r="I1055" t="s">
        <v>26</v>
      </c>
      <c r="J1055" t="s">
        <v>27</v>
      </c>
      <c r="K1055">
        <v>311</v>
      </c>
      <c r="L1055">
        <v>0.15847599200000001</v>
      </c>
      <c r="M1055" t="s">
        <v>34</v>
      </c>
      <c r="N1055">
        <v>16</v>
      </c>
      <c r="O1055">
        <v>1974</v>
      </c>
      <c r="P1055">
        <v>3009.5</v>
      </c>
      <c r="Q1055">
        <v>70177</v>
      </c>
      <c r="R1055">
        <v>0.200096523</v>
      </c>
      <c r="S1055">
        <v>0</v>
      </c>
      <c r="T1055">
        <v>42</v>
      </c>
    </row>
    <row r="1056" spans="1:20" x14ac:dyDescent="0.25">
      <c r="A1056" s="1">
        <v>44155</v>
      </c>
      <c r="B1056">
        <v>33</v>
      </c>
      <c r="C1056">
        <v>24925</v>
      </c>
      <c r="D1056">
        <v>614</v>
      </c>
      <c r="E1056" t="s">
        <v>20</v>
      </c>
      <c r="F1056" t="s">
        <v>32</v>
      </c>
      <c r="H1056">
        <v>36</v>
      </c>
      <c r="I1056" t="s">
        <v>22</v>
      </c>
      <c r="J1056" t="s">
        <v>30</v>
      </c>
      <c r="K1056">
        <v>863</v>
      </c>
      <c r="L1056">
        <v>0.34842536099999999</v>
      </c>
      <c r="M1056" t="s">
        <v>28</v>
      </c>
      <c r="N1056">
        <v>18</v>
      </c>
      <c r="O1056">
        <v>4664</v>
      </c>
      <c r="P1056">
        <v>2077.083333</v>
      </c>
      <c r="Q1056">
        <v>5843</v>
      </c>
      <c r="R1056">
        <v>0.20469563399999999</v>
      </c>
      <c r="S1056">
        <v>0</v>
      </c>
      <c r="T1056">
        <v>52</v>
      </c>
    </row>
    <row r="1057" spans="1:20" x14ac:dyDescent="0.25">
      <c r="A1057" s="1">
        <v>37581</v>
      </c>
      <c r="B1057">
        <v>31</v>
      </c>
      <c r="C1057">
        <v>25670</v>
      </c>
      <c r="D1057">
        <v>539</v>
      </c>
      <c r="E1057" t="s">
        <v>61</v>
      </c>
      <c r="H1057">
        <v>48</v>
      </c>
      <c r="I1057" t="s">
        <v>22</v>
      </c>
      <c r="J1057" t="s">
        <v>27</v>
      </c>
      <c r="K1057">
        <v>529</v>
      </c>
      <c r="L1057">
        <v>0.159577259</v>
      </c>
      <c r="M1057" t="s">
        <v>28</v>
      </c>
      <c r="N1057">
        <v>23</v>
      </c>
      <c r="O1057">
        <v>256</v>
      </c>
      <c r="P1057">
        <v>2139.166667</v>
      </c>
      <c r="Q1057">
        <v>9894</v>
      </c>
      <c r="R1057">
        <v>0.222933562</v>
      </c>
      <c r="S1057">
        <v>0</v>
      </c>
      <c r="T1057">
        <v>52</v>
      </c>
    </row>
    <row r="1058" spans="1:20" x14ac:dyDescent="0.25">
      <c r="A1058" s="1">
        <v>37582</v>
      </c>
      <c r="B1058">
        <v>39</v>
      </c>
      <c r="C1058">
        <v>16794</v>
      </c>
      <c r="D1058">
        <v>558</v>
      </c>
      <c r="E1058" t="s">
        <v>46</v>
      </c>
      <c r="F1058" t="s">
        <v>32</v>
      </c>
      <c r="G1058">
        <v>19213</v>
      </c>
      <c r="H1058">
        <v>36</v>
      </c>
      <c r="I1058" t="s">
        <v>22</v>
      </c>
      <c r="J1058" t="s">
        <v>23</v>
      </c>
      <c r="K1058">
        <v>568</v>
      </c>
      <c r="L1058">
        <v>0.49001921900000001</v>
      </c>
      <c r="M1058" t="s">
        <v>28</v>
      </c>
      <c r="N1058">
        <v>21</v>
      </c>
      <c r="O1058">
        <v>7331</v>
      </c>
      <c r="P1058">
        <v>1399.5</v>
      </c>
      <c r="Q1058">
        <v>314871</v>
      </c>
      <c r="R1058">
        <v>0.200767222</v>
      </c>
      <c r="S1058">
        <v>0</v>
      </c>
      <c r="T1058">
        <v>52</v>
      </c>
    </row>
    <row r="1059" spans="1:20" x14ac:dyDescent="0.25">
      <c r="A1059" s="1">
        <v>44158</v>
      </c>
      <c r="B1059">
        <v>54</v>
      </c>
      <c r="C1059">
        <v>78948</v>
      </c>
      <c r="D1059">
        <v>563</v>
      </c>
      <c r="E1059" t="s">
        <v>20</v>
      </c>
      <c r="F1059" t="s">
        <v>25</v>
      </c>
      <c r="G1059">
        <v>31001</v>
      </c>
      <c r="H1059">
        <v>60</v>
      </c>
      <c r="I1059" t="s">
        <v>26</v>
      </c>
      <c r="J1059" t="s">
        <v>23</v>
      </c>
      <c r="K1059">
        <v>375</v>
      </c>
      <c r="L1059">
        <v>0.1414502</v>
      </c>
      <c r="M1059" t="s">
        <v>38</v>
      </c>
      <c r="N1059">
        <v>23</v>
      </c>
      <c r="O1059">
        <v>3118</v>
      </c>
      <c r="P1059">
        <v>6579</v>
      </c>
      <c r="Q1059">
        <v>9761</v>
      </c>
      <c r="R1059">
        <v>0.29932181299999999</v>
      </c>
      <c r="S1059">
        <v>0</v>
      </c>
      <c r="T1059">
        <v>54</v>
      </c>
    </row>
    <row r="1060" spans="1:20" x14ac:dyDescent="0.25">
      <c r="A1060" s="1">
        <v>44159</v>
      </c>
      <c r="B1060">
        <v>46</v>
      </c>
      <c r="C1060">
        <v>47468</v>
      </c>
      <c r="D1060">
        <v>550</v>
      </c>
      <c r="E1060" t="s">
        <v>20</v>
      </c>
      <c r="F1060" t="s">
        <v>25</v>
      </c>
      <c r="H1060">
        <v>36</v>
      </c>
      <c r="I1060" t="s">
        <v>22</v>
      </c>
      <c r="J1060" t="s">
        <v>30</v>
      </c>
      <c r="K1060">
        <v>353</v>
      </c>
      <c r="L1060">
        <v>0.16083577499999999</v>
      </c>
      <c r="M1060" t="s">
        <v>24</v>
      </c>
      <c r="N1060">
        <v>25</v>
      </c>
      <c r="O1060">
        <v>1579</v>
      </c>
      <c r="P1060">
        <v>3955.666667</v>
      </c>
      <c r="Q1060">
        <v>13667</v>
      </c>
      <c r="R1060">
        <v>0.25626389100000002</v>
      </c>
      <c r="S1060">
        <v>0</v>
      </c>
      <c r="T1060">
        <v>51</v>
      </c>
    </row>
    <row r="1061" spans="1:20" x14ac:dyDescent="0.25">
      <c r="A1061" s="1">
        <v>44160</v>
      </c>
      <c r="B1061">
        <v>35</v>
      </c>
      <c r="C1061">
        <v>59020</v>
      </c>
      <c r="D1061">
        <v>620</v>
      </c>
      <c r="F1061" t="s">
        <v>29</v>
      </c>
      <c r="G1061">
        <v>15787</v>
      </c>
      <c r="H1061">
        <v>24</v>
      </c>
      <c r="I1061" t="s">
        <v>22</v>
      </c>
      <c r="J1061" t="s">
        <v>27</v>
      </c>
      <c r="K1061">
        <v>226</v>
      </c>
      <c r="L1061">
        <v>0.225417747</v>
      </c>
      <c r="M1061" t="s">
        <v>28</v>
      </c>
      <c r="N1061">
        <v>20</v>
      </c>
      <c r="O1061">
        <v>8376</v>
      </c>
      <c r="P1061">
        <v>4918.3333329999996</v>
      </c>
      <c r="Q1061">
        <v>68371</v>
      </c>
      <c r="R1061">
        <v>0.19590180300000001</v>
      </c>
      <c r="S1061">
        <v>1</v>
      </c>
      <c r="T1061">
        <v>37.6</v>
      </c>
    </row>
    <row r="1062" spans="1:20" x14ac:dyDescent="0.25">
      <c r="A1062" s="1">
        <v>44161</v>
      </c>
      <c r="B1062">
        <v>49</v>
      </c>
      <c r="C1062">
        <v>15000</v>
      </c>
      <c r="D1062">
        <v>625</v>
      </c>
      <c r="F1062" t="s">
        <v>29</v>
      </c>
      <c r="G1062">
        <v>21151</v>
      </c>
      <c r="H1062">
        <v>12</v>
      </c>
      <c r="I1062" t="s">
        <v>22</v>
      </c>
      <c r="J1062" t="s">
        <v>30</v>
      </c>
      <c r="K1062">
        <v>753</v>
      </c>
      <c r="L1062">
        <v>0.24996188699999999</v>
      </c>
      <c r="M1062" t="s">
        <v>34</v>
      </c>
      <c r="N1062">
        <v>23</v>
      </c>
      <c r="O1062">
        <v>2768</v>
      </c>
      <c r="P1062">
        <v>1250</v>
      </c>
      <c r="Q1062">
        <v>44523</v>
      </c>
      <c r="R1062">
        <v>0.16337032900000001</v>
      </c>
      <c r="S1062">
        <v>0</v>
      </c>
      <c r="T1062">
        <v>51</v>
      </c>
    </row>
    <row r="1063" spans="1:20" x14ac:dyDescent="0.25">
      <c r="A1063" s="1">
        <v>44162</v>
      </c>
      <c r="B1063">
        <v>18</v>
      </c>
      <c r="C1063">
        <v>67967</v>
      </c>
      <c r="D1063">
        <v>533</v>
      </c>
      <c r="E1063" t="s">
        <v>20</v>
      </c>
      <c r="F1063" t="s">
        <v>25</v>
      </c>
      <c r="G1063">
        <v>42996</v>
      </c>
      <c r="H1063">
        <v>96</v>
      </c>
      <c r="I1063" t="s">
        <v>44</v>
      </c>
      <c r="J1063" t="s">
        <v>30</v>
      </c>
      <c r="K1063">
        <v>268</v>
      </c>
      <c r="L1063">
        <v>0.36537309200000001</v>
      </c>
      <c r="M1063" t="s">
        <v>24</v>
      </c>
      <c r="N1063">
        <v>22</v>
      </c>
      <c r="O1063">
        <v>17991</v>
      </c>
      <c r="P1063">
        <v>5663.9166670000004</v>
      </c>
      <c r="Q1063">
        <v>254149</v>
      </c>
      <c r="R1063">
        <v>0.268440014</v>
      </c>
      <c r="S1063">
        <v>0</v>
      </c>
      <c r="T1063">
        <v>49</v>
      </c>
    </row>
    <row r="1064" spans="1:20" x14ac:dyDescent="0.25">
      <c r="A1064" s="1">
        <v>44163</v>
      </c>
      <c r="B1064">
        <v>53</v>
      </c>
      <c r="C1064">
        <v>39761</v>
      </c>
      <c r="D1064">
        <v>553</v>
      </c>
      <c r="E1064" t="s">
        <v>20</v>
      </c>
      <c r="F1064" t="s">
        <v>32</v>
      </c>
      <c r="H1064">
        <v>60</v>
      </c>
      <c r="I1064" t="s">
        <v>44</v>
      </c>
      <c r="J1064" t="s">
        <v>27</v>
      </c>
      <c r="K1064">
        <v>271</v>
      </c>
      <c r="L1064">
        <v>0.25740492599999998</v>
      </c>
      <c r="M1064" t="s">
        <v>28</v>
      </c>
      <c r="N1064">
        <v>25</v>
      </c>
      <c r="O1064">
        <v>1526</v>
      </c>
      <c r="P1064">
        <v>3313.416667</v>
      </c>
      <c r="Q1064">
        <v>127207</v>
      </c>
      <c r="R1064">
        <v>0.25138550700000001</v>
      </c>
      <c r="S1064">
        <v>0</v>
      </c>
      <c r="T1064">
        <v>60</v>
      </c>
    </row>
    <row r="1065" spans="1:20" x14ac:dyDescent="0.25">
      <c r="A1065" s="1">
        <v>44164</v>
      </c>
      <c r="B1065">
        <v>19</v>
      </c>
      <c r="C1065">
        <v>49175</v>
      </c>
      <c r="D1065">
        <v>535</v>
      </c>
      <c r="E1065" t="s">
        <v>20</v>
      </c>
      <c r="F1065" t="s">
        <v>25</v>
      </c>
      <c r="G1065">
        <v>28494</v>
      </c>
      <c r="H1065">
        <v>48</v>
      </c>
      <c r="I1065" t="s">
        <v>22</v>
      </c>
      <c r="J1065" t="s">
        <v>27</v>
      </c>
      <c r="K1065">
        <v>440</v>
      </c>
      <c r="L1065">
        <v>9.7121397999999998E-2</v>
      </c>
      <c r="M1065" t="s">
        <v>28</v>
      </c>
      <c r="N1065">
        <v>22</v>
      </c>
      <c r="O1065">
        <v>8483</v>
      </c>
      <c r="P1065">
        <v>4097.9166670000004</v>
      </c>
      <c r="Q1065">
        <v>3673</v>
      </c>
      <c r="R1065">
        <v>0.22086197799999999</v>
      </c>
      <c r="S1065">
        <v>0</v>
      </c>
      <c r="T1065">
        <v>50</v>
      </c>
    </row>
    <row r="1066" spans="1:20" x14ac:dyDescent="0.25">
      <c r="A1066" s="1">
        <v>44165</v>
      </c>
      <c r="B1066">
        <v>35</v>
      </c>
      <c r="C1066">
        <v>122613</v>
      </c>
      <c r="D1066">
        <v>545</v>
      </c>
      <c r="E1066" t="s">
        <v>20</v>
      </c>
      <c r="F1066" t="s">
        <v>32</v>
      </c>
      <c r="G1066">
        <v>22256</v>
      </c>
      <c r="H1066">
        <v>96</v>
      </c>
      <c r="I1066" t="s">
        <v>22</v>
      </c>
      <c r="J1066" t="s">
        <v>23</v>
      </c>
      <c r="K1066">
        <v>918</v>
      </c>
      <c r="L1066">
        <v>0.28523936799999999</v>
      </c>
      <c r="M1066" t="s">
        <v>38</v>
      </c>
      <c r="N1066">
        <v>25</v>
      </c>
      <c r="O1066">
        <v>4469</v>
      </c>
      <c r="P1066">
        <v>10217.75</v>
      </c>
      <c r="Q1066">
        <v>131519</v>
      </c>
      <c r="R1066">
        <v>0.31152319499999997</v>
      </c>
      <c r="S1066">
        <v>0</v>
      </c>
      <c r="T1066">
        <v>45</v>
      </c>
    </row>
    <row r="1067" spans="1:20" x14ac:dyDescent="0.25">
      <c r="A1067" s="1">
        <v>44166</v>
      </c>
      <c r="B1067">
        <v>26</v>
      </c>
      <c r="D1067">
        <v>609</v>
      </c>
      <c r="E1067" t="s">
        <v>20</v>
      </c>
      <c r="F1067" t="s">
        <v>21</v>
      </c>
      <c r="I1067" t="s">
        <v>35</v>
      </c>
      <c r="J1067" t="s">
        <v>30</v>
      </c>
      <c r="K1067">
        <v>319</v>
      </c>
      <c r="L1067">
        <v>0.54135638699999999</v>
      </c>
      <c r="M1067" t="s">
        <v>31</v>
      </c>
      <c r="N1067">
        <v>28</v>
      </c>
      <c r="O1067">
        <v>2177</v>
      </c>
      <c r="P1067">
        <v>5342.9166670000004</v>
      </c>
      <c r="Q1067">
        <v>4377</v>
      </c>
      <c r="R1067">
        <v>0.29755389300000001</v>
      </c>
      <c r="S1067">
        <v>0</v>
      </c>
      <c r="T1067">
        <v>55</v>
      </c>
    </row>
    <row r="1068" spans="1:20" x14ac:dyDescent="0.25">
      <c r="A1068" s="1">
        <v>44167</v>
      </c>
      <c r="B1068">
        <v>24</v>
      </c>
      <c r="D1068">
        <v>541</v>
      </c>
      <c r="E1068" t="s">
        <v>20</v>
      </c>
      <c r="F1068" t="s">
        <v>25</v>
      </c>
      <c r="G1068">
        <v>8322</v>
      </c>
      <c r="I1068" t="s">
        <v>35</v>
      </c>
      <c r="J1068" t="s">
        <v>27</v>
      </c>
      <c r="K1068">
        <v>574</v>
      </c>
      <c r="L1068">
        <v>0.35765862999999998</v>
      </c>
      <c r="M1068" t="s">
        <v>28</v>
      </c>
      <c r="N1068">
        <v>21</v>
      </c>
      <c r="O1068">
        <v>4809</v>
      </c>
      <c r="P1068">
        <v>11796.916670000001</v>
      </c>
      <c r="Q1068">
        <v>170699</v>
      </c>
      <c r="R1068">
        <v>0.248682292</v>
      </c>
      <c r="S1068">
        <v>1</v>
      </c>
      <c r="T1068">
        <v>40.799999999999997</v>
      </c>
    </row>
    <row r="1069" spans="1:20" x14ac:dyDescent="0.25">
      <c r="A1069" s="1">
        <v>44168</v>
      </c>
      <c r="B1069">
        <v>53</v>
      </c>
      <c r="C1069">
        <v>21627</v>
      </c>
      <c r="D1069">
        <v>559</v>
      </c>
      <c r="E1069" t="s">
        <v>33</v>
      </c>
      <c r="F1069" t="s">
        <v>29</v>
      </c>
      <c r="G1069">
        <v>34898</v>
      </c>
      <c r="H1069">
        <v>60</v>
      </c>
      <c r="I1069" t="s">
        <v>22</v>
      </c>
      <c r="J1069" t="s">
        <v>30</v>
      </c>
      <c r="K1069">
        <v>405</v>
      </c>
      <c r="L1069">
        <v>0.39704887799999999</v>
      </c>
      <c r="M1069" t="s">
        <v>38</v>
      </c>
      <c r="N1069">
        <v>23</v>
      </c>
      <c r="O1069">
        <v>1404</v>
      </c>
      <c r="P1069">
        <v>1802.25</v>
      </c>
      <c r="Q1069">
        <v>46498</v>
      </c>
      <c r="R1069">
        <v>0.25968770800000002</v>
      </c>
      <c r="S1069">
        <v>0</v>
      </c>
      <c r="T1069">
        <v>59</v>
      </c>
    </row>
    <row r="1070" spans="1:20" x14ac:dyDescent="0.25">
      <c r="A1070" s="1">
        <v>44169</v>
      </c>
      <c r="B1070">
        <v>34</v>
      </c>
      <c r="C1070">
        <v>33267</v>
      </c>
      <c r="D1070">
        <v>578</v>
      </c>
      <c r="E1070" t="s">
        <v>20</v>
      </c>
      <c r="G1070">
        <v>18965</v>
      </c>
      <c r="H1070">
        <v>36</v>
      </c>
      <c r="I1070" t="s">
        <v>22</v>
      </c>
      <c r="J1070" t="s">
        <v>27</v>
      </c>
      <c r="K1070">
        <v>226</v>
      </c>
      <c r="L1070">
        <v>0.34525408600000002</v>
      </c>
      <c r="M1070" t="s">
        <v>24</v>
      </c>
      <c r="N1070">
        <v>36</v>
      </c>
      <c r="O1070">
        <v>3551</v>
      </c>
      <c r="P1070">
        <v>2772.25</v>
      </c>
      <c r="Q1070">
        <v>204128</v>
      </c>
      <c r="R1070">
        <v>0.22233167600000001</v>
      </c>
      <c r="S1070">
        <v>0</v>
      </c>
      <c r="T1070">
        <v>50</v>
      </c>
    </row>
    <row r="1071" spans="1:20" x14ac:dyDescent="0.25">
      <c r="A1071" s="1">
        <v>44170</v>
      </c>
      <c r="B1071">
        <v>44</v>
      </c>
      <c r="C1071">
        <v>16035</v>
      </c>
      <c r="D1071">
        <v>594</v>
      </c>
      <c r="E1071" t="s">
        <v>20</v>
      </c>
      <c r="F1071" t="s">
        <v>29</v>
      </c>
      <c r="G1071">
        <v>32981</v>
      </c>
      <c r="H1071">
        <v>24</v>
      </c>
      <c r="I1071" t="s">
        <v>26</v>
      </c>
      <c r="J1071" t="s">
        <v>23</v>
      </c>
      <c r="K1071">
        <v>315</v>
      </c>
      <c r="L1071">
        <v>0.62649486200000004</v>
      </c>
      <c r="M1071" t="s">
        <v>38</v>
      </c>
      <c r="N1071">
        <v>27</v>
      </c>
      <c r="O1071">
        <v>1710</v>
      </c>
      <c r="P1071">
        <v>1336.25</v>
      </c>
      <c r="Q1071">
        <v>25723</v>
      </c>
      <c r="R1071">
        <v>0.18647772000000001</v>
      </c>
      <c r="S1071">
        <v>0</v>
      </c>
      <c r="T1071">
        <v>62</v>
      </c>
    </row>
    <row r="1072" spans="1:20" x14ac:dyDescent="0.25">
      <c r="A1072" s="1">
        <v>44171</v>
      </c>
      <c r="B1072">
        <v>39</v>
      </c>
      <c r="C1072">
        <v>56407</v>
      </c>
      <c r="D1072">
        <v>614</v>
      </c>
      <c r="F1072" t="s">
        <v>29</v>
      </c>
      <c r="G1072">
        <v>26956</v>
      </c>
      <c r="H1072">
        <v>36</v>
      </c>
      <c r="I1072" t="s">
        <v>26</v>
      </c>
      <c r="J1072" t="s">
        <v>34</v>
      </c>
      <c r="K1072">
        <v>840</v>
      </c>
      <c r="L1072">
        <v>0.173111242</v>
      </c>
      <c r="M1072" t="s">
        <v>24</v>
      </c>
      <c r="N1072">
        <v>21</v>
      </c>
      <c r="O1072">
        <v>5415</v>
      </c>
      <c r="P1072">
        <v>4700.5833329999996</v>
      </c>
      <c r="Q1072">
        <v>202369</v>
      </c>
      <c r="R1072">
        <v>0.215424211</v>
      </c>
      <c r="S1072">
        <v>0</v>
      </c>
      <c r="T1072">
        <v>43</v>
      </c>
    </row>
    <row r="1073" spans="1:20" x14ac:dyDescent="0.25">
      <c r="A1073" s="1">
        <v>44172</v>
      </c>
      <c r="B1073">
        <v>45</v>
      </c>
      <c r="C1073">
        <v>53290</v>
      </c>
      <c r="D1073">
        <v>499</v>
      </c>
      <c r="E1073" t="s">
        <v>20</v>
      </c>
      <c r="F1073" t="s">
        <v>32</v>
      </c>
      <c r="G1073">
        <v>21303</v>
      </c>
      <c r="H1073">
        <v>108</v>
      </c>
      <c r="I1073" t="s">
        <v>35</v>
      </c>
      <c r="J1073" t="s">
        <v>30</v>
      </c>
      <c r="K1073">
        <v>438</v>
      </c>
      <c r="L1073">
        <v>0.24640304499999999</v>
      </c>
      <c r="M1073" t="s">
        <v>31</v>
      </c>
      <c r="N1073">
        <v>25</v>
      </c>
      <c r="O1073">
        <v>3851</v>
      </c>
      <c r="P1073">
        <v>4440.8333329999996</v>
      </c>
      <c r="Q1073">
        <v>81821</v>
      </c>
      <c r="R1073">
        <v>0.28099450999999998</v>
      </c>
      <c r="S1073">
        <v>0</v>
      </c>
      <c r="T1073">
        <v>49</v>
      </c>
    </row>
    <row r="1074" spans="1:20" x14ac:dyDescent="0.25">
      <c r="A1074" s="1">
        <v>44173</v>
      </c>
      <c r="B1074">
        <v>40</v>
      </c>
      <c r="C1074">
        <v>28284</v>
      </c>
      <c r="D1074">
        <v>513</v>
      </c>
      <c r="E1074" t="s">
        <v>20</v>
      </c>
      <c r="F1074" t="s">
        <v>29</v>
      </c>
      <c r="G1074">
        <v>21327</v>
      </c>
      <c r="H1074">
        <v>36</v>
      </c>
      <c r="I1074" t="s">
        <v>22</v>
      </c>
      <c r="J1074" t="s">
        <v>27</v>
      </c>
      <c r="K1074">
        <v>1055</v>
      </c>
      <c r="L1074">
        <v>0.35650154299999998</v>
      </c>
      <c r="M1074" t="s">
        <v>31</v>
      </c>
      <c r="N1074">
        <v>21</v>
      </c>
      <c r="O1074">
        <v>3767</v>
      </c>
      <c r="P1074">
        <v>2357</v>
      </c>
      <c r="Q1074">
        <v>15255</v>
      </c>
      <c r="R1074">
        <v>0.27757282700000002</v>
      </c>
      <c r="S1074">
        <v>0</v>
      </c>
      <c r="T1074">
        <v>55</v>
      </c>
    </row>
    <row r="1075" spans="1:20" x14ac:dyDescent="0.25">
      <c r="A1075" s="1">
        <v>44174</v>
      </c>
      <c r="B1075">
        <v>24</v>
      </c>
      <c r="C1075">
        <v>124114</v>
      </c>
      <c r="D1075">
        <v>578</v>
      </c>
      <c r="E1075" t="s">
        <v>20</v>
      </c>
      <c r="F1075" t="s">
        <v>32</v>
      </c>
      <c r="G1075">
        <v>25586</v>
      </c>
      <c r="H1075">
        <v>36</v>
      </c>
      <c r="I1075" t="s">
        <v>26</v>
      </c>
      <c r="J1075" t="s">
        <v>27</v>
      </c>
      <c r="K1075">
        <v>549</v>
      </c>
      <c r="L1075">
        <v>0.32105655599999999</v>
      </c>
      <c r="M1075" t="s">
        <v>34</v>
      </c>
      <c r="N1075">
        <v>24</v>
      </c>
      <c r="O1075">
        <v>11289</v>
      </c>
      <c r="P1075">
        <v>10342.833329999999</v>
      </c>
      <c r="Q1075">
        <v>261925</v>
      </c>
      <c r="R1075">
        <v>0.22454547599999999</v>
      </c>
      <c r="S1075">
        <v>1</v>
      </c>
      <c r="T1075">
        <v>36.799999999999997</v>
      </c>
    </row>
    <row r="1076" spans="1:20" x14ac:dyDescent="0.25">
      <c r="A1076" s="1">
        <v>44175</v>
      </c>
      <c r="B1076">
        <v>51</v>
      </c>
      <c r="C1076">
        <v>37463</v>
      </c>
      <c r="D1076">
        <v>601</v>
      </c>
      <c r="E1076" t="s">
        <v>20</v>
      </c>
      <c r="F1076" t="s">
        <v>25</v>
      </c>
      <c r="G1076">
        <v>12266</v>
      </c>
      <c r="H1076">
        <v>60</v>
      </c>
      <c r="I1076" t="s">
        <v>22</v>
      </c>
      <c r="J1076" t="s">
        <v>30</v>
      </c>
      <c r="K1076">
        <v>143</v>
      </c>
      <c r="L1076">
        <v>0.13079027400000001</v>
      </c>
      <c r="M1076" t="s">
        <v>24</v>
      </c>
      <c r="N1076">
        <v>23</v>
      </c>
      <c r="O1076">
        <v>6427</v>
      </c>
      <c r="P1076">
        <v>3121.916667</v>
      </c>
      <c r="Q1076">
        <v>39738</v>
      </c>
      <c r="R1076">
        <v>0.197825747</v>
      </c>
      <c r="S1076">
        <v>0</v>
      </c>
      <c r="T1076">
        <v>48</v>
      </c>
    </row>
    <row r="1077" spans="1:20" x14ac:dyDescent="0.25">
      <c r="A1077" s="1">
        <v>44176</v>
      </c>
      <c r="B1077">
        <v>34</v>
      </c>
      <c r="C1077">
        <v>15000</v>
      </c>
      <c r="D1077">
        <v>528</v>
      </c>
      <c r="E1077" t="s">
        <v>20</v>
      </c>
      <c r="F1077" t="s">
        <v>29</v>
      </c>
      <c r="G1077">
        <v>16500</v>
      </c>
      <c r="H1077">
        <v>36</v>
      </c>
      <c r="I1077" t="s">
        <v>22</v>
      </c>
      <c r="J1077" t="s">
        <v>23</v>
      </c>
      <c r="K1077">
        <v>532</v>
      </c>
      <c r="L1077">
        <v>0.48167289499999999</v>
      </c>
      <c r="M1077" t="s">
        <v>38</v>
      </c>
      <c r="N1077">
        <v>26</v>
      </c>
      <c r="O1077">
        <v>1762</v>
      </c>
      <c r="P1077">
        <v>1250</v>
      </c>
      <c r="Q1077">
        <v>79078</v>
      </c>
      <c r="R1077">
        <v>0.23483337000000001</v>
      </c>
      <c r="S1077">
        <v>0</v>
      </c>
      <c r="T1077">
        <v>55</v>
      </c>
    </row>
    <row r="1078" spans="1:20" x14ac:dyDescent="0.25">
      <c r="A1078" s="1">
        <v>44177</v>
      </c>
      <c r="B1078">
        <v>21</v>
      </c>
      <c r="C1078">
        <v>58111</v>
      </c>
      <c r="D1078">
        <v>548</v>
      </c>
      <c r="E1078" t="s">
        <v>20</v>
      </c>
      <c r="G1078">
        <v>12774</v>
      </c>
      <c r="H1078">
        <v>48</v>
      </c>
      <c r="I1078" t="s">
        <v>22</v>
      </c>
      <c r="J1078" t="s">
        <v>30</v>
      </c>
      <c r="K1078">
        <v>536</v>
      </c>
      <c r="L1078">
        <v>0.45929660300000003</v>
      </c>
      <c r="M1078" t="s">
        <v>38</v>
      </c>
      <c r="N1078">
        <v>15</v>
      </c>
      <c r="O1078">
        <v>1936</v>
      </c>
      <c r="P1078">
        <v>4842.5833329999996</v>
      </c>
      <c r="Q1078">
        <v>159927</v>
      </c>
      <c r="R1078">
        <v>0.21607452199999999</v>
      </c>
      <c r="S1078">
        <v>1</v>
      </c>
      <c r="T1078">
        <v>40.799999999999997</v>
      </c>
    </row>
    <row r="1079" spans="1:20" x14ac:dyDescent="0.25">
      <c r="A1079" s="1">
        <v>44178</v>
      </c>
      <c r="B1079">
        <v>34</v>
      </c>
      <c r="C1079">
        <v>72122</v>
      </c>
      <c r="D1079">
        <v>572</v>
      </c>
      <c r="E1079" t="s">
        <v>20</v>
      </c>
      <c r="F1079" t="s">
        <v>29</v>
      </c>
      <c r="G1079">
        <v>20620</v>
      </c>
      <c r="H1079">
        <v>60</v>
      </c>
      <c r="I1079" t="s">
        <v>22</v>
      </c>
      <c r="J1079" t="s">
        <v>30</v>
      </c>
      <c r="K1079">
        <v>411</v>
      </c>
      <c r="L1079">
        <v>0.51930743899999998</v>
      </c>
      <c r="M1079" t="s">
        <v>31</v>
      </c>
      <c r="N1079">
        <v>27</v>
      </c>
      <c r="O1079">
        <v>6162</v>
      </c>
      <c r="P1079">
        <v>6010.1666670000004</v>
      </c>
      <c r="Q1079">
        <v>65438</v>
      </c>
      <c r="R1079">
        <v>0.249022099</v>
      </c>
      <c r="S1079">
        <v>0</v>
      </c>
      <c r="T1079">
        <v>56</v>
      </c>
    </row>
    <row r="1080" spans="1:20" x14ac:dyDescent="0.25">
      <c r="A1080" s="1">
        <v>44179</v>
      </c>
      <c r="B1080">
        <v>58</v>
      </c>
      <c r="C1080">
        <v>32381</v>
      </c>
      <c r="D1080">
        <v>546</v>
      </c>
      <c r="E1080" t="s">
        <v>83</v>
      </c>
      <c r="F1080" t="s">
        <v>32</v>
      </c>
      <c r="G1080">
        <v>34294</v>
      </c>
      <c r="H1080">
        <v>24</v>
      </c>
      <c r="I1080" t="s">
        <v>22</v>
      </c>
      <c r="J1080" t="s">
        <v>27</v>
      </c>
      <c r="K1080">
        <v>286</v>
      </c>
      <c r="L1080">
        <v>0.16274618299999999</v>
      </c>
      <c r="M1080" t="s">
        <v>28</v>
      </c>
      <c r="N1080">
        <v>25</v>
      </c>
      <c r="O1080">
        <v>6678</v>
      </c>
      <c r="P1080">
        <v>2698.416667</v>
      </c>
      <c r="Q1080">
        <v>4008</v>
      </c>
      <c r="R1080">
        <v>0.27303870600000002</v>
      </c>
      <c r="S1080">
        <v>0</v>
      </c>
      <c r="T1080">
        <v>55</v>
      </c>
    </row>
    <row r="1081" spans="1:20" x14ac:dyDescent="0.25">
      <c r="A1081" s="1">
        <v>44180</v>
      </c>
      <c r="B1081">
        <v>50</v>
      </c>
      <c r="C1081">
        <v>74662</v>
      </c>
      <c r="D1081">
        <v>594</v>
      </c>
      <c r="F1081" t="s">
        <v>32</v>
      </c>
      <c r="G1081">
        <v>31495</v>
      </c>
      <c r="H1081">
        <v>60</v>
      </c>
      <c r="I1081" t="s">
        <v>22</v>
      </c>
      <c r="J1081" t="s">
        <v>27</v>
      </c>
      <c r="K1081">
        <v>241</v>
      </c>
      <c r="L1081">
        <v>0.57370606800000001</v>
      </c>
      <c r="M1081" t="s">
        <v>24</v>
      </c>
      <c r="N1081">
        <v>27</v>
      </c>
      <c r="O1081">
        <v>21378</v>
      </c>
      <c r="P1081">
        <v>6221.8333329999996</v>
      </c>
      <c r="Q1081">
        <v>138194</v>
      </c>
      <c r="R1081">
        <v>0.228637012</v>
      </c>
      <c r="S1081">
        <v>0</v>
      </c>
      <c r="T1081">
        <v>63</v>
      </c>
    </row>
    <row r="1082" spans="1:20" x14ac:dyDescent="0.25">
      <c r="A1082" s="1">
        <v>44181</v>
      </c>
      <c r="B1082">
        <v>35</v>
      </c>
      <c r="C1082">
        <v>24207</v>
      </c>
      <c r="D1082">
        <v>615</v>
      </c>
      <c r="E1082" t="s">
        <v>20</v>
      </c>
      <c r="F1082" t="s">
        <v>32</v>
      </c>
      <c r="G1082">
        <v>24747</v>
      </c>
      <c r="H1082">
        <v>60</v>
      </c>
      <c r="I1082" t="s">
        <v>22</v>
      </c>
      <c r="J1082" t="s">
        <v>30</v>
      </c>
      <c r="K1082">
        <v>749</v>
      </c>
      <c r="L1082">
        <v>0.340916318</v>
      </c>
      <c r="M1082" t="s">
        <v>38</v>
      </c>
      <c r="N1082">
        <v>24</v>
      </c>
      <c r="O1082">
        <v>7865</v>
      </c>
      <c r="P1082">
        <v>2017.25</v>
      </c>
      <c r="Q1082">
        <v>8560</v>
      </c>
      <c r="R1082">
        <v>0.21228356800000001</v>
      </c>
      <c r="S1082">
        <v>0</v>
      </c>
      <c r="T1082">
        <v>53</v>
      </c>
    </row>
    <row r="1083" spans="1:20" x14ac:dyDescent="0.25">
      <c r="A1083" s="1">
        <v>44182</v>
      </c>
      <c r="B1083">
        <v>35</v>
      </c>
      <c r="D1083">
        <v>518</v>
      </c>
      <c r="E1083" t="s">
        <v>20</v>
      </c>
      <c r="F1083" t="s">
        <v>32</v>
      </c>
      <c r="I1083" t="s">
        <v>26</v>
      </c>
      <c r="J1083" t="s">
        <v>23</v>
      </c>
      <c r="K1083">
        <v>301</v>
      </c>
      <c r="L1083">
        <v>0.60684009999999999</v>
      </c>
      <c r="M1083" t="s">
        <v>31</v>
      </c>
      <c r="N1083">
        <v>19</v>
      </c>
      <c r="O1083">
        <v>3821</v>
      </c>
      <c r="P1083">
        <v>3126.5</v>
      </c>
      <c r="Q1083">
        <v>32925</v>
      </c>
      <c r="R1083">
        <v>0.26216334699999999</v>
      </c>
      <c r="S1083">
        <v>0</v>
      </c>
      <c r="T1083">
        <v>59</v>
      </c>
    </row>
    <row r="1084" spans="1:20" x14ac:dyDescent="0.25">
      <c r="A1084" s="1">
        <v>44183</v>
      </c>
      <c r="B1084">
        <v>36</v>
      </c>
      <c r="C1084">
        <v>46939</v>
      </c>
      <c r="D1084">
        <v>600</v>
      </c>
      <c r="E1084" t="s">
        <v>20</v>
      </c>
      <c r="F1084" t="s">
        <v>25</v>
      </c>
      <c r="G1084">
        <v>20953</v>
      </c>
      <c r="H1084">
        <v>60</v>
      </c>
      <c r="I1084" t="s">
        <v>26</v>
      </c>
      <c r="J1084" t="s">
        <v>27</v>
      </c>
      <c r="K1084">
        <v>235</v>
      </c>
      <c r="L1084">
        <v>2.6266819E-2</v>
      </c>
      <c r="M1084" t="s">
        <v>24</v>
      </c>
      <c r="N1084">
        <v>31</v>
      </c>
      <c r="O1084">
        <v>2379</v>
      </c>
      <c r="P1084">
        <v>3911.583333</v>
      </c>
      <c r="Q1084">
        <v>9291</v>
      </c>
      <c r="R1084">
        <v>0.23056802900000001</v>
      </c>
      <c r="S1084">
        <v>0</v>
      </c>
      <c r="T1084">
        <v>48</v>
      </c>
    </row>
    <row r="1085" spans="1:20" x14ac:dyDescent="0.25">
      <c r="A1085" s="1">
        <v>44184</v>
      </c>
      <c r="B1085">
        <v>64</v>
      </c>
      <c r="C1085">
        <v>114215</v>
      </c>
      <c r="D1085">
        <v>499</v>
      </c>
      <c r="E1085" t="s">
        <v>20</v>
      </c>
      <c r="F1085" t="s">
        <v>29</v>
      </c>
      <c r="G1085">
        <v>23188</v>
      </c>
      <c r="H1085">
        <v>96</v>
      </c>
      <c r="I1085" t="s">
        <v>22</v>
      </c>
      <c r="J1085" t="s">
        <v>27</v>
      </c>
      <c r="K1085">
        <v>918</v>
      </c>
      <c r="L1085">
        <v>0.36364908200000001</v>
      </c>
      <c r="M1085" t="s">
        <v>31</v>
      </c>
      <c r="N1085">
        <v>29</v>
      </c>
      <c r="O1085">
        <v>7459</v>
      </c>
      <c r="P1085">
        <v>9517.9166669999995</v>
      </c>
      <c r="Q1085">
        <v>8600</v>
      </c>
      <c r="R1085">
        <v>0.25819139600000002</v>
      </c>
      <c r="S1085">
        <v>1</v>
      </c>
      <c r="T1085">
        <v>43.2</v>
      </c>
    </row>
    <row r="1086" spans="1:20" x14ac:dyDescent="0.25">
      <c r="A1086" s="1">
        <v>44185</v>
      </c>
      <c r="B1086">
        <v>44</v>
      </c>
      <c r="C1086">
        <v>49217</v>
      </c>
      <c r="D1086">
        <v>577</v>
      </c>
      <c r="E1086" t="s">
        <v>20</v>
      </c>
      <c r="F1086" t="s">
        <v>29</v>
      </c>
      <c r="G1086">
        <v>39298</v>
      </c>
      <c r="H1086">
        <v>36</v>
      </c>
      <c r="I1086" t="s">
        <v>35</v>
      </c>
      <c r="J1086" t="s">
        <v>27</v>
      </c>
      <c r="K1086">
        <v>861</v>
      </c>
      <c r="L1086">
        <v>0.24349467799999999</v>
      </c>
      <c r="M1086" t="s">
        <v>24</v>
      </c>
      <c r="N1086">
        <v>31</v>
      </c>
      <c r="O1086">
        <v>2375</v>
      </c>
      <c r="P1086">
        <v>4101.4166670000004</v>
      </c>
      <c r="Q1086">
        <v>10503</v>
      </c>
      <c r="R1086">
        <v>0.25410940599999998</v>
      </c>
      <c r="S1086">
        <v>0</v>
      </c>
      <c r="T1086">
        <v>54</v>
      </c>
    </row>
    <row r="1087" spans="1:20" x14ac:dyDescent="0.25">
      <c r="A1087" s="1">
        <v>44186</v>
      </c>
      <c r="B1087">
        <v>45</v>
      </c>
      <c r="D1087">
        <v>624</v>
      </c>
      <c r="E1087" t="s">
        <v>20</v>
      </c>
      <c r="F1087" t="s">
        <v>21</v>
      </c>
      <c r="G1087">
        <v>25395</v>
      </c>
      <c r="I1087" t="s">
        <v>26</v>
      </c>
      <c r="J1087" t="s">
        <v>30</v>
      </c>
      <c r="K1087">
        <v>637</v>
      </c>
      <c r="L1087">
        <v>0.765817478</v>
      </c>
      <c r="M1087" t="s">
        <v>28</v>
      </c>
      <c r="N1087">
        <v>17</v>
      </c>
      <c r="O1087">
        <v>1939</v>
      </c>
      <c r="P1087">
        <v>3538.916667</v>
      </c>
      <c r="Q1087">
        <v>235465</v>
      </c>
      <c r="R1087">
        <v>0.203217973</v>
      </c>
      <c r="S1087">
        <v>0</v>
      </c>
      <c r="T1087">
        <v>52</v>
      </c>
    </row>
    <row r="1088" spans="1:20" x14ac:dyDescent="0.25">
      <c r="A1088" s="1">
        <v>44187</v>
      </c>
      <c r="B1088">
        <v>52</v>
      </c>
      <c r="C1088">
        <v>52393</v>
      </c>
      <c r="D1088">
        <v>507</v>
      </c>
      <c r="E1088" t="s">
        <v>45</v>
      </c>
      <c r="F1088" t="s">
        <v>29</v>
      </c>
      <c r="G1088">
        <v>12291</v>
      </c>
      <c r="H1088">
        <v>36</v>
      </c>
      <c r="I1088" t="s">
        <v>22</v>
      </c>
      <c r="J1088" t="s">
        <v>30</v>
      </c>
      <c r="K1088">
        <v>390</v>
      </c>
      <c r="L1088">
        <v>0.131019899</v>
      </c>
      <c r="M1088" t="s">
        <v>28</v>
      </c>
      <c r="N1088">
        <v>27</v>
      </c>
      <c r="O1088">
        <v>3995</v>
      </c>
      <c r="P1088">
        <v>4366.0833329999996</v>
      </c>
      <c r="Q1088">
        <v>20377</v>
      </c>
      <c r="R1088">
        <v>0.25759332000000001</v>
      </c>
      <c r="S1088">
        <v>0</v>
      </c>
      <c r="T1088">
        <v>55</v>
      </c>
    </row>
    <row r="1089" spans="1:20" x14ac:dyDescent="0.25">
      <c r="A1089" s="1">
        <v>44188</v>
      </c>
      <c r="B1089">
        <v>42</v>
      </c>
      <c r="D1089">
        <v>579</v>
      </c>
      <c r="E1089" t="s">
        <v>52</v>
      </c>
      <c r="F1089" t="s">
        <v>25</v>
      </c>
      <c r="G1089">
        <v>27061</v>
      </c>
      <c r="I1089" t="s">
        <v>22</v>
      </c>
      <c r="J1089" t="s">
        <v>34</v>
      </c>
      <c r="K1089">
        <v>598</v>
      </c>
      <c r="L1089">
        <v>7.6704676999999999E-2</v>
      </c>
      <c r="M1089" t="s">
        <v>38</v>
      </c>
      <c r="N1089">
        <v>19</v>
      </c>
      <c r="O1089">
        <v>13018</v>
      </c>
      <c r="P1089">
        <v>1250</v>
      </c>
      <c r="Q1089">
        <v>6989</v>
      </c>
      <c r="R1089">
        <v>0.232476456</v>
      </c>
      <c r="S1089">
        <v>0</v>
      </c>
      <c r="T1089">
        <v>52</v>
      </c>
    </row>
    <row r="1090" spans="1:20" x14ac:dyDescent="0.25">
      <c r="A1090" s="1">
        <v>44189</v>
      </c>
      <c r="B1090">
        <v>36</v>
      </c>
      <c r="C1090">
        <v>27769</v>
      </c>
      <c r="D1090">
        <v>511</v>
      </c>
      <c r="E1090" t="s">
        <v>20</v>
      </c>
      <c r="F1090" t="s">
        <v>32</v>
      </c>
      <c r="G1090">
        <v>14279</v>
      </c>
      <c r="H1090">
        <v>60</v>
      </c>
      <c r="I1090" t="s">
        <v>22</v>
      </c>
      <c r="J1090" t="s">
        <v>30</v>
      </c>
      <c r="K1090">
        <v>294</v>
      </c>
      <c r="L1090">
        <v>0.45772438300000001</v>
      </c>
      <c r="M1090" t="s">
        <v>31</v>
      </c>
      <c r="N1090">
        <v>27</v>
      </c>
      <c r="O1090">
        <v>594</v>
      </c>
      <c r="P1090">
        <v>2314.083333</v>
      </c>
      <c r="Q1090">
        <v>22356</v>
      </c>
      <c r="R1090">
        <v>0.29279761399999998</v>
      </c>
      <c r="S1090">
        <v>0</v>
      </c>
      <c r="T1090">
        <v>61</v>
      </c>
    </row>
    <row r="1091" spans="1:20" x14ac:dyDescent="0.25">
      <c r="A1091" s="1">
        <v>44190</v>
      </c>
      <c r="B1091">
        <v>37</v>
      </c>
      <c r="C1091">
        <v>15614</v>
      </c>
      <c r="D1091">
        <v>501</v>
      </c>
      <c r="E1091" t="s">
        <v>20</v>
      </c>
      <c r="F1091" t="s">
        <v>25</v>
      </c>
      <c r="G1091">
        <v>7597</v>
      </c>
      <c r="H1091">
        <v>72</v>
      </c>
      <c r="I1091" t="s">
        <v>22</v>
      </c>
      <c r="J1091" t="s">
        <v>27</v>
      </c>
      <c r="K1091">
        <v>279</v>
      </c>
      <c r="L1091">
        <v>0.45874535799999999</v>
      </c>
      <c r="M1091" t="s">
        <v>31</v>
      </c>
      <c r="N1091">
        <v>33</v>
      </c>
      <c r="O1091">
        <v>3347</v>
      </c>
      <c r="P1091">
        <v>1301.166667</v>
      </c>
      <c r="Q1091">
        <v>121909</v>
      </c>
      <c r="R1091">
        <v>0.29384997099999999</v>
      </c>
      <c r="S1091">
        <v>0</v>
      </c>
      <c r="T1091">
        <v>54</v>
      </c>
    </row>
    <row r="1092" spans="1:20" x14ac:dyDescent="0.25">
      <c r="A1092" s="1">
        <v>44191</v>
      </c>
      <c r="B1092">
        <v>39</v>
      </c>
      <c r="D1092">
        <v>582</v>
      </c>
      <c r="E1092" t="s">
        <v>20</v>
      </c>
      <c r="F1092" t="s">
        <v>32</v>
      </c>
      <c r="I1092" t="s">
        <v>26</v>
      </c>
      <c r="J1092" t="s">
        <v>27</v>
      </c>
      <c r="K1092">
        <v>940</v>
      </c>
      <c r="L1092">
        <v>0.18519201800000001</v>
      </c>
      <c r="M1092" t="s">
        <v>24</v>
      </c>
      <c r="N1092">
        <v>24</v>
      </c>
      <c r="O1092">
        <v>722</v>
      </c>
      <c r="P1092">
        <v>2007.333333</v>
      </c>
      <c r="Q1092">
        <v>8554</v>
      </c>
      <c r="R1092">
        <v>0.22598665100000001</v>
      </c>
      <c r="S1092">
        <v>0</v>
      </c>
      <c r="T1092">
        <v>66</v>
      </c>
    </row>
    <row r="1093" spans="1:20" x14ac:dyDescent="0.25">
      <c r="A1093" s="1">
        <v>44192</v>
      </c>
      <c r="B1093">
        <v>39</v>
      </c>
      <c r="C1093">
        <v>18248</v>
      </c>
      <c r="E1093" t="s">
        <v>20</v>
      </c>
      <c r="F1093" t="s">
        <v>29</v>
      </c>
      <c r="G1093">
        <v>43052</v>
      </c>
      <c r="H1093">
        <v>120</v>
      </c>
      <c r="I1093" t="s">
        <v>22</v>
      </c>
      <c r="J1093" t="s">
        <v>27</v>
      </c>
      <c r="K1093">
        <v>562</v>
      </c>
      <c r="L1093">
        <v>0.16496657000000001</v>
      </c>
      <c r="M1093" t="s">
        <v>24</v>
      </c>
      <c r="N1093">
        <v>27</v>
      </c>
      <c r="O1093">
        <v>7866</v>
      </c>
      <c r="P1093">
        <v>1520.666667</v>
      </c>
      <c r="Q1093">
        <v>291658</v>
      </c>
      <c r="R1093">
        <v>0.32418604499999998</v>
      </c>
      <c r="S1093">
        <v>0</v>
      </c>
      <c r="T1093">
        <v>49</v>
      </c>
    </row>
    <row r="1094" spans="1:20" x14ac:dyDescent="0.25">
      <c r="A1094" s="1">
        <v>44193</v>
      </c>
      <c r="B1094">
        <v>48</v>
      </c>
      <c r="C1094">
        <v>85643</v>
      </c>
      <c r="D1094">
        <v>593</v>
      </c>
      <c r="E1094" t="s">
        <v>45</v>
      </c>
      <c r="F1094" t="s">
        <v>21</v>
      </c>
      <c r="G1094">
        <v>17847</v>
      </c>
      <c r="H1094">
        <v>60</v>
      </c>
      <c r="I1094" t="s">
        <v>26</v>
      </c>
      <c r="J1094" t="s">
        <v>23</v>
      </c>
      <c r="K1094">
        <v>149</v>
      </c>
      <c r="L1094">
        <v>0.22552543799999999</v>
      </c>
      <c r="M1094" t="s">
        <v>34</v>
      </c>
      <c r="N1094">
        <v>32</v>
      </c>
      <c r="O1094">
        <v>5331</v>
      </c>
      <c r="P1094">
        <v>7136.9166670000004</v>
      </c>
      <c r="Q1094">
        <v>491876</v>
      </c>
      <c r="R1094">
        <v>0.20334646100000001</v>
      </c>
      <c r="S1094">
        <v>1</v>
      </c>
      <c r="T1094">
        <v>42.4</v>
      </c>
    </row>
    <row r="1095" spans="1:20" x14ac:dyDescent="0.25">
      <c r="A1095" s="1">
        <v>44194</v>
      </c>
      <c r="B1095">
        <v>40</v>
      </c>
      <c r="C1095">
        <v>33046</v>
      </c>
      <c r="D1095">
        <v>571</v>
      </c>
      <c r="E1095" t="s">
        <v>52</v>
      </c>
      <c r="F1095" t="s">
        <v>29</v>
      </c>
      <c r="G1095">
        <v>33980</v>
      </c>
      <c r="H1095">
        <v>36</v>
      </c>
      <c r="I1095" t="s">
        <v>35</v>
      </c>
      <c r="J1095" t="s">
        <v>34</v>
      </c>
      <c r="K1095">
        <v>255</v>
      </c>
      <c r="L1095">
        <v>0.36539939300000002</v>
      </c>
      <c r="M1095" t="s">
        <v>28</v>
      </c>
      <c r="N1095">
        <v>20</v>
      </c>
      <c r="O1095">
        <v>1628</v>
      </c>
      <c r="P1095">
        <v>2753.833333</v>
      </c>
      <c r="Q1095">
        <v>83657</v>
      </c>
      <c r="R1095">
        <v>0.242616473</v>
      </c>
      <c r="S1095">
        <v>0</v>
      </c>
      <c r="T1095">
        <v>52</v>
      </c>
    </row>
    <row r="1096" spans="1:20" x14ac:dyDescent="0.25">
      <c r="A1096" s="1">
        <v>44195</v>
      </c>
      <c r="B1096">
        <v>48</v>
      </c>
      <c r="C1096">
        <v>101829</v>
      </c>
      <c r="D1096">
        <v>609</v>
      </c>
      <c r="E1096" t="s">
        <v>20</v>
      </c>
      <c r="F1096" t="s">
        <v>32</v>
      </c>
      <c r="G1096">
        <v>34860</v>
      </c>
      <c r="H1096">
        <v>84</v>
      </c>
      <c r="I1096" t="s">
        <v>22</v>
      </c>
      <c r="J1096" t="s">
        <v>23</v>
      </c>
      <c r="K1096">
        <v>651</v>
      </c>
      <c r="L1096">
        <v>0.31597244600000002</v>
      </c>
      <c r="M1096" t="s">
        <v>34</v>
      </c>
      <c r="N1096">
        <v>21</v>
      </c>
      <c r="O1096">
        <v>1232</v>
      </c>
      <c r="P1096">
        <v>8485.75</v>
      </c>
      <c r="Q1096">
        <v>506359</v>
      </c>
      <c r="R1096">
        <v>0.21824566300000001</v>
      </c>
      <c r="S1096">
        <v>1</v>
      </c>
      <c r="T1096">
        <v>32.799999999999997</v>
      </c>
    </row>
    <row r="1097" spans="1:20" x14ac:dyDescent="0.25">
      <c r="A1097" s="1">
        <v>44196</v>
      </c>
      <c r="B1097">
        <v>39</v>
      </c>
      <c r="C1097">
        <v>21179</v>
      </c>
      <c r="D1097">
        <v>616</v>
      </c>
      <c r="E1097" t="s">
        <v>33</v>
      </c>
      <c r="F1097" t="s">
        <v>21</v>
      </c>
      <c r="G1097">
        <v>24541</v>
      </c>
      <c r="H1097">
        <v>24</v>
      </c>
      <c r="I1097" t="s">
        <v>22</v>
      </c>
      <c r="J1097" t="s">
        <v>27</v>
      </c>
      <c r="K1097">
        <v>91</v>
      </c>
      <c r="L1097">
        <v>0.17454212799999999</v>
      </c>
      <c r="M1097" t="s">
        <v>28</v>
      </c>
      <c r="N1097">
        <v>17</v>
      </c>
      <c r="O1097">
        <v>2299</v>
      </c>
      <c r="P1097">
        <v>1764.916667</v>
      </c>
      <c r="Q1097">
        <v>5166</v>
      </c>
      <c r="R1097">
        <v>0.18286114000000001</v>
      </c>
      <c r="S1097">
        <v>0</v>
      </c>
      <c r="T1097">
        <v>53</v>
      </c>
    </row>
    <row r="1098" spans="1:20" x14ac:dyDescent="0.25">
      <c r="A1098" s="1">
        <v>44197</v>
      </c>
      <c r="B1098">
        <v>40</v>
      </c>
      <c r="C1098">
        <v>37491</v>
      </c>
      <c r="D1098">
        <v>446</v>
      </c>
      <c r="E1098" t="s">
        <v>20</v>
      </c>
      <c r="F1098" t="s">
        <v>32</v>
      </c>
      <c r="G1098">
        <v>29697</v>
      </c>
      <c r="H1098">
        <v>48</v>
      </c>
      <c r="I1098" t="s">
        <v>35</v>
      </c>
      <c r="J1098" t="s">
        <v>30</v>
      </c>
      <c r="K1098">
        <v>1145</v>
      </c>
      <c r="L1098">
        <v>0.38302789700000001</v>
      </c>
      <c r="M1098" t="s">
        <v>34</v>
      </c>
      <c r="N1098">
        <v>22</v>
      </c>
      <c r="O1098">
        <v>402</v>
      </c>
      <c r="P1098">
        <v>3124.25</v>
      </c>
      <c r="Q1098">
        <v>14957</v>
      </c>
      <c r="R1098">
        <v>0.26828604</v>
      </c>
      <c r="S1098">
        <v>0</v>
      </c>
      <c r="T1098">
        <v>55</v>
      </c>
    </row>
    <row r="1099" spans="1:20" x14ac:dyDescent="0.25">
      <c r="A1099" s="1">
        <v>44198</v>
      </c>
      <c r="B1099">
        <v>18</v>
      </c>
      <c r="C1099">
        <v>48180</v>
      </c>
      <c r="D1099">
        <v>587</v>
      </c>
      <c r="E1099" t="s">
        <v>20</v>
      </c>
      <c r="F1099" t="s">
        <v>21</v>
      </c>
      <c r="G1099">
        <v>23152</v>
      </c>
      <c r="H1099">
        <v>48</v>
      </c>
      <c r="I1099" t="s">
        <v>22</v>
      </c>
      <c r="J1099" t="s">
        <v>34</v>
      </c>
      <c r="K1099">
        <v>419</v>
      </c>
      <c r="L1099">
        <v>0.191503914</v>
      </c>
      <c r="M1099" t="s">
        <v>24</v>
      </c>
      <c r="N1099">
        <v>23</v>
      </c>
      <c r="O1099">
        <v>2170</v>
      </c>
      <c r="P1099">
        <v>4015</v>
      </c>
      <c r="Q1099">
        <v>2861</v>
      </c>
      <c r="R1099">
        <v>0.22820391100000001</v>
      </c>
      <c r="S1099">
        <v>0</v>
      </c>
      <c r="T1099">
        <v>50</v>
      </c>
    </row>
    <row r="1100" spans="1:20" x14ac:dyDescent="0.25">
      <c r="A1100" s="1">
        <v>44199</v>
      </c>
      <c r="B1100">
        <v>50</v>
      </c>
      <c r="C1100">
        <v>79744</v>
      </c>
      <c r="D1100">
        <v>580</v>
      </c>
      <c r="E1100" t="s">
        <v>52</v>
      </c>
      <c r="F1100" t="s">
        <v>21</v>
      </c>
      <c r="G1100">
        <v>9538</v>
      </c>
      <c r="H1100">
        <v>60</v>
      </c>
      <c r="I1100" t="s">
        <v>22</v>
      </c>
      <c r="J1100" t="s">
        <v>27</v>
      </c>
      <c r="K1100">
        <v>323</v>
      </c>
      <c r="L1100">
        <v>0.65426715700000004</v>
      </c>
      <c r="M1100" t="s">
        <v>28</v>
      </c>
      <c r="N1100">
        <v>25</v>
      </c>
      <c r="O1100">
        <v>3199</v>
      </c>
      <c r="P1100">
        <v>6645.3333329999996</v>
      </c>
      <c r="Q1100">
        <v>88919</v>
      </c>
      <c r="R1100">
        <v>0.201693077</v>
      </c>
      <c r="S1100">
        <v>1</v>
      </c>
      <c r="T1100">
        <v>47.2</v>
      </c>
    </row>
    <row r="1101" spans="1:20" x14ac:dyDescent="0.25">
      <c r="A1101" s="1">
        <v>44200</v>
      </c>
      <c r="B1101">
        <v>44</v>
      </c>
      <c r="C1101">
        <v>165147</v>
      </c>
      <c r="D1101">
        <v>557</v>
      </c>
      <c r="E1101" t="s">
        <v>20</v>
      </c>
      <c r="F1101" t="s">
        <v>25</v>
      </c>
      <c r="G1101">
        <v>17498</v>
      </c>
      <c r="H1101">
        <v>72</v>
      </c>
      <c r="I1101" t="s">
        <v>22</v>
      </c>
      <c r="J1101" t="s">
        <v>27</v>
      </c>
      <c r="K1101">
        <v>235</v>
      </c>
      <c r="L1101">
        <v>7.052245E-2</v>
      </c>
      <c r="M1101" t="s">
        <v>24</v>
      </c>
      <c r="N1101">
        <v>22</v>
      </c>
      <c r="O1101">
        <v>4394</v>
      </c>
      <c r="P1101">
        <v>13762.25</v>
      </c>
      <c r="Q1101">
        <v>8045</v>
      </c>
      <c r="R1101">
        <v>0.274057997</v>
      </c>
      <c r="S1101">
        <v>1</v>
      </c>
      <c r="T1101">
        <v>40.799999999999997</v>
      </c>
    </row>
    <row r="1102" spans="1:20" x14ac:dyDescent="0.25">
      <c r="A1102" s="1">
        <v>44201</v>
      </c>
      <c r="B1102">
        <v>51</v>
      </c>
      <c r="C1102">
        <v>15000</v>
      </c>
      <c r="D1102">
        <v>607</v>
      </c>
      <c r="E1102" t="s">
        <v>20</v>
      </c>
      <c r="F1102" t="s">
        <v>32</v>
      </c>
      <c r="G1102">
        <v>19567</v>
      </c>
      <c r="H1102">
        <v>36</v>
      </c>
      <c r="I1102" t="s">
        <v>26</v>
      </c>
      <c r="J1102" t="s">
        <v>27</v>
      </c>
      <c r="K1102">
        <v>678</v>
      </c>
      <c r="L1102">
        <v>0.18883720900000001</v>
      </c>
      <c r="M1102" t="s">
        <v>38</v>
      </c>
      <c r="N1102">
        <v>28</v>
      </c>
      <c r="O1102">
        <v>7388</v>
      </c>
      <c r="P1102">
        <v>1250</v>
      </c>
      <c r="Q1102">
        <v>74617</v>
      </c>
      <c r="R1102">
        <v>0.20749204299999999</v>
      </c>
      <c r="S1102">
        <v>0</v>
      </c>
      <c r="T1102">
        <v>53</v>
      </c>
    </row>
    <row r="1103" spans="1:20" x14ac:dyDescent="0.25">
      <c r="A1103" s="1">
        <v>44202</v>
      </c>
      <c r="B1103">
        <v>18</v>
      </c>
      <c r="C1103">
        <v>28665</v>
      </c>
      <c r="D1103">
        <v>593</v>
      </c>
      <c r="E1103" t="s">
        <v>20</v>
      </c>
      <c r="F1103" t="s">
        <v>21</v>
      </c>
      <c r="G1103">
        <v>20887</v>
      </c>
      <c r="H1103">
        <v>48</v>
      </c>
      <c r="I1103" t="s">
        <v>26</v>
      </c>
      <c r="J1103" t="s">
        <v>27</v>
      </c>
      <c r="K1103">
        <v>371</v>
      </c>
      <c r="L1103">
        <v>0.439476213</v>
      </c>
      <c r="M1103" t="s">
        <v>28</v>
      </c>
      <c r="N1103">
        <v>18</v>
      </c>
      <c r="O1103">
        <v>7928</v>
      </c>
      <c r="P1103">
        <v>2388.75</v>
      </c>
      <c r="Q1103">
        <v>21507</v>
      </c>
      <c r="R1103">
        <v>0.21264355800000001</v>
      </c>
      <c r="S1103">
        <v>0</v>
      </c>
      <c r="T1103">
        <v>60</v>
      </c>
    </row>
    <row r="1104" spans="1:20" x14ac:dyDescent="0.25">
      <c r="A1104" s="1">
        <v>44203</v>
      </c>
      <c r="B1104">
        <v>65</v>
      </c>
      <c r="C1104">
        <v>191628</v>
      </c>
      <c r="D1104">
        <v>617</v>
      </c>
      <c r="E1104" t="s">
        <v>20</v>
      </c>
      <c r="F1104" t="s">
        <v>29</v>
      </c>
      <c r="G1104">
        <v>33012</v>
      </c>
      <c r="H1104">
        <v>60</v>
      </c>
      <c r="I1104" t="s">
        <v>22</v>
      </c>
      <c r="J1104" t="s">
        <v>27</v>
      </c>
      <c r="K1104">
        <v>278</v>
      </c>
      <c r="L1104">
        <v>7.6199586E-2</v>
      </c>
      <c r="M1104" t="s">
        <v>38</v>
      </c>
      <c r="N1104">
        <v>21</v>
      </c>
      <c r="O1104">
        <v>10366</v>
      </c>
      <c r="P1104">
        <v>15969</v>
      </c>
      <c r="Q1104">
        <v>1913</v>
      </c>
      <c r="R1104">
        <v>0.20005108299999999</v>
      </c>
      <c r="S1104">
        <v>1</v>
      </c>
      <c r="T1104">
        <v>38.4</v>
      </c>
    </row>
    <row r="1105" spans="1:20" x14ac:dyDescent="0.25">
      <c r="A1105" s="1">
        <v>44204</v>
      </c>
      <c r="B1105">
        <v>38</v>
      </c>
      <c r="C1105">
        <v>22096</v>
      </c>
      <c r="D1105">
        <v>475</v>
      </c>
      <c r="E1105" t="s">
        <v>20</v>
      </c>
      <c r="F1105" t="s">
        <v>32</v>
      </c>
      <c r="G1105">
        <v>24299</v>
      </c>
      <c r="H1105">
        <v>48</v>
      </c>
      <c r="I1105" t="s">
        <v>22</v>
      </c>
      <c r="J1105" t="s">
        <v>27</v>
      </c>
      <c r="K1105">
        <v>220</v>
      </c>
      <c r="L1105">
        <v>0.27298240699999998</v>
      </c>
      <c r="M1105" t="s">
        <v>38</v>
      </c>
      <c r="N1105">
        <v>18</v>
      </c>
      <c r="O1105">
        <v>5400</v>
      </c>
      <c r="P1105">
        <v>1841.333333</v>
      </c>
      <c r="Q1105">
        <v>6848</v>
      </c>
      <c r="R1105">
        <v>0.29729425300000001</v>
      </c>
      <c r="S1105">
        <v>0</v>
      </c>
      <c r="T1105">
        <v>55</v>
      </c>
    </row>
    <row r="1106" spans="1:20" x14ac:dyDescent="0.25">
      <c r="A1106" s="1">
        <v>44205</v>
      </c>
      <c r="B1106">
        <v>53</v>
      </c>
      <c r="C1106">
        <v>84671</v>
      </c>
      <c r="D1106">
        <v>664</v>
      </c>
      <c r="E1106" t="s">
        <v>20</v>
      </c>
      <c r="F1106" t="s">
        <v>29</v>
      </c>
      <c r="G1106">
        <v>19455</v>
      </c>
      <c r="H1106">
        <v>48</v>
      </c>
      <c r="I1106" t="s">
        <v>22</v>
      </c>
      <c r="J1106" t="s">
        <v>23</v>
      </c>
      <c r="K1106">
        <v>351</v>
      </c>
      <c r="L1106">
        <v>0.19598326399999999</v>
      </c>
      <c r="M1106" t="s">
        <v>38</v>
      </c>
      <c r="N1106">
        <v>21</v>
      </c>
      <c r="O1106">
        <v>1035</v>
      </c>
      <c r="P1106">
        <v>7055.9166670000004</v>
      </c>
      <c r="Q1106">
        <v>96207</v>
      </c>
      <c r="R1106">
        <v>0.20581855299999999</v>
      </c>
      <c r="S1106">
        <v>1</v>
      </c>
      <c r="T1106">
        <v>33.6</v>
      </c>
    </row>
    <row r="1107" spans="1:20" x14ac:dyDescent="0.25">
      <c r="A1107" s="1">
        <v>44206</v>
      </c>
      <c r="B1107">
        <v>27</v>
      </c>
      <c r="C1107">
        <v>29079</v>
      </c>
      <c r="D1107">
        <v>542</v>
      </c>
      <c r="E1107" t="s">
        <v>20</v>
      </c>
      <c r="F1107" t="s">
        <v>29</v>
      </c>
      <c r="G1107">
        <v>34776</v>
      </c>
      <c r="H1107">
        <v>48</v>
      </c>
      <c r="I1107" t="s">
        <v>26</v>
      </c>
      <c r="J1107" t="s">
        <v>34</v>
      </c>
      <c r="K1107">
        <v>318</v>
      </c>
      <c r="L1107">
        <v>0.313681871</v>
      </c>
      <c r="M1107" t="s">
        <v>24</v>
      </c>
      <c r="N1107">
        <v>32</v>
      </c>
      <c r="O1107">
        <v>602</v>
      </c>
      <c r="P1107">
        <v>2423.25</v>
      </c>
      <c r="Q1107">
        <v>165125</v>
      </c>
      <c r="R1107">
        <v>0.28392266799999999</v>
      </c>
      <c r="S1107">
        <v>0</v>
      </c>
      <c r="T1107">
        <v>56</v>
      </c>
    </row>
    <row r="1108" spans="1:20" x14ac:dyDescent="0.25">
      <c r="A1108" s="1">
        <v>44207</v>
      </c>
      <c r="B1108">
        <v>47</v>
      </c>
      <c r="C1108">
        <v>15620</v>
      </c>
      <c r="D1108">
        <v>570</v>
      </c>
      <c r="E1108" t="s">
        <v>20</v>
      </c>
      <c r="F1108" t="s">
        <v>32</v>
      </c>
      <c r="G1108">
        <v>19941</v>
      </c>
      <c r="H1108">
        <v>60</v>
      </c>
      <c r="I1108" t="s">
        <v>22</v>
      </c>
      <c r="J1108" t="s">
        <v>23</v>
      </c>
      <c r="K1108">
        <v>318</v>
      </c>
      <c r="L1108">
        <v>0.57293987000000002</v>
      </c>
      <c r="M1108" t="s">
        <v>28</v>
      </c>
      <c r="N1108">
        <v>28</v>
      </c>
      <c r="O1108">
        <v>2654</v>
      </c>
      <c r="P1108">
        <v>1301.666667</v>
      </c>
      <c r="Q1108">
        <v>100059</v>
      </c>
      <c r="R1108">
        <v>0.21309198200000001</v>
      </c>
      <c r="S1108">
        <v>0</v>
      </c>
      <c r="T1108">
        <v>60</v>
      </c>
    </row>
    <row r="1109" spans="1:20" x14ac:dyDescent="0.25">
      <c r="A1109" s="1">
        <v>44208</v>
      </c>
      <c r="B1109">
        <v>27</v>
      </c>
      <c r="C1109">
        <v>24578</v>
      </c>
      <c r="D1109">
        <v>593</v>
      </c>
      <c r="E1109" t="s">
        <v>20</v>
      </c>
      <c r="F1109" t="s">
        <v>32</v>
      </c>
      <c r="G1109">
        <v>38492</v>
      </c>
      <c r="H1109">
        <v>48</v>
      </c>
      <c r="I1109" t="s">
        <v>22</v>
      </c>
      <c r="J1109" t="s">
        <v>27</v>
      </c>
      <c r="K1109">
        <v>509</v>
      </c>
      <c r="L1109">
        <v>0.38037011399999998</v>
      </c>
      <c r="M1109" t="s">
        <v>28</v>
      </c>
      <c r="N1109">
        <v>27</v>
      </c>
      <c r="O1109">
        <v>4042</v>
      </c>
      <c r="P1109">
        <v>2048.166667</v>
      </c>
      <c r="Q1109">
        <v>70415</v>
      </c>
      <c r="R1109">
        <v>0.21335607400000001</v>
      </c>
      <c r="S1109">
        <v>0</v>
      </c>
      <c r="T1109">
        <v>54</v>
      </c>
    </row>
    <row r="1110" spans="1:20" x14ac:dyDescent="0.25">
      <c r="A1110" s="1">
        <v>44209</v>
      </c>
      <c r="B1110">
        <v>32</v>
      </c>
      <c r="C1110">
        <v>128828</v>
      </c>
      <c r="D1110">
        <v>534</v>
      </c>
      <c r="F1110" t="s">
        <v>32</v>
      </c>
      <c r="G1110">
        <v>11670</v>
      </c>
      <c r="H1110">
        <v>48</v>
      </c>
      <c r="I1110" t="s">
        <v>44</v>
      </c>
      <c r="J1110" t="s">
        <v>30</v>
      </c>
      <c r="K1110">
        <v>395</v>
      </c>
      <c r="L1110">
        <v>0.27258331899999999</v>
      </c>
      <c r="M1110" t="s">
        <v>24</v>
      </c>
      <c r="N1110">
        <v>24</v>
      </c>
      <c r="O1110">
        <v>1776</v>
      </c>
      <c r="P1110">
        <v>10735.666670000001</v>
      </c>
      <c r="Q1110">
        <v>495206</v>
      </c>
      <c r="R1110">
        <v>0.22910059499999999</v>
      </c>
      <c r="S1110">
        <v>1</v>
      </c>
      <c r="T1110">
        <v>36.799999999999997</v>
      </c>
    </row>
    <row r="1111" spans="1:20" x14ac:dyDescent="0.25">
      <c r="A1111" s="1">
        <v>44210</v>
      </c>
      <c r="B1111">
        <v>62</v>
      </c>
      <c r="C1111">
        <v>25248</v>
      </c>
      <c r="D1111">
        <v>604</v>
      </c>
      <c r="E1111" t="s">
        <v>20</v>
      </c>
      <c r="F1111" t="s">
        <v>32</v>
      </c>
      <c r="G1111">
        <v>44988</v>
      </c>
      <c r="H1111">
        <v>72</v>
      </c>
      <c r="I1111" t="s">
        <v>22</v>
      </c>
      <c r="J1111" t="s">
        <v>27</v>
      </c>
      <c r="K1111">
        <v>739</v>
      </c>
      <c r="L1111">
        <v>0.156318493</v>
      </c>
      <c r="M1111" t="s">
        <v>28</v>
      </c>
      <c r="N1111">
        <v>21</v>
      </c>
      <c r="O1111">
        <v>7418</v>
      </c>
      <c r="P1111">
        <v>2104</v>
      </c>
      <c r="Q1111">
        <v>25191</v>
      </c>
      <c r="R1111">
        <v>0.288027688</v>
      </c>
      <c r="S1111">
        <v>0</v>
      </c>
      <c r="T1111">
        <v>49</v>
      </c>
    </row>
    <row r="1112" spans="1:20" x14ac:dyDescent="0.25">
      <c r="A1112" s="1">
        <v>44211</v>
      </c>
      <c r="B1112">
        <v>37</v>
      </c>
      <c r="C1112">
        <v>29594</v>
      </c>
      <c r="D1112">
        <v>485</v>
      </c>
      <c r="E1112" t="s">
        <v>20</v>
      </c>
      <c r="F1112" t="s">
        <v>32</v>
      </c>
      <c r="G1112">
        <v>38791</v>
      </c>
      <c r="H1112">
        <v>84</v>
      </c>
      <c r="I1112" t="s">
        <v>22</v>
      </c>
      <c r="J1112" t="s">
        <v>34</v>
      </c>
      <c r="K1112">
        <v>376</v>
      </c>
      <c r="L1112">
        <v>0.224858576</v>
      </c>
      <c r="M1112" t="s">
        <v>24</v>
      </c>
      <c r="N1112">
        <v>23</v>
      </c>
      <c r="O1112">
        <v>1311</v>
      </c>
      <c r="P1112">
        <v>2466.166667</v>
      </c>
      <c r="Q1112">
        <v>125875</v>
      </c>
      <c r="R1112">
        <v>0.38554919999999998</v>
      </c>
      <c r="S1112">
        <v>0</v>
      </c>
      <c r="T1112">
        <v>54</v>
      </c>
    </row>
    <row r="1113" spans="1:20" x14ac:dyDescent="0.25">
      <c r="A1113" s="1">
        <v>44212</v>
      </c>
      <c r="B1113">
        <v>42</v>
      </c>
      <c r="C1113">
        <v>31002</v>
      </c>
      <c r="D1113">
        <v>602</v>
      </c>
      <c r="E1113" t="s">
        <v>20</v>
      </c>
      <c r="F1113" t="s">
        <v>32</v>
      </c>
      <c r="G1113">
        <v>14106</v>
      </c>
      <c r="H1113">
        <v>48</v>
      </c>
      <c r="I1113" t="s">
        <v>26</v>
      </c>
      <c r="J1113" t="s">
        <v>23</v>
      </c>
      <c r="K1113">
        <v>349</v>
      </c>
      <c r="L1113">
        <v>0.201238423</v>
      </c>
      <c r="M1113" t="s">
        <v>38</v>
      </c>
      <c r="N1113">
        <v>23</v>
      </c>
      <c r="O1113">
        <v>946</v>
      </c>
      <c r="P1113">
        <v>2583.5</v>
      </c>
      <c r="Q1113">
        <v>216151</v>
      </c>
      <c r="R1113">
        <v>0.227103584</v>
      </c>
      <c r="S1113">
        <v>0</v>
      </c>
      <c r="T1113">
        <v>49</v>
      </c>
    </row>
    <row r="1114" spans="1:20" x14ac:dyDescent="0.25">
      <c r="A1114" s="1">
        <v>44213</v>
      </c>
      <c r="B1114">
        <v>50</v>
      </c>
      <c r="C1114">
        <v>78230</v>
      </c>
      <c r="E1114" t="s">
        <v>20</v>
      </c>
      <c r="F1114" t="s">
        <v>32</v>
      </c>
      <c r="G1114">
        <v>20486</v>
      </c>
      <c r="H1114">
        <v>60</v>
      </c>
      <c r="I1114" t="s">
        <v>44</v>
      </c>
      <c r="J1114" t="s">
        <v>30</v>
      </c>
      <c r="K1114">
        <v>438</v>
      </c>
      <c r="L1114">
        <v>0.26840434200000002</v>
      </c>
      <c r="M1114" t="s">
        <v>28</v>
      </c>
      <c r="N1114">
        <v>29</v>
      </c>
      <c r="O1114">
        <v>4572</v>
      </c>
      <c r="P1114">
        <v>6519.1666670000004</v>
      </c>
      <c r="Q1114">
        <v>13614</v>
      </c>
      <c r="R1114">
        <v>0.25555877999999999</v>
      </c>
      <c r="S1114">
        <v>0</v>
      </c>
      <c r="T1114">
        <v>52</v>
      </c>
    </row>
    <row r="1115" spans="1:20" x14ac:dyDescent="0.25">
      <c r="A1115" s="1">
        <v>44214</v>
      </c>
      <c r="B1115">
        <v>45</v>
      </c>
      <c r="C1115">
        <v>83994</v>
      </c>
      <c r="D1115">
        <v>596</v>
      </c>
      <c r="E1115" t="s">
        <v>20</v>
      </c>
      <c r="F1115" t="s">
        <v>32</v>
      </c>
      <c r="G1115">
        <v>30854</v>
      </c>
      <c r="H1115">
        <v>84</v>
      </c>
      <c r="I1115" t="s">
        <v>26</v>
      </c>
      <c r="J1115" t="s">
        <v>34</v>
      </c>
      <c r="K1115">
        <v>576</v>
      </c>
      <c r="L1115">
        <v>0.22536240599999999</v>
      </c>
      <c r="M1115" t="s">
        <v>38</v>
      </c>
      <c r="N1115">
        <v>32</v>
      </c>
      <c r="O1115">
        <v>10949</v>
      </c>
      <c r="P1115">
        <v>6999.5</v>
      </c>
      <c r="Q1115">
        <v>16496</v>
      </c>
      <c r="R1115">
        <v>0.28837486099999998</v>
      </c>
      <c r="S1115">
        <v>0</v>
      </c>
      <c r="T1115">
        <v>51</v>
      </c>
    </row>
    <row r="1116" spans="1:20" x14ac:dyDescent="0.25">
      <c r="A1116" t="s">
        <v>123</v>
      </c>
      <c r="B1116">
        <v>41</v>
      </c>
      <c r="C1116">
        <v>57115</v>
      </c>
      <c r="D1116">
        <v>412</v>
      </c>
      <c r="E1116" t="s">
        <v>61</v>
      </c>
      <c r="F1116" t="s">
        <v>79</v>
      </c>
      <c r="G1116">
        <v>21937</v>
      </c>
      <c r="H1116">
        <v>12</v>
      </c>
      <c r="I1116" t="s">
        <v>22</v>
      </c>
      <c r="J1116" t="s">
        <v>30</v>
      </c>
      <c r="K1116">
        <v>409</v>
      </c>
      <c r="L1116">
        <v>0.18468112</v>
      </c>
      <c r="M1116" t="s">
        <v>28</v>
      </c>
      <c r="N1116">
        <v>23</v>
      </c>
      <c r="O1116">
        <v>5046</v>
      </c>
      <c r="P1116">
        <v>4759.5833329999996</v>
      </c>
      <c r="Q1116">
        <v>1714</v>
      </c>
      <c r="R1116">
        <v>0.28061348699999999</v>
      </c>
      <c r="S1116">
        <v>0</v>
      </c>
      <c r="T1116">
        <v>50</v>
      </c>
    </row>
    <row r="1117" spans="1:20" x14ac:dyDescent="0.25">
      <c r="A1117" s="1">
        <v>44216</v>
      </c>
      <c r="B1117">
        <v>44</v>
      </c>
      <c r="C1117">
        <v>15000</v>
      </c>
      <c r="D1117">
        <v>632</v>
      </c>
      <c r="E1117" t="s">
        <v>20</v>
      </c>
      <c r="F1117" t="s">
        <v>29</v>
      </c>
      <c r="G1117">
        <v>26948</v>
      </c>
      <c r="H1117">
        <v>12</v>
      </c>
      <c r="I1117" t="s">
        <v>22</v>
      </c>
      <c r="J1117" t="s">
        <v>27</v>
      </c>
      <c r="K1117">
        <v>511</v>
      </c>
      <c r="L1117">
        <v>0.35483764400000001</v>
      </c>
      <c r="M1117" t="s">
        <v>31</v>
      </c>
      <c r="N1117">
        <v>32</v>
      </c>
      <c r="O1117">
        <v>201</v>
      </c>
      <c r="P1117">
        <v>1250</v>
      </c>
      <c r="Q1117">
        <v>4091</v>
      </c>
      <c r="R1117">
        <v>0.21113760000000001</v>
      </c>
      <c r="S1117">
        <v>0</v>
      </c>
      <c r="T1117">
        <v>57</v>
      </c>
    </row>
    <row r="1118" spans="1:20" x14ac:dyDescent="0.25">
      <c r="A1118" s="1">
        <v>44208</v>
      </c>
      <c r="B1118">
        <v>68</v>
      </c>
      <c r="C1118">
        <v>35762</v>
      </c>
      <c r="E1118" t="s">
        <v>48</v>
      </c>
      <c r="F1118" t="s">
        <v>67</v>
      </c>
      <c r="G1118">
        <v>51253</v>
      </c>
      <c r="H1118">
        <v>48</v>
      </c>
      <c r="I1118" t="s">
        <v>35</v>
      </c>
      <c r="J1118" t="s">
        <v>23</v>
      </c>
      <c r="K1118">
        <v>458</v>
      </c>
      <c r="L1118">
        <v>0.23851535700000001</v>
      </c>
      <c r="M1118" t="s">
        <v>24</v>
      </c>
      <c r="N1118">
        <v>21</v>
      </c>
      <c r="O1118">
        <v>1774</v>
      </c>
      <c r="P1118">
        <v>2980.166667</v>
      </c>
      <c r="Q1118">
        <v>89233</v>
      </c>
      <c r="R1118">
        <v>0.25298110400000001</v>
      </c>
      <c r="S1118">
        <v>0</v>
      </c>
      <c r="T1118">
        <v>51</v>
      </c>
    </row>
    <row r="1119" spans="1:20" x14ac:dyDescent="0.25">
      <c r="A1119" s="1">
        <v>40930</v>
      </c>
      <c r="B1119">
        <v>39</v>
      </c>
      <c r="D1119">
        <v>614</v>
      </c>
      <c r="E1119" t="s">
        <v>54</v>
      </c>
      <c r="F1119" t="s">
        <v>57</v>
      </c>
      <c r="G1119">
        <v>16657</v>
      </c>
      <c r="I1119" t="s">
        <v>26</v>
      </c>
      <c r="J1119" t="s">
        <v>30</v>
      </c>
      <c r="K1119">
        <v>502</v>
      </c>
      <c r="L1119">
        <v>0.30127711000000001</v>
      </c>
      <c r="M1119" t="s">
        <v>38</v>
      </c>
      <c r="N1119">
        <v>27</v>
      </c>
      <c r="O1119">
        <v>4208</v>
      </c>
      <c r="P1119">
        <v>2156.833333</v>
      </c>
      <c r="Q1119">
        <v>229826</v>
      </c>
      <c r="R1119">
        <v>0.17264373299999999</v>
      </c>
      <c r="S1119">
        <v>0</v>
      </c>
      <c r="T1119">
        <v>50</v>
      </c>
    </row>
    <row r="1120" spans="1:20" x14ac:dyDescent="0.25">
      <c r="A1120" s="1">
        <v>44219</v>
      </c>
      <c r="B1120">
        <v>42</v>
      </c>
      <c r="C1120">
        <v>80081</v>
      </c>
      <c r="D1120">
        <v>536</v>
      </c>
      <c r="E1120" t="s">
        <v>20</v>
      </c>
      <c r="F1120" t="s">
        <v>32</v>
      </c>
      <c r="G1120">
        <v>25663</v>
      </c>
      <c r="H1120">
        <v>24</v>
      </c>
      <c r="I1120" t="s">
        <v>22</v>
      </c>
      <c r="J1120" t="s">
        <v>27</v>
      </c>
      <c r="K1120">
        <v>845</v>
      </c>
      <c r="L1120">
        <v>0.33988506800000001</v>
      </c>
      <c r="M1120" t="s">
        <v>38</v>
      </c>
      <c r="N1120">
        <v>23</v>
      </c>
      <c r="O1120">
        <v>1432</v>
      </c>
      <c r="P1120">
        <v>6673.4166670000004</v>
      </c>
      <c r="Q1120">
        <v>37225</v>
      </c>
      <c r="R1120">
        <v>0.18672551600000001</v>
      </c>
      <c r="S1120">
        <v>1</v>
      </c>
      <c r="T1120">
        <v>42.4</v>
      </c>
    </row>
    <row r="1121" spans="1:20" x14ac:dyDescent="0.25">
      <c r="A1121" s="1">
        <v>44220</v>
      </c>
      <c r="B1121">
        <v>52</v>
      </c>
      <c r="C1121">
        <v>31934</v>
      </c>
      <c r="E1121" t="s">
        <v>20</v>
      </c>
      <c r="F1121" t="s">
        <v>21</v>
      </c>
      <c r="G1121">
        <v>21116</v>
      </c>
      <c r="H1121">
        <v>24</v>
      </c>
      <c r="I1121" t="s">
        <v>26</v>
      </c>
      <c r="J1121" t="s">
        <v>27</v>
      </c>
      <c r="K1121">
        <v>275</v>
      </c>
      <c r="L1121">
        <v>0.26521126499999997</v>
      </c>
      <c r="M1121" t="s">
        <v>28</v>
      </c>
      <c r="N1121">
        <v>18</v>
      </c>
      <c r="O1121">
        <v>2640</v>
      </c>
      <c r="P1121">
        <v>2661.166667</v>
      </c>
      <c r="Q1121">
        <v>8066</v>
      </c>
      <c r="R1121">
        <v>0.20976123999999999</v>
      </c>
      <c r="S1121">
        <v>0</v>
      </c>
      <c r="T1121">
        <v>51</v>
      </c>
    </row>
    <row r="1122" spans="1:20" x14ac:dyDescent="0.25">
      <c r="A1122" s="1">
        <v>44221</v>
      </c>
      <c r="B1122">
        <v>53</v>
      </c>
      <c r="C1122">
        <v>155463</v>
      </c>
      <c r="D1122">
        <v>451</v>
      </c>
      <c r="E1122" t="s">
        <v>45</v>
      </c>
      <c r="F1122" t="s">
        <v>29</v>
      </c>
      <c r="G1122">
        <v>5328</v>
      </c>
      <c r="H1122">
        <v>36</v>
      </c>
      <c r="I1122" t="s">
        <v>22</v>
      </c>
      <c r="J1122" t="s">
        <v>27</v>
      </c>
      <c r="K1122">
        <v>310</v>
      </c>
      <c r="L1122">
        <v>0.14460515500000001</v>
      </c>
      <c r="M1122" t="s">
        <v>38</v>
      </c>
      <c r="N1122">
        <v>33</v>
      </c>
      <c r="O1122">
        <v>1240</v>
      </c>
      <c r="P1122">
        <v>12955.25</v>
      </c>
      <c r="Q1122">
        <v>58902</v>
      </c>
      <c r="R1122">
        <v>0.244288177</v>
      </c>
      <c r="S1122">
        <v>1</v>
      </c>
      <c r="T1122">
        <v>40</v>
      </c>
    </row>
    <row r="1123" spans="1:20" x14ac:dyDescent="0.25">
      <c r="A1123" s="1">
        <v>44222</v>
      </c>
      <c r="B1123">
        <v>54</v>
      </c>
      <c r="C1123">
        <v>76746</v>
      </c>
      <c r="D1123">
        <v>479</v>
      </c>
      <c r="E1123" t="s">
        <v>20</v>
      </c>
      <c r="F1123" t="s">
        <v>25</v>
      </c>
      <c r="G1123">
        <v>13019</v>
      </c>
      <c r="H1123">
        <v>48</v>
      </c>
      <c r="I1123" t="s">
        <v>26</v>
      </c>
      <c r="J1123" t="s">
        <v>27</v>
      </c>
      <c r="K1123">
        <v>159</v>
      </c>
      <c r="L1123">
        <v>0.25597236400000001</v>
      </c>
      <c r="M1123" t="s">
        <v>24</v>
      </c>
      <c r="N1123">
        <v>24</v>
      </c>
      <c r="O1123">
        <v>1426</v>
      </c>
      <c r="P1123">
        <v>6395.5</v>
      </c>
      <c r="Q1123">
        <v>16421</v>
      </c>
      <c r="R1123">
        <v>0.27693096499999997</v>
      </c>
      <c r="S1123">
        <v>1</v>
      </c>
      <c r="T1123">
        <v>46.4</v>
      </c>
    </row>
    <row r="1124" spans="1:20" x14ac:dyDescent="0.25">
      <c r="A1124" s="1">
        <v>44223</v>
      </c>
      <c r="B1124">
        <v>47</v>
      </c>
      <c r="C1124">
        <v>114093</v>
      </c>
      <c r="D1124">
        <v>601</v>
      </c>
      <c r="E1124" t="s">
        <v>45</v>
      </c>
      <c r="F1124" t="s">
        <v>21</v>
      </c>
      <c r="G1124">
        <v>27113</v>
      </c>
      <c r="H1124">
        <v>48</v>
      </c>
      <c r="I1124" t="s">
        <v>22</v>
      </c>
      <c r="J1124" t="s">
        <v>27</v>
      </c>
      <c r="K1124">
        <v>425</v>
      </c>
      <c r="L1124">
        <v>0.34552614399999998</v>
      </c>
      <c r="M1124" t="s">
        <v>31</v>
      </c>
      <c r="N1124">
        <v>26</v>
      </c>
      <c r="O1124">
        <v>737</v>
      </c>
      <c r="P1124">
        <v>9507.75</v>
      </c>
      <c r="Q1124">
        <v>81537</v>
      </c>
      <c r="R1124">
        <v>0.25944681400000003</v>
      </c>
      <c r="S1124">
        <v>1</v>
      </c>
      <c r="T1124">
        <v>40.799999999999997</v>
      </c>
    </row>
    <row r="1125" spans="1:20" x14ac:dyDescent="0.25">
      <c r="A1125" s="1">
        <v>44224</v>
      </c>
      <c r="B1125">
        <v>26</v>
      </c>
      <c r="C1125">
        <v>179684</v>
      </c>
      <c r="D1125">
        <v>623</v>
      </c>
      <c r="E1125" t="s">
        <v>20</v>
      </c>
      <c r="F1125" t="s">
        <v>29</v>
      </c>
      <c r="G1125">
        <v>8672</v>
      </c>
      <c r="H1125">
        <v>60</v>
      </c>
      <c r="I1125" t="s">
        <v>22</v>
      </c>
      <c r="J1125" t="s">
        <v>27</v>
      </c>
      <c r="K1125">
        <v>618</v>
      </c>
      <c r="L1125">
        <v>0.32462216199999999</v>
      </c>
      <c r="M1125" t="s">
        <v>24</v>
      </c>
      <c r="N1125">
        <v>17</v>
      </c>
      <c r="O1125">
        <v>234</v>
      </c>
      <c r="P1125">
        <v>14973.666670000001</v>
      </c>
      <c r="Q1125">
        <v>7184</v>
      </c>
      <c r="R1125">
        <v>0.19758355</v>
      </c>
      <c r="S1125">
        <v>1</v>
      </c>
      <c r="T1125">
        <v>39.200000000000003</v>
      </c>
    </row>
    <row r="1126" spans="1:20" x14ac:dyDescent="0.25">
      <c r="A1126" s="1">
        <v>44225</v>
      </c>
      <c r="B1126">
        <v>59</v>
      </c>
      <c r="C1126">
        <v>26437</v>
      </c>
      <c r="D1126">
        <v>626</v>
      </c>
      <c r="E1126" t="s">
        <v>20</v>
      </c>
      <c r="F1126" t="s">
        <v>25</v>
      </c>
      <c r="G1126">
        <v>12777</v>
      </c>
      <c r="H1126">
        <v>60</v>
      </c>
      <c r="I1126" t="s">
        <v>22</v>
      </c>
      <c r="J1126" t="s">
        <v>30</v>
      </c>
      <c r="K1126">
        <v>319</v>
      </c>
      <c r="L1126">
        <v>8.9297979E-2</v>
      </c>
      <c r="M1126" t="s">
        <v>24</v>
      </c>
      <c r="N1126">
        <v>23</v>
      </c>
      <c r="O1126">
        <v>2886</v>
      </c>
      <c r="P1126">
        <v>2203.083333</v>
      </c>
      <c r="Q1126">
        <v>8392</v>
      </c>
      <c r="R1126">
        <v>0.17343781799999999</v>
      </c>
      <c r="S1126">
        <v>0</v>
      </c>
      <c r="T1126">
        <v>55</v>
      </c>
    </row>
    <row r="1127" spans="1:20" x14ac:dyDescent="0.25">
      <c r="A1127" s="1">
        <v>44226</v>
      </c>
      <c r="B1127">
        <v>26</v>
      </c>
      <c r="C1127">
        <v>15000</v>
      </c>
      <c r="D1127">
        <v>602</v>
      </c>
      <c r="E1127" t="s">
        <v>20</v>
      </c>
      <c r="F1127" t="s">
        <v>21</v>
      </c>
      <c r="G1127">
        <v>27163</v>
      </c>
      <c r="H1127">
        <v>96</v>
      </c>
      <c r="I1127" t="s">
        <v>22</v>
      </c>
      <c r="J1127" t="s">
        <v>23</v>
      </c>
      <c r="K1127">
        <v>1054</v>
      </c>
      <c r="L1127">
        <v>0.189048092</v>
      </c>
      <c r="M1127" t="s">
        <v>24</v>
      </c>
      <c r="N1127">
        <v>23</v>
      </c>
      <c r="O1127">
        <v>4572</v>
      </c>
      <c r="P1127">
        <v>1250</v>
      </c>
      <c r="Q1127">
        <v>119920</v>
      </c>
      <c r="R1127">
        <v>0.28344566999999998</v>
      </c>
      <c r="S1127">
        <v>0</v>
      </c>
      <c r="T1127">
        <v>46</v>
      </c>
    </row>
    <row r="1128" spans="1:20" x14ac:dyDescent="0.25">
      <c r="A1128" s="1">
        <v>44227</v>
      </c>
      <c r="B1128">
        <v>43</v>
      </c>
      <c r="D1128">
        <v>664</v>
      </c>
      <c r="E1128" t="s">
        <v>20</v>
      </c>
      <c r="F1128" t="s">
        <v>21</v>
      </c>
      <c r="I1128" t="s">
        <v>44</v>
      </c>
      <c r="J1128" t="s">
        <v>27</v>
      </c>
      <c r="K1128">
        <v>538</v>
      </c>
      <c r="L1128">
        <v>0.46173103900000001</v>
      </c>
      <c r="M1128" t="s">
        <v>24</v>
      </c>
      <c r="N1128">
        <v>25</v>
      </c>
      <c r="O1128">
        <v>1143</v>
      </c>
      <c r="P1128">
        <v>6503.3333329999996</v>
      </c>
      <c r="Q1128">
        <v>272974</v>
      </c>
      <c r="R1128">
        <v>0.15262546599999999</v>
      </c>
      <c r="S1128">
        <v>1</v>
      </c>
      <c r="T1128">
        <v>37.6</v>
      </c>
    </row>
    <row r="1129" spans="1:20" x14ac:dyDescent="0.25">
      <c r="A1129" s="1">
        <v>44228</v>
      </c>
      <c r="B1129">
        <v>30</v>
      </c>
      <c r="C1129">
        <v>100955</v>
      </c>
      <c r="D1129">
        <v>558</v>
      </c>
      <c r="E1129" t="s">
        <v>20</v>
      </c>
      <c r="F1129" t="s">
        <v>41</v>
      </c>
      <c r="G1129">
        <v>13601</v>
      </c>
      <c r="H1129">
        <v>24</v>
      </c>
      <c r="I1129" t="s">
        <v>22</v>
      </c>
      <c r="J1129" t="s">
        <v>30</v>
      </c>
      <c r="K1129">
        <v>394</v>
      </c>
      <c r="L1129">
        <v>0.238656215</v>
      </c>
      <c r="M1129" t="s">
        <v>24</v>
      </c>
      <c r="N1129">
        <v>25</v>
      </c>
      <c r="O1129">
        <v>556</v>
      </c>
      <c r="P1129">
        <v>8412.9166669999995</v>
      </c>
      <c r="Q1129">
        <v>11266</v>
      </c>
      <c r="R1129">
        <v>0.21003139600000001</v>
      </c>
      <c r="S1129">
        <v>1</v>
      </c>
      <c r="T1129">
        <v>40.799999999999997</v>
      </c>
    </row>
    <row r="1130" spans="1:20" x14ac:dyDescent="0.25">
      <c r="A1130" s="1">
        <v>44229</v>
      </c>
      <c r="B1130">
        <v>39</v>
      </c>
      <c r="C1130">
        <v>25608</v>
      </c>
      <c r="D1130">
        <v>497</v>
      </c>
      <c r="F1130" t="s">
        <v>32</v>
      </c>
      <c r="G1130">
        <v>41404</v>
      </c>
      <c r="H1130">
        <v>12</v>
      </c>
      <c r="I1130" t="s">
        <v>26</v>
      </c>
      <c r="J1130" t="s">
        <v>30</v>
      </c>
      <c r="K1130">
        <v>335</v>
      </c>
      <c r="L1130">
        <v>0.12736265399999999</v>
      </c>
      <c r="M1130" t="s">
        <v>24</v>
      </c>
      <c r="N1130">
        <v>23</v>
      </c>
      <c r="O1130">
        <v>5730</v>
      </c>
      <c r="P1130">
        <v>2134</v>
      </c>
      <c r="Q1130">
        <v>36365</v>
      </c>
      <c r="R1130">
        <v>0.21642049299999999</v>
      </c>
      <c r="S1130">
        <v>0</v>
      </c>
      <c r="T1130">
        <v>51</v>
      </c>
    </row>
    <row r="1131" spans="1:20" x14ac:dyDescent="0.25">
      <c r="A1131" s="1">
        <v>44230</v>
      </c>
      <c r="B1131">
        <v>43</v>
      </c>
      <c r="C1131">
        <v>49813</v>
      </c>
      <c r="D1131">
        <v>632</v>
      </c>
      <c r="E1131" t="s">
        <v>20</v>
      </c>
      <c r="F1131" t="s">
        <v>41</v>
      </c>
      <c r="G1131">
        <v>18336</v>
      </c>
      <c r="H1131">
        <v>60</v>
      </c>
      <c r="I1131" t="s">
        <v>22</v>
      </c>
      <c r="J1131" t="s">
        <v>27</v>
      </c>
      <c r="K1131">
        <v>427</v>
      </c>
      <c r="L1131">
        <v>0.28131741300000002</v>
      </c>
      <c r="M1131" t="s">
        <v>24</v>
      </c>
      <c r="N1131">
        <v>24</v>
      </c>
      <c r="O1131">
        <v>6199</v>
      </c>
      <c r="P1131">
        <v>4151.0833329999996</v>
      </c>
      <c r="Q1131">
        <v>59465</v>
      </c>
      <c r="R1131">
        <v>0.22092283700000001</v>
      </c>
      <c r="S1131">
        <v>0</v>
      </c>
      <c r="T1131">
        <v>51</v>
      </c>
    </row>
    <row r="1132" spans="1:20" x14ac:dyDescent="0.25">
      <c r="A1132" s="1">
        <v>44231</v>
      </c>
      <c r="B1132">
        <v>43</v>
      </c>
      <c r="C1132">
        <v>126301</v>
      </c>
      <c r="D1132">
        <v>580</v>
      </c>
      <c r="E1132" t="s">
        <v>33</v>
      </c>
      <c r="F1132" t="s">
        <v>29</v>
      </c>
      <c r="G1132">
        <v>31137</v>
      </c>
      <c r="H1132">
        <v>108</v>
      </c>
      <c r="I1132" t="s">
        <v>22</v>
      </c>
      <c r="J1132" t="s">
        <v>23</v>
      </c>
      <c r="K1132">
        <v>492</v>
      </c>
      <c r="L1132">
        <v>0.242163397</v>
      </c>
      <c r="M1132" t="s">
        <v>31</v>
      </c>
      <c r="N1132">
        <v>24</v>
      </c>
      <c r="O1132">
        <v>719</v>
      </c>
      <c r="P1132">
        <v>10525.083329999999</v>
      </c>
      <c r="Q1132">
        <v>7035</v>
      </c>
      <c r="R1132">
        <v>0.30594359100000001</v>
      </c>
      <c r="S1132">
        <v>0</v>
      </c>
      <c r="T1132">
        <v>64</v>
      </c>
    </row>
    <row r="1133" spans="1:20" x14ac:dyDescent="0.25">
      <c r="A1133" s="1">
        <v>44232</v>
      </c>
      <c r="B1133">
        <v>45</v>
      </c>
      <c r="C1133">
        <v>94939</v>
      </c>
      <c r="D1133">
        <v>522</v>
      </c>
      <c r="F1133" t="s">
        <v>29</v>
      </c>
      <c r="G1133">
        <v>25721</v>
      </c>
      <c r="H1133">
        <v>36</v>
      </c>
      <c r="I1133" t="s">
        <v>22</v>
      </c>
      <c r="J1133" t="s">
        <v>27</v>
      </c>
      <c r="K1133">
        <v>539</v>
      </c>
      <c r="L1133">
        <v>0.33049247900000001</v>
      </c>
      <c r="M1133" t="s">
        <v>28</v>
      </c>
      <c r="N1133">
        <v>19</v>
      </c>
      <c r="O1133">
        <v>4432</v>
      </c>
      <c r="P1133">
        <v>7911.5833329999996</v>
      </c>
      <c r="Q1133">
        <v>218426</v>
      </c>
      <c r="R1133">
        <v>0.23214680900000001</v>
      </c>
      <c r="S1133">
        <v>1</v>
      </c>
      <c r="T1133">
        <v>38.4</v>
      </c>
    </row>
    <row r="1134" spans="1:20" x14ac:dyDescent="0.25">
      <c r="A1134" s="1">
        <v>44233</v>
      </c>
      <c r="B1134">
        <v>59</v>
      </c>
      <c r="C1134">
        <v>31311</v>
      </c>
      <c r="D1134">
        <v>581</v>
      </c>
      <c r="E1134" t="s">
        <v>20</v>
      </c>
      <c r="F1134" t="s">
        <v>32</v>
      </c>
      <c r="G1134">
        <v>4044</v>
      </c>
      <c r="H1134">
        <v>24</v>
      </c>
      <c r="I1134" t="s">
        <v>26</v>
      </c>
      <c r="J1134" t="s">
        <v>30</v>
      </c>
      <c r="K1134">
        <v>765</v>
      </c>
      <c r="L1134">
        <v>0.53920524999999997</v>
      </c>
      <c r="M1134" t="s">
        <v>24</v>
      </c>
      <c r="N1134">
        <v>24</v>
      </c>
      <c r="O1134">
        <v>3421</v>
      </c>
      <c r="P1134">
        <v>2609.25</v>
      </c>
      <c r="Q1134">
        <v>2683</v>
      </c>
      <c r="R1134">
        <v>0.20771943800000001</v>
      </c>
      <c r="S1134">
        <v>0</v>
      </c>
      <c r="T1134">
        <v>71</v>
      </c>
    </row>
    <row r="1135" spans="1:20" x14ac:dyDescent="0.25">
      <c r="A1135" s="1">
        <v>44234</v>
      </c>
      <c r="B1135">
        <v>45</v>
      </c>
      <c r="C1135">
        <v>48401</v>
      </c>
      <c r="D1135">
        <v>566</v>
      </c>
      <c r="E1135" t="s">
        <v>20</v>
      </c>
      <c r="F1135" t="s">
        <v>32</v>
      </c>
      <c r="G1135">
        <v>7567</v>
      </c>
      <c r="H1135">
        <v>60</v>
      </c>
      <c r="I1135" t="s">
        <v>26</v>
      </c>
      <c r="J1135" t="s">
        <v>27</v>
      </c>
      <c r="K1135">
        <v>1022</v>
      </c>
      <c r="L1135">
        <v>0.23947141999999999</v>
      </c>
      <c r="M1135" t="s">
        <v>28</v>
      </c>
      <c r="N1135">
        <v>30</v>
      </c>
      <c r="O1135">
        <v>6087</v>
      </c>
      <c r="P1135">
        <v>4033.416667</v>
      </c>
      <c r="Q1135">
        <v>42087</v>
      </c>
      <c r="R1135">
        <v>0.23647290500000001</v>
      </c>
      <c r="S1135">
        <v>0</v>
      </c>
      <c r="T1135">
        <v>57</v>
      </c>
    </row>
    <row r="1136" spans="1:20" x14ac:dyDescent="0.25">
      <c r="A1136" s="1">
        <v>44235</v>
      </c>
      <c r="B1136">
        <v>37</v>
      </c>
      <c r="C1136">
        <v>24148</v>
      </c>
      <c r="D1136">
        <v>545</v>
      </c>
      <c r="E1136" t="s">
        <v>20</v>
      </c>
      <c r="F1136" t="s">
        <v>32</v>
      </c>
      <c r="G1136">
        <v>35850</v>
      </c>
      <c r="H1136">
        <v>12</v>
      </c>
      <c r="I1136" t="s">
        <v>26</v>
      </c>
      <c r="J1136" t="s">
        <v>27</v>
      </c>
      <c r="K1136">
        <v>348</v>
      </c>
      <c r="L1136">
        <v>0.18664983099999999</v>
      </c>
      <c r="M1136" t="s">
        <v>31</v>
      </c>
      <c r="N1136">
        <v>22</v>
      </c>
      <c r="O1136">
        <v>1927</v>
      </c>
      <c r="P1136">
        <v>2012.333333</v>
      </c>
      <c r="Q1136">
        <v>61847</v>
      </c>
      <c r="R1136">
        <v>0.21189816</v>
      </c>
      <c r="S1136">
        <v>0</v>
      </c>
      <c r="T1136">
        <v>53</v>
      </c>
    </row>
    <row r="1137" spans="1:20" x14ac:dyDescent="0.25">
      <c r="A1137" s="1">
        <v>44236</v>
      </c>
      <c r="B1137">
        <v>51</v>
      </c>
      <c r="C1137">
        <v>22790</v>
      </c>
      <c r="D1137">
        <v>548</v>
      </c>
      <c r="E1137" t="s">
        <v>52</v>
      </c>
      <c r="F1137" t="s">
        <v>25</v>
      </c>
      <c r="G1137">
        <v>61002</v>
      </c>
      <c r="H1137">
        <v>48</v>
      </c>
      <c r="I1137" t="s">
        <v>44</v>
      </c>
      <c r="J1137" t="s">
        <v>34</v>
      </c>
      <c r="K1137">
        <v>375</v>
      </c>
      <c r="L1137">
        <v>0.138131325</v>
      </c>
      <c r="M1137" t="s">
        <v>28</v>
      </c>
      <c r="N1137">
        <v>22</v>
      </c>
      <c r="O1137">
        <v>462</v>
      </c>
      <c r="P1137">
        <v>1899.166667</v>
      </c>
      <c r="Q1137">
        <v>125269</v>
      </c>
      <c r="R1137">
        <v>0.28620652099999999</v>
      </c>
      <c r="S1137">
        <v>0</v>
      </c>
      <c r="T1137">
        <v>49</v>
      </c>
    </row>
    <row r="1138" spans="1:20" x14ac:dyDescent="0.25">
      <c r="A1138" s="1">
        <v>44237</v>
      </c>
      <c r="B1138">
        <v>54</v>
      </c>
      <c r="C1138">
        <v>105044</v>
      </c>
      <c r="D1138">
        <v>481</v>
      </c>
      <c r="F1138" t="s">
        <v>32</v>
      </c>
      <c r="G1138">
        <v>23436</v>
      </c>
      <c r="H1138">
        <v>60</v>
      </c>
      <c r="I1138" t="s">
        <v>35</v>
      </c>
      <c r="J1138" t="s">
        <v>34</v>
      </c>
      <c r="K1138">
        <v>359</v>
      </c>
      <c r="L1138">
        <v>0.26645885600000002</v>
      </c>
      <c r="M1138" t="s">
        <v>28</v>
      </c>
      <c r="N1138">
        <v>23</v>
      </c>
      <c r="O1138">
        <v>2742</v>
      </c>
      <c r="P1138">
        <v>8753.6666669999995</v>
      </c>
      <c r="Q1138">
        <v>263435</v>
      </c>
      <c r="R1138">
        <v>0.24379742300000001</v>
      </c>
      <c r="S1138">
        <v>1</v>
      </c>
      <c r="T1138">
        <v>41.6</v>
      </c>
    </row>
    <row r="1139" spans="1:20" x14ac:dyDescent="0.25">
      <c r="A1139" s="1">
        <v>44238</v>
      </c>
      <c r="B1139">
        <v>25</v>
      </c>
      <c r="C1139">
        <v>15000</v>
      </c>
      <c r="D1139">
        <v>560</v>
      </c>
      <c r="E1139" t="s">
        <v>20</v>
      </c>
      <c r="F1139" t="s">
        <v>32</v>
      </c>
      <c r="G1139">
        <v>16554</v>
      </c>
      <c r="H1139">
        <v>48</v>
      </c>
      <c r="I1139" t="s">
        <v>26</v>
      </c>
      <c r="J1139" t="s">
        <v>27</v>
      </c>
      <c r="K1139">
        <v>256</v>
      </c>
      <c r="L1139">
        <v>0.22483341800000001</v>
      </c>
      <c r="M1139" t="s">
        <v>38</v>
      </c>
      <c r="N1139">
        <v>25</v>
      </c>
      <c r="O1139">
        <v>23998</v>
      </c>
      <c r="P1139">
        <v>1250</v>
      </c>
      <c r="Q1139">
        <v>7736</v>
      </c>
      <c r="R1139">
        <v>0.19979208300000001</v>
      </c>
      <c r="S1139">
        <v>0</v>
      </c>
      <c r="T1139">
        <v>53</v>
      </c>
    </row>
    <row r="1140" spans="1:20" x14ac:dyDescent="0.25">
      <c r="A1140" s="1">
        <v>44239</v>
      </c>
      <c r="B1140">
        <v>47</v>
      </c>
      <c r="C1140">
        <v>86942</v>
      </c>
      <c r="D1140">
        <v>671</v>
      </c>
      <c r="E1140" t="s">
        <v>20</v>
      </c>
      <c r="G1140">
        <v>22389</v>
      </c>
      <c r="H1140">
        <v>72</v>
      </c>
      <c r="I1140" t="s">
        <v>22</v>
      </c>
      <c r="J1140" t="s">
        <v>23</v>
      </c>
      <c r="K1140">
        <v>362</v>
      </c>
      <c r="L1140">
        <v>0.173547755</v>
      </c>
      <c r="M1140" t="s">
        <v>24</v>
      </c>
      <c r="N1140">
        <v>27</v>
      </c>
      <c r="O1140">
        <v>3432</v>
      </c>
      <c r="P1140">
        <v>7245.1666670000004</v>
      </c>
      <c r="Q1140">
        <v>153914</v>
      </c>
      <c r="R1140">
        <v>0.223776528</v>
      </c>
      <c r="S1140">
        <v>1</v>
      </c>
      <c r="T1140">
        <v>34.4</v>
      </c>
    </row>
    <row r="1141" spans="1:20" x14ac:dyDescent="0.25">
      <c r="A1141" s="1">
        <v>44240</v>
      </c>
      <c r="B1141">
        <v>48</v>
      </c>
      <c r="C1141">
        <v>42140</v>
      </c>
      <c r="D1141">
        <v>624</v>
      </c>
      <c r="E1141" t="s">
        <v>20</v>
      </c>
      <c r="F1141" t="s">
        <v>29</v>
      </c>
      <c r="G1141">
        <v>23545</v>
      </c>
      <c r="H1141">
        <v>96</v>
      </c>
      <c r="I1141" t="s">
        <v>22</v>
      </c>
      <c r="J1141" t="s">
        <v>23</v>
      </c>
      <c r="K1141">
        <v>447</v>
      </c>
      <c r="L1141">
        <v>2.0165391000000001E-2</v>
      </c>
      <c r="M1141" t="s">
        <v>34</v>
      </c>
      <c r="N1141">
        <v>16</v>
      </c>
      <c r="O1141">
        <v>1532</v>
      </c>
      <c r="P1141">
        <v>3511.666667</v>
      </c>
      <c r="Q1141">
        <v>106929</v>
      </c>
      <c r="R1141">
        <v>0.26184612899999998</v>
      </c>
      <c r="S1141">
        <v>0</v>
      </c>
      <c r="T1141">
        <v>47</v>
      </c>
    </row>
    <row r="1142" spans="1:20" x14ac:dyDescent="0.25">
      <c r="A1142" s="1">
        <v>44241</v>
      </c>
      <c r="B1142">
        <v>36</v>
      </c>
      <c r="C1142">
        <v>70338</v>
      </c>
      <c r="D1142">
        <v>556</v>
      </c>
      <c r="E1142" t="s">
        <v>20</v>
      </c>
      <c r="F1142" t="s">
        <v>29</v>
      </c>
      <c r="G1142">
        <v>11521</v>
      </c>
      <c r="H1142">
        <v>48</v>
      </c>
      <c r="I1142" t="s">
        <v>22</v>
      </c>
      <c r="J1142" t="s">
        <v>27</v>
      </c>
      <c r="K1142">
        <v>261</v>
      </c>
      <c r="L1142">
        <v>0.32808414800000002</v>
      </c>
      <c r="M1142" t="s">
        <v>24</v>
      </c>
      <c r="N1142">
        <v>21</v>
      </c>
      <c r="O1142">
        <v>4929</v>
      </c>
      <c r="P1142">
        <v>5861.5</v>
      </c>
      <c r="Q1142">
        <v>88404</v>
      </c>
      <c r="R1142">
        <v>0.204111772</v>
      </c>
      <c r="S1142">
        <v>1</v>
      </c>
      <c r="T1142">
        <v>40.799999999999997</v>
      </c>
    </row>
    <row r="1143" spans="1:20" x14ac:dyDescent="0.25">
      <c r="A1143" s="1">
        <v>44242</v>
      </c>
      <c r="B1143">
        <v>56</v>
      </c>
      <c r="C1143">
        <v>32659</v>
      </c>
      <c r="D1143">
        <v>484</v>
      </c>
      <c r="E1143" t="s">
        <v>20</v>
      </c>
      <c r="F1143" t="s">
        <v>29</v>
      </c>
      <c r="G1143">
        <v>32986</v>
      </c>
      <c r="H1143">
        <v>72</v>
      </c>
      <c r="I1143" t="s">
        <v>26</v>
      </c>
      <c r="J1143" t="s">
        <v>27</v>
      </c>
      <c r="K1143">
        <v>174</v>
      </c>
      <c r="L1143">
        <v>0.484481512</v>
      </c>
      <c r="M1143" t="s">
        <v>24</v>
      </c>
      <c r="N1143">
        <v>22</v>
      </c>
      <c r="O1143">
        <v>2388</v>
      </c>
      <c r="P1143">
        <v>2721.583333</v>
      </c>
      <c r="Q1143">
        <v>254977</v>
      </c>
      <c r="R1143">
        <v>0.293278873</v>
      </c>
      <c r="S1143">
        <v>0</v>
      </c>
      <c r="T1143">
        <v>52</v>
      </c>
    </row>
    <row r="1144" spans="1:20" x14ac:dyDescent="0.25">
      <c r="A1144" s="1">
        <v>44243</v>
      </c>
      <c r="B1144">
        <v>38</v>
      </c>
      <c r="C1144">
        <v>107001</v>
      </c>
      <c r="D1144">
        <v>633</v>
      </c>
      <c r="E1144" t="s">
        <v>20</v>
      </c>
      <c r="F1144" t="s">
        <v>29</v>
      </c>
      <c r="G1144">
        <v>29516</v>
      </c>
      <c r="H1144">
        <v>12</v>
      </c>
      <c r="I1144" t="s">
        <v>22</v>
      </c>
      <c r="J1144" t="s">
        <v>23</v>
      </c>
      <c r="K1144">
        <v>493</v>
      </c>
      <c r="L1144">
        <v>0.438203287</v>
      </c>
      <c r="M1144" t="s">
        <v>28</v>
      </c>
      <c r="N1144">
        <v>28</v>
      </c>
      <c r="O1144">
        <v>1651</v>
      </c>
      <c r="P1144">
        <v>8916.75</v>
      </c>
      <c r="Q1144">
        <v>10777</v>
      </c>
      <c r="R1144">
        <v>0.203785086</v>
      </c>
      <c r="S1144">
        <v>0</v>
      </c>
      <c r="T1144">
        <v>53</v>
      </c>
    </row>
    <row r="1145" spans="1:20" x14ac:dyDescent="0.25">
      <c r="A1145" s="1">
        <v>44244</v>
      </c>
      <c r="B1145">
        <v>41</v>
      </c>
      <c r="D1145">
        <v>492</v>
      </c>
      <c r="E1145" t="s">
        <v>20</v>
      </c>
      <c r="G1145">
        <v>15672</v>
      </c>
      <c r="I1145" t="s">
        <v>26</v>
      </c>
      <c r="J1145" t="s">
        <v>30</v>
      </c>
      <c r="K1145">
        <v>638</v>
      </c>
      <c r="L1145">
        <v>0.47514730500000002</v>
      </c>
      <c r="M1145" t="s">
        <v>38</v>
      </c>
      <c r="N1145">
        <v>26</v>
      </c>
      <c r="O1145">
        <v>2084</v>
      </c>
      <c r="P1145">
        <v>3466.333333</v>
      </c>
      <c r="Q1145">
        <v>110623</v>
      </c>
      <c r="R1145">
        <v>0.20596850999999999</v>
      </c>
      <c r="S1145">
        <v>1</v>
      </c>
      <c r="T1145">
        <v>42.4</v>
      </c>
    </row>
    <row r="1146" spans="1:20" x14ac:dyDescent="0.25">
      <c r="A1146" s="1">
        <v>44245</v>
      </c>
      <c r="B1146">
        <v>37</v>
      </c>
      <c r="C1146">
        <v>107523</v>
      </c>
      <c r="D1146">
        <v>579</v>
      </c>
      <c r="E1146" t="s">
        <v>20</v>
      </c>
      <c r="F1146" t="s">
        <v>29</v>
      </c>
      <c r="G1146">
        <v>9808</v>
      </c>
      <c r="H1146">
        <v>108</v>
      </c>
      <c r="I1146" t="s">
        <v>35</v>
      </c>
      <c r="J1146" t="s">
        <v>27</v>
      </c>
      <c r="K1146">
        <v>321</v>
      </c>
      <c r="L1146">
        <v>0.21437846599999999</v>
      </c>
      <c r="M1146" t="s">
        <v>28</v>
      </c>
      <c r="N1146">
        <v>27</v>
      </c>
      <c r="O1146">
        <v>3488</v>
      </c>
      <c r="P1146">
        <v>8960.25</v>
      </c>
      <c r="Q1146">
        <v>124436</v>
      </c>
      <c r="R1146">
        <v>0.23090955899999999</v>
      </c>
      <c r="S1146">
        <v>1</v>
      </c>
      <c r="T1146">
        <v>38.4</v>
      </c>
    </row>
    <row r="1147" spans="1:20" x14ac:dyDescent="0.25">
      <c r="A1147" s="1">
        <v>44246</v>
      </c>
      <c r="B1147">
        <v>40</v>
      </c>
      <c r="C1147">
        <v>48252</v>
      </c>
      <c r="D1147">
        <v>603</v>
      </c>
      <c r="E1147" t="s">
        <v>20</v>
      </c>
      <c r="F1147" t="s">
        <v>29</v>
      </c>
      <c r="G1147">
        <v>19642</v>
      </c>
      <c r="H1147">
        <v>36</v>
      </c>
      <c r="I1147" t="s">
        <v>26</v>
      </c>
      <c r="J1147" t="s">
        <v>27</v>
      </c>
      <c r="K1147">
        <v>947</v>
      </c>
      <c r="L1147">
        <v>0.25224809100000001</v>
      </c>
      <c r="M1147" t="s">
        <v>24</v>
      </c>
      <c r="N1147">
        <v>27</v>
      </c>
      <c r="O1147">
        <v>6088</v>
      </c>
      <c r="P1147">
        <v>4021</v>
      </c>
      <c r="Q1147">
        <v>17031</v>
      </c>
      <c r="R1147">
        <v>0.2437704</v>
      </c>
      <c r="S1147">
        <v>0</v>
      </c>
      <c r="T1147">
        <v>54</v>
      </c>
    </row>
    <row r="1148" spans="1:20" x14ac:dyDescent="0.25">
      <c r="A1148" t="s">
        <v>124</v>
      </c>
      <c r="B1148">
        <v>26</v>
      </c>
      <c r="C1148">
        <v>19163</v>
      </c>
      <c r="D1148">
        <v>525</v>
      </c>
      <c r="E1148" t="s">
        <v>39</v>
      </c>
      <c r="F1148" t="s">
        <v>93</v>
      </c>
      <c r="G1148">
        <v>22857</v>
      </c>
      <c r="H1148">
        <v>60</v>
      </c>
      <c r="I1148" t="s">
        <v>44</v>
      </c>
      <c r="J1148" t="s">
        <v>27</v>
      </c>
      <c r="K1148">
        <v>561</v>
      </c>
      <c r="L1148">
        <v>0.293355015</v>
      </c>
      <c r="M1148" t="s">
        <v>28</v>
      </c>
      <c r="N1148">
        <v>24</v>
      </c>
      <c r="O1148">
        <v>13572</v>
      </c>
      <c r="P1148">
        <v>1596.916667</v>
      </c>
      <c r="Q1148">
        <v>44010</v>
      </c>
      <c r="R1148">
        <v>0.26221612500000002</v>
      </c>
      <c r="S1148">
        <v>0</v>
      </c>
      <c r="T1148">
        <v>53</v>
      </c>
    </row>
    <row r="1149" spans="1:20" x14ac:dyDescent="0.25">
      <c r="A1149" s="1">
        <v>44248</v>
      </c>
      <c r="B1149">
        <v>22</v>
      </c>
      <c r="C1149">
        <v>67780</v>
      </c>
      <c r="D1149">
        <v>537</v>
      </c>
      <c r="E1149" t="s">
        <v>20</v>
      </c>
      <c r="F1149" t="s">
        <v>25</v>
      </c>
      <c r="G1149">
        <v>21350</v>
      </c>
      <c r="H1149">
        <v>60</v>
      </c>
      <c r="I1149" t="s">
        <v>22</v>
      </c>
      <c r="J1149" t="s">
        <v>30</v>
      </c>
      <c r="K1149">
        <v>143</v>
      </c>
      <c r="L1149">
        <v>0.46890240799999999</v>
      </c>
      <c r="M1149" t="s">
        <v>28</v>
      </c>
      <c r="N1149">
        <v>16</v>
      </c>
      <c r="O1149">
        <v>6644</v>
      </c>
      <c r="P1149">
        <v>5648.3333329999996</v>
      </c>
      <c r="Q1149">
        <v>129702</v>
      </c>
      <c r="R1149">
        <v>0.24597418500000001</v>
      </c>
      <c r="S1149">
        <v>0</v>
      </c>
      <c r="T1149">
        <v>52</v>
      </c>
    </row>
    <row r="1150" spans="1:20" x14ac:dyDescent="0.25">
      <c r="A1150" s="1">
        <v>44249</v>
      </c>
      <c r="B1150">
        <v>59</v>
      </c>
      <c r="C1150">
        <v>63884</v>
      </c>
      <c r="D1150">
        <v>640</v>
      </c>
      <c r="E1150" t="s">
        <v>20</v>
      </c>
      <c r="F1150" t="s">
        <v>25</v>
      </c>
      <c r="G1150">
        <v>52562</v>
      </c>
      <c r="H1150">
        <v>60</v>
      </c>
      <c r="I1150" t="s">
        <v>22</v>
      </c>
      <c r="J1150" t="s">
        <v>30</v>
      </c>
      <c r="K1150">
        <v>665</v>
      </c>
      <c r="L1150">
        <v>9.6127082000000003E-2</v>
      </c>
      <c r="M1150" t="s">
        <v>24</v>
      </c>
      <c r="N1150">
        <v>32</v>
      </c>
      <c r="O1150">
        <v>392</v>
      </c>
      <c r="P1150">
        <v>5323.6666670000004</v>
      </c>
      <c r="Q1150">
        <v>110440</v>
      </c>
      <c r="R1150">
        <v>0.25374975700000002</v>
      </c>
      <c r="S1150">
        <v>0</v>
      </c>
      <c r="T1150">
        <v>42</v>
      </c>
    </row>
    <row r="1151" spans="1:20" x14ac:dyDescent="0.25">
      <c r="A1151" s="1">
        <v>44250</v>
      </c>
      <c r="B1151">
        <v>29</v>
      </c>
      <c r="C1151">
        <v>55829</v>
      </c>
      <c r="D1151">
        <v>588</v>
      </c>
      <c r="E1151" t="s">
        <v>20</v>
      </c>
      <c r="F1151" t="s">
        <v>29</v>
      </c>
      <c r="G1151">
        <v>20144</v>
      </c>
      <c r="H1151">
        <v>48</v>
      </c>
      <c r="I1151" t="s">
        <v>26</v>
      </c>
      <c r="J1151" t="s">
        <v>23</v>
      </c>
      <c r="K1151">
        <v>1130</v>
      </c>
      <c r="L1151">
        <v>0.33920128999999999</v>
      </c>
      <c r="M1151" t="s">
        <v>24</v>
      </c>
      <c r="N1151">
        <v>27</v>
      </c>
      <c r="O1151">
        <v>4758</v>
      </c>
      <c r="P1151">
        <v>4652.4166670000004</v>
      </c>
      <c r="Q1151">
        <v>7056</v>
      </c>
      <c r="R1151">
        <v>0.23145121799999999</v>
      </c>
      <c r="S1151">
        <v>0</v>
      </c>
      <c r="T1151">
        <v>54</v>
      </c>
    </row>
    <row r="1152" spans="1:20" x14ac:dyDescent="0.25">
      <c r="A1152" s="1">
        <v>44251</v>
      </c>
      <c r="B1152">
        <v>28</v>
      </c>
      <c r="C1152">
        <v>23410</v>
      </c>
      <c r="D1152">
        <v>528</v>
      </c>
      <c r="E1152" t="s">
        <v>20</v>
      </c>
      <c r="F1152" t="s">
        <v>32</v>
      </c>
      <c r="H1152">
        <v>36</v>
      </c>
      <c r="I1152" t="s">
        <v>22</v>
      </c>
      <c r="J1152" t="s">
        <v>23</v>
      </c>
      <c r="K1152">
        <v>330</v>
      </c>
      <c r="L1152">
        <v>9.1119783999999995E-2</v>
      </c>
      <c r="M1152" t="s">
        <v>28</v>
      </c>
      <c r="N1152">
        <v>30</v>
      </c>
      <c r="O1152">
        <v>1125</v>
      </c>
      <c r="P1152">
        <v>1950.833333</v>
      </c>
      <c r="Q1152">
        <v>573120</v>
      </c>
      <c r="R1152">
        <v>0.24700182000000001</v>
      </c>
      <c r="S1152">
        <v>0</v>
      </c>
      <c r="T1152">
        <v>43</v>
      </c>
    </row>
    <row r="1153" spans="1:20" x14ac:dyDescent="0.25">
      <c r="A1153" s="1">
        <v>44252</v>
      </c>
      <c r="B1153">
        <v>18</v>
      </c>
      <c r="D1153">
        <v>573</v>
      </c>
      <c r="E1153" t="s">
        <v>45</v>
      </c>
      <c r="F1153" t="s">
        <v>29</v>
      </c>
      <c r="G1153">
        <v>34225</v>
      </c>
      <c r="I1153" t="s">
        <v>22</v>
      </c>
      <c r="J1153" t="s">
        <v>34</v>
      </c>
      <c r="K1153">
        <v>441</v>
      </c>
      <c r="L1153">
        <v>0.340819653</v>
      </c>
      <c r="M1153" t="s">
        <v>34</v>
      </c>
      <c r="N1153">
        <v>30</v>
      </c>
      <c r="O1153">
        <v>3927</v>
      </c>
      <c r="P1153">
        <v>4975.6666670000004</v>
      </c>
      <c r="Q1153">
        <v>165765</v>
      </c>
      <c r="R1153">
        <v>0.19283651199999999</v>
      </c>
      <c r="S1153">
        <v>0</v>
      </c>
      <c r="T1153">
        <v>60</v>
      </c>
    </row>
    <row r="1154" spans="1:20" x14ac:dyDescent="0.25">
      <c r="A1154" s="1">
        <v>44253</v>
      </c>
      <c r="B1154">
        <v>32</v>
      </c>
      <c r="C1154">
        <v>23368</v>
      </c>
      <c r="D1154">
        <v>594</v>
      </c>
      <c r="E1154" t="s">
        <v>20</v>
      </c>
      <c r="F1154" t="s">
        <v>25</v>
      </c>
      <c r="G1154">
        <v>56047</v>
      </c>
      <c r="H1154">
        <v>60</v>
      </c>
      <c r="I1154" t="s">
        <v>26</v>
      </c>
      <c r="J1154" t="s">
        <v>27</v>
      </c>
      <c r="K1154">
        <v>807</v>
      </c>
      <c r="L1154">
        <v>0.22672727400000001</v>
      </c>
      <c r="M1154" t="s">
        <v>24</v>
      </c>
      <c r="N1154">
        <v>19</v>
      </c>
      <c r="O1154">
        <v>4179</v>
      </c>
      <c r="P1154">
        <v>1947.333333</v>
      </c>
      <c r="Q1154">
        <v>45030</v>
      </c>
      <c r="R1154">
        <v>0.27863199399999999</v>
      </c>
      <c r="S1154">
        <v>0</v>
      </c>
      <c r="T1154">
        <v>54</v>
      </c>
    </row>
    <row r="1155" spans="1:20" x14ac:dyDescent="0.25">
      <c r="A1155" s="1">
        <v>44254</v>
      </c>
      <c r="B1155">
        <v>24</v>
      </c>
      <c r="C1155">
        <v>21991</v>
      </c>
      <c r="D1155">
        <v>529</v>
      </c>
      <c r="E1155" t="s">
        <v>20</v>
      </c>
      <c r="H1155">
        <v>60</v>
      </c>
      <c r="I1155" t="s">
        <v>44</v>
      </c>
      <c r="J1155" t="s">
        <v>23</v>
      </c>
      <c r="K1155">
        <v>1283</v>
      </c>
      <c r="L1155">
        <v>0.408902722</v>
      </c>
      <c r="M1155" t="s">
        <v>38</v>
      </c>
      <c r="N1155">
        <v>20</v>
      </c>
      <c r="O1155">
        <v>250</v>
      </c>
      <c r="P1155">
        <v>1832.583333</v>
      </c>
      <c r="Q1155">
        <v>58227</v>
      </c>
      <c r="R1155">
        <v>0.22741898599999999</v>
      </c>
      <c r="S1155">
        <v>0</v>
      </c>
      <c r="T1155">
        <v>56</v>
      </c>
    </row>
    <row r="1156" spans="1:20" x14ac:dyDescent="0.25">
      <c r="A1156" s="1">
        <v>44255</v>
      </c>
      <c r="B1156">
        <v>59</v>
      </c>
      <c r="C1156">
        <v>81171</v>
      </c>
      <c r="D1156">
        <v>648</v>
      </c>
      <c r="E1156" t="s">
        <v>20</v>
      </c>
      <c r="F1156" t="s">
        <v>21</v>
      </c>
      <c r="G1156">
        <v>13182</v>
      </c>
      <c r="H1156">
        <v>48</v>
      </c>
      <c r="I1156" t="s">
        <v>22</v>
      </c>
      <c r="J1156" t="s">
        <v>27</v>
      </c>
      <c r="K1156">
        <v>414</v>
      </c>
      <c r="L1156">
        <v>0.644078708</v>
      </c>
      <c r="M1156" t="s">
        <v>24</v>
      </c>
      <c r="N1156">
        <v>22</v>
      </c>
      <c r="O1156">
        <v>4531</v>
      </c>
      <c r="P1156">
        <v>6764.25</v>
      </c>
      <c r="Q1156">
        <v>16437</v>
      </c>
      <c r="R1156">
        <v>0.16521189999999999</v>
      </c>
      <c r="S1156">
        <v>1</v>
      </c>
      <c r="T1156">
        <v>52.8</v>
      </c>
    </row>
    <row r="1157" spans="1:20" x14ac:dyDescent="0.25">
      <c r="A1157" s="1">
        <v>44256</v>
      </c>
      <c r="B1157">
        <v>52</v>
      </c>
      <c r="C1157">
        <v>55283</v>
      </c>
      <c r="D1157">
        <v>671</v>
      </c>
      <c r="E1157" t="s">
        <v>20</v>
      </c>
      <c r="F1157" t="s">
        <v>21</v>
      </c>
      <c r="G1157">
        <v>64408</v>
      </c>
      <c r="H1157">
        <v>60</v>
      </c>
      <c r="I1157" t="s">
        <v>35</v>
      </c>
      <c r="J1157" t="s">
        <v>30</v>
      </c>
      <c r="K1157">
        <v>503</v>
      </c>
      <c r="L1157">
        <v>0.15892002999999999</v>
      </c>
      <c r="M1157" t="s">
        <v>38</v>
      </c>
      <c r="N1157">
        <v>32</v>
      </c>
      <c r="O1157">
        <v>2536</v>
      </c>
      <c r="P1157">
        <v>4606.9166670000004</v>
      </c>
      <c r="Q1157">
        <v>16571</v>
      </c>
      <c r="R1157">
        <v>0.24424858199999999</v>
      </c>
      <c r="S1157">
        <v>0</v>
      </c>
      <c r="T1157">
        <v>44</v>
      </c>
    </row>
    <row r="1158" spans="1:20" x14ac:dyDescent="0.25">
      <c r="A1158" s="1">
        <v>44257</v>
      </c>
      <c r="B1158">
        <v>31</v>
      </c>
      <c r="C1158">
        <v>15000</v>
      </c>
      <c r="D1158">
        <v>569</v>
      </c>
      <c r="E1158" t="s">
        <v>33</v>
      </c>
      <c r="F1158" t="s">
        <v>29</v>
      </c>
      <c r="H1158">
        <v>24</v>
      </c>
      <c r="I1158" t="s">
        <v>26</v>
      </c>
      <c r="J1158" t="s">
        <v>23</v>
      </c>
      <c r="K1158">
        <v>772</v>
      </c>
      <c r="L1158">
        <v>0.40665475699999998</v>
      </c>
      <c r="M1158" t="s">
        <v>28</v>
      </c>
      <c r="N1158">
        <v>17</v>
      </c>
      <c r="O1158">
        <v>5057</v>
      </c>
      <c r="P1158">
        <v>1250</v>
      </c>
      <c r="Q1158">
        <v>80360</v>
      </c>
      <c r="R1158">
        <v>0.25273762700000002</v>
      </c>
      <c r="S1158">
        <v>0</v>
      </c>
      <c r="T1158">
        <v>60</v>
      </c>
    </row>
    <row r="1159" spans="1:20" x14ac:dyDescent="0.25">
      <c r="A1159" s="1">
        <v>44258</v>
      </c>
      <c r="B1159">
        <v>67</v>
      </c>
      <c r="C1159">
        <v>33049</v>
      </c>
      <c r="D1159">
        <v>627</v>
      </c>
      <c r="E1159" t="s">
        <v>20</v>
      </c>
      <c r="F1159" t="s">
        <v>32</v>
      </c>
      <c r="G1159">
        <v>22851</v>
      </c>
      <c r="H1159">
        <v>36</v>
      </c>
      <c r="I1159" t="s">
        <v>35</v>
      </c>
      <c r="J1159" t="s">
        <v>30</v>
      </c>
      <c r="K1159">
        <v>905</v>
      </c>
      <c r="L1159">
        <v>0.18821806799999999</v>
      </c>
      <c r="M1159" t="s">
        <v>28</v>
      </c>
      <c r="N1159">
        <v>24</v>
      </c>
      <c r="O1159">
        <v>942</v>
      </c>
      <c r="P1159">
        <v>2754.083333</v>
      </c>
      <c r="Q1159">
        <v>200661</v>
      </c>
      <c r="R1159">
        <v>0.22095546599999999</v>
      </c>
      <c r="S1159">
        <v>0</v>
      </c>
      <c r="T1159">
        <v>46</v>
      </c>
    </row>
    <row r="1160" spans="1:20" x14ac:dyDescent="0.25">
      <c r="A1160" s="1">
        <v>44259</v>
      </c>
      <c r="B1160">
        <v>51</v>
      </c>
      <c r="C1160">
        <v>67872</v>
      </c>
      <c r="D1160">
        <v>615</v>
      </c>
      <c r="E1160" t="s">
        <v>20</v>
      </c>
      <c r="F1160" t="s">
        <v>29</v>
      </c>
      <c r="H1160">
        <v>72</v>
      </c>
      <c r="I1160" t="s">
        <v>26</v>
      </c>
      <c r="J1160" t="s">
        <v>34</v>
      </c>
      <c r="K1160">
        <v>192</v>
      </c>
      <c r="L1160">
        <v>0.43407564599999998</v>
      </c>
      <c r="M1160" t="s">
        <v>38</v>
      </c>
      <c r="N1160">
        <v>21</v>
      </c>
      <c r="O1160">
        <v>2865</v>
      </c>
      <c r="P1160">
        <v>5656</v>
      </c>
      <c r="Q1160">
        <v>38176</v>
      </c>
      <c r="R1160">
        <v>0.25340526099999999</v>
      </c>
      <c r="S1160">
        <v>0</v>
      </c>
      <c r="T1160">
        <v>53</v>
      </c>
    </row>
    <row r="1161" spans="1:20" x14ac:dyDescent="0.25">
      <c r="A1161" s="1">
        <v>44260</v>
      </c>
      <c r="B1161">
        <v>36</v>
      </c>
      <c r="C1161">
        <v>35952</v>
      </c>
      <c r="D1161">
        <v>614</v>
      </c>
      <c r="E1161" t="s">
        <v>20</v>
      </c>
      <c r="F1161" t="s">
        <v>29</v>
      </c>
      <c r="G1161">
        <v>14322</v>
      </c>
      <c r="H1161">
        <v>36</v>
      </c>
      <c r="I1161" t="s">
        <v>22</v>
      </c>
      <c r="J1161" t="s">
        <v>30</v>
      </c>
      <c r="K1161">
        <v>577</v>
      </c>
      <c r="L1161">
        <v>0.17647740200000001</v>
      </c>
      <c r="M1161" t="s">
        <v>38</v>
      </c>
      <c r="N1161">
        <v>27</v>
      </c>
      <c r="O1161">
        <v>2940</v>
      </c>
      <c r="P1161">
        <v>2996</v>
      </c>
      <c r="Q1161">
        <v>68420</v>
      </c>
      <c r="R1161">
        <v>0.166949286</v>
      </c>
      <c r="S1161">
        <v>0</v>
      </c>
      <c r="T1161">
        <v>46</v>
      </c>
    </row>
    <row r="1162" spans="1:20" x14ac:dyDescent="0.25">
      <c r="A1162" s="1">
        <v>44261</v>
      </c>
      <c r="B1162">
        <v>18</v>
      </c>
      <c r="C1162">
        <v>41619</v>
      </c>
      <c r="D1162">
        <v>467</v>
      </c>
      <c r="E1162" t="s">
        <v>20</v>
      </c>
      <c r="F1162" t="s">
        <v>29</v>
      </c>
      <c r="G1162">
        <v>32338</v>
      </c>
      <c r="H1162">
        <v>84</v>
      </c>
      <c r="I1162" t="s">
        <v>22</v>
      </c>
      <c r="J1162" t="s">
        <v>23</v>
      </c>
      <c r="K1162">
        <v>397</v>
      </c>
      <c r="L1162">
        <v>4.7873225999999998E-2</v>
      </c>
      <c r="M1162" t="s">
        <v>28</v>
      </c>
      <c r="N1162">
        <v>30</v>
      </c>
      <c r="O1162">
        <v>6671</v>
      </c>
      <c r="P1162">
        <v>3468.25</v>
      </c>
      <c r="Q1162">
        <v>48062</v>
      </c>
      <c r="R1162">
        <v>0.29979587699999999</v>
      </c>
      <c r="S1162">
        <v>0</v>
      </c>
      <c r="T1162">
        <v>53</v>
      </c>
    </row>
    <row r="1163" spans="1:20" x14ac:dyDescent="0.25">
      <c r="A1163" s="1">
        <v>44262</v>
      </c>
      <c r="B1163">
        <v>67</v>
      </c>
      <c r="C1163">
        <v>78921</v>
      </c>
      <c r="D1163">
        <v>637</v>
      </c>
      <c r="E1163" t="s">
        <v>20</v>
      </c>
      <c r="F1163" t="s">
        <v>21</v>
      </c>
      <c r="G1163">
        <v>58233</v>
      </c>
      <c r="H1163">
        <v>48</v>
      </c>
      <c r="I1163" t="s">
        <v>22</v>
      </c>
      <c r="J1163" t="s">
        <v>27</v>
      </c>
      <c r="K1163">
        <v>474</v>
      </c>
      <c r="L1163">
        <v>0.10390110900000001</v>
      </c>
      <c r="M1163" t="s">
        <v>38</v>
      </c>
      <c r="N1163">
        <v>23</v>
      </c>
      <c r="O1163">
        <v>1014</v>
      </c>
      <c r="P1163">
        <v>6576.75</v>
      </c>
      <c r="Q1163">
        <v>68691</v>
      </c>
      <c r="R1163">
        <v>0.25335154199999999</v>
      </c>
      <c r="S1163">
        <v>0</v>
      </c>
      <c r="T1163">
        <v>48</v>
      </c>
    </row>
    <row r="1164" spans="1:20" x14ac:dyDescent="0.25">
      <c r="A1164" s="1">
        <v>44263</v>
      </c>
      <c r="B1164">
        <v>23</v>
      </c>
      <c r="C1164">
        <v>52403</v>
      </c>
      <c r="D1164">
        <v>488</v>
      </c>
      <c r="E1164" t="s">
        <v>20</v>
      </c>
      <c r="F1164" t="s">
        <v>25</v>
      </c>
      <c r="G1164">
        <v>7207</v>
      </c>
      <c r="H1164">
        <v>120</v>
      </c>
      <c r="I1164" t="s">
        <v>22</v>
      </c>
      <c r="J1164" t="s">
        <v>27</v>
      </c>
      <c r="K1164">
        <v>793</v>
      </c>
      <c r="L1164">
        <v>0.103109781</v>
      </c>
      <c r="M1164" t="s">
        <v>28</v>
      </c>
      <c r="N1164">
        <v>25</v>
      </c>
      <c r="O1164">
        <v>14221</v>
      </c>
      <c r="P1164">
        <v>4366.9166670000004</v>
      </c>
      <c r="Q1164">
        <v>99253</v>
      </c>
      <c r="R1164">
        <v>0.30155792999999997</v>
      </c>
      <c r="S1164">
        <v>0</v>
      </c>
      <c r="T1164">
        <v>47</v>
      </c>
    </row>
    <row r="1165" spans="1:20" x14ac:dyDescent="0.25">
      <c r="A1165" s="1">
        <v>44264</v>
      </c>
      <c r="B1165">
        <v>20</v>
      </c>
      <c r="C1165">
        <v>40773</v>
      </c>
      <c r="D1165">
        <v>567</v>
      </c>
      <c r="E1165" t="s">
        <v>20</v>
      </c>
      <c r="F1165" t="s">
        <v>29</v>
      </c>
      <c r="G1165">
        <v>20952</v>
      </c>
      <c r="H1165">
        <v>48</v>
      </c>
      <c r="I1165" t="s">
        <v>22</v>
      </c>
      <c r="J1165" t="s">
        <v>30</v>
      </c>
      <c r="K1165">
        <v>242</v>
      </c>
      <c r="L1165">
        <v>0.21082392999999999</v>
      </c>
      <c r="M1165" t="s">
        <v>38</v>
      </c>
      <c r="N1165">
        <v>25</v>
      </c>
      <c r="O1165">
        <v>1179</v>
      </c>
      <c r="P1165">
        <v>3397.75</v>
      </c>
      <c r="Q1165">
        <v>33595</v>
      </c>
      <c r="R1165">
        <v>0.23649889800000001</v>
      </c>
      <c r="S1165">
        <v>0</v>
      </c>
      <c r="T1165">
        <v>67</v>
      </c>
    </row>
    <row r="1166" spans="1:20" x14ac:dyDescent="0.25">
      <c r="A1166" s="1">
        <v>44265</v>
      </c>
      <c r="B1166">
        <v>52</v>
      </c>
      <c r="C1166">
        <v>15000</v>
      </c>
      <c r="E1166" t="s">
        <v>52</v>
      </c>
      <c r="F1166" t="s">
        <v>32</v>
      </c>
      <c r="G1166">
        <v>26923</v>
      </c>
      <c r="H1166">
        <v>36</v>
      </c>
      <c r="I1166" t="s">
        <v>35</v>
      </c>
      <c r="J1166" t="s">
        <v>27</v>
      </c>
      <c r="K1166">
        <v>229</v>
      </c>
      <c r="L1166">
        <v>0.46242169599999999</v>
      </c>
      <c r="M1166" t="s">
        <v>31</v>
      </c>
      <c r="N1166">
        <v>25</v>
      </c>
      <c r="O1166">
        <v>1017</v>
      </c>
      <c r="P1166">
        <v>1250</v>
      </c>
      <c r="Q1166">
        <v>8954</v>
      </c>
      <c r="R1166">
        <v>0.22815550500000001</v>
      </c>
      <c r="S1166">
        <v>0</v>
      </c>
      <c r="T1166">
        <v>64</v>
      </c>
    </row>
    <row r="1167" spans="1:20" x14ac:dyDescent="0.25">
      <c r="A1167" s="1">
        <v>44266</v>
      </c>
      <c r="B1167">
        <v>69</v>
      </c>
      <c r="C1167">
        <v>65578</v>
      </c>
      <c r="D1167">
        <v>651</v>
      </c>
      <c r="E1167" t="s">
        <v>20</v>
      </c>
      <c r="F1167" t="s">
        <v>25</v>
      </c>
      <c r="G1167">
        <v>47231</v>
      </c>
      <c r="H1167">
        <v>60</v>
      </c>
      <c r="I1167" t="s">
        <v>26</v>
      </c>
      <c r="J1167" t="s">
        <v>27</v>
      </c>
      <c r="K1167">
        <v>1362</v>
      </c>
      <c r="L1167">
        <v>0.15091684999999999</v>
      </c>
      <c r="M1167" t="s">
        <v>28</v>
      </c>
      <c r="N1167">
        <v>21</v>
      </c>
      <c r="O1167">
        <v>2060</v>
      </c>
      <c r="P1167">
        <v>5464.8333329999996</v>
      </c>
      <c r="Q1167">
        <v>17051</v>
      </c>
      <c r="R1167">
        <v>0.26156523700000001</v>
      </c>
      <c r="S1167">
        <v>0</v>
      </c>
      <c r="T1167">
        <v>45</v>
      </c>
    </row>
    <row r="1168" spans="1:20" x14ac:dyDescent="0.25">
      <c r="A1168" s="1">
        <v>44267</v>
      </c>
      <c r="B1168">
        <v>56</v>
      </c>
      <c r="C1168">
        <v>36653</v>
      </c>
      <c r="D1168">
        <v>606</v>
      </c>
      <c r="E1168" t="s">
        <v>45</v>
      </c>
      <c r="F1168" t="s">
        <v>29</v>
      </c>
      <c r="G1168">
        <v>16301</v>
      </c>
      <c r="H1168">
        <v>24</v>
      </c>
      <c r="I1168" t="s">
        <v>26</v>
      </c>
      <c r="J1168" t="s">
        <v>23</v>
      </c>
      <c r="K1168">
        <v>483</v>
      </c>
      <c r="L1168">
        <v>0.34693665400000001</v>
      </c>
      <c r="M1168" t="s">
        <v>24</v>
      </c>
      <c r="N1168">
        <v>24</v>
      </c>
      <c r="O1168">
        <v>1430</v>
      </c>
      <c r="P1168">
        <v>3054.416667</v>
      </c>
      <c r="Q1168">
        <v>116430</v>
      </c>
      <c r="R1168">
        <v>0.20935614599999999</v>
      </c>
      <c r="S1168">
        <v>0</v>
      </c>
      <c r="T1168">
        <v>50</v>
      </c>
    </row>
    <row r="1169" spans="1:20" x14ac:dyDescent="0.25">
      <c r="A1169" s="1">
        <v>44268</v>
      </c>
      <c r="B1169">
        <v>46</v>
      </c>
      <c r="C1169">
        <v>39827</v>
      </c>
      <c r="D1169">
        <v>595</v>
      </c>
      <c r="E1169" t="s">
        <v>20</v>
      </c>
      <c r="F1169" t="s">
        <v>25</v>
      </c>
      <c r="G1169">
        <v>25425</v>
      </c>
      <c r="H1169">
        <v>48</v>
      </c>
      <c r="I1169" t="s">
        <v>22</v>
      </c>
      <c r="J1169" t="s">
        <v>30</v>
      </c>
      <c r="K1169">
        <v>713</v>
      </c>
      <c r="L1169">
        <v>0.25832716300000003</v>
      </c>
      <c r="M1169" t="s">
        <v>28</v>
      </c>
      <c r="N1169">
        <v>13</v>
      </c>
      <c r="O1169">
        <v>485</v>
      </c>
      <c r="P1169">
        <v>3318.916667</v>
      </c>
      <c r="Q1169">
        <v>35159</v>
      </c>
      <c r="R1169">
        <v>0.17834</v>
      </c>
      <c r="S1169">
        <v>0</v>
      </c>
      <c r="T1169">
        <v>56</v>
      </c>
    </row>
    <row r="1170" spans="1:20" x14ac:dyDescent="0.25">
      <c r="A1170" s="1">
        <v>44269</v>
      </c>
      <c r="B1170">
        <v>47</v>
      </c>
      <c r="C1170">
        <v>85311</v>
      </c>
      <c r="D1170">
        <v>627</v>
      </c>
      <c r="E1170" t="s">
        <v>20</v>
      </c>
      <c r="F1170" t="s">
        <v>29</v>
      </c>
      <c r="G1170">
        <v>24072</v>
      </c>
      <c r="H1170">
        <v>60</v>
      </c>
      <c r="I1170" t="s">
        <v>26</v>
      </c>
      <c r="J1170" t="s">
        <v>27</v>
      </c>
      <c r="K1170">
        <v>1082</v>
      </c>
      <c r="L1170">
        <v>0.35000714300000002</v>
      </c>
      <c r="M1170" t="s">
        <v>28</v>
      </c>
      <c r="N1170">
        <v>16</v>
      </c>
      <c r="O1170">
        <v>2597</v>
      </c>
      <c r="P1170">
        <v>7109.25</v>
      </c>
      <c r="Q1170">
        <v>3238</v>
      </c>
      <c r="R1170">
        <v>0.20233257900000001</v>
      </c>
      <c r="S1170">
        <v>1</v>
      </c>
      <c r="T1170">
        <v>40</v>
      </c>
    </row>
    <row r="1171" spans="1:20" x14ac:dyDescent="0.25">
      <c r="A1171" s="1">
        <v>44270</v>
      </c>
      <c r="B1171">
        <v>50</v>
      </c>
      <c r="C1171">
        <v>29683</v>
      </c>
      <c r="D1171">
        <v>642</v>
      </c>
      <c r="E1171" t="s">
        <v>52</v>
      </c>
      <c r="F1171" t="s">
        <v>29</v>
      </c>
      <c r="G1171">
        <v>14853</v>
      </c>
      <c r="H1171">
        <v>84</v>
      </c>
      <c r="I1171" t="s">
        <v>26</v>
      </c>
      <c r="J1171" t="s">
        <v>27</v>
      </c>
      <c r="K1171">
        <v>256</v>
      </c>
      <c r="L1171">
        <v>0.23183525199999999</v>
      </c>
      <c r="M1171" t="s">
        <v>38</v>
      </c>
      <c r="N1171">
        <v>28</v>
      </c>
      <c r="O1171">
        <v>8943</v>
      </c>
      <c r="P1171">
        <v>2473.583333</v>
      </c>
      <c r="Q1171">
        <v>7455</v>
      </c>
      <c r="R1171">
        <v>0.24032558000000001</v>
      </c>
      <c r="S1171">
        <v>0</v>
      </c>
      <c r="T1171">
        <v>52</v>
      </c>
    </row>
    <row r="1172" spans="1:20" x14ac:dyDescent="0.25">
      <c r="A1172" s="1">
        <v>44271</v>
      </c>
      <c r="B1172">
        <v>49</v>
      </c>
      <c r="C1172">
        <v>48065</v>
      </c>
      <c r="D1172">
        <v>582</v>
      </c>
      <c r="E1172" t="s">
        <v>20</v>
      </c>
      <c r="F1172" t="s">
        <v>29</v>
      </c>
      <c r="G1172">
        <v>27038</v>
      </c>
      <c r="H1172">
        <v>36</v>
      </c>
      <c r="I1172" t="s">
        <v>26</v>
      </c>
      <c r="J1172" t="s">
        <v>27</v>
      </c>
      <c r="K1172">
        <v>354</v>
      </c>
      <c r="L1172">
        <v>0.10908672799999999</v>
      </c>
      <c r="M1172" t="s">
        <v>24</v>
      </c>
      <c r="N1172">
        <v>21</v>
      </c>
      <c r="O1172">
        <v>1026</v>
      </c>
      <c r="P1172">
        <v>4005.416667</v>
      </c>
      <c r="Q1172">
        <v>6353</v>
      </c>
      <c r="R1172">
        <v>0.215509754</v>
      </c>
      <c r="S1172">
        <v>0</v>
      </c>
      <c r="T1172">
        <v>50</v>
      </c>
    </row>
    <row r="1173" spans="1:20" x14ac:dyDescent="0.25">
      <c r="A1173" s="1">
        <v>44272</v>
      </c>
      <c r="B1173">
        <v>43</v>
      </c>
      <c r="C1173">
        <v>82482</v>
      </c>
      <c r="D1173">
        <v>543</v>
      </c>
      <c r="E1173" t="s">
        <v>20</v>
      </c>
      <c r="F1173" t="s">
        <v>41</v>
      </c>
      <c r="G1173">
        <v>10548</v>
      </c>
      <c r="H1173">
        <v>48</v>
      </c>
      <c r="I1173" t="s">
        <v>26</v>
      </c>
      <c r="J1173" t="s">
        <v>34</v>
      </c>
      <c r="K1173">
        <v>414</v>
      </c>
      <c r="L1173">
        <v>0.14522501099999999</v>
      </c>
      <c r="M1173" t="s">
        <v>28</v>
      </c>
      <c r="N1173">
        <v>28</v>
      </c>
      <c r="O1173">
        <v>1873</v>
      </c>
      <c r="P1173">
        <v>6873.5</v>
      </c>
      <c r="Q1173">
        <v>10909</v>
      </c>
      <c r="R1173">
        <v>0.25493909300000001</v>
      </c>
      <c r="S1173">
        <v>1</v>
      </c>
      <c r="T1173">
        <v>40</v>
      </c>
    </row>
    <row r="1174" spans="1:20" x14ac:dyDescent="0.25">
      <c r="A1174" s="1">
        <v>44273</v>
      </c>
      <c r="B1174">
        <v>41</v>
      </c>
      <c r="C1174">
        <v>43855</v>
      </c>
      <c r="F1174" t="s">
        <v>29</v>
      </c>
      <c r="G1174">
        <v>21592</v>
      </c>
      <c r="H1174">
        <v>60</v>
      </c>
      <c r="I1174" t="s">
        <v>26</v>
      </c>
      <c r="J1174" t="s">
        <v>27</v>
      </c>
      <c r="K1174">
        <v>287</v>
      </c>
      <c r="L1174">
        <v>0.32396258900000002</v>
      </c>
      <c r="M1174" t="s">
        <v>38</v>
      </c>
      <c r="N1174">
        <v>28</v>
      </c>
      <c r="O1174">
        <v>2855</v>
      </c>
      <c r="P1174">
        <v>3654.583333</v>
      </c>
      <c r="Q1174">
        <v>8746</v>
      </c>
      <c r="R1174">
        <v>0.250663205</v>
      </c>
      <c r="S1174">
        <v>0</v>
      </c>
      <c r="T1174">
        <v>55</v>
      </c>
    </row>
    <row r="1175" spans="1:20" x14ac:dyDescent="0.25">
      <c r="A1175" s="1">
        <v>44274</v>
      </c>
      <c r="B1175">
        <v>39</v>
      </c>
      <c r="C1175">
        <v>27876</v>
      </c>
      <c r="D1175">
        <v>569</v>
      </c>
      <c r="E1175" t="s">
        <v>20</v>
      </c>
      <c r="F1175" t="s">
        <v>41</v>
      </c>
      <c r="G1175">
        <v>19584</v>
      </c>
      <c r="H1175">
        <v>36</v>
      </c>
      <c r="I1175" t="s">
        <v>26</v>
      </c>
      <c r="J1175" t="s">
        <v>30</v>
      </c>
      <c r="K1175">
        <v>601</v>
      </c>
      <c r="L1175">
        <v>3.3302786000000001E-2</v>
      </c>
      <c r="M1175" t="s">
        <v>24</v>
      </c>
      <c r="N1175">
        <v>19</v>
      </c>
      <c r="O1175">
        <v>268</v>
      </c>
      <c r="P1175">
        <v>2323</v>
      </c>
      <c r="Q1175">
        <v>543957</v>
      </c>
      <c r="R1175">
        <v>0.23651933</v>
      </c>
      <c r="S1175">
        <v>1</v>
      </c>
      <c r="T1175">
        <v>35.200000000000003</v>
      </c>
    </row>
    <row r="1176" spans="1:20" x14ac:dyDescent="0.25">
      <c r="A1176" t="s">
        <v>125</v>
      </c>
      <c r="B1176">
        <v>30</v>
      </c>
      <c r="C1176">
        <v>28772</v>
      </c>
      <c r="D1176">
        <v>619</v>
      </c>
      <c r="E1176" t="s">
        <v>54</v>
      </c>
      <c r="F1176" t="s">
        <v>58</v>
      </c>
      <c r="H1176">
        <v>36</v>
      </c>
      <c r="I1176" t="s">
        <v>22</v>
      </c>
      <c r="J1176" t="s">
        <v>30</v>
      </c>
      <c r="K1176">
        <v>331</v>
      </c>
      <c r="L1176">
        <v>0.34736822000000001</v>
      </c>
      <c r="M1176" t="s">
        <v>24</v>
      </c>
      <c r="N1176">
        <v>29</v>
      </c>
      <c r="O1176">
        <v>4630</v>
      </c>
      <c r="P1176">
        <v>2397.666667</v>
      </c>
      <c r="Q1176">
        <v>253596</v>
      </c>
      <c r="R1176">
        <v>0.205129166</v>
      </c>
      <c r="S1176">
        <v>0</v>
      </c>
      <c r="T1176">
        <v>48</v>
      </c>
    </row>
    <row r="1177" spans="1:20" x14ac:dyDescent="0.25">
      <c r="A1177" s="1">
        <v>44276</v>
      </c>
      <c r="B1177">
        <v>36</v>
      </c>
      <c r="C1177">
        <v>39234</v>
      </c>
      <c r="D1177">
        <v>593</v>
      </c>
      <c r="E1177" t="s">
        <v>20</v>
      </c>
      <c r="F1177" t="s">
        <v>29</v>
      </c>
      <c r="G1177">
        <v>15505</v>
      </c>
      <c r="H1177">
        <v>12</v>
      </c>
      <c r="I1177" t="s">
        <v>22</v>
      </c>
      <c r="J1177" t="s">
        <v>23</v>
      </c>
      <c r="K1177">
        <v>272</v>
      </c>
      <c r="L1177">
        <v>0.262196498</v>
      </c>
      <c r="M1177" t="s">
        <v>34</v>
      </c>
      <c r="N1177">
        <v>22</v>
      </c>
      <c r="O1177">
        <v>6258</v>
      </c>
      <c r="P1177">
        <v>3269.5</v>
      </c>
      <c r="Q1177">
        <v>5560</v>
      </c>
      <c r="R1177">
        <v>0.15072851300000001</v>
      </c>
      <c r="S1177">
        <v>0</v>
      </c>
      <c r="T1177">
        <v>58</v>
      </c>
    </row>
    <row r="1178" spans="1:20" x14ac:dyDescent="0.25">
      <c r="A1178" s="1">
        <v>44277</v>
      </c>
      <c r="B1178">
        <v>19</v>
      </c>
      <c r="C1178">
        <v>22831</v>
      </c>
      <c r="D1178">
        <v>489</v>
      </c>
      <c r="E1178" t="s">
        <v>20</v>
      </c>
      <c r="F1178" t="s">
        <v>25</v>
      </c>
      <c r="G1178">
        <v>24478</v>
      </c>
      <c r="H1178">
        <v>60</v>
      </c>
      <c r="I1178" t="s">
        <v>26</v>
      </c>
      <c r="J1178" t="s">
        <v>30</v>
      </c>
      <c r="K1178">
        <v>411</v>
      </c>
      <c r="L1178">
        <v>0.271470084</v>
      </c>
      <c r="M1178" t="s">
        <v>31</v>
      </c>
      <c r="N1178">
        <v>26</v>
      </c>
      <c r="O1178">
        <v>5144</v>
      </c>
      <c r="P1178">
        <v>1902.583333</v>
      </c>
      <c r="Q1178">
        <v>166774</v>
      </c>
      <c r="R1178">
        <v>0.27126588299999999</v>
      </c>
      <c r="S1178">
        <v>0</v>
      </c>
      <c r="T1178">
        <v>61</v>
      </c>
    </row>
    <row r="1179" spans="1:20" x14ac:dyDescent="0.25">
      <c r="A1179" s="1">
        <v>44278</v>
      </c>
      <c r="B1179">
        <v>38</v>
      </c>
      <c r="C1179">
        <v>17777</v>
      </c>
      <c r="D1179">
        <v>550</v>
      </c>
      <c r="E1179" t="s">
        <v>20</v>
      </c>
      <c r="F1179" t="s">
        <v>29</v>
      </c>
      <c r="G1179">
        <v>35197</v>
      </c>
      <c r="H1179">
        <v>48</v>
      </c>
      <c r="I1179" t="s">
        <v>22</v>
      </c>
      <c r="J1179" t="s">
        <v>34</v>
      </c>
      <c r="K1179">
        <v>693</v>
      </c>
      <c r="L1179">
        <v>0.19931987600000001</v>
      </c>
      <c r="M1179" t="s">
        <v>24</v>
      </c>
      <c r="N1179">
        <v>23</v>
      </c>
      <c r="O1179">
        <v>5884</v>
      </c>
      <c r="P1179">
        <v>1481.416667</v>
      </c>
      <c r="Q1179">
        <v>4091</v>
      </c>
      <c r="R1179">
        <v>0.23349455599999999</v>
      </c>
      <c r="S1179">
        <v>0</v>
      </c>
      <c r="T1179">
        <v>53</v>
      </c>
    </row>
    <row r="1180" spans="1:20" x14ac:dyDescent="0.25">
      <c r="A1180" t="s">
        <v>126</v>
      </c>
      <c r="B1180">
        <v>28</v>
      </c>
      <c r="D1180">
        <v>610</v>
      </c>
      <c r="E1180" t="s">
        <v>54</v>
      </c>
      <c r="F1180" t="s">
        <v>122</v>
      </c>
      <c r="G1180">
        <v>25160</v>
      </c>
      <c r="I1180" t="s">
        <v>35</v>
      </c>
      <c r="J1180" t="s">
        <v>27</v>
      </c>
      <c r="K1180">
        <v>462</v>
      </c>
      <c r="L1180">
        <v>0.30750920300000001</v>
      </c>
      <c r="M1180" t="s">
        <v>28</v>
      </c>
      <c r="N1180">
        <v>29</v>
      </c>
      <c r="O1180">
        <v>4746</v>
      </c>
      <c r="P1180">
        <v>2559</v>
      </c>
      <c r="Q1180">
        <v>25112</v>
      </c>
      <c r="R1180">
        <v>0.25379848799999999</v>
      </c>
      <c r="S1180">
        <v>0</v>
      </c>
      <c r="T1180">
        <v>51</v>
      </c>
    </row>
    <row r="1181" spans="1:20" x14ac:dyDescent="0.25">
      <c r="A1181" s="1">
        <v>44280</v>
      </c>
      <c r="B1181">
        <v>26</v>
      </c>
      <c r="C1181">
        <v>23152</v>
      </c>
      <c r="D1181">
        <v>414</v>
      </c>
      <c r="E1181" t="s">
        <v>20</v>
      </c>
      <c r="F1181" t="s">
        <v>29</v>
      </c>
      <c r="G1181">
        <v>10113</v>
      </c>
      <c r="H1181">
        <v>36</v>
      </c>
      <c r="I1181" t="s">
        <v>26</v>
      </c>
      <c r="J1181" t="s">
        <v>27</v>
      </c>
      <c r="K1181">
        <v>394</v>
      </c>
      <c r="L1181">
        <v>0.223937786</v>
      </c>
      <c r="M1181" t="s">
        <v>28</v>
      </c>
      <c r="N1181">
        <v>30</v>
      </c>
      <c r="O1181">
        <v>1035</v>
      </c>
      <c r="P1181">
        <v>1929.333333</v>
      </c>
      <c r="Q1181">
        <v>9773</v>
      </c>
      <c r="R1181">
        <v>0.27140364099999997</v>
      </c>
      <c r="S1181">
        <v>0</v>
      </c>
      <c r="T1181">
        <v>54</v>
      </c>
    </row>
    <row r="1182" spans="1:20" x14ac:dyDescent="0.25">
      <c r="A1182" s="1">
        <v>44281</v>
      </c>
      <c r="B1182">
        <v>42</v>
      </c>
      <c r="C1182">
        <v>63580</v>
      </c>
      <c r="D1182">
        <v>609</v>
      </c>
      <c r="E1182" t="s">
        <v>33</v>
      </c>
      <c r="G1182">
        <v>40097</v>
      </c>
      <c r="H1182">
        <v>36</v>
      </c>
      <c r="I1182" t="s">
        <v>22</v>
      </c>
      <c r="J1182" t="s">
        <v>23</v>
      </c>
      <c r="K1182">
        <v>265</v>
      </c>
      <c r="L1182">
        <v>0.27203071400000001</v>
      </c>
      <c r="M1182" t="s">
        <v>31</v>
      </c>
      <c r="N1182">
        <v>28</v>
      </c>
      <c r="O1182">
        <v>2561</v>
      </c>
      <c r="P1182">
        <v>5298.3333329999996</v>
      </c>
      <c r="Q1182">
        <v>177322</v>
      </c>
      <c r="R1182">
        <v>0.20405496300000001</v>
      </c>
      <c r="S1182">
        <v>1</v>
      </c>
      <c r="T1182">
        <v>37.6</v>
      </c>
    </row>
    <row r="1183" spans="1:20" x14ac:dyDescent="0.25">
      <c r="A1183" s="1">
        <v>44282</v>
      </c>
      <c r="B1183">
        <v>56</v>
      </c>
      <c r="C1183">
        <v>22266</v>
      </c>
      <c r="D1183">
        <v>594</v>
      </c>
      <c r="E1183" t="s">
        <v>33</v>
      </c>
      <c r="F1183" t="s">
        <v>21</v>
      </c>
      <c r="G1183">
        <v>31591</v>
      </c>
      <c r="H1183">
        <v>72</v>
      </c>
      <c r="I1183" t="s">
        <v>26</v>
      </c>
      <c r="J1183" t="s">
        <v>30</v>
      </c>
      <c r="K1183">
        <v>521</v>
      </c>
      <c r="L1183">
        <v>0.124806782</v>
      </c>
      <c r="M1183" t="s">
        <v>38</v>
      </c>
      <c r="N1183">
        <v>27</v>
      </c>
      <c r="O1183">
        <v>2547</v>
      </c>
      <c r="P1183">
        <v>1855.5</v>
      </c>
      <c r="Q1183">
        <v>68969</v>
      </c>
      <c r="R1183">
        <v>0.23658449500000001</v>
      </c>
      <c r="S1183">
        <v>0</v>
      </c>
      <c r="T1183">
        <v>52</v>
      </c>
    </row>
    <row r="1184" spans="1:20" x14ac:dyDescent="0.25">
      <c r="A1184" s="1">
        <v>44283</v>
      </c>
      <c r="B1184">
        <v>51</v>
      </c>
      <c r="C1184">
        <v>119667</v>
      </c>
      <c r="D1184">
        <v>531</v>
      </c>
      <c r="E1184" t="s">
        <v>20</v>
      </c>
      <c r="F1184" t="s">
        <v>32</v>
      </c>
      <c r="G1184">
        <v>11607</v>
      </c>
      <c r="H1184">
        <v>72</v>
      </c>
      <c r="I1184" t="s">
        <v>22</v>
      </c>
      <c r="J1184" t="s">
        <v>23</v>
      </c>
      <c r="K1184">
        <v>452</v>
      </c>
      <c r="L1184">
        <v>0.53645237800000001</v>
      </c>
      <c r="M1184" t="s">
        <v>28</v>
      </c>
      <c r="N1184">
        <v>26</v>
      </c>
      <c r="O1184">
        <v>3312</v>
      </c>
      <c r="P1184">
        <v>9972.25</v>
      </c>
      <c r="Q1184">
        <v>23235</v>
      </c>
      <c r="R1184">
        <v>0.27146679200000001</v>
      </c>
      <c r="S1184">
        <v>1</v>
      </c>
      <c r="T1184">
        <v>44.8</v>
      </c>
    </row>
    <row r="1185" spans="1:20" x14ac:dyDescent="0.25">
      <c r="A1185" s="1">
        <v>44284</v>
      </c>
      <c r="B1185">
        <v>21</v>
      </c>
      <c r="C1185">
        <v>156576</v>
      </c>
      <c r="D1185">
        <v>597</v>
      </c>
      <c r="E1185" t="s">
        <v>20</v>
      </c>
      <c r="F1185" t="s">
        <v>29</v>
      </c>
      <c r="G1185">
        <v>8981</v>
      </c>
      <c r="H1185">
        <v>96</v>
      </c>
      <c r="I1185" t="s">
        <v>22</v>
      </c>
      <c r="J1185" t="s">
        <v>23</v>
      </c>
      <c r="K1185">
        <v>496</v>
      </c>
      <c r="L1185">
        <v>6.6234235000000002E-2</v>
      </c>
      <c r="M1185" t="s">
        <v>24</v>
      </c>
      <c r="N1185">
        <v>16</v>
      </c>
      <c r="O1185">
        <v>10343</v>
      </c>
      <c r="P1185">
        <v>13048</v>
      </c>
      <c r="Q1185">
        <v>20658</v>
      </c>
      <c r="R1185">
        <v>0.26173613000000001</v>
      </c>
      <c r="S1185">
        <v>1</v>
      </c>
      <c r="T1185">
        <v>40.799999999999997</v>
      </c>
    </row>
    <row r="1186" spans="1:20" x14ac:dyDescent="0.25">
      <c r="A1186" s="1">
        <v>44285</v>
      </c>
      <c r="B1186">
        <v>28</v>
      </c>
      <c r="C1186">
        <v>32565</v>
      </c>
      <c r="D1186">
        <v>613</v>
      </c>
      <c r="E1186" t="s">
        <v>20</v>
      </c>
      <c r="F1186" t="s">
        <v>29</v>
      </c>
      <c r="G1186">
        <v>16745</v>
      </c>
      <c r="H1186">
        <v>36</v>
      </c>
      <c r="I1186" t="s">
        <v>26</v>
      </c>
      <c r="J1186" t="s">
        <v>23</v>
      </c>
      <c r="K1186">
        <v>324</v>
      </c>
      <c r="L1186">
        <v>0.104500274</v>
      </c>
      <c r="M1186" t="s">
        <v>38</v>
      </c>
      <c r="N1186">
        <v>20</v>
      </c>
      <c r="O1186">
        <v>7703</v>
      </c>
      <c r="P1186">
        <v>2713.75</v>
      </c>
      <c r="Q1186">
        <v>79784</v>
      </c>
      <c r="R1186">
        <v>0.19331716700000001</v>
      </c>
      <c r="S1186">
        <v>0</v>
      </c>
      <c r="T1186">
        <v>45</v>
      </c>
    </row>
    <row r="1187" spans="1:20" x14ac:dyDescent="0.25">
      <c r="A1187" s="1">
        <v>110029</v>
      </c>
      <c r="B1187">
        <v>51</v>
      </c>
      <c r="C1187">
        <v>30100</v>
      </c>
      <c r="D1187">
        <v>606</v>
      </c>
      <c r="E1187" t="s">
        <v>46</v>
      </c>
      <c r="F1187" t="s">
        <v>120</v>
      </c>
      <c r="G1187">
        <v>19889</v>
      </c>
      <c r="H1187">
        <v>60</v>
      </c>
      <c r="I1187" t="s">
        <v>35</v>
      </c>
      <c r="J1187" t="s">
        <v>30</v>
      </c>
      <c r="K1187">
        <v>110</v>
      </c>
      <c r="L1187">
        <v>0.241183014</v>
      </c>
      <c r="M1187" t="s">
        <v>38</v>
      </c>
      <c r="N1187">
        <v>21</v>
      </c>
      <c r="O1187">
        <v>9452</v>
      </c>
      <c r="P1187">
        <v>2508.333333</v>
      </c>
      <c r="Q1187">
        <v>1149</v>
      </c>
      <c r="R1187">
        <v>0.23853970199999999</v>
      </c>
      <c r="S1187">
        <v>0</v>
      </c>
      <c r="T1187">
        <v>51</v>
      </c>
    </row>
    <row r="1188" spans="1:20" x14ac:dyDescent="0.25">
      <c r="A1188" s="1">
        <v>44287</v>
      </c>
      <c r="B1188">
        <v>28</v>
      </c>
      <c r="C1188">
        <v>90296</v>
      </c>
      <c r="D1188">
        <v>561</v>
      </c>
      <c r="F1188" t="s">
        <v>41</v>
      </c>
      <c r="G1188">
        <v>32622</v>
      </c>
      <c r="H1188">
        <v>36</v>
      </c>
      <c r="I1188" t="s">
        <v>22</v>
      </c>
      <c r="J1188" t="s">
        <v>27</v>
      </c>
      <c r="K1188">
        <v>286</v>
      </c>
      <c r="L1188">
        <v>0.355562512</v>
      </c>
      <c r="M1188" t="s">
        <v>24</v>
      </c>
      <c r="N1188">
        <v>21</v>
      </c>
      <c r="O1188">
        <v>686</v>
      </c>
      <c r="P1188">
        <v>7524.6666670000004</v>
      </c>
      <c r="Q1188">
        <v>161444</v>
      </c>
      <c r="R1188">
        <v>0.22005973700000001</v>
      </c>
      <c r="S1188">
        <v>1</v>
      </c>
      <c r="T1188">
        <v>39.200000000000003</v>
      </c>
    </row>
    <row r="1189" spans="1:20" x14ac:dyDescent="0.25">
      <c r="A1189" s="1">
        <v>44288</v>
      </c>
      <c r="B1189">
        <v>37</v>
      </c>
      <c r="D1189">
        <v>560</v>
      </c>
      <c r="E1189" t="s">
        <v>20</v>
      </c>
      <c r="G1189">
        <v>15183</v>
      </c>
      <c r="I1189" t="s">
        <v>35</v>
      </c>
      <c r="J1189" t="s">
        <v>23</v>
      </c>
      <c r="K1189">
        <v>581</v>
      </c>
      <c r="L1189">
        <v>0.53100332299999997</v>
      </c>
      <c r="M1189" t="s">
        <v>38</v>
      </c>
      <c r="N1189">
        <v>18</v>
      </c>
      <c r="O1189">
        <v>4869</v>
      </c>
      <c r="P1189">
        <v>9579.4166669999995</v>
      </c>
      <c r="Q1189">
        <v>178058</v>
      </c>
      <c r="R1189">
        <v>0.27174874799999998</v>
      </c>
      <c r="S1189">
        <v>1</v>
      </c>
      <c r="T1189">
        <v>42.4</v>
      </c>
    </row>
    <row r="1190" spans="1:20" x14ac:dyDescent="0.25">
      <c r="A1190" s="1">
        <v>44289</v>
      </c>
      <c r="B1190">
        <v>46</v>
      </c>
      <c r="C1190">
        <v>33027</v>
      </c>
      <c r="E1190" t="s">
        <v>20</v>
      </c>
      <c r="F1190" t="s">
        <v>25</v>
      </c>
      <c r="G1190">
        <v>38092</v>
      </c>
      <c r="H1190">
        <v>60</v>
      </c>
      <c r="I1190" t="s">
        <v>22</v>
      </c>
      <c r="J1190" t="s">
        <v>23</v>
      </c>
      <c r="K1190">
        <v>606</v>
      </c>
      <c r="L1190">
        <v>0.441678562</v>
      </c>
      <c r="M1190" t="s">
        <v>28</v>
      </c>
      <c r="N1190">
        <v>19</v>
      </c>
      <c r="O1190">
        <v>5789</v>
      </c>
      <c r="P1190">
        <v>2752.25</v>
      </c>
      <c r="Q1190">
        <v>9791</v>
      </c>
      <c r="R1190">
        <v>0.26387989099999998</v>
      </c>
      <c r="S1190">
        <v>0</v>
      </c>
      <c r="T1190">
        <v>57</v>
      </c>
    </row>
    <row r="1191" spans="1:20" x14ac:dyDescent="0.25">
      <c r="A1191" s="1">
        <v>44290</v>
      </c>
      <c r="B1191">
        <v>28</v>
      </c>
      <c r="C1191">
        <v>35262</v>
      </c>
      <c r="D1191">
        <v>536</v>
      </c>
      <c r="E1191" t="s">
        <v>20</v>
      </c>
      <c r="F1191" t="s">
        <v>25</v>
      </c>
      <c r="G1191">
        <v>18400</v>
      </c>
      <c r="H1191">
        <v>96</v>
      </c>
      <c r="I1191" t="s">
        <v>22</v>
      </c>
      <c r="J1191" t="s">
        <v>23</v>
      </c>
      <c r="K1191">
        <v>472</v>
      </c>
      <c r="L1191">
        <v>0.34058576499999998</v>
      </c>
      <c r="M1191" t="s">
        <v>38</v>
      </c>
      <c r="N1191">
        <v>27</v>
      </c>
      <c r="O1191">
        <v>670</v>
      </c>
      <c r="P1191">
        <v>2938.5</v>
      </c>
      <c r="Q1191">
        <v>11975</v>
      </c>
      <c r="R1191">
        <v>0.31454591700000001</v>
      </c>
      <c r="S1191">
        <v>0</v>
      </c>
      <c r="T1191">
        <v>58</v>
      </c>
    </row>
    <row r="1192" spans="1:20" x14ac:dyDescent="0.25">
      <c r="A1192" s="1">
        <v>44291</v>
      </c>
      <c r="B1192">
        <v>41</v>
      </c>
      <c r="C1192">
        <v>33753</v>
      </c>
      <c r="D1192">
        <v>608</v>
      </c>
      <c r="E1192" t="s">
        <v>20</v>
      </c>
      <c r="F1192" t="s">
        <v>29</v>
      </c>
      <c r="G1192">
        <v>19534</v>
      </c>
      <c r="H1192">
        <v>84</v>
      </c>
      <c r="I1192" t="s">
        <v>26</v>
      </c>
      <c r="J1192" t="s">
        <v>27</v>
      </c>
      <c r="K1192">
        <v>411</v>
      </c>
      <c r="L1192">
        <v>0.24063278699999999</v>
      </c>
      <c r="M1192" t="s">
        <v>24</v>
      </c>
      <c r="N1192">
        <v>23</v>
      </c>
      <c r="O1192">
        <v>1030</v>
      </c>
      <c r="P1192">
        <v>2812.75</v>
      </c>
      <c r="Q1192">
        <v>5273</v>
      </c>
      <c r="R1192">
        <v>0.246013814</v>
      </c>
      <c r="S1192">
        <v>0</v>
      </c>
      <c r="T1192">
        <v>52</v>
      </c>
    </row>
    <row r="1193" spans="1:20" x14ac:dyDescent="0.25">
      <c r="A1193" s="1">
        <v>44292</v>
      </c>
      <c r="B1193">
        <v>23</v>
      </c>
      <c r="C1193">
        <v>19898</v>
      </c>
      <c r="D1193">
        <v>575</v>
      </c>
      <c r="F1193" t="s">
        <v>32</v>
      </c>
      <c r="H1193">
        <v>60</v>
      </c>
      <c r="I1193" t="s">
        <v>22</v>
      </c>
      <c r="J1193" t="s">
        <v>27</v>
      </c>
      <c r="K1193">
        <v>276</v>
      </c>
      <c r="L1193">
        <v>0.58243713500000005</v>
      </c>
      <c r="M1193" t="s">
        <v>38</v>
      </c>
      <c r="N1193">
        <v>22</v>
      </c>
      <c r="O1193">
        <v>3016</v>
      </c>
      <c r="P1193">
        <v>1658.166667</v>
      </c>
      <c r="Q1193">
        <v>7435</v>
      </c>
      <c r="R1193">
        <v>0.20600019899999999</v>
      </c>
      <c r="S1193">
        <v>0</v>
      </c>
      <c r="T1193">
        <v>61</v>
      </c>
    </row>
    <row r="1194" spans="1:20" x14ac:dyDescent="0.25">
      <c r="A1194" s="1">
        <v>44293</v>
      </c>
      <c r="B1194">
        <v>32</v>
      </c>
      <c r="C1194">
        <v>79301</v>
      </c>
      <c r="D1194">
        <v>508</v>
      </c>
      <c r="E1194" t="s">
        <v>20</v>
      </c>
      <c r="F1194" t="s">
        <v>25</v>
      </c>
      <c r="H1194">
        <v>12</v>
      </c>
      <c r="I1194" t="s">
        <v>26</v>
      </c>
      <c r="J1194" t="s">
        <v>30</v>
      </c>
      <c r="K1194">
        <v>364</v>
      </c>
      <c r="L1194">
        <v>0.26202323500000002</v>
      </c>
      <c r="M1194" t="s">
        <v>31</v>
      </c>
      <c r="N1194">
        <v>23</v>
      </c>
      <c r="O1194">
        <v>4873</v>
      </c>
      <c r="P1194">
        <v>6608.4166670000004</v>
      </c>
      <c r="Q1194">
        <v>127133</v>
      </c>
      <c r="R1194">
        <v>0.24388188199999999</v>
      </c>
      <c r="S1194">
        <v>0</v>
      </c>
      <c r="T1194">
        <v>52</v>
      </c>
    </row>
    <row r="1195" spans="1:20" x14ac:dyDescent="0.25">
      <c r="A1195" s="1">
        <v>44294</v>
      </c>
      <c r="B1195">
        <v>43</v>
      </c>
      <c r="C1195">
        <v>44424</v>
      </c>
      <c r="D1195">
        <v>546</v>
      </c>
      <c r="E1195" t="s">
        <v>20</v>
      </c>
      <c r="F1195" t="s">
        <v>25</v>
      </c>
      <c r="G1195">
        <v>25184</v>
      </c>
      <c r="H1195">
        <v>24</v>
      </c>
      <c r="I1195" t="s">
        <v>35</v>
      </c>
      <c r="J1195" t="s">
        <v>34</v>
      </c>
      <c r="K1195">
        <v>537</v>
      </c>
      <c r="L1195">
        <v>0.21685021900000001</v>
      </c>
      <c r="M1195" t="s">
        <v>24</v>
      </c>
      <c r="N1195">
        <v>24</v>
      </c>
      <c r="O1195">
        <v>897</v>
      </c>
      <c r="P1195">
        <v>3702</v>
      </c>
      <c r="Q1195">
        <v>3447</v>
      </c>
      <c r="R1195">
        <v>0.24310568699999999</v>
      </c>
      <c r="S1195">
        <v>0</v>
      </c>
      <c r="T1195">
        <v>52</v>
      </c>
    </row>
    <row r="1196" spans="1:20" x14ac:dyDescent="0.25">
      <c r="A1196" s="1">
        <v>44295</v>
      </c>
      <c r="B1196">
        <v>20</v>
      </c>
      <c r="C1196">
        <v>33228</v>
      </c>
      <c r="D1196">
        <v>599</v>
      </c>
      <c r="E1196" t="s">
        <v>20</v>
      </c>
      <c r="G1196">
        <v>27384</v>
      </c>
      <c r="H1196">
        <v>12</v>
      </c>
      <c r="I1196" t="s">
        <v>22</v>
      </c>
      <c r="J1196" t="s">
        <v>27</v>
      </c>
      <c r="K1196">
        <v>961</v>
      </c>
      <c r="L1196">
        <v>0.36775581099999999</v>
      </c>
      <c r="M1196" t="s">
        <v>24</v>
      </c>
      <c r="N1196">
        <v>22</v>
      </c>
      <c r="O1196">
        <v>24762</v>
      </c>
      <c r="P1196">
        <v>2769</v>
      </c>
      <c r="Q1196">
        <v>20078</v>
      </c>
      <c r="R1196">
        <v>0.206121625</v>
      </c>
      <c r="S1196">
        <v>0</v>
      </c>
      <c r="T1196">
        <v>54</v>
      </c>
    </row>
    <row r="1197" spans="1:20" x14ac:dyDescent="0.25">
      <c r="A1197" s="1">
        <v>44296</v>
      </c>
      <c r="B1197">
        <v>45</v>
      </c>
      <c r="C1197">
        <v>55376</v>
      </c>
      <c r="D1197">
        <v>621</v>
      </c>
      <c r="E1197" t="s">
        <v>20</v>
      </c>
      <c r="F1197" t="s">
        <v>29</v>
      </c>
      <c r="G1197">
        <v>12273</v>
      </c>
      <c r="H1197">
        <v>72</v>
      </c>
      <c r="I1197" t="s">
        <v>44</v>
      </c>
      <c r="J1197" t="s">
        <v>27</v>
      </c>
      <c r="K1197">
        <v>111</v>
      </c>
      <c r="L1197">
        <v>0.152886621</v>
      </c>
      <c r="M1197" t="s">
        <v>34</v>
      </c>
      <c r="N1197">
        <v>20</v>
      </c>
      <c r="O1197">
        <v>1967</v>
      </c>
      <c r="P1197">
        <v>4614.6666670000004</v>
      </c>
      <c r="Q1197">
        <v>30506</v>
      </c>
      <c r="R1197">
        <v>0.216683759</v>
      </c>
      <c r="S1197">
        <v>1</v>
      </c>
      <c r="T1197">
        <v>36.799999999999997</v>
      </c>
    </row>
    <row r="1198" spans="1:20" x14ac:dyDescent="0.25">
      <c r="A1198" s="1">
        <v>44297</v>
      </c>
      <c r="B1198">
        <v>39</v>
      </c>
      <c r="C1198">
        <v>34475</v>
      </c>
      <c r="D1198">
        <v>568</v>
      </c>
      <c r="E1198" t="s">
        <v>20</v>
      </c>
      <c r="F1198" t="s">
        <v>25</v>
      </c>
      <c r="G1198">
        <v>55955</v>
      </c>
      <c r="H1198">
        <v>24</v>
      </c>
      <c r="I1198" t="s">
        <v>44</v>
      </c>
      <c r="J1198" t="s">
        <v>30</v>
      </c>
      <c r="K1198">
        <v>665</v>
      </c>
      <c r="L1198">
        <v>0.62170414699999998</v>
      </c>
      <c r="M1198" t="s">
        <v>28</v>
      </c>
      <c r="N1198">
        <v>23</v>
      </c>
      <c r="O1198">
        <v>1509</v>
      </c>
      <c r="P1198">
        <v>2872.916667</v>
      </c>
      <c r="Q1198">
        <v>14511</v>
      </c>
      <c r="R1198">
        <v>0.23862649799999999</v>
      </c>
      <c r="S1198">
        <v>0</v>
      </c>
      <c r="T1198">
        <v>59</v>
      </c>
    </row>
    <row r="1199" spans="1:20" x14ac:dyDescent="0.25">
      <c r="A1199" s="1">
        <v>44298</v>
      </c>
      <c r="B1199">
        <v>46</v>
      </c>
      <c r="D1199">
        <v>596</v>
      </c>
      <c r="E1199" t="s">
        <v>20</v>
      </c>
      <c r="F1199" t="s">
        <v>21</v>
      </c>
      <c r="G1199">
        <v>47793</v>
      </c>
      <c r="I1199" t="s">
        <v>22</v>
      </c>
      <c r="J1199" t="s">
        <v>27</v>
      </c>
      <c r="K1199">
        <v>409</v>
      </c>
      <c r="L1199">
        <v>0.26962180899999999</v>
      </c>
      <c r="M1199" t="s">
        <v>38</v>
      </c>
      <c r="N1199">
        <v>29</v>
      </c>
      <c r="O1199">
        <v>2948</v>
      </c>
      <c r="P1199">
        <v>21499.75</v>
      </c>
      <c r="Q1199">
        <v>9562</v>
      </c>
      <c r="R1199">
        <v>0.33725717100000002</v>
      </c>
      <c r="S1199">
        <v>1</v>
      </c>
      <c r="T1199">
        <v>40</v>
      </c>
    </row>
    <row r="1200" spans="1:20" x14ac:dyDescent="0.25">
      <c r="A1200" s="1">
        <v>44299</v>
      </c>
      <c r="B1200">
        <v>42</v>
      </c>
      <c r="C1200">
        <v>45171</v>
      </c>
      <c r="E1200" t="s">
        <v>20</v>
      </c>
      <c r="F1200" t="s">
        <v>21</v>
      </c>
      <c r="H1200">
        <v>36</v>
      </c>
      <c r="I1200" t="s">
        <v>35</v>
      </c>
      <c r="J1200" t="s">
        <v>27</v>
      </c>
      <c r="K1200">
        <v>271</v>
      </c>
      <c r="L1200">
        <v>5.4791433E-2</v>
      </c>
      <c r="M1200" t="s">
        <v>24</v>
      </c>
      <c r="N1200">
        <v>21</v>
      </c>
      <c r="O1200">
        <v>4464</v>
      </c>
      <c r="P1200">
        <v>3764.25</v>
      </c>
      <c r="Q1200">
        <v>26350</v>
      </c>
      <c r="R1200">
        <v>0.26414770700000001</v>
      </c>
      <c r="S1200">
        <v>0</v>
      </c>
      <c r="T1200">
        <v>55</v>
      </c>
    </row>
    <row r="1201" spans="1:20" x14ac:dyDescent="0.25">
      <c r="A1201" s="1">
        <v>44300</v>
      </c>
      <c r="B1201">
        <v>56</v>
      </c>
      <c r="C1201">
        <v>84567</v>
      </c>
      <c r="D1201">
        <v>507</v>
      </c>
      <c r="E1201" t="s">
        <v>20</v>
      </c>
      <c r="F1201" t="s">
        <v>29</v>
      </c>
      <c r="G1201">
        <v>39411</v>
      </c>
      <c r="H1201">
        <v>84</v>
      </c>
      <c r="I1201" t="s">
        <v>22</v>
      </c>
      <c r="J1201" t="s">
        <v>27</v>
      </c>
      <c r="K1201">
        <v>95</v>
      </c>
      <c r="L1201">
        <v>0.20930806599999999</v>
      </c>
      <c r="M1201" t="s">
        <v>24</v>
      </c>
      <c r="N1201">
        <v>25</v>
      </c>
      <c r="O1201">
        <v>1367</v>
      </c>
      <c r="P1201">
        <v>7047.25</v>
      </c>
      <c r="Q1201">
        <v>43960</v>
      </c>
      <c r="R1201">
        <v>0.29280366899999999</v>
      </c>
      <c r="S1201">
        <v>0</v>
      </c>
      <c r="T1201">
        <v>54</v>
      </c>
    </row>
    <row r="1202" spans="1:20" x14ac:dyDescent="0.25">
      <c r="A1202" s="1">
        <v>44301</v>
      </c>
      <c r="B1202">
        <v>41</v>
      </c>
      <c r="C1202">
        <v>51525</v>
      </c>
      <c r="D1202">
        <v>610</v>
      </c>
      <c r="E1202" t="s">
        <v>45</v>
      </c>
      <c r="F1202" t="s">
        <v>32</v>
      </c>
      <c r="H1202">
        <v>60</v>
      </c>
      <c r="I1202" t="s">
        <v>35</v>
      </c>
      <c r="J1202" t="s">
        <v>34</v>
      </c>
      <c r="K1202">
        <v>100</v>
      </c>
      <c r="L1202">
        <v>0.27445694300000001</v>
      </c>
      <c r="M1202" t="s">
        <v>34</v>
      </c>
      <c r="N1202">
        <v>28</v>
      </c>
      <c r="O1202">
        <v>4635</v>
      </c>
      <c r="P1202">
        <v>4293.75</v>
      </c>
      <c r="Q1202">
        <v>12416</v>
      </c>
      <c r="R1202">
        <v>0.242882659</v>
      </c>
      <c r="S1202">
        <v>0</v>
      </c>
      <c r="T1202">
        <v>59</v>
      </c>
    </row>
    <row r="1203" spans="1:20" x14ac:dyDescent="0.25">
      <c r="A1203" s="1">
        <v>44302</v>
      </c>
      <c r="B1203">
        <v>34</v>
      </c>
      <c r="C1203">
        <v>39065</v>
      </c>
      <c r="D1203">
        <v>626</v>
      </c>
      <c r="E1203" t="s">
        <v>20</v>
      </c>
      <c r="F1203" t="s">
        <v>29</v>
      </c>
      <c r="G1203">
        <v>16934</v>
      </c>
      <c r="H1203">
        <v>84</v>
      </c>
      <c r="I1203" t="s">
        <v>22</v>
      </c>
      <c r="J1203" t="s">
        <v>30</v>
      </c>
      <c r="K1203">
        <v>447</v>
      </c>
      <c r="L1203">
        <v>0.65439291200000005</v>
      </c>
      <c r="M1203" t="s">
        <v>28</v>
      </c>
      <c r="N1203">
        <v>24</v>
      </c>
      <c r="O1203">
        <v>4193</v>
      </c>
      <c r="P1203">
        <v>3255.416667</v>
      </c>
      <c r="Q1203">
        <v>463279</v>
      </c>
      <c r="R1203">
        <v>0.225221279</v>
      </c>
      <c r="S1203">
        <v>1</v>
      </c>
      <c r="T1203">
        <v>39.200000000000003</v>
      </c>
    </row>
    <row r="1204" spans="1:20" x14ac:dyDescent="0.25">
      <c r="A1204" s="1">
        <v>44303</v>
      </c>
      <c r="B1204">
        <v>41</v>
      </c>
      <c r="C1204">
        <v>51854</v>
      </c>
      <c r="D1204">
        <v>580</v>
      </c>
      <c r="F1204" t="s">
        <v>25</v>
      </c>
      <c r="G1204">
        <v>17382</v>
      </c>
      <c r="H1204">
        <v>48</v>
      </c>
      <c r="I1204" t="s">
        <v>26</v>
      </c>
      <c r="J1204" t="s">
        <v>23</v>
      </c>
      <c r="K1204">
        <v>603</v>
      </c>
      <c r="L1204">
        <v>0.175159391</v>
      </c>
      <c r="M1204" t="s">
        <v>31</v>
      </c>
      <c r="N1204">
        <v>19</v>
      </c>
      <c r="O1204">
        <v>2712</v>
      </c>
      <c r="P1204">
        <v>4321.1666670000004</v>
      </c>
      <c r="Q1204">
        <v>112855</v>
      </c>
      <c r="R1204">
        <v>0.19091411699999999</v>
      </c>
      <c r="S1204">
        <v>1</v>
      </c>
      <c r="T1204">
        <v>37.6</v>
      </c>
    </row>
    <row r="1205" spans="1:20" x14ac:dyDescent="0.25">
      <c r="A1205" s="1">
        <v>44304</v>
      </c>
      <c r="B1205">
        <v>46</v>
      </c>
      <c r="C1205">
        <v>48662</v>
      </c>
      <c r="D1205">
        <v>579</v>
      </c>
      <c r="E1205" t="s">
        <v>20</v>
      </c>
      <c r="F1205" t="s">
        <v>29</v>
      </c>
      <c r="G1205">
        <v>19271</v>
      </c>
      <c r="H1205">
        <v>120</v>
      </c>
      <c r="I1205" t="s">
        <v>22</v>
      </c>
      <c r="J1205" t="s">
        <v>30</v>
      </c>
      <c r="K1205">
        <v>353</v>
      </c>
      <c r="L1205">
        <v>9.7016449000000005E-2</v>
      </c>
      <c r="M1205" t="s">
        <v>38</v>
      </c>
      <c r="N1205">
        <v>23</v>
      </c>
      <c r="O1205">
        <v>1420</v>
      </c>
      <c r="P1205">
        <v>4055.166667</v>
      </c>
      <c r="Q1205">
        <v>43995</v>
      </c>
      <c r="R1205">
        <v>0.31947735999999999</v>
      </c>
      <c r="S1205">
        <v>0</v>
      </c>
      <c r="T1205">
        <v>57</v>
      </c>
    </row>
    <row r="1206" spans="1:20" x14ac:dyDescent="0.25">
      <c r="A1206" s="1">
        <v>44305</v>
      </c>
      <c r="B1206">
        <v>40</v>
      </c>
      <c r="C1206">
        <v>201820</v>
      </c>
      <c r="D1206">
        <v>559</v>
      </c>
      <c r="E1206" t="s">
        <v>20</v>
      </c>
      <c r="F1206" t="s">
        <v>32</v>
      </c>
      <c r="G1206">
        <v>69282</v>
      </c>
      <c r="H1206">
        <v>48</v>
      </c>
      <c r="I1206" t="s">
        <v>22</v>
      </c>
      <c r="J1206" t="s">
        <v>27</v>
      </c>
      <c r="K1206">
        <v>342</v>
      </c>
      <c r="L1206">
        <v>0.161054902</v>
      </c>
      <c r="M1206" t="s">
        <v>28</v>
      </c>
      <c r="N1206">
        <v>28</v>
      </c>
      <c r="O1206">
        <v>2068</v>
      </c>
      <c r="P1206">
        <v>16818.333330000001</v>
      </c>
      <c r="Q1206">
        <v>54454</v>
      </c>
      <c r="R1206">
        <v>0.26004550300000001</v>
      </c>
      <c r="S1206">
        <v>1</v>
      </c>
      <c r="T1206">
        <v>41.6</v>
      </c>
    </row>
    <row r="1207" spans="1:20" x14ac:dyDescent="0.25">
      <c r="A1207" s="1">
        <v>44306</v>
      </c>
      <c r="B1207">
        <v>40</v>
      </c>
      <c r="C1207">
        <v>49751</v>
      </c>
      <c r="D1207">
        <v>613</v>
      </c>
      <c r="E1207" t="s">
        <v>20</v>
      </c>
      <c r="F1207" t="s">
        <v>29</v>
      </c>
      <c r="H1207">
        <v>36</v>
      </c>
      <c r="I1207" t="s">
        <v>22</v>
      </c>
      <c r="J1207" t="s">
        <v>30</v>
      </c>
      <c r="K1207">
        <v>603</v>
      </c>
      <c r="L1207">
        <v>0.14353544600000001</v>
      </c>
      <c r="M1207" t="s">
        <v>24</v>
      </c>
      <c r="N1207">
        <v>28</v>
      </c>
      <c r="O1207">
        <v>20647</v>
      </c>
      <c r="P1207">
        <v>4145.9166670000004</v>
      </c>
      <c r="Q1207">
        <v>60900</v>
      </c>
      <c r="R1207">
        <v>0.20076785799999999</v>
      </c>
      <c r="S1207">
        <v>0</v>
      </c>
      <c r="T1207">
        <v>45</v>
      </c>
    </row>
    <row r="1208" spans="1:20" x14ac:dyDescent="0.25">
      <c r="A1208" s="1">
        <v>44307</v>
      </c>
      <c r="B1208">
        <v>31</v>
      </c>
      <c r="C1208">
        <v>15000</v>
      </c>
      <c r="D1208">
        <v>580</v>
      </c>
      <c r="E1208" t="s">
        <v>20</v>
      </c>
      <c r="F1208" t="s">
        <v>25</v>
      </c>
      <c r="G1208">
        <v>17839</v>
      </c>
      <c r="H1208">
        <v>60</v>
      </c>
      <c r="I1208" t="s">
        <v>26</v>
      </c>
      <c r="J1208" t="s">
        <v>30</v>
      </c>
      <c r="K1208">
        <v>445</v>
      </c>
      <c r="L1208">
        <v>0.116815768</v>
      </c>
      <c r="M1208" t="s">
        <v>28</v>
      </c>
      <c r="N1208">
        <v>20</v>
      </c>
      <c r="O1208">
        <v>6583</v>
      </c>
      <c r="P1208">
        <v>1250</v>
      </c>
      <c r="Q1208">
        <v>52647</v>
      </c>
      <c r="R1208">
        <v>0.23197383599999999</v>
      </c>
      <c r="S1208">
        <v>0</v>
      </c>
      <c r="T1208">
        <v>50</v>
      </c>
    </row>
    <row r="1209" spans="1:20" x14ac:dyDescent="0.25">
      <c r="A1209" s="1">
        <v>44308</v>
      </c>
      <c r="B1209">
        <v>32</v>
      </c>
      <c r="C1209">
        <v>180760</v>
      </c>
      <c r="D1209">
        <v>604</v>
      </c>
      <c r="E1209" t="s">
        <v>20</v>
      </c>
      <c r="F1209" t="s">
        <v>29</v>
      </c>
      <c r="G1209">
        <v>27670</v>
      </c>
      <c r="H1209">
        <v>24</v>
      </c>
      <c r="I1209" t="s">
        <v>44</v>
      </c>
      <c r="J1209" t="s">
        <v>30</v>
      </c>
      <c r="K1209">
        <v>199</v>
      </c>
      <c r="L1209">
        <v>0.26887166600000001</v>
      </c>
      <c r="M1209" t="s">
        <v>28</v>
      </c>
      <c r="N1209">
        <v>25</v>
      </c>
      <c r="O1209">
        <v>1767</v>
      </c>
      <c r="P1209">
        <v>15063.333329999999</v>
      </c>
      <c r="Q1209">
        <v>58566</v>
      </c>
      <c r="R1209">
        <v>0.218886356</v>
      </c>
      <c r="S1209">
        <v>1</v>
      </c>
      <c r="T1209">
        <v>36</v>
      </c>
    </row>
    <row r="1210" spans="1:20" x14ac:dyDescent="0.25">
      <c r="A1210" s="1">
        <v>44309</v>
      </c>
      <c r="B1210">
        <v>23</v>
      </c>
      <c r="D1210">
        <v>592</v>
      </c>
      <c r="E1210" t="s">
        <v>20</v>
      </c>
      <c r="F1210" t="s">
        <v>32</v>
      </c>
      <c r="G1210">
        <v>31949</v>
      </c>
      <c r="I1210" t="s">
        <v>22</v>
      </c>
      <c r="J1210" t="s">
        <v>27</v>
      </c>
      <c r="K1210">
        <v>569</v>
      </c>
      <c r="L1210">
        <v>0.21960652</v>
      </c>
      <c r="M1210" t="s">
        <v>24</v>
      </c>
      <c r="N1210">
        <v>25</v>
      </c>
      <c r="O1210">
        <v>6798</v>
      </c>
      <c r="P1210">
        <v>2537.75</v>
      </c>
      <c r="Q1210">
        <v>44396</v>
      </c>
      <c r="R1210">
        <v>0.198316774</v>
      </c>
      <c r="S1210">
        <v>0</v>
      </c>
      <c r="T1210">
        <v>52</v>
      </c>
    </row>
    <row r="1211" spans="1:20" x14ac:dyDescent="0.25">
      <c r="A1211" s="1">
        <v>44310</v>
      </c>
      <c r="B1211">
        <v>60</v>
      </c>
      <c r="C1211">
        <v>60665</v>
      </c>
      <c r="D1211">
        <v>661</v>
      </c>
      <c r="E1211" t="s">
        <v>20</v>
      </c>
      <c r="F1211" t="s">
        <v>29</v>
      </c>
      <c r="G1211">
        <v>9243</v>
      </c>
      <c r="H1211">
        <v>96</v>
      </c>
      <c r="I1211" t="s">
        <v>22</v>
      </c>
      <c r="J1211" t="s">
        <v>30</v>
      </c>
      <c r="K1211">
        <v>931</v>
      </c>
      <c r="L1211">
        <v>7.5242265000000003E-2</v>
      </c>
      <c r="M1211" t="s">
        <v>38</v>
      </c>
      <c r="N1211">
        <v>27</v>
      </c>
      <c r="O1211">
        <v>1343</v>
      </c>
      <c r="P1211">
        <v>5055.4166670000004</v>
      </c>
      <c r="Q1211">
        <v>183800</v>
      </c>
      <c r="R1211">
        <v>0.20350316500000001</v>
      </c>
      <c r="S1211">
        <v>0</v>
      </c>
      <c r="T1211">
        <v>40</v>
      </c>
    </row>
    <row r="1212" spans="1:20" x14ac:dyDescent="0.25">
      <c r="A1212" t="s">
        <v>127</v>
      </c>
      <c r="B1212">
        <v>25</v>
      </c>
      <c r="C1212">
        <v>32137</v>
      </c>
      <c r="D1212">
        <v>607</v>
      </c>
      <c r="E1212" t="s">
        <v>39</v>
      </c>
      <c r="F1212" t="s">
        <v>43</v>
      </c>
      <c r="G1212">
        <v>26075</v>
      </c>
      <c r="H1212">
        <v>48</v>
      </c>
      <c r="I1212" t="s">
        <v>22</v>
      </c>
      <c r="J1212" t="s">
        <v>30</v>
      </c>
      <c r="K1212">
        <v>172</v>
      </c>
      <c r="L1212">
        <v>0.32503849499999998</v>
      </c>
      <c r="M1212" t="s">
        <v>38</v>
      </c>
      <c r="N1212">
        <v>27</v>
      </c>
      <c r="O1212">
        <v>4433</v>
      </c>
      <c r="P1212">
        <v>2678.083333</v>
      </c>
      <c r="Q1212">
        <v>124397</v>
      </c>
      <c r="R1212">
        <v>0.19701917899999999</v>
      </c>
      <c r="S1212">
        <v>0</v>
      </c>
      <c r="T1212">
        <v>51</v>
      </c>
    </row>
    <row r="1213" spans="1:20" x14ac:dyDescent="0.25">
      <c r="A1213" s="1">
        <v>44312</v>
      </c>
      <c r="B1213">
        <v>31</v>
      </c>
      <c r="C1213">
        <v>33899</v>
      </c>
      <c r="E1213" t="s">
        <v>20</v>
      </c>
      <c r="F1213" t="s">
        <v>32</v>
      </c>
      <c r="G1213">
        <v>29274</v>
      </c>
      <c r="H1213">
        <v>48</v>
      </c>
      <c r="I1213" t="s">
        <v>35</v>
      </c>
      <c r="J1213" t="s">
        <v>23</v>
      </c>
      <c r="K1213">
        <v>532</v>
      </c>
      <c r="L1213">
        <v>0.24589190399999999</v>
      </c>
      <c r="M1213" t="s">
        <v>38</v>
      </c>
      <c r="N1213">
        <v>28</v>
      </c>
      <c r="O1213">
        <v>2233</v>
      </c>
      <c r="P1213">
        <v>2824.916667</v>
      </c>
      <c r="Q1213">
        <v>8743</v>
      </c>
      <c r="R1213">
        <v>0.237592201</v>
      </c>
      <c r="S1213">
        <v>0</v>
      </c>
      <c r="T1213">
        <v>54</v>
      </c>
    </row>
    <row r="1214" spans="1:20" x14ac:dyDescent="0.25">
      <c r="A1214" s="1">
        <v>44313</v>
      </c>
      <c r="B1214">
        <v>31</v>
      </c>
      <c r="C1214">
        <v>24987</v>
      </c>
      <c r="D1214">
        <v>630</v>
      </c>
      <c r="E1214" t="s">
        <v>20</v>
      </c>
      <c r="F1214" t="s">
        <v>29</v>
      </c>
      <c r="G1214">
        <v>5233</v>
      </c>
      <c r="H1214">
        <v>60</v>
      </c>
      <c r="I1214" t="s">
        <v>26</v>
      </c>
      <c r="J1214" t="s">
        <v>23</v>
      </c>
      <c r="K1214">
        <v>270</v>
      </c>
      <c r="L1214">
        <v>0.183590911</v>
      </c>
      <c r="M1214" t="s">
        <v>38</v>
      </c>
      <c r="N1214">
        <v>26</v>
      </c>
      <c r="O1214">
        <v>9662</v>
      </c>
      <c r="P1214">
        <v>2082.25</v>
      </c>
      <c r="Q1214">
        <v>6841</v>
      </c>
      <c r="R1214">
        <v>0.198597628</v>
      </c>
      <c r="S1214">
        <v>0</v>
      </c>
      <c r="T1214">
        <v>48</v>
      </c>
    </row>
    <row r="1215" spans="1:20" x14ac:dyDescent="0.25">
      <c r="A1215" s="1">
        <v>44314</v>
      </c>
      <c r="B1215">
        <v>50</v>
      </c>
      <c r="C1215">
        <v>15126</v>
      </c>
      <c r="D1215">
        <v>551</v>
      </c>
      <c r="E1215" t="s">
        <v>20</v>
      </c>
      <c r="F1215" t="s">
        <v>32</v>
      </c>
      <c r="G1215">
        <v>25667</v>
      </c>
      <c r="H1215">
        <v>84</v>
      </c>
      <c r="I1215" t="s">
        <v>22</v>
      </c>
      <c r="J1215" t="s">
        <v>27</v>
      </c>
      <c r="K1215">
        <v>322</v>
      </c>
      <c r="L1215">
        <v>0.41954653600000003</v>
      </c>
      <c r="M1215" t="s">
        <v>24</v>
      </c>
      <c r="N1215">
        <v>28</v>
      </c>
      <c r="O1215">
        <v>1926</v>
      </c>
      <c r="P1215">
        <v>1260.5</v>
      </c>
      <c r="Q1215">
        <v>60832</v>
      </c>
      <c r="R1215">
        <v>0.26334190400000002</v>
      </c>
      <c r="S1215">
        <v>0</v>
      </c>
      <c r="T1215">
        <v>55</v>
      </c>
    </row>
    <row r="1216" spans="1:20" x14ac:dyDescent="0.25">
      <c r="A1216" s="1">
        <v>44315</v>
      </c>
      <c r="B1216">
        <v>36</v>
      </c>
      <c r="C1216">
        <v>33380</v>
      </c>
      <c r="D1216">
        <v>496</v>
      </c>
      <c r="E1216" t="s">
        <v>20</v>
      </c>
      <c r="F1216" t="s">
        <v>29</v>
      </c>
      <c r="H1216">
        <v>36</v>
      </c>
      <c r="I1216" t="s">
        <v>22</v>
      </c>
      <c r="J1216" t="s">
        <v>27</v>
      </c>
      <c r="K1216">
        <v>341</v>
      </c>
      <c r="L1216">
        <v>9.6995263999999998E-2</v>
      </c>
      <c r="M1216" t="s">
        <v>28</v>
      </c>
      <c r="N1216">
        <v>34</v>
      </c>
      <c r="O1216">
        <v>1329</v>
      </c>
      <c r="P1216">
        <v>2781.666667</v>
      </c>
      <c r="Q1216">
        <v>7791</v>
      </c>
      <c r="R1216">
        <v>0.24144447999999999</v>
      </c>
      <c r="S1216">
        <v>0</v>
      </c>
      <c r="T1216">
        <v>57</v>
      </c>
    </row>
    <row r="1217" spans="1:20" x14ac:dyDescent="0.25">
      <c r="A1217" s="1">
        <v>44316</v>
      </c>
      <c r="B1217">
        <v>54</v>
      </c>
      <c r="C1217">
        <v>74274</v>
      </c>
      <c r="D1217">
        <v>647</v>
      </c>
      <c r="E1217" t="s">
        <v>20</v>
      </c>
      <c r="F1217" t="s">
        <v>25</v>
      </c>
      <c r="G1217">
        <v>35345</v>
      </c>
      <c r="H1217">
        <v>60</v>
      </c>
      <c r="I1217" t="s">
        <v>26</v>
      </c>
      <c r="J1217" t="s">
        <v>30</v>
      </c>
      <c r="K1217">
        <v>340</v>
      </c>
      <c r="L1217">
        <v>0.35939648099999999</v>
      </c>
      <c r="M1217" t="s">
        <v>31</v>
      </c>
      <c r="N1217">
        <v>31</v>
      </c>
      <c r="O1217">
        <v>3155</v>
      </c>
      <c r="P1217">
        <v>6189.5</v>
      </c>
      <c r="Q1217">
        <v>71193</v>
      </c>
      <c r="R1217">
        <v>0.199472068</v>
      </c>
      <c r="S1217">
        <v>0</v>
      </c>
      <c r="T1217">
        <v>51</v>
      </c>
    </row>
    <row r="1218" spans="1:20" x14ac:dyDescent="0.25">
      <c r="A1218" s="1">
        <v>44317</v>
      </c>
      <c r="B1218">
        <v>31</v>
      </c>
      <c r="C1218">
        <v>15953</v>
      </c>
      <c r="D1218">
        <v>531</v>
      </c>
      <c r="E1218" t="s">
        <v>33</v>
      </c>
      <c r="F1218" t="s">
        <v>29</v>
      </c>
      <c r="G1218">
        <v>10317</v>
      </c>
      <c r="H1218">
        <v>24</v>
      </c>
      <c r="I1218" t="s">
        <v>22</v>
      </c>
      <c r="J1218" t="s">
        <v>30</v>
      </c>
      <c r="K1218">
        <v>503</v>
      </c>
      <c r="L1218">
        <v>6.4467274000000005E-2</v>
      </c>
      <c r="M1218" t="s">
        <v>28</v>
      </c>
      <c r="N1218">
        <v>30</v>
      </c>
      <c r="O1218">
        <v>2569</v>
      </c>
      <c r="P1218">
        <v>1329.416667</v>
      </c>
      <c r="Q1218">
        <v>8569</v>
      </c>
      <c r="R1218">
        <v>0.24574247399999999</v>
      </c>
      <c r="S1218">
        <v>0</v>
      </c>
      <c r="T1218">
        <v>58</v>
      </c>
    </row>
    <row r="1219" spans="1:20" x14ac:dyDescent="0.25">
      <c r="A1219" s="1">
        <v>44318</v>
      </c>
      <c r="B1219">
        <v>43</v>
      </c>
      <c r="C1219">
        <v>58596</v>
      </c>
      <c r="D1219">
        <v>538</v>
      </c>
      <c r="E1219" t="s">
        <v>20</v>
      </c>
      <c r="F1219" t="s">
        <v>25</v>
      </c>
      <c r="G1219">
        <v>14156</v>
      </c>
      <c r="H1219">
        <v>48</v>
      </c>
      <c r="I1219" t="s">
        <v>22</v>
      </c>
      <c r="J1219" t="s">
        <v>34</v>
      </c>
      <c r="K1219">
        <v>476</v>
      </c>
      <c r="L1219">
        <v>0.158803218</v>
      </c>
      <c r="M1219" t="s">
        <v>38</v>
      </c>
      <c r="N1219">
        <v>22</v>
      </c>
      <c r="O1219">
        <v>1679</v>
      </c>
      <c r="P1219">
        <v>4883</v>
      </c>
      <c r="Q1219">
        <v>2202</v>
      </c>
      <c r="R1219">
        <v>0.23399678500000001</v>
      </c>
      <c r="S1219">
        <v>0</v>
      </c>
      <c r="T1219">
        <v>50</v>
      </c>
    </row>
    <row r="1220" spans="1:20" x14ac:dyDescent="0.25">
      <c r="A1220" s="1">
        <v>44319</v>
      </c>
      <c r="B1220">
        <v>29</v>
      </c>
      <c r="C1220">
        <v>168394</v>
      </c>
      <c r="D1220">
        <v>565</v>
      </c>
      <c r="E1220" t="s">
        <v>20</v>
      </c>
      <c r="F1220" t="s">
        <v>32</v>
      </c>
      <c r="G1220">
        <v>17987</v>
      </c>
      <c r="H1220">
        <v>48</v>
      </c>
      <c r="I1220" t="s">
        <v>22</v>
      </c>
      <c r="J1220" t="s">
        <v>27</v>
      </c>
      <c r="K1220">
        <v>427</v>
      </c>
      <c r="L1220">
        <v>0.537815818</v>
      </c>
      <c r="M1220" t="s">
        <v>28</v>
      </c>
      <c r="N1220">
        <v>24</v>
      </c>
      <c r="O1220">
        <v>5479</v>
      </c>
      <c r="P1220">
        <v>14032.833329999999</v>
      </c>
      <c r="Q1220">
        <v>28836</v>
      </c>
      <c r="R1220">
        <v>0.27658440000000001</v>
      </c>
      <c r="S1220">
        <v>1</v>
      </c>
      <c r="T1220">
        <v>53.6</v>
      </c>
    </row>
    <row r="1221" spans="1:20" x14ac:dyDescent="0.25">
      <c r="A1221" s="1">
        <v>44320</v>
      </c>
      <c r="B1221">
        <v>65</v>
      </c>
      <c r="C1221">
        <v>64456</v>
      </c>
      <c r="D1221">
        <v>604</v>
      </c>
      <c r="E1221" t="s">
        <v>20</v>
      </c>
      <c r="F1221" t="s">
        <v>32</v>
      </c>
      <c r="G1221">
        <v>14351</v>
      </c>
      <c r="H1221">
        <v>12</v>
      </c>
      <c r="I1221" t="s">
        <v>35</v>
      </c>
      <c r="J1221" t="s">
        <v>30</v>
      </c>
      <c r="K1221">
        <v>317</v>
      </c>
      <c r="L1221">
        <v>0.136259307</v>
      </c>
      <c r="M1221" t="s">
        <v>34</v>
      </c>
      <c r="N1221">
        <v>24</v>
      </c>
      <c r="O1221">
        <v>4158</v>
      </c>
      <c r="P1221">
        <v>5371.3333329999996</v>
      </c>
      <c r="Q1221">
        <v>5453</v>
      </c>
      <c r="R1221">
        <v>0.191368542</v>
      </c>
      <c r="S1221">
        <v>0</v>
      </c>
      <c r="T1221">
        <v>47</v>
      </c>
    </row>
    <row r="1222" spans="1:20" x14ac:dyDescent="0.25">
      <c r="A1222" s="1">
        <v>44321</v>
      </c>
      <c r="B1222">
        <v>25</v>
      </c>
      <c r="C1222">
        <v>21195</v>
      </c>
      <c r="D1222">
        <v>494</v>
      </c>
      <c r="E1222" t="s">
        <v>45</v>
      </c>
      <c r="F1222" t="s">
        <v>21</v>
      </c>
      <c r="G1222">
        <v>21007</v>
      </c>
      <c r="H1222">
        <v>72</v>
      </c>
      <c r="I1222" t="s">
        <v>22</v>
      </c>
      <c r="J1222" t="s">
        <v>27</v>
      </c>
      <c r="K1222">
        <v>544</v>
      </c>
      <c r="L1222">
        <v>8.8663061000000001E-2</v>
      </c>
      <c r="M1222" t="s">
        <v>38</v>
      </c>
      <c r="N1222">
        <v>29</v>
      </c>
      <c r="O1222">
        <v>1305</v>
      </c>
      <c r="P1222">
        <v>1766.25</v>
      </c>
      <c r="Q1222">
        <v>95073</v>
      </c>
      <c r="R1222">
        <v>0.25151785799999998</v>
      </c>
      <c r="S1222">
        <v>0</v>
      </c>
      <c r="T1222">
        <v>52</v>
      </c>
    </row>
    <row r="1223" spans="1:20" x14ac:dyDescent="0.25">
      <c r="A1223" s="1">
        <v>44322</v>
      </c>
      <c r="B1223">
        <v>43</v>
      </c>
      <c r="C1223">
        <v>67951</v>
      </c>
      <c r="D1223">
        <v>466</v>
      </c>
      <c r="E1223" t="s">
        <v>72</v>
      </c>
      <c r="F1223" t="s">
        <v>29</v>
      </c>
      <c r="G1223">
        <v>42078</v>
      </c>
      <c r="H1223">
        <v>108</v>
      </c>
      <c r="I1223" t="s">
        <v>22</v>
      </c>
      <c r="J1223" t="s">
        <v>30</v>
      </c>
      <c r="K1223">
        <v>317</v>
      </c>
      <c r="L1223">
        <v>0.177506465</v>
      </c>
      <c r="M1223" t="s">
        <v>31</v>
      </c>
      <c r="N1223">
        <v>18</v>
      </c>
      <c r="O1223">
        <v>2258</v>
      </c>
      <c r="P1223">
        <v>5662.5833329999996</v>
      </c>
      <c r="Q1223">
        <v>13331</v>
      </c>
      <c r="R1223">
        <v>0.37860657599999997</v>
      </c>
      <c r="S1223">
        <v>0</v>
      </c>
      <c r="T1223">
        <v>53</v>
      </c>
    </row>
    <row r="1224" spans="1:20" x14ac:dyDescent="0.25">
      <c r="A1224" s="1">
        <v>44323</v>
      </c>
      <c r="B1224">
        <v>47</v>
      </c>
      <c r="C1224">
        <v>104173</v>
      </c>
      <c r="D1224">
        <v>615</v>
      </c>
      <c r="E1224" t="s">
        <v>20</v>
      </c>
      <c r="G1224">
        <v>27127</v>
      </c>
      <c r="H1224">
        <v>48</v>
      </c>
      <c r="I1224" t="s">
        <v>35</v>
      </c>
      <c r="J1224" t="s">
        <v>30</v>
      </c>
      <c r="K1224">
        <v>337</v>
      </c>
      <c r="L1224">
        <v>0.18434932800000001</v>
      </c>
      <c r="M1224" t="s">
        <v>28</v>
      </c>
      <c r="N1224">
        <v>24</v>
      </c>
      <c r="O1224">
        <v>1447</v>
      </c>
      <c r="P1224">
        <v>8681.0833330000005</v>
      </c>
      <c r="Q1224">
        <v>42600</v>
      </c>
      <c r="R1224">
        <v>0.20006043700000001</v>
      </c>
      <c r="S1224">
        <v>1</v>
      </c>
      <c r="T1224">
        <v>36.799999999999997</v>
      </c>
    </row>
    <row r="1225" spans="1:20" x14ac:dyDescent="0.25">
      <c r="A1225" s="1">
        <v>44324</v>
      </c>
      <c r="B1225">
        <v>44</v>
      </c>
      <c r="C1225">
        <v>110217</v>
      </c>
      <c r="D1225">
        <v>551</v>
      </c>
      <c r="E1225" t="s">
        <v>20</v>
      </c>
      <c r="F1225" t="s">
        <v>21</v>
      </c>
      <c r="G1225">
        <v>15263</v>
      </c>
      <c r="H1225">
        <v>72</v>
      </c>
      <c r="I1225" t="s">
        <v>26</v>
      </c>
      <c r="J1225" t="s">
        <v>27</v>
      </c>
      <c r="K1225">
        <v>156</v>
      </c>
      <c r="L1225">
        <v>0.20987060299999999</v>
      </c>
      <c r="M1225" t="s">
        <v>31</v>
      </c>
      <c r="N1225">
        <v>21</v>
      </c>
      <c r="O1225">
        <v>1193</v>
      </c>
      <c r="P1225">
        <v>9184.75</v>
      </c>
      <c r="Q1225">
        <v>9084</v>
      </c>
      <c r="R1225">
        <v>0.27950892399999999</v>
      </c>
      <c r="S1225">
        <v>1</v>
      </c>
      <c r="T1225">
        <v>44</v>
      </c>
    </row>
    <row r="1226" spans="1:20" x14ac:dyDescent="0.25">
      <c r="A1226" s="1">
        <v>44325</v>
      </c>
      <c r="B1226">
        <v>37</v>
      </c>
      <c r="C1226">
        <v>56798</v>
      </c>
      <c r="D1226">
        <v>629</v>
      </c>
      <c r="E1226" t="s">
        <v>45</v>
      </c>
      <c r="F1226" t="s">
        <v>21</v>
      </c>
      <c r="G1226">
        <v>58960</v>
      </c>
      <c r="H1226">
        <v>48</v>
      </c>
      <c r="I1226" t="s">
        <v>22</v>
      </c>
      <c r="J1226" t="s">
        <v>30</v>
      </c>
      <c r="K1226">
        <v>782</v>
      </c>
      <c r="L1226">
        <v>0.179290589</v>
      </c>
      <c r="M1226" t="s">
        <v>28</v>
      </c>
      <c r="N1226">
        <v>32</v>
      </c>
      <c r="O1226">
        <v>2201</v>
      </c>
      <c r="P1226">
        <v>4733.1666670000004</v>
      </c>
      <c r="Q1226">
        <v>185524</v>
      </c>
      <c r="R1226">
        <v>0.26769140699999999</v>
      </c>
      <c r="S1226">
        <v>0</v>
      </c>
      <c r="T1226">
        <v>47</v>
      </c>
    </row>
    <row r="1227" spans="1:20" x14ac:dyDescent="0.25">
      <c r="A1227" s="1">
        <v>44326</v>
      </c>
      <c r="B1227">
        <v>38</v>
      </c>
      <c r="C1227">
        <v>72049</v>
      </c>
      <c r="D1227">
        <v>609</v>
      </c>
      <c r="E1227" t="s">
        <v>20</v>
      </c>
      <c r="F1227" t="s">
        <v>29</v>
      </c>
      <c r="G1227">
        <v>35254</v>
      </c>
      <c r="H1227">
        <v>36</v>
      </c>
      <c r="I1227" t="s">
        <v>26</v>
      </c>
      <c r="J1227" t="s">
        <v>27</v>
      </c>
      <c r="K1227">
        <v>347</v>
      </c>
      <c r="L1227">
        <v>0.178277824</v>
      </c>
      <c r="M1227" t="s">
        <v>28</v>
      </c>
      <c r="N1227">
        <v>16</v>
      </c>
      <c r="O1227">
        <v>912</v>
      </c>
      <c r="P1227">
        <v>6004.0833329999996</v>
      </c>
      <c r="Q1227">
        <v>72043</v>
      </c>
      <c r="R1227">
        <v>0.20186567599999999</v>
      </c>
      <c r="S1227">
        <v>0</v>
      </c>
      <c r="T1227">
        <v>52</v>
      </c>
    </row>
    <row r="1228" spans="1:20" x14ac:dyDescent="0.25">
      <c r="A1228" t="s">
        <v>128</v>
      </c>
      <c r="B1228">
        <v>40</v>
      </c>
      <c r="C1228">
        <v>68262</v>
      </c>
      <c r="D1228">
        <v>591</v>
      </c>
      <c r="E1228" t="s">
        <v>46</v>
      </c>
      <c r="F1228" t="s">
        <v>102</v>
      </c>
      <c r="G1228">
        <v>15992</v>
      </c>
      <c r="H1228">
        <v>48</v>
      </c>
      <c r="I1228" t="s">
        <v>22</v>
      </c>
      <c r="J1228" t="s">
        <v>34</v>
      </c>
      <c r="K1228">
        <v>476</v>
      </c>
      <c r="L1228">
        <v>0.13731463999999999</v>
      </c>
      <c r="M1228" t="s">
        <v>28</v>
      </c>
      <c r="N1228">
        <v>25</v>
      </c>
      <c r="O1228">
        <v>1214</v>
      </c>
      <c r="P1228">
        <v>5688.5</v>
      </c>
      <c r="Q1228">
        <v>156000</v>
      </c>
      <c r="R1228">
        <v>0.2585904</v>
      </c>
      <c r="S1228">
        <v>0</v>
      </c>
      <c r="T1228">
        <v>45</v>
      </c>
    </row>
    <row r="1229" spans="1:20" x14ac:dyDescent="0.25">
      <c r="A1229" s="1">
        <v>44328</v>
      </c>
      <c r="B1229">
        <v>38</v>
      </c>
      <c r="C1229">
        <v>90141</v>
      </c>
      <c r="D1229">
        <v>549</v>
      </c>
      <c r="E1229" t="s">
        <v>20</v>
      </c>
      <c r="F1229" t="s">
        <v>21</v>
      </c>
      <c r="G1229">
        <v>14659</v>
      </c>
      <c r="H1229">
        <v>72</v>
      </c>
      <c r="I1229" t="s">
        <v>35</v>
      </c>
      <c r="J1229" t="s">
        <v>27</v>
      </c>
      <c r="K1229">
        <v>287</v>
      </c>
      <c r="L1229">
        <v>0.23310230100000001</v>
      </c>
      <c r="M1229" t="s">
        <v>34</v>
      </c>
      <c r="N1229">
        <v>30</v>
      </c>
      <c r="O1229">
        <v>6464</v>
      </c>
      <c r="P1229">
        <v>7511.75</v>
      </c>
      <c r="Q1229">
        <v>139162</v>
      </c>
      <c r="R1229">
        <v>0.218901972</v>
      </c>
      <c r="S1229">
        <v>1</v>
      </c>
      <c r="T1229">
        <v>37.6</v>
      </c>
    </row>
    <row r="1230" spans="1:20" x14ac:dyDescent="0.25">
      <c r="A1230" s="1">
        <v>44329</v>
      </c>
      <c r="B1230">
        <v>51</v>
      </c>
      <c r="C1230">
        <v>66084</v>
      </c>
      <c r="D1230">
        <v>651</v>
      </c>
      <c r="F1230" t="s">
        <v>32</v>
      </c>
      <c r="G1230">
        <v>27649</v>
      </c>
      <c r="H1230">
        <v>48</v>
      </c>
      <c r="I1230" t="s">
        <v>26</v>
      </c>
      <c r="J1230" t="s">
        <v>23</v>
      </c>
      <c r="K1230">
        <v>196</v>
      </c>
      <c r="L1230">
        <v>0.28018143299999998</v>
      </c>
      <c r="M1230" t="s">
        <v>24</v>
      </c>
      <c r="N1230">
        <v>22</v>
      </c>
      <c r="O1230">
        <v>579</v>
      </c>
      <c r="P1230">
        <v>5507</v>
      </c>
      <c r="Q1230">
        <v>32898</v>
      </c>
      <c r="R1230">
        <v>0.15996459499999999</v>
      </c>
      <c r="S1230">
        <v>1</v>
      </c>
      <c r="T1230">
        <v>36.799999999999997</v>
      </c>
    </row>
    <row r="1231" spans="1:20" x14ac:dyDescent="0.25">
      <c r="A1231" s="1">
        <v>44330</v>
      </c>
      <c r="B1231">
        <v>66</v>
      </c>
      <c r="C1231">
        <v>46419</v>
      </c>
      <c r="D1231">
        <v>619</v>
      </c>
      <c r="E1231" t="s">
        <v>20</v>
      </c>
      <c r="F1231" t="s">
        <v>29</v>
      </c>
      <c r="G1231">
        <v>22788</v>
      </c>
      <c r="H1231">
        <v>48</v>
      </c>
      <c r="I1231" t="s">
        <v>22</v>
      </c>
      <c r="J1231" t="s">
        <v>30</v>
      </c>
      <c r="K1231">
        <v>716</v>
      </c>
      <c r="L1231">
        <v>0.11965638100000001</v>
      </c>
      <c r="M1231" t="s">
        <v>28</v>
      </c>
      <c r="N1231">
        <v>24</v>
      </c>
      <c r="O1231">
        <v>1462</v>
      </c>
      <c r="P1231">
        <v>3868.25</v>
      </c>
      <c r="Q1231">
        <v>128356</v>
      </c>
      <c r="R1231">
        <v>0.19898986499999999</v>
      </c>
      <c r="S1231">
        <v>0</v>
      </c>
      <c r="T1231">
        <v>57</v>
      </c>
    </row>
    <row r="1232" spans="1:20" x14ac:dyDescent="0.25">
      <c r="A1232" s="1">
        <v>44331</v>
      </c>
      <c r="B1232">
        <v>33</v>
      </c>
      <c r="C1232">
        <v>102371</v>
      </c>
      <c r="D1232">
        <v>629</v>
      </c>
      <c r="E1232" t="s">
        <v>20</v>
      </c>
      <c r="F1232" t="s">
        <v>21</v>
      </c>
      <c r="G1232">
        <v>23297</v>
      </c>
      <c r="H1232">
        <v>24</v>
      </c>
      <c r="I1232" t="s">
        <v>26</v>
      </c>
      <c r="J1232" t="s">
        <v>30</v>
      </c>
      <c r="K1232">
        <v>718</v>
      </c>
      <c r="L1232">
        <v>0.34847370700000002</v>
      </c>
      <c r="M1232" t="s">
        <v>38</v>
      </c>
      <c r="N1232">
        <v>22</v>
      </c>
      <c r="O1232">
        <v>533</v>
      </c>
      <c r="P1232">
        <v>8530.9166669999995</v>
      </c>
      <c r="Q1232">
        <v>141694</v>
      </c>
      <c r="R1232">
        <v>0.18725045100000001</v>
      </c>
      <c r="S1232">
        <v>1</v>
      </c>
      <c r="T1232">
        <v>37.6</v>
      </c>
    </row>
    <row r="1233" spans="1:20" x14ac:dyDescent="0.25">
      <c r="A1233" s="1">
        <v>44332</v>
      </c>
      <c r="B1233">
        <v>23</v>
      </c>
      <c r="C1233">
        <v>25972</v>
      </c>
      <c r="D1233">
        <v>508</v>
      </c>
      <c r="E1233" t="s">
        <v>33</v>
      </c>
      <c r="F1233" t="s">
        <v>25</v>
      </c>
      <c r="G1233">
        <v>14214</v>
      </c>
      <c r="H1233">
        <v>48</v>
      </c>
      <c r="I1233" t="s">
        <v>26</v>
      </c>
      <c r="J1233" t="s">
        <v>27</v>
      </c>
      <c r="K1233">
        <v>209</v>
      </c>
      <c r="L1233">
        <v>0.18188362999999999</v>
      </c>
      <c r="M1233" t="s">
        <v>24</v>
      </c>
      <c r="N1233">
        <v>26</v>
      </c>
      <c r="O1233">
        <v>675</v>
      </c>
      <c r="P1233">
        <v>2164.333333</v>
      </c>
      <c r="Q1233">
        <v>14385</v>
      </c>
      <c r="R1233">
        <v>0.25710925400000001</v>
      </c>
      <c r="S1233">
        <v>0</v>
      </c>
      <c r="T1233">
        <v>62</v>
      </c>
    </row>
    <row r="1234" spans="1:20" x14ac:dyDescent="0.25">
      <c r="A1234" s="1">
        <v>44333</v>
      </c>
      <c r="B1234">
        <v>38</v>
      </c>
      <c r="C1234">
        <v>217035</v>
      </c>
      <c r="E1234" t="s">
        <v>20</v>
      </c>
      <c r="F1234" t="s">
        <v>32</v>
      </c>
      <c r="G1234">
        <v>15933</v>
      </c>
      <c r="H1234">
        <v>12</v>
      </c>
      <c r="I1234" t="s">
        <v>22</v>
      </c>
      <c r="J1234" t="s">
        <v>27</v>
      </c>
      <c r="K1234">
        <v>809</v>
      </c>
      <c r="L1234">
        <v>0.181774925</v>
      </c>
      <c r="M1234" t="s">
        <v>28</v>
      </c>
      <c r="N1234">
        <v>27</v>
      </c>
      <c r="O1234">
        <v>7206</v>
      </c>
      <c r="P1234">
        <v>18086.25</v>
      </c>
      <c r="Q1234">
        <v>17680</v>
      </c>
      <c r="R1234">
        <v>0.23211896000000001</v>
      </c>
      <c r="S1234">
        <v>1</v>
      </c>
      <c r="T1234">
        <v>40</v>
      </c>
    </row>
    <row r="1235" spans="1:20" x14ac:dyDescent="0.25">
      <c r="A1235" s="1">
        <v>44334</v>
      </c>
      <c r="B1235">
        <v>70</v>
      </c>
      <c r="C1235">
        <v>39859</v>
      </c>
      <c r="D1235">
        <v>635</v>
      </c>
      <c r="E1235" t="s">
        <v>20</v>
      </c>
      <c r="F1235" t="s">
        <v>25</v>
      </c>
      <c r="G1235">
        <v>9119</v>
      </c>
      <c r="H1235">
        <v>72</v>
      </c>
      <c r="I1235" t="s">
        <v>22</v>
      </c>
      <c r="J1235" t="s">
        <v>30</v>
      </c>
      <c r="K1235">
        <v>616</v>
      </c>
      <c r="L1235">
        <v>0.173239696</v>
      </c>
      <c r="M1235" t="s">
        <v>28</v>
      </c>
      <c r="N1235">
        <v>22</v>
      </c>
      <c r="O1235">
        <v>2270</v>
      </c>
      <c r="P1235">
        <v>3321.583333</v>
      </c>
      <c r="Q1235">
        <v>6488</v>
      </c>
      <c r="R1235">
        <v>0.20973825099999999</v>
      </c>
      <c r="S1235">
        <v>0</v>
      </c>
      <c r="T1235">
        <v>48</v>
      </c>
    </row>
    <row r="1236" spans="1:20" x14ac:dyDescent="0.25">
      <c r="A1236" s="1">
        <v>44335</v>
      </c>
      <c r="B1236">
        <v>30</v>
      </c>
      <c r="C1236">
        <v>83995</v>
      </c>
      <c r="D1236">
        <v>547</v>
      </c>
      <c r="E1236" t="s">
        <v>45</v>
      </c>
      <c r="F1236" t="s">
        <v>41</v>
      </c>
      <c r="G1236">
        <v>24515</v>
      </c>
      <c r="H1236">
        <v>108</v>
      </c>
      <c r="I1236" t="s">
        <v>22</v>
      </c>
      <c r="J1236" t="s">
        <v>30</v>
      </c>
      <c r="K1236">
        <v>231</v>
      </c>
      <c r="L1236">
        <v>0.62721362700000005</v>
      </c>
      <c r="M1236" t="s">
        <v>38</v>
      </c>
      <c r="N1236">
        <v>27</v>
      </c>
      <c r="O1236">
        <v>6406</v>
      </c>
      <c r="P1236">
        <v>6999.5833329999996</v>
      </c>
      <c r="Q1236">
        <v>23158</v>
      </c>
      <c r="R1236">
        <v>0.27427335800000002</v>
      </c>
      <c r="S1236">
        <v>0</v>
      </c>
      <c r="T1236">
        <v>63</v>
      </c>
    </row>
    <row r="1237" spans="1:20" x14ac:dyDescent="0.25">
      <c r="A1237" s="1">
        <v>44336</v>
      </c>
      <c r="B1237">
        <v>59</v>
      </c>
      <c r="C1237">
        <v>31448</v>
      </c>
      <c r="E1237" t="s">
        <v>45</v>
      </c>
      <c r="F1237" t="s">
        <v>41</v>
      </c>
      <c r="H1237">
        <v>36</v>
      </c>
      <c r="I1237" t="s">
        <v>26</v>
      </c>
      <c r="J1237" t="s">
        <v>27</v>
      </c>
      <c r="K1237">
        <v>516</v>
      </c>
      <c r="L1237">
        <v>0.26895068700000002</v>
      </c>
      <c r="M1237" t="s">
        <v>34</v>
      </c>
      <c r="N1237">
        <v>31</v>
      </c>
      <c r="O1237">
        <v>3685</v>
      </c>
      <c r="P1237">
        <v>2620.666667</v>
      </c>
      <c r="Q1237">
        <v>74920</v>
      </c>
      <c r="R1237">
        <v>0.159883425</v>
      </c>
      <c r="S1237">
        <v>0</v>
      </c>
      <c r="T1237">
        <v>48</v>
      </c>
    </row>
    <row r="1238" spans="1:20" x14ac:dyDescent="0.25">
      <c r="A1238" s="1">
        <v>44337</v>
      </c>
      <c r="B1238">
        <v>60</v>
      </c>
      <c r="C1238">
        <v>43319</v>
      </c>
      <c r="D1238">
        <v>645</v>
      </c>
      <c r="E1238" t="s">
        <v>20</v>
      </c>
      <c r="F1238" t="s">
        <v>29</v>
      </c>
      <c r="G1238">
        <v>70896</v>
      </c>
      <c r="H1238">
        <v>60</v>
      </c>
      <c r="I1238" t="s">
        <v>22</v>
      </c>
      <c r="J1238" t="s">
        <v>27</v>
      </c>
      <c r="K1238">
        <v>189</v>
      </c>
      <c r="L1238">
        <v>6.3452855000000002E-2</v>
      </c>
      <c r="M1238" t="s">
        <v>28</v>
      </c>
      <c r="N1238">
        <v>29</v>
      </c>
      <c r="O1238">
        <v>2560</v>
      </c>
      <c r="P1238">
        <v>3609.916667</v>
      </c>
      <c r="Q1238">
        <v>4198</v>
      </c>
      <c r="R1238">
        <v>0.274746506</v>
      </c>
      <c r="S1238">
        <v>0</v>
      </c>
      <c r="T1238">
        <v>53</v>
      </c>
    </row>
    <row r="1239" spans="1:20" x14ac:dyDescent="0.25">
      <c r="A1239" s="1">
        <v>44338</v>
      </c>
      <c r="B1239">
        <v>33</v>
      </c>
      <c r="D1239">
        <v>546</v>
      </c>
      <c r="E1239" t="s">
        <v>20</v>
      </c>
      <c r="F1239" t="s">
        <v>21</v>
      </c>
      <c r="G1239">
        <v>24404</v>
      </c>
      <c r="I1239" t="s">
        <v>35</v>
      </c>
      <c r="J1239" t="s">
        <v>34</v>
      </c>
      <c r="K1239">
        <v>344</v>
      </c>
      <c r="L1239">
        <v>0.26673418399999999</v>
      </c>
      <c r="M1239" t="s">
        <v>24</v>
      </c>
      <c r="N1239">
        <v>31</v>
      </c>
      <c r="O1239">
        <v>1369</v>
      </c>
      <c r="P1239">
        <v>2897.083333</v>
      </c>
      <c r="Q1239">
        <v>8030</v>
      </c>
      <c r="R1239">
        <v>0.245237439</v>
      </c>
      <c r="S1239">
        <v>0</v>
      </c>
      <c r="T1239">
        <v>52</v>
      </c>
    </row>
    <row r="1240" spans="1:20" x14ac:dyDescent="0.25">
      <c r="A1240" s="1">
        <v>44339</v>
      </c>
      <c r="B1240">
        <v>46</v>
      </c>
      <c r="C1240">
        <v>18156</v>
      </c>
      <c r="D1240">
        <v>592</v>
      </c>
      <c r="E1240" t="s">
        <v>20</v>
      </c>
      <c r="F1240" t="s">
        <v>32</v>
      </c>
      <c r="G1240">
        <v>34993</v>
      </c>
      <c r="H1240">
        <v>72</v>
      </c>
      <c r="I1240" t="s">
        <v>22</v>
      </c>
      <c r="J1240" t="s">
        <v>30</v>
      </c>
      <c r="K1240">
        <v>707</v>
      </c>
      <c r="L1240">
        <v>0.32224086699999999</v>
      </c>
      <c r="M1240" t="s">
        <v>38</v>
      </c>
      <c r="N1240">
        <v>29</v>
      </c>
      <c r="O1240">
        <v>2178</v>
      </c>
      <c r="P1240">
        <v>1513</v>
      </c>
      <c r="Q1240">
        <v>54794</v>
      </c>
      <c r="R1240">
        <v>0.239701731</v>
      </c>
      <c r="S1240">
        <v>0</v>
      </c>
      <c r="T1240">
        <v>55</v>
      </c>
    </row>
    <row r="1241" spans="1:20" x14ac:dyDescent="0.25">
      <c r="A1241" s="1">
        <v>44340</v>
      </c>
      <c r="B1241">
        <v>59</v>
      </c>
      <c r="C1241">
        <v>30522</v>
      </c>
      <c r="D1241">
        <v>580</v>
      </c>
      <c r="E1241" t="s">
        <v>52</v>
      </c>
      <c r="F1241" t="s">
        <v>32</v>
      </c>
      <c r="G1241">
        <v>29778</v>
      </c>
      <c r="H1241">
        <v>96</v>
      </c>
      <c r="I1241" t="s">
        <v>22</v>
      </c>
      <c r="J1241" t="s">
        <v>27</v>
      </c>
      <c r="K1241">
        <v>602</v>
      </c>
      <c r="L1241">
        <v>0.24190304900000001</v>
      </c>
      <c r="M1241" t="s">
        <v>31</v>
      </c>
      <c r="N1241">
        <v>25</v>
      </c>
      <c r="O1241">
        <v>64234</v>
      </c>
      <c r="P1241">
        <v>2543.5</v>
      </c>
      <c r="Q1241">
        <v>316184</v>
      </c>
      <c r="R1241">
        <v>0.28728657400000002</v>
      </c>
      <c r="S1241">
        <v>0</v>
      </c>
      <c r="T1241">
        <v>49</v>
      </c>
    </row>
    <row r="1242" spans="1:20" x14ac:dyDescent="0.25">
      <c r="A1242" s="1">
        <v>44341</v>
      </c>
      <c r="B1242">
        <v>35</v>
      </c>
      <c r="C1242">
        <v>47644</v>
      </c>
      <c r="D1242">
        <v>460</v>
      </c>
      <c r="E1242" t="s">
        <v>20</v>
      </c>
      <c r="F1242" t="s">
        <v>25</v>
      </c>
      <c r="G1242">
        <v>11399</v>
      </c>
      <c r="H1242">
        <v>24</v>
      </c>
      <c r="I1242" t="s">
        <v>26</v>
      </c>
      <c r="J1242" t="s">
        <v>23</v>
      </c>
      <c r="K1242">
        <v>797</v>
      </c>
      <c r="L1242">
        <v>0.26613634800000002</v>
      </c>
      <c r="M1242" t="s">
        <v>38</v>
      </c>
      <c r="N1242">
        <v>29</v>
      </c>
      <c r="O1242">
        <v>9996</v>
      </c>
      <c r="P1242">
        <v>3970.333333</v>
      </c>
      <c r="Q1242">
        <v>19256</v>
      </c>
      <c r="R1242">
        <v>0.22055459399999999</v>
      </c>
      <c r="S1242">
        <v>1</v>
      </c>
      <c r="T1242">
        <v>42.4</v>
      </c>
    </row>
    <row r="1243" spans="1:20" x14ac:dyDescent="0.25">
      <c r="A1243" s="1">
        <v>44342</v>
      </c>
      <c r="B1243">
        <v>37</v>
      </c>
      <c r="C1243">
        <v>37773</v>
      </c>
      <c r="D1243">
        <v>570</v>
      </c>
      <c r="E1243" t="s">
        <v>20</v>
      </c>
      <c r="F1243" t="s">
        <v>32</v>
      </c>
      <c r="G1243">
        <v>22092</v>
      </c>
      <c r="H1243">
        <v>36</v>
      </c>
      <c r="I1243" t="s">
        <v>35</v>
      </c>
      <c r="J1243" t="s">
        <v>34</v>
      </c>
      <c r="K1243">
        <v>431</v>
      </c>
      <c r="L1243">
        <v>0.27305132799999998</v>
      </c>
      <c r="M1243" t="s">
        <v>24</v>
      </c>
      <c r="N1243">
        <v>25</v>
      </c>
      <c r="O1243">
        <v>4384</v>
      </c>
      <c r="P1243">
        <v>3147.75</v>
      </c>
      <c r="Q1243">
        <v>22054</v>
      </c>
      <c r="R1243">
        <v>0.20358544200000001</v>
      </c>
      <c r="S1243">
        <v>0</v>
      </c>
      <c r="T1243">
        <v>55</v>
      </c>
    </row>
    <row r="1244" spans="1:20" x14ac:dyDescent="0.25">
      <c r="A1244" t="s">
        <v>129</v>
      </c>
      <c r="B1244">
        <v>33</v>
      </c>
      <c r="C1244">
        <v>64640</v>
      </c>
      <c r="D1244">
        <v>560</v>
      </c>
      <c r="E1244" t="s">
        <v>61</v>
      </c>
      <c r="F1244" t="s">
        <v>67</v>
      </c>
      <c r="G1244">
        <v>24070</v>
      </c>
      <c r="H1244">
        <v>36</v>
      </c>
      <c r="I1244" t="s">
        <v>26</v>
      </c>
      <c r="J1244" t="s">
        <v>34</v>
      </c>
      <c r="K1244">
        <v>467</v>
      </c>
      <c r="L1244">
        <v>0.474878244</v>
      </c>
      <c r="M1244" t="s">
        <v>38</v>
      </c>
      <c r="N1244">
        <v>26</v>
      </c>
      <c r="O1244">
        <v>265</v>
      </c>
      <c r="P1244">
        <v>5386.6666670000004</v>
      </c>
      <c r="Q1244">
        <v>78253</v>
      </c>
      <c r="R1244">
        <v>0.27402590999999998</v>
      </c>
      <c r="S1244">
        <v>0</v>
      </c>
      <c r="T1244">
        <v>54</v>
      </c>
    </row>
    <row r="1245" spans="1:20" x14ac:dyDescent="0.25">
      <c r="A1245" s="1">
        <v>44344</v>
      </c>
      <c r="B1245">
        <v>27</v>
      </c>
      <c r="C1245">
        <v>26048</v>
      </c>
      <c r="D1245">
        <v>538</v>
      </c>
      <c r="E1245" t="s">
        <v>20</v>
      </c>
      <c r="F1245" t="s">
        <v>32</v>
      </c>
      <c r="H1245">
        <v>24</v>
      </c>
      <c r="I1245" t="s">
        <v>26</v>
      </c>
      <c r="J1245" t="s">
        <v>23</v>
      </c>
      <c r="K1245">
        <v>484</v>
      </c>
      <c r="L1245">
        <v>0.23543750099999999</v>
      </c>
      <c r="M1245" t="s">
        <v>28</v>
      </c>
      <c r="N1245">
        <v>25</v>
      </c>
      <c r="O1245">
        <v>4770</v>
      </c>
      <c r="P1245">
        <v>2170.666667</v>
      </c>
      <c r="Q1245">
        <v>129745</v>
      </c>
      <c r="R1245">
        <v>0.28281304400000001</v>
      </c>
      <c r="S1245">
        <v>0</v>
      </c>
      <c r="T1245">
        <v>51</v>
      </c>
    </row>
    <row r="1246" spans="1:20" x14ac:dyDescent="0.25">
      <c r="A1246" s="1">
        <v>44345</v>
      </c>
      <c r="B1246">
        <v>32</v>
      </c>
      <c r="C1246">
        <v>134339</v>
      </c>
      <c r="D1246">
        <v>603</v>
      </c>
      <c r="E1246" t="s">
        <v>33</v>
      </c>
      <c r="F1246" t="s">
        <v>29</v>
      </c>
      <c r="G1246">
        <v>17800</v>
      </c>
      <c r="H1246">
        <v>60</v>
      </c>
      <c r="I1246" t="s">
        <v>26</v>
      </c>
      <c r="J1246" t="s">
        <v>30</v>
      </c>
      <c r="K1246">
        <v>220</v>
      </c>
      <c r="L1246">
        <v>0.391003196</v>
      </c>
      <c r="M1246" t="s">
        <v>28</v>
      </c>
      <c r="N1246">
        <v>23</v>
      </c>
      <c r="O1246">
        <v>5922</v>
      </c>
      <c r="P1246">
        <v>5744.4166670000004</v>
      </c>
      <c r="Q1246">
        <v>3025</v>
      </c>
      <c r="R1246">
        <v>0.25852631100000001</v>
      </c>
      <c r="S1246">
        <v>0</v>
      </c>
      <c r="T1246">
        <v>53</v>
      </c>
    </row>
    <row r="1247" spans="1:20" x14ac:dyDescent="0.25">
      <c r="A1247" s="1">
        <v>44346</v>
      </c>
      <c r="B1247">
        <v>25</v>
      </c>
      <c r="C1247">
        <v>21495</v>
      </c>
      <c r="D1247">
        <v>524</v>
      </c>
      <c r="E1247" t="s">
        <v>20</v>
      </c>
      <c r="F1247" t="s">
        <v>32</v>
      </c>
      <c r="G1247">
        <v>9558</v>
      </c>
      <c r="H1247">
        <v>108</v>
      </c>
      <c r="I1247" t="s">
        <v>22</v>
      </c>
      <c r="J1247" t="s">
        <v>27</v>
      </c>
      <c r="K1247">
        <v>660</v>
      </c>
      <c r="L1247">
        <v>0.293287772</v>
      </c>
      <c r="M1247" t="s">
        <v>24</v>
      </c>
      <c r="N1247">
        <v>24</v>
      </c>
      <c r="O1247">
        <v>738</v>
      </c>
      <c r="P1247">
        <v>1791.25</v>
      </c>
      <c r="Q1247">
        <v>196299</v>
      </c>
      <c r="R1247">
        <v>0.27613467800000002</v>
      </c>
      <c r="S1247">
        <v>0</v>
      </c>
      <c r="T1247">
        <v>51</v>
      </c>
    </row>
    <row r="1248" spans="1:20" x14ac:dyDescent="0.25">
      <c r="A1248" s="1">
        <v>44347</v>
      </c>
      <c r="B1248">
        <v>40</v>
      </c>
      <c r="C1248">
        <v>89532</v>
      </c>
      <c r="D1248">
        <v>510</v>
      </c>
      <c r="E1248" t="s">
        <v>20</v>
      </c>
      <c r="F1248" t="s">
        <v>32</v>
      </c>
      <c r="G1248">
        <v>20570</v>
      </c>
      <c r="H1248">
        <v>24</v>
      </c>
      <c r="I1248" t="s">
        <v>26</v>
      </c>
      <c r="J1248" t="s">
        <v>27</v>
      </c>
      <c r="K1248">
        <v>663</v>
      </c>
      <c r="L1248">
        <v>0.59620543199999998</v>
      </c>
      <c r="M1248" t="s">
        <v>38</v>
      </c>
      <c r="N1248">
        <v>18</v>
      </c>
      <c r="O1248">
        <v>999</v>
      </c>
      <c r="P1248">
        <v>7461</v>
      </c>
      <c r="Q1248">
        <v>38237</v>
      </c>
      <c r="R1248">
        <v>0.22863423499999999</v>
      </c>
      <c r="S1248">
        <v>1</v>
      </c>
      <c r="T1248">
        <v>48</v>
      </c>
    </row>
    <row r="1249" spans="1:20" x14ac:dyDescent="0.25">
      <c r="A1249" s="1">
        <v>44348</v>
      </c>
      <c r="B1249">
        <v>30</v>
      </c>
      <c r="C1249">
        <v>79731</v>
      </c>
      <c r="D1249">
        <v>586</v>
      </c>
      <c r="E1249" t="s">
        <v>20</v>
      </c>
      <c r="F1249" t="s">
        <v>21</v>
      </c>
      <c r="G1249">
        <v>12481</v>
      </c>
      <c r="H1249">
        <v>60</v>
      </c>
      <c r="I1249" t="s">
        <v>22</v>
      </c>
      <c r="J1249" t="s">
        <v>34</v>
      </c>
      <c r="K1249">
        <v>382</v>
      </c>
      <c r="L1249">
        <v>0.27249578499999999</v>
      </c>
      <c r="M1249" t="s">
        <v>28</v>
      </c>
      <c r="N1249">
        <v>24</v>
      </c>
      <c r="O1249">
        <v>1317</v>
      </c>
      <c r="P1249">
        <v>6644.25</v>
      </c>
      <c r="Q1249">
        <v>8257</v>
      </c>
      <c r="R1249">
        <v>0.24556123599999999</v>
      </c>
      <c r="S1249">
        <v>0</v>
      </c>
      <c r="T1249">
        <v>57</v>
      </c>
    </row>
    <row r="1250" spans="1:20" x14ac:dyDescent="0.25">
      <c r="A1250" s="1">
        <v>44349</v>
      </c>
      <c r="B1250">
        <v>42</v>
      </c>
      <c r="C1250">
        <v>73649</v>
      </c>
      <c r="D1250">
        <v>527</v>
      </c>
      <c r="E1250" t="s">
        <v>20</v>
      </c>
      <c r="F1250" t="s">
        <v>32</v>
      </c>
      <c r="G1250">
        <v>54387</v>
      </c>
      <c r="H1250">
        <v>48</v>
      </c>
      <c r="I1250" t="s">
        <v>26</v>
      </c>
      <c r="J1250" t="s">
        <v>27</v>
      </c>
      <c r="K1250">
        <v>615</v>
      </c>
      <c r="L1250">
        <v>3.6839944999999999E-2</v>
      </c>
      <c r="M1250" t="s">
        <v>34</v>
      </c>
      <c r="N1250">
        <v>24</v>
      </c>
      <c r="O1250">
        <v>1769</v>
      </c>
      <c r="P1250">
        <v>6137.4166670000004</v>
      </c>
      <c r="Q1250">
        <v>9557</v>
      </c>
      <c r="R1250">
        <v>0.308378967</v>
      </c>
      <c r="S1250">
        <v>0</v>
      </c>
      <c r="T1250">
        <v>56</v>
      </c>
    </row>
    <row r="1251" spans="1:20" x14ac:dyDescent="0.25">
      <c r="A1251" s="1">
        <v>44350</v>
      </c>
      <c r="B1251">
        <v>21</v>
      </c>
      <c r="C1251">
        <v>31071</v>
      </c>
      <c r="D1251">
        <v>534</v>
      </c>
      <c r="E1251" t="s">
        <v>20</v>
      </c>
      <c r="G1251">
        <v>14665</v>
      </c>
      <c r="H1251">
        <v>60</v>
      </c>
      <c r="I1251" t="s">
        <v>26</v>
      </c>
      <c r="J1251" t="s">
        <v>27</v>
      </c>
      <c r="K1251">
        <v>213</v>
      </c>
      <c r="L1251">
        <v>0.33609086700000002</v>
      </c>
      <c r="M1251" t="s">
        <v>38</v>
      </c>
      <c r="N1251">
        <v>24</v>
      </c>
      <c r="O1251">
        <v>1031</v>
      </c>
      <c r="P1251">
        <v>2589.25</v>
      </c>
      <c r="Q1251">
        <v>34112</v>
      </c>
      <c r="R1251">
        <v>0.26831061699999997</v>
      </c>
      <c r="S1251">
        <v>0</v>
      </c>
      <c r="T1251">
        <v>56</v>
      </c>
    </row>
    <row r="1252" spans="1:20" x14ac:dyDescent="0.25">
      <c r="A1252" s="1">
        <v>44351</v>
      </c>
      <c r="B1252">
        <v>43</v>
      </c>
      <c r="C1252">
        <v>95093</v>
      </c>
      <c r="D1252">
        <v>599</v>
      </c>
      <c r="E1252" t="s">
        <v>20</v>
      </c>
      <c r="F1252" t="s">
        <v>32</v>
      </c>
      <c r="G1252">
        <v>17414</v>
      </c>
      <c r="H1252">
        <v>72</v>
      </c>
      <c r="I1252" t="s">
        <v>22</v>
      </c>
      <c r="J1252" t="s">
        <v>30</v>
      </c>
      <c r="K1252">
        <v>720</v>
      </c>
      <c r="L1252">
        <v>0.14162408500000001</v>
      </c>
      <c r="M1252" t="s">
        <v>24</v>
      </c>
      <c r="N1252">
        <v>21</v>
      </c>
      <c r="O1252">
        <v>3946</v>
      </c>
      <c r="P1252">
        <v>7924.4166670000004</v>
      </c>
      <c r="Q1252">
        <v>68418</v>
      </c>
      <c r="R1252">
        <v>0.200994859</v>
      </c>
      <c r="S1252">
        <v>1</v>
      </c>
      <c r="T1252">
        <v>38.4</v>
      </c>
    </row>
    <row r="1253" spans="1:20" x14ac:dyDescent="0.25">
      <c r="A1253" s="1">
        <v>44352</v>
      </c>
      <c r="B1253">
        <v>50</v>
      </c>
      <c r="C1253">
        <v>24933</v>
      </c>
      <c r="D1253">
        <v>679</v>
      </c>
      <c r="E1253" t="s">
        <v>20</v>
      </c>
      <c r="F1253" t="s">
        <v>21</v>
      </c>
      <c r="G1253">
        <v>23904</v>
      </c>
      <c r="H1253">
        <v>36</v>
      </c>
      <c r="I1253" t="s">
        <v>26</v>
      </c>
      <c r="J1253" t="s">
        <v>27</v>
      </c>
      <c r="K1253">
        <v>376</v>
      </c>
      <c r="L1253">
        <v>0.45548470699999999</v>
      </c>
      <c r="M1253" t="s">
        <v>24</v>
      </c>
      <c r="N1253">
        <v>18</v>
      </c>
      <c r="O1253">
        <v>11053</v>
      </c>
      <c r="P1253">
        <v>2077.75</v>
      </c>
      <c r="Q1253">
        <v>10080</v>
      </c>
      <c r="R1253">
        <v>0.17662813899999999</v>
      </c>
      <c r="S1253">
        <v>0</v>
      </c>
      <c r="T1253">
        <v>52</v>
      </c>
    </row>
    <row r="1254" spans="1:20" x14ac:dyDescent="0.25">
      <c r="A1254" s="1">
        <v>44353</v>
      </c>
      <c r="B1254">
        <v>18</v>
      </c>
      <c r="C1254">
        <v>41894</v>
      </c>
      <c r="D1254">
        <v>457</v>
      </c>
      <c r="E1254" t="s">
        <v>45</v>
      </c>
      <c r="F1254" t="s">
        <v>29</v>
      </c>
      <c r="G1254">
        <v>10036</v>
      </c>
      <c r="H1254">
        <v>24</v>
      </c>
      <c r="I1254" t="s">
        <v>26</v>
      </c>
      <c r="J1254" t="s">
        <v>27</v>
      </c>
      <c r="K1254">
        <v>480</v>
      </c>
      <c r="L1254">
        <v>0.34027358000000002</v>
      </c>
      <c r="M1254" t="s">
        <v>24</v>
      </c>
      <c r="N1254">
        <v>17</v>
      </c>
      <c r="O1254">
        <v>7905</v>
      </c>
      <c r="P1254">
        <v>3491.166667</v>
      </c>
      <c r="Q1254">
        <v>3217</v>
      </c>
      <c r="R1254">
        <v>0.20522879999999999</v>
      </c>
      <c r="S1254">
        <v>0</v>
      </c>
      <c r="T1254">
        <v>58</v>
      </c>
    </row>
    <row r="1255" spans="1:20" x14ac:dyDescent="0.25">
      <c r="A1255" s="1">
        <v>44354</v>
      </c>
      <c r="B1255">
        <v>44</v>
      </c>
      <c r="C1255">
        <v>59114</v>
      </c>
      <c r="D1255">
        <v>611</v>
      </c>
      <c r="E1255" t="s">
        <v>20</v>
      </c>
      <c r="F1255" t="s">
        <v>29</v>
      </c>
      <c r="G1255">
        <v>40271</v>
      </c>
      <c r="H1255">
        <v>48</v>
      </c>
      <c r="I1255" t="s">
        <v>35</v>
      </c>
      <c r="J1255" t="s">
        <v>30</v>
      </c>
      <c r="K1255">
        <v>214</v>
      </c>
      <c r="L1255">
        <v>0.52344806399999999</v>
      </c>
      <c r="M1255" t="s">
        <v>31</v>
      </c>
      <c r="N1255">
        <v>26</v>
      </c>
      <c r="O1255">
        <v>5157</v>
      </c>
      <c r="P1255">
        <v>4926.1666670000004</v>
      </c>
      <c r="Q1255">
        <v>73572</v>
      </c>
      <c r="R1255">
        <v>0.2194284</v>
      </c>
      <c r="S1255">
        <v>0</v>
      </c>
      <c r="T1255">
        <v>59</v>
      </c>
    </row>
    <row r="1256" spans="1:20" x14ac:dyDescent="0.25">
      <c r="A1256" s="1">
        <v>44355</v>
      </c>
      <c r="B1256">
        <v>54</v>
      </c>
      <c r="C1256">
        <v>94169</v>
      </c>
      <c r="D1256">
        <v>565</v>
      </c>
      <c r="E1256" t="s">
        <v>20</v>
      </c>
      <c r="F1256" t="s">
        <v>32</v>
      </c>
      <c r="G1256">
        <v>29305</v>
      </c>
      <c r="H1256">
        <v>36</v>
      </c>
      <c r="I1256" t="s">
        <v>22</v>
      </c>
      <c r="J1256" t="s">
        <v>30</v>
      </c>
      <c r="K1256">
        <v>808</v>
      </c>
      <c r="L1256">
        <v>0.27400017799999998</v>
      </c>
      <c r="M1256" t="s">
        <v>31</v>
      </c>
      <c r="N1256">
        <v>18</v>
      </c>
      <c r="O1256">
        <v>13603</v>
      </c>
      <c r="P1256">
        <v>7847.4166670000004</v>
      </c>
      <c r="Q1256">
        <v>10638</v>
      </c>
      <c r="R1256">
        <v>0.25829964799999999</v>
      </c>
      <c r="S1256">
        <v>0</v>
      </c>
      <c r="T1256">
        <v>53</v>
      </c>
    </row>
    <row r="1257" spans="1:20" x14ac:dyDescent="0.25">
      <c r="A1257" s="1">
        <v>110099</v>
      </c>
      <c r="B1257">
        <v>25</v>
      </c>
      <c r="C1257">
        <v>36114</v>
      </c>
      <c r="D1257">
        <v>447</v>
      </c>
      <c r="E1257" t="s">
        <v>48</v>
      </c>
      <c r="F1257" t="s">
        <v>74</v>
      </c>
      <c r="G1257">
        <v>42201</v>
      </c>
      <c r="H1257">
        <v>36</v>
      </c>
      <c r="I1257" t="s">
        <v>22</v>
      </c>
      <c r="J1257" t="s">
        <v>27</v>
      </c>
      <c r="K1257">
        <v>264</v>
      </c>
      <c r="L1257">
        <v>5.7905377000000001E-2</v>
      </c>
      <c r="M1257" t="s">
        <v>24</v>
      </c>
      <c r="N1257">
        <v>24</v>
      </c>
      <c r="O1257">
        <v>4487</v>
      </c>
      <c r="P1257">
        <v>3009.5</v>
      </c>
      <c r="Q1257">
        <v>75125</v>
      </c>
      <c r="R1257">
        <v>0.28686160700000002</v>
      </c>
      <c r="S1257">
        <v>0</v>
      </c>
      <c r="T1257">
        <v>49</v>
      </c>
    </row>
    <row r="1258" spans="1:20" x14ac:dyDescent="0.25">
      <c r="A1258" s="1">
        <v>44357</v>
      </c>
      <c r="B1258">
        <v>60</v>
      </c>
      <c r="C1258">
        <v>29629</v>
      </c>
      <c r="D1258">
        <v>614</v>
      </c>
      <c r="E1258" t="s">
        <v>20</v>
      </c>
      <c r="F1258" t="s">
        <v>32</v>
      </c>
      <c r="G1258">
        <v>10679</v>
      </c>
      <c r="H1258">
        <v>48</v>
      </c>
      <c r="I1258" t="s">
        <v>26</v>
      </c>
      <c r="J1258" t="s">
        <v>30</v>
      </c>
      <c r="K1258">
        <v>459</v>
      </c>
      <c r="L1258">
        <v>0.269041117</v>
      </c>
      <c r="M1258" t="s">
        <v>31</v>
      </c>
      <c r="N1258">
        <v>24</v>
      </c>
      <c r="O1258">
        <v>8021</v>
      </c>
      <c r="P1258">
        <v>2469.083333</v>
      </c>
      <c r="Q1258">
        <v>53078</v>
      </c>
      <c r="R1258">
        <v>0.17413081399999999</v>
      </c>
      <c r="S1258">
        <v>0</v>
      </c>
      <c r="T1258">
        <v>48</v>
      </c>
    </row>
    <row r="1259" spans="1:20" x14ac:dyDescent="0.25">
      <c r="A1259" s="1">
        <v>44358</v>
      </c>
      <c r="B1259">
        <v>45</v>
      </c>
      <c r="C1259">
        <v>27011</v>
      </c>
      <c r="D1259">
        <v>567</v>
      </c>
      <c r="E1259" t="s">
        <v>20</v>
      </c>
      <c r="F1259" t="s">
        <v>25</v>
      </c>
      <c r="G1259">
        <v>13586</v>
      </c>
      <c r="H1259">
        <v>72</v>
      </c>
      <c r="I1259" t="s">
        <v>22</v>
      </c>
      <c r="J1259" t="s">
        <v>27</v>
      </c>
      <c r="K1259">
        <v>594</v>
      </c>
      <c r="L1259">
        <v>0.121178957</v>
      </c>
      <c r="M1259" t="s">
        <v>31</v>
      </c>
      <c r="N1259">
        <v>24</v>
      </c>
      <c r="O1259">
        <v>5306</v>
      </c>
      <c r="P1259">
        <v>2250.916667</v>
      </c>
      <c r="Q1259">
        <v>5285</v>
      </c>
      <c r="R1259">
        <v>0.26785841300000002</v>
      </c>
      <c r="S1259">
        <v>0</v>
      </c>
      <c r="T1259">
        <v>52</v>
      </c>
    </row>
    <row r="1260" spans="1:20" x14ac:dyDescent="0.25">
      <c r="A1260" s="1">
        <v>44359</v>
      </c>
      <c r="B1260">
        <v>31</v>
      </c>
      <c r="C1260">
        <v>56038</v>
      </c>
      <c r="D1260">
        <v>595</v>
      </c>
      <c r="F1260" t="s">
        <v>29</v>
      </c>
      <c r="G1260">
        <v>39381</v>
      </c>
      <c r="H1260">
        <v>60</v>
      </c>
      <c r="I1260" t="s">
        <v>22</v>
      </c>
      <c r="J1260" t="s">
        <v>30</v>
      </c>
      <c r="K1260">
        <v>549</v>
      </c>
      <c r="L1260">
        <v>0.314944326</v>
      </c>
      <c r="M1260" t="s">
        <v>38</v>
      </c>
      <c r="N1260">
        <v>20</v>
      </c>
      <c r="O1260">
        <v>666</v>
      </c>
      <c r="P1260">
        <v>4669.8333329999996</v>
      </c>
      <c r="Q1260">
        <v>61398</v>
      </c>
      <c r="R1260">
        <v>0.209936808</v>
      </c>
      <c r="S1260">
        <v>0</v>
      </c>
      <c r="T1260">
        <v>51</v>
      </c>
    </row>
    <row r="1261" spans="1:20" x14ac:dyDescent="0.25">
      <c r="A1261" s="1">
        <v>44360</v>
      </c>
      <c r="B1261">
        <v>39</v>
      </c>
      <c r="C1261">
        <v>49190</v>
      </c>
      <c r="D1261">
        <v>602</v>
      </c>
      <c r="G1261">
        <v>11174</v>
      </c>
      <c r="H1261">
        <v>36</v>
      </c>
      <c r="I1261" t="s">
        <v>35</v>
      </c>
      <c r="J1261" t="s">
        <v>23</v>
      </c>
      <c r="K1261">
        <v>221</v>
      </c>
      <c r="L1261">
        <v>0.16344240300000001</v>
      </c>
      <c r="M1261" t="s">
        <v>38</v>
      </c>
      <c r="N1261">
        <v>31</v>
      </c>
      <c r="O1261">
        <v>5006</v>
      </c>
      <c r="P1261">
        <v>4099.1666670000004</v>
      </c>
      <c r="Q1261">
        <v>99964</v>
      </c>
      <c r="R1261">
        <v>0.208427368</v>
      </c>
      <c r="S1261">
        <v>1</v>
      </c>
      <c r="T1261">
        <v>39.200000000000003</v>
      </c>
    </row>
    <row r="1262" spans="1:20" x14ac:dyDescent="0.25">
      <c r="A1262" s="1">
        <v>44361</v>
      </c>
      <c r="B1262">
        <v>46</v>
      </c>
      <c r="C1262">
        <v>81899</v>
      </c>
      <c r="D1262">
        <v>621</v>
      </c>
      <c r="E1262" t="s">
        <v>20</v>
      </c>
      <c r="F1262" t="s">
        <v>32</v>
      </c>
      <c r="G1262">
        <v>16467</v>
      </c>
      <c r="H1262">
        <v>24</v>
      </c>
      <c r="I1262" t="s">
        <v>26</v>
      </c>
      <c r="J1262" t="s">
        <v>30</v>
      </c>
      <c r="K1262">
        <v>786</v>
      </c>
      <c r="L1262">
        <v>8.5638735999999993E-2</v>
      </c>
      <c r="M1262" t="s">
        <v>38</v>
      </c>
      <c r="N1262">
        <v>13</v>
      </c>
      <c r="O1262">
        <v>10533</v>
      </c>
      <c r="P1262">
        <v>6824.9166670000004</v>
      </c>
      <c r="Q1262">
        <v>16369</v>
      </c>
      <c r="R1262">
        <v>0.18388981200000001</v>
      </c>
      <c r="S1262">
        <v>0</v>
      </c>
      <c r="T1262">
        <v>58</v>
      </c>
    </row>
    <row r="1263" spans="1:20" x14ac:dyDescent="0.25">
      <c r="A1263" t="s">
        <v>130</v>
      </c>
      <c r="B1263">
        <v>40</v>
      </c>
      <c r="C1263">
        <v>101702</v>
      </c>
      <c r="D1263">
        <v>604</v>
      </c>
      <c r="E1263" t="s">
        <v>61</v>
      </c>
      <c r="F1263" t="s">
        <v>76</v>
      </c>
      <c r="G1263">
        <v>25177</v>
      </c>
      <c r="H1263">
        <v>108</v>
      </c>
      <c r="I1263" t="s">
        <v>26</v>
      </c>
      <c r="J1263" t="s">
        <v>30</v>
      </c>
      <c r="K1263">
        <v>754</v>
      </c>
      <c r="L1263">
        <v>0.11160619200000001</v>
      </c>
      <c r="M1263" t="s">
        <v>28</v>
      </c>
      <c r="N1263">
        <v>16</v>
      </c>
      <c r="O1263">
        <v>7847</v>
      </c>
      <c r="P1263">
        <v>8475.1666669999995</v>
      </c>
      <c r="Q1263">
        <v>21072</v>
      </c>
      <c r="R1263">
        <v>0.30194003800000002</v>
      </c>
      <c r="S1263">
        <v>0</v>
      </c>
      <c r="T1263">
        <v>46</v>
      </c>
    </row>
    <row r="1264" spans="1:20" x14ac:dyDescent="0.25">
      <c r="A1264" s="1">
        <v>44363</v>
      </c>
      <c r="B1264">
        <v>46</v>
      </c>
      <c r="C1264">
        <v>49599</v>
      </c>
      <c r="D1264">
        <v>552</v>
      </c>
      <c r="E1264" t="s">
        <v>20</v>
      </c>
      <c r="F1264" t="s">
        <v>32</v>
      </c>
      <c r="G1264">
        <v>35473</v>
      </c>
      <c r="H1264">
        <v>12</v>
      </c>
      <c r="I1264" t="s">
        <v>35</v>
      </c>
      <c r="J1264" t="s">
        <v>27</v>
      </c>
      <c r="K1264">
        <v>465</v>
      </c>
      <c r="L1264">
        <v>0.25932406099999999</v>
      </c>
      <c r="M1264" t="s">
        <v>28</v>
      </c>
      <c r="N1264">
        <v>24</v>
      </c>
      <c r="O1264">
        <v>27117</v>
      </c>
      <c r="P1264">
        <v>4133.25</v>
      </c>
      <c r="Q1264">
        <v>638917</v>
      </c>
      <c r="R1264">
        <v>0.21454210200000001</v>
      </c>
      <c r="S1264">
        <v>0</v>
      </c>
      <c r="T1264">
        <v>48</v>
      </c>
    </row>
    <row r="1265" spans="1:20" x14ac:dyDescent="0.25">
      <c r="A1265" s="1">
        <v>44364</v>
      </c>
      <c r="B1265">
        <v>28</v>
      </c>
      <c r="C1265">
        <v>39900</v>
      </c>
      <c r="D1265">
        <v>565</v>
      </c>
      <c r="E1265" t="s">
        <v>20</v>
      </c>
      <c r="F1265" t="s">
        <v>25</v>
      </c>
      <c r="G1265">
        <v>55894</v>
      </c>
      <c r="H1265">
        <v>60</v>
      </c>
      <c r="I1265" t="s">
        <v>22</v>
      </c>
      <c r="J1265" t="s">
        <v>34</v>
      </c>
      <c r="K1265">
        <v>176</v>
      </c>
      <c r="L1265">
        <v>0.10087359999999999</v>
      </c>
      <c r="M1265" t="s">
        <v>38</v>
      </c>
      <c r="N1265">
        <v>27</v>
      </c>
      <c r="O1265">
        <v>4493</v>
      </c>
      <c r="P1265">
        <v>3325</v>
      </c>
      <c r="Q1265">
        <v>81508</v>
      </c>
      <c r="R1265">
        <v>0.26400285699999998</v>
      </c>
      <c r="S1265">
        <v>0</v>
      </c>
      <c r="T1265">
        <v>48</v>
      </c>
    </row>
    <row r="1266" spans="1:20" x14ac:dyDescent="0.25">
      <c r="A1266" s="1">
        <v>44365</v>
      </c>
      <c r="B1266">
        <v>42</v>
      </c>
      <c r="C1266">
        <v>77167</v>
      </c>
      <c r="D1266">
        <v>556</v>
      </c>
      <c r="E1266" t="s">
        <v>20</v>
      </c>
      <c r="F1266" t="s">
        <v>32</v>
      </c>
      <c r="G1266">
        <v>10328</v>
      </c>
      <c r="H1266">
        <v>12</v>
      </c>
      <c r="I1266" t="s">
        <v>22</v>
      </c>
      <c r="J1266" t="s">
        <v>27</v>
      </c>
      <c r="K1266">
        <v>328</v>
      </c>
      <c r="L1266">
        <v>0.32414330499999999</v>
      </c>
      <c r="M1266" t="s">
        <v>31</v>
      </c>
      <c r="N1266">
        <v>18</v>
      </c>
      <c r="O1266">
        <v>7679</v>
      </c>
      <c r="P1266">
        <v>6430.5833329999996</v>
      </c>
      <c r="Q1266">
        <v>7938</v>
      </c>
      <c r="R1266">
        <v>0.18400377000000001</v>
      </c>
      <c r="S1266">
        <v>1</v>
      </c>
      <c r="T1266">
        <v>44</v>
      </c>
    </row>
    <row r="1267" spans="1:20" x14ac:dyDescent="0.25">
      <c r="A1267" s="1">
        <v>44366</v>
      </c>
      <c r="B1267">
        <v>23</v>
      </c>
      <c r="C1267">
        <v>41847</v>
      </c>
      <c r="D1267">
        <v>617</v>
      </c>
      <c r="E1267" t="s">
        <v>20</v>
      </c>
      <c r="F1267" t="s">
        <v>21</v>
      </c>
      <c r="G1267">
        <v>16379</v>
      </c>
      <c r="H1267">
        <v>48</v>
      </c>
      <c r="I1267" t="s">
        <v>26</v>
      </c>
      <c r="J1267" t="s">
        <v>27</v>
      </c>
      <c r="K1267">
        <v>340</v>
      </c>
      <c r="L1267">
        <v>0.28993516200000002</v>
      </c>
      <c r="M1267" t="s">
        <v>34</v>
      </c>
      <c r="N1267">
        <v>27</v>
      </c>
      <c r="O1267">
        <v>8417</v>
      </c>
      <c r="P1267">
        <v>3487.25</v>
      </c>
      <c r="Q1267">
        <v>1187</v>
      </c>
      <c r="R1267">
        <v>0.18640403699999999</v>
      </c>
      <c r="S1267">
        <v>1</v>
      </c>
      <c r="T1267">
        <v>40.799999999999997</v>
      </c>
    </row>
    <row r="1268" spans="1:20" x14ac:dyDescent="0.25">
      <c r="A1268" s="1">
        <v>44367</v>
      </c>
      <c r="B1268">
        <v>38</v>
      </c>
      <c r="D1268">
        <v>552</v>
      </c>
      <c r="E1268" t="s">
        <v>20</v>
      </c>
      <c r="F1268" t="s">
        <v>32</v>
      </c>
      <c r="G1268">
        <v>17443</v>
      </c>
      <c r="I1268" t="s">
        <v>26</v>
      </c>
      <c r="J1268" t="s">
        <v>27</v>
      </c>
      <c r="K1268">
        <v>248</v>
      </c>
      <c r="L1268">
        <v>0.29922548500000001</v>
      </c>
      <c r="M1268" t="s">
        <v>28</v>
      </c>
      <c r="N1268">
        <v>19</v>
      </c>
      <c r="O1268">
        <v>876</v>
      </c>
      <c r="P1268">
        <v>3258.75</v>
      </c>
      <c r="Q1268">
        <v>10609</v>
      </c>
      <c r="R1268">
        <v>0.228865187</v>
      </c>
      <c r="S1268">
        <v>0</v>
      </c>
      <c r="T1268">
        <v>52</v>
      </c>
    </row>
    <row r="1269" spans="1:20" x14ac:dyDescent="0.25">
      <c r="A1269" s="1">
        <v>44368</v>
      </c>
      <c r="B1269">
        <v>29</v>
      </c>
      <c r="D1269">
        <v>538</v>
      </c>
      <c r="E1269" t="s">
        <v>20</v>
      </c>
      <c r="F1269" t="s">
        <v>29</v>
      </c>
      <c r="G1269">
        <v>28416</v>
      </c>
      <c r="I1269" t="s">
        <v>26</v>
      </c>
      <c r="J1269" t="s">
        <v>30</v>
      </c>
      <c r="K1269">
        <v>336</v>
      </c>
      <c r="L1269">
        <v>0.42617131800000002</v>
      </c>
      <c r="M1269" t="s">
        <v>24</v>
      </c>
      <c r="N1269">
        <v>29</v>
      </c>
      <c r="O1269">
        <v>1730</v>
      </c>
      <c r="P1269">
        <v>1782.5</v>
      </c>
      <c r="Q1269">
        <v>8319</v>
      </c>
      <c r="R1269">
        <v>0.22671633299999999</v>
      </c>
      <c r="S1269">
        <v>0</v>
      </c>
      <c r="T1269">
        <v>58</v>
      </c>
    </row>
    <row r="1270" spans="1:20" x14ac:dyDescent="0.25">
      <c r="A1270" s="1">
        <v>44369</v>
      </c>
      <c r="B1270">
        <v>31</v>
      </c>
      <c r="D1270">
        <v>466</v>
      </c>
      <c r="E1270" t="s">
        <v>52</v>
      </c>
      <c r="F1270" t="s">
        <v>32</v>
      </c>
      <c r="G1270">
        <v>8451</v>
      </c>
      <c r="I1270" t="s">
        <v>26</v>
      </c>
      <c r="J1270" t="s">
        <v>30</v>
      </c>
      <c r="K1270">
        <v>848</v>
      </c>
      <c r="L1270">
        <v>0.45851541000000001</v>
      </c>
      <c r="M1270" t="s">
        <v>31</v>
      </c>
      <c r="N1270">
        <v>20</v>
      </c>
      <c r="O1270">
        <v>972</v>
      </c>
      <c r="P1270">
        <v>4871.25</v>
      </c>
      <c r="Q1270">
        <v>1060</v>
      </c>
      <c r="R1270">
        <v>0.27512685999999997</v>
      </c>
      <c r="S1270">
        <v>0</v>
      </c>
      <c r="T1270">
        <v>58</v>
      </c>
    </row>
    <row r="1271" spans="1:20" x14ac:dyDescent="0.25">
      <c r="A1271" s="1">
        <v>44370</v>
      </c>
      <c r="B1271">
        <v>54</v>
      </c>
      <c r="C1271">
        <v>47999</v>
      </c>
      <c r="D1271">
        <v>642</v>
      </c>
      <c r="E1271" t="s">
        <v>20</v>
      </c>
      <c r="F1271" t="s">
        <v>25</v>
      </c>
      <c r="H1271">
        <v>48</v>
      </c>
      <c r="I1271" t="s">
        <v>35</v>
      </c>
      <c r="J1271" t="s">
        <v>30</v>
      </c>
      <c r="K1271">
        <v>537</v>
      </c>
      <c r="L1271">
        <v>0.66096894900000003</v>
      </c>
      <c r="M1271" t="s">
        <v>38</v>
      </c>
      <c r="N1271">
        <v>26</v>
      </c>
      <c r="O1271">
        <v>485</v>
      </c>
      <c r="P1271">
        <v>3999.916667</v>
      </c>
      <c r="Q1271">
        <v>218644</v>
      </c>
      <c r="R1271">
        <v>0.22966339699999999</v>
      </c>
      <c r="S1271">
        <v>0</v>
      </c>
      <c r="T1271">
        <v>53</v>
      </c>
    </row>
    <row r="1272" spans="1:20" x14ac:dyDescent="0.25">
      <c r="A1272" s="1">
        <v>44371</v>
      </c>
      <c r="B1272">
        <v>53</v>
      </c>
      <c r="C1272">
        <v>87793</v>
      </c>
      <c r="D1272">
        <v>599</v>
      </c>
      <c r="E1272" t="s">
        <v>52</v>
      </c>
      <c r="F1272" t="s">
        <v>25</v>
      </c>
      <c r="G1272">
        <v>12999</v>
      </c>
      <c r="H1272">
        <v>36</v>
      </c>
      <c r="I1272" t="s">
        <v>22</v>
      </c>
      <c r="J1272" t="s">
        <v>27</v>
      </c>
      <c r="K1272">
        <v>639</v>
      </c>
      <c r="L1272">
        <v>0.15730576900000001</v>
      </c>
      <c r="M1272" t="s">
        <v>38</v>
      </c>
      <c r="N1272">
        <v>21</v>
      </c>
      <c r="O1272">
        <v>1636</v>
      </c>
      <c r="P1272">
        <v>7316.0833329999996</v>
      </c>
      <c r="Q1272">
        <v>10049</v>
      </c>
      <c r="R1272">
        <v>0.20840660599999999</v>
      </c>
      <c r="S1272">
        <v>1</v>
      </c>
      <c r="T1272">
        <v>40</v>
      </c>
    </row>
    <row r="1273" spans="1:20" x14ac:dyDescent="0.25">
      <c r="A1273" s="1">
        <v>44372</v>
      </c>
      <c r="B1273">
        <v>47</v>
      </c>
      <c r="C1273">
        <v>23296</v>
      </c>
      <c r="D1273">
        <v>622</v>
      </c>
      <c r="G1273">
        <v>16825</v>
      </c>
      <c r="H1273">
        <v>36</v>
      </c>
      <c r="I1273" t="s">
        <v>22</v>
      </c>
      <c r="J1273" t="s">
        <v>23</v>
      </c>
      <c r="K1273">
        <v>909</v>
      </c>
      <c r="L1273">
        <v>0.26780337399999998</v>
      </c>
      <c r="M1273" t="s">
        <v>38</v>
      </c>
      <c r="N1273">
        <v>15</v>
      </c>
      <c r="O1273">
        <v>1809</v>
      </c>
      <c r="P1273">
        <v>1941.333333</v>
      </c>
      <c r="Q1273">
        <v>19733</v>
      </c>
      <c r="R1273">
        <v>0.18239124300000001</v>
      </c>
      <c r="S1273">
        <v>0</v>
      </c>
      <c r="T1273">
        <v>50</v>
      </c>
    </row>
    <row r="1274" spans="1:20" x14ac:dyDescent="0.25">
      <c r="A1274" s="1">
        <v>44373</v>
      </c>
      <c r="B1274">
        <v>26</v>
      </c>
      <c r="C1274">
        <v>43376</v>
      </c>
      <c r="D1274">
        <v>628</v>
      </c>
      <c r="E1274" t="s">
        <v>20</v>
      </c>
      <c r="F1274" t="s">
        <v>21</v>
      </c>
      <c r="H1274">
        <v>60</v>
      </c>
      <c r="I1274" t="s">
        <v>26</v>
      </c>
      <c r="J1274" t="s">
        <v>30</v>
      </c>
      <c r="K1274">
        <v>252</v>
      </c>
      <c r="L1274">
        <v>8.8696106999999996E-2</v>
      </c>
      <c r="M1274" t="s">
        <v>28</v>
      </c>
      <c r="N1274">
        <v>21</v>
      </c>
      <c r="O1274">
        <v>5369</v>
      </c>
      <c r="P1274">
        <v>3614.666667</v>
      </c>
      <c r="Q1274">
        <v>5115</v>
      </c>
      <c r="R1274">
        <v>0.204514956</v>
      </c>
      <c r="S1274">
        <v>0</v>
      </c>
      <c r="T1274">
        <v>49</v>
      </c>
    </row>
    <row r="1275" spans="1:20" x14ac:dyDescent="0.25">
      <c r="A1275" s="1">
        <v>44374</v>
      </c>
      <c r="B1275">
        <v>36</v>
      </c>
      <c r="C1275">
        <v>92257</v>
      </c>
      <c r="D1275">
        <v>638</v>
      </c>
      <c r="E1275" t="s">
        <v>20</v>
      </c>
      <c r="F1275" t="s">
        <v>29</v>
      </c>
      <c r="G1275">
        <v>18700</v>
      </c>
      <c r="H1275">
        <v>36</v>
      </c>
      <c r="I1275" t="s">
        <v>22</v>
      </c>
      <c r="J1275" t="s">
        <v>23</v>
      </c>
      <c r="K1275">
        <v>444</v>
      </c>
      <c r="L1275">
        <v>0.42957376600000002</v>
      </c>
      <c r="M1275" t="s">
        <v>38</v>
      </c>
      <c r="N1275">
        <v>33</v>
      </c>
      <c r="O1275">
        <v>5183</v>
      </c>
      <c r="P1275">
        <v>7688.0833329999996</v>
      </c>
      <c r="Q1275">
        <v>8159</v>
      </c>
      <c r="R1275">
        <v>0.19808640899999999</v>
      </c>
      <c r="S1275">
        <v>1</v>
      </c>
      <c r="T1275">
        <v>40.799999999999997</v>
      </c>
    </row>
    <row r="1276" spans="1:20" x14ac:dyDescent="0.25">
      <c r="A1276" s="1">
        <v>44375</v>
      </c>
      <c r="B1276">
        <v>54</v>
      </c>
      <c r="C1276">
        <v>46898</v>
      </c>
      <c r="E1276" t="s">
        <v>20</v>
      </c>
      <c r="F1276" t="s">
        <v>32</v>
      </c>
      <c r="G1276">
        <v>14471</v>
      </c>
      <c r="H1276">
        <v>72</v>
      </c>
      <c r="I1276" t="s">
        <v>35</v>
      </c>
      <c r="J1276" t="s">
        <v>27</v>
      </c>
      <c r="K1276">
        <v>280</v>
      </c>
      <c r="L1276">
        <v>0.112443234</v>
      </c>
      <c r="M1276" t="s">
        <v>38</v>
      </c>
      <c r="N1276">
        <v>23</v>
      </c>
      <c r="O1276">
        <v>6499</v>
      </c>
      <c r="P1276">
        <v>3908.166667</v>
      </c>
      <c r="Q1276">
        <v>1154</v>
      </c>
      <c r="R1276">
        <v>0.21794567000000001</v>
      </c>
      <c r="S1276">
        <v>0</v>
      </c>
      <c r="T1276">
        <v>48</v>
      </c>
    </row>
    <row r="1277" spans="1:20" x14ac:dyDescent="0.25">
      <c r="A1277" s="1">
        <v>44376</v>
      </c>
      <c r="B1277">
        <v>41</v>
      </c>
      <c r="C1277">
        <v>25550</v>
      </c>
      <c r="D1277">
        <v>558</v>
      </c>
      <c r="E1277" t="s">
        <v>20</v>
      </c>
      <c r="G1277">
        <v>15890</v>
      </c>
      <c r="H1277">
        <v>84</v>
      </c>
      <c r="I1277" t="s">
        <v>22</v>
      </c>
      <c r="J1277" t="s">
        <v>34</v>
      </c>
      <c r="K1277">
        <v>1127</v>
      </c>
      <c r="L1277">
        <v>0.589449479</v>
      </c>
      <c r="M1277" t="s">
        <v>24</v>
      </c>
      <c r="N1277">
        <v>29</v>
      </c>
      <c r="O1277">
        <v>1459</v>
      </c>
      <c r="P1277">
        <v>2129.166667</v>
      </c>
      <c r="Q1277">
        <v>101763</v>
      </c>
      <c r="R1277">
        <v>0.28345711400000001</v>
      </c>
      <c r="S1277">
        <v>0</v>
      </c>
      <c r="T1277">
        <v>70</v>
      </c>
    </row>
    <row r="1278" spans="1:20" x14ac:dyDescent="0.25">
      <c r="A1278" s="1">
        <v>44377</v>
      </c>
      <c r="B1278">
        <v>67</v>
      </c>
      <c r="C1278">
        <v>99216</v>
      </c>
      <c r="D1278">
        <v>605</v>
      </c>
      <c r="E1278" t="s">
        <v>20</v>
      </c>
      <c r="F1278" t="s">
        <v>25</v>
      </c>
      <c r="G1278">
        <v>18701</v>
      </c>
      <c r="H1278">
        <v>48</v>
      </c>
      <c r="I1278" t="s">
        <v>22</v>
      </c>
      <c r="J1278" t="s">
        <v>27</v>
      </c>
      <c r="K1278">
        <v>261</v>
      </c>
      <c r="L1278">
        <v>0.33031669000000002</v>
      </c>
      <c r="M1278" t="s">
        <v>38</v>
      </c>
      <c r="N1278">
        <v>23</v>
      </c>
      <c r="O1278">
        <v>3634</v>
      </c>
      <c r="P1278">
        <v>8268</v>
      </c>
      <c r="Q1278">
        <v>10524</v>
      </c>
      <c r="R1278">
        <v>0.23031439500000001</v>
      </c>
      <c r="S1278">
        <v>1</v>
      </c>
      <c r="T1278">
        <v>40.799999999999997</v>
      </c>
    </row>
    <row r="1279" spans="1:20" x14ac:dyDescent="0.25">
      <c r="A1279" s="1">
        <v>44378</v>
      </c>
      <c r="B1279">
        <v>44</v>
      </c>
      <c r="C1279">
        <v>22823</v>
      </c>
      <c r="D1279">
        <v>542</v>
      </c>
      <c r="E1279" t="s">
        <v>20</v>
      </c>
      <c r="G1279">
        <v>13133</v>
      </c>
      <c r="H1279">
        <v>60</v>
      </c>
      <c r="I1279" t="s">
        <v>22</v>
      </c>
      <c r="J1279" t="s">
        <v>27</v>
      </c>
      <c r="K1279">
        <v>479</v>
      </c>
      <c r="L1279">
        <v>0.16481404399999999</v>
      </c>
      <c r="M1279" t="s">
        <v>28</v>
      </c>
      <c r="N1279">
        <v>21</v>
      </c>
      <c r="O1279">
        <v>12993</v>
      </c>
      <c r="P1279">
        <v>1901.916667</v>
      </c>
      <c r="Q1279">
        <v>6869</v>
      </c>
      <c r="R1279">
        <v>0.23969502600000001</v>
      </c>
      <c r="S1279">
        <v>0</v>
      </c>
      <c r="T1279">
        <v>51</v>
      </c>
    </row>
    <row r="1280" spans="1:20" x14ac:dyDescent="0.25">
      <c r="A1280" s="1">
        <v>44379</v>
      </c>
      <c r="B1280">
        <v>42</v>
      </c>
      <c r="C1280">
        <v>68367</v>
      </c>
      <c r="E1280" t="s">
        <v>20</v>
      </c>
      <c r="F1280" t="s">
        <v>29</v>
      </c>
      <c r="G1280">
        <v>30623</v>
      </c>
      <c r="H1280">
        <v>48</v>
      </c>
      <c r="I1280" t="s">
        <v>22</v>
      </c>
      <c r="J1280" t="s">
        <v>27</v>
      </c>
      <c r="K1280">
        <v>375</v>
      </c>
      <c r="L1280">
        <v>0.10465839</v>
      </c>
      <c r="M1280" t="s">
        <v>28</v>
      </c>
      <c r="N1280">
        <v>19</v>
      </c>
      <c r="O1280">
        <v>319</v>
      </c>
      <c r="P1280">
        <v>5697.25</v>
      </c>
      <c r="Q1280">
        <v>42012</v>
      </c>
      <c r="R1280">
        <v>0.21108874399999999</v>
      </c>
      <c r="S1280">
        <v>1</v>
      </c>
      <c r="T1280">
        <v>39.200000000000003</v>
      </c>
    </row>
    <row r="1281" spans="1:20" x14ac:dyDescent="0.25">
      <c r="A1281" s="1">
        <v>44380</v>
      </c>
      <c r="B1281">
        <v>36</v>
      </c>
      <c r="C1281">
        <v>23889</v>
      </c>
      <c r="D1281">
        <v>456</v>
      </c>
      <c r="E1281" t="s">
        <v>20</v>
      </c>
      <c r="F1281" t="s">
        <v>32</v>
      </c>
      <c r="G1281">
        <v>29584</v>
      </c>
      <c r="H1281">
        <v>24</v>
      </c>
      <c r="I1281" t="s">
        <v>35</v>
      </c>
      <c r="J1281" t="s">
        <v>34</v>
      </c>
      <c r="K1281">
        <v>351</v>
      </c>
      <c r="L1281">
        <v>0.23040949899999999</v>
      </c>
      <c r="M1281" t="s">
        <v>34</v>
      </c>
      <c r="N1281">
        <v>16</v>
      </c>
      <c r="O1281">
        <v>210</v>
      </c>
      <c r="P1281">
        <v>1990.75</v>
      </c>
      <c r="Q1281">
        <v>79982</v>
      </c>
      <c r="R1281">
        <v>0.31773118900000002</v>
      </c>
      <c r="S1281">
        <v>0</v>
      </c>
      <c r="T1281">
        <v>52</v>
      </c>
    </row>
    <row r="1282" spans="1:20" x14ac:dyDescent="0.25">
      <c r="A1282" s="1">
        <v>44381</v>
      </c>
      <c r="B1282">
        <v>41</v>
      </c>
      <c r="C1282">
        <v>126158</v>
      </c>
      <c r="D1282">
        <v>632</v>
      </c>
      <c r="E1282" t="s">
        <v>20</v>
      </c>
      <c r="F1282" t="s">
        <v>21</v>
      </c>
      <c r="G1282">
        <v>46315</v>
      </c>
      <c r="H1282">
        <v>84</v>
      </c>
      <c r="I1282" t="s">
        <v>26</v>
      </c>
      <c r="J1282" t="s">
        <v>27</v>
      </c>
      <c r="K1282">
        <v>636</v>
      </c>
      <c r="L1282">
        <v>6.2557563999999996E-2</v>
      </c>
      <c r="M1282" t="s">
        <v>38</v>
      </c>
      <c r="N1282">
        <v>26</v>
      </c>
      <c r="O1282">
        <v>1257</v>
      </c>
      <c r="P1282">
        <v>10513.166670000001</v>
      </c>
      <c r="Q1282">
        <v>92689</v>
      </c>
      <c r="R1282">
        <v>0.25334560900000003</v>
      </c>
      <c r="S1282">
        <v>0</v>
      </c>
      <c r="T1282">
        <v>55</v>
      </c>
    </row>
    <row r="1283" spans="1:20" x14ac:dyDescent="0.25">
      <c r="A1283" s="1">
        <v>44382</v>
      </c>
      <c r="B1283">
        <v>38</v>
      </c>
      <c r="C1283">
        <v>40384</v>
      </c>
      <c r="D1283">
        <v>496</v>
      </c>
      <c r="E1283" t="s">
        <v>20</v>
      </c>
      <c r="F1283" t="s">
        <v>32</v>
      </c>
      <c r="G1283">
        <v>16624</v>
      </c>
      <c r="H1283">
        <v>84</v>
      </c>
      <c r="I1283" t="s">
        <v>22</v>
      </c>
      <c r="J1283" t="s">
        <v>23</v>
      </c>
      <c r="K1283">
        <v>340</v>
      </c>
      <c r="L1283">
        <v>0.74276494000000004</v>
      </c>
      <c r="M1283" t="s">
        <v>38</v>
      </c>
      <c r="N1283">
        <v>22</v>
      </c>
      <c r="O1283">
        <v>16014</v>
      </c>
      <c r="P1283">
        <v>3365.333333</v>
      </c>
      <c r="Q1283">
        <v>1186</v>
      </c>
      <c r="R1283">
        <v>0.263879101</v>
      </c>
      <c r="S1283">
        <v>0</v>
      </c>
      <c r="T1283">
        <v>64</v>
      </c>
    </row>
    <row r="1284" spans="1:20" x14ac:dyDescent="0.25">
      <c r="A1284" s="1">
        <v>44383</v>
      </c>
      <c r="B1284">
        <v>48</v>
      </c>
      <c r="C1284">
        <v>52441</v>
      </c>
      <c r="D1284">
        <v>605</v>
      </c>
      <c r="E1284" t="s">
        <v>20</v>
      </c>
      <c r="F1284" t="s">
        <v>32</v>
      </c>
      <c r="G1284">
        <v>17650</v>
      </c>
      <c r="H1284">
        <v>48</v>
      </c>
      <c r="I1284" t="s">
        <v>22</v>
      </c>
      <c r="J1284" t="s">
        <v>23</v>
      </c>
      <c r="K1284">
        <v>662</v>
      </c>
      <c r="L1284">
        <v>0.517833239</v>
      </c>
      <c r="M1284" t="s">
        <v>24</v>
      </c>
      <c r="N1284">
        <v>15</v>
      </c>
      <c r="O1284">
        <v>537</v>
      </c>
      <c r="P1284">
        <v>4370.0833329999996</v>
      </c>
      <c r="Q1284">
        <v>13570</v>
      </c>
      <c r="R1284">
        <v>0.19426301300000001</v>
      </c>
      <c r="S1284">
        <v>0</v>
      </c>
      <c r="T1284">
        <v>57</v>
      </c>
    </row>
    <row r="1285" spans="1:20" x14ac:dyDescent="0.25">
      <c r="A1285" s="1">
        <v>44384</v>
      </c>
      <c r="B1285">
        <v>51</v>
      </c>
      <c r="C1285">
        <v>52652</v>
      </c>
      <c r="D1285">
        <v>647</v>
      </c>
      <c r="E1285" t="s">
        <v>20</v>
      </c>
      <c r="F1285" t="s">
        <v>29</v>
      </c>
      <c r="G1285">
        <v>10482</v>
      </c>
      <c r="H1285">
        <v>24</v>
      </c>
      <c r="I1285" t="s">
        <v>22</v>
      </c>
      <c r="J1285" t="s">
        <v>30</v>
      </c>
      <c r="K1285">
        <v>323</v>
      </c>
      <c r="L1285">
        <v>0.67803101600000004</v>
      </c>
      <c r="M1285" t="s">
        <v>38</v>
      </c>
      <c r="N1285">
        <v>25</v>
      </c>
      <c r="O1285">
        <v>2622</v>
      </c>
      <c r="P1285">
        <v>4387.6666670000004</v>
      </c>
      <c r="Q1285">
        <v>193890</v>
      </c>
      <c r="R1285">
        <v>0.16814311200000001</v>
      </c>
      <c r="S1285">
        <v>1</v>
      </c>
      <c r="T1285">
        <v>40</v>
      </c>
    </row>
    <row r="1286" spans="1:20" x14ac:dyDescent="0.25">
      <c r="A1286" s="1">
        <v>44385</v>
      </c>
      <c r="B1286">
        <v>30</v>
      </c>
      <c r="C1286">
        <v>47195</v>
      </c>
      <c r="D1286">
        <v>598</v>
      </c>
      <c r="E1286" t="s">
        <v>20</v>
      </c>
      <c r="F1286" t="s">
        <v>32</v>
      </c>
      <c r="G1286">
        <v>32556</v>
      </c>
      <c r="H1286">
        <v>36</v>
      </c>
      <c r="I1286" t="s">
        <v>22</v>
      </c>
      <c r="J1286" t="s">
        <v>30</v>
      </c>
      <c r="K1286">
        <v>664</v>
      </c>
      <c r="L1286">
        <v>0.24790461799999999</v>
      </c>
      <c r="M1286" t="s">
        <v>31</v>
      </c>
      <c r="N1286">
        <v>27</v>
      </c>
      <c r="O1286">
        <v>3791</v>
      </c>
      <c r="P1286">
        <v>3932.916667</v>
      </c>
      <c r="Q1286">
        <v>10956</v>
      </c>
      <c r="R1286">
        <v>0.25640677200000001</v>
      </c>
      <c r="S1286">
        <v>0</v>
      </c>
      <c r="T1286">
        <v>67</v>
      </c>
    </row>
    <row r="1287" spans="1:20" x14ac:dyDescent="0.25">
      <c r="A1287" s="1">
        <v>44386</v>
      </c>
      <c r="B1287">
        <v>24</v>
      </c>
      <c r="C1287">
        <v>37828</v>
      </c>
      <c r="D1287">
        <v>533</v>
      </c>
      <c r="E1287" t="s">
        <v>20</v>
      </c>
      <c r="H1287">
        <v>12</v>
      </c>
      <c r="I1287" t="s">
        <v>26</v>
      </c>
      <c r="J1287" t="s">
        <v>27</v>
      </c>
      <c r="K1287">
        <v>411</v>
      </c>
      <c r="L1287">
        <v>0.15002447599999999</v>
      </c>
      <c r="M1287" t="s">
        <v>28</v>
      </c>
      <c r="N1287">
        <v>23</v>
      </c>
      <c r="O1287">
        <v>2399</v>
      </c>
      <c r="P1287">
        <v>3152.333333</v>
      </c>
      <c r="Q1287">
        <v>88219</v>
      </c>
      <c r="R1287">
        <v>0.24371208499999999</v>
      </c>
      <c r="S1287">
        <v>0</v>
      </c>
      <c r="T1287">
        <v>57</v>
      </c>
    </row>
    <row r="1288" spans="1:20" x14ac:dyDescent="0.25">
      <c r="A1288" s="1">
        <v>44387</v>
      </c>
      <c r="B1288">
        <v>18</v>
      </c>
      <c r="C1288">
        <v>56333</v>
      </c>
      <c r="D1288">
        <v>552</v>
      </c>
      <c r="E1288" t="s">
        <v>20</v>
      </c>
      <c r="F1288" t="s">
        <v>25</v>
      </c>
      <c r="G1288">
        <v>40663</v>
      </c>
      <c r="H1288">
        <v>60</v>
      </c>
      <c r="I1288" t="s">
        <v>22</v>
      </c>
      <c r="J1288" t="s">
        <v>30</v>
      </c>
      <c r="K1288">
        <v>914</v>
      </c>
      <c r="L1288">
        <v>0.15472174899999999</v>
      </c>
      <c r="M1288" t="s">
        <v>24</v>
      </c>
      <c r="N1288">
        <v>29</v>
      </c>
      <c r="O1288">
        <v>860</v>
      </c>
      <c r="P1288">
        <v>4694.4166670000004</v>
      </c>
      <c r="Q1288">
        <v>15669</v>
      </c>
      <c r="R1288">
        <v>0.30758619999999998</v>
      </c>
      <c r="S1288">
        <v>0</v>
      </c>
      <c r="T1288">
        <v>50</v>
      </c>
    </row>
    <row r="1289" spans="1:20" x14ac:dyDescent="0.25">
      <c r="A1289" s="1">
        <v>44388</v>
      </c>
      <c r="B1289">
        <v>46</v>
      </c>
      <c r="C1289">
        <v>54118</v>
      </c>
      <c r="D1289">
        <v>614</v>
      </c>
      <c r="E1289" t="s">
        <v>33</v>
      </c>
      <c r="F1289" t="s">
        <v>21</v>
      </c>
      <c r="G1289">
        <v>21849</v>
      </c>
      <c r="H1289">
        <v>36</v>
      </c>
      <c r="I1289" t="s">
        <v>22</v>
      </c>
      <c r="J1289" t="s">
        <v>30</v>
      </c>
      <c r="K1289">
        <v>469</v>
      </c>
      <c r="L1289">
        <v>0.29891405999999998</v>
      </c>
      <c r="M1289" t="s">
        <v>31</v>
      </c>
      <c r="N1289">
        <v>27</v>
      </c>
      <c r="O1289">
        <v>986</v>
      </c>
      <c r="P1289">
        <v>4509.8333329999996</v>
      </c>
      <c r="Q1289">
        <v>170616</v>
      </c>
      <c r="R1289">
        <v>0.19610918899999999</v>
      </c>
      <c r="S1289">
        <v>1</v>
      </c>
      <c r="T1289">
        <v>40.799999999999997</v>
      </c>
    </row>
    <row r="1290" spans="1:20" x14ac:dyDescent="0.25">
      <c r="A1290" s="1">
        <v>44389</v>
      </c>
      <c r="B1290">
        <v>26</v>
      </c>
      <c r="C1290">
        <v>96075</v>
      </c>
      <c r="D1290">
        <v>581</v>
      </c>
      <c r="E1290" t="s">
        <v>20</v>
      </c>
      <c r="F1290" t="s">
        <v>32</v>
      </c>
      <c r="G1290">
        <v>38708</v>
      </c>
      <c r="H1290">
        <v>36</v>
      </c>
      <c r="I1290" t="s">
        <v>22</v>
      </c>
      <c r="J1290" t="s">
        <v>30</v>
      </c>
      <c r="K1290">
        <v>900</v>
      </c>
      <c r="L1290">
        <v>0.51892843499999997</v>
      </c>
      <c r="M1290" t="s">
        <v>24</v>
      </c>
      <c r="N1290">
        <v>25</v>
      </c>
      <c r="O1290">
        <v>24609</v>
      </c>
      <c r="P1290">
        <v>8006.25</v>
      </c>
      <c r="Q1290">
        <v>31084</v>
      </c>
      <c r="R1290">
        <v>0.23510439999999999</v>
      </c>
      <c r="S1290">
        <v>0</v>
      </c>
      <c r="T1290">
        <v>57</v>
      </c>
    </row>
    <row r="1291" spans="1:20" x14ac:dyDescent="0.25">
      <c r="A1291" t="s">
        <v>131</v>
      </c>
      <c r="B1291">
        <v>18</v>
      </c>
      <c r="C1291">
        <v>20487</v>
      </c>
      <c r="D1291">
        <v>538</v>
      </c>
      <c r="E1291" t="s">
        <v>132</v>
      </c>
      <c r="F1291" t="s">
        <v>73</v>
      </c>
      <c r="G1291">
        <v>18369</v>
      </c>
      <c r="H1291">
        <v>36</v>
      </c>
      <c r="I1291" t="s">
        <v>22</v>
      </c>
      <c r="J1291" t="s">
        <v>27</v>
      </c>
      <c r="K1291">
        <v>191</v>
      </c>
      <c r="L1291">
        <v>9.0133273E-2</v>
      </c>
      <c r="M1291" t="s">
        <v>28</v>
      </c>
      <c r="N1291">
        <v>22</v>
      </c>
      <c r="O1291">
        <v>904</v>
      </c>
      <c r="P1291">
        <v>1707.25</v>
      </c>
      <c r="Q1291">
        <v>4751</v>
      </c>
      <c r="R1291">
        <v>0.22412464700000001</v>
      </c>
      <c r="S1291">
        <v>0</v>
      </c>
      <c r="T1291">
        <v>54</v>
      </c>
    </row>
    <row r="1292" spans="1:20" x14ac:dyDescent="0.25">
      <c r="A1292" s="1">
        <v>44391</v>
      </c>
      <c r="B1292">
        <v>44</v>
      </c>
      <c r="C1292">
        <v>73721</v>
      </c>
      <c r="D1292">
        <v>548</v>
      </c>
      <c r="E1292" t="s">
        <v>20</v>
      </c>
      <c r="F1292" t="s">
        <v>32</v>
      </c>
      <c r="G1292">
        <v>11347</v>
      </c>
      <c r="H1292">
        <v>12</v>
      </c>
      <c r="I1292" t="s">
        <v>26</v>
      </c>
      <c r="J1292" t="s">
        <v>30</v>
      </c>
      <c r="K1292">
        <v>285</v>
      </c>
      <c r="L1292">
        <v>0.22485961600000001</v>
      </c>
      <c r="M1292" t="s">
        <v>38</v>
      </c>
      <c r="N1292">
        <v>22</v>
      </c>
      <c r="O1292">
        <v>8591</v>
      </c>
      <c r="P1292">
        <v>6143.4166670000004</v>
      </c>
      <c r="Q1292">
        <v>27917</v>
      </c>
      <c r="R1292">
        <v>0.205213745</v>
      </c>
      <c r="S1292">
        <v>1</v>
      </c>
      <c r="T1292">
        <v>41.6</v>
      </c>
    </row>
    <row r="1293" spans="1:20" x14ac:dyDescent="0.25">
      <c r="A1293" s="1">
        <v>44392</v>
      </c>
      <c r="B1293">
        <v>69</v>
      </c>
      <c r="D1293">
        <v>627</v>
      </c>
      <c r="E1293" t="s">
        <v>20</v>
      </c>
      <c r="F1293" t="s">
        <v>25</v>
      </c>
      <c r="G1293">
        <v>23758</v>
      </c>
      <c r="I1293" t="s">
        <v>22</v>
      </c>
      <c r="J1293" t="s">
        <v>27</v>
      </c>
      <c r="K1293">
        <v>153</v>
      </c>
      <c r="L1293">
        <v>0.244689722</v>
      </c>
      <c r="M1293" t="s">
        <v>28</v>
      </c>
      <c r="N1293">
        <v>17</v>
      </c>
      <c r="O1293">
        <v>345</v>
      </c>
      <c r="P1293">
        <v>6581</v>
      </c>
      <c r="Q1293">
        <v>5293</v>
      </c>
      <c r="R1293">
        <v>0.178028666</v>
      </c>
      <c r="S1293">
        <v>1</v>
      </c>
      <c r="T1293">
        <v>39.200000000000003</v>
      </c>
    </row>
    <row r="1294" spans="1:20" x14ac:dyDescent="0.25">
      <c r="A1294" s="1">
        <v>110136</v>
      </c>
      <c r="B1294">
        <v>39</v>
      </c>
      <c r="C1294">
        <v>104810</v>
      </c>
      <c r="D1294">
        <v>517</v>
      </c>
      <c r="E1294" t="s">
        <v>54</v>
      </c>
      <c r="F1294" t="s">
        <v>57</v>
      </c>
      <c r="G1294">
        <v>15920</v>
      </c>
      <c r="H1294">
        <v>60</v>
      </c>
      <c r="I1294" t="s">
        <v>22</v>
      </c>
      <c r="J1294" t="s">
        <v>27</v>
      </c>
      <c r="K1294">
        <v>300</v>
      </c>
      <c r="L1294">
        <v>0.41387301399999998</v>
      </c>
      <c r="M1294" t="s">
        <v>38</v>
      </c>
      <c r="N1294">
        <v>26</v>
      </c>
      <c r="O1294">
        <v>11025</v>
      </c>
      <c r="P1294">
        <v>8734.1666669999995</v>
      </c>
      <c r="Q1294">
        <v>96466</v>
      </c>
      <c r="R1294">
        <v>0.23357546600000001</v>
      </c>
      <c r="S1294">
        <v>1</v>
      </c>
      <c r="T1294">
        <v>42.4</v>
      </c>
    </row>
    <row r="1295" spans="1:20" x14ac:dyDescent="0.25">
      <c r="A1295" s="1">
        <v>44394</v>
      </c>
      <c r="B1295">
        <v>50</v>
      </c>
      <c r="C1295">
        <v>50755</v>
      </c>
      <c r="D1295">
        <v>564</v>
      </c>
      <c r="E1295" t="s">
        <v>20</v>
      </c>
      <c r="F1295" t="s">
        <v>25</v>
      </c>
      <c r="G1295">
        <v>17243</v>
      </c>
      <c r="H1295">
        <v>96</v>
      </c>
      <c r="I1295" t="s">
        <v>26</v>
      </c>
      <c r="J1295" t="s">
        <v>34</v>
      </c>
      <c r="K1295">
        <v>252</v>
      </c>
      <c r="L1295">
        <v>0.42219383599999999</v>
      </c>
      <c r="M1295" t="s">
        <v>28</v>
      </c>
      <c r="N1295">
        <v>28</v>
      </c>
      <c r="O1295">
        <v>1657</v>
      </c>
      <c r="P1295">
        <v>4229.5833329999996</v>
      </c>
      <c r="Q1295">
        <v>9198</v>
      </c>
      <c r="R1295">
        <v>0.28191045599999998</v>
      </c>
      <c r="S1295">
        <v>0</v>
      </c>
      <c r="T1295">
        <v>61</v>
      </c>
    </row>
    <row r="1296" spans="1:20" x14ac:dyDescent="0.25">
      <c r="A1296" s="1">
        <v>44395</v>
      </c>
      <c r="B1296">
        <v>40</v>
      </c>
      <c r="C1296">
        <v>53861</v>
      </c>
      <c r="D1296">
        <v>571</v>
      </c>
      <c r="E1296" t="s">
        <v>20</v>
      </c>
      <c r="F1296" t="s">
        <v>29</v>
      </c>
      <c r="G1296">
        <v>27329</v>
      </c>
      <c r="H1296">
        <v>36</v>
      </c>
      <c r="I1296" t="s">
        <v>44</v>
      </c>
      <c r="J1296" t="s">
        <v>27</v>
      </c>
      <c r="K1296">
        <v>493</v>
      </c>
      <c r="L1296">
        <v>0.42423007800000001</v>
      </c>
      <c r="M1296" t="s">
        <v>38</v>
      </c>
      <c r="N1296">
        <v>23</v>
      </c>
      <c r="O1296">
        <v>973</v>
      </c>
      <c r="P1296">
        <v>4488.4166670000004</v>
      </c>
      <c r="Q1296">
        <v>563520</v>
      </c>
      <c r="R1296">
        <v>0.23919415799999999</v>
      </c>
      <c r="S1296">
        <v>1</v>
      </c>
      <c r="T1296">
        <v>44</v>
      </c>
    </row>
    <row r="1297" spans="1:20" x14ac:dyDescent="0.25">
      <c r="A1297" s="1">
        <v>44396</v>
      </c>
      <c r="B1297">
        <v>38</v>
      </c>
      <c r="C1297">
        <v>65732</v>
      </c>
      <c r="D1297">
        <v>560</v>
      </c>
      <c r="E1297" t="s">
        <v>20</v>
      </c>
      <c r="F1297" t="s">
        <v>29</v>
      </c>
      <c r="G1297">
        <v>18707</v>
      </c>
      <c r="H1297">
        <v>120</v>
      </c>
      <c r="I1297" t="s">
        <v>22</v>
      </c>
      <c r="J1297" t="s">
        <v>30</v>
      </c>
      <c r="K1297">
        <v>388</v>
      </c>
      <c r="L1297">
        <v>0.49625101599999999</v>
      </c>
      <c r="M1297" t="s">
        <v>31</v>
      </c>
      <c r="N1297">
        <v>24</v>
      </c>
      <c r="O1297">
        <v>1237</v>
      </c>
      <c r="P1297">
        <v>5477.6666670000004</v>
      </c>
      <c r="Q1297">
        <v>1937</v>
      </c>
      <c r="R1297">
        <v>0.24857079500000001</v>
      </c>
      <c r="S1297">
        <v>0</v>
      </c>
      <c r="T1297">
        <v>59</v>
      </c>
    </row>
    <row r="1298" spans="1:20" x14ac:dyDescent="0.25">
      <c r="A1298" s="1">
        <v>44397</v>
      </c>
      <c r="B1298">
        <v>51</v>
      </c>
      <c r="C1298">
        <v>20434</v>
      </c>
      <c r="D1298">
        <v>581</v>
      </c>
      <c r="E1298" t="s">
        <v>20</v>
      </c>
      <c r="F1298" t="s">
        <v>25</v>
      </c>
      <c r="G1298">
        <v>31257</v>
      </c>
      <c r="H1298">
        <v>120</v>
      </c>
      <c r="I1298" t="s">
        <v>35</v>
      </c>
      <c r="J1298" t="s">
        <v>23</v>
      </c>
      <c r="K1298">
        <v>384</v>
      </c>
      <c r="L1298">
        <v>0.14783449000000001</v>
      </c>
      <c r="M1298" t="s">
        <v>28</v>
      </c>
      <c r="N1298">
        <v>15</v>
      </c>
      <c r="O1298">
        <v>1245</v>
      </c>
      <c r="P1298">
        <v>1702.833333</v>
      </c>
      <c r="Q1298">
        <v>6795</v>
      </c>
      <c r="R1298">
        <v>0.29092862400000002</v>
      </c>
      <c r="S1298">
        <v>0</v>
      </c>
      <c r="T1298">
        <v>52</v>
      </c>
    </row>
    <row r="1299" spans="1:20" x14ac:dyDescent="0.25">
      <c r="A1299" s="1">
        <v>44398</v>
      </c>
      <c r="B1299">
        <v>36</v>
      </c>
      <c r="C1299">
        <v>67288</v>
      </c>
      <c r="D1299">
        <v>643</v>
      </c>
      <c r="E1299" t="s">
        <v>20</v>
      </c>
      <c r="F1299" t="s">
        <v>25</v>
      </c>
      <c r="G1299">
        <v>36034</v>
      </c>
      <c r="H1299">
        <v>48</v>
      </c>
      <c r="I1299" t="s">
        <v>22</v>
      </c>
      <c r="J1299" t="s">
        <v>27</v>
      </c>
      <c r="K1299">
        <v>232</v>
      </c>
      <c r="L1299">
        <v>7.3962567000000007E-2</v>
      </c>
      <c r="M1299" t="s">
        <v>38</v>
      </c>
      <c r="N1299">
        <v>13</v>
      </c>
      <c r="O1299">
        <v>2555</v>
      </c>
      <c r="P1299">
        <v>5607.3333329999996</v>
      </c>
      <c r="Q1299">
        <v>35127</v>
      </c>
      <c r="R1299">
        <v>0.184674648</v>
      </c>
      <c r="S1299">
        <v>0</v>
      </c>
      <c r="T1299">
        <v>54</v>
      </c>
    </row>
    <row r="1300" spans="1:20" x14ac:dyDescent="0.25">
      <c r="A1300" s="1">
        <v>44399</v>
      </c>
      <c r="B1300">
        <v>43</v>
      </c>
      <c r="C1300">
        <v>300000</v>
      </c>
      <c r="D1300">
        <v>607</v>
      </c>
      <c r="E1300" t="s">
        <v>20</v>
      </c>
      <c r="F1300" t="s">
        <v>29</v>
      </c>
      <c r="G1300">
        <v>29361</v>
      </c>
      <c r="H1300">
        <v>60</v>
      </c>
      <c r="I1300" t="s">
        <v>22</v>
      </c>
      <c r="J1300" t="s">
        <v>27</v>
      </c>
      <c r="K1300">
        <v>104</v>
      </c>
      <c r="L1300">
        <v>0.17441758800000001</v>
      </c>
      <c r="M1300" t="s">
        <v>28</v>
      </c>
      <c r="N1300">
        <v>26</v>
      </c>
      <c r="O1300">
        <v>1514</v>
      </c>
      <c r="P1300">
        <v>25000</v>
      </c>
      <c r="Q1300">
        <v>3822</v>
      </c>
      <c r="R1300">
        <v>0.247109143</v>
      </c>
      <c r="S1300">
        <v>1</v>
      </c>
      <c r="T1300">
        <v>52</v>
      </c>
    </row>
    <row r="1301" spans="1:20" x14ac:dyDescent="0.25">
      <c r="A1301" s="1">
        <v>44400</v>
      </c>
      <c r="B1301">
        <v>43</v>
      </c>
      <c r="C1301">
        <v>147908</v>
      </c>
      <c r="D1301">
        <v>631</v>
      </c>
      <c r="E1301" t="s">
        <v>20</v>
      </c>
      <c r="F1301" t="s">
        <v>29</v>
      </c>
      <c r="G1301">
        <v>22850</v>
      </c>
      <c r="H1301">
        <v>48</v>
      </c>
      <c r="I1301" t="s">
        <v>35</v>
      </c>
      <c r="J1301" t="s">
        <v>23</v>
      </c>
      <c r="K1301">
        <v>251</v>
      </c>
      <c r="L1301">
        <v>0.15548241800000001</v>
      </c>
      <c r="M1301" t="s">
        <v>38</v>
      </c>
      <c r="N1301">
        <v>26</v>
      </c>
      <c r="O1301">
        <v>1776</v>
      </c>
      <c r="P1301">
        <v>12325.666670000001</v>
      </c>
      <c r="Q1301">
        <v>1750</v>
      </c>
      <c r="R1301">
        <v>0.20135360399999999</v>
      </c>
      <c r="S1301">
        <v>1</v>
      </c>
      <c r="T1301">
        <v>36.799999999999997</v>
      </c>
    </row>
    <row r="1302" spans="1:20" x14ac:dyDescent="0.25">
      <c r="A1302" s="1">
        <v>44401</v>
      </c>
      <c r="B1302">
        <v>31</v>
      </c>
      <c r="C1302">
        <v>32432</v>
      </c>
      <c r="D1302">
        <v>564</v>
      </c>
      <c r="E1302" t="s">
        <v>20</v>
      </c>
      <c r="F1302" t="s">
        <v>21</v>
      </c>
      <c r="G1302">
        <v>39628</v>
      </c>
      <c r="H1302">
        <v>12</v>
      </c>
      <c r="I1302" t="s">
        <v>26</v>
      </c>
      <c r="J1302" t="s">
        <v>23</v>
      </c>
      <c r="K1302">
        <v>1934</v>
      </c>
      <c r="L1302">
        <v>0.286821082</v>
      </c>
      <c r="M1302" t="s">
        <v>28</v>
      </c>
      <c r="N1302">
        <v>29</v>
      </c>
      <c r="O1302">
        <v>1049</v>
      </c>
      <c r="P1302">
        <v>2702.666667</v>
      </c>
      <c r="Q1302">
        <v>7774</v>
      </c>
      <c r="R1302">
        <v>0.208704537</v>
      </c>
      <c r="S1302">
        <v>0</v>
      </c>
      <c r="T1302">
        <v>58</v>
      </c>
    </row>
    <row r="1303" spans="1:20" x14ac:dyDescent="0.25">
      <c r="A1303" s="1">
        <v>44402</v>
      </c>
      <c r="B1303">
        <v>51</v>
      </c>
      <c r="C1303">
        <v>22753</v>
      </c>
      <c r="D1303">
        <v>606</v>
      </c>
      <c r="E1303" t="s">
        <v>20</v>
      </c>
      <c r="F1303" t="s">
        <v>21</v>
      </c>
      <c r="G1303">
        <v>37617</v>
      </c>
      <c r="H1303">
        <v>36</v>
      </c>
      <c r="I1303" t="s">
        <v>22</v>
      </c>
      <c r="J1303" t="s">
        <v>27</v>
      </c>
      <c r="K1303">
        <v>845</v>
      </c>
      <c r="L1303">
        <v>0.10443891199999999</v>
      </c>
      <c r="M1303" t="s">
        <v>28</v>
      </c>
      <c r="N1303">
        <v>20</v>
      </c>
      <c r="O1303">
        <v>10293</v>
      </c>
      <c r="P1303">
        <v>1896.083333</v>
      </c>
      <c r="Q1303">
        <v>5093</v>
      </c>
      <c r="R1303">
        <v>0.206309877</v>
      </c>
      <c r="S1303">
        <v>0</v>
      </c>
      <c r="T1303">
        <v>50</v>
      </c>
    </row>
    <row r="1304" spans="1:20" x14ac:dyDescent="0.25">
      <c r="A1304" s="1">
        <v>44403</v>
      </c>
      <c r="B1304">
        <v>37</v>
      </c>
      <c r="C1304">
        <v>52587</v>
      </c>
      <c r="D1304">
        <v>527</v>
      </c>
      <c r="E1304" t="s">
        <v>20</v>
      </c>
      <c r="G1304">
        <v>15855</v>
      </c>
      <c r="H1304">
        <v>24</v>
      </c>
      <c r="I1304" t="s">
        <v>26</v>
      </c>
      <c r="J1304" t="s">
        <v>34</v>
      </c>
      <c r="K1304">
        <v>455</v>
      </c>
      <c r="L1304">
        <v>0.20879003900000001</v>
      </c>
      <c r="M1304" t="s">
        <v>24</v>
      </c>
      <c r="N1304">
        <v>25</v>
      </c>
      <c r="O1304">
        <v>4113</v>
      </c>
      <c r="P1304">
        <v>4382.25</v>
      </c>
      <c r="Q1304">
        <v>57544</v>
      </c>
      <c r="R1304">
        <v>0.242741755</v>
      </c>
      <c r="S1304">
        <v>0</v>
      </c>
      <c r="T1304">
        <v>49</v>
      </c>
    </row>
    <row r="1305" spans="1:20" x14ac:dyDescent="0.25">
      <c r="A1305" s="1">
        <v>44404</v>
      </c>
      <c r="B1305">
        <v>30</v>
      </c>
      <c r="C1305">
        <v>120004</v>
      </c>
      <c r="D1305">
        <v>634</v>
      </c>
      <c r="E1305" t="s">
        <v>20</v>
      </c>
      <c r="F1305" t="s">
        <v>41</v>
      </c>
      <c r="G1305">
        <v>18427</v>
      </c>
      <c r="H1305">
        <v>24</v>
      </c>
      <c r="I1305" t="s">
        <v>35</v>
      </c>
      <c r="J1305" t="s">
        <v>30</v>
      </c>
      <c r="K1305">
        <v>253</v>
      </c>
      <c r="L1305">
        <v>0.13888698799999999</v>
      </c>
      <c r="M1305" t="s">
        <v>31</v>
      </c>
      <c r="N1305">
        <v>29</v>
      </c>
      <c r="O1305">
        <v>6109</v>
      </c>
      <c r="P1305">
        <v>10000.333329999999</v>
      </c>
      <c r="Q1305">
        <v>8998</v>
      </c>
      <c r="R1305">
        <v>0.168918029</v>
      </c>
      <c r="S1305">
        <v>1</v>
      </c>
      <c r="T1305">
        <v>37.6</v>
      </c>
    </row>
    <row r="1306" spans="1:20" x14ac:dyDescent="0.25">
      <c r="A1306" s="1">
        <v>44405</v>
      </c>
      <c r="B1306">
        <v>46</v>
      </c>
      <c r="C1306">
        <v>57727</v>
      </c>
      <c r="D1306">
        <v>664</v>
      </c>
      <c r="F1306" t="s">
        <v>29</v>
      </c>
      <c r="G1306">
        <v>10796</v>
      </c>
      <c r="H1306">
        <v>60</v>
      </c>
      <c r="I1306" t="s">
        <v>35</v>
      </c>
      <c r="J1306" t="s">
        <v>23</v>
      </c>
      <c r="K1306">
        <v>219</v>
      </c>
      <c r="L1306">
        <v>8.6919059000000007E-2</v>
      </c>
      <c r="M1306" t="s">
        <v>28</v>
      </c>
      <c r="N1306">
        <v>11</v>
      </c>
      <c r="O1306">
        <v>2448</v>
      </c>
      <c r="P1306">
        <v>4810.5833329999996</v>
      </c>
      <c r="Q1306">
        <v>57437</v>
      </c>
      <c r="R1306">
        <v>0.18720921800000001</v>
      </c>
      <c r="S1306">
        <v>1</v>
      </c>
      <c r="T1306">
        <v>34.4</v>
      </c>
    </row>
    <row r="1307" spans="1:20" x14ac:dyDescent="0.25">
      <c r="A1307" s="1">
        <v>44406</v>
      </c>
      <c r="B1307">
        <v>29</v>
      </c>
      <c r="C1307">
        <v>136716</v>
      </c>
      <c r="D1307">
        <v>531</v>
      </c>
      <c r="E1307" t="s">
        <v>20</v>
      </c>
      <c r="F1307" t="s">
        <v>32</v>
      </c>
      <c r="G1307">
        <v>30354</v>
      </c>
      <c r="H1307">
        <v>72</v>
      </c>
      <c r="I1307" t="s">
        <v>22</v>
      </c>
      <c r="J1307" t="s">
        <v>27</v>
      </c>
      <c r="K1307">
        <v>683</v>
      </c>
      <c r="L1307">
        <v>0.42180726499999999</v>
      </c>
      <c r="M1307" t="s">
        <v>24</v>
      </c>
      <c r="N1307">
        <v>28</v>
      </c>
      <c r="O1307">
        <v>8833</v>
      </c>
      <c r="P1307">
        <v>11393</v>
      </c>
      <c r="Q1307">
        <v>452024</v>
      </c>
      <c r="R1307">
        <v>0.33396590799999998</v>
      </c>
      <c r="S1307">
        <v>1</v>
      </c>
      <c r="T1307">
        <v>40</v>
      </c>
    </row>
    <row r="1308" spans="1:20" x14ac:dyDescent="0.25">
      <c r="A1308" s="1">
        <v>44407</v>
      </c>
      <c r="B1308">
        <v>40</v>
      </c>
      <c r="C1308">
        <v>28883</v>
      </c>
      <c r="D1308">
        <v>548</v>
      </c>
      <c r="E1308" t="s">
        <v>20</v>
      </c>
      <c r="F1308" t="s">
        <v>29</v>
      </c>
      <c r="G1308">
        <v>26152</v>
      </c>
      <c r="H1308">
        <v>36</v>
      </c>
      <c r="I1308" t="s">
        <v>22</v>
      </c>
      <c r="J1308" t="s">
        <v>23</v>
      </c>
      <c r="K1308">
        <v>223</v>
      </c>
      <c r="L1308">
        <v>0.39138445799999999</v>
      </c>
      <c r="M1308" t="s">
        <v>34</v>
      </c>
      <c r="N1308">
        <v>28</v>
      </c>
      <c r="O1308">
        <v>2300</v>
      </c>
      <c r="P1308">
        <v>2406.916667</v>
      </c>
      <c r="Q1308">
        <v>22681</v>
      </c>
      <c r="R1308">
        <v>0.23477334899999999</v>
      </c>
      <c r="S1308">
        <v>0</v>
      </c>
      <c r="T1308">
        <v>68</v>
      </c>
    </row>
    <row r="1309" spans="1:20" x14ac:dyDescent="0.25">
      <c r="A1309" s="1">
        <v>44408</v>
      </c>
      <c r="B1309">
        <v>39</v>
      </c>
      <c r="C1309">
        <v>47578</v>
      </c>
      <c r="D1309">
        <v>490</v>
      </c>
      <c r="E1309" t="s">
        <v>33</v>
      </c>
      <c r="F1309" t="s">
        <v>32</v>
      </c>
      <c r="H1309">
        <v>60</v>
      </c>
      <c r="I1309" t="s">
        <v>35</v>
      </c>
      <c r="J1309" t="s">
        <v>27</v>
      </c>
      <c r="K1309">
        <v>500</v>
      </c>
      <c r="L1309">
        <v>0.24024922700000001</v>
      </c>
      <c r="M1309" t="s">
        <v>34</v>
      </c>
      <c r="N1309">
        <v>33</v>
      </c>
      <c r="O1309">
        <v>3104</v>
      </c>
      <c r="P1309">
        <v>3964.833333</v>
      </c>
      <c r="Q1309">
        <v>162668</v>
      </c>
      <c r="R1309">
        <v>0.30460155500000002</v>
      </c>
      <c r="S1309">
        <v>0</v>
      </c>
      <c r="T1309">
        <v>58</v>
      </c>
    </row>
    <row r="1310" spans="1:20" x14ac:dyDescent="0.25">
      <c r="A1310" s="1">
        <v>44409</v>
      </c>
      <c r="B1310">
        <v>53</v>
      </c>
      <c r="C1310">
        <v>49107</v>
      </c>
      <c r="D1310">
        <v>593</v>
      </c>
      <c r="E1310" t="s">
        <v>45</v>
      </c>
      <c r="F1310" t="s">
        <v>25</v>
      </c>
      <c r="G1310">
        <v>38781</v>
      </c>
      <c r="H1310">
        <v>48</v>
      </c>
      <c r="I1310" t="s">
        <v>22</v>
      </c>
      <c r="J1310" t="s">
        <v>30</v>
      </c>
      <c r="K1310">
        <v>217</v>
      </c>
      <c r="L1310">
        <v>0.60489285199999998</v>
      </c>
      <c r="M1310" t="s">
        <v>38</v>
      </c>
      <c r="N1310">
        <v>25</v>
      </c>
      <c r="O1310">
        <v>1127</v>
      </c>
      <c r="P1310">
        <v>4092.25</v>
      </c>
      <c r="Q1310">
        <v>7884</v>
      </c>
      <c r="R1310">
        <v>0.26848535800000001</v>
      </c>
      <c r="S1310">
        <v>0</v>
      </c>
      <c r="T1310">
        <v>61</v>
      </c>
    </row>
    <row r="1311" spans="1:20" x14ac:dyDescent="0.25">
      <c r="A1311" s="1">
        <v>44410</v>
      </c>
      <c r="B1311">
        <v>45</v>
      </c>
      <c r="C1311">
        <v>76850</v>
      </c>
      <c r="D1311">
        <v>582</v>
      </c>
      <c r="E1311" t="s">
        <v>20</v>
      </c>
      <c r="F1311" t="s">
        <v>25</v>
      </c>
      <c r="H1311">
        <v>48</v>
      </c>
      <c r="I1311" t="s">
        <v>26</v>
      </c>
      <c r="J1311" t="s">
        <v>30</v>
      </c>
      <c r="K1311">
        <v>416</v>
      </c>
      <c r="L1311">
        <v>9.6057484999999998E-2</v>
      </c>
      <c r="M1311" t="s">
        <v>24</v>
      </c>
      <c r="N1311">
        <v>27</v>
      </c>
      <c r="O1311">
        <v>4543</v>
      </c>
      <c r="P1311">
        <v>6404.1666670000004</v>
      </c>
      <c r="Q1311">
        <v>109289</v>
      </c>
      <c r="R1311">
        <v>0.17747199999999999</v>
      </c>
      <c r="S1311">
        <v>1</v>
      </c>
      <c r="T1311">
        <v>37.6</v>
      </c>
    </row>
    <row r="1312" spans="1:20" x14ac:dyDescent="0.25">
      <c r="A1312" s="1">
        <v>44411</v>
      </c>
      <c r="B1312">
        <v>39</v>
      </c>
      <c r="D1312">
        <v>505</v>
      </c>
      <c r="F1312" t="s">
        <v>32</v>
      </c>
      <c r="G1312">
        <v>33788</v>
      </c>
      <c r="I1312" t="s">
        <v>26</v>
      </c>
      <c r="J1312" t="s">
        <v>27</v>
      </c>
      <c r="K1312">
        <v>365</v>
      </c>
      <c r="L1312">
        <v>0.44951660799999998</v>
      </c>
      <c r="M1312" t="s">
        <v>38</v>
      </c>
      <c r="N1312">
        <v>27</v>
      </c>
      <c r="O1312">
        <v>966</v>
      </c>
      <c r="P1312">
        <v>6154.4166670000004</v>
      </c>
      <c r="Q1312">
        <v>3825</v>
      </c>
      <c r="R1312">
        <v>0.22765486200000001</v>
      </c>
      <c r="S1312">
        <v>0</v>
      </c>
      <c r="T1312">
        <v>57</v>
      </c>
    </row>
    <row r="1313" spans="1:20" x14ac:dyDescent="0.25">
      <c r="A1313" s="1">
        <v>44412</v>
      </c>
      <c r="B1313">
        <v>49</v>
      </c>
      <c r="C1313">
        <v>95758</v>
      </c>
      <c r="D1313">
        <v>636</v>
      </c>
      <c r="E1313" t="s">
        <v>20</v>
      </c>
      <c r="F1313" t="s">
        <v>25</v>
      </c>
      <c r="G1313">
        <v>19467</v>
      </c>
      <c r="H1313">
        <v>24</v>
      </c>
      <c r="I1313" t="s">
        <v>22</v>
      </c>
      <c r="J1313" t="s">
        <v>30</v>
      </c>
      <c r="K1313">
        <v>390</v>
      </c>
      <c r="L1313">
        <v>0.23192115899999999</v>
      </c>
      <c r="M1313" t="s">
        <v>24</v>
      </c>
      <c r="N1313">
        <v>28</v>
      </c>
      <c r="O1313">
        <v>1901</v>
      </c>
      <c r="P1313">
        <v>7979.8333329999996</v>
      </c>
      <c r="Q1313">
        <v>55153</v>
      </c>
      <c r="R1313">
        <v>0.165014256</v>
      </c>
      <c r="S1313">
        <v>1</v>
      </c>
      <c r="T1313">
        <v>36</v>
      </c>
    </row>
    <row r="1314" spans="1:20" x14ac:dyDescent="0.25">
      <c r="A1314" s="1">
        <v>44413</v>
      </c>
      <c r="B1314">
        <v>56</v>
      </c>
      <c r="C1314">
        <v>50032</v>
      </c>
      <c r="D1314">
        <v>628</v>
      </c>
      <c r="E1314" t="s">
        <v>20</v>
      </c>
      <c r="F1314" t="s">
        <v>25</v>
      </c>
      <c r="G1314">
        <v>12333</v>
      </c>
      <c r="H1314">
        <v>24</v>
      </c>
      <c r="I1314" t="s">
        <v>26</v>
      </c>
      <c r="J1314" t="s">
        <v>34</v>
      </c>
      <c r="K1314">
        <v>319</v>
      </c>
      <c r="L1314">
        <v>0.39863214899999999</v>
      </c>
      <c r="M1314" t="s">
        <v>28</v>
      </c>
      <c r="N1314">
        <v>29</v>
      </c>
      <c r="O1314">
        <v>2029</v>
      </c>
      <c r="P1314">
        <v>4169.3333329999996</v>
      </c>
      <c r="Q1314">
        <v>59956</v>
      </c>
      <c r="R1314">
        <v>0.19418529600000001</v>
      </c>
      <c r="S1314">
        <v>0</v>
      </c>
      <c r="T1314">
        <v>49</v>
      </c>
    </row>
    <row r="1315" spans="1:20" x14ac:dyDescent="0.25">
      <c r="A1315" s="1">
        <v>44414</v>
      </c>
      <c r="B1315">
        <v>46</v>
      </c>
      <c r="C1315">
        <v>102604</v>
      </c>
      <c r="D1315">
        <v>597</v>
      </c>
      <c r="E1315" t="s">
        <v>20</v>
      </c>
      <c r="F1315" t="s">
        <v>32</v>
      </c>
      <c r="G1315">
        <v>28322</v>
      </c>
      <c r="H1315">
        <v>84</v>
      </c>
      <c r="I1315" t="s">
        <v>22</v>
      </c>
      <c r="J1315" t="s">
        <v>27</v>
      </c>
      <c r="K1315">
        <v>428</v>
      </c>
      <c r="L1315">
        <v>9.3920686000000003E-2</v>
      </c>
      <c r="M1315" t="s">
        <v>38</v>
      </c>
      <c r="N1315">
        <v>23</v>
      </c>
      <c r="O1315">
        <v>289</v>
      </c>
      <c r="P1315">
        <v>8550.3333330000005</v>
      </c>
      <c r="Q1315">
        <v>5339</v>
      </c>
      <c r="R1315">
        <v>0.227457257</v>
      </c>
      <c r="S1315">
        <v>0</v>
      </c>
      <c r="T1315">
        <v>51</v>
      </c>
    </row>
    <row r="1316" spans="1:20" x14ac:dyDescent="0.25">
      <c r="A1316" s="1">
        <v>44415</v>
      </c>
      <c r="B1316">
        <v>40</v>
      </c>
      <c r="C1316">
        <v>40805</v>
      </c>
      <c r="D1316">
        <v>566</v>
      </c>
      <c r="E1316" t="s">
        <v>20</v>
      </c>
      <c r="F1316" t="s">
        <v>32</v>
      </c>
      <c r="G1316">
        <v>14736</v>
      </c>
      <c r="H1316">
        <v>36</v>
      </c>
      <c r="I1316" t="s">
        <v>22</v>
      </c>
      <c r="J1316" t="s">
        <v>27</v>
      </c>
      <c r="K1316">
        <v>577</v>
      </c>
      <c r="L1316">
        <v>0.166599199</v>
      </c>
      <c r="M1316" t="s">
        <v>38</v>
      </c>
      <c r="N1316">
        <v>23</v>
      </c>
      <c r="O1316">
        <v>25026</v>
      </c>
      <c r="P1316">
        <v>3400.416667</v>
      </c>
      <c r="Q1316">
        <v>4200</v>
      </c>
      <c r="R1316">
        <v>0.206598585</v>
      </c>
      <c r="S1316">
        <v>0</v>
      </c>
      <c r="T1316">
        <v>50</v>
      </c>
    </row>
    <row r="1317" spans="1:20" x14ac:dyDescent="0.25">
      <c r="A1317" s="1">
        <v>44416</v>
      </c>
      <c r="B1317">
        <v>24</v>
      </c>
      <c r="C1317">
        <v>110035</v>
      </c>
      <c r="E1317" t="s">
        <v>20</v>
      </c>
      <c r="F1317" t="s">
        <v>29</v>
      </c>
      <c r="G1317">
        <v>29181</v>
      </c>
      <c r="H1317">
        <v>24</v>
      </c>
      <c r="I1317" t="s">
        <v>22</v>
      </c>
      <c r="J1317" t="s">
        <v>34</v>
      </c>
      <c r="K1317">
        <v>504</v>
      </c>
      <c r="L1317">
        <v>0.124760256</v>
      </c>
      <c r="M1317" t="s">
        <v>28</v>
      </c>
      <c r="N1317">
        <v>23</v>
      </c>
      <c r="O1317">
        <v>4628</v>
      </c>
      <c r="P1317">
        <v>9169.5833330000005</v>
      </c>
      <c r="Q1317">
        <v>14454</v>
      </c>
      <c r="R1317">
        <v>0.27313753699999999</v>
      </c>
      <c r="S1317">
        <v>1</v>
      </c>
      <c r="T1317">
        <v>39.200000000000003</v>
      </c>
    </row>
    <row r="1318" spans="1:20" x14ac:dyDescent="0.25">
      <c r="A1318" s="1">
        <v>44417</v>
      </c>
      <c r="B1318">
        <v>27</v>
      </c>
      <c r="C1318">
        <v>121871</v>
      </c>
      <c r="D1318">
        <v>468</v>
      </c>
      <c r="F1318" t="s">
        <v>25</v>
      </c>
      <c r="G1318">
        <v>17336</v>
      </c>
      <c r="H1318">
        <v>24</v>
      </c>
      <c r="I1318" t="s">
        <v>35</v>
      </c>
      <c r="J1318" t="s">
        <v>30</v>
      </c>
      <c r="K1318">
        <v>504</v>
      </c>
      <c r="L1318">
        <v>0.51323463499999999</v>
      </c>
      <c r="M1318" t="s">
        <v>31</v>
      </c>
      <c r="N1318">
        <v>26</v>
      </c>
      <c r="O1318">
        <v>8060</v>
      </c>
      <c r="P1318">
        <v>10155.916670000001</v>
      </c>
      <c r="Q1318">
        <v>35874</v>
      </c>
      <c r="R1318">
        <v>0.23805425599999999</v>
      </c>
      <c r="S1318">
        <v>1</v>
      </c>
      <c r="T1318">
        <v>48.8</v>
      </c>
    </row>
    <row r="1319" spans="1:20" x14ac:dyDescent="0.25">
      <c r="A1319" s="1">
        <v>44418</v>
      </c>
      <c r="B1319">
        <v>36</v>
      </c>
      <c r="C1319">
        <v>48565</v>
      </c>
      <c r="D1319">
        <v>629</v>
      </c>
      <c r="E1319" t="s">
        <v>20</v>
      </c>
      <c r="G1319">
        <v>20588</v>
      </c>
      <c r="H1319">
        <v>48</v>
      </c>
      <c r="I1319" t="s">
        <v>44</v>
      </c>
      <c r="J1319" t="s">
        <v>23</v>
      </c>
      <c r="K1319">
        <v>644</v>
      </c>
      <c r="L1319">
        <v>0.38910955699999999</v>
      </c>
      <c r="M1319" t="s">
        <v>31</v>
      </c>
      <c r="N1319">
        <v>22</v>
      </c>
      <c r="O1319">
        <v>835</v>
      </c>
      <c r="P1319">
        <v>4047.083333</v>
      </c>
      <c r="Q1319">
        <v>10558</v>
      </c>
      <c r="R1319">
        <v>0.20106299899999999</v>
      </c>
      <c r="S1319">
        <v>0</v>
      </c>
      <c r="T1319">
        <v>53</v>
      </c>
    </row>
    <row r="1320" spans="1:20" x14ac:dyDescent="0.25">
      <c r="A1320" s="1">
        <v>44419</v>
      </c>
      <c r="B1320">
        <v>32</v>
      </c>
      <c r="D1320">
        <v>599</v>
      </c>
      <c r="F1320" t="s">
        <v>21</v>
      </c>
      <c r="G1320">
        <v>10568</v>
      </c>
      <c r="I1320" t="s">
        <v>22</v>
      </c>
      <c r="J1320" t="s">
        <v>30</v>
      </c>
      <c r="K1320">
        <v>441</v>
      </c>
      <c r="L1320">
        <v>0.48279451299999998</v>
      </c>
      <c r="M1320" t="s">
        <v>31</v>
      </c>
      <c r="N1320">
        <v>26</v>
      </c>
      <c r="O1320">
        <v>1733</v>
      </c>
      <c r="P1320">
        <v>3315.666667</v>
      </c>
      <c r="Q1320">
        <v>6232</v>
      </c>
      <c r="R1320">
        <v>0.20402267599999999</v>
      </c>
      <c r="S1320">
        <v>0</v>
      </c>
      <c r="T1320">
        <v>63</v>
      </c>
    </row>
    <row r="1321" spans="1:20" x14ac:dyDescent="0.25">
      <c r="A1321" s="1">
        <v>44420</v>
      </c>
      <c r="B1321">
        <v>37</v>
      </c>
      <c r="C1321">
        <v>57913</v>
      </c>
      <c r="D1321">
        <v>568</v>
      </c>
      <c r="E1321" t="s">
        <v>20</v>
      </c>
      <c r="F1321" t="s">
        <v>29</v>
      </c>
      <c r="G1321">
        <v>18393</v>
      </c>
      <c r="H1321">
        <v>12</v>
      </c>
      <c r="I1321" t="s">
        <v>22</v>
      </c>
      <c r="J1321" t="s">
        <v>27</v>
      </c>
      <c r="K1321">
        <v>460</v>
      </c>
      <c r="L1321">
        <v>0.29627641500000002</v>
      </c>
      <c r="M1321" t="s">
        <v>28</v>
      </c>
      <c r="N1321">
        <v>22</v>
      </c>
      <c r="O1321">
        <v>1211</v>
      </c>
      <c r="P1321">
        <v>4826.0833329999996</v>
      </c>
      <c r="Q1321">
        <v>19369</v>
      </c>
      <c r="R1321">
        <v>0.19298204499999999</v>
      </c>
      <c r="S1321">
        <v>0</v>
      </c>
      <c r="T1321">
        <v>69</v>
      </c>
    </row>
    <row r="1322" spans="1:20" x14ac:dyDescent="0.25">
      <c r="A1322" t="s">
        <v>133</v>
      </c>
      <c r="B1322">
        <v>40</v>
      </c>
      <c r="C1322">
        <v>77186</v>
      </c>
      <c r="D1322">
        <v>545</v>
      </c>
      <c r="E1322" t="s">
        <v>54</v>
      </c>
      <c r="F1322" t="s">
        <v>51</v>
      </c>
      <c r="G1322">
        <v>17131</v>
      </c>
      <c r="H1322">
        <v>48</v>
      </c>
      <c r="I1322" t="s">
        <v>22</v>
      </c>
      <c r="J1322" t="s">
        <v>27</v>
      </c>
      <c r="K1322">
        <v>542</v>
      </c>
      <c r="L1322">
        <v>0.36498450999999998</v>
      </c>
      <c r="M1322" t="s">
        <v>24</v>
      </c>
      <c r="N1322">
        <v>25</v>
      </c>
      <c r="O1322">
        <v>2979</v>
      </c>
      <c r="P1322">
        <v>6432.1666670000004</v>
      </c>
      <c r="Q1322">
        <v>35807</v>
      </c>
      <c r="R1322">
        <v>0.26309982500000001</v>
      </c>
      <c r="S1322">
        <v>0</v>
      </c>
      <c r="T1322">
        <v>54</v>
      </c>
    </row>
    <row r="1323" spans="1:20" x14ac:dyDescent="0.25">
      <c r="A1323" s="1">
        <v>44422</v>
      </c>
      <c r="B1323">
        <v>46</v>
      </c>
      <c r="C1323">
        <v>23525</v>
      </c>
      <c r="D1323">
        <v>640</v>
      </c>
      <c r="E1323" t="s">
        <v>20</v>
      </c>
      <c r="G1323">
        <v>42191</v>
      </c>
      <c r="H1323">
        <v>60</v>
      </c>
      <c r="I1323" t="s">
        <v>22</v>
      </c>
      <c r="J1323" t="s">
        <v>23</v>
      </c>
      <c r="K1323">
        <v>639</v>
      </c>
      <c r="L1323">
        <v>9.0289432000000003E-2</v>
      </c>
      <c r="M1323" t="s">
        <v>31</v>
      </c>
      <c r="N1323">
        <v>24</v>
      </c>
      <c r="O1323">
        <v>2973</v>
      </c>
      <c r="P1323">
        <v>1960.416667</v>
      </c>
      <c r="Q1323">
        <v>20515</v>
      </c>
      <c r="R1323">
        <v>0.21290208499999999</v>
      </c>
      <c r="S1323">
        <v>0</v>
      </c>
      <c r="T1323">
        <v>49</v>
      </c>
    </row>
    <row r="1324" spans="1:20" x14ac:dyDescent="0.25">
      <c r="A1324" s="1">
        <v>44423</v>
      </c>
      <c r="B1324">
        <v>39</v>
      </c>
      <c r="C1324">
        <v>38020</v>
      </c>
      <c r="D1324">
        <v>616</v>
      </c>
      <c r="F1324" t="s">
        <v>32</v>
      </c>
      <c r="G1324">
        <v>13552</v>
      </c>
      <c r="H1324">
        <v>48</v>
      </c>
      <c r="I1324" t="s">
        <v>22</v>
      </c>
      <c r="J1324" t="s">
        <v>27</v>
      </c>
      <c r="K1324">
        <v>396</v>
      </c>
      <c r="L1324">
        <v>0.41266109299999998</v>
      </c>
      <c r="M1324" t="s">
        <v>38</v>
      </c>
      <c r="N1324">
        <v>36</v>
      </c>
      <c r="O1324">
        <v>3103</v>
      </c>
      <c r="P1324">
        <v>3168.333333</v>
      </c>
      <c r="Q1324">
        <v>3609</v>
      </c>
      <c r="R1324">
        <v>0.21095326</v>
      </c>
      <c r="S1324">
        <v>0</v>
      </c>
      <c r="T1324">
        <v>54</v>
      </c>
    </row>
    <row r="1325" spans="1:20" x14ac:dyDescent="0.25">
      <c r="A1325" s="1">
        <v>44424</v>
      </c>
      <c r="B1325">
        <v>45</v>
      </c>
      <c r="C1325">
        <v>76848</v>
      </c>
      <c r="D1325">
        <v>564</v>
      </c>
      <c r="E1325" t="s">
        <v>33</v>
      </c>
      <c r="F1325" t="s">
        <v>29</v>
      </c>
      <c r="G1325">
        <v>41545</v>
      </c>
      <c r="H1325">
        <v>60</v>
      </c>
      <c r="I1325" t="s">
        <v>22</v>
      </c>
      <c r="J1325" t="s">
        <v>27</v>
      </c>
      <c r="K1325">
        <v>1431</v>
      </c>
      <c r="L1325">
        <v>0.443019946</v>
      </c>
      <c r="M1325" t="s">
        <v>28</v>
      </c>
      <c r="N1325">
        <v>24</v>
      </c>
      <c r="O1325">
        <v>3869</v>
      </c>
      <c r="P1325">
        <v>6404</v>
      </c>
      <c r="Q1325">
        <v>214606</v>
      </c>
      <c r="R1325">
        <v>0.30690663499999998</v>
      </c>
      <c r="S1325">
        <v>0</v>
      </c>
      <c r="T1325">
        <v>55</v>
      </c>
    </row>
    <row r="1326" spans="1:20" x14ac:dyDescent="0.25">
      <c r="A1326" s="1">
        <v>44425</v>
      </c>
      <c r="B1326">
        <v>40</v>
      </c>
      <c r="C1326">
        <v>15000</v>
      </c>
      <c r="D1326">
        <v>559</v>
      </c>
      <c r="E1326" t="s">
        <v>20</v>
      </c>
      <c r="F1326" t="s">
        <v>25</v>
      </c>
      <c r="G1326">
        <v>28045</v>
      </c>
      <c r="H1326">
        <v>36</v>
      </c>
      <c r="I1326" t="s">
        <v>35</v>
      </c>
      <c r="J1326" t="s">
        <v>30</v>
      </c>
      <c r="K1326">
        <v>527</v>
      </c>
      <c r="L1326">
        <v>0.14883866900000001</v>
      </c>
      <c r="M1326" t="s">
        <v>24</v>
      </c>
      <c r="N1326">
        <v>16</v>
      </c>
      <c r="O1326">
        <v>3339</v>
      </c>
      <c r="P1326">
        <v>1250</v>
      </c>
      <c r="Q1326">
        <v>6346</v>
      </c>
      <c r="R1326">
        <v>0.208150161</v>
      </c>
      <c r="S1326">
        <v>0</v>
      </c>
      <c r="T1326">
        <v>55</v>
      </c>
    </row>
    <row r="1327" spans="1:20" x14ac:dyDescent="0.25">
      <c r="A1327" s="1">
        <v>44426</v>
      </c>
      <c r="B1327">
        <v>18</v>
      </c>
      <c r="C1327">
        <v>18195</v>
      </c>
      <c r="D1327">
        <v>559</v>
      </c>
      <c r="E1327" t="s">
        <v>20</v>
      </c>
      <c r="F1327" t="s">
        <v>29</v>
      </c>
      <c r="G1327">
        <v>12872</v>
      </c>
      <c r="H1327">
        <v>60</v>
      </c>
      <c r="I1327" t="s">
        <v>44</v>
      </c>
      <c r="J1327" t="s">
        <v>34</v>
      </c>
      <c r="K1327">
        <v>346</v>
      </c>
      <c r="L1327">
        <v>0.31112812899999998</v>
      </c>
      <c r="M1327" t="s">
        <v>24</v>
      </c>
      <c r="N1327">
        <v>20</v>
      </c>
      <c r="O1327">
        <v>2858</v>
      </c>
      <c r="P1327">
        <v>1516.25</v>
      </c>
      <c r="Q1327">
        <v>1695</v>
      </c>
      <c r="R1327">
        <v>0.20253210099999999</v>
      </c>
      <c r="S1327">
        <v>0</v>
      </c>
      <c r="T1327">
        <v>61</v>
      </c>
    </row>
    <row r="1328" spans="1:20" x14ac:dyDescent="0.25">
      <c r="A1328" s="1">
        <v>44427</v>
      </c>
      <c r="B1328">
        <v>28</v>
      </c>
      <c r="C1328">
        <v>31514</v>
      </c>
      <c r="D1328">
        <v>559</v>
      </c>
      <c r="E1328" t="s">
        <v>20</v>
      </c>
      <c r="F1328" t="s">
        <v>29</v>
      </c>
      <c r="G1328">
        <v>13338</v>
      </c>
      <c r="H1328">
        <v>48</v>
      </c>
      <c r="I1328" t="s">
        <v>22</v>
      </c>
      <c r="J1328" t="s">
        <v>27</v>
      </c>
      <c r="K1328">
        <v>727</v>
      </c>
      <c r="L1328">
        <v>0.30800273299999997</v>
      </c>
      <c r="M1328" t="s">
        <v>28</v>
      </c>
      <c r="N1328">
        <v>21</v>
      </c>
      <c r="O1328">
        <v>718</v>
      </c>
      <c r="P1328">
        <v>2626.166667</v>
      </c>
      <c r="Q1328">
        <v>41572</v>
      </c>
      <c r="R1328">
        <v>0.21172930100000001</v>
      </c>
      <c r="S1328">
        <v>0</v>
      </c>
      <c r="T1328">
        <v>54</v>
      </c>
    </row>
    <row r="1329" spans="1:20" x14ac:dyDescent="0.25">
      <c r="A1329" s="1">
        <v>44428</v>
      </c>
      <c r="B1329">
        <v>38</v>
      </c>
      <c r="C1329">
        <v>49708</v>
      </c>
      <c r="D1329">
        <v>620</v>
      </c>
      <c r="E1329" t="s">
        <v>20</v>
      </c>
      <c r="F1329" t="s">
        <v>29</v>
      </c>
      <c r="G1329">
        <v>11233</v>
      </c>
      <c r="H1329">
        <v>36</v>
      </c>
      <c r="I1329" t="s">
        <v>22</v>
      </c>
      <c r="J1329" t="s">
        <v>27</v>
      </c>
      <c r="K1329">
        <v>259</v>
      </c>
      <c r="L1329">
        <v>0.39650434499999998</v>
      </c>
      <c r="M1329" t="s">
        <v>34</v>
      </c>
      <c r="N1329">
        <v>21</v>
      </c>
      <c r="O1329">
        <v>11972</v>
      </c>
      <c r="P1329">
        <v>4142.3333329999996</v>
      </c>
      <c r="Q1329">
        <v>155027</v>
      </c>
      <c r="R1329">
        <v>0.19770111900000001</v>
      </c>
      <c r="S1329">
        <v>1</v>
      </c>
      <c r="T1329">
        <v>38.4</v>
      </c>
    </row>
    <row r="1330" spans="1:20" x14ac:dyDescent="0.25">
      <c r="A1330" s="1">
        <v>44429</v>
      </c>
      <c r="B1330">
        <v>25</v>
      </c>
      <c r="C1330">
        <v>45415</v>
      </c>
      <c r="E1330" t="s">
        <v>20</v>
      </c>
      <c r="F1330" t="s">
        <v>29</v>
      </c>
      <c r="G1330">
        <v>42843</v>
      </c>
      <c r="H1330">
        <v>48</v>
      </c>
      <c r="I1330" t="s">
        <v>22</v>
      </c>
      <c r="J1330" t="s">
        <v>23</v>
      </c>
      <c r="K1330">
        <v>752</v>
      </c>
      <c r="L1330">
        <v>0.26561006700000001</v>
      </c>
      <c r="M1330" t="s">
        <v>28</v>
      </c>
      <c r="N1330">
        <v>22</v>
      </c>
      <c r="O1330">
        <v>1416</v>
      </c>
      <c r="P1330">
        <v>3784.583333</v>
      </c>
      <c r="Q1330">
        <v>271283</v>
      </c>
      <c r="R1330">
        <v>0.238184014</v>
      </c>
      <c r="S1330">
        <v>0</v>
      </c>
      <c r="T1330">
        <v>43</v>
      </c>
    </row>
    <row r="1331" spans="1:20" x14ac:dyDescent="0.25">
      <c r="A1331" s="1">
        <v>44430</v>
      </c>
      <c r="B1331">
        <v>47</v>
      </c>
      <c r="C1331">
        <v>45251</v>
      </c>
      <c r="D1331">
        <v>623</v>
      </c>
      <c r="E1331" t="s">
        <v>20</v>
      </c>
      <c r="F1331" t="s">
        <v>32</v>
      </c>
      <c r="G1331">
        <v>19962</v>
      </c>
      <c r="H1331">
        <v>84</v>
      </c>
      <c r="I1331" t="s">
        <v>26</v>
      </c>
      <c r="J1331" t="s">
        <v>30</v>
      </c>
      <c r="K1331">
        <v>485</v>
      </c>
      <c r="L1331">
        <v>9.5025684999999999E-2</v>
      </c>
      <c r="M1331" t="s">
        <v>24</v>
      </c>
      <c r="N1331">
        <v>35</v>
      </c>
      <c r="O1331">
        <v>4205</v>
      </c>
      <c r="P1331">
        <v>3770.916667</v>
      </c>
      <c r="Q1331">
        <v>6156</v>
      </c>
      <c r="R1331">
        <v>0.24004178600000001</v>
      </c>
      <c r="S1331">
        <v>0</v>
      </c>
      <c r="T1331">
        <v>47</v>
      </c>
    </row>
    <row r="1332" spans="1:20" x14ac:dyDescent="0.25">
      <c r="A1332" t="s">
        <v>134</v>
      </c>
      <c r="B1332">
        <v>58</v>
      </c>
      <c r="C1332">
        <v>24165</v>
      </c>
      <c r="D1332">
        <v>580</v>
      </c>
      <c r="E1332" t="s">
        <v>64</v>
      </c>
      <c r="F1332" t="s">
        <v>58</v>
      </c>
      <c r="G1332">
        <v>23403</v>
      </c>
      <c r="H1332">
        <v>48</v>
      </c>
      <c r="I1332" t="s">
        <v>22</v>
      </c>
      <c r="J1332" t="s">
        <v>27</v>
      </c>
      <c r="K1332">
        <v>344</v>
      </c>
      <c r="L1332">
        <v>8.2069033999999999E-2</v>
      </c>
      <c r="M1332" t="s">
        <v>38</v>
      </c>
      <c r="N1332">
        <v>33</v>
      </c>
      <c r="O1332">
        <v>827</v>
      </c>
      <c r="P1332">
        <v>2013.75</v>
      </c>
      <c r="Q1332">
        <v>18889</v>
      </c>
      <c r="R1332">
        <v>0.262373725</v>
      </c>
      <c r="S1332">
        <v>0</v>
      </c>
      <c r="T1332">
        <v>51</v>
      </c>
    </row>
    <row r="1333" spans="1:20" x14ac:dyDescent="0.25">
      <c r="A1333" s="1">
        <v>44432</v>
      </c>
      <c r="B1333">
        <v>54</v>
      </c>
      <c r="C1333">
        <v>164796</v>
      </c>
      <c r="D1333">
        <v>574</v>
      </c>
      <c r="E1333" t="s">
        <v>20</v>
      </c>
      <c r="F1333" t="s">
        <v>25</v>
      </c>
      <c r="G1333">
        <v>27989</v>
      </c>
      <c r="H1333">
        <v>48</v>
      </c>
      <c r="I1333" t="s">
        <v>26</v>
      </c>
      <c r="J1333" t="s">
        <v>27</v>
      </c>
      <c r="K1333">
        <v>266</v>
      </c>
      <c r="L1333">
        <v>0.222023152</v>
      </c>
      <c r="M1333" t="s">
        <v>24</v>
      </c>
      <c r="N1333">
        <v>21</v>
      </c>
      <c r="O1333">
        <v>7449</v>
      </c>
      <c r="P1333">
        <v>13733</v>
      </c>
      <c r="Q1333">
        <v>162142</v>
      </c>
      <c r="R1333">
        <v>0.21330957</v>
      </c>
      <c r="S1333">
        <v>1</v>
      </c>
      <c r="T1333">
        <v>36.799999999999997</v>
      </c>
    </row>
    <row r="1334" spans="1:20" x14ac:dyDescent="0.25">
      <c r="A1334" s="1">
        <v>44433</v>
      </c>
      <c r="B1334">
        <v>37</v>
      </c>
      <c r="C1334">
        <v>27737</v>
      </c>
      <c r="E1334" t="s">
        <v>20</v>
      </c>
      <c r="F1334" t="s">
        <v>25</v>
      </c>
      <c r="G1334">
        <v>38096</v>
      </c>
      <c r="H1334">
        <v>48</v>
      </c>
      <c r="I1334" t="s">
        <v>22</v>
      </c>
      <c r="J1334" t="s">
        <v>30</v>
      </c>
      <c r="K1334">
        <v>207</v>
      </c>
      <c r="L1334">
        <v>0.148257954</v>
      </c>
      <c r="M1334" t="s">
        <v>24</v>
      </c>
      <c r="N1334">
        <v>22</v>
      </c>
      <c r="O1334">
        <v>1875</v>
      </c>
      <c r="P1334">
        <v>2311.416667</v>
      </c>
      <c r="Q1334">
        <v>12571</v>
      </c>
      <c r="R1334">
        <v>0.27191058899999998</v>
      </c>
      <c r="S1334">
        <v>0</v>
      </c>
      <c r="T1334">
        <v>55</v>
      </c>
    </row>
    <row r="1335" spans="1:20" x14ac:dyDescent="0.25">
      <c r="A1335" s="1">
        <v>44434</v>
      </c>
      <c r="B1335">
        <v>57</v>
      </c>
      <c r="C1335">
        <v>17855</v>
      </c>
      <c r="D1335">
        <v>537</v>
      </c>
      <c r="E1335" t="s">
        <v>20</v>
      </c>
      <c r="F1335" t="s">
        <v>25</v>
      </c>
      <c r="G1335">
        <v>16301</v>
      </c>
      <c r="H1335">
        <v>48</v>
      </c>
      <c r="I1335" t="s">
        <v>22</v>
      </c>
      <c r="J1335" t="s">
        <v>34</v>
      </c>
      <c r="K1335">
        <v>342</v>
      </c>
      <c r="L1335">
        <v>0.15806705300000001</v>
      </c>
      <c r="M1335" t="s">
        <v>24</v>
      </c>
      <c r="N1335">
        <v>18</v>
      </c>
      <c r="O1335">
        <v>4395</v>
      </c>
      <c r="P1335">
        <v>1487.916667</v>
      </c>
      <c r="Q1335">
        <v>8996</v>
      </c>
      <c r="R1335">
        <v>0.20909317499999999</v>
      </c>
      <c r="S1335">
        <v>0</v>
      </c>
      <c r="T1335">
        <v>53</v>
      </c>
    </row>
    <row r="1336" spans="1:20" x14ac:dyDescent="0.25">
      <c r="A1336" s="1">
        <v>44435</v>
      </c>
      <c r="B1336">
        <v>41</v>
      </c>
      <c r="D1336">
        <v>637</v>
      </c>
      <c r="E1336" t="s">
        <v>20</v>
      </c>
      <c r="F1336" t="s">
        <v>25</v>
      </c>
      <c r="G1336">
        <v>33618</v>
      </c>
      <c r="I1336" t="s">
        <v>35</v>
      </c>
      <c r="J1336" t="s">
        <v>27</v>
      </c>
      <c r="K1336">
        <v>418</v>
      </c>
      <c r="L1336">
        <v>0.57871267800000004</v>
      </c>
      <c r="M1336" t="s">
        <v>31</v>
      </c>
      <c r="N1336">
        <v>24</v>
      </c>
      <c r="O1336">
        <v>758</v>
      </c>
      <c r="P1336">
        <v>7856.4166670000004</v>
      </c>
      <c r="Q1336">
        <v>8324</v>
      </c>
      <c r="R1336">
        <v>0.199104475</v>
      </c>
      <c r="S1336">
        <v>1</v>
      </c>
      <c r="T1336">
        <v>42.4</v>
      </c>
    </row>
    <row r="1337" spans="1:20" x14ac:dyDescent="0.25">
      <c r="A1337" s="1">
        <v>44436</v>
      </c>
      <c r="B1337">
        <v>35</v>
      </c>
      <c r="C1337">
        <v>26326</v>
      </c>
      <c r="D1337">
        <v>593</v>
      </c>
      <c r="F1337" t="s">
        <v>25</v>
      </c>
      <c r="G1337">
        <v>46948</v>
      </c>
      <c r="H1337">
        <v>72</v>
      </c>
      <c r="I1337" t="s">
        <v>22</v>
      </c>
      <c r="J1337" t="s">
        <v>30</v>
      </c>
      <c r="K1337">
        <v>301</v>
      </c>
      <c r="L1337">
        <v>0.237279611</v>
      </c>
      <c r="M1337" t="s">
        <v>24</v>
      </c>
      <c r="N1337">
        <v>26</v>
      </c>
      <c r="O1337">
        <v>1537</v>
      </c>
      <c r="P1337">
        <v>2193.833333</v>
      </c>
      <c r="Q1337">
        <v>139933</v>
      </c>
      <c r="R1337">
        <v>0.28039198199999998</v>
      </c>
      <c r="S1337">
        <v>0</v>
      </c>
      <c r="T1337">
        <v>53</v>
      </c>
    </row>
    <row r="1338" spans="1:20" x14ac:dyDescent="0.25">
      <c r="A1338" s="1">
        <v>44437</v>
      </c>
      <c r="B1338">
        <v>32</v>
      </c>
      <c r="C1338">
        <v>22885</v>
      </c>
      <c r="D1338">
        <v>566</v>
      </c>
      <c r="F1338" t="s">
        <v>29</v>
      </c>
      <c r="G1338">
        <v>30380</v>
      </c>
      <c r="H1338">
        <v>96</v>
      </c>
      <c r="I1338" t="s">
        <v>35</v>
      </c>
      <c r="J1338" t="s">
        <v>30</v>
      </c>
      <c r="K1338">
        <v>409</v>
      </c>
      <c r="L1338">
        <v>0.114000221</v>
      </c>
      <c r="M1338" t="s">
        <v>24</v>
      </c>
      <c r="N1338">
        <v>28</v>
      </c>
      <c r="O1338">
        <v>7134</v>
      </c>
      <c r="P1338">
        <v>1907.083333</v>
      </c>
      <c r="Q1338">
        <v>6127</v>
      </c>
      <c r="R1338">
        <v>0.32301274000000002</v>
      </c>
      <c r="S1338">
        <v>0</v>
      </c>
      <c r="T1338">
        <v>52</v>
      </c>
    </row>
    <row r="1339" spans="1:20" x14ac:dyDescent="0.25">
      <c r="A1339" s="1">
        <v>44438</v>
      </c>
      <c r="B1339">
        <v>36</v>
      </c>
      <c r="C1339">
        <v>77361</v>
      </c>
      <c r="D1339">
        <v>583</v>
      </c>
      <c r="E1339" t="s">
        <v>20</v>
      </c>
      <c r="F1339" t="s">
        <v>29</v>
      </c>
      <c r="G1339">
        <v>26293</v>
      </c>
      <c r="H1339">
        <v>60</v>
      </c>
      <c r="I1339" t="s">
        <v>22</v>
      </c>
      <c r="J1339" t="s">
        <v>27</v>
      </c>
      <c r="K1339">
        <v>299</v>
      </c>
      <c r="L1339">
        <v>0.41167817800000001</v>
      </c>
      <c r="M1339" t="s">
        <v>28</v>
      </c>
      <c r="N1339">
        <v>23</v>
      </c>
      <c r="O1339">
        <v>3581</v>
      </c>
      <c r="P1339">
        <v>6446.75</v>
      </c>
      <c r="Q1339">
        <v>69744</v>
      </c>
      <c r="R1339">
        <v>0.20337517199999999</v>
      </c>
      <c r="S1339">
        <v>1</v>
      </c>
      <c r="T1339">
        <v>43.2</v>
      </c>
    </row>
    <row r="1340" spans="1:20" x14ac:dyDescent="0.25">
      <c r="A1340" s="1">
        <v>44439</v>
      </c>
      <c r="B1340">
        <v>35</v>
      </c>
      <c r="C1340">
        <v>33059</v>
      </c>
      <c r="D1340">
        <v>547</v>
      </c>
      <c r="E1340" t="s">
        <v>20</v>
      </c>
      <c r="F1340" t="s">
        <v>32</v>
      </c>
      <c r="G1340">
        <v>15333</v>
      </c>
      <c r="H1340">
        <v>12</v>
      </c>
      <c r="I1340" t="s">
        <v>22</v>
      </c>
      <c r="J1340" t="s">
        <v>27</v>
      </c>
      <c r="K1340">
        <v>696</v>
      </c>
      <c r="L1340">
        <v>0.16292272999999999</v>
      </c>
      <c r="M1340" t="s">
        <v>24</v>
      </c>
      <c r="N1340">
        <v>19</v>
      </c>
      <c r="O1340">
        <v>11110</v>
      </c>
      <c r="P1340">
        <v>2754.916667</v>
      </c>
      <c r="Q1340">
        <v>6765</v>
      </c>
      <c r="R1340">
        <v>0.20425285300000001</v>
      </c>
      <c r="S1340">
        <v>0</v>
      </c>
      <c r="T1340">
        <v>53</v>
      </c>
    </row>
    <row r="1341" spans="1:20" x14ac:dyDescent="0.25">
      <c r="A1341" s="1">
        <v>44440</v>
      </c>
      <c r="B1341">
        <v>42</v>
      </c>
      <c r="C1341">
        <v>45931</v>
      </c>
      <c r="D1341">
        <v>573</v>
      </c>
      <c r="E1341" t="s">
        <v>20</v>
      </c>
      <c r="F1341" t="s">
        <v>32</v>
      </c>
      <c r="G1341">
        <v>9258</v>
      </c>
      <c r="H1341">
        <v>72</v>
      </c>
      <c r="I1341" t="s">
        <v>26</v>
      </c>
      <c r="J1341" t="s">
        <v>27</v>
      </c>
      <c r="K1341">
        <v>923</v>
      </c>
      <c r="L1341">
        <v>0.201197136</v>
      </c>
      <c r="M1341" t="s">
        <v>28</v>
      </c>
      <c r="N1341">
        <v>23</v>
      </c>
      <c r="O1341">
        <v>5668</v>
      </c>
      <c r="P1341">
        <v>3827.583333</v>
      </c>
      <c r="Q1341">
        <v>14305</v>
      </c>
      <c r="R1341">
        <v>0.251685785</v>
      </c>
      <c r="S1341">
        <v>0</v>
      </c>
      <c r="T1341">
        <v>57</v>
      </c>
    </row>
    <row r="1342" spans="1:20" x14ac:dyDescent="0.25">
      <c r="A1342" s="1">
        <v>44441</v>
      </c>
      <c r="B1342">
        <v>41</v>
      </c>
      <c r="C1342">
        <v>35150</v>
      </c>
      <c r="E1342" t="s">
        <v>20</v>
      </c>
      <c r="F1342" t="s">
        <v>29</v>
      </c>
      <c r="G1342">
        <v>13834</v>
      </c>
      <c r="H1342">
        <v>108</v>
      </c>
      <c r="I1342" t="s">
        <v>22</v>
      </c>
      <c r="J1342" t="s">
        <v>30</v>
      </c>
      <c r="K1342">
        <v>167</v>
      </c>
      <c r="L1342">
        <v>0.50960712900000005</v>
      </c>
      <c r="M1342" t="s">
        <v>28</v>
      </c>
      <c r="N1342">
        <v>21</v>
      </c>
      <c r="O1342">
        <v>4640</v>
      </c>
      <c r="P1342">
        <v>2929.166667</v>
      </c>
      <c r="Q1342">
        <v>4712</v>
      </c>
      <c r="R1342">
        <v>0.27477724799999997</v>
      </c>
      <c r="S1342">
        <v>0</v>
      </c>
      <c r="T1342">
        <v>59</v>
      </c>
    </row>
    <row r="1343" spans="1:20" x14ac:dyDescent="0.25">
      <c r="A1343" s="1">
        <v>44442</v>
      </c>
      <c r="B1343">
        <v>40</v>
      </c>
      <c r="C1343">
        <v>33560</v>
      </c>
      <c r="E1343" t="s">
        <v>20</v>
      </c>
      <c r="F1343" t="s">
        <v>21</v>
      </c>
      <c r="G1343">
        <v>26380</v>
      </c>
      <c r="H1343">
        <v>36</v>
      </c>
      <c r="I1343" t="s">
        <v>22</v>
      </c>
      <c r="J1343" t="s">
        <v>30</v>
      </c>
      <c r="K1343">
        <v>228</v>
      </c>
      <c r="L1343">
        <v>0.54982820700000001</v>
      </c>
      <c r="M1343" t="s">
        <v>24</v>
      </c>
      <c r="N1343">
        <v>27</v>
      </c>
      <c r="O1343">
        <v>15645</v>
      </c>
      <c r="P1343">
        <v>2796.666667</v>
      </c>
      <c r="Q1343">
        <v>95073</v>
      </c>
      <c r="R1343">
        <v>0.17189527399999999</v>
      </c>
      <c r="S1343">
        <v>0</v>
      </c>
      <c r="T1343">
        <v>54</v>
      </c>
    </row>
    <row r="1344" spans="1:20" x14ac:dyDescent="0.25">
      <c r="A1344" s="1">
        <v>44443</v>
      </c>
      <c r="B1344">
        <v>45</v>
      </c>
      <c r="C1344">
        <v>24269</v>
      </c>
      <c r="D1344">
        <v>515</v>
      </c>
      <c r="E1344" t="s">
        <v>20</v>
      </c>
      <c r="F1344" t="s">
        <v>32</v>
      </c>
      <c r="G1344">
        <v>35118</v>
      </c>
      <c r="H1344">
        <v>60</v>
      </c>
      <c r="I1344" t="s">
        <v>22</v>
      </c>
      <c r="J1344" t="s">
        <v>34</v>
      </c>
      <c r="K1344">
        <v>271</v>
      </c>
      <c r="L1344">
        <v>0.420179417</v>
      </c>
      <c r="M1344" t="s">
        <v>24</v>
      </c>
      <c r="N1344">
        <v>15</v>
      </c>
      <c r="O1344">
        <v>2975</v>
      </c>
      <c r="P1344">
        <v>2022.416667</v>
      </c>
      <c r="Q1344">
        <v>57614</v>
      </c>
      <c r="R1344">
        <v>0.29271709299999998</v>
      </c>
      <c r="S1344">
        <v>0</v>
      </c>
      <c r="T1344">
        <v>62</v>
      </c>
    </row>
    <row r="1345" spans="1:20" x14ac:dyDescent="0.25">
      <c r="A1345" s="1">
        <v>44444</v>
      </c>
      <c r="B1345">
        <v>54</v>
      </c>
      <c r="C1345">
        <v>27028</v>
      </c>
      <c r="D1345">
        <v>589</v>
      </c>
      <c r="E1345" t="s">
        <v>20</v>
      </c>
      <c r="F1345" t="s">
        <v>29</v>
      </c>
      <c r="G1345">
        <v>23204</v>
      </c>
      <c r="H1345">
        <v>36</v>
      </c>
      <c r="I1345" t="s">
        <v>22</v>
      </c>
      <c r="J1345" t="s">
        <v>30</v>
      </c>
      <c r="K1345">
        <v>260</v>
      </c>
      <c r="L1345">
        <v>0.552028819</v>
      </c>
      <c r="M1345" t="s">
        <v>28</v>
      </c>
      <c r="N1345">
        <v>18</v>
      </c>
      <c r="O1345">
        <v>2182</v>
      </c>
      <c r="P1345">
        <v>2252.333333</v>
      </c>
      <c r="Q1345">
        <v>157188</v>
      </c>
      <c r="R1345">
        <v>0.21360541399999999</v>
      </c>
      <c r="S1345">
        <v>0</v>
      </c>
      <c r="T1345">
        <v>55</v>
      </c>
    </row>
    <row r="1346" spans="1:20" x14ac:dyDescent="0.25">
      <c r="A1346" s="1">
        <v>44445</v>
      </c>
      <c r="B1346">
        <v>51</v>
      </c>
      <c r="C1346">
        <v>300000</v>
      </c>
      <c r="D1346">
        <v>563</v>
      </c>
      <c r="E1346" t="s">
        <v>20</v>
      </c>
      <c r="F1346" t="s">
        <v>21</v>
      </c>
      <c r="G1346">
        <v>12314</v>
      </c>
      <c r="H1346">
        <v>36</v>
      </c>
      <c r="I1346" t="s">
        <v>22</v>
      </c>
      <c r="J1346" t="s">
        <v>30</v>
      </c>
      <c r="K1346">
        <v>476</v>
      </c>
      <c r="L1346">
        <v>0.55984763100000001</v>
      </c>
      <c r="M1346" t="s">
        <v>28</v>
      </c>
      <c r="N1346">
        <v>21</v>
      </c>
      <c r="O1346">
        <v>722</v>
      </c>
      <c r="P1346">
        <v>25000</v>
      </c>
      <c r="Q1346">
        <v>71303</v>
      </c>
      <c r="R1346">
        <v>0.21859087399999999</v>
      </c>
      <c r="S1346">
        <v>1</v>
      </c>
      <c r="T1346">
        <v>48</v>
      </c>
    </row>
    <row r="1347" spans="1:20" x14ac:dyDescent="0.25">
      <c r="A1347" s="1">
        <v>44446</v>
      </c>
      <c r="B1347">
        <v>22</v>
      </c>
      <c r="C1347">
        <v>21454</v>
      </c>
      <c r="D1347">
        <v>564</v>
      </c>
      <c r="E1347" t="s">
        <v>20</v>
      </c>
      <c r="F1347" t="s">
        <v>32</v>
      </c>
      <c r="G1347">
        <v>40916</v>
      </c>
      <c r="H1347">
        <v>60</v>
      </c>
      <c r="I1347" t="s">
        <v>35</v>
      </c>
      <c r="J1347" t="s">
        <v>27</v>
      </c>
      <c r="K1347">
        <v>775</v>
      </c>
      <c r="L1347">
        <v>0.67057859500000006</v>
      </c>
      <c r="M1347" t="s">
        <v>24</v>
      </c>
      <c r="N1347">
        <v>26</v>
      </c>
      <c r="O1347">
        <v>1661</v>
      </c>
      <c r="P1347">
        <v>1787.833333</v>
      </c>
      <c r="Q1347">
        <v>166046</v>
      </c>
      <c r="R1347">
        <v>0.26885364699999997</v>
      </c>
      <c r="S1347">
        <v>0</v>
      </c>
      <c r="T1347">
        <v>58</v>
      </c>
    </row>
    <row r="1348" spans="1:20" x14ac:dyDescent="0.25">
      <c r="A1348" s="1">
        <v>44447</v>
      </c>
      <c r="B1348">
        <v>18</v>
      </c>
      <c r="C1348">
        <v>15000</v>
      </c>
      <c r="D1348">
        <v>490</v>
      </c>
      <c r="E1348" t="s">
        <v>20</v>
      </c>
      <c r="F1348" t="s">
        <v>32</v>
      </c>
      <c r="G1348">
        <v>53098</v>
      </c>
      <c r="H1348">
        <v>72</v>
      </c>
      <c r="I1348" t="s">
        <v>26</v>
      </c>
      <c r="J1348" t="s">
        <v>34</v>
      </c>
      <c r="K1348">
        <v>231</v>
      </c>
      <c r="L1348">
        <v>0.15844935399999999</v>
      </c>
      <c r="M1348" t="s">
        <v>31</v>
      </c>
      <c r="N1348">
        <v>25</v>
      </c>
      <c r="O1348">
        <v>2968</v>
      </c>
      <c r="P1348">
        <v>1250</v>
      </c>
      <c r="Q1348">
        <v>15474</v>
      </c>
      <c r="R1348">
        <v>0.32267527099999999</v>
      </c>
      <c r="S1348">
        <v>0</v>
      </c>
      <c r="T1348">
        <v>55</v>
      </c>
    </row>
    <row r="1349" spans="1:20" x14ac:dyDescent="0.25">
      <c r="A1349" s="1">
        <v>44448</v>
      </c>
      <c r="B1349">
        <v>51</v>
      </c>
      <c r="C1349">
        <v>108674</v>
      </c>
      <c r="D1349">
        <v>622</v>
      </c>
      <c r="E1349" t="s">
        <v>33</v>
      </c>
      <c r="F1349" t="s">
        <v>21</v>
      </c>
      <c r="G1349">
        <v>18158</v>
      </c>
      <c r="H1349">
        <v>48</v>
      </c>
      <c r="I1349" t="s">
        <v>22</v>
      </c>
      <c r="J1349" t="s">
        <v>30</v>
      </c>
      <c r="K1349">
        <v>317</v>
      </c>
      <c r="L1349">
        <v>0.34818299899999999</v>
      </c>
      <c r="M1349" t="s">
        <v>31</v>
      </c>
      <c r="N1349">
        <v>13</v>
      </c>
      <c r="O1349">
        <v>1397</v>
      </c>
      <c r="P1349">
        <v>9056.1666669999995</v>
      </c>
      <c r="Q1349">
        <v>46103</v>
      </c>
      <c r="R1349">
        <v>0.20956382600000001</v>
      </c>
      <c r="S1349">
        <v>1</v>
      </c>
      <c r="T1349">
        <v>41.6</v>
      </c>
    </row>
    <row r="1350" spans="1:20" x14ac:dyDescent="0.25">
      <c r="A1350" s="1">
        <v>44449</v>
      </c>
      <c r="B1350">
        <v>23</v>
      </c>
      <c r="C1350">
        <v>39729</v>
      </c>
      <c r="D1350">
        <v>510</v>
      </c>
      <c r="E1350" t="s">
        <v>20</v>
      </c>
      <c r="F1350" t="s">
        <v>32</v>
      </c>
      <c r="G1350">
        <v>77498</v>
      </c>
      <c r="H1350">
        <v>36</v>
      </c>
      <c r="I1350" t="s">
        <v>26</v>
      </c>
      <c r="J1350" t="s">
        <v>23</v>
      </c>
      <c r="K1350">
        <v>377</v>
      </c>
      <c r="L1350">
        <v>0.41678928900000001</v>
      </c>
      <c r="M1350" t="s">
        <v>28</v>
      </c>
      <c r="N1350">
        <v>23</v>
      </c>
      <c r="O1350">
        <v>1346</v>
      </c>
      <c r="P1350">
        <v>3310.75</v>
      </c>
      <c r="Q1350">
        <v>28360</v>
      </c>
      <c r="R1350">
        <v>0.24599840000000001</v>
      </c>
      <c r="S1350">
        <v>0</v>
      </c>
      <c r="T1350">
        <v>58</v>
      </c>
    </row>
    <row r="1351" spans="1:20" x14ac:dyDescent="0.25">
      <c r="A1351" s="1">
        <v>44450</v>
      </c>
      <c r="B1351">
        <v>37</v>
      </c>
      <c r="C1351">
        <v>44686</v>
      </c>
      <c r="D1351">
        <v>516</v>
      </c>
      <c r="E1351" t="s">
        <v>20</v>
      </c>
      <c r="F1351" t="s">
        <v>29</v>
      </c>
      <c r="G1351">
        <v>8134</v>
      </c>
      <c r="H1351">
        <v>84</v>
      </c>
      <c r="I1351" t="s">
        <v>22</v>
      </c>
      <c r="J1351" t="s">
        <v>23</v>
      </c>
      <c r="K1351">
        <v>782</v>
      </c>
      <c r="L1351">
        <v>0.45853507700000001</v>
      </c>
      <c r="M1351" t="s">
        <v>24</v>
      </c>
      <c r="N1351">
        <v>21</v>
      </c>
      <c r="O1351">
        <v>10815</v>
      </c>
      <c r="P1351">
        <v>3723.833333</v>
      </c>
      <c r="Q1351">
        <v>80232</v>
      </c>
      <c r="R1351">
        <v>0.306694515</v>
      </c>
      <c r="S1351">
        <v>0</v>
      </c>
      <c r="T1351">
        <v>68</v>
      </c>
    </row>
    <row r="1352" spans="1:20" x14ac:dyDescent="0.25">
      <c r="A1352" s="1">
        <v>44451</v>
      </c>
      <c r="B1352">
        <v>25</v>
      </c>
      <c r="C1352">
        <v>34135</v>
      </c>
      <c r="D1352">
        <v>479</v>
      </c>
      <c r="E1352" t="s">
        <v>20</v>
      </c>
      <c r="F1352" t="s">
        <v>29</v>
      </c>
      <c r="H1352">
        <v>108</v>
      </c>
      <c r="I1352" t="s">
        <v>22</v>
      </c>
      <c r="J1352" t="s">
        <v>34</v>
      </c>
      <c r="K1352">
        <v>486</v>
      </c>
      <c r="L1352">
        <v>0.36459939000000002</v>
      </c>
      <c r="M1352" t="s">
        <v>28</v>
      </c>
      <c r="N1352">
        <v>27</v>
      </c>
      <c r="O1352">
        <v>2102</v>
      </c>
      <c r="P1352">
        <v>2844.583333</v>
      </c>
      <c r="Q1352">
        <v>210801</v>
      </c>
      <c r="R1352">
        <v>0.32430921000000001</v>
      </c>
      <c r="S1352">
        <v>0</v>
      </c>
      <c r="T1352">
        <v>53</v>
      </c>
    </row>
    <row r="1353" spans="1:20" x14ac:dyDescent="0.25">
      <c r="A1353" s="1">
        <v>44452</v>
      </c>
      <c r="B1353">
        <v>18</v>
      </c>
      <c r="C1353">
        <v>30049</v>
      </c>
      <c r="D1353">
        <v>489</v>
      </c>
      <c r="E1353" t="s">
        <v>20</v>
      </c>
      <c r="F1353" t="s">
        <v>32</v>
      </c>
      <c r="G1353">
        <v>40209</v>
      </c>
      <c r="H1353">
        <v>72</v>
      </c>
      <c r="I1353" t="s">
        <v>22</v>
      </c>
      <c r="J1353" t="s">
        <v>30</v>
      </c>
      <c r="K1353">
        <v>366</v>
      </c>
      <c r="L1353">
        <v>0.56258095799999996</v>
      </c>
      <c r="M1353" t="s">
        <v>31</v>
      </c>
      <c r="N1353">
        <v>27</v>
      </c>
      <c r="O1353">
        <v>288</v>
      </c>
      <c r="P1353">
        <v>2504.083333</v>
      </c>
      <c r="Q1353">
        <v>4903</v>
      </c>
      <c r="R1353">
        <v>0.34836256900000001</v>
      </c>
      <c r="S1353">
        <v>0</v>
      </c>
      <c r="T1353">
        <v>58</v>
      </c>
    </row>
    <row r="1354" spans="1:20" x14ac:dyDescent="0.25">
      <c r="A1354" s="1">
        <v>44453</v>
      </c>
      <c r="B1354">
        <v>46</v>
      </c>
      <c r="C1354">
        <v>37153</v>
      </c>
      <c r="D1354">
        <v>571</v>
      </c>
      <c r="E1354" t="s">
        <v>20</v>
      </c>
      <c r="F1354" t="s">
        <v>32</v>
      </c>
      <c r="G1354">
        <v>58498</v>
      </c>
      <c r="H1354">
        <v>84</v>
      </c>
      <c r="I1354" t="s">
        <v>22</v>
      </c>
      <c r="J1354" t="s">
        <v>30</v>
      </c>
      <c r="K1354">
        <v>388</v>
      </c>
      <c r="L1354">
        <v>6.2834060999999997E-2</v>
      </c>
      <c r="M1354" t="s">
        <v>24</v>
      </c>
      <c r="N1354">
        <v>21</v>
      </c>
      <c r="O1354">
        <v>9899</v>
      </c>
      <c r="P1354">
        <v>3096.083333</v>
      </c>
      <c r="Q1354">
        <v>4095</v>
      </c>
      <c r="R1354">
        <v>0.25523114899999999</v>
      </c>
      <c r="S1354">
        <v>0</v>
      </c>
      <c r="T1354">
        <v>51</v>
      </c>
    </row>
    <row r="1355" spans="1:20" x14ac:dyDescent="0.25">
      <c r="A1355" s="1">
        <v>44454</v>
      </c>
      <c r="B1355">
        <v>49</v>
      </c>
      <c r="C1355">
        <v>110511</v>
      </c>
      <c r="D1355">
        <v>616</v>
      </c>
      <c r="E1355" t="s">
        <v>20</v>
      </c>
      <c r="F1355" t="s">
        <v>29</v>
      </c>
      <c r="G1355">
        <v>21296</v>
      </c>
      <c r="H1355">
        <v>12</v>
      </c>
      <c r="I1355" t="s">
        <v>22</v>
      </c>
      <c r="J1355" t="s">
        <v>23</v>
      </c>
      <c r="K1355">
        <v>571</v>
      </c>
      <c r="L1355">
        <v>9.1633467999999996E-2</v>
      </c>
      <c r="M1355" t="s">
        <v>38</v>
      </c>
      <c r="N1355">
        <v>21</v>
      </c>
      <c r="O1355">
        <v>386</v>
      </c>
      <c r="P1355">
        <v>9209.25</v>
      </c>
      <c r="Q1355">
        <v>7107</v>
      </c>
      <c r="R1355">
        <v>0.17537834299999999</v>
      </c>
      <c r="S1355">
        <v>1</v>
      </c>
      <c r="T1355">
        <v>36</v>
      </c>
    </row>
    <row r="1356" spans="1:20" x14ac:dyDescent="0.25">
      <c r="A1356" s="1">
        <v>44455</v>
      </c>
      <c r="B1356">
        <v>33</v>
      </c>
      <c r="C1356">
        <v>39985</v>
      </c>
      <c r="D1356">
        <v>612</v>
      </c>
      <c r="E1356" t="s">
        <v>20</v>
      </c>
      <c r="F1356" t="s">
        <v>29</v>
      </c>
      <c r="G1356">
        <v>36805</v>
      </c>
      <c r="H1356">
        <v>48</v>
      </c>
      <c r="I1356" t="s">
        <v>35</v>
      </c>
      <c r="J1356" t="s">
        <v>30</v>
      </c>
      <c r="K1356">
        <v>267</v>
      </c>
      <c r="L1356">
        <v>0.120647087</v>
      </c>
      <c r="M1356" t="s">
        <v>24</v>
      </c>
      <c r="N1356">
        <v>19</v>
      </c>
      <c r="O1356">
        <v>5308</v>
      </c>
      <c r="P1356">
        <v>3332.083333</v>
      </c>
      <c r="Q1356">
        <v>5508</v>
      </c>
      <c r="R1356">
        <v>0.19317242700000001</v>
      </c>
      <c r="S1356">
        <v>0</v>
      </c>
      <c r="T1356">
        <v>51</v>
      </c>
    </row>
    <row r="1357" spans="1:20" x14ac:dyDescent="0.25">
      <c r="A1357" s="1">
        <v>44456</v>
      </c>
      <c r="B1357">
        <v>18</v>
      </c>
      <c r="C1357">
        <v>80382</v>
      </c>
      <c r="D1357">
        <v>545</v>
      </c>
      <c r="E1357" t="s">
        <v>20</v>
      </c>
      <c r="F1357" t="s">
        <v>32</v>
      </c>
      <c r="G1357">
        <v>36970</v>
      </c>
      <c r="H1357">
        <v>36</v>
      </c>
      <c r="I1357" t="s">
        <v>22</v>
      </c>
      <c r="J1357" t="s">
        <v>27</v>
      </c>
      <c r="K1357">
        <v>489</v>
      </c>
      <c r="L1357">
        <v>0.43302523300000001</v>
      </c>
      <c r="M1357" t="s">
        <v>24</v>
      </c>
      <c r="N1357">
        <v>38</v>
      </c>
      <c r="O1357">
        <v>4741</v>
      </c>
      <c r="P1357">
        <v>6698.5</v>
      </c>
      <c r="Q1357">
        <v>3590</v>
      </c>
      <c r="R1357">
        <v>0.23947205999999999</v>
      </c>
      <c r="S1357">
        <v>0</v>
      </c>
      <c r="T1357">
        <v>54</v>
      </c>
    </row>
    <row r="1358" spans="1:20" x14ac:dyDescent="0.25">
      <c r="A1358" s="1">
        <v>44457</v>
      </c>
      <c r="B1358">
        <v>33</v>
      </c>
      <c r="C1358">
        <v>46668</v>
      </c>
      <c r="D1358">
        <v>568</v>
      </c>
      <c r="F1358" t="s">
        <v>29</v>
      </c>
      <c r="G1358">
        <v>18410</v>
      </c>
      <c r="H1358">
        <v>60</v>
      </c>
      <c r="I1358" t="s">
        <v>22</v>
      </c>
      <c r="J1358" t="s">
        <v>23</v>
      </c>
      <c r="K1358">
        <v>279</v>
      </c>
      <c r="L1358">
        <v>0.267522537</v>
      </c>
      <c r="M1358" t="s">
        <v>24</v>
      </c>
      <c r="N1358">
        <v>31</v>
      </c>
      <c r="O1358">
        <v>1248</v>
      </c>
      <c r="P1358">
        <v>3889</v>
      </c>
      <c r="Q1358">
        <v>110249</v>
      </c>
      <c r="R1358">
        <v>0.22235049400000001</v>
      </c>
      <c r="S1358">
        <v>1</v>
      </c>
      <c r="T1358">
        <v>39.200000000000003</v>
      </c>
    </row>
    <row r="1359" spans="1:20" x14ac:dyDescent="0.25">
      <c r="A1359" s="1">
        <v>44458</v>
      </c>
      <c r="B1359">
        <v>44</v>
      </c>
      <c r="C1359">
        <v>47521</v>
      </c>
      <c r="E1359" t="s">
        <v>20</v>
      </c>
      <c r="F1359" t="s">
        <v>29</v>
      </c>
      <c r="G1359">
        <v>42056</v>
      </c>
      <c r="H1359">
        <v>60</v>
      </c>
      <c r="I1359" t="s">
        <v>22</v>
      </c>
      <c r="J1359" t="s">
        <v>23</v>
      </c>
      <c r="K1359">
        <v>691</v>
      </c>
      <c r="L1359">
        <v>0.13904419900000001</v>
      </c>
      <c r="M1359" t="s">
        <v>34</v>
      </c>
      <c r="N1359">
        <v>29</v>
      </c>
      <c r="O1359">
        <v>673</v>
      </c>
      <c r="P1359">
        <v>3960.083333</v>
      </c>
      <c r="Q1359">
        <v>9803</v>
      </c>
      <c r="R1359">
        <v>0.23476067</v>
      </c>
      <c r="S1359">
        <v>0</v>
      </c>
      <c r="T1359">
        <v>53</v>
      </c>
    </row>
    <row r="1360" spans="1:20" x14ac:dyDescent="0.25">
      <c r="A1360" s="1">
        <v>44459</v>
      </c>
      <c r="B1360">
        <v>22</v>
      </c>
      <c r="C1360">
        <v>23383</v>
      </c>
      <c r="D1360">
        <v>582</v>
      </c>
      <c r="E1360" t="s">
        <v>20</v>
      </c>
      <c r="F1360" t="s">
        <v>25</v>
      </c>
      <c r="G1360">
        <v>23557</v>
      </c>
      <c r="H1360">
        <v>48</v>
      </c>
      <c r="I1360" t="s">
        <v>44</v>
      </c>
      <c r="J1360" t="s">
        <v>27</v>
      </c>
      <c r="K1360">
        <v>425</v>
      </c>
      <c r="L1360">
        <v>0.37625398300000001</v>
      </c>
      <c r="M1360" t="s">
        <v>31</v>
      </c>
      <c r="N1360">
        <v>24</v>
      </c>
      <c r="O1360">
        <v>904</v>
      </c>
      <c r="P1360">
        <v>1948.583333</v>
      </c>
      <c r="Q1360">
        <v>9050</v>
      </c>
      <c r="R1360">
        <v>0.206904484</v>
      </c>
      <c r="S1360">
        <v>0</v>
      </c>
      <c r="T1360">
        <v>57</v>
      </c>
    </row>
    <row r="1361" spans="1:20" x14ac:dyDescent="0.25">
      <c r="A1361" s="1">
        <v>44460</v>
      </c>
      <c r="B1361">
        <v>42</v>
      </c>
      <c r="C1361">
        <v>192070</v>
      </c>
      <c r="D1361">
        <v>622</v>
      </c>
      <c r="E1361" t="s">
        <v>52</v>
      </c>
      <c r="F1361" t="s">
        <v>29</v>
      </c>
      <c r="G1361">
        <v>10299</v>
      </c>
      <c r="H1361">
        <v>60</v>
      </c>
      <c r="I1361" t="s">
        <v>44</v>
      </c>
      <c r="J1361" t="s">
        <v>27</v>
      </c>
      <c r="K1361">
        <v>283</v>
      </c>
      <c r="L1361">
        <v>0.53315616499999996</v>
      </c>
      <c r="M1361" t="s">
        <v>28</v>
      </c>
      <c r="N1361">
        <v>29</v>
      </c>
      <c r="O1361">
        <v>6778</v>
      </c>
      <c r="P1361">
        <v>16005.833329999999</v>
      </c>
      <c r="Q1361">
        <v>312532</v>
      </c>
      <c r="R1361">
        <v>0.19179469599999999</v>
      </c>
      <c r="S1361">
        <v>1</v>
      </c>
      <c r="T1361">
        <v>36.799999999999997</v>
      </c>
    </row>
    <row r="1362" spans="1:20" x14ac:dyDescent="0.25">
      <c r="A1362" s="1">
        <v>44461</v>
      </c>
      <c r="B1362">
        <v>39</v>
      </c>
      <c r="C1362">
        <v>50097</v>
      </c>
      <c r="D1362">
        <v>625</v>
      </c>
      <c r="E1362" t="s">
        <v>20</v>
      </c>
      <c r="F1362" t="s">
        <v>32</v>
      </c>
      <c r="H1362">
        <v>96</v>
      </c>
      <c r="I1362" t="s">
        <v>35</v>
      </c>
      <c r="J1362" t="s">
        <v>27</v>
      </c>
      <c r="K1362">
        <v>1347</v>
      </c>
      <c r="L1362">
        <v>0.28391844599999999</v>
      </c>
      <c r="M1362" t="s">
        <v>24</v>
      </c>
      <c r="N1362">
        <v>30</v>
      </c>
      <c r="O1362">
        <v>1495</v>
      </c>
      <c r="P1362">
        <v>4174.75</v>
      </c>
      <c r="Q1362">
        <v>10073</v>
      </c>
      <c r="R1362">
        <v>0.22963212599999999</v>
      </c>
      <c r="S1362">
        <v>0</v>
      </c>
      <c r="T1362">
        <v>49</v>
      </c>
    </row>
    <row r="1363" spans="1:20" x14ac:dyDescent="0.25">
      <c r="A1363" s="1">
        <v>44462</v>
      </c>
      <c r="B1363">
        <v>46</v>
      </c>
      <c r="C1363">
        <v>46580</v>
      </c>
      <c r="D1363">
        <v>576</v>
      </c>
      <c r="E1363" t="s">
        <v>20</v>
      </c>
      <c r="F1363" t="s">
        <v>25</v>
      </c>
      <c r="G1363">
        <v>19392</v>
      </c>
      <c r="H1363">
        <v>84</v>
      </c>
      <c r="I1363" t="s">
        <v>35</v>
      </c>
      <c r="J1363" t="s">
        <v>34</v>
      </c>
      <c r="K1363">
        <v>781</v>
      </c>
      <c r="L1363">
        <v>0.256618703</v>
      </c>
      <c r="M1363" t="s">
        <v>24</v>
      </c>
      <c r="N1363">
        <v>28</v>
      </c>
      <c r="O1363">
        <v>1919</v>
      </c>
      <c r="P1363">
        <v>3881.666667</v>
      </c>
      <c r="Q1363">
        <v>37284</v>
      </c>
      <c r="R1363">
        <v>0.27077154399999998</v>
      </c>
      <c r="S1363">
        <v>0</v>
      </c>
      <c r="T1363">
        <v>69</v>
      </c>
    </row>
    <row r="1364" spans="1:20" x14ac:dyDescent="0.25">
      <c r="A1364" s="1">
        <v>44463</v>
      </c>
      <c r="B1364">
        <v>41</v>
      </c>
      <c r="C1364">
        <v>185502</v>
      </c>
      <c r="D1364">
        <v>527</v>
      </c>
      <c r="E1364" t="s">
        <v>20</v>
      </c>
      <c r="F1364" t="s">
        <v>29</v>
      </c>
      <c r="G1364">
        <v>34297</v>
      </c>
      <c r="H1364">
        <v>48</v>
      </c>
      <c r="I1364" t="s">
        <v>26</v>
      </c>
      <c r="J1364" t="s">
        <v>30</v>
      </c>
      <c r="K1364">
        <v>437</v>
      </c>
      <c r="L1364">
        <v>0.20536138500000001</v>
      </c>
      <c r="M1364" t="s">
        <v>28</v>
      </c>
      <c r="N1364">
        <v>21</v>
      </c>
      <c r="O1364">
        <v>8939</v>
      </c>
      <c r="P1364">
        <v>15458.5</v>
      </c>
      <c r="Q1364">
        <v>32554</v>
      </c>
      <c r="R1364">
        <v>0.25130872500000001</v>
      </c>
      <c r="S1364">
        <v>1</v>
      </c>
      <c r="T1364">
        <v>40</v>
      </c>
    </row>
    <row r="1365" spans="1:20" x14ac:dyDescent="0.25">
      <c r="A1365" s="1">
        <v>44464</v>
      </c>
      <c r="B1365">
        <v>28</v>
      </c>
      <c r="C1365">
        <v>51787</v>
      </c>
      <c r="D1365">
        <v>572</v>
      </c>
      <c r="E1365" t="s">
        <v>20</v>
      </c>
      <c r="F1365" t="s">
        <v>25</v>
      </c>
      <c r="G1365">
        <v>20849</v>
      </c>
      <c r="H1365">
        <v>48</v>
      </c>
      <c r="I1365" t="s">
        <v>26</v>
      </c>
      <c r="J1365" t="s">
        <v>23</v>
      </c>
      <c r="K1365">
        <v>593</v>
      </c>
      <c r="L1365">
        <v>0.237378757</v>
      </c>
      <c r="M1365" t="s">
        <v>38</v>
      </c>
      <c r="N1365">
        <v>21</v>
      </c>
      <c r="O1365">
        <v>1185</v>
      </c>
      <c r="P1365">
        <v>4315.5833329999996</v>
      </c>
      <c r="Q1365">
        <v>98974</v>
      </c>
      <c r="R1365">
        <v>0.22207539300000001</v>
      </c>
      <c r="S1365">
        <v>0</v>
      </c>
      <c r="T1365">
        <v>49</v>
      </c>
    </row>
    <row r="1366" spans="1:20" x14ac:dyDescent="0.25">
      <c r="A1366" s="1">
        <v>44465</v>
      </c>
      <c r="B1366">
        <v>54</v>
      </c>
      <c r="C1366">
        <v>67628</v>
      </c>
      <c r="E1366" t="s">
        <v>20</v>
      </c>
      <c r="F1366" t="s">
        <v>25</v>
      </c>
      <c r="G1366">
        <v>17247</v>
      </c>
      <c r="H1366">
        <v>36</v>
      </c>
      <c r="I1366" t="s">
        <v>26</v>
      </c>
      <c r="J1366" t="s">
        <v>30</v>
      </c>
      <c r="K1366">
        <v>389</v>
      </c>
      <c r="L1366">
        <v>0.199708042</v>
      </c>
      <c r="M1366" t="s">
        <v>38</v>
      </c>
      <c r="N1366">
        <v>20</v>
      </c>
      <c r="O1366">
        <v>6539</v>
      </c>
      <c r="P1366">
        <v>5635.6666670000004</v>
      </c>
      <c r="Q1366">
        <v>2022</v>
      </c>
      <c r="R1366">
        <v>0.17768077600000001</v>
      </c>
      <c r="S1366">
        <v>1</v>
      </c>
      <c r="T1366">
        <v>40</v>
      </c>
    </row>
    <row r="1367" spans="1:20" x14ac:dyDescent="0.25">
      <c r="A1367" s="1">
        <v>44466</v>
      </c>
      <c r="B1367">
        <v>38</v>
      </c>
      <c r="D1367">
        <v>510</v>
      </c>
      <c r="E1367" t="s">
        <v>33</v>
      </c>
      <c r="F1367" t="s">
        <v>29</v>
      </c>
      <c r="G1367">
        <v>31380</v>
      </c>
      <c r="I1367" t="s">
        <v>26</v>
      </c>
      <c r="J1367" t="s">
        <v>30</v>
      </c>
      <c r="K1367">
        <v>569</v>
      </c>
      <c r="L1367">
        <v>0.228368503</v>
      </c>
      <c r="M1367" t="s">
        <v>24</v>
      </c>
      <c r="N1367">
        <v>24</v>
      </c>
      <c r="O1367">
        <v>2141</v>
      </c>
      <c r="P1367">
        <v>3681.25</v>
      </c>
      <c r="Q1367">
        <v>124460</v>
      </c>
      <c r="R1367">
        <v>0.251967618</v>
      </c>
      <c r="S1367">
        <v>0</v>
      </c>
      <c r="T1367">
        <v>51</v>
      </c>
    </row>
    <row r="1368" spans="1:20" x14ac:dyDescent="0.25">
      <c r="A1368" s="1">
        <v>44467</v>
      </c>
      <c r="B1368">
        <v>39</v>
      </c>
      <c r="C1368">
        <v>34539</v>
      </c>
      <c r="E1368" t="s">
        <v>20</v>
      </c>
      <c r="G1368">
        <v>24581</v>
      </c>
      <c r="H1368">
        <v>48</v>
      </c>
      <c r="I1368" t="s">
        <v>22</v>
      </c>
      <c r="J1368" t="s">
        <v>34</v>
      </c>
      <c r="K1368">
        <v>479</v>
      </c>
      <c r="L1368">
        <v>0.227367702</v>
      </c>
      <c r="M1368" t="s">
        <v>28</v>
      </c>
      <c r="N1368">
        <v>21</v>
      </c>
      <c r="O1368">
        <v>1304</v>
      </c>
      <c r="P1368">
        <v>2878.25</v>
      </c>
      <c r="Q1368">
        <v>11690</v>
      </c>
      <c r="R1368">
        <v>0.22230844</v>
      </c>
      <c r="S1368">
        <v>0</v>
      </c>
      <c r="T1368">
        <v>52</v>
      </c>
    </row>
    <row r="1369" spans="1:20" x14ac:dyDescent="0.25">
      <c r="A1369" s="1">
        <v>44468</v>
      </c>
      <c r="B1369">
        <v>28</v>
      </c>
      <c r="C1369">
        <v>92356</v>
      </c>
      <c r="D1369">
        <v>540</v>
      </c>
      <c r="E1369" t="s">
        <v>20</v>
      </c>
      <c r="F1369" t="s">
        <v>29</v>
      </c>
      <c r="G1369">
        <v>17577</v>
      </c>
      <c r="H1369">
        <v>60</v>
      </c>
      <c r="I1369" t="s">
        <v>26</v>
      </c>
      <c r="J1369" t="s">
        <v>27</v>
      </c>
      <c r="K1369">
        <v>430</v>
      </c>
      <c r="L1369">
        <v>0.27881193799999998</v>
      </c>
      <c r="M1369" t="s">
        <v>24</v>
      </c>
      <c r="N1369">
        <v>28</v>
      </c>
      <c r="O1369">
        <v>2579</v>
      </c>
      <c r="P1369">
        <v>7696.3333329999996</v>
      </c>
      <c r="Q1369">
        <v>12771</v>
      </c>
      <c r="R1369">
        <v>0.239480726</v>
      </c>
      <c r="S1369">
        <v>1</v>
      </c>
      <c r="T1369">
        <v>46.4</v>
      </c>
    </row>
    <row r="1370" spans="1:20" x14ac:dyDescent="0.25">
      <c r="A1370" s="1">
        <v>44469</v>
      </c>
      <c r="B1370">
        <v>34</v>
      </c>
      <c r="C1370">
        <v>22519</v>
      </c>
      <c r="D1370">
        <v>528</v>
      </c>
      <c r="E1370" t="s">
        <v>20</v>
      </c>
      <c r="F1370" t="s">
        <v>21</v>
      </c>
      <c r="G1370">
        <v>14613</v>
      </c>
      <c r="H1370">
        <v>24</v>
      </c>
      <c r="I1370" t="s">
        <v>22</v>
      </c>
      <c r="J1370" t="s">
        <v>30</v>
      </c>
      <c r="K1370">
        <v>209</v>
      </c>
      <c r="L1370">
        <v>0.20329561800000001</v>
      </c>
      <c r="M1370" t="s">
        <v>28</v>
      </c>
      <c r="N1370">
        <v>17</v>
      </c>
      <c r="O1370">
        <v>4583</v>
      </c>
      <c r="P1370">
        <v>1876.583333</v>
      </c>
      <c r="Q1370">
        <v>53769</v>
      </c>
      <c r="R1370">
        <v>0.20023999000000001</v>
      </c>
      <c r="S1370">
        <v>0</v>
      </c>
      <c r="T1370">
        <v>60</v>
      </c>
    </row>
    <row r="1371" spans="1:20" x14ac:dyDescent="0.25">
      <c r="A1371" s="1">
        <v>44470</v>
      </c>
      <c r="B1371">
        <v>29</v>
      </c>
      <c r="C1371">
        <v>29904</v>
      </c>
      <c r="D1371">
        <v>545</v>
      </c>
      <c r="E1371" t="s">
        <v>20</v>
      </c>
      <c r="F1371" t="s">
        <v>41</v>
      </c>
      <c r="G1371">
        <v>14572</v>
      </c>
      <c r="H1371">
        <v>48</v>
      </c>
      <c r="I1371" t="s">
        <v>26</v>
      </c>
      <c r="J1371" t="s">
        <v>23</v>
      </c>
      <c r="K1371">
        <v>167</v>
      </c>
      <c r="L1371">
        <v>0.24337161299999999</v>
      </c>
      <c r="M1371" t="s">
        <v>24</v>
      </c>
      <c r="N1371">
        <v>25</v>
      </c>
      <c r="O1371">
        <v>3447</v>
      </c>
      <c r="P1371">
        <v>2492</v>
      </c>
      <c r="Q1371">
        <v>5945</v>
      </c>
      <c r="R1371">
        <v>0.235521071</v>
      </c>
      <c r="S1371">
        <v>0</v>
      </c>
      <c r="T1371">
        <v>56</v>
      </c>
    </row>
    <row r="1372" spans="1:20" x14ac:dyDescent="0.25">
      <c r="A1372" t="s">
        <v>135</v>
      </c>
      <c r="B1372">
        <v>37</v>
      </c>
      <c r="C1372">
        <v>28606</v>
      </c>
      <c r="D1372">
        <v>609</v>
      </c>
      <c r="E1372" t="s">
        <v>118</v>
      </c>
      <c r="F1372" t="s">
        <v>76</v>
      </c>
      <c r="H1372">
        <v>96</v>
      </c>
      <c r="I1372" t="s">
        <v>22</v>
      </c>
      <c r="J1372" t="s">
        <v>30</v>
      </c>
      <c r="K1372">
        <v>564</v>
      </c>
      <c r="L1372">
        <v>0.153864424</v>
      </c>
      <c r="M1372" t="s">
        <v>24</v>
      </c>
      <c r="N1372">
        <v>18</v>
      </c>
      <c r="O1372">
        <v>8139</v>
      </c>
      <c r="P1372">
        <v>2383.833333</v>
      </c>
      <c r="Q1372">
        <v>69232</v>
      </c>
      <c r="R1372">
        <v>0.251447686</v>
      </c>
      <c r="S1372">
        <v>0</v>
      </c>
      <c r="T1372">
        <v>49</v>
      </c>
    </row>
    <row r="1373" spans="1:20" x14ac:dyDescent="0.25">
      <c r="A1373" s="1">
        <v>44472</v>
      </c>
      <c r="B1373">
        <v>60</v>
      </c>
      <c r="C1373">
        <v>70462</v>
      </c>
      <c r="D1373">
        <v>590</v>
      </c>
      <c r="E1373" t="s">
        <v>20</v>
      </c>
      <c r="F1373" t="s">
        <v>25</v>
      </c>
      <c r="G1373">
        <v>31200</v>
      </c>
      <c r="H1373">
        <v>96</v>
      </c>
      <c r="I1373" t="s">
        <v>35</v>
      </c>
      <c r="J1373" t="s">
        <v>27</v>
      </c>
      <c r="K1373">
        <v>183</v>
      </c>
      <c r="L1373">
        <v>0.32349835399999999</v>
      </c>
      <c r="M1373" t="s">
        <v>28</v>
      </c>
      <c r="N1373">
        <v>27</v>
      </c>
      <c r="O1373">
        <v>2017</v>
      </c>
      <c r="P1373">
        <v>5871.8333329999996</v>
      </c>
      <c r="Q1373">
        <v>60176</v>
      </c>
      <c r="R1373">
        <v>0.26233158499999998</v>
      </c>
      <c r="S1373">
        <v>0</v>
      </c>
      <c r="T1373">
        <v>51</v>
      </c>
    </row>
    <row r="1374" spans="1:20" x14ac:dyDescent="0.25">
      <c r="A1374" s="1">
        <v>44473</v>
      </c>
      <c r="B1374">
        <v>23</v>
      </c>
      <c r="C1374">
        <v>45130</v>
      </c>
      <c r="D1374">
        <v>520</v>
      </c>
      <c r="E1374" t="s">
        <v>33</v>
      </c>
      <c r="F1374" t="s">
        <v>29</v>
      </c>
      <c r="G1374">
        <v>31518</v>
      </c>
      <c r="H1374">
        <v>60</v>
      </c>
      <c r="I1374" t="s">
        <v>35</v>
      </c>
      <c r="J1374" t="s">
        <v>27</v>
      </c>
      <c r="K1374">
        <v>409</v>
      </c>
      <c r="L1374">
        <v>0.24390453300000001</v>
      </c>
      <c r="M1374" t="s">
        <v>24</v>
      </c>
      <c r="N1374">
        <v>24</v>
      </c>
      <c r="O1374">
        <v>1732</v>
      </c>
      <c r="P1374">
        <v>3760.833333</v>
      </c>
      <c r="Q1374">
        <v>7098</v>
      </c>
      <c r="R1374">
        <v>0.27969000300000002</v>
      </c>
      <c r="S1374">
        <v>0</v>
      </c>
      <c r="T1374">
        <v>57</v>
      </c>
    </row>
    <row r="1375" spans="1:20" x14ac:dyDescent="0.25">
      <c r="A1375" s="1">
        <v>44474</v>
      </c>
      <c r="B1375">
        <v>20</v>
      </c>
      <c r="C1375">
        <v>15000</v>
      </c>
      <c r="D1375">
        <v>493</v>
      </c>
      <c r="E1375" t="s">
        <v>20</v>
      </c>
      <c r="F1375" t="s">
        <v>32</v>
      </c>
      <c r="G1375">
        <v>24408</v>
      </c>
      <c r="H1375">
        <v>48</v>
      </c>
      <c r="I1375" t="s">
        <v>26</v>
      </c>
      <c r="J1375" t="s">
        <v>23</v>
      </c>
      <c r="K1375">
        <v>256</v>
      </c>
      <c r="L1375">
        <v>0.18399367599999999</v>
      </c>
      <c r="M1375" t="s">
        <v>38</v>
      </c>
      <c r="N1375">
        <v>19</v>
      </c>
      <c r="O1375">
        <v>557</v>
      </c>
      <c r="P1375">
        <v>1250</v>
      </c>
      <c r="Q1375">
        <v>2010</v>
      </c>
      <c r="R1375">
        <v>0.31562985300000002</v>
      </c>
      <c r="S1375">
        <v>0</v>
      </c>
      <c r="T1375">
        <v>57</v>
      </c>
    </row>
    <row r="1376" spans="1:20" x14ac:dyDescent="0.25">
      <c r="A1376" s="1">
        <v>44475</v>
      </c>
      <c r="B1376">
        <v>57</v>
      </c>
      <c r="C1376">
        <v>204539</v>
      </c>
      <c r="D1376">
        <v>657</v>
      </c>
      <c r="E1376" t="s">
        <v>20</v>
      </c>
      <c r="F1376" t="s">
        <v>29</v>
      </c>
      <c r="G1376">
        <v>32720</v>
      </c>
      <c r="H1376">
        <v>60</v>
      </c>
      <c r="I1376" t="s">
        <v>26</v>
      </c>
      <c r="J1376" t="s">
        <v>30</v>
      </c>
      <c r="K1376">
        <v>535</v>
      </c>
      <c r="L1376">
        <v>0.391314406</v>
      </c>
      <c r="M1376" t="s">
        <v>24</v>
      </c>
      <c r="N1376">
        <v>13</v>
      </c>
      <c r="O1376">
        <v>2514</v>
      </c>
      <c r="P1376">
        <v>17044.916669999999</v>
      </c>
      <c r="Q1376">
        <v>2870</v>
      </c>
      <c r="R1376">
        <v>0.21277077</v>
      </c>
      <c r="S1376">
        <v>1</v>
      </c>
      <c r="T1376">
        <v>36</v>
      </c>
    </row>
    <row r="1377" spans="1:20" x14ac:dyDescent="0.25">
      <c r="A1377" s="1">
        <v>44476</v>
      </c>
      <c r="B1377">
        <v>37</v>
      </c>
      <c r="C1377">
        <v>83755</v>
      </c>
      <c r="D1377">
        <v>634</v>
      </c>
      <c r="E1377" t="s">
        <v>20</v>
      </c>
      <c r="F1377" t="s">
        <v>29</v>
      </c>
      <c r="G1377">
        <v>24473</v>
      </c>
      <c r="H1377">
        <v>12</v>
      </c>
      <c r="I1377" t="s">
        <v>35</v>
      </c>
      <c r="J1377" t="s">
        <v>27</v>
      </c>
      <c r="K1377">
        <v>410</v>
      </c>
      <c r="L1377">
        <v>0.39095004900000002</v>
      </c>
      <c r="M1377" t="s">
        <v>31</v>
      </c>
      <c r="N1377">
        <v>24</v>
      </c>
      <c r="O1377">
        <v>6389</v>
      </c>
      <c r="P1377">
        <v>6979.5833329999996</v>
      </c>
      <c r="Q1377">
        <v>35280</v>
      </c>
      <c r="R1377">
        <v>0.162230976</v>
      </c>
      <c r="S1377">
        <v>1</v>
      </c>
      <c r="T1377">
        <v>40.799999999999997</v>
      </c>
    </row>
    <row r="1378" spans="1:20" x14ac:dyDescent="0.25">
      <c r="A1378" s="1">
        <v>44477</v>
      </c>
      <c r="B1378">
        <v>31</v>
      </c>
      <c r="C1378">
        <v>41021</v>
      </c>
      <c r="D1378">
        <v>518</v>
      </c>
      <c r="E1378" t="s">
        <v>33</v>
      </c>
      <c r="F1378" t="s">
        <v>41</v>
      </c>
      <c r="G1378">
        <v>16639</v>
      </c>
      <c r="H1378">
        <v>12</v>
      </c>
      <c r="I1378" t="s">
        <v>35</v>
      </c>
      <c r="J1378" t="s">
        <v>27</v>
      </c>
      <c r="K1378">
        <v>414</v>
      </c>
      <c r="L1378">
        <v>0.303130503</v>
      </c>
      <c r="M1378" t="s">
        <v>38</v>
      </c>
      <c r="N1378">
        <v>20</v>
      </c>
      <c r="O1378">
        <v>5952</v>
      </c>
      <c r="P1378">
        <v>3418.416667</v>
      </c>
      <c r="Q1378">
        <v>33521</v>
      </c>
      <c r="R1378">
        <v>0.23569147300000001</v>
      </c>
      <c r="S1378">
        <v>0</v>
      </c>
      <c r="T1378">
        <v>59</v>
      </c>
    </row>
    <row r="1379" spans="1:20" x14ac:dyDescent="0.25">
      <c r="A1379" s="1">
        <v>44478</v>
      </c>
      <c r="B1379">
        <v>52</v>
      </c>
      <c r="C1379">
        <v>91702</v>
      </c>
      <c r="D1379">
        <v>627</v>
      </c>
      <c r="E1379" t="s">
        <v>20</v>
      </c>
      <c r="F1379" t="s">
        <v>41</v>
      </c>
      <c r="G1379">
        <v>18310</v>
      </c>
      <c r="H1379">
        <v>36</v>
      </c>
      <c r="I1379" t="s">
        <v>44</v>
      </c>
      <c r="J1379" t="s">
        <v>30</v>
      </c>
      <c r="K1379">
        <v>233</v>
      </c>
      <c r="L1379">
        <v>0.25468361499999997</v>
      </c>
      <c r="M1379" t="s">
        <v>28</v>
      </c>
      <c r="N1379">
        <v>21</v>
      </c>
      <c r="O1379">
        <v>8090</v>
      </c>
      <c r="P1379">
        <v>7641.8333329999996</v>
      </c>
      <c r="Q1379">
        <v>7026</v>
      </c>
      <c r="R1379">
        <v>0.20041379000000001</v>
      </c>
      <c r="S1379">
        <v>0</v>
      </c>
      <c r="T1379">
        <v>56</v>
      </c>
    </row>
    <row r="1380" spans="1:20" x14ac:dyDescent="0.25">
      <c r="A1380" s="1">
        <v>44479</v>
      </c>
      <c r="B1380">
        <v>32</v>
      </c>
      <c r="C1380">
        <v>59450</v>
      </c>
      <c r="D1380">
        <v>490</v>
      </c>
      <c r="E1380" t="s">
        <v>20</v>
      </c>
      <c r="F1380" t="s">
        <v>29</v>
      </c>
      <c r="G1380">
        <v>62900</v>
      </c>
      <c r="H1380">
        <v>108</v>
      </c>
      <c r="I1380" t="s">
        <v>26</v>
      </c>
      <c r="J1380" t="s">
        <v>27</v>
      </c>
      <c r="K1380">
        <v>1085</v>
      </c>
      <c r="L1380">
        <v>0.12498577499999999</v>
      </c>
      <c r="M1380" t="s">
        <v>24</v>
      </c>
      <c r="N1380">
        <v>23</v>
      </c>
      <c r="O1380">
        <v>3101</v>
      </c>
      <c r="P1380">
        <v>4954.1666670000004</v>
      </c>
      <c r="Q1380">
        <v>8389</v>
      </c>
      <c r="R1380">
        <v>0.32988156800000001</v>
      </c>
      <c r="S1380">
        <v>0</v>
      </c>
      <c r="T1380">
        <v>52</v>
      </c>
    </row>
    <row r="1381" spans="1:20" x14ac:dyDescent="0.25">
      <c r="A1381" s="1">
        <v>44480</v>
      </c>
      <c r="B1381">
        <v>61</v>
      </c>
      <c r="D1381">
        <v>648</v>
      </c>
      <c r="E1381" t="s">
        <v>20</v>
      </c>
      <c r="F1381" t="s">
        <v>25</v>
      </c>
      <c r="G1381">
        <v>18413</v>
      </c>
      <c r="I1381" t="s">
        <v>22</v>
      </c>
      <c r="J1381" t="s">
        <v>30</v>
      </c>
      <c r="K1381">
        <v>362</v>
      </c>
      <c r="L1381">
        <v>0.223058697</v>
      </c>
      <c r="M1381" t="s">
        <v>28</v>
      </c>
      <c r="N1381">
        <v>20</v>
      </c>
      <c r="O1381">
        <v>1518</v>
      </c>
      <c r="P1381">
        <v>3904.083333</v>
      </c>
      <c r="Q1381">
        <v>43982</v>
      </c>
      <c r="R1381">
        <v>0.22729559999999999</v>
      </c>
      <c r="S1381">
        <v>0</v>
      </c>
      <c r="T1381">
        <v>49</v>
      </c>
    </row>
    <row r="1382" spans="1:20" x14ac:dyDescent="0.25">
      <c r="A1382" s="1">
        <v>44481</v>
      </c>
      <c r="B1382">
        <v>48</v>
      </c>
      <c r="C1382">
        <v>75147</v>
      </c>
      <c r="D1382">
        <v>587</v>
      </c>
      <c r="E1382" t="s">
        <v>20</v>
      </c>
      <c r="F1382" t="s">
        <v>29</v>
      </c>
      <c r="G1382">
        <v>34774</v>
      </c>
      <c r="H1382">
        <v>36</v>
      </c>
      <c r="I1382" t="s">
        <v>35</v>
      </c>
      <c r="J1382" t="s">
        <v>34</v>
      </c>
      <c r="K1382">
        <v>208</v>
      </c>
      <c r="L1382">
        <v>0.25060194400000002</v>
      </c>
      <c r="M1382" t="s">
        <v>34</v>
      </c>
      <c r="N1382">
        <v>26</v>
      </c>
      <c r="O1382">
        <v>3484</v>
      </c>
      <c r="P1382">
        <v>6262.25</v>
      </c>
      <c r="Q1382">
        <v>4143</v>
      </c>
      <c r="R1382">
        <v>0.22898974599999999</v>
      </c>
      <c r="S1382">
        <v>0</v>
      </c>
      <c r="T1382">
        <v>54</v>
      </c>
    </row>
    <row r="1383" spans="1:20" x14ac:dyDescent="0.25">
      <c r="A1383" s="1">
        <v>44482</v>
      </c>
      <c r="B1383">
        <v>34</v>
      </c>
      <c r="C1383">
        <v>49800</v>
      </c>
      <c r="E1383" t="s">
        <v>20</v>
      </c>
      <c r="F1383" t="s">
        <v>25</v>
      </c>
      <c r="G1383">
        <v>13515</v>
      </c>
      <c r="H1383">
        <v>48</v>
      </c>
      <c r="I1383" t="s">
        <v>35</v>
      </c>
      <c r="J1383" t="s">
        <v>34</v>
      </c>
      <c r="K1383">
        <v>509</v>
      </c>
      <c r="L1383">
        <v>0.31837343400000001</v>
      </c>
      <c r="M1383" t="s">
        <v>38</v>
      </c>
      <c r="N1383">
        <v>33</v>
      </c>
      <c r="O1383">
        <v>4618</v>
      </c>
      <c r="P1383">
        <v>4150</v>
      </c>
      <c r="Q1383">
        <v>30740</v>
      </c>
      <c r="R1383">
        <v>0.24818042600000001</v>
      </c>
      <c r="S1383">
        <v>0</v>
      </c>
      <c r="T1383">
        <v>54</v>
      </c>
    </row>
    <row r="1384" spans="1:20" x14ac:dyDescent="0.25">
      <c r="A1384" s="1">
        <v>44483</v>
      </c>
      <c r="B1384">
        <v>65</v>
      </c>
      <c r="C1384">
        <v>146548</v>
      </c>
      <c r="D1384">
        <v>603</v>
      </c>
      <c r="E1384" t="s">
        <v>20</v>
      </c>
      <c r="F1384" t="s">
        <v>21</v>
      </c>
      <c r="G1384">
        <v>31282</v>
      </c>
      <c r="H1384">
        <v>36</v>
      </c>
      <c r="I1384" t="s">
        <v>44</v>
      </c>
      <c r="J1384" t="s">
        <v>27</v>
      </c>
      <c r="K1384">
        <v>364</v>
      </c>
      <c r="L1384">
        <v>0.19263398700000001</v>
      </c>
      <c r="M1384" t="s">
        <v>24</v>
      </c>
      <c r="N1384">
        <v>24</v>
      </c>
      <c r="O1384">
        <v>2512</v>
      </c>
      <c r="P1384">
        <v>12212.333329999999</v>
      </c>
      <c r="Q1384">
        <v>87163</v>
      </c>
      <c r="R1384">
        <v>0.214171316</v>
      </c>
      <c r="S1384">
        <v>1</v>
      </c>
      <c r="T1384">
        <v>34.4</v>
      </c>
    </row>
    <row r="1385" spans="1:20" x14ac:dyDescent="0.25">
      <c r="A1385" s="1">
        <v>44484</v>
      </c>
      <c r="B1385">
        <v>32</v>
      </c>
      <c r="C1385">
        <v>50427</v>
      </c>
      <c r="D1385">
        <v>613</v>
      </c>
      <c r="E1385" t="s">
        <v>20</v>
      </c>
      <c r="F1385" t="s">
        <v>29</v>
      </c>
      <c r="G1385">
        <v>34680</v>
      </c>
      <c r="H1385">
        <v>84</v>
      </c>
      <c r="I1385" t="s">
        <v>22</v>
      </c>
      <c r="J1385" t="s">
        <v>27</v>
      </c>
      <c r="K1385">
        <v>340</v>
      </c>
      <c r="L1385">
        <v>0.52179570200000003</v>
      </c>
      <c r="M1385" t="s">
        <v>38</v>
      </c>
      <c r="N1385">
        <v>20</v>
      </c>
      <c r="O1385">
        <v>2945</v>
      </c>
      <c r="P1385">
        <v>4202.25</v>
      </c>
      <c r="Q1385">
        <v>6888</v>
      </c>
      <c r="R1385">
        <v>0.23752439</v>
      </c>
      <c r="S1385">
        <v>0</v>
      </c>
      <c r="T1385">
        <v>55</v>
      </c>
    </row>
    <row r="1386" spans="1:20" x14ac:dyDescent="0.25">
      <c r="A1386" s="1">
        <v>44485</v>
      </c>
      <c r="B1386">
        <v>48</v>
      </c>
      <c r="C1386">
        <v>52563</v>
      </c>
      <c r="D1386">
        <v>617</v>
      </c>
      <c r="E1386" t="s">
        <v>20</v>
      </c>
      <c r="F1386" t="s">
        <v>29</v>
      </c>
      <c r="G1386">
        <v>9408</v>
      </c>
      <c r="H1386">
        <v>24</v>
      </c>
      <c r="I1386" t="s">
        <v>22</v>
      </c>
      <c r="J1386" t="s">
        <v>30</v>
      </c>
      <c r="K1386">
        <v>452</v>
      </c>
      <c r="L1386">
        <v>0.67157803299999996</v>
      </c>
      <c r="M1386" t="s">
        <v>31</v>
      </c>
      <c r="N1386">
        <v>24</v>
      </c>
      <c r="O1386">
        <v>8289</v>
      </c>
      <c r="P1386">
        <v>4380.25</v>
      </c>
      <c r="Q1386">
        <v>22752</v>
      </c>
      <c r="R1386">
        <v>0.17399511000000001</v>
      </c>
      <c r="S1386">
        <v>1</v>
      </c>
      <c r="T1386">
        <v>43.2</v>
      </c>
    </row>
    <row r="1387" spans="1:20" x14ac:dyDescent="0.25">
      <c r="A1387" s="1">
        <v>44486</v>
      </c>
      <c r="B1387">
        <v>43</v>
      </c>
      <c r="C1387">
        <v>43265</v>
      </c>
      <c r="E1387" t="s">
        <v>20</v>
      </c>
      <c r="F1387" t="s">
        <v>32</v>
      </c>
      <c r="G1387">
        <v>54297</v>
      </c>
      <c r="H1387">
        <v>24</v>
      </c>
      <c r="I1387" t="s">
        <v>22</v>
      </c>
      <c r="J1387" t="s">
        <v>30</v>
      </c>
      <c r="K1387">
        <v>310</v>
      </c>
      <c r="L1387">
        <v>0.13910903999999999</v>
      </c>
      <c r="M1387" t="s">
        <v>34</v>
      </c>
      <c r="N1387">
        <v>21</v>
      </c>
      <c r="O1387">
        <v>2813</v>
      </c>
      <c r="P1387">
        <v>3605.416667</v>
      </c>
      <c r="Q1387">
        <v>56233</v>
      </c>
      <c r="R1387">
        <v>0.290947338</v>
      </c>
      <c r="S1387">
        <v>0</v>
      </c>
      <c r="T1387">
        <v>49</v>
      </c>
    </row>
    <row r="1388" spans="1:20" x14ac:dyDescent="0.25">
      <c r="A1388" s="1">
        <v>44487</v>
      </c>
      <c r="B1388">
        <v>55</v>
      </c>
      <c r="C1388">
        <v>44674</v>
      </c>
      <c r="D1388">
        <v>591</v>
      </c>
      <c r="E1388" t="s">
        <v>20</v>
      </c>
      <c r="F1388" t="s">
        <v>25</v>
      </c>
      <c r="G1388">
        <v>37162</v>
      </c>
      <c r="H1388">
        <v>36</v>
      </c>
      <c r="I1388" t="s">
        <v>22</v>
      </c>
      <c r="J1388" t="s">
        <v>27</v>
      </c>
      <c r="K1388">
        <v>383</v>
      </c>
      <c r="L1388">
        <v>0.25275523999999999</v>
      </c>
      <c r="M1388" t="s">
        <v>28</v>
      </c>
      <c r="N1388">
        <v>29</v>
      </c>
      <c r="O1388">
        <v>4597</v>
      </c>
      <c r="P1388">
        <v>3722.833333</v>
      </c>
      <c r="Q1388">
        <v>20581</v>
      </c>
      <c r="R1388">
        <v>0.19512284499999999</v>
      </c>
      <c r="S1388">
        <v>0</v>
      </c>
      <c r="T1388">
        <v>52</v>
      </c>
    </row>
    <row r="1389" spans="1:20" x14ac:dyDescent="0.25">
      <c r="A1389" s="1">
        <v>44488</v>
      </c>
      <c r="B1389">
        <v>58</v>
      </c>
      <c r="C1389">
        <v>35832</v>
      </c>
      <c r="D1389">
        <v>622</v>
      </c>
      <c r="E1389" t="s">
        <v>45</v>
      </c>
      <c r="F1389" t="s">
        <v>29</v>
      </c>
      <c r="G1389">
        <v>18972</v>
      </c>
      <c r="H1389">
        <v>60</v>
      </c>
      <c r="I1389" t="s">
        <v>26</v>
      </c>
      <c r="J1389" t="s">
        <v>30</v>
      </c>
      <c r="K1389">
        <v>680</v>
      </c>
      <c r="L1389">
        <v>7.8280851999999998E-2</v>
      </c>
      <c r="M1389" t="s">
        <v>24</v>
      </c>
      <c r="N1389">
        <v>22</v>
      </c>
      <c r="O1389">
        <v>11374</v>
      </c>
      <c r="P1389">
        <v>2986</v>
      </c>
      <c r="Q1389">
        <v>10153</v>
      </c>
      <c r="R1389">
        <v>0.21507409</v>
      </c>
      <c r="S1389">
        <v>0</v>
      </c>
      <c r="T1389">
        <v>52</v>
      </c>
    </row>
    <row r="1390" spans="1:20" x14ac:dyDescent="0.25">
      <c r="A1390" s="1">
        <v>44489</v>
      </c>
      <c r="B1390">
        <v>40</v>
      </c>
      <c r="C1390">
        <v>30399</v>
      </c>
      <c r="D1390">
        <v>521</v>
      </c>
      <c r="E1390" t="s">
        <v>20</v>
      </c>
      <c r="F1390" t="s">
        <v>32</v>
      </c>
      <c r="G1390">
        <v>30970</v>
      </c>
      <c r="H1390">
        <v>72</v>
      </c>
      <c r="I1390" t="s">
        <v>22</v>
      </c>
      <c r="J1390" t="s">
        <v>27</v>
      </c>
      <c r="K1390">
        <v>702</v>
      </c>
      <c r="L1390">
        <v>8.2934862999999998E-2</v>
      </c>
      <c r="M1390" t="s">
        <v>24</v>
      </c>
      <c r="N1390">
        <v>25</v>
      </c>
      <c r="O1390">
        <v>2868</v>
      </c>
      <c r="P1390">
        <v>2533.25</v>
      </c>
      <c r="Q1390">
        <v>1249053</v>
      </c>
      <c r="R1390">
        <v>0.299517331</v>
      </c>
      <c r="S1390">
        <v>1</v>
      </c>
      <c r="T1390">
        <v>36.799999999999997</v>
      </c>
    </row>
    <row r="1391" spans="1:20" x14ac:dyDescent="0.25">
      <c r="A1391" s="1">
        <v>44490</v>
      </c>
      <c r="B1391">
        <v>30</v>
      </c>
      <c r="C1391">
        <v>29991</v>
      </c>
      <c r="D1391">
        <v>584</v>
      </c>
      <c r="E1391" t="s">
        <v>20</v>
      </c>
      <c r="F1391" t="s">
        <v>25</v>
      </c>
      <c r="G1391">
        <v>24818</v>
      </c>
      <c r="H1391">
        <v>12</v>
      </c>
      <c r="I1391" t="s">
        <v>22</v>
      </c>
      <c r="J1391" t="s">
        <v>27</v>
      </c>
      <c r="K1391">
        <v>243</v>
      </c>
      <c r="L1391">
        <v>0.17415482700000001</v>
      </c>
      <c r="M1391" t="s">
        <v>28</v>
      </c>
      <c r="N1391">
        <v>26</v>
      </c>
      <c r="O1391">
        <v>3130</v>
      </c>
      <c r="P1391">
        <v>2499.25</v>
      </c>
      <c r="Q1391">
        <v>78114</v>
      </c>
      <c r="R1391">
        <v>0.21865009199999999</v>
      </c>
      <c r="S1391">
        <v>0</v>
      </c>
      <c r="T1391">
        <v>50</v>
      </c>
    </row>
    <row r="1392" spans="1:20" x14ac:dyDescent="0.25">
      <c r="A1392" s="1">
        <v>44491</v>
      </c>
      <c r="B1392">
        <v>45</v>
      </c>
      <c r="C1392">
        <v>37335</v>
      </c>
      <c r="D1392">
        <v>550</v>
      </c>
      <c r="F1392" t="s">
        <v>32</v>
      </c>
      <c r="G1392">
        <v>21596</v>
      </c>
      <c r="H1392">
        <v>84</v>
      </c>
      <c r="I1392" t="s">
        <v>22</v>
      </c>
      <c r="J1392" t="s">
        <v>27</v>
      </c>
      <c r="K1392">
        <v>674</v>
      </c>
      <c r="L1392">
        <v>0.21102891800000001</v>
      </c>
      <c r="M1392" t="s">
        <v>28</v>
      </c>
      <c r="N1392">
        <v>20</v>
      </c>
      <c r="O1392">
        <v>11259</v>
      </c>
      <c r="P1392">
        <v>3111.25</v>
      </c>
      <c r="Q1392">
        <v>1424</v>
      </c>
      <c r="R1392">
        <v>0.27366807300000001</v>
      </c>
      <c r="S1392">
        <v>0</v>
      </c>
      <c r="T1392">
        <v>54</v>
      </c>
    </row>
    <row r="1393" spans="1:20" x14ac:dyDescent="0.25">
      <c r="A1393" s="1">
        <v>44492</v>
      </c>
      <c r="B1393">
        <v>31</v>
      </c>
      <c r="C1393">
        <v>121649</v>
      </c>
      <c r="D1393">
        <v>592</v>
      </c>
      <c r="E1393" t="s">
        <v>20</v>
      </c>
      <c r="F1393" t="s">
        <v>41</v>
      </c>
      <c r="G1393">
        <v>20567</v>
      </c>
      <c r="H1393">
        <v>24</v>
      </c>
      <c r="I1393" t="s">
        <v>22</v>
      </c>
      <c r="J1393" t="s">
        <v>23</v>
      </c>
      <c r="K1393">
        <v>377</v>
      </c>
      <c r="L1393">
        <v>1.1826135E-2</v>
      </c>
      <c r="M1393" t="s">
        <v>24</v>
      </c>
      <c r="N1393">
        <v>21</v>
      </c>
      <c r="O1393">
        <v>3445</v>
      </c>
      <c r="P1393">
        <v>10137.416670000001</v>
      </c>
      <c r="Q1393">
        <v>19428</v>
      </c>
      <c r="R1393">
        <v>0.20425416199999999</v>
      </c>
      <c r="S1393">
        <v>1</v>
      </c>
      <c r="T1393">
        <v>44.8</v>
      </c>
    </row>
    <row r="1394" spans="1:20" x14ac:dyDescent="0.25">
      <c r="A1394" s="1">
        <v>44493</v>
      </c>
      <c r="B1394">
        <v>64</v>
      </c>
      <c r="C1394">
        <v>53314</v>
      </c>
      <c r="E1394" t="s">
        <v>20</v>
      </c>
      <c r="F1394" t="s">
        <v>29</v>
      </c>
      <c r="G1394">
        <v>17491</v>
      </c>
      <c r="H1394">
        <v>72</v>
      </c>
      <c r="I1394" t="s">
        <v>22</v>
      </c>
      <c r="J1394" t="s">
        <v>27</v>
      </c>
      <c r="K1394">
        <v>115</v>
      </c>
      <c r="L1394">
        <v>0.205643042</v>
      </c>
      <c r="M1394" t="s">
        <v>38</v>
      </c>
      <c r="N1394">
        <v>20</v>
      </c>
      <c r="O1394">
        <v>3214</v>
      </c>
      <c r="P1394">
        <v>4442.8333329999996</v>
      </c>
      <c r="Q1394">
        <v>38248</v>
      </c>
      <c r="R1394">
        <v>0.20409572100000001</v>
      </c>
      <c r="S1394">
        <v>0</v>
      </c>
      <c r="T1394">
        <v>62</v>
      </c>
    </row>
    <row r="1395" spans="1:20" x14ac:dyDescent="0.25">
      <c r="A1395" s="1">
        <v>44494</v>
      </c>
      <c r="B1395">
        <v>41</v>
      </c>
      <c r="C1395">
        <v>47476</v>
      </c>
      <c r="D1395">
        <v>586</v>
      </c>
      <c r="E1395" t="s">
        <v>20</v>
      </c>
      <c r="F1395" t="s">
        <v>29</v>
      </c>
      <c r="G1395">
        <v>12403</v>
      </c>
      <c r="H1395">
        <v>48</v>
      </c>
      <c r="I1395" t="s">
        <v>22</v>
      </c>
      <c r="J1395" t="s">
        <v>27</v>
      </c>
      <c r="K1395">
        <v>505</v>
      </c>
      <c r="L1395">
        <v>0.32440194</v>
      </c>
      <c r="M1395" t="s">
        <v>24</v>
      </c>
      <c r="N1395">
        <v>32</v>
      </c>
      <c r="O1395">
        <v>454</v>
      </c>
      <c r="P1395">
        <v>3956.333333</v>
      </c>
      <c r="Q1395">
        <v>21697</v>
      </c>
      <c r="R1395">
        <v>0.19541206</v>
      </c>
      <c r="S1395">
        <v>0</v>
      </c>
      <c r="T1395">
        <v>56</v>
      </c>
    </row>
    <row r="1396" spans="1:20" x14ac:dyDescent="0.25">
      <c r="A1396" s="1">
        <v>44495</v>
      </c>
      <c r="B1396">
        <v>35</v>
      </c>
      <c r="C1396">
        <v>37905</v>
      </c>
      <c r="D1396">
        <v>584</v>
      </c>
      <c r="E1396" t="s">
        <v>20</v>
      </c>
      <c r="F1396" t="s">
        <v>32</v>
      </c>
      <c r="G1396">
        <v>45514</v>
      </c>
      <c r="H1396">
        <v>60</v>
      </c>
      <c r="I1396" t="s">
        <v>26</v>
      </c>
      <c r="J1396" t="s">
        <v>23</v>
      </c>
      <c r="K1396">
        <v>272</v>
      </c>
      <c r="L1396">
        <v>0.32446426</v>
      </c>
      <c r="M1396" t="s">
        <v>24</v>
      </c>
      <c r="N1396">
        <v>19</v>
      </c>
      <c r="O1396">
        <v>1613</v>
      </c>
      <c r="P1396">
        <v>3158.75</v>
      </c>
      <c r="Q1396">
        <v>3635</v>
      </c>
      <c r="R1396">
        <v>0.26944722300000001</v>
      </c>
      <c r="S1396">
        <v>0</v>
      </c>
      <c r="T1396">
        <v>54</v>
      </c>
    </row>
    <row r="1397" spans="1:20" x14ac:dyDescent="0.25">
      <c r="A1397" s="1">
        <v>44496</v>
      </c>
      <c r="B1397">
        <v>42</v>
      </c>
      <c r="C1397">
        <v>39789</v>
      </c>
      <c r="D1397">
        <v>541</v>
      </c>
      <c r="E1397" t="s">
        <v>20</v>
      </c>
      <c r="F1397" t="s">
        <v>25</v>
      </c>
      <c r="G1397">
        <v>25561</v>
      </c>
      <c r="H1397">
        <v>24</v>
      </c>
      <c r="I1397" t="s">
        <v>22</v>
      </c>
      <c r="J1397" t="s">
        <v>30</v>
      </c>
      <c r="K1397">
        <v>1407</v>
      </c>
      <c r="L1397">
        <v>7.3076251999999994E-2</v>
      </c>
      <c r="M1397" t="s">
        <v>31</v>
      </c>
      <c r="N1397">
        <v>17</v>
      </c>
      <c r="O1397">
        <v>5157</v>
      </c>
      <c r="P1397">
        <v>3315.75</v>
      </c>
      <c r="Q1397">
        <v>14237</v>
      </c>
      <c r="R1397">
        <v>0.225922872</v>
      </c>
      <c r="S1397">
        <v>0</v>
      </c>
      <c r="T1397">
        <v>54</v>
      </c>
    </row>
    <row r="1398" spans="1:20" x14ac:dyDescent="0.25">
      <c r="A1398" s="1">
        <v>44497</v>
      </c>
      <c r="B1398">
        <v>23</v>
      </c>
      <c r="C1398">
        <v>108789</v>
      </c>
      <c r="D1398">
        <v>561</v>
      </c>
      <c r="E1398" t="s">
        <v>33</v>
      </c>
      <c r="H1398">
        <v>72</v>
      </c>
      <c r="I1398" t="s">
        <v>22</v>
      </c>
      <c r="J1398" t="s">
        <v>27</v>
      </c>
      <c r="K1398">
        <v>188</v>
      </c>
      <c r="L1398">
        <v>0.164114761</v>
      </c>
      <c r="M1398" t="s">
        <v>34</v>
      </c>
      <c r="N1398">
        <v>22</v>
      </c>
      <c r="O1398">
        <v>933</v>
      </c>
      <c r="P1398">
        <v>9065.75</v>
      </c>
      <c r="Q1398">
        <v>15014</v>
      </c>
      <c r="R1398">
        <v>0.25911455900000002</v>
      </c>
      <c r="S1398">
        <v>1</v>
      </c>
      <c r="T1398">
        <v>45.6</v>
      </c>
    </row>
    <row r="1399" spans="1:20" x14ac:dyDescent="0.25">
      <c r="A1399" s="1">
        <v>44498</v>
      </c>
      <c r="B1399">
        <v>28</v>
      </c>
      <c r="C1399">
        <v>38973</v>
      </c>
      <c r="D1399">
        <v>627</v>
      </c>
      <c r="E1399" t="s">
        <v>20</v>
      </c>
      <c r="F1399" t="s">
        <v>29</v>
      </c>
      <c r="G1399">
        <v>21643</v>
      </c>
      <c r="H1399">
        <v>60</v>
      </c>
      <c r="I1399" t="s">
        <v>35</v>
      </c>
      <c r="J1399" t="s">
        <v>30</v>
      </c>
      <c r="K1399">
        <v>518</v>
      </c>
      <c r="L1399">
        <v>0.105185262</v>
      </c>
      <c r="M1399" t="s">
        <v>28</v>
      </c>
      <c r="N1399">
        <v>18</v>
      </c>
      <c r="O1399">
        <v>4562</v>
      </c>
      <c r="P1399">
        <v>3247.75</v>
      </c>
      <c r="Q1399">
        <v>70898</v>
      </c>
      <c r="R1399">
        <v>0.233420304</v>
      </c>
      <c r="S1399">
        <v>0</v>
      </c>
      <c r="T1399">
        <v>45</v>
      </c>
    </row>
    <row r="1400" spans="1:20" x14ac:dyDescent="0.25">
      <c r="A1400" s="1">
        <v>44499</v>
      </c>
      <c r="B1400">
        <v>54</v>
      </c>
      <c r="C1400">
        <v>93911</v>
      </c>
      <c r="D1400">
        <v>609</v>
      </c>
      <c r="E1400" t="s">
        <v>83</v>
      </c>
      <c r="F1400" t="s">
        <v>21</v>
      </c>
      <c r="G1400">
        <v>34797</v>
      </c>
      <c r="H1400">
        <v>12</v>
      </c>
      <c r="I1400" t="s">
        <v>22</v>
      </c>
      <c r="J1400" t="s">
        <v>30</v>
      </c>
      <c r="K1400">
        <v>637</v>
      </c>
      <c r="L1400">
        <v>0.26224602800000002</v>
      </c>
      <c r="M1400" t="s">
        <v>24</v>
      </c>
      <c r="N1400">
        <v>24</v>
      </c>
      <c r="O1400">
        <v>3936</v>
      </c>
      <c r="P1400">
        <v>7825.9166670000004</v>
      </c>
      <c r="Q1400">
        <v>10211</v>
      </c>
      <c r="R1400">
        <v>0.18713222700000001</v>
      </c>
      <c r="S1400">
        <v>0</v>
      </c>
      <c r="T1400">
        <v>63</v>
      </c>
    </row>
    <row r="1401" spans="1:20" x14ac:dyDescent="0.25">
      <c r="A1401" s="1">
        <v>44500</v>
      </c>
      <c r="B1401">
        <v>32</v>
      </c>
      <c r="C1401">
        <v>55638</v>
      </c>
      <c r="D1401">
        <v>612</v>
      </c>
      <c r="E1401" t="s">
        <v>20</v>
      </c>
      <c r="F1401" t="s">
        <v>32</v>
      </c>
      <c r="G1401">
        <v>15549</v>
      </c>
      <c r="H1401">
        <v>60</v>
      </c>
      <c r="I1401" t="s">
        <v>26</v>
      </c>
      <c r="J1401" t="s">
        <v>23</v>
      </c>
      <c r="K1401">
        <v>618</v>
      </c>
      <c r="L1401">
        <v>0.53926728899999998</v>
      </c>
      <c r="M1401" t="s">
        <v>24</v>
      </c>
      <c r="N1401">
        <v>28</v>
      </c>
      <c r="O1401">
        <v>2273</v>
      </c>
      <c r="P1401">
        <v>4636.5</v>
      </c>
      <c r="Q1401">
        <v>306588</v>
      </c>
      <c r="R1401">
        <v>0.20343524099999999</v>
      </c>
      <c r="S1401">
        <v>1</v>
      </c>
      <c r="T1401">
        <v>38.4</v>
      </c>
    </row>
    <row r="1402" spans="1:20" x14ac:dyDescent="0.25">
      <c r="A1402" s="1">
        <v>44501</v>
      </c>
      <c r="B1402">
        <v>27</v>
      </c>
      <c r="C1402">
        <v>44257</v>
      </c>
      <c r="D1402">
        <v>508</v>
      </c>
      <c r="E1402" t="s">
        <v>20</v>
      </c>
      <c r="G1402">
        <v>21755</v>
      </c>
      <c r="H1402">
        <v>96</v>
      </c>
      <c r="I1402" t="s">
        <v>22</v>
      </c>
      <c r="J1402" t="s">
        <v>23</v>
      </c>
      <c r="K1402">
        <v>369</v>
      </c>
      <c r="L1402">
        <v>0.14496104300000001</v>
      </c>
      <c r="M1402" t="s">
        <v>31</v>
      </c>
      <c r="N1402">
        <v>21</v>
      </c>
      <c r="O1402">
        <v>891</v>
      </c>
      <c r="P1402">
        <v>3688.083333</v>
      </c>
      <c r="Q1402">
        <v>58720</v>
      </c>
      <c r="R1402">
        <v>0.31973428100000001</v>
      </c>
      <c r="S1402">
        <v>0</v>
      </c>
      <c r="T1402">
        <v>50</v>
      </c>
    </row>
    <row r="1403" spans="1:20" x14ac:dyDescent="0.25">
      <c r="A1403" s="1">
        <v>44502</v>
      </c>
      <c r="B1403">
        <v>46</v>
      </c>
      <c r="C1403">
        <v>23949</v>
      </c>
      <c r="D1403">
        <v>545</v>
      </c>
      <c r="E1403" t="s">
        <v>20</v>
      </c>
      <c r="F1403" t="s">
        <v>32</v>
      </c>
      <c r="G1403">
        <v>52954</v>
      </c>
      <c r="H1403">
        <v>48</v>
      </c>
      <c r="I1403" t="s">
        <v>26</v>
      </c>
      <c r="J1403" t="s">
        <v>34</v>
      </c>
      <c r="K1403">
        <v>268</v>
      </c>
      <c r="L1403">
        <v>0.105824323</v>
      </c>
      <c r="M1403" t="s">
        <v>24</v>
      </c>
      <c r="N1403">
        <v>22</v>
      </c>
      <c r="O1403">
        <v>19682</v>
      </c>
      <c r="P1403">
        <v>1995.75</v>
      </c>
      <c r="Q1403">
        <v>94720</v>
      </c>
      <c r="R1403">
        <v>0.289392598</v>
      </c>
      <c r="S1403">
        <v>0</v>
      </c>
      <c r="T1403">
        <v>50</v>
      </c>
    </row>
    <row r="1404" spans="1:20" x14ac:dyDescent="0.25">
      <c r="A1404" s="1">
        <v>44503</v>
      </c>
      <c r="B1404">
        <v>54</v>
      </c>
      <c r="C1404">
        <v>66930</v>
      </c>
      <c r="D1404">
        <v>489</v>
      </c>
      <c r="E1404" t="s">
        <v>20</v>
      </c>
      <c r="F1404" t="s">
        <v>29</v>
      </c>
      <c r="G1404">
        <v>41157</v>
      </c>
      <c r="H1404">
        <v>24</v>
      </c>
      <c r="I1404" t="s">
        <v>22</v>
      </c>
      <c r="J1404" t="s">
        <v>30</v>
      </c>
      <c r="K1404">
        <v>613</v>
      </c>
      <c r="L1404">
        <v>0.57430078799999995</v>
      </c>
      <c r="M1404" t="s">
        <v>24</v>
      </c>
      <c r="N1404">
        <v>31</v>
      </c>
      <c r="O1404">
        <v>2662</v>
      </c>
      <c r="P1404">
        <v>5577.5</v>
      </c>
      <c r="Q1404">
        <v>157256</v>
      </c>
      <c r="R1404">
        <v>0.30584997200000003</v>
      </c>
      <c r="S1404">
        <v>0</v>
      </c>
      <c r="T1404">
        <v>55</v>
      </c>
    </row>
    <row r="1405" spans="1:20" x14ac:dyDescent="0.25">
      <c r="A1405" s="1">
        <v>44504</v>
      </c>
      <c r="B1405">
        <v>48</v>
      </c>
      <c r="D1405">
        <v>514</v>
      </c>
      <c r="E1405" t="s">
        <v>20</v>
      </c>
      <c r="F1405" t="s">
        <v>21</v>
      </c>
      <c r="G1405">
        <v>27179</v>
      </c>
      <c r="I1405" t="s">
        <v>22</v>
      </c>
      <c r="J1405" t="s">
        <v>23</v>
      </c>
      <c r="K1405">
        <v>457</v>
      </c>
      <c r="L1405">
        <v>9.5502777999999997E-2</v>
      </c>
      <c r="M1405" t="s">
        <v>24</v>
      </c>
      <c r="N1405">
        <v>24</v>
      </c>
      <c r="O1405">
        <v>2444</v>
      </c>
      <c r="P1405">
        <v>1613.083333</v>
      </c>
      <c r="Q1405">
        <v>10954</v>
      </c>
      <c r="R1405">
        <v>0.25283900300000001</v>
      </c>
      <c r="S1405">
        <v>0</v>
      </c>
      <c r="T1405">
        <v>51</v>
      </c>
    </row>
    <row r="1406" spans="1:20" x14ac:dyDescent="0.25">
      <c r="A1406" s="1">
        <v>44505</v>
      </c>
      <c r="B1406">
        <v>51</v>
      </c>
      <c r="C1406">
        <v>30437</v>
      </c>
      <c r="D1406">
        <v>580</v>
      </c>
      <c r="E1406" t="s">
        <v>20</v>
      </c>
      <c r="F1406" t="s">
        <v>29</v>
      </c>
      <c r="G1406">
        <v>19521</v>
      </c>
      <c r="H1406">
        <v>48</v>
      </c>
      <c r="I1406" t="s">
        <v>35</v>
      </c>
      <c r="J1406" t="s">
        <v>27</v>
      </c>
      <c r="K1406">
        <v>617</v>
      </c>
      <c r="L1406">
        <v>0.30961564499999999</v>
      </c>
      <c r="M1406" t="s">
        <v>24</v>
      </c>
      <c r="N1406">
        <v>23</v>
      </c>
      <c r="O1406">
        <v>6848</v>
      </c>
      <c r="P1406">
        <v>2536.416667</v>
      </c>
      <c r="Q1406">
        <v>41589</v>
      </c>
      <c r="R1406">
        <v>0.23582363100000001</v>
      </c>
      <c r="S1406">
        <v>0</v>
      </c>
      <c r="T1406">
        <v>56</v>
      </c>
    </row>
    <row r="1407" spans="1:20" x14ac:dyDescent="0.25">
      <c r="A1407" s="1">
        <v>44506</v>
      </c>
      <c r="B1407">
        <v>30</v>
      </c>
      <c r="C1407">
        <v>30148</v>
      </c>
      <c r="D1407">
        <v>607</v>
      </c>
      <c r="F1407" t="s">
        <v>29</v>
      </c>
      <c r="G1407">
        <v>30032</v>
      </c>
      <c r="H1407">
        <v>96</v>
      </c>
      <c r="I1407" t="s">
        <v>35</v>
      </c>
      <c r="J1407" t="s">
        <v>34</v>
      </c>
      <c r="K1407">
        <v>442</v>
      </c>
      <c r="L1407">
        <v>4.0501575999999997E-2</v>
      </c>
      <c r="M1407" t="s">
        <v>31</v>
      </c>
      <c r="N1407">
        <v>23</v>
      </c>
      <c r="O1407">
        <v>2332</v>
      </c>
      <c r="P1407">
        <v>2512.333333</v>
      </c>
      <c r="Q1407">
        <v>64841</v>
      </c>
      <c r="R1407">
        <v>0.29856500600000002</v>
      </c>
      <c r="S1407">
        <v>0</v>
      </c>
      <c r="T1407">
        <v>46</v>
      </c>
    </row>
    <row r="1408" spans="1:20" x14ac:dyDescent="0.25">
      <c r="A1408" s="1">
        <v>44507</v>
      </c>
      <c r="B1408">
        <v>22</v>
      </c>
      <c r="D1408">
        <v>540</v>
      </c>
      <c r="E1408" t="s">
        <v>20</v>
      </c>
      <c r="F1408" t="s">
        <v>32</v>
      </c>
      <c r="G1408">
        <v>11607</v>
      </c>
      <c r="I1408" t="s">
        <v>22</v>
      </c>
      <c r="J1408" t="s">
        <v>30</v>
      </c>
      <c r="K1408">
        <v>492</v>
      </c>
      <c r="L1408">
        <v>0.135410102</v>
      </c>
      <c r="M1408" t="s">
        <v>28</v>
      </c>
      <c r="N1408">
        <v>27</v>
      </c>
      <c r="O1408">
        <v>6319</v>
      </c>
      <c r="P1408">
        <v>2460.666667</v>
      </c>
      <c r="Q1408">
        <v>136882</v>
      </c>
      <c r="R1408">
        <v>0.23030241000000001</v>
      </c>
      <c r="S1408">
        <v>0</v>
      </c>
      <c r="T1408">
        <v>55</v>
      </c>
    </row>
    <row r="1409" spans="1:20" x14ac:dyDescent="0.25">
      <c r="A1409" s="1">
        <v>44508</v>
      </c>
      <c r="B1409">
        <v>58</v>
      </c>
      <c r="C1409">
        <v>62876</v>
      </c>
      <c r="D1409">
        <v>594</v>
      </c>
      <c r="E1409" t="s">
        <v>20</v>
      </c>
      <c r="F1409" t="s">
        <v>29</v>
      </c>
      <c r="H1409">
        <v>72</v>
      </c>
      <c r="I1409" t="s">
        <v>22</v>
      </c>
      <c r="J1409" t="s">
        <v>34</v>
      </c>
      <c r="K1409">
        <v>147</v>
      </c>
      <c r="L1409">
        <v>8.7571331000000002E-2</v>
      </c>
      <c r="M1409" t="s">
        <v>38</v>
      </c>
      <c r="N1409">
        <v>27</v>
      </c>
      <c r="O1409">
        <v>10005</v>
      </c>
      <c r="P1409">
        <v>5239.6666670000004</v>
      </c>
      <c r="Q1409">
        <v>21642</v>
      </c>
      <c r="R1409">
        <v>0.194954918</v>
      </c>
      <c r="S1409">
        <v>1</v>
      </c>
      <c r="T1409">
        <v>42.4</v>
      </c>
    </row>
    <row r="1410" spans="1:20" x14ac:dyDescent="0.25">
      <c r="A1410" s="1">
        <v>44509</v>
      </c>
      <c r="B1410">
        <v>36</v>
      </c>
      <c r="C1410">
        <v>95281</v>
      </c>
      <c r="D1410">
        <v>595</v>
      </c>
      <c r="E1410" t="s">
        <v>20</v>
      </c>
      <c r="F1410" t="s">
        <v>32</v>
      </c>
      <c r="G1410">
        <v>14709</v>
      </c>
      <c r="H1410">
        <v>108</v>
      </c>
      <c r="I1410" t="s">
        <v>44</v>
      </c>
      <c r="J1410" t="s">
        <v>30</v>
      </c>
      <c r="K1410">
        <v>302</v>
      </c>
      <c r="L1410">
        <v>0.29052109100000001</v>
      </c>
      <c r="M1410" t="s">
        <v>24</v>
      </c>
      <c r="N1410">
        <v>28</v>
      </c>
      <c r="O1410">
        <v>493</v>
      </c>
      <c r="P1410">
        <v>7940.0833329999996</v>
      </c>
      <c r="Q1410">
        <v>12493</v>
      </c>
      <c r="R1410">
        <v>0.25455529500000001</v>
      </c>
      <c r="S1410">
        <v>0</v>
      </c>
      <c r="T1410">
        <v>51</v>
      </c>
    </row>
    <row r="1411" spans="1:20" x14ac:dyDescent="0.25">
      <c r="A1411" s="1">
        <v>44510</v>
      </c>
      <c r="B1411">
        <v>36</v>
      </c>
      <c r="C1411">
        <v>62770</v>
      </c>
      <c r="D1411">
        <v>465</v>
      </c>
      <c r="E1411" t="s">
        <v>45</v>
      </c>
      <c r="F1411" t="s">
        <v>25</v>
      </c>
      <c r="G1411">
        <v>21313</v>
      </c>
      <c r="H1411">
        <v>72</v>
      </c>
      <c r="I1411" t="s">
        <v>22</v>
      </c>
      <c r="J1411" t="s">
        <v>23</v>
      </c>
      <c r="K1411">
        <v>223</v>
      </c>
      <c r="L1411">
        <v>0.27679341800000001</v>
      </c>
      <c r="M1411" t="s">
        <v>28</v>
      </c>
      <c r="N1411">
        <v>18</v>
      </c>
      <c r="O1411">
        <v>8831</v>
      </c>
      <c r="P1411">
        <v>5230.8333329999996</v>
      </c>
      <c r="Q1411">
        <v>3658</v>
      </c>
      <c r="R1411">
        <v>0.31233065300000001</v>
      </c>
      <c r="S1411">
        <v>0</v>
      </c>
      <c r="T1411">
        <v>66</v>
      </c>
    </row>
    <row r="1412" spans="1:20" x14ac:dyDescent="0.25">
      <c r="A1412" s="1">
        <v>44511</v>
      </c>
      <c r="B1412">
        <v>55</v>
      </c>
      <c r="C1412">
        <v>57377</v>
      </c>
      <c r="D1412">
        <v>550</v>
      </c>
      <c r="E1412" t="s">
        <v>20</v>
      </c>
      <c r="F1412" t="s">
        <v>25</v>
      </c>
      <c r="G1412">
        <v>24478</v>
      </c>
      <c r="H1412">
        <v>36</v>
      </c>
      <c r="I1412" t="s">
        <v>35</v>
      </c>
      <c r="J1412" t="s">
        <v>30</v>
      </c>
      <c r="K1412">
        <v>246</v>
      </c>
      <c r="L1412">
        <v>0.44428063899999998</v>
      </c>
      <c r="M1412" t="s">
        <v>38</v>
      </c>
      <c r="N1412">
        <v>30</v>
      </c>
      <c r="O1412">
        <v>3037</v>
      </c>
      <c r="P1412">
        <v>4781.4166670000004</v>
      </c>
      <c r="Q1412">
        <v>13609</v>
      </c>
      <c r="R1412">
        <v>0.26668292199999999</v>
      </c>
      <c r="S1412">
        <v>0</v>
      </c>
      <c r="T1412">
        <v>55</v>
      </c>
    </row>
    <row r="1413" spans="1:20" x14ac:dyDescent="0.25">
      <c r="A1413" t="s">
        <v>136</v>
      </c>
      <c r="B1413">
        <v>46</v>
      </c>
      <c r="C1413">
        <v>39872</v>
      </c>
      <c r="D1413">
        <v>631</v>
      </c>
      <c r="E1413" t="s">
        <v>37</v>
      </c>
      <c r="G1413">
        <v>77447</v>
      </c>
      <c r="H1413">
        <v>24</v>
      </c>
      <c r="I1413" t="s">
        <v>26</v>
      </c>
      <c r="J1413" t="s">
        <v>30</v>
      </c>
      <c r="K1413">
        <v>985</v>
      </c>
      <c r="L1413">
        <v>7.7558584E-2</v>
      </c>
      <c r="M1413" t="s">
        <v>24</v>
      </c>
      <c r="N1413">
        <v>24</v>
      </c>
      <c r="O1413">
        <v>4178</v>
      </c>
      <c r="P1413">
        <v>3322.666667</v>
      </c>
      <c r="Q1413">
        <v>41240</v>
      </c>
      <c r="R1413">
        <v>0.22691934999999999</v>
      </c>
      <c r="S1413">
        <v>0</v>
      </c>
      <c r="T1413">
        <v>53</v>
      </c>
    </row>
    <row r="1414" spans="1:20" x14ac:dyDescent="0.25">
      <c r="A1414" s="1">
        <v>44513</v>
      </c>
      <c r="B1414">
        <v>45</v>
      </c>
      <c r="C1414">
        <v>40181</v>
      </c>
      <c r="D1414">
        <v>602</v>
      </c>
      <c r="F1414" t="s">
        <v>25</v>
      </c>
      <c r="G1414">
        <v>17153</v>
      </c>
      <c r="H1414">
        <v>36</v>
      </c>
      <c r="I1414" t="s">
        <v>22</v>
      </c>
      <c r="J1414" t="s">
        <v>30</v>
      </c>
      <c r="K1414">
        <v>133</v>
      </c>
      <c r="L1414">
        <v>0.13823970599999999</v>
      </c>
      <c r="M1414" t="s">
        <v>38</v>
      </c>
      <c r="N1414">
        <v>28</v>
      </c>
      <c r="O1414">
        <v>13544</v>
      </c>
      <c r="P1414">
        <v>3348.416667</v>
      </c>
      <c r="Q1414">
        <v>10020</v>
      </c>
      <c r="R1414">
        <v>0.20814780699999999</v>
      </c>
      <c r="S1414">
        <v>0</v>
      </c>
      <c r="T1414">
        <v>47</v>
      </c>
    </row>
    <row r="1415" spans="1:20" x14ac:dyDescent="0.25">
      <c r="A1415" s="1">
        <v>44514</v>
      </c>
      <c r="B1415">
        <v>65</v>
      </c>
      <c r="C1415">
        <v>28868</v>
      </c>
      <c r="D1415">
        <v>657</v>
      </c>
      <c r="E1415" t="s">
        <v>52</v>
      </c>
      <c r="F1415" t="s">
        <v>29</v>
      </c>
      <c r="G1415">
        <v>16111</v>
      </c>
      <c r="H1415">
        <v>72</v>
      </c>
      <c r="I1415" t="s">
        <v>26</v>
      </c>
      <c r="J1415" t="s">
        <v>27</v>
      </c>
      <c r="K1415">
        <v>341</v>
      </c>
      <c r="L1415">
        <v>0.221565025</v>
      </c>
      <c r="M1415" t="s">
        <v>38</v>
      </c>
      <c r="N1415">
        <v>29</v>
      </c>
      <c r="O1415">
        <v>2981</v>
      </c>
      <c r="P1415">
        <v>2405.666667</v>
      </c>
      <c r="Q1415">
        <v>3092</v>
      </c>
      <c r="R1415">
        <v>0.21005295500000001</v>
      </c>
      <c r="S1415">
        <v>0</v>
      </c>
      <c r="T1415">
        <v>48</v>
      </c>
    </row>
    <row r="1416" spans="1:20" x14ac:dyDescent="0.25">
      <c r="A1416" s="1">
        <v>44515</v>
      </c>
      <c r="B1416">
        <v>32</v>
      </c>
      <c r="C1416">
        <v>15000</v>
      </c>
      <c r="D1416">
        <v>565</v>
      </c>
      <c r="E1416" t="s">
        <v>20</v>
      </c>
      <c r="F1416" t="s">
        <v>32</v>
      </c>
      <c r="G1416">
        <v>15971</v>
      </c>
      <c r="H1416">
        <v>48</v>
      </c>
      <c r="I1416" t="s">
        <v>22</v>
      </c>
      <c r="J1416" t="s">
        <v>34</v>
      </c>
      <c r="K1416">
        <v>1090</v>
      </c>
      <c r="L1416">
        <v>0.270533721</v>
      </c>
      <c r="M1416" t="s">
        <v>31</v>
      </c>
      <c r="N1416">
        <v>21</v>
      </c>
      <c r="O1416">
        <v>2947</v>
      </c>
      <c r="P1416">
        <v>1250</v>
      </c>
      <c r="Q1416">
        <v>103215</v>
      </c>
      <c r="R1416">
        <v>0.24744434300000001</v>
      </c>
      <c r="S1416">
        <v>0</v>
      </c>
      <c r="T1416">
        <v>52</v>
      </c>
    </row>
    <row r="1417" spans="1:20" x14ac:dyDescent="0.25">
      <c r="A1417" s="1">
        <v>44516</v>
      </c>
      <c r="B1417">
        <v>51</v>
      </c>
      <c r="C1417">
        <v>32405</v>
      </c>
      <c r="D1417">
        <v>620</v>
      </c>
      <c r="E1417" t="s">
        <v>20</v>
      </c>
      <c r="F1417" t="s">
        <v>21</v>
      </c>
      <c r="G1417">
        <v>20283</v>
      </c>
      <c r="H1417">
        <v>60</v>
      </c>
      <c r="I1417" t="s">
        <v>26</v>
      </c>
      <c r="J1417" t="s">
        <v>30</v>
      </c>
      <c r="K1417">
        <v>350</v>
      </c>
      <c r="L1417">
        <v>0.31690934799999998</v>
      </c>
      <c r="M1417" t="s">
        <v>34</v>
      </c>
      <c r="N1417">
        <v>31</v>
      </c>
      <c r="O1417">
        <v>3805</v>
      </c>
      <c r="P1417">
        <v>2700.416667</v>
      </c>
      <c r="Q1417">
        <v>36788</v>
      </c>
      <c r="R1417">
        <v>0.19771165900000001</v>
      </c>
      <c r="S1417">
        <v>0</v>
      </c>
      <c r="T1417">
        <v>52</v>
      </c>
    </row>
    <row r="1418" spans="1:20" x14ac:dyDescent="0.25">
      <c r="A1418" s="1">
        <v>44517</v>
      </c>
      <c r="B1418">
        <v>40</v>
      </c>
      <c r="C1418">
        <v>108621</v>
      </c>
      <c r="D1418">
        <v>612</v>
      </c>
      <c r="F1418" t="s">
        <v>21</v>
      </c>
      <c r="G1418">
        <v>26899</v>
      </c>
      <c r="H1418">
        <v>36</v>
      </c>
      <c r="I1418" t="s">
        <v>22</v>
      </c>
      <c r="J1418" t="s">
        <v>27</v>
      </c>
      <c r="K1418">
        <v>447</v>
      </c>
      <c r="L1418">
        <v>0.49299508800000003</v>
      </c>
      <c r="M1418" t="s">
        <v>24</v>
      </c>
      <c r="N1418">
        <v>26</v>
      </c>
      <c r="O1418">
        <v>3905</v>
      </c>
      <c r="P1418">
        <v>9051.75</v>
      </c>
      <c r="Q1418">
        <v>11531</v>
      </c>
      <c r="R1418">
        <v>0.20868150499999999</v>
      </c>
      <c r="S1418">
        <v>1</v>
      </c>
      <c r="T1418">
        <v>42.4</v>
      </c>
    </row>
    <row r="1419" spans="1:20" x14ac:dyDescent="0.25">
      <c r="A1419" s="1">
        <v>44518</v>
      </c>
      <c r="B1419">
        <v>43</v>
      </c>
      <c r="C1419">
        <v>31946</v>
      </c>
      <c r="D1419">
        <v>619</v>
      </c>
      <c r="F1419" t="s">
        <v>74</v>
      </c>
      <c r="G1419">
        <v>60388</v>
      </c>
      <c r="H1419">
        <v>108</v>
      </c>
      <c r="I1419" t="s">
        <v>35</v>
      </c>
      <c r="J1419" t="s">
        <v>23</v>
      </c>
      <c r="K1419">
        <v>231</v>
      </c>
      <c r="L1419">
        <v>0.405464928</v>
      </c>
      <c r="M1419" t="s">
        <v>28</v>
      </c>
      <c r="N1419">
        <v>24</v>
      </c>
      <c r="O1419">
        <v>1616</v>
      </c>
      <c r="P1419">
        <v>2662.166667</v>
      </c>
      <c r="Q1419">
        <v>63056</v>
      </c>
      <c r="R1419">
        <v>0.30253403899999998</v>
      </c>
      <c r="S1419">
        <v>0</v>
      </c>
      <c r="T1419">
        <v>55</v>
      </c>
    </row>
    <row r="1420" spans="1:20" x14ac:dyDescent="0.25">
      <c r="A1420" s="1">
        <v>44519</v>
      </c>
      <c r="B1420">
        <v>58</v>
      </c>
      <c r="C1420">
        <v>30728</v>
      </c>
      <c r="D1420">
        <v>603</v>
      </c>
      <c r="E1420" t="s">
        <v>20</v>
      </c>
      <c r="F1420" t="s">
        <v>32</v>
      </c>
      <c r="G1420">
        <v>18088</v>
      </c>
      <c r="H1420">
        <v>60</v>
      </c>
      <c r="I1420" t="s">
        <v>22</v>
      </c>
      <c r="J1420" t="s">
        <v>30</v>
      </c>
      <c r="K1420">
        <v>264</v>
      </c>
      <c r="L1420">
        <v>0.18127526999999999</v>
      </c>
      <c r="M1420" t="s">
        <v>28</v>
      </c>
      <c r="N1420">
        <v>30</v>
      </c>
      <c r="O1420">
        <v>1743</v>
      </c>
      <c r="P1420">
        <v>2560.666667</v>
      </c>
      <c r="Q1420">
        <v>9822</v>
      </c>
      <c r="R1420">
        <v>0.23484603600000001</v>
      </c>
      <c r="S1420">
        <v>0</v>
      </c>
      <c r="T1420">
        <v>49</v>
      </c>
    </row>
    <row r="1421" spans="1:20" x14ac:dyDescent="0.25">
      <c r="A1421" s="1">
        <v>44520</v>
      </c>
      <c r="B1421">
        <v>46</v>
      </c>
      <c r="C1421">
        <v>115156</v>
      </c>
      <c r="D1421">
        <v>596</v>
      </c>
      <c r="E1421" t="s">
        <v>52</v>
      </c>
      <c r="F1421" t="s">
        <v>29</v>
      </c>
      <c r="G1421">
        <v>11143</v>
      </c>
      <c r="H1421">
        <v>60</v>
      </c>
      <c r="I1421" t="s">
        <v>22</v>
      </c>
      <c r="J1421" t="s">
        <v>30</v>
      </c>
      <c r="K1421">
        <v>289</v>
      </c>
      <c r="L1421">
        <v>0.55739668099999995</v>
      </c>
      <c r="M1421" t="s">
        <v>28</v>
      </c>
      <c r="N1421">
        <v>23</v>
      </c>
      <c r="O1421">
        <v>2580</v>
      </c>
      <c r="P1421">
        <v>9596.3333330000005</v>
      </c>
      <c r="Q1421">
        <v>199781</v>
      </c>
      <c r="R1421">
        <v>0.26051046300000003</v>
      </c>
      <c r="S1421">
        <v>1</v>
      </c>
      <c r="T1421">
        <v>41.6</v>
      </c>
    </row>
    <row r="1422" spans="1:20" x14ac:dyDescent="0.25">
      <c r="A1422" s="1">
        <v>44521</v>
      </c>
      <c r="B1422">
        <v>46</v>
      </c>
      <c r="C1422">
        <v>15000</v>
      </c>
      <c r="D1422">
        <v>571</v>
      </c>
      <c r="E1422" t="s">
        <v>20</v>
      </c>
      <c r="F1422" t="s">
        <v>21</v>
      </c>
      <c r="G1422">
        <v>8744</v>
      </c>
      <c r="H1422">
        <v>108</v>
      </c>
      <c r="I1422" t="s">
        <v>22</v>
      </c>
      <c r="J1422" t="s">
        <v>27</v>
      </c>
      <c r="K1422">
        <v>280</v>
      </c>
      <c r="L1422">
        <v>0.11667635599999999</v>
      </c>
      <c r="M1422" t="s">
        <v>24</v>
      </c>
      <c r="N1422">
        <v>15</v>
      </c>
      <c r="O1422">
        <v>2948</v>
      </c>
      <c r="P1422">
        <v>1250</v>
      </c>
      <c r="Q1422">
        <v>10229</v>
      </c>
      <c r="R1422">
        <v>0.29128177900000002</v>
      </c>
      <c r="S1422">
        <v>0</v>
      </c>
      <c r="T1422">
        <v>55</v>
      </c>
    </row>
    <row r="1423" spans="1:20" x14ac:dyDescent="0.25">
      <c r="A1423" s="1">
        <v>44522</v>
      </c>
      <c r="B1423">
        <v>52</v>
      </c>
      <c r="D1423">
        <v>573</v>
      </c>
      <c r="E1423" t="s">
        <v>20</v>
      </c>
      <c r="F1423" t="s">
        <v>32</v>
      </c>
      <c r="G1423">
        <v>25789</v>
      </c>
      <c r="I1423" t="s">
        <v>35</v>
      </c>
      <c r="J1423" t="s">
        <v>27</v>
      </c>
      <c r="K1423">
        <v>620</v>
      </c>
      <c r="L1423">
        <v>0.46021783700000002</v>
      </c>
      <c r="M1423" t="s">
        <v>24</v>
      </c>
      <c r="N1423">
        <v>17</v>
      </c>
      <c r="O1423">
        <v>6584</v>
      </c>
      <c r="P1423">
        <v>2938.333333</v>
      </c>
      <c r="Q1423">
        <v>737805</v>
      </c>
      <c r="R1423">
        <v>0.19228555899999999</v>
      </c>
      <c r="S1423">
        <v>1</v>
      </c>
      <c r="T1423">
        <v>38.4</v>
      </c>
    </row>
    <row r="1424" spans="1:20" x14ac:dyDescent="0.25">
      <c r="A1424" s="1">
        <v>44523</v>
      </c>
      <c r="B1424">
        <v>35</v>
      </c>
      <c r="C1424">
        <v>25453</v>
      </c>
      <c r="D1424">
        <v>595</v>
      </c>
      <c r="E1424" t="s">
        <v>20</v>
      </c>
      <c r="F1424" t="s">
        <v>21</v>
      </c>
      <c r="G1424">
        <v>20135</v>
      </c>
      <c r="H1424">
        <v>48</v>
      </c>
      <c r="I1424" t="s">
        <v>26</v>
      </c>
      <c r="J1424" t="s">
        <v>23</v>
      </c>
      <c r="K1424">
        <v>676</v>
      </c>
      <c r="L1424">
        <v>0.27289683300000001</v>
      </c>
      <c r="M1424" t="s">
        <v>24</v>
      </c>
      <c r="N1424">
        <v>33</v>
      </c>
      <c r="O1424">
        <v>24250</v>
      </c>
      <c r="P1424">
        <v>2121.083333</v>
      </c>
      <c r="Q1424">
        <v>10905</v>
      </c>
      <c r="R1424">
        <v>0.223656512</v>
      </c>
      <c r="S1424">
        <v>0</v>
      </c>
      <c r="T1424">
        <v>55</v>
      </c>
    </row>
    <row r="1425" spans="1:20" x14ac:dyDescent="0.25">
      <c r="A1425" s="1">
        <v>44524</v>
      </c>
      <c r="B1425">
        <v>29</v>
      </c>
      <c r="C1425">
        <v>46288</v>
      </c>
      <c r="D1425">
        <v>583</v>
      </c>
      <c r="E1425" t="s">
        <v>45</v>
      </c>
      <c r="F1425" t="s">
        <v>29</v>
      </c>
      <c r="H1425">
        <v>84</v>
      </c>
      <c r="I1425" t="s">
        <v>35</v>
      </c>
      <c r="J1425" t="s">
        <v>23</v>
      </c>
      <c r="K1425">
        <v>208</v>
      </c>
      <c r="L1425">
        <v>0.73592405000000005</v>
      </c>
      <c r="M1425" t="s">
        <v>24</v>
      </c>
      <c r="N1425">
        <v>18</v>
      </c>
      <c r="O1425">
        <v>1806</v>
      </c>
      <c r="P1425">
        <v>3857.333333</v>
      </c>
      <c r="Q1425">
        <v>9605</v>
      </c>
      <c r="R1425">
        <v>0.29665191200000002</v>
      </c>
      <c r="S1425">
        <v>0</v>
      </c>
      <c r="T1425">
        <v>64</v>
      </c>
    </row>
    <row r="1426" spans="1:20" x14ac:dyDescent="0.25">
      <c r="A1426" t="s">
        <v>137</v>
      </c>
      <c r="B1426">
        <v>27</v>
      </c>
      <c r="C1426">
        <v>91521</v>
      </c>
      <c r="D1426">
        <v>623</v>
      </c>
      <c r="E1426" t="s">
        <v>37</v>
      </c>
      <c r="F1426" t="s">
        <v>138</v>
      </c>
      <c r="G1426">
        <v>38658</v>
      </c>
      <c r="H1426">
        <v>36</v>
      </c>
      <c r="I1426" t="s">
        <v>22</v>
      </c>
      <c r="J1426" t="s">
        <v>30</v>
      </c>
      <c r="K1426">
        <v>451</v>
      </c>
      <c r="L1426">
        <v>0.30670640599999999</v>
      </c>
      <c r="M1426" t="s">
        <v>28</v>
      </c>
      <c r="N1426">
        <v>18</v>
      </c>
      <c r="O1426">
        <v>704</v>
      </c>
      <c r="P1426">
        <v>7626.75</v>
      </c>
      <c r="Q1426">
        <v>63689</v>
      </c>
      <c r="R1426">
        <v>0.191511293</v>
      </c>
      <c r="S1426">
        <v>0</v>
      </c>
      <c r="T1426">
        <v>47</v>
      </c>
    </row>
    <row r="1427" spans="1:20" x14ac:dyDescent="0.25">
      <c r="A1427" s="1">
        <v>44526</v>
      </c>
      <c r="B1427">
        <v>18</v>
      </c>
      <c r="C1427">
        <v>63886</v>
      </c>
      <c r="D1427">
        <v>567</v>
      </c>
      <c r="E1427" t="s">
        <v>20</v>
      </c>
      <c r="F1427" t="s">
        <v>21</v>
      </c>
      <c r="G1427">
        <v>31692</v>
      </c>
      <c r="H1427">
        <v>24</v>
      </c>
      <c r="I1427" t="s">
        <v>22</v>
      </c>
      <c r="J1427" t="s">
        <v>30</v>
      </c>
      <c r="K1427">
        <v>201</v>
      </c>
      <c r="L1427">
        <v>0.37861701599999997</v>
      </c>
      <c r="M1427" t="s">
        <v>28</v>
      </c>
      <c r="N1427">
        <v>22</v>
      </c>
      <c r="O1427">
        <v>2938</v>
      </c>
      <c r="P1427">
        <v>5323.8333329999996</v>
      </c>
      <c r="Q1427">
        <v>273924</v>
      </c>
      <c r="R1427">
        <v>0.251332114</v>
      </c>
      <c r="S1427">
        <v>0</v>
      </c>
      <c r="T1427">
        <v>48</v>
      </c>
    </row>
    <row r="1428" spans="1:20" x14ac:dyDescent="0.25">
      <c r="A1428" s="1">
        <v>44527</v>
      </c>
      <c r="B1428">
        <v>64</v>
      </c>
      <c r="D1428">
        <v>599</v>
      </c>
      <c r="E1428" t="s">
        <v>20</v>
      </c>
      <c r="F1428" t="s">
        <v>32</v>
      </c>
      <c r="G1428">
        <v>25619</v>
      </c>
      <c r="I1428" t="s">
        <v>22</v>
      </c>
      <c r="J1428" t="s">
        <v>23</v>
      </c>
      <c r="K1428">
        <v>400</v>
      </c>
      <c r="L1428">
        <v>0.32553331400000002</v>
      </c>
      <c r="M1428" t="s">
        <v>38</v>
      </c>
      <c r="N1428">
        <v>26</v>
      </c>
      <c r="O1428">
        <v>1973</v>
      </c>
      <c r="P1428">
        <v>9035</v>
      </c>
      <c r="Q1428">
        <v>3759</v>
      </c>
      <c r="R1428">
        <v>0.219117064</v>
      </c>
      <c r="S1428">
        <v>1</v>
      </c>
      <c r="T1428">
        <v>42.4</v>
      </c>
    </row>
    <row r="1429" spans="1:20" x14ac:dyDescent="0.25">
      <c r="A1429" s="1">
        <v>44528</v>
      </c>
      <c r="B1429">
        <v>26</v>
      </c>
      <c r="C1429">
        <v>54993</v>
      </c>
      <c r="D1429">
        <v>436</v>
      </c>
      <c r="E1429" t="s">
        <v>45</v>
      </c>
      <c r="G1429">
        <v>14357</v>
      </c>
      <c r="H1429">
        <v>60</v>
      </c>
      <c r="I1429" t="s">
        <v>22</v>
      </c>
      <c r="J1429" t="s">
        <v>23</v>
      </c>
      <c r="K1429">
        <v>210</v>
      </c>
      <c r="L1429">
        <v>9.1137728000000001E-2</v>
      </c>
      <c r="M1429" t="s">
        <v>38</v>
      </c>
      <c r="N1429">
        <v>23</v>
      </c>
      <c r="O1429">
        <v>2048</v>
      </c>
      <c r="P1429">
        <v>4582.75</v>
      </c>
      <c r="Q1429">
        <v>105666</v>
      </c>
      <c r="R1429">
        <v>0.32333624100000002</v>
      </c>
      <c r="S1429">
        <v>0</v>
      </c>
      <c r="T1429">
        <v>48</v>
      </c>
    </row>
    <row r="1430" spans="1:20" x14ac:dyDescent="0.25">
      <c r="A1430" s="1">
        <v>44529</v>
      </c>
      <c r="B1430">
        <v>37</v>
      </c>
      <c r="C1430">
        <v>49988</v>
      </c>
      <c r="D1430">
        <v>559</v>
      </c>
      <c r="E1430" t="s">
        <v>20</v>
      </c>
      <c r="F1430" t="s">
        <v>32</v>
      </c>
      <c r="G1430">
        <v>17543</v>
      </c>
      <c r="H1430">
        <v>12</v>
      </c>
      <c r="I1430" t="s">
        <v>22</v>
      </c>
      <c r="J1430" t="s">
        <v>27</v>
      </c>
      <c r="K1430">
        <v>661</v>
      </c>
      <c r="L1430">
        <v>0.42119551500000002</v>
      </c>
      <c r="M1430" t="s">
        <v>31</v>
      </c>
      <c r="N1430">
        <v>23</v>
      </c>
      <c r="O1430">
        <v>1382</v>
      </c>
      <c r="P1430">
        <v>4165.6666670000004</v>
      </c>
      <c r="Q1430">
        <v>32953</v>
      </c>
      <c r="R1430">
        <v>0.19802614499999999</v>
      </c>
      <c r="S1430">
        <v>0</v>
      </c>
      <c r="T1430">
        <v>60</v>
      </c>
    </row>
    <row r="1431" spans="1:20" x14ac:dyDescent="0.25">
      <c r="A1431" s="1">
        <v>44503</v>
      </c>
      <c r="B1431">
        <v>36</v>
      </c>
      <c r="C1431">
        <v>156033</v>
      </c>
      <c r="D1431">
        <v>548</v>
      </c>
      <c r="E1431" t="s">
        <v>48</v>
      </c>
      <c r="F1431" t="s">
        <v>120</v>
      </c>
      <c r="G1431">
        <v>13613</v>
      </c>
      <c r="H1431">
        <v>72</v>
      </c>
      <c r="I1431" t="s">
        <v>26</v>
      </c>
      <c r="J1431" t="s">
        <v>23</v>
      </c>
      <c r="K1431">
        <v>181</v>
      </c>
      <c r="L1431">
        <v>0.29378562800000002</v>
      </c>
      <c r="M1431" t="s">
        <v>24</v>
      </c>
      <c r="N1431">
        <v>14</v>
      </c>
      <c r="O1431">
        <v>3216</v>
      </c>
      <c r="P1431">
        <v>13002.75</v>
      </c>
      <c r="Q1431">
        <v>47611</v>
      </c>
      <c r="R1431">
        <v>0.20369039999999999</v>
      </c>
      <c r="S1431">
        <v>1</v>
      </c>
      <c r="T1431">
        <v>40</v>
      </c>
    </row>
    <row r="1432" spans="1:20" x14ac:dyDescent="0.25">
      <c r="A1432" s="1">
        <v>44531</v>
      </c>
      <c r="B1432">
        <v>43</v>
      </c>
      <c r="C1432">
        <v>15000</v>
      </c>
      <c r="D1432">
        <v>618</v>
      </c>
      <c r="E1432" t="s">
        <v>20</v>
      </c>
      <c r="F1432" t="s">
        <v>29</v>
      </c>
      <c r="G1432">
        <v>21496</v>
      </c>
      <c r="H1432">
        <v>96</v>
      </c>
      <c r="I1432" t="s">
        <v>22</v>
      </c>
      <c r="J1432" t="s">
        <v>23</v>
      </c>
      <c r="K1432">
        <v>315</v>
      </c>
      <c r="L1432">
        <v>0.39107887200000002</v>
      </c>
      <c r="M1432" t="s">
        <v>38</v>
      </c>
      <c r="N1432">
        <v>26</v>
      </c>
      <c r="O1432">
        <v>3422</v>
      </c>
      <c r="P1432">
        <v>1250</v>
      </c>
      <c r="Q1432">
        <v>153496</v>
      </c>
      <c r="R1432">
        <v>0.242315213</v>
      </c>
      <c r="S1432">
        <v>0</v>
      </c>
      <c r="T1432">
        <v>55</v>
      </c>
    </row>
    <row r="1433" spans="1:20" x14ac:dyDescent="0.25">
      <c r="A1433" s="1">
        <v>44532</v>
      </c>
      <c r="B1433">
        <v>49</v>
      </c>
      <c r="C1433">
        <v>192184</v>
      </c>
      <c r="E1433" t="s">
        <v>33</v>
      </c>
      <c r="F1433" t="s">
        <v>21</v>
      </c>
      <c r="G1433">
        <v>22791</v>
      </c>
      <c r="H1433">
        <v>120</v>
      </c>
      <c r="I1433" t="s">
        <v>26</v>
      </c>
      <c r="J1433" t="s">
        <v>27</v>
      </c>
      <c r="K1433">
        <v>480</v>
      </c>
      <c r="L1433">
        <v>8.4641724000000002E-2</v>
      </c>
      <c r="M1433" t="s">
        <v>28</v>
      </c>
      <c r="N1433">
        <v>28</v>
      </c>
      <c r="O1433">
        <v>873</v>
      </c>
      <c r="P1433">
        <v>16015.333329999999</v>
      </c>
      <c r="Q1433">
        <v>4061</v>
      </c>
      <c r="R1433">
        <v>0.28473514599999999</v>
      </c>
      <c r="S1433">
        <v>1</v>
      </c>
      <c r="T1433">
        <v>38.4</v>
      </c>
    </row>
    <row r="1434" spans="1:20" x14ac:dyDescent="0.25">
      <c r="A1434" s="1">
        <v>44533</v>
      </c>
      <c r="B1434">
        <v>50</v>
      </c>
      <c r="C1434">
        <v>213434</v>
      </c>
      <c r="D1434">
        <v>621</v>
      </c>
      <c r="E1434" t="s">
        <v>52</v>
      </c>
      <c r="F1434" t="s">
        <v>41</v>
      </c>
      <c r="G1434">
        <v>21870</v>
      </c>
      <c r="H1434">
        <v>84</v>
      </c>
      <c r="I1434" t="s">
        <v>22</v>
      </c>
      <c r="J1434" t="s">
        <v>34</v>
      </c>
      <c r="K1434">
        <v>611</v>
      </c>
      <c r="L1434">
        <v>0.31078149500000002</v>
      </c>
      <c r="M1434" t="s">
        <v>34</v>
      </c>
      <c r="N1434">
        <v>25</v>
      </c>
      <c r="O1434">
        <v>3244</v>
      </c>
      <c r="P1434">
        <v>17786.166669999999</v>
      </c>
      <c r="Q1434">
        <v>43019</v>
      </c>
      <c r="R1434">
        <v>0.216572352</v>
      </c>
      <c r="S1434">
        <v>1</v>
      </c>
      <c r="T1434">
        <v>39.200000000000003</v>
      </c>
    </row>
    <row r="1435" spans="1:20" x14ac:dyDescent="0.25">
      <c r="A1435" s="1">
        <v>44534</v>
      </c>
      <c r="B1435">
        <v>33</v>
      </c>
      <c r="C1435">
        <v>37557</v>
      </c>
      <c r="D1435">
        <v>543</v>
      </c>
      <c r="E1435" t="s">
        <v>20</v>
      </c>
      <c r="F1435" t="s">
        <v>32</v>
      </c>
      <c r="G1435">
        <v>35508</v>
      </c>
      <c r="H1435">
        <v>12</v>
      </c>
      <c r="I1435" t="s">
        <v>22</v>
      </c>
      <c r="J1435" t="s">
        <v>27</v>
      </c>
      <c r="K1435">
        <v>184</v>
      </c>
      <c r="L1435">
        <v>0.53419622700000002</v>
      </c>
      <c r="M1435" t="s">
        <v>31</v>
      </c>
      <c r="N1435">
        <v>13</v>
      </c>
      <c r="O1435">
        <v>6450</v>
      </c>
      <c r="P1435">
        <v>3129.75</v>
      </c>
      <c r="Q1435">
        <v>80014</v>
      </c>
      <c r="R1435">
        <v>0.25471882000000001</v>
      </c>
      <c r="S1435">
        <v>0</v>
      </c>
      <c r="T1435">
        <v>61</v>
      </c>
    </row>
    <row r="1436" spans="1:20" x14ac:dyDescent="0.25">
      <c r="A1436" s="1">
        <v>44535</v>
      </c>
      <c r="B1436">
        <v>37</v>
      </c>
      <c r="C1436">
        <v>23965</v>
      </c>
      <c r="D1436">
        <v>470</v>
      </c>
      <c r="E1436" t="s">
        <v>20</v>
      </c>
      <c r="F1436" t="s">
        <v>32</v>
      </c>
      <c r="G1436">
        <v>36780</v>
      </c>
      <c r="H1436">
        <v>60</v>
      </c>
      <c r="I1436" t="s">
        <v>22</v>
      </c>
      <c r="J1436" t="s">
        <v>30</v>
      </c>
      <c r="K1436">
        <v>617</v>
      </c>
      <c r="L1436">
        <v>0.17775168699999999</v>
      </c>
      <c r="M1436" t="s">
        <v>34</v>
      </c>
      <c r="N1436">
        <v>25</v>
      </c>
      <c r="O1436">
        <v>6171</v>
      </c>
      <c r="P1436">
        <v>1997.083333</v>
      </c>
      <c r="Q1436">
        <v>16315</v>
      </c>
      <c r="R1436">
        <v>0.31430112599999999</v>
      </c>
      <c r="S1436">
        <v>0</v>
      </c>
      <c r="T1436">
        <v>53</v>
      </c>
    </row>
    <row r="1437" spans="1:20" x14ac:dyDescent="0.25">
      <c r="A1437" s="1">
        <v>44536</v>
      </c>
      <c r="B1437">
        <v>43</v>
      </c>
      <c r="C1437">
        <v>31525</v>
      </c>
      <c r="D1437">
        <v>552</v>
      </c>
      <c r="E1437" t="s">
        <v>52</v>
      </c>
      <c r="F1437" t="s">
        <v>29</v>
      </c>
      <c r="G1437">
        <v>20640</v>
      </c>
      <c r="H1437">
        <v>36</v>
      </c>
      <c r="I1437" t="s">
        <v>22</v>
      </c>
      <c r="J1437" t="s">
        <v>34</v>
      </c>
      <c r="K1437">
        <v>191</v>
      </c>
      <c r="L1437">
        <v>6.4037185999999996E-2</v>
      </c>
      <c r="M1437" t="s">
        <v>31</v>
      </c>
      <c r="N1437">
        <v>15</v>
      </c>
      <c r="O1437">
        <v>157</v>
      </c>
      <c r="P1437">
        <v>2627.083333</v>
      </c>
      <c r="Q1437">
        <v>131913</v>
      </c>
      <c r="R1437">
        <v>0.1990278</v>
      </c>
      <c r="S1437">
        <v>0</v>
      </c>
      <c r="T1437">
        <v>47</v>
      </c>
    </row>
    <row r="1438" spans="1:20" x14ac:dyDescent="0.25">
      <c r="A1438" s="1">
        <v>44537</v>
      </c>
      <c r="B1438">
        <v>37</v>
      </c>
      <c r="C1438">
        <v>32858</v>
      </c>
      <c r="D1438">
        <v>603</v>
      </c>
      <c r="E1438" t="s">
        <v>20</v>
      </c>
      <c r="F1438" t="s">
        <v>32</v>
      </c>
      <c r="G1438">
        <v>17245</v>
      </c>
      <c r="H1438">
        <v>60</v>
      </c>
      <c r="I1438" t="s">
        <v>26</v>
      </c>
      <c r="J1438" t="s">
        <v>27</v>
      </c>
      <c r="K1438">
        <v>322</v>
      </c>
      <c r="L1438">
        <v>0.34641284700000002</v>
      </c>
      <c r="M1438" t="s">
        <v>24</v>
      </c>
      <c r="N1438">
        <v>21</v>
      </c>
      <c r="O1438">
        <v>2779</v>
      </c>
      <c r="P1438">
        <v>2738.166667</v>
      </c>
      <c r="Q1438">
        <v>98689</v>
      </c>
      <c r="R1438">
        <v>0.23019668500000001</v>
      </c>
      <c r="S1438">
        <v>0</v>
      </c>
      <c r="T1438">
        <v>51</v>
      </c>
    </row>
    <row r="1439" spans="1:20" x14ac:dyDescent="0.25">
      <c r="A1439" s="1">
        <v>44538</v>
      </c>
      <c r="B1439">
        <v>59</v>
      </c>
      <c r="C1439">
        <v>101478</v>
      </c>
      <c r="D1439">
        <v>601</v>
      </c>
      <c r="E1439" t="s">
        <v>20</v>
      </c>
      <c r="F1439" t="s">
        <v>32</v>
      </c>
      <c r="G1439">
        <v>11687</v>
      </c>
      <c r="H1439">
        <v>36</v>
      </c>
      <c r="I1439" t="s">
        <v>22</v>
      </c>
      <c r="J1439" t="s">
        <v>27</v>
      </c>
      <c r="K1439">
        <v>650</v>
      </c>
      <c r="L1439">
        <v>0.12967875700000001</v>
      </c>
      <c r="M1439" t="s">
        <v>28</v>
      </c>
      <c r="N1439">
        <v>28</v>
      </c>
      <c r="O1439">
        <v>893</v>
      </c>
      <c r="P1439">
        <v>8456.5</v>
      </c>
      <c r="Q1439">
        <v>8718</v>
      </c>
      <c r="R1439">
        <v>0.18102833199999999</v>
      </c>
      <c r="S1439">
        <v>0</v>
      </c>
      <c r="T1439">
        <v>59</v>
      </c>
    </row>
    <row r="1440" spans="1:20" x14ac:dyDescent="0.25">
      <c r="A1440" s="1">
        <v>44539</v>
      </c>
      <c r="B1440">
        <v>45</v>
      </c>
      <c r="C1440">
        <v>15000</v>
      </c>
      <c r="D1440">
        <v>648</v>
      </c>
      <c r="E1440" t="s">
        <v>33</v>
      </c>
      <c r="F1440" t="s">
        <v>21</v>
      </c>
      <c r="G1440">
        <v>19811</v>
      </c>
      <c r="H1440">
        <v>72</v>
      </c>
      <c r="I1440" t="s">
        <v>22</v>
      </c>
      <c r="J1440" t="s">
        <v>34</v>
      </c>
      <c r="K1440">
        <v>161</v>
      </c>
      <c r="L1440">
        <v>4.7626305000000001E-2</v>
      </c>
      <c r="M1440" t="s">
        <v>24</v>
      </c>
      <c r="N1440">
        <v>23</v>
      </c>
      <c r="O1440">
        <v>1991</v>
      </c>
      <c r="P1440">
        <v>1250</v>
      </c>
      <c r="Q1440">
        <v>7559</v>
      </c>
      <c r="R1440">
        <v>0.18859274600000001</v>
      </c>
      <c r="S1440">
        <v>0</v>
      </c>
      <c r="T1440">
        <v>52</v>
      </c>
    </row>
    <row r="1441" spans="1:20" x14ac:dyDescent="0.25">
      <c r="A1441" s="1">
        <v>44540</v>
      </c>
      <c r="B1441">
        <v>48</v>
      </c>
      <c r="C1441">
        <v>192918</v>
      </c>
      <c r="D1441">
        <v>631</v>
      </c>
      <c r="E1441" t="s">
        <v>20</v>
      </c>
      <c r="F1441" t="s">
        <v>21</v>
      </c>
      <c r="G1441">
        <v>16125</v>
      </c>
      <c r="H1441">
        <v>60</v>
      </c>
      <c r="I1441" t="s">
        <v>35</v>
      </c>
      <c r="J1441" t="s">
        <v>23</v>
      </c>
      <c r="K1441">
        <v>454</v>
      </c>
      <c r="L1441">
        <v>0.53327271799999998</v>
      </c>
      <c r="M1441" t="s">
        <v>38</v>
      </c>
      <c r="N1441">
        <v>27</v>
      </c>
      <c r="O1441">
        <v>502</v>
      </c>
      <c r="P1441">
        <v>16076.5</v>
      </c>
      <c r="Q1441">
        <v>56598</v>
      </c>
      <c r="R1441">
        <v>0.204196986</v>
      </c>
      <c r="S1441">
        <v>1</v>
      </c>
      <c r="T1441">
        <v>40.799999999999997</v>
      </c>
    </row>
    <row r="1442" spans="1:20" x14ac:dyDescent="0.25">
      <c r="A1442" s="1">
        <v>44541</v>
      </c>
      <c r="B1442">
        <v>47</v>
      </c>
      <c r="C1442">
        <v>55662</v>
      </c>
      <c r="D1442">
        <v>650</v>
      </c>
      <c r="E1442" t="s">
        <v>20</v>
      </c>
      <c r="F1442" t="s">
        <v>21</v>
      </c>
      <c r="G1442">
        <v>45344</v>
      </c>
      <c r="H1442">
        <v>12</v>
      </c>
      <c r="I1442" t="s">
        <v>22</v>
      </c>
      <c r="J1442" t="s">
        <v>30</v>
      </c>
      <c r="K1442">
        <v>241</v>
      </c>
      <c r="L1442">
        <v>0.251133037</v>
      </c>
      <c r="M1442" t="s">
        <v>28</v>
      </c>
      <c r="N1442">
        <v>19</v>
      </c>
      <c r="O1442">
        <v>3139</v>
      </c>
      <c r="P1442">
        <v>4638.5</v>
      </c>
      <c r="Q1442">
        <v>169674</v>
      </c>
      <c r="R1442">
        <v>0.16742548700000001</v>
      </c>
      <c r="S1442">
        <v>0</v>
      </c>
      <c r="T1442">
        <v>42</v>
      </c>
    </row>
    <row r="1443" spans="1:20" x14ac:dyDescent="0.25">
      <c r="A1443" s="1">
        <v>44542</v>
      </c>
      <c r="B1443">
        <v>54</v>
      </c>
      <c r="C1443">
        <v>91484</v>
      </c>
      <c r="D1443">
        <v>567</v>
      </c>
      <c r="E1443" t="s">
        <v>20</v>
      </c>
      <c r="F1443" t="s">
        <v>25</v>
      </c>
      <c r="G1443">
        <v>13365</v>
      </c>
      <c r="H1443">
        <v>48</v>
      </c>
      <c r="I1443" t="s">
        <v>22</v>
      </c>
      <c r="J1443" t="s">
        <v>23</v>
      </c>
      <c r="K1443">
        <v>181</v>
      </c>
      <c r="L1443">
        <v>0.17837987999999999</v>
      </c>
      <c r="M1443" t="s">
        <v>24</v>
      </c>
      <c r="N1443">
        <v>29</v>
      </c>
      <c r="O1443">
        <v>1431</v>
      </c>
      <c r="P1443">
        <v>7623.6666670000004</v>
      </c>
      <c r="Q1443">
        <v>539870</v>
      </c>
      <c r="R1443">
        <v>0.21888324000000001</v>
      </c>
      <c r="S1443">
        <v>1</v>
      </c>
      <c r="T1443">
        <v>32.799999999999997</v>
      </c>
    </row>
    <row r="1444" spans="1:20" x14ac:dyDescent="0.25">
      <c r="A1444" s="1">
        <v>44543</v>
      </c>
      <c r="B1444">
        <v>42</v>
      </c>
      <c r="C1444">
        <v>22528</v>
      </c>
      <c r="D1444">
        <v>550</v>
      </c>
      <c r="E1444" t="s">
        <v>20</v>
      </c>
      <c r="F1444" t="s">
        <v>29</v>
      </c>
      <c r="G1444">
        <v>65027</v>
      </c>
      <c r="H1444">
        <v>36</v>
      </c>
      <c r="I1444" t="s">
        <v>26</v>
      </c>
      <c r="J1444" t="s">
        <v>30</v>
      </c>
      <c r="K1444">
        <v>270</v>
      </c>
      <c r="L1444">
        <v>0.10044657</v>
      </c>
      <c r="M1444" t="s">
        <v>24</v>
      </c>
      <c r="N1444">
        <v>20</v>
      </c>
      <c r="O1444">
        <v>1178</v>
      </c>
      <c r="P1444">
        <v>1877.333333</v>
      </c>
      <c r="Q1444">
        <v>4510</v>
      </c>
      <c r="R1444">
        <v>0.28140934099999998</v>
      </c>
      <c r="S1444">
        <v>0</v>
      </c>
      <c r="T1444">
        <v>53</v>
      </c>
    </row>
    <row r="1445" spans="1:20" x14ac:dyDescent="0.25">
      <c r="A1445" s="1">
        <v>44544</v>
      </c>
      <c r="B1445">
        <v>24</v>
      </c>
      <c r="C1445">
        <v>62081</v>
      </c>
      <c r="D1445">
        <v>581</v>
      </c>
      <c r="E1445" t="s">
        <v>20</v>
      </c>
      <c r="F1445" t="s">
        <v>29</v>
      </c>
      <c r="H1445">
        <v>24</v>
      </c>
      <c r="I1445" t="s">
        <v>22</v>
      </c>
      <c r="J1445" t="s">
        <v>30</v>
      </c>
      <c r="K1445">
        <v>294</v>
      </c>
      <c r="L1445">
        <v>5.5842889999999999E-2</v>
      </c>
      <c r="M1445" t="s">
        <v>38</v>
      </c>
      <c r="N1445">
        <v>24</v>
      </c>
      <c r="O1445">
        <v>796</v>
      </c>
      <c r="P1445">
        <v>5173.4166670000004</v>
      </c>
      <c r="Q1445">
        <v>10800</v>
      </c>
      <c r="R1445">
        <v>0.202966698</v>
      </c>
      <c r="S1445">
        <v>0</v>
      </c>
      <c r="T1445">
        <v>61</v>
      </c>
    </row>
    <row r="1446" spans="1:20" x14ac:dyDescent="0.25">
      <c r="A1446" t="s">
        <v>139</v>
      </c>
      <c r="B1446">
        <v>44</v>
      </c>
      <c r="C1446">
        <v>47454</v>
      </c>
      <c r="D1446">
        <v>509</v>
      </c>
      <c r="E1446" t="s">
        <v>64</v>
      </c>
      <c r="F1446" t="s">
        <v>140</v>
      </c>
      <c r="G1446">
        <v>31897</v>
      </c>
      <c r="H1446">
        <v>36</v>
      </c>
      <c r="I1446" t="s">
        <v>26</v>
      </c>
      <c r="J1446" t="s">
        <v>27</v>
      </c>
      <c r="K1446">
        <v>253</v>
      </c>
      <c r="L1446">
        <v>0.26919951399999997</v>
      </c>
      <c r="M1446" t="s">
        <v>28</v>
      </c>
      <c r="N1446">
        <v>23</v>
      </c>
      <c r="O1446">
        <v>2056</v>
      </c>
      <c r="P1446">
        <v>3954.5</v>
      </c>
      <c r="Q1446">
        <v>90701</v>
      </c>
      <c r="R1446">
        <v>0.25114772899999999</v>
      </c>
      <c r="S1446">
        <v>0</v>
      </c>
      <c r="T1446">
        <v>57</v>
      </c>
    </row>
    <row r="1447" spans="1:20" x14ac:dyDescent="0.25">
      <c r="A1447" s="1">
        <v>44546</v>
      </c>
      <c r="B1447">
        <v>32</v>
      </c>
      <c r="C1447">
        <v>61196</v>
      </c>
      <c r="D1447">
        <v>509</v>
      </c>
      <c r="E1447" t="s">
        <v>20</v>
      </c>
      <c r="F1447" t="s">
        <v>21</v>
      </c>
      <c r="G1447">
        <v>18144</v>
      </c>
      <c r="H1447">
        <v>60</v>
      </c>
      <c r="I1447" t="s">
        <v>22</v>
      </c>
      <c r="J1447" t="s">
        <v>27</v>
      </c>
      <c r="K1447">
        <v>350</v>
      </c>
      <c r="L1447">
        <v>0.20786028000000001</v>
      </c>
      <c r="M1447" t="s">
        <v>24</v>
      </c>
      <c r="N1447">
        <v>15</v>
      </c>
      <c r="O1447">
        <v>8837</v>
      </c>
      <c r="P1447">
        <v>5099.6666670000004</v>
      </c>
      <c r="Q1447">
        <v>59836</v>
      </c>
      <c r="R1447">
        <v>0.27200838700000002</v>
      </c>
      <c r="S1447">
        <v>0</v>
      </c>
      <c r="T1447">
        <v>51</v>
      </c>
    </row>
    <row r="1448" spans="1:20" x14ac:dyDescent="0.25">
      <c r="A1448" s="1">
        <v>44547</v>
      </c>
      <c r="B1448">
        <v>33</v>
      </c>
      <c r="C1448">
        <v>24355</v>
      </c>
      <c r="D1448">
        <v>480</v>
      </c>
      <c r="E1448" t="s">
        <v>33</v>
      </c>
      <c r="F1448" t="s">
        <v>32</v>
      </c>
      <c r="G1448">
        <v>41994</v>
      </c>
      <c r="H1448">
        <v>36</v>
      </c>
      <c r="I1448" t="s">
        <v>22</v>
      </c>
      <c r="J1448" t="s">
        <v>23</v>
      </c>
      <c r="K1448">
        <v>160</v>
      </c>
      <c r="L1448">
        <v>9.1062400000000002E-2</v>
      </c>
      <c r="M1448" t="s">
        <v>24</v>
      </c>
      <c r="N1448">
        <v>33</v>
      </c>
      <c r="O1448">
        <v>4931</v>
      </c>
      <c r="P1448">
        <v>2029.583333</v>
      </c>
      <c r="Q1448">
        <v>52153</v>
      </c>
      <c r="R1448">
        <v>0.25020747399999999</v>
      </c>
      <c r="S1448">
        <v>0</v>
      </c>
      <c r="T1448">
        <v>56</v>
      </c>
    </row>
    <row r="1449" spans="1:20" x14ac:dyDescent="0.25">
      <c r="A1449" s="1">
        <v>44548</v>
      </c>
      <c r="B1449">
        <v>47</v>
      </c>
      <c r="D1449">
        <v>615</v>
      </c>
      <c r="E1449" t="s">
        <v>20</v>
      </c>
      <c r="F1449" t="s">
        <v>29</v>
      </c>
      <c r="G1449">
        <v>16109</v>
      </c>
      <c r="I1449" t="s">
        <v>26</v>
      </c>
      <c r="J1449" t="s">
        <v>23</v>
      </c>
      <c r="K1449">
        <v>514</v>
      </c>
      <c r="L1449">
        <v>0.25824348499999999</v>
      </c>
      <c r="M1449" t="s">
        <v>38</v>
      </c>
      <c r="N1449">
        <v>22</v>
      </c>
      <c r="O1449">
        <v>9052</v>
      </c>
      <c r="P1449">
        <v>3920.166667</v>
      </c>
      <c r="Q1449">
        <v>5420</v>
      </c>
      <c r="R1449">
        <v>0.16447155399999999</v>
      </c>
      <c r="S1449">
        <v>0</v>
      </c>
      <c r="T1449">
        <v>50</v>
      </c>
    </row>
    <row r="1450" spans="1:20" x14ac:dyDescent="0.25">
      <c r="A1450" s="1">
        <v>44549</v>
      </c>
      <c r="B1450">
        <v>54</v>
      </c>
      <c r="C1450">
        <v>26806</v>
      </c>
      <c r="D1450">
        <v>573</v>
      </c>
      <c r="E1450" t="s">
        <v>20</v>
      </c>
      <c r="F1450" t="s">
        <v>29</v>
      </c>
      <c r="G1450">
        <v>28811</v>
      </c>
      <c r="H1450">
        <v>24</v>
      </c>
      <c r="I1450" t="s">
        <v>22</v>
      </c>
      <c r="J1450" t="s">
        <v>23</v>
      </c>
      <c r="K1450">
        <v>534</v>
      </c>
      <c r="L1450">
        <v>0.53541987300000005</v>
      </c>
      <c r="M1450" t="s">
        <v>34</v>
      </c>
      <c r="N1450">
        <v>19</v>
      </c>
      <c r="O1450">
        <v>870</v>
      </c>
      <c r="P1450">
        <v>2233.833333</v>
      </c>
      <c r="Q1450">
        <v>202110</v>
      </c>
      <c r="R1450">
        <v>0.24768001100000001</v>
      </c>
      <c r="S1450">
        <v>0</v>
      </c>
      <c r="T1450">
        <v>57</v>
      </c>
    </row>
    <row r="1451" spans="1:20" x14ac:dyDescent="0.25">
      <c r="A1451" s="1">
        <v>44550</v>
      </c>
      <c r="B1451">
        <v>40</v>
      </c>
      <c r="C1451">
        <v>50823</v>
      </c>
      <c r="D1451">
        <v>596</v>
      </c>
      <c r="E1451" t="s">
        <v>20</v>
      </c>
      <c r="F1451" t="s">
        <v>25</v>
      </c>
      <c r="G1451">
        <v>9717</v>
      </c>
      <c r="H1451">
        <v>48</v>
      </c>
      <c r="I1451" t="s">
        <v>22</v>
      </c>
      <c r="J1451" t="s">
        <v>23</v>
      </c>
      <c r="K1451">
        <v>846</v>
      </c>
      <c r="L1451">
        <v>0.406638952</v>
      </c>
      <c r="M1451" t="s">
        <v>24</v>
      </c>
      <c r="N1451">
        <v>17</v>
      </c>
      <c r="O1451">
        <v>18064</v>
      </c>
      <c r="P1451">
        <v>4235.25</v>
      </c>
      <c r="Q1451">
        <v>4471</v>
      </c>
      <c r="R1451">
        <v>0.17604456800000001</v>
      </c>
      <c r="S1451">
        <v>0</v>
      </c>
      <c r="T1451">
        <v>65</v>
      </c>
    </row>
    <row r="1452" spans="1:20" x14ac:dyDescent="0.25">
      <c r="A1452" s="1">
        <v>44551</v>
      </c>
      <c r="B1452">
        <v>43</v>
      </c>
      <c r="C1452">
        <v>132070</v>
      </c>
      <c r="D1452">
        <v>493</v>
      </c>
      <c r="E1452" t="s">
        <v>20</v>
      </c>
      <c r="G1452">
        <v>14127</v>
      </c>
      <c r="H1452">
        <v>108</v>
      </c>
      <c r="I1452" t="s">
        <v>22</v>
      </c>
      <c r="J1452" t="s">
        <v>23</v>
      </c>
      <c r="K1452">
        <v>355</v>
      </c>
      <c r="L1452">
        <v>7.1729144999999994E-2</v>
      </c>
      <c r="M1452" t="s">
        <v>24</v>
      </c>
      <c r="N1452">
        <v>28</v>
      </c>
      <c r="O1452">
        <v>692</v>
      </c>
      <c r="P1452">
        <v>11005.833329999999</v>
      </c>
      <c r="Q1452">
        <v>7797</v>
      </c>
      <c r="R1452">
        <v>0.29584511800000002</v>
      </c>
      <c r="S1452">
        <v>1</v>
      </c>
      <c r="T1452">
        <v>38.4</v>
      </c>
    </row>
    <row r="1453" spans="1:20" x14ac:dyDescent="0.25">
      <c r="A1453" s="1">
        <v>44552</v>
      </c>
      <c r="B1453">
        <v>60</v>
      </c>
      <c r="C1453">
        <v>54050</v>
      </c>
      <c r="D1453">
        <v>577</v>
      </c>
      <c r="E1453" t="s">
        <v>20</v>
      </c>
      <c r="F1453" t="s">
        <v>32</v>
      </c>
      <c r="H1453">
        <v>48</v>
      </c>
      <c r="I1453" t="s">
        <v>26</v>
      </c>
      <c r="J1453" t="s">
        <v>23</v>
      </c>
      <c r="K1453">
        <v>205</v>
      </c>
      <c r="L1453">
        <v>0.314649293</v>
      </c>
      <c r="M1453" t="s">
        <v>31</v>
      </c>
      <c r="N1453">
        <v>23</v>
      </c>
      <c r="O1453">
        <v>230</v>
      </c>
      <c r="P1453">
        <v>4504.1666670000004</v>
      </c>
      <c r="Q1453">
        <v>106102</v>
      </c>
      <c r="R1453">
        <v>0.187548038</v>
      </c>
      <c r="S1453">
        <v>1</v>
      </c>
      <c r="T1453">
        <v>40</v>
      </c>
    </row>
    <row r="1454" spans="1:20" x14ac:dyDescent="0.25">
      <c r="A1454" s="1">
        <v>44553</v>
      </c>
      <c r="B1454">
        <v>42</v>
      </c>
      <c r="C1454">
        <v>15000</v>
      </c>
      <c r="D1454">
        <v>643</v>
      </c>
      <c r="E1454" t="s">
        <v>20</v>
      </c>
      <c r="F1454" t="s">
        <v>29</v>
      </c>
      <c r="G1454">
        <v>20672</v>
      </c>
      <c r="H1454">
        <v>96</v>
      </c>
      <c r="I1454" t="s">
        <v>22</v>
      </c>
      <c r="J1454" t="s">
        <v>30</v>
      </c>
      <c r="K1454">
        <v>1266</v>
      </c>
      <c r="L1454">
        <v>0.137585919</v>
      </c>
      <c r="M1454" t="s">
        <v>28</v>
      </c>
      <c r="N1454">
        <v>30</v>
      </c>
      <c r="O1454">
        <v>1096</v>
      </c>
      <c r="P1454">
        <v>1250</v>
      </c>
      <c r="Q1454">
        <v>21923</v>
      </c>
      <c r="R1454">
        <v>0.247253906</v>
      </c>
      <c r="S1454">
        <v>0</v>
      </c>
      <c r="T1454">
        <v>49</v>
      </c>
    </row>
    <row r="1455" spans="1:20" x14ac:dyDescent="0.25">
      <c r="A1455" s="1">
        <v>44554</v>
      </c>
      <c r="B1455">
        <v>71</v>
      </c>
      <c r="C1455">
        <v>157310</v>
      </c>
      <c r="D1455">
        <v>606</v>
      </c>
      <c r="E1455" t="s">
        <v>20</v>
      </c>
      <c r="F1455" t="s">
        <v>29</v>
      </c>
      <c r="G1455">
        <v>10722</v>
      </c>
      <c r="H1455">
        <v>60</v>
      </c>
      <c r="I1455" t="s">
        <v>22</v>
      </c>
      <c r="J1455" t="s">
        <v>23</v>
      </c>
      <c r="K1455">
        <v>1381</v>
      </c>
      <c r="L1455">
        <v>0.254026627</v>
      </c>
      <c r="M1455" t="s">
        <v>38</v>
      </c>
      <c r="N1455">
        <v>14</v>
      </c>
      <c r="O1455">
        <v>8304</v>
      </c>
      <c r="P1455">
        <v>13109.166670000001</v>
      </c>
      <c r="Q1455">
        <v>14962</v>
      </c>
      <c r="R1455">
        <v>0.198271475</v>
      </c>
      <c r="S1455">
        <v>1</v>
      </c>
      <c r="T1455">
        <v>37.6</v>
      </c>
    </row>
    <row r="1456" spans="1:20" x14ac:dyDescent="0.25">
      <c r="A1456" s="1">
        <v>44555</v>
      </c>
      <c r="B1456">
        <v>46</v>
      </c>
      <c r="C1456">
        <v>56261</v>
      </c>
      <c r="D1456">
        <v>532</v>
      </c>
      <c r="E1456" t="s">
        <v>20</v>
      </c>
      <c r="F1456" t="s">
        <v>29</v>
      </c>
      <c r="G1456">
        <v>41013</v>
      </c>
      <c r="H1456">
        <v>36</v>
      </c>
      <c r="I1456" t="s">
        <v>22</v>
      </c>
      <c r="J1456" t="s">
        <v>23</v>
      </c>
      <c r="K1456">
        <v>452</v>
      </c>
      <c r="L1456">
        <v>0.223910312</v>
      </c>
      <c r="M1456" t="s">
        <v>38</v>
      </c>
      <c r="N1456">
        <v>23</v>
      </c>
      <c r="O1456">
        <v>1970</v>
      </c>
      <c r="P1456">
        <v>4688.4166670000004</v>
      </c>
      <c r="Q1456">
        <v>53626</v>
      </c>
      <c r="R1456">
        <v>0.24505083499999999</v>
      </c>
      <c r="S1456">
        <v>0</v>
      </c>
      <c r="T1456">
        <v>49</v>
      </c>
    </row>
    <row r="1457" spans="1:20" x14ac:dyDescent="0.25">
      <c r="A1457" s="1">
        <v>44556</v>
      </c>
      <c r="B1457">
        <v>18</v>
      </c>
      <c r="C1457">
        <v>15000</v>
      </c>
      <c r="D1457">
        <v>594</v>
      </c>
      <c r="E1457" t="s">
        <v>20</v>
      </c>
      <c r="F1457" t="s">
        <v>41</v>
      </c>
      <c r="H1457">
        <v>60</v>
      </c>
      <c r="I1457" t="s">
        <v>22</v>
      </c>
      <c r="J1457" t="s">
        <v>27</v>
      </c>
      <c r="K1457">
        <v>226</v>
      </c>
      <c r="L1457">
        <v>0.68642706600000003</v>
      </c>
      <c r="M1457" t="s">
        <v>38</v>
      </c>
      <c r="N1457">
        <v>20</v>
      </c>
      <c r="O1457">
        <v>525</v>
      </c>
      <c r="P1457">
        <v>1250</v>
      </c>
      <c r="Q1457">
        <v>9178</v>
      </c>
      <c r="R1457">
        <v>0.20928018700000001</v>
      </c>
      <c r="S1457">
        <v>0</v>
      </c>
      <c r="T1457">
        <v>68</v>
      </c>
    </row>
    <row r="1458" spans="1:20" x14ac:dyDescent="0.25">
      <c r="A1458" s="1">
        <v>44557</v>
      </c>
      <c r="B1458">
        <v>49</v>
      </c>
      <c r="C1458">
        <v>15000</v>
      </c>
      <c r="D1458">
        <v>593</v>
      </c>
      <c r="F1458" t="s">
        <v>32</v>
      </c>
      <c r="G1458">
        <v>15295</v>
      </c>
      <c r="H1458">
        <v>12</v>
      </c>
      <c r="I1458" t="s">
        <v>26</v>
      </c>
      <c r="J1458" t="s">
        <v>23</v>
      </c>
      <c r="K1458">
        <v>519</v>
      </c>
      <c r="L1458">
        <v>0.44737178999999999</v>
      </c>
      <c r="M1458" t="s">
        <v>24</v>
      </c>
      <c r="N1458">
        <v>27</v>
      </c>
      <c r="O1458">
        <v>592</v>
      </c>
      <c r="P1458">
        <v>1250</v>
      </c>
      <c r="Q1458">
        <v>216660</v>
      </c>
      <c r="R1458">
        <v>0.184841966</v>
      </c>
      <c r="S1458">
        <v>0</v>
      </c>
      <c r="T1458">
        <v>55</v>
      </c>
    </row>
    <row r="1459" spans="1:20" x14ac:dyDescent="0.25">
      <c r="A1459" s="1">
        <v>44558</v>
      </c>
      <c r="B1459">
        <v>44</v>
      </c>
      <c r="C1459">
        <v>27360</v>
      </c>
      <c r="D1459">
        <v>556</v>
      </c>
      <c r="E1459" t="s">
        <v>20</v>
      </c>
      <c r="F1459" t="s">
        <v>25</v>
      </c>
      <c r="G1459">
        <v>9038</v>
      </c>
      <c r="H1459">
        <v>96</v>
      </c>
      <c r="I1459" t="s">
        <v>26</v>
      </c>
      <c r="J1459" t="s">
        <v>30</v>
      </c>
      <c r="K1459">
        <v>238</v>
      </c>
      <c r="L1459">
        <v>0.13692069900000001</v>
      </c>
      <c r="M1459" t="s">
        <v>24</v>
      </c>
      <c r="N1459">
        <v>28</v>
      </c>
      <c r="O1459">
        <v>4080</v>
      </c>
      <c r="P1459">
        <v>2280</v>
      </c>
      <c r="Q1459">
        <v>54230</v>
      </c>
      <c r="R1459">
        <v>0.27509328399999999</v>
      </c>
      <c r="S1459">
        <v>0</v>
      </c>
      <c r="T1459">
        <v>52</v>
      </c>
    </row>
    <row r="1460" spans="1:20" x14ac:dyDescent="0.25">
      <c r="A1460" s="1">
        <v>44559</v>
      </c>
      <c r="B1460">
        <v>55</v>
      </c>
      <c r="C1460">
        <v>73470</v>
      </c>
      <c r="D1460">
        <v>634</v>
      </c>
      <c r="E1460" t="s">
        <v>20</v>
      </c>
      <c r="F1460" t="s">
        <v>21</v>
      </c>
      <c r="G1460">
        <v>20058</v>
      </c>
      <c r="H1460">
        <v>36</v>
      </c>
      <c r="I1460" t="s">
        <v>22</v>
      </c>
      <c r="J1460" t="s">
        <v>30</v>
      </c>
      <c r="K1460">
        <v>272</v>
      </c>
      <c r="L1460">
        <v>0.22297679000000001</v>
      </c>
      <c r="M1460" t="s">
        <v>34</v>
      </c>
      <c r="N1460">
        <v>24</v>
      </c>
      <c r="O1460">
        <v>5330</v>
      </c>
      <c r="P1460">
        <v>6122.5</v>
      </c>
      <c r="Q1460">
        <v>1903</v>
      </c>
      <c r="R1460">
        <v>0.220897863</v>
      </c>
      <c r="S1460">
        <v>0</v>
      </c>
      <c r="T1460">
        <v>50</v>
      </c>
    </row>
    <row r="1461" spans="1:20" x14ac:dyDescent="0.25">
      <c r="A1461" s="1">
        <v>44560</v>
      </c>
      <c r="B1461">
        <v>48</v>
      </c>
      <c r="C1461">
        <v>27585</v>
      </c>
      <c r="D1461">
        <v>593</v>
      </c>
      <c r="E1461" t="s">
        <v>83</v>
      </c>
      <c r="F1461" t="s">
        <v>29</v>
      </c>
      <c r="G1461">
        <v>34324</v>
      </c>
      <c r="H1461">
        <v>48</v>
      </c>
      <c r="I1461" t="s">
        <v>26</v>
      </c>
      <c r="J1461" t="s">
        <v>27</v>
      </c>
      <c r="K1461">
        <v>448</v>
      </c>
      <c r="L1461">
        <v>0.151984444</v>
      </c>
      <c r="M1461" t="s">
        <v>31</v>
      </c>
      <c r="N1461">
        <v>25</v>
      </c>
      <c r="O1461">
        <v>5721</v>
      </c>
      <c r="P1461">
        <v>2298.75</v>
      </c>
      <c r="Q1461">
        <v>59202</v>
      </c>
      <c r="R1461">
        <v>0.25305598600000001</v>
      </c>
      <c r="S1461">
        <v>0</v>
      </c>
      <c r="T1461">
        <v>53</v>
      </c>
    </row>
    <row r="1462" spans="1:20" x14ac:dyDescent="0.25">
      <c r="A1462" s="1">
        <v>44561</v>
      </c>
      <c r="B1462">
        <v>38</v>
      </c>
      <c r="C1462">
        <v>30170</v>
      </c>
      <c r="D1462">
        <v>556</v>
      </c>
      <c r="E1462" t="s">
        <v>20</v>
      </c>
      <c r="F1462" t="s">
        <v>21</v>
      </c>
      <c r="G1462">
        <v>23617</v>
      </c>
      <c r="H1462">
        <v>36</v>
      </c>
      <c r="I1462" t="s">
        <v>44</v>
      </c>
      <c r="J1462" t="s">
        <v>30</v>
      </c>
      <c r="K1462">
        <v>593</v>
      </c>
      <c r="L1462">
        <v>0.55809521799999995</v>
      </c>
      <c r="M1462" t="s">
        <v>28</v>
      </c>
      <c r="N1462">
        <v>23</v>
      </c>
      <c r="O1462">
        <v>1559</v>
      </c>
      <c r="P1462">
        <v>2514.166667</v>
      </c>
      <c r="Q1462">
        <v>1196</v>
      </c>
      <c r="R1462">
        <v>0.18983246400000001</v>
      </c>
      <c r="S1462">
        <v>0</v>
      </c>
      <c r="T1462">
        <v>59</v>
      </c>
    </row>
    <row r="1463" spans="1:20" x14ac:dyDescent="0.25">
      <c r="A1463" s="1">
        <v>44562</v>
      </c>
      <c r="B1463">
        <v>25</v>
      </c>
      <c r="C1463">
        <v>86077</v>
      </c>
      <c r="D1463">
        <v>594</v>
      </c>
      <c r="E1463" t="s">
        <v>20</v>
      </c>
      <c r="F1463" t="s">
        <v>25</v>
      </c>
      <c r="G1463">
        <v>13834</v>
      </c>
      <c r="H1463">
        <v>12</v>
      </c>
      <c r="I1463" t="s">
        <v>35</v>
      </c>
      <c r="J1463" t="s">
        <v>27</v>
      </c>
      <c r="K1463">
        <v>735</v>
      </c>
      <c r="L1463">
        <v>3.6397305999999997E-2</v>
      </c>
      <c r="M1463" t="s">
        <v>34</v>
      </c>
      <c r="N1463">
        <v>17</v>
      </c>
      <c r="O1463">
        <v>4828</v>
      </c>
      <c r="P1463">
        <v>7173.0833329999996</v>
      </c>
      <c r="Q1463">
        <v>321801</v>
      </c>
      <c r="R1463">
        <v>0.18658084599999999</v>
      </c>
      <c r="S1463">
        <v>1</v>
      </c>
      <c r="T1463">
        <v>34.4</v>
      </c>
    </row>
    <row r="1464" spans="1:20" x14ac:dyDescent="0.25">
      <c r="A1464" s="1">
        <v>44563</v>
      </c>
      <c r="B1464">
        <v>37</v>
      </c>
      <c r="C1464">
        <v>103960</v>
      </c>
      <c r="D1464">
        <v>613</v>
      </c>
      <c r="E1464" t="s">
        <v>45</v>
      </c>
      <c r="F1464" t="s">
        <v>29</v>
      </c>
      <c r="G1464">
        <v>26206</v>
      </c>
      <c r="H1464">
        <v>36</v>
      </c>
      <c r="I1464" t="s">
        <v>26</v>
      </c>
      <c r="J1464" t="s">
        <v>27</v>
      </c>
      <c r="K1464">
        <v>394</v>
      </c>
      <c r="L1464">
        <v>0.52097199900000002</v>
      </c>
      <c r="M1464" t="s">
        <v>28</v>
      </c>
      <c r="N1464">
        <v>24</v>
      </c>
      <c r="O1464">
        <v>4620</v>
      </c>
      <c r="P1464">
        <v>8663.3333330000005</v>
      </c>
      <c r="Q1464">
        <v>100795</v>
      </c>
      <c r="R1464">
        <v>0.244067695</v>
      </c>
      <c r="S1464">
        <v>0</v>
      </c>
      <c r="T1464">
        <v>53</v>
      </c>
    </row>
    <row r="1465" spans="1:20" x14ac:dyDescent="0.25">
      <c r="A1465" s="1">
        <v>44564</v>
      </c>
      <c r="B1465">
        <v>29</v>
      </c>
      <c r="C1465">
        <v>77809</v>
      </c>
      <c r="D1465">
        <v>563</v>
      </c>
      <c r="E1465" t="s">
        <v>20</v>
      </c>
      <c r="G1465">
        <v>16300</v>
      </c>
      <c r="H1465">
        <v>48</v>
      </c>
      <c r="I1465" t="s">
        <v>44</v>
      </c>
      <c r="J1465" t="s">
        <v>23</v>
      </c>
      <c r="K1465">
        <v>245</v>
      </c>
      <c r="L1465">
        <v>5.2215965000000003E-2</v>
      </c>
      <c r="M1465" t="s">
        <v>24</v>
      </c>
      <c r="N1465">
        <v>20</v>
      </c>
      <c r="O1465">
        <v>282</v>
      </c>
      <c r="P1465">
        <v>6484.0833329999996</v>
      </c>
      <c r="Q1465">
        <v>2684</v>
      </c>
      <c r="R1465">
        <v>0.26851189800000003</v>
      </c>
      <c r="S1465">
        <v>0</v>
      </c>
      <c r="T1465">
        <v>55</v>
      </c>
    </row>
    <row r="1466" spans="1:20" x14ac:dyDescent="0.25">
      <c r="A1466" s="1">
        <v>44565</v>
      </c>
      <c r="B1466">
        <v>33</v>
      </c>
      <c r="D1466">
        <v>491</v>
      </c>
      <c r="E1466" t="s">
        <v>20</v>
      </c>
      <c r="F1466" t="s">
        <v>21</v>
      </c>
      <c r="G1466">
        <v>10411</v>
      </c>
      <c r="I1466" t="s">
        <v>22</v>
      </c>
      <c r="J1466" t="s">
        <v>27</v>
      </c>
      <c r="K1466">
        <v>433</v>
      </c>
      <c r="L1466">
        <v>0.22837105599999999</v>
      </c>
      <c r="M1466" t="s">
        <v>24</v>
      </c>
      <c r="N1466">
        <v>14</v>
      </c>
      <c r="O1466">
        <v>2571</v>
      </c>
      <c r="P1466">
        <v>1413.166667</v>
      </c>
      <c r="Q1466">
        <v>3866</v>
      </c>
      <c r="R1466">
        <v>0.25997289000000001</v>
      </c>
      <c r="S1466">
        <v>0</v>
      </c>
      <c r="T1466">
        <v>54</v>
      </c>
    </row>
    <row r="1467" spans="1:20" x14ac:dyDescent="0.25">
      <c r="A1467" s="1">
        <v>44566</v>
      </c>
      <c r="B1467">
        <v>47</v>
      </c>
      <c r="D1467">
        <v>617</v>
      </c>
      <c r="E1467" t="s">
        <v>20</v>
      </c>
      <c r="F1467" t="s">
        <v>21</v>
      </c>
      <c r="G1467">
        <v>23473</v>
      </c>
      <c r="I1467" t="s">
        <v>22</v>
      </c>
      <c r="J1467" t="s">
        <v>30</v>
      </c>
      <c r="K1467">
        <v>519</v>
      </c>
      <c r="L1467">
        <v>0.17100816599999999</v>
      </c>
      <c r="M1467" t="s">
        <v>24</v>
      </c>
      <c r="N1467">
        <v>18</v>
      </c>
      <c r="O1467">
        <v>3797</v>
      </c>
      <c r="P1467">
        <v>9973</v>
      </c>
      <c r="Q1467">
        <v>3448</v>
      </c>
      <c r="R1467">
        <v>0.18372560199999999</v>
      </c>
      <c r="S1467">
        <v>1</v>
      </c>
      <c r="T1467">
        <v>36.799999999999997</v>
      </c>
    </row>
    <row r="1468" spans="1:20" x14ac:dyDescent="0.25">
      <c r="A1468" s="1">
        <v>44567</v>
      </c>
      <c r="B1468">
        <v>60</v>
      </c>
      <c r="C1468">
        <v>40236</v>
      </c>
      <c r="D1468">
        <v>630</v>
      </c>
      <c r="E1468" t="s">
        <v>20</v>
      </c>
      <c r="G1468">
        <v>21938</v>
      </c>
      <c r="H1468">
        <v>48</v>
      </c>
      <c r="I1468" t="s">
        <v>22</v>
      </c>
      <c r="J1468" t="s">
        <v>27</v>
      </c>
      <c r="K1468">
        <v>528</v>
      </c>
      <c r="L1468">
        <v>0.27761322399999999</v>
      </c>
      <c r="M1468" t="s">
        <v>24</v>
      </c>
      <c r="N1468">
        <v>32</v>
      </c>
      <c r="O1468">
        <v>363</v>
      </c>
      <c r="P1468">
        <v>3353</v>
      </c>
      <c r="Q1468">
        <v>9661</v>
      </c>
      <c r="R1468">
        <v>0.22688747200000001</v>
      </c>
      <c r="S1468">
        <v>0</v>
      </c>
      <c r="T1468">
        <v>50</v>
      </c>
    </row>
    <row r="1469" spans="1:20" x14ac:dyDescent="0.25">
      <c r="A1469" s="1">
        <v>44568</v>
      </c>
      <c r="B1469">
        <v>44</v>
      </c>
      <c r="C1469">
        <v>141595</v>
      </c>
      <c r="D1469">
        <v>586</v>
      </c>
      <c r="E1469" t="s">
        <v>20</v>
      </c>
      <c r="F1469" t="s">
        <v>25</v>
      </c>
      <c r="G1469">
        <v>22406</v>
      </c>
      <c r="H1469">
        <v>72</v>
      </c>
      <c r="I1469" t="s">
        <v>22</v>
      </c>
      <c r="J1469" t="s">
        <v>23</v>
      </c>
      <c r="K1469">
        <v>838</v>
      </c>
      <c r="L1469">
        <v>0.63281917899999995</v>
      </c>
      <c r="M1469" t="s">
        <v>34</v>
      </c>
      <c r="N1469">
        <v>34</v>
      </c>
      <c r="O1469">
        <v>6065</v>
      </c>
      <c r="P1469">
        <v>11799.583329999999</v>
      </c>
      <c r="Q1469">
        <v>37334</v>
      </c>
      <c r="R1469">
        <v>0.25310553099999999</v>
      </c>
      <c r="S1469">
        <v>1</v>
      </c>
      <c r="T1469">
        <v>48</v>
      </c>
    </row>
    <row r="1470" spans="1:20" x14ac:dyDescent="0.25">
      <c r="A1470" s="1">
        <v>44569</v>
      </c>
      <c r="B1470">
        <v>25</v>
      </c>
      <c r="C1470">
        <v>44763</v>
      </c>
      <c r="D1470">
        <v>588</v>
      </c>
      <c r="E1470" t="s">
        <v>20</v>
      </c>
      <c r="F1470" t="s">
        <v>32</v>
      </c>
      <c r="G1470">
        <v>29517</v>
      </c>
      <c r="H1470">
        <v>48</v>
      </c>
      <c r="I1470" t="s">
        <v>22</v>
      </c>
      <c r="J1470" t="s">
        <v>23</v>
      </c>
      <c r="K1470">
        <v>262</v>
      </c>
      <c r="L1470">
        <v>0.59106034600000001</v>
      </c>
      <c r="M1470" t="s">
        <v>28</v>
      </c>
      <c r="N1470">
        <v>25</v>
      </c>
      <c r="O1470">
        <v>12535</v>
      </c>
      <c r="P1470">
        <v>3730.25</v>
      </c>
      <c r="Q1470">
        <v>39297</v>
      </c>
      <c r="R1470">
        <v>0.23822153400000001</v>
      </c>
      <c r="S1470">
        <v>0</v>
      </c>
      <c r="T1470">
        <v>59</v>
      </c>
    </row>
    <row r="1471" spans="1:20" x14ac:dyDescent="0.25">
      <c r="A1471" s="1">
        <v>44570</v>
      </c>
      <c r="B1471">
        <v>45</v>
      </c>
      <c r="C1471">
        <v>85653</v>
      </c>
      <c r="D1471">
        <v>570</v>
      </c>
      <c r="E1471" t="s">
        <v>20</v>
      </c>
      <c r="F1471" t="s">
        <v>32</v>
      </c>
      <c r="G1471">
        <v>13761</v>
      </c>
      <c r="H1471">
        <v>48</v>
      </c>
      <c r="I1471" t="s">
        <v>22</v>
      </c>
      <c r="J1471" t="s">
        <v>30</v>
      </c>
      <c r="K1471">
        <v>1318</v>
      </c>
      <c r="L1471">
        <v>3.7652110000000003E-2</v>
      </c>
      <c r="M1471" t="s">
        <v>24</v>
      </c>
      <c r="N1471">
        <v>31</v>
      </c>
      <c r="O1471">
        <v>2031</v>
      </c>
      <c r="P1471">
        <v>7137.75</v>
      </c>
      <c r="Q1471">
        <v>11893</v>
      </c>
      <c r="R1471">
        <v>0.23031944100000001</v>
      </c>
      <c r="S1471">
        <v>0</v>
      </c>
      <c r="T1471">
        <v>58</v>
      </c>
    </row>
    <row r="1472" spans="1:20" x14ac:dyDescent="0.25">
      <c r="A1472" s="1">
        <v>44571</v>
      </c>
      <c r="B1472">
        <v>54</v>
      </c>
      <c r="C1472">
        <v>58130</v>
      </c>
      <c r="D1472">
        <v>632</v>
      </c>
      <c r="E1472" t="s">
        <v>20</v>
      </c>
      <c r="F1472" t="s">
        <v>25</v>
      </c>
      <c r="G1472">
        <v>17954</v>
      </c>
      <c r="H1472">
        <v>36</v>
      </c>
      <c r="I1472" t="s">
        <v>22</v>
      </c>
      <c r="J1472" t="s">
        <v>27</v>
      </c>
      <c r="K1472">
        <v>579</v>
      </c>
      <c r="L1472">
        <v>0.16833335899999999</v>
      </c>
      <c r="M1472" t="s">
        <v>28</v>
      </c>
      <c r="N1472">
        <v>30</v>
      </c>
      <c r="O1472">
        <v>6120</v>
      </c>
      <c r="P1472">
        <v>4844.1666670000004</v>
      </c>
      <c r="Q1472">
        <v>9366</v>
      </c>
      <c r="R1472">
        <v>0.21587198799999999</v>
      </c>
      <c r="S1472">
        <v>0</v>
      </c>
      <c r="T1472">
        <v>47</v>
      </c>
    </row>
    <row r="1473" spans="1:20" x14ac:dyDescent="0.25">
      <c r="A1473" s="1">
        <v>44572</v>
      </c>
      <c r="B1473">
        <v>32</v>
      </c>
      <c r="C1473">
        <v>70005</v>
      </c>
      <c r="E1473" t="s">
        <v>20</v>
      </c>
      <c r="F1473" t="s">
        <v>41</v>
      </c>
      <c r="G1473">
        <v>22024</v>
      </c>
      <c r="H1473">
        <v>48</v>
      </c>
      <c r="I1473" t="s">
        <v>35</v>
      </c>
      <c r="J1473" t="s">
        <v>30</v>
      </c>
      <c r="K1473">
        <v>607</v>
      </c>
      <c r="L1473">
        <v>0.10866234399999999</v>
      </c>
      <c r="M1473" t="s">
        <v>38</v>
      </c>
      <c r="N1473">
        <v>27</v>
      </c>
      <c r="O1473">
        <v>2878</v>
      </c>
      <c r="P1473">
        <v>5833.75</v>
      </c>
      <c r="Q1473">
        <v>202735</v>
      </c>
      <c r="R1473">
        <v>0.192685615</v>
      </c>
      <c r="S1473">
        <v>1</v>
      </c>
      <c r="T1473">
        <v>40</v>
      </c>
    </row>
    <row r="1474" spans="1:20" x14ac:dyDescent="0.25">
      <c r="A1474" s="1">
        <v>44573</v>
      </c>
      <c r="B1474">
        <v>38</v>
      </c>
      <c r="C1474">
        <v>40498</v>
      </c>
      <c r="E1474" t="s">
        <v>20</v>
      </c>
      <c r="F1474" t="s">
        <v>29</v>
      </c>
      <c r="G1474">
        <v>12214</v>
      </c>
      <c r="H1474">
        <v>60</v>
      </c>
      <c r="I1474" t="s">
        <v>35</v>
      </c>
      <c r="J1474" t="s">
        <v>23</v>
      </c>
      <c r="K1474">
        <v>129</v>
      </c>
      <c r="L1474">
        <v>0.53667892100000003</v>
      </c>
      <c r="M1474" t="s">
        <v>34</v>
      </c>
      <c r="N1474">
        <v>32</v>
      </c>
      <c r="O1474">
        <v>1147</v>
      </c>
      <c r="P1474">
        <v>3374.833333</v>
      </c>
      <c r="Q1474">
        <v>15953</v>
      </c>
      <c r="R1474">
        <v>0.255166273</v>
      </c>
      <c r="S1474">
        <v>0</v>
      </c>
      <c r="T1474">
        <v>61</v>
      </c>
    </row>
    <row r="1475" spans="1:20" x14ac:dyDescent="0.25">
      <c r="A1475" s="1">
        <v>44574</v>
      </c>
      <c r="B1475">
        <v>40</v>
      </c>
      <c r="C1475">
        <v>96945</v>
      </c>
      <c r="D1475">
        <v>520</v>
      </c>
      <c r="E1475" t="s">
        <v>20</v>
      </c>
      <c r="G1475">
        <v>32209</v>
      </c>
      <c r="H1475">
        <v>60</v>
      </c>
      <c r="I1475" t="s">
        <v>26</v>
      </c>
      <c r="J1475" t="s">
        <v>27</v>
      </c>
      <c r="K1475">
        <v>436</v>
      </c>
      <c r="L1475">
        <v>7.4066851000000003E-2</v>
      </c>
      <c r="M1475" t="s">
        <v>34</v>
      </c>
      <c r="N1475">
        <v>20</v>
      </c>
      <c r="O1475">
        <v>21425</v>
      </c>
      <c r="P1475">
        <v>8078.75</v>
      </c>
      <c r="Q1475">
        <v>13700</v>
      </c>
      <c r="R1475">
        <v>0.25767446199999999</v>
      </c>
      <c r="S1475">
        <v>0</v>
      </c>
      <c r="T1475">
        <v>55</v>
      </c>
    </row>
    <row r="1476" spans="1:20" x14ac:dyDescent="0.25">
      <c r="A1476" s="1">
        <v>44575</v>
      </c>
      <c r="B1476">
        <v>30</v>
      </c>
      <c r="C1476">
        <v>80097</v>
      </c>
      <c r="D1476">
        <v>462</v>
      </c>
      <c r="E1476" t="s">
        <v>45</v>
      </c>
      <c r="F1476" t="s">
        <v>21</v>
      </c>
      <c r="G1476">
        <v>23478</v>
      </c>
      <c r="H1476">
        <v>24</v>
      </c>
      <c r="I1476" t="s">
        <v>26</v>
      </c>
      <c r="J1476" t="s">
        <v>27</v>
      </c>
      <c r="K1476">
        <v>802</v>
      </c>
      <c r="L1476">
        <v>0.50144934699999999</v>
      </c>
      <c r="M1476" t="s">
        <v>28</v>
      </c>
      <c r="N1476">
        <v>33</v>
      </c>
      <c r="O1476">
        <v>3550</v>
      </c>
      <c r="P1476">
        <v>6674.75</v>
      </c>
      <c r="Q1476">
        <v>11710</v>
      </c>
      <c r="R1476">
        <v>0.30892188300000001</v>
      </c>
      <c r="S1476">
        <v>0</v>
      </c>
      <c r="T1476">
        <v>60</v>
      </c>
    </row>
    <row r="1477" spans="1:20" x14ac:dyDescent="0.25">
      <c r="A1477" s="1">
        <v>44576</v>
      </c>
      <c r="B1477">
        <v>47</v>
      </c>
      <c r="C1477">
        <v>32684</v>
      </c>
      <c r="D1477">
        <v>563</v>
      </c>
      <c r="E1477" t="s">
        <v>20</v>
      </c>
      <c r="F1477" t="s">
        <v>32</v>
      </c>
      <c r="G1477">
        <v>12317</v>
      </c>
      <c r="H1477">
        <v>48</v>
      </c>
      <c r="I1477" t="s">
        <v>22</v>
      </c>
      <c r="J1477" t="s">
        <v>23</v>
      </c>
      <c r="K1477">
        <v>565</v>
      </c>
      <c r="L1477">
        <v>0.30281534999999998</v>
      </c>
      <c r="M1477" t="s">
        <v>34</v>
      </c>
      <c r="N1477">
        <v>21</v>
      </c>
      <c r="O1477">
        <v>3041</v>
      </c>
      <c r="P1477">
        <v>2723.666667</v>
      </c>
      <c r="Q1477">
        <v>10689</v>
      </c>
      <c r="R1477">
        <v>0.27098040000000001</v>
      </c>
      <c r="S1477">
        <v>0</v>
      </c>
      <c r="T1477">
        <v>58</v>
      </c>
    </row>
    <row r="1478" spans="1:20" x14ac:dyDescent="0.25">
      <c r="A1478" s="1">
        <v>44577</v>
      </c>
      <c r="B1478">
        <v>38</v>
      </c>
      <c r="C1478">
        <v>31956</v>
      </c>
      <c r="D1478">
        <v>534</v>
      </c>
      <c r="E1478" t="s">
        <v>20</v>
      </c>
      <c r="F1478" t="s">
        <v>32</v>
      </c>
      <c r="G1478">
        <v>18855</v>
      </c>
      <c r="H1478">
        <v>36</v>
      </c>
      <c r="I1478" t="s">
        <v>26</v>
      </c>
      <c r="J1478" t="s">
        <v>23</v>
      </c>
      <c r="K1478">
        <v>358</v>
      </c>
      <c r="L1478">
        <v>7.6408878999999999E-2</v>
      </c>
      <c r="M1478" t="s">
        <v>38</v>
      </c>
      <c r="N1478">
        <v>35</v>
      </c>
      <c r="O1478">
        <v>14522</v>
      </c>
      <c r="P1478">
        <v>2663</v>
      </c>
      <c r="Q1478">
        <v>30005</v>
      </c>
      <c r="R1478">
        <v>0.240752142</v>
      </c>
      <c r="S1478">
        <v>0</v>
      </c>
      <c r="T1478">
        <v>53</v>
      </c>
    </row>
    <row r="1479" spans="1:20" x14ac:dyDescent="0.25">
      <c r="A1479" s="1">
        <v>44578</v>
      </c>
      <c r="B1479">
        <v>45</v>
      </c>
      <c r="C1479">
        <v>29505</v>
      </c>
      <c r="D1479">
        <v>603</v>
      </c>
      <c r="E1479" t="s">
        <v>20</v>
      </c>
      <c r="F1479" t="s">
        <v>32</v>
      </c>
      <c r="G1479">
        <v>28622</v>
      </c>
      <c r="H1479">
        <v>36</v>
      </c>
      <c r="I1479" t="s">
        <v>26</v>
      </c>
      <c r="J1479" t="s">
        <v>23</v>
      </c>
      <c r="K1479">
        <v>466</v>
      </c>
      <c r="L1479">
        <v>0.48526757399999998</v>
      </c>
      <c r="M1479" t="s">
        <v>28</v>
      </c>
      <c r="N1479">
        <v>17</v>
      </c>
      <c r="O1479">
        <v>3123</v>
      </c>
      <c r="P1479">
        <v>2458.75</v>
      </c>
      <c r="Q1479">
        <v>1207</v>
      </c>
      <c r="R1479">
        <v>0.206457053</v>
      </c>
      <c r="S1479">
        <v>0</v>
      </c>
      <c r="T1479">
        <v>54</v>
      </c>
    </row>
    <row r="1480" spans="1:20" x14ac:dyDescent="0.25">
      <c r="A1480" s="1">
        <v>44579</v>
      </c>
      <c r="B1480">
        <v>29</v>
      </c>
      <c r="C1480">
        <v>63947</v>
      </c>
      <c r="D1480">
        <v>585</v>
      </c>
      <c r="E1480" t="s">
        <v>20</v>
      </c>
      <c r="F1480" t="s">
        <v>29</v>
      </c>
      <c r="G1480">
        <v>17407</v>
      </c>
      <c r="H1480">
        <v>60</v>
      </c>
      <c r="I1480" t="s">
        <v>26</v>
      </c>
      <c r="J1480" t="s">
        <v>30</v>
      </c>
      <c r="K1480">
        <v>1223</v>
      </c>
      <c r="L1480">
        <v>0.47365399800000002</v>
      </c>
      <c r="M1480" t="s">
        <v>34</v>
      </c>
      <c r="N1480">
        <v>33</v>
      </c>
      <c r="O1480">
        <v>34131</v>
      </c>
      <c r="P1480">
        <v>5328.9166670000004</v>
      </c>
      <c r="Q1480">
        <v>29148</v>
      </c>
      <c r="R1480">
        <v>0.196388436</v>
      </c>
      <c r="S1480">
        <v>0</v>
      </c>
      <c r="T1480">
        <v>56</v>
      </c>
    </row>
    <row r="1481" spans="1:20" x14ac:dyDescent="0.25">
      <c r="A1481" s="1">
        <v>44580</v>
      </c>
      <c r="B1481">
        <v>34</v>
      </c>
      <c r="C1481">
        <v>42959</v>
      </c>
      <c r="D1481">
        <v>581</v>
      </c>
      <c r="E1481" t="s">
        <v>20</v>
      </c>
      <c r="F1481" t="s">
        <v>32</v>
      </c>
      <c r="G1481">
        <v>11817</v>
      </c>
      <c r="H1481">
        <v>24</v>
      </c>
      <c r="I1481" t="s">
        <v>35</v>
      </c>
      <c r="J1481" t="s">
        <v>23</v>
      </c>
      <c r="K1481">
        <v>256</v>
      </c>
      <c r="L1481">
        <v>8.6102223000000006E-2</v>
      </c>
      <c r="M1481" t="s">
        <v>24</v>
      </c>
      <c r="N1481">
        <v>22</v>
      </c>
      <c r="O1481">
        <v>4009</v>
      </c>
      <c r="P1481">
        <v>3579.916667</v>
      </c>
      <c r="Q1481">
        <v>314168</v>
      </c>
      <c r="R1481">
        <v>0.20420702199999999</v>
      </c>
      <c r="S1481">
        <v>1</v>
      </c>
      <c r="T1481">
        <v>36.799999999999997</v>
      </c>
    </row>
    <row r="1482" spans="1:20" x14ac:dyDescent="0.25">
      <c r="A1482" s="1">
        <v>44581</v>
      </c>
      <c r="B1482">
        <v>48</v>
      </c>
      <c r="C1482">
        <v>63168</v>
      </c>
      <c r="D1482">
        <v>597</v>
      </c>
      <c r="E1482" t="s">
        <v>20</v>
      </c>
      <c r="F1482" t="s">
        <v>29</v>
      </c>
      <c r="G1482">
        <v>9583</v>
      </c>
      <c r="H1482">
        <v>120</v>
      </c>
      <c r="I1482" t="s">
        <v>35</v>
      </c>
      <c r="J1482" t="s">
        <v>27</v>
      </c>
      <c r="K1482">
        <v>279</v>
      </c>
      <c r="L1482">
        <v>0.45855632699999999</v>
      </c>
      <c r="M1482" t="s">
        <v>38</v>
      </c>
      <c r="N1482">
        <v>25</v>
      </c>
      <c r="O1482">
        <v>496</v>
      </c>
      <c r="P1482">
        <v>5264</v>
      </c>
      <c r="Q1482">
        <v>152675</v>
      </c>
      <c r="R1482">
        <v>0.241536793</v>
      </c>
      <c r="S1482">
        <v>1</v>
      </c>
      <c r="T1482">
        <v>42.4</v>
      </c>
    </row>
    <row r="1483" spans="1:20" x14ac:dyDescent="0.25">
      <c r="A1483" s="1">
        <v>44582</v>
      </c>
      <c r="B1483">
        <v>35</v>
      </c>
      <c r="C1483">
        <v>27311</v>
      </c>
      <c r="D1483">
        <v>530</v>
      </c>
      <c r="E1483" t="s">
        <v>20</v>
      </c>
      <c r="F1483" t="s">
        <v>32</v>
      </c>
      <c r="G1483">
        <v>30390</v>
      </c>
      <c r="H1483">
        <v>24</v>
      </c>
      <c r="I1483" t="s">
        <v>44</v>
      </c>
      <c r="J1483" t="s">
        <v>30</v>
      </c>
      <c r="K1483">
        <v>771</v>
      </c>
      <c r="L1483">
        <v>0.68388792899999995</v>
      </c>
      <c r="M1483" t="s">
        <v>24</v>
      </c>
      <c r="N1483">
        <v>32</v>
      </c>
      <c r="O1483">
        <v>591</v>
      </c>
      <c r="P1483">
        <v>2275.916667</v>
      </c>
      <c r="Q1483">
        <v>44512</v>
      </c>
      <c r="R1483">
        <v>0.21560137400000001</v>
      </c>
      <c r="S1483">
        <v>0</v>
      </c>
      <c r="T1483">
        <v>69</v>
      </c>
    </row>
    <row r="1484" spans="1:20" x14ac:dyDescent="0.25">
      <c r="A1484" s="1">
        <v>44583</v>
      </c>
      <c r="B1484">
        <v>60</v>
      </c>
      <c r="C1484">
        <v>224926</v>
      </c>
      <c r="D1484">
        <v>645</v>
      </c>
      <c r="E1484" t="s">
        <v>20</v>
      </c>
      <c r="F1484" t="s">
        <v>32</v>
      </c>
      <c r="G1484">
        <v>17157</v>
      </c>
      <c r="H1484">
        <v>60</v>
      </c>
      <c r="I1484" t="s">
        <v>22</v>
      </c>
      <c r="J1484" t="s">
        <v>27</v>
      </c>
      <c r="K1484">
        <v>307</v>
      </c>
      <c r="L1484">
        <v>0.57655481799999997</v>
      </c>
      <c r="M1484" t="s">
        <v>34</v>
      </c>
      <c r="N1484">
        <v>28</v>
      </c>
      <c r="O1484">
        <v>2494</v>
      </c>
      <c r="P1484">
        <v>10017.666670000001</v>
      </c>
      <c r="Q1484">
        <v>5322</v>
      </c>
      <c r="R1484">
        <v>0.20792835500000001</v>
      </c>
      <c r="S1484">
        <v>1</v>
      </c>
      <c r="T1484">
        <v>44</v>
      </c>
    </row>
    <row r="1485" spans="1:20" x14ac:dyDescent="0.25">
      <c r="A1485" s="1">
        <v>44584</v>
      </c>
      <c r="B1485">
        <v>35</v>
      </c>
      <c r="C1485">
        <v>19404</v>
      </c>
      <c r="D1485">
        <v>628</v>
      </c>
      <c r="E1485" t="s">
        <v>20</v>
      </c>
      <c r="F1485" t="s">
        <v>25</v>
      </c>
      <c r="G1485">
        <v>34088</v>
      </c>
      <c r="H1485">
        <v>12</v>
      </c>
      <c r="I1485" t="s">
        <v>22</v>
      </c>
      <c r="J1485" t="s">
        <v>23</v>
      </c>
      <c r="K1485">
        <v>392</v>
      </c>
      <c r="L1485">
        <v>0.64560085300000003</v>
      </c>
      <c r="M1485" t="s">
        <v>28</v>
      </c>
      <c r="N1485">
        <v>24</v>
      </c>
      <c r="O1485">
        <v>520</v>
      </c>
      <c r="P1485">
        <v>1617</v>
      </c>
      <c r="Q1485">
        <v>95921</v>
      </c>
      <c r="R1485">
        <v>0.19429079299999999</v>
      </c>
      <c r="S1485">
        <v>0</v>
      </c>
      <c r="T1485">
        <v>56</v>
      </c>
    </row>
    <row r="1486" spans="1:20" x14ac:dyDescent="0.25">
      <c r="A1486" s="1">
        <v>44585</v>
      </c>
      <c r="B1486">
        <v>42</v>
      </c>
      <c r="C1486">
        <v>84781</v>
      </c>
      <c r="D1486">
        <v>648</v>
      </c>
      <c r="E1486" t="s">
        <v>20</v>
      </c>
      <c r="F1486" t="s">
        <v>29</v>
      </c>
      <c r="G1486">
        <v>54028</v>
      </c>
      <c r="H1486">
        <v>24</v>
      </c>
      <c r="I1486" t="s">
        <v>26</v>
      </c>
      <c r="J1486" t="s">
        <v>27</v>
      </c>
      <c r="K1486">
        <v>700</v>
      </c>
      <c r="L1486">
        <v>0.186324295</v>
      </c>
      <c r="M1486" t="s">
        <v>24</v>
      </c>
      <c r="N1486">
        <v>33</v>
      </c>
      <c r="O1486">
        <v>4173</v>
      </c>
      <c r="P1486">
        <v>7065.0833329999996</v>
      </c>
      <c r="Q1486">
        <v>10018</v>
      </c>
      <c r="R1486">
        <v>0.17917318199999999</v>
      </c>
      <c r="S1486">
        <v>0</v>
      </c>
      <c r="T1486">
        <v>48</v>
      </c>
    </row>
    <row r="1487" spans="1:20" x14ac:dyDescent="0.25">
      <c r="A1487" s="1">
        <v>44586</v>
      </c>
      <c r="B1487">
        <v>51</v>
      </c>
      <c r="C1487">
        <v>96740</v>
      </c>
      <c r="D1487">
        <v>623</v>
      </c>
      <c r="E1487" t="s">
        <v>20</v>
      </c>
      <c r="F1487" t="s">
        <v>21</v>
      </c>
      <c r="G1487">
        <v>15121</v>
      </c>
      <c r="H1487">
        <v>48</v>
      </c>
      <c r="I1487" t="s">
        <v>22</v>
      </c>
      <c r="J1487" t="s">
        <v>23</v>
      </c>
      <c r="K1487">
        <v>698</v>
      </c>
      <c r="L1487">
        <v>6.3684792000000004E-2</v>
      </c>
      <c r="M1487" t="s">
        <v>38</v>
      </c>
      <c r="N1487">
        <v>29</v>
      </c>
      <c r="O1487">
        <v>1330</v>
      </c>
      <c r="P1487">
        <v>8061.6666670000004</v>
      </c>
      <c r="Q1487">
        <v>12163</v>
      </c>
      <c r="R1487">
        <v>0.185398329</v>
      </c>
      <c r="S1487">
        <v>1</v>
      </c>
      <c r="T1487">
        <v>36</v>
      </c>
    </row>
    <row r="1488" spans="1:20" x14ac:dyDescent="0.25">
      <c r="A1488" s="1">
        <v>44587</v>
      </c>
      <c r="B1488">
        <v>22</v>
      </c>
      <c r="C1488">
        <v>44537</v>
      </c>
      <c r="D1488">
        <v>605</v>
      </c>
      <c r="E1488" t="s">
        <v>33</v>
      </c>
      <c r="F1488" t="s">
        <v>41</v>
      </c>
      <c r="H1488">
        <v>60</v>
      </c>
      <c r="I1488" t="s">
        <v>22</v>
      </c>
      <c r="J1488" t="s">
        <v>27</v>
      </c>
      <c r="K1488">
        <v>589</v>
      </c>
      <c r="L1488">
        <v>0.33322959899999999</v>
      </c>
      <c r="M1488" t="s">
        <v>24</v>
      </c>
      <c r="N1488">
        <v>24</v>
      </c>
      <c r="O1488">
        <v>2172</v>
      </c>
      <c r="P1488">
        <v>3711.416667</v>
      </c>
      <c r="Q1488">
        <v>7117</v>
      </c>
      <c r="R1488">
        <v>0.25716887700000002</v>
      </c>
      <c r="S1488">
        <v>0</v>
      </c>
      <c r="T1488">
        <v>56</v>
      </c>
    </row>
    <row r="1489" spans="1:20" x14ac:dyDescent="0.25">
      <c r="A1489" t="s">
        <v>141</v>
      </c>
      <c r="B1489">
        <v>18</v>
      </c>
      <c r="D1489">
        <v>569</v>
      </c>
      <c r="E1489" t="s">
        <v>61</v>
      </c>
      <c r="F1489" t="s">
        <v>65</v>
      </c>
      <c r="G1489">
        <v>15281</v>
      </c>
      <c r="I1489" t="s">
        <v>22</v>
      </c>
      <c r="J1489" t="s">
        <v>23</v>
      </c>
      <c r="K1489">
        <v>545</v>
      </c>
      <c r="L1489">
        <v>0.33648144499999999</v>
      </c>
      <c r="M1489" t="s">
        <v>24</v>
      </c>
      <c r="N1489">
        <v>28</v>
      </c>
      <c r="O1489">
        <v>4972</v>
      </c>
      <c r="P1489">
        <v>1631.666667</v>
      </c>
      <c r="Q1489">
        <v>2235</v>
      </c>
      <c r="R1489">
        <v>0.223347672</v>
      </c>
      <c r="S1489">
        <v>0</v>
      </c>
      <c r="T1489">
        <v>55</v>
      </c>
    </row>
    <row r="1490" spans="1:20" x14ac:dyDescent="0.25">
      <c r="A1490" s="1">
        <v>44589</v>
      </c>
      <c r="B1490">
        <v>21</v>
      </c>
      <c r="C1490">
        <v>50172</v>
      </c>
      <c r="D1490">
        <v>487</v>
      </c>
      <c r="E1490" t="s">
        <v>20</v>
      </c>
      <c r="F1490" t="s">
        <v>32</v>
      </c>
      <c r="G1490">
        <v>10943</v>
      </c>
      <c r="H1490">
        <v>36</v>
      </c>
      <c r="I1490" t="s">
        <v>22</v>
      </c>
      <c r="J1490" t="s">
        <v>30</v>
      </c>
      <c r="K1490">
        <v>317</v>
      </c>
      <c r="L1490">
        <v>0.26276555400000001</v>
      </c>
      <c r="M1490" t="s">
        <v>34</v>
      </c>
      <c r="N1490">
        <v>28</v>
      </c>
      <c r="O1490">
        <v>7641</v>
      </c>
      <c r="P1490">
        <v>4181</v>
      </c>
      <c r="Q1490">
        <v>22297</v>
      </c>
      <c r="R1490">
        <v>0.23018239300000001</v>
      </c>
      <c r="S1490">
        <v>0</v>
      </c>
      <c r="T1490">
        <v>53</v>
      </c>
    </row>
    <row r="1491" spans="1:20" x14ac:dyDescent="0.25">
      <c r="A1491" s="1">
        <v>44590</v>
      </c>
      <c r="B1491">
        <v>55</v>
      </c>
      <c r="C1491">
        <v>127314</v>
      </c>
      <c r="D1491">
        <v>653</v>
      </c>
      <c r="E1491" t="s">
        <v>52</v>
      </c>
      <c r="F1491" t="s">
        <v>29</v>
      </c>
      <c r="G1491">
        <v>12358</v>
      </c>
      <c r="H1491">
        <v>48</v>
      </c>
      <c r="I1491" t="s">
        <v>26</v>
      </c>
      <c r="J1491" t="s">
        <v>30</v>
      </c>
      <c r="K1491">
        <v>376</v>
      </c>
      <c r="L1491">
        <v>0.22709232900000001</v>
      </c>
      <c r="M1491" t="s">
        <v>28</v>
      </c>
      <c r="N1491">
        <v>21</v>
      </c>
      <c r="O1491">
        <v>2324</v>
      </c>
      <c r="P1491">
        <v>10609.5</v>
      </c>
      <c r="Q1491">
        <v>34066</v>
      </c>
      <c r="R1491">
        <v>0.199996174</v>
      </c>
      <c r="S1491">
        <v>1</v>
      </c>
      <c r="T1491">
        <v>44.8</v>
      </c>
    </row>
    <row r="1492" spans="1:20" x14ac:dyDescent="0.25">
      <c r="A1492" s="1">
        <v>44591</v>
      </c>
      <c r="B1492">
        <v>33</v>
      </c>
      <c r="C1492">
        <v>133594</v>
      </c>
      <c r="D1492">
        <v>594</v>
      </c>
      <c r="E1492" t="s">
        <v>20</v>
      </c>
      <c r="F1492" t="s">
        <v>25</v>
      </c>
      <c r="G1492">
        <v>35819</v>
      </c>
      <c r="H1492">
        <v>48</v>
      </c>
      <c r="I1492" t="s">
        <v>22</v>
      </c>
      <c r="J1492" t="s">
        <v>23</v>
      </c>
      <c r="K1492">
        <v>322</v>
      </c>
      <c r="L1492">
        <v>0.32977873099999999</v>
      </c>
      <c r="M1492" t="s">
        <v>38</v>
      </c>
      <c r="N1492">
        <v>29</v>
      </c>
      <c r="O1492">
        <v>2825</v>
      </c>
      <c r="P1492">
        <v>11132.833329999999</v>
      </c>
      <c r="Q1492">
        <v>13326</v>
      </c>
      <c r="R1492">
        <v>0.22828911099999999</v>
      </c>
      <c r="S1492">
        <v>1</v>
      </c>
      <c r="T1492">
        <v>43.2</v>
      </c>
    </row>
    <row r="1493" spans="1:20" x14ac:dyDescent="0.25">
      <c r="A1493" s="1">
        <v>44592</v>
      </c>
      <c r="B1493">
        <v>70</v>
      </c>
      <c r="C1493">
        <v>75903</v>
      </c>
      <c r="D1493">
        <v>532</v>
      </c>
      <c r="E1493" t="s">
        <v>48</v>
      </c>
      <c r="F1493" t="s">
        <v>92</v>
      </c>
      <c r="G1493">
        <v>113452</v>
      </c>
      <c r="H1493">
        <v>60</v>
      </c>
      <c r="I1493" t="s">
        <v>26</v>
      </c>
      <c r="J1493" t="s">
        <v>27</v>
      </c>
      <c r="K1493">
        <v>613</v>
      </c>
      <c r="L1493">
        <v>0.129225067</v>
      </c>
      <c r="M1493" t="s">
        <v>28</v>
      </c>
      <c r="N1493">
        <v>26</v>
      </c>
      <c r="O1493">
        <v>3305</v>
      </c>
      <c r="P1493">
        <v>6325.25</v>
      </c>
      <c r="Q1493">
        <v>3172</v>
      </c>
      <c r="R1493">
        <v>0.37323973900000001</v>
      </c>
      <c r="S1493">
        <v>0</v>
      </c>
      <c r="T1493">
        <v>56</v>
      </c>
    </row>
    <row r="1494" spans="1:20" x14ac:dyDescent="0.25">
      <c r="A1494" s="1">
        <v>44593</v>
      </c>
      <c r="B1494">
        <v>33</v>
      </c>
      <c r="C1494">
        <v>36341</v>
      </c>
      <c r="D1494">
        <v>424</v>
      </c>
      <c r="E1494" t="s">
        <v>20</v>
      </c>
      <c r="F1494" t="s">
        <v>29</v>
      </c>
      <c r="G1494">
        <v>19330</v>
      </c>
      <c r="H1494">
        <v>36</v>
      </c>
      <c r="I1494" t="s">
        <v>35</v>
      </c>
      <c r="J1494" t="s">
        <v>27</v>
      </c>
      <c r="K1494">
        <v>351</v>
      </c>
      <c r="L1494">
        <v>0.62730774300000003</v>
      </c>
      <c r="M1494" t="s">
        <v>38</v>
      </c>
      <c r="N1494">
        <v>16</v>
      </c>
      <c r="O1494">
        <v>1174</v>
      </c>
      <c r="P1494">
        <v>3028.416667</v>
      </c>
      <c r="Q1494">
        <v>7353</v>
      </c>
      <c r="R1494">
        <v>0.31327483900000003</v>
      </c>
      <c r="S1494">
        <v>0</v>
      </c>
      <c r="T1494">
        <v>60</v>
      </c>
    </row>
    <row r="1495" spans="1:20" x14ac:dyDescent="0.25">
      <c r="A1495" s="1">
        <v>44594</v>
      </c>
      <c r="B1495">
        <v>42</v>
      </c>
      <c r="C1495">
        <v>62747</v>
      </c>
      <c r="D1495">
        <v>616</v>
      </c>
      <c r="E1495" t="s">
        <v>20</v>
      </c>
      <c r="F1495" t="s">
        <v>25</v>
      </c>
      <c r="G1495">
        <v>33517</v>
      </c>
      <c r="H1495">
        <v>60</v>
      </c>
      <c r="I1495" t="s">
        <v>22</v>
      </c>
      <c r="J1495" t="s">
        <v>30</v>
      </c>
      <c r="K1495">
        <v>258</v>
      </c>
      <c r="L1495">
        <v>0.18950384000000001</v>
      </c>
      <c r="M1495" t="s">
        <v>28</v>
      </c>
      <c r="N1495">
        <v>20</v>
      </c>
      <c r="O1495">
        <v>3045</v>
      </c>
      <c r="P1495">
        <v>5228.9166670000004</v>
      </c>
      <c r="Q1495">
        <v>86919</v>
      </c>
      <c r="R1495">
        <v>0.25977482699999999</v>
      </c>
      <c r="S1495">
        <v>0</v>
      </c>
      <c r="T1495">
        <v>48</v>
      </c>
    </row>
    <row r="1496" spans="1:20" x14ac:dyDescent="0.25">
      <c r="A1496" s="1">
        <v>44595</v>
      </c>
      <c r="B1496">
        <v>58</v>
      </c>
      <c r="C1496">
        <v>63615</v>
      </c>
      <c r="D1496">
        <v>587</v>
      </c>
      <c r="E1496" t="s">
        <v>20</v>
      </c>
      <c r="F1496" t="s">
        <v>25</v>
      </c>
      <c r="G1496">
        <v>62838</v>
      </c>
      <c r="H1496">
        <v>72</v>
      </c>
      <c r="I1496" t="s">
        <v>22</v>
      </c>
      <c r="J1496" t="s">
        <v>30</v>
      </c>
      <c r="K1496">
        <v>332</v>
      </c>
      <c r="L1496">
        <v>0.22576337299999999</v>
      </c>
      <c r="M1496" t="s">
        <v>34</v>
      </c>
      <c r="N1496">
        <v>27</v>
      </c>
      <c r="O1496">
        <v>2527</v>
      </c>
      <c r="P1496">
        <v>5301.25</v>
      </c>
      <c r="Q1496">
        <v>21186</v>
      </c>
      <c r="R1496">
        <v>0.28989140400000002</v>
      </c>
      <c r="S1496">
        <v>0</v>
      </c>
      <c r="T1496">
        <v>51</v>
      </c>
    </row>
    <row r="1497" spans="1:20" x14ac:dyDescent="0.25">
      <c r="A1497" s="1">
        <v>44596</v>
      </c>
      <c r="B1497">
        <v>64</v>
      </c>
      <c r="C1497">
        <v>80266</v>
      </c>
      <c r="D1497">
        <v>634</v>
      </c>
      <c r="E1497" t="s">
        <v>20</v>
      </c>
      <c r="F1497" t="s">
        <v>32</v>
      </c>
      <c r="G1497">
        <v>30329</v>
      </c>
      <c r="H1497">
        <v>48</v>
      </c>
      <c r="I1497" t="s">
        <v>22</v>
      </c>
      <c r="J1497" t="s">
        <v>23</v>
      </c>
      <c r="K1497">
        <v>476</v>
      </c>
      <c r="L1497">
        <v>0.44068739299999998</v>
      </c>
      <c r="M1497" t="s">
        <v>34</v>
      </c>
      <c r="N1497">
        <v>18</v>
      </c>
      <c r="O1497">
        <v>1481</v>
      </c>
      <c r="P1497">
        <v>6688.8333329999996</v>
      </c>
      <c r="Q1497">
        <v>2575</v>
      </c>
      <c r="R1497">
        <v>0.223350733</v>
      </c>
      <c r="S1497">
        <v>0</v>
      </c>
      <c r="T1497">
        <v>52</v>
      </c>
    </row>
    <row r="1498" spans="1:20" x14ac:dyDescent="0.25">
      <c r="A1498" s="1">
        <v>44597</v>
      </c>
      <c r="B1498">
        <v>64</v>
      </c>
      <c r="C1498">
        <v>33490</v>
      </c>
      <c r="D1498">
        <v>634</v>
      </c>
      <c r="E1498" t="s">
        <v>20</v>
      </c>
      <c r="F1498" t="s">
        <v>41</v>
      </c>
      <c r="G1498">
        <v>39652</v>
      </c>
      <c r="H1498">
        <v>72</v>
      </c>
      <c r="I1498" t="s">
        <v>22</v>
      </c>
      <c r="J1498" t="s">
        <v>27</v>
      </c>
      <c r="K1498">
        <v>521</v>
      </c>
      <c r="L1498">
        <v>0.23872410699999999</v>
      </c>
      <c r="M1498" t="s">
        <v>38</v>
      </c>
      <c r="N1498">
        <v>24</v>
      </c>
      <c r="O1498">
        <v>634</v>
      </c>
      <c r="P1498">
        <v>2790.833333</v>
      </c>
      <c r="Q1498">
        <v>152898</v>
      </c>
      <c r="R1498">
        <v>0.23709255900000001</v>
      </c>
      <c r="S1498">
        <v>0</v>
      </c>
      <c r="T1498">
        <v>46</v>
      </c>
    </row>
    <row r="1499" spans="1:20" x14ac:dyDescent="0.25">
      <c r="A1499" s="1">
        <v>44598</v>
      </c>
      <c r="B1499">
        <v>54</v>
      </c>
      <c r="C1499">
        <v>72011</v>
      </c>
      <c r="D1499">
        <v>611</v>
      </c>
      <c r="E1499" t="s">
        <v>20</v>
      </c>
      <c r="F1499" t="s">
        <v>29</v>
      </c>
      <c r="G1499">
        <v>28303</v>
      </c>
      <c r="H1499">
        <v>120</v>
      </c>
      <c r="I1499" t="s">
        <v>22</v>
      </c>
      <c r="J1499" t="s">
        <v>27</v>
      </c>
      <c r="K1499">
        <v>609</v>
      </c>
      <c r="L1499">
        <v>0.52785741100000005</v>
      </c>
      <c r="M1499" t="s">
        <v>34</v>
      </c>
      <c r="N1499">
        <v>21</v>
      </c>
      <c r="O1499">
        <v>3886</v>
      </c>
      <c r="P1499">
        <v>6000.9166670000004</v>
      </c>
      <c r="Q1499">
        <v>24879</v>
      </c>
      <c r="R1499">
        <v>0.22224240000000001</v>
      </c>
      <c r="S1499">
        <v>0</v>
      </c>
      <c r="T1499">
        <v>55</v>
      </c>
    </row>
    <row r="1500" spans="1:20" x14ac:dyDescent="0.25">
      <c r="A1500" t="s">
        <v>142</v>
      </c>
      <c r="B1500">
        <v>52</v>
      </c>
      <c r="C1500">
        <v>66576</v>
      </c>
      <c r="D1500">
        <v>555</v>
      </c>
      <c r="E1500" t="s">
        <v>46</v>
      </c>
      <c r="F1500" t="s">
        <v>120</v>
      </c>
      <c r="G1500">
        <v>15526</v>
      </c>
      <c r="H1500">
        <v>48</v>
      </c>
      <c r="I1500" t="s">
        <v>35</v>
      </c>
      <c r="J1500" t="s">
        <v>30</v>
      </c>
      <c r="K1500">
        <v>613</v>
      </c>
      <c r="L1500">
        <v>0.219463251</v>
      </c>
      <c r="M1500" t="s">
        <v>31</v>
      </c>
      <c r="N1500">
        <v>23</v>
      </c>
      <c r="O1500">
        <v>2880</v>
      </c>
      <c r="P1500">
        <v>5548</v>
      </c>
      <c r="Q1500">
        <v>4699</v>
      </c>
      <c r="R1500">
        <v>0.221979016</v>
      </c>
      <c r="S1500">
        <v>0</v>
      </c>
      <c r="T1500">
        <v>55</v>
      </c>
    </row>
    <row r="1501" spans="1:20" x14ac:dyDescent="0.25">
      <c r="A1501" s="1">
        <v>44600</v>
      </c>
      <c r="B1501">
        <v>47</v>
      </c>
      <c r="C1501">
        <v>422480</v>
      </c>
      <c r="D1501">
        <v>518</v>
      </c>
      <c r="E1501" t="s">
        <v>20</v>
      </c>
      <c r="F1501" t="s">
        <v>21</v>
      </c>
      <c r="G1501">
        <v>50214</v>
      </c>
      <c r="H1501">
        <v>84</v>
      </c>
      <c r="I1501" t="s">
        <v>35</v>
      </c>
      <c r="J1501" t="s">
        <v>30</v>
      </c>
      <c r="K1501">
        <v>397</v>
      </c>
      <c r="L1501">
        <v>0.248193425</v>
      </c>
      <c r="M1501" t="s">
        <v>24</v>
      </c>
      <c r="N1501">
        <v>29</v>
      </c>
      <c r="O1501">
        <v>1756</v>
      </c>
      <c r="P1501">
        <v>17952.583330000001</v>
      </c>
      <c r="Q1501">
        <v>45451</v>
      </c>
      <c r="R1501">
        <v>0.25788335099999998</v>
      </c>
      <c r="S1501">
        <v>1</v>
      </c>
      <c r="T1501">
        <v>39.200000000000003</v>
      </c>
    </row>
    <row r="1502" spans="1:20" x14ac:dyDescent="0.25">
      <c r="A1502" s="1">
        <v>44601</v>
      </c>
      <c r="B1502">
        <v>49</v>
      </c>
      <c r="C1502">
        <v>66239</v>
      </c>
      <c r="D1502">
        <v>496</v>
      </c>
      <c r="E1502" t="s">
        <v>20</v>
      </c>
      <c r="F1502" t="s">
        <v>21</v>
      </c>
      <c r="G1502">
        <v>30517</v>
      </c>
      <c r="H1502">
        <v>60</v>
      </c>
      <c r="I1502" t="s">
        <v>22</v>
      </c>
      <c r="J1502" t="s">
        <v>30</v>
      </c>
      <c r="K1502">
        <v>401</v>
      </c>
      <c r="L1502">
        <v>0.353323791</v>
      </c>
      <c r="M1502" t="s">
        <v>24</v>
      </c>
      <c r="N1502">
        <v>22</v>
      </c>
      <c r="O1502">
        <v>7430</v>
      </c>
      <c r="P1502">
        <v>5519.9166670000004</v>
      </c>
      <c r="Q1502">
        <v>257017</v>
      </c>
      <c r="R1502">
        <v>0.31462886400000001</v>
      </c>
      <c r="S1502">
        <v>0</v>
      </c>
      <c r="T1502">
        <v>48</v>
      </c>
    </row>
    <row r="1503" spans="1:20" x14ac:dyDescent="0.25">
      <c r="A1503" s="1">
        <v>44602</v>
      </c>
      <c r="B1503">
        <v>33</v>
      </c>
      <c r="C1503">
        <v>158303</v>
      </c>
      <c r="D1503">
        <v>624</v>
      </c>
      <c r="E1503" t="s">
        <v>20</v>
      </c>
      <c r="F1503" t="s">
        <v>21</v>
      </c>
      <c r="G1503">
        <v>34538</v>
      </c>
      <c r="H1503">
        <v>60</v>
      </c>
      <c r="I1503" t="s">
        <v>22</v>
      </c>
      <c r="J1503" t="s">
        <v>23</v>
      </c>
      <c r="K1503">
        <v>493</v>
      </c>
      <c r="L1503">
        <v>0.49271409500000002</v>
      </c>
      <c r="M1503" t="s">
        <v>28</v>
      </c>
      <c r="N1503">
        <v>20</v>
      </c>
      <c r="O1503">
        <v>5341</v>
      </c>
      <c r="P1503">
        <v>13191.916670000001</v>
      </c>
      <c r="Q1503">
        <v>37585</v>
      </c>
      <c r="R1503">
        <v>0.242706966</v>
      </c>
      <c r="S1503">
        <v>1</v>
      </c>
      <c r="T1503">
        <v>45.6</v>
      </c>
    </row>
    <row r="1504" spans="1:20" x14ac:dyDescent="0.25">
      <c r="A1504" s="1">
        <v>110346</v>
      </c>
      <c r="B1504">
        <v>30</v>
      </c>
      <c r="C1504">
        <v>121911</v>
      </c>
      <c r="D1504">
        <v>632</v>
      </c>
      <c r="E1504" t="s">
        <v>107</v>
      </c>
      <c r="F1504" t="s">
        <v>85</v>
      </c>
      <c r="G1504">
        <v>24513</v>
      </c>
      <c r="H1504">
        <v>96</v>
      </c>
      <c r="I1504" t="s">
        <v>22</v>
      </c>
      <c r="J1504" t="s">
        <v>27</v>
      </c>
      <c r="K1504">
        <v>572</v>
      </c>
      <c r="L1504">
        <v>0.492179164</v>
      </c>
      <c r="M1504" t="s">
        <v>31</v>
      </c>
      <c r="N1504">
        <v>30</v>
      </c>
      <c r="O1504">
        <v>1934</v>
      </c>
      <c r="P1504">
        <v>10159.25</v>
      </c>
      <c r="Q1504">
        <v>1480</v>
      </c>
      <c r="R1504">
        <v>0.25329601899999998</v>
      </c>
      <c r="S1504">
        <v>0</v>
      </c>
      <c r="T1504">
        <v>55</v>
      </c>
    </row>
    <row r="1505" spans="1:20" x14ac:dyDescent="0.25">
      <c r="A1505" s="1">
        <v>44604</v>
      </c>
      <c r="B1505">
        <v>39</v>
      </c>
      <c r="C1505">
        <v>48895</v>
      </c>
      <c r="D1505">
        <v>585</v>
      </c>
      <c r="E1505" t="s">
        <v>20</v>
      </c>
      <c r="F1505" t="s">
        <v>25</v>
      </c>
      <c r="G1505">
        <v>33655</v>
      </c>
      <c r="H1505">
        <v>48</v>
      </c>
      <c r="I1505" t="s">
        <v>44</v>
      </c>
      <c r="J1505" t="s">
        <v>23</v>
      </c>
      <c r="K1505">
        <v>396</v>
      </c>
      <c r="L1505">
        <v>0.104512363</v>
      </c>
      <c r="M1505" t="s">
        <v>38</v>
      </c>
      <c r="N1505">
        <v>18</v>
      </c>
      <c r="O1505">
        <v>1236</v>
      </c>
      <c r="P1505">
        <v>4074.583333</v>
      </c>
      <c r="Q1505">
        <v>10326</v>
      </c>
      <c r="R1505">
        <v>0.221128672</v>
      </c>
      <c r="S1505">
        <v>0</v>
      </c>
      <c r="T1505">
        <v>51</v>
      </c>
    </row>
    <row r="1506" spans="1:20" x14ac:dyDescent="0.25">
      <c r="A1506" s="1">
        <v>44605</v>
      </c>
      <c r="B1506">
        <v>37</v>
      </c>
      <c r="C1506">
        <v>85188</v>
      </c>
      <c r="D1506">
        <v>571</v>
      </c>
      <c r="E1506" t="s">
        <v>20</v>
      </c>
      <c r="F1506" t="s">
        <v>25</v>
      </c>
      <c r="G1506">
        <v>35173</v>
      </c>
      <c r="H1506">
        <v>84</v>
      </c>
      <c r="I1506" t="s">
        <v>22</v>
      </c>
      <c r="J1506" t="s">
        <v>27</v>
      </c>
      <c r="K1506">
        <v>560</v>
      </c>
      <c r="L1506">
        <v>0.42381375199999999</v>
      </c>
      <c r="M1506" t="s">
        <v>24</v>
      </c>
      <c r="N1506">
        <v>23</v>
      </c>
      <c r="O1506">
        <v>4193</v>
      </c>
      <c r="P1506">
        <v>7099</v>
      </c>
      <c r="Q1506">
        <v>9798</v>
      </c>
      <c r="R1506">
        <v>0.25328904899999999</v>
      </c>
      <c r="S1506">
        <v>0</v>
      </c>
      <c r="T1506">
        <v>66</v>
      </c>
    </row>
    <row r="1507" spans="1:20" x14ac:dyDescent="0.25">
      <c r="A1507" s="1">
        <v>44606</v>
      </c>
      <c r="B1507">
        <v>34</v>
      </c>
      <c r="C1507">
        <v>24951</v>
      </c>
      <c r="D1507">
        <v>450</v>
      </c>
      <c r="E1507" t="s">
        <v>20</v>
      </c>
      <c r="F1507" t="s">
        <v>25</v>
      </c>
      <c r="G1507">
        <v>21181</v>
      </c>
      <c r="H1507">
        <v>60</v>
      </c>
      <c r="I1507" t="s">
        <v>22</v>
      </c>
      <c r="J1507" t="s">
        <v>27</v>
      </c>
      <c r="K1507">
        <v>1243</v>
      </c>
      <c r="L1507">
        <v>7.0222206999999995E-2</v>
      </c>
      <c r="M1507" t="s">
        <v>24</v>
      </c>
      <c r="N1507">
        <v>29</v>
      </c>
      <c r="O1507">
        <v>2443</v>
      </c>
      <c r="P1507">
        <v>2079.25</v>
      </c>
      <c r="Q1507">
        <v>39067</v>
      </c>
      <c r="R1507">
        <v>0.30286906099999999</v>
      </c>
      <c r="S1507">
        <v>0</v>
      </c>
      <c r="T1507">
        <v>52</v>
      </c>
    </row>
    <row r="1508" spans="1:20" x14ac:dyDescent="0.25">
      <c r="A1508" s="1">
        <v>44607</v>
      </c>
      <c r="B1508">
        <v>48</v>
      </c>
      <c r="C1508">
        <v>59238</v>
      </c>
      <c r="D1508">
        <v>595</v>
      </c>
      <c r="E1508" t="s">
        <v>20</v>
      </c>
      <c r="F1508" t="s">
        <v>21</v>
      </c>
      <c r="G1508">
        <v>16829</v>
      </c>
      <c r="H1508">
        <v>60</v>
      </c>
      <c r="I1508" t="s">
        <v>26</v>
      </c>
      <c r="J1508" t="s">
        <v>23</v>
      </c>
      <c r="K1508">
        <v>196</v>
      </c>
      <c r="L1508">
        <v>0.35391989699999998</v>
      </c>
      <c r="M1508" t="s">
        <v>24</v>
      </c>
      <c r="N1508">
        <v>23</v>
      </c>
      <c r="O1508">
        <v>9655</v>
      </c>
      <c r="P1508">
        <v>4936.5</v>
      </c>
      <c r="Q1508">
        <v>8171</v>
      </c>
      <c r="R1508">
        <v>0.21251875100000001</v>
      </c>
      <c r="S1508">
        <v>0</v>
      </c>
      <c r="T1508">
        <v>65</v>
      </c>
    </row>
    <row r="1509" spans="1:20" x14ac:dyDescent="0.25">
      <c r="A1509" s="1">
        <v>44608</v>
      </c>
      <c r="B1509">
        <v>51</v>
      </c>
      <c r="C1509">
        <v>32641</v>
      </c>
      <c r="D1509">
        <v>614</v>
      </c>
      <c r="E1509" t="s">
        <v>20</v>
      </c>
      <c r="F1509" t="s">
        <v>29</v>
      </c>
      <c r="G1509">
        <v>18481</v>
      </c>
      <c r="H1509">
        <v>24</v>
      </c>
      <c r="I1509" t="s">
        <v>22</v>
      </c>
      <c r="J1509" t="s">
        <v>34</v>
      </c>
      <c r="K1509">
        <v>581</v>
      </c>
      <c r="L1509">
        <v>0.19872435699999999</v>
      </c>
      <c r="M1509" t="s">
        <v>24</v>
      </c>
      <c r="N1509">
        <v>26</v>
      </c>
      <c r="O1509">
        <v>1594</v>
      </c>
      <c r="P1509">
        <v>2720.083333</v>
      </c>
      <c r="Q1509">
        <v>9425</v>
      </c>
      <c r="R1509">
        <v>0.19705829499999999</v>
      </c>
      <c r="S1509">
        <v>0</v>
      </c>
      <c r="T1509">
        <v>48</v>
      </c>
    </row>
    <row r="1510" spans="1:20" x14ac:dyDescent="0.25">
      <c r="A1510" s="1">
        <v>44609</v>
      </c>
      <c r="B1510">
        <v>41</v>
      </c>
      <c r="C1510">
        <v>41482</v>
      </c>
      <c r="D1510">
        <v>501</v>
      </c>
      <c r="E1510" t="s">
        <v>52</v>
      </c>
      <c r="F1510" t="s">
        <v>32</v>
      </c>
      <c r="G1510">
        <v>15842</v>
      </c>
      <c r="H1510">
        <v>24</v>
      </c>
      <c r="I1510" t="s">
        <v>22</v>
      </c>
      <c r="J1510" t="s">
        <v>30</v>
      </c>
      <c r="K1510">
        <v>105</v>
      </c>
      <c r="L1510">
        <v>3.3098764000000003E-2</v>
      </c>
      <c r="M1510" t="s">
        <v>24</v>
      </c>
      <c r="N1510">
        <v>26</v>
      </c>
      <c r="O1510">
        <v>1590</v>
      </c>
      <c r="P1510">
        <v>3456.833333</v>
      </c>
      <c r="Q1510">
        <v>71622</v>
      </c>
      <c r="R1510">
        <v>0.23181402700000001</v>
      </c>
      <c r="S1510">
        <v>0</v>
      </c>
      <c r="T1510">
        <v>54</v>
      </c>
    </row>
    <row r="1511" spans="1:20" x14ac:dyDescent="0.25">
      <c r="A1511" s="1">
        <v>44610</v>
      </c>
      <c r="B1511">
        <v>57</v>
      </c>
      <c r="C1511">
        <v>15000</v>
      </c>
      <c r="D1511">
        <v>549</v>
      </c>
      <c r="E1511" t="s">
        <v>45</v>
      </c>
      <c r="F1511" t="s">
        <v>29</v>
      </c>
      <c r="G1511">
        <v>45418</v>
      </c>
      <c r="H1511">
        <v>96</v>
      </c>
      <c r="I1511" t="s">
        <v>35</v>
      </c>
      <c r="J1511" t="s">
        <v>34</v>
      </c>
      <c r="K1511">
        <v>353</v>
      </c>
      <c r="L1511">
        <v>0.57623311600000005</v>
      </c>
      <c r="M1511" t="s">
        <v>24</v>
      </c>
      <c r="N1511">
        <v>19</v>
      </c>
      <c r="O1511">
        <v>1835</v>
      </c>
      <c r="P1511">
        <v>1250</v>
      </c>
      <c r="Q1511">
        <v>33252</v>
      </c>
      <c r="R1511">
        <v>0.24473439999999999</v>
      </c>
      <c r="S1511">
        <v>0</v>
      </c>
      <c r="T1511">
        <v>66</v>
      </c>
    </row>
    <row r="1512" spans="1:20" x14ac:dyDescent="0.25">
      <c r="A1512" s="1">
        <v>44611</v>
      </c>
      <c r="B1512">
        <v>26</v>
      </c>
      <c r="C1512">
        <v>134679</v>
      </c>
      <c r="D1512">
        <v>588</v>
      </c>
      <c r="E1512" t="s">
        <v>20</v>
      </c>
      <c r="F1512" t="s">
        <v>29</v>
      </c>
      <c r="G1512">
        <v>7454</v>
      </c>
      <c r="H1512">
        <v>48</v>
      </c>
      <c r="I1512" t="s">
        <v>22</v>
      </c>
      <c r="J1512" t="s">
        <v>23</v>
      </c>
      <c r="K1512">
        <v>228</v>
      </c>
      <c r="L1512">
        <v>0.39424293399999999</v>
      </c>
      <c r="M1512" t="s">
        <v>34</v>
      </c>
      <c r="N1512">
        <v>28</v>
      </c>
      <c r="O1512">
        <v>2738</v>
      </c>
      <c r="P1512">
        <v>11223.25</v>
      </c>
      <c r="Q1512">
        <v>291316</v>
      </c>
      <c r="R1512">
        <v>0.22355699400000001</v>
      </c>
      <c r="S1512">
        <v>1</v>
      </c>
      <c r="T1512">
        <v>36.799999999999997</v>
      </c>
    </row>
    <row r="1513" spans="1:20" x14ac:dyDescent="0.25">
      <c r="A1513" s="1">
        <v>44612</v>
      </c>
      <c r="B1513">
        <v>37</v>
      </c>
      <c r="C1513">
        <v>42408</v>
      </c>
      <c r="D1513">
        <v>644</v>
      </c>
      <c r="E1513" t="s">
        <v>20</v>
      </c>
      <c r="F1513" t="s">
        <v>21</v>
      </c>
      <c r="G1513">
        <v>45422</v>
      </c>
      <c r="H1513">
        <v>84</v>
      </c>
      <c r="I1513" t="s">
        <v>26</v>
      </c>
      <c r="J1513" t="s">
        <v>30</v>
      </c>
      <c r="K1513">
        <v>590</v>
      </c>
      <c r="L1513">
        <v>0.34497874099999998</v>
      </c>
      <c r="M1513" t="s">
        <v>24</v>
      </c>
      <c r="N1513">
        <v>17</v>
      </c>
      <c r="O1513">
        <v>1031</v>
      </c>
      <c r="P1513">
        <v>3534</v>
      </c>
      <c r="Q1513">
        <v>25132</v>
      </c>
      <c r="R1513">
        <v>0.24716444700000001</v>
      </c>
      <c r="S1513">
        <v>0</v>
      </c>
      <c r="T1513">
        <v>52</v>
      </c>
    </row>
    <row r="1514" spans="1:20" x14ac:dyDescent="0.25">
      <c r="A1514" s="1">
        <v>44613</v>
      </c>
      <c r="B1514">
        <v>31</v>
      </c>
      <c r="D1514">
        <v>593</v>
      </c>
      <c r="E1514" t="s">
        <v>20</v>
      </c>
      <c r="F1514" t="s">
        <v>32</v>
      </c>
      <c r="G1514">
        <v>8604</v>
      </c>
      <c r="I1514" t="s">
        <v>26</v>
      </c>
      <c r="J1514" t="s">
        <v>30</v>
      </c>
      <c r="K1514">
        <v>400</v>
      </c>
      <c r="L1514">
        <v>0.58669216300000004</v>
      </c>
      <c r="M1514" t="s">
        <v>31</v>
      </c>
      <c r="N1514">
        <v>28</v>
      </c>
      <c r="O1514">
        <v>2164</v>
      </c>
      <c r="P1514">
        <v>5054.9166670000004</v>
      </c>
      <c r="Q1514">
        <v>146774</v>
      </c>
      <c r="R1514">
        <v>0.20030974400000001</v>
      </c>
      <c r="S1514">
        <v>1</v>
      </c>
      <c r="T1514">
        <v>43.2</v>
      </c>
    </row>
    <row r="1515" spans="1:20" x14ac:dyDescent="0.25">
      <c r="A1515" s="1">
        <v>44614</v>
      </c>
      <c r="B1515">
        <v>18</v>
      </c>
      <c r="C1515">
        <v>57262</v>
      </c>
      <c r="D1515">
        <v>605</v>
      </c>
      <c r="E1515" t="s">
        <v>52</v>
      </c>
      <c r="F1515" t="s">
        <v>29</v>
      </c>
      <c r="G1515">
        <v>37919</v>
      </c>
      <c r="H1515">
        <v>72</v>
      </c>
      <c r="I1515" t="s">
        <v>22</v>
      </c>
      <c r="J1515" t="s">
        <v>30</v>
      </c>
      <c r="K1515">
        <v>440</v>
      </c>
      <c r="L1515">
        <v>0.26685478899999998</v>
      </c>
      <c r="M1515" t="s">
        <v>24</v>
      </c>
      <c r="N1515">
        <v>27</v>
      </c>
      <c r="O1515">
        <v>7748</v>
      </c>
      <c r="P1515">
        <v>4771.8333329999996</v>
      </c>
      <c r="Q1515">
        <v>24970</v>
      </c>
      <c r="R1515">
        <v>0.22988397599999999</v>
      </c>
      <c r="S1515">
        <v>0</v>
      </c>
      <c r="T1515">
        <v>50</v>
      </c>
    </row>
    <row r="1516" spans="1:20" x14ac:dyDescent="0.25">
      <c r="A1516" s="1">
        <v>44615</v>
      </c>
      <c r="B1516">
        <v>39</v>
      </c>
      <c r="C1516">
        <v>38210</v>
      </c>
      <c r="D1516">
        <v>568</v>
      </c>
      <c r="E1516" t="s">
        <v>20</v>
      </c>
      <c r="F1516" t="s">
        <v>25</v>
      </c>
      <c r="G1516">
        <v>36950</v>
      </c>
      <c r="H1516">
        <v>48</v>
      </c>
      <c r="I1516" t="s">
        <v>22</v>
      </c>
      <c r="J1516" t="s">
        <v>30</v>
      </c>
      <c r="K1516">
        <v>380</v>
      </c>
      <c r="L1516">
        <v>0.28919191900000002</v>
      </c>
      <c r="M1516" t="s">
        <v>24</v>
      </c>
      <c r="N1516">
        <v>29</v>
      </c>
      <c r="O1516">
        <v>6759</v>
      </c>
      <c r="P1516">
        <v>3184.166667</v>
      </c>
      <c r="Q1516">
        <v>108007</v>
      </c>
      <c r="R1516">
        <v>0.23802658800000001</v>
      </c>
      <c r="S1516">
        <v>0</v>
      </c>
      <c r="T1516">
        <v>52</v>
      </c>
    </row>
    <row r="1517" spans="1:20" x14ac:dyDescent="0.25">
      <c r="A1517" s="1">
        <v>44616</v>
      </c>
      <c r="B1517">
        <v>38</v>
      </c>
      <c r="C1517">
        <v>21059</v>
      </c>
      <c r="E1517" t="s">
        <v>45</v>
      </c>
      <c r="F1517" t="s">
        <v>32</v>
      </c>
      <c r="G1517">
        <v>37535</v>
      </c>
      <c r="H1517">
        <v>48</v>
      </c>
      <c r="I1517" t="s">
        <v>35</v>
      </c>
      <c r="J1517" t="s">
        <v>30</v>
      </c>
      <c r="K1517">
        <v>446</v>
      </c>
      <c r="L1517">
        <v>0.27809621899999998</v>
      </c>
      <c r="M1517" t="s">
        <v>38</v>
      </c>
      <c r="N1517">
        <v>22</v>
      </c>
      <c r="O1517">
        <v>715</v>
      </c>
      <c r="P1517">
        <v>1754.916667</v>
      </c>
      <c r="Q1517">
        <v>10826</v>
      </c>
      <c r="R1517">
        <v>0.34498061299999999</v>
      </c>
      <c r="S1517">
        <v>0</v>
      </c>
      <c r="T1517">
        <v>56</v>
      </c>
    </row>
    <row r="1518" spans="1:20" x14ac:dyDescent="0.25">
      <c r="A1518" s="1">
        <v>44617</v>
      </c>
      <c r="B1518">
        <v>58</v>
      </c>
      <c r="C1518">
        <v>31081</v>
      </c>
      <c r="D1518">
        <v>619</v>
      </c>
      <c r="E1518" t="s">
        <v>33</v>
      </c>
      <c r="F1518" t="s">
        <v>29</v>
      </c>
      <c r="G1518">
        <v>18080</v>
      </c>
      <c r="H1518">
        <v>96</v>
      </c>
      <c r="I1518" t="s">
        <v>35</v>
      </c>
      <c r="J1518" t="s">
        <v>27</v>
      </c>
      <c r="K1518">
        <v>452</v>
      </c>
      <c r="L1518">
        <v>0.48349909299999999</v>
      </c>
      <c r="M1518" t="s">
        <v>31</v>
      </c>
      <c r="N1518">
        <v>29</v>
      </c>
      <c r="O1518">
        <v>444</v>
      </c>
      <c r="P1518">
        <v>2590.083333</v>
      </c>
      <c r="Q1518">
        <v>199948</v>
      </c>
      <c r="R1518">
        <v>0.24599240999999999</v>
      </c>
      <c r="S1518">
        <v>0</v>
      </c>
      <c r="T1518">
        <v>52</v>
      </c>
    </row>
    <row r="1519" spans="1:20" x14ac:dyDescent="0.25">
      <c r="A1519" s="1">
        <v>44618</v>
      </c>
      <c r="B1519">
        <v>47</v>
      </c>
      <c r="C1519">
        <v>44129</v>
      </c>
      <c r="D1519">
        <v>551</v>
      </c>
      <c r="E1519" t="s">
        <v>20</v>
      </c>
      <c r="F1519" t="s">
        <v>25</v>
      </c>
      <c r="G1519">
        <v>29275</v>
      </c>
      <c r="H1519">
        <v>24</v>
      </c>
      <c r="I1519" t="s">
        <v>22</v>
      </c>
      <c r="J1519" t="s">
        <v>27</v>
      </c>
      <c r="K1519">
        <v>439</v>
      </c>
      <c r="L1519">
        <v>0.31778582</v>
      </c>
      <c r="M1519" t="s">
        <v>38</v>
      </c>
      <c r="N1519">
        <v>30</v>
      </c>
      <c r="O1519">
        <v>4628</v>
      </c>
      <c r="P1519">
        <v>3677.416667</v>
      </c>
      <c r="Q1519">
        <v>33927</v>
      </c>
      <c r="R1519">
        <v>0.245070814</v>
      </c>
      <c r="S1519">
        <v>0</v>
      </c>
      <c r="T1519">
        <v>56</v>
      </c>
    </row>
    <row r="1520" spans="1:20" x14ac:dyDescent="0.25">
      <c r="A1520" s="1">
        <v>44619</v>
      </c>
      <c r="B1520">
        <v>27</v>
      </c>
      <c r="C1520">
        <v>33656</v>
      </c>
      <c r="D1520">
        <v>514</v>
      </c>
      <c r="E1520" t="s">
        <v>20</v>
      </c>
      <c r="F1520" t="s">
        <v>29</v>
      </c>
      <c r="H1520">
        <v>48</v>
      </c>
      <c r="I1520" t="s">
        <v>22</v>
      </c>
      <c r="J1520" t="s">
        <v>23</v>
      </c>
      <c r="K1520">
        <v>464</v>
      </c>
      <c r="L1520">
        <v>0.21856985400000001</v>
      </c>
      <c r="M1520" t="s">
        <v>28</v>
      </c>
      <c r="N1520">
        <v>19</v>
      </c>
      <c r="O1520">
        <v>3057</v>
      </c>
      <c r="P1520">
        <v>2804.666667</v>
      </c>
      <c r="Q1520">
        <v>2048</v>
      </c>
      <c r="R1520">
        <v>0.25495287700000002</v>
      </c>
      <c r="S1520">
        <v>0</v>
      </c>
      <c r="T1520">
        <v>52</v>
      </c>
    </row>
    <row r="1521" spans="1:20" x14ac:dyDescent="0.25">
      <c r="A1521" s="1">
        <v>44620</v>
      </c>
      <c r="B1521">
        <v>62</v>
      </c>
      <c r="C1521">
        <v>24627</v>
      </c>
      <c r="D1521">
        <v>515</v>
      </c>
      <c r="E1521" t="s">
        <v>52</v>
      </c>
      <c r="F1521" t="s">
        <v>32</v>
      </c>
      <c r="G1521">
        <v>25126</v>
      </c>
      <c r="H1521">
        <v>108</v>
      </c>
      <c r="I1521" t="s">
        <v>26</v>
      </c>
      <c r="J1521" t="s">
        <v>30</v>
      </c>
      <c r="K1521">
        <v>573</v>
      </c>
      <c r="L1521">
        <v>0.47695236299999999</v>
      </c>
      <c r="M1521" t="s">
        <v>34</v>
      </c>
      <c r="N1521">
        <v>19</v>
      </c>
      <c r="O1521">
        <v>2404</v>
      </c>
      <c r="P1521">
        <v>2052.25</v>
      </c>
      <c r="Q1521">
        <v>16584</v>
      </c>
      <c r="R1521">
        <v>0.29658766199999997</v>
      </c>
      <c r="S1521">
        <v>0</v>
      </c>
      <c r="T1521">
        <v>58</v>
      </c>
    </row>
    <row r="1522" spans="1:20" x14ac:dyDescent="0.25">
      <c r="A1522" s="1">
        <v>44621</v>
      </c>
      <c r="B1522">
        <v>54</v>
      </c>
      <c r="C1522">
        <v>38728</v>
      </c>
      <c r="D1522">
        <v>642</v>
      </c>
      <c r="E1522" t="s">
        <v>20</v>
      </c>
      <c r="F1522" t="s">
        <v>41</v>
      </c>
      <c r="G1522">
        <v>23003</v>
      </c>
      <c r="H1522">
        <v>72</v>
      </c>
      <c r="I1522" t="s">
        <v>22</v>
      </c>
      <c r="J1522" t="s">
        <v>27</v>
      </c>
      <c r="K1522">
        <v>308</v>
      </c>
      <c r="L1522">
        <v>0.26345238199999998</v>
      </c>
      <c r="M1522" t="s">
        <v>38</v>
      </c>
      <c r="N1522">
        <v>20</v>
      </c>
      <c r="O1522">
        <v>867</v>
      </c>
      <c r="P1522">
        <v>3227.333333</v>
      </c>
      <c r="Q1522">
        <v>33871</v>
      </c>
      <c r="R1522">
        <v>0.21158558</v>
      </c>
      <c r="S1522">
        <v>0</v>
      </c>
      <c r="T1522">
        <v>53</v>
      </c>
    </row>
    <row r="1523" spans="1:20" x14ac:dyDescent="0.25">
      <c r="A1523" s="1">
        <v>44622</v>
      </c>
      <c r="B1523">
        <v>46</v>
      </c>
      <c r="C1523">
        <v>75173</v>
      </c>
      <c r="D1523">
        <v>619</v>
      </c>
      <c r="E1523" t="s">
        <v>20</v>
      </c>
      <c r="F1523" t="s">
        <v>21</v>
      </c>
      <c r="G1523">
        <v>47414</v>
      </c>
      <c r="H1523">
        <v>48</v>
      </c>
      <c r="I1523" t="s">
        <v>26</v>
      </c>
      <c r="J1523" t="s">
        <v>23</v>
      </c>
      <c r="K1523">
        <v>539</v>
      </c>
      <c r="L1523">
        <v>0.49108429300000001</v>
      </c>
      <c r="M1523" t="s">
        <v>24</v>
      </c>
      <c r="N1523">
        <v>20</v>
      </c>
      <c r="O1523">
        <v>20587</v>
      </c>
      <c r="P1523">
        <v>6264.4166670000004</v>
      </c>
      <c r="Q1523">
        <v>13868</v>
      </c>
      <c r="R1523">
        <v>0.21772325000000001</v>
      </c>
      <c r="S1523">
        <v>0</v>
      </c>
      <c r="T1523">
        <v>54</v>
      </c>
    </row>
    <row r="1524" spans="1:20" x14ac:dyDescent="0.25">
      <c r="A1524" s="1">
        <v>44623</v>
      </c>
      <c r="B1524">
        <v>37</v>
      </c>
      <c r="C1524">
        <v>66124</v>
      </c>
      <c r="D1524">
        <v>494</v>
      </c>
      <c r="E1524" t="s">
        <v>20</v>
      </c>
      <c r="F1524" t="s">
        <v>32</v>
      </c>
      <c r="G1524">
        <v>13893</v>
      </c>
      <c r="H1524">
        <v>48</v>
      </c>
      <c r="I1524" t="s">
        <v>22</v>
      </c>
      <c r="J1524" t="s">
        <v>23</v>
      </c>
      <c r="K1524">
        <v>844</v>
      </c>
      <c r="L1524">
        <v>0.215502636</v>
      </c>
      <c r="M1524" t="s">
        <v>31</v>
      </c>
      <c r="N1524">
        <v>17</v>
      </c>
      <c r="O1524">
        <v>680</v>
      </c>
      <c r="P1524">
        <v>5510.3333329999996</v>
      </c>
      <c r="Q1524">
        <v>15824</v>
      </c>
      <c r="R1524">
        <v>0.20951439999999999</v>
      </c>
      <c r="S1524">
        <v>1</v>
      </c>
      <c r="T1524">
        <v>41.6</v>
      </c>
    </row>
    <row r="1525" spans="1:20" x14ac:dyDescent="0.25">
      <c r="A1525" s="1">
        <v>44624</v>
      </c>
      <c r="B1525">
        <v>28</v>
      </c>
      <c r="C1525">
        <v>24493</v>
      </c>
      <c r="D1525">
        <v>492</v>
      </c>
      <c r="E1525" t="s">
        <v>20</v>
      </c>
      <c r="F1525" t="s">
        <v>29</v>
      </c>
      <c r="H1525">
        <v>36</v>
      </c>
      <c r="I1525" t="s">
        <v>35</v>
      </c>
      <c r="J1525" t="s">
        <v>30</v>
      </c>
      <c r="K1525">
        <v>467</v>
      </c>
      <c r="L1525">
        <v>0.136732507</v>
      </c>
      <c r="M1525" t="s">
        <v>28</v>
      </c>
      <c r="N1525">
        <v>19</v>
      </c>
      <c r="O1525">
        <v>2715</v>
      </c>
      <c r="P1525">
        <v>2041.083333</v>
      </c>
      <c r="Q1525">
        <v>7927</v>
      </c>
      <c r="R1525">
        <v>0.25478421499999998</v>
      </c>
      <c r="S1525">
        <v>0</v>
      </c>
      <c r="T1525">
        <v>51</v>
      </c>
    </row>
    <row r="1526" spans="1:20" x14ac:dyDescent="0.25">
      <c r="A1526" s="1">
        <v>44625</v>
      </c>
      <c r="B1526">
        <v>35</v>
      </c>
      <c r="C1526">
        <v>20060</v>
      </c>
      <c r="E1526" t="s">
        <v>20</v>
      </c>
      <c r="F1526" t="s">
        <v>32</v>
      </c>
      <c r="G1526">
        <v>18975</v>
      </c>
      <c r="H1526">
        <v>60</v>
      </c>
      <c r="I1526" t="s">
        <v>26</v>
      </c>
      <c r="J1526" t="s">
        <v>27</v>
      </c>
      <c r="K1526">
        <v>311</v>
      </c>
      <c r="L1526">
        <v>0.287007976</v>
      </c>
      <c r="M1526" t="s">
        <v>31</v>
      </c>
      <c r="N1526">
        <v>23</v>
      </c>
      <c r="O1526">
        <v>2331</v>
      </c>
      <c r="P1526">
        <v>1671.666667</v>
      </c>
      <c r="Q1526">
        <v>350394</v>
      </c>
      <c r="R1526">
        <v>0.28469456100000001</v>
      </c>
      <c r="S1526">
        <v>0</v>
      </c>
      <c r="T1526">
        <v>54</v>
      </c>
    </row>
    <row r="1527" spans="1:20" x14ac:dyDescent="0.25">
      <c r="A1527" s="1">
        <v>44626</v>
      </c>
      <c r="B1527">
        <v>53</v>
      </c>
      <c r="C1527">
        <v>59112</v>
      </c>
      <c r="D1527">
        <v>591</v>
      </c>
      <c r="E1527" t="s">
        <v>20</v>
      </c>
      <c r="F1527" t="s">
        <v>29</v>
      </c>
      <c r="G1527">
        <v>8758</v>
      </c>
      <c r="H1527">
        <v>96</v>
      </c>
      <c r="I1527" t="s">
        <v>26</v>
      </c>
      <c r="J1527" t="s">
        <v>27</v>
      </c>
      <c r="K1527">
        <v>203</v>
      </c>
      <c r="L1527">
        <v>0.21514905400000001</v>
      </c>
      <c r="M1527" t="s">
        <v>38</v>
      </c>
      <c r="N1527">
        <v>36</v>
      </c>
      <c r="O1527">
        <v>11316</v>
      </c>
      <c r="P1527">
        <v>4926</v>
      </c>
      <c r="Q1527">
        <v>6163</v>
      </c>
      <c r="R1527">
        <v>0.24163109599999999</v>
      </c>
      <c r="S1527">
        <v>0</v>
      </c>
      <c r="T1527">
        <v>52</v>
      </c>
    </row>
    <row r="1528" spans="1:20" x14ac:dyDescent="0.25">
      <c r="A1528" s="1">
        <v>44627</v>
      </c>
      <c r="B1528">
        <v>62</v>
      </c>
      <c r="C1528">
        <v>47389</v>
      </c>
      <c r="D1528">
        <v>639</v>
      </c>
      <c r="F1528" t="s">
        <v>32</v>
      </c>
      <c r="G1528">
        <v>23710</v>
      </c>
      <c r="H1528">
        <v>48</v>
      </c>
      <c r="I1528" t="s">
        <v>26</v>
      </c>
      <c r="J1528" t="s">
        <v>27</v>
      </c>
      <c r="K1528">
        <v>219</v>
      </c>
      <c r="L1528">
        <v>0.17688915699999999</v>
      </c>
      <c r="M1528" t="s">
        <v>28</v>
      </c>
      <c r="N1528">
        <v>25</v>
      </c>
      <c r="O1528">
        <v>3922</v>
      </c>
      <c r="P1528">
        <v>3949.083333</v>
      </c>
      <c r="Q1528">
        <v>8423</v>
      </c>
      <c r="R1528">
        <v>0.20955220999999999</v>
      </c>
      <c r="S1528">
        <v>0</v>
      </c>
      <c r="T1528">
        <v>51</v>
      </c>
    </row>
    <row r="1529" spans="1:20" x14ac:dyDescent="0.25">
      <c r="A1529" s="1">
        <v>44628</v>
      </c>
      <c r="B1529">
        <v>58</v>
      </c>
      <c r="C1529">
        <v>42523</v>
      </c>
      <c r="D1529">
        <v>648</v>
      </c>
      <c r="E1529" t="s">
        <v>20</v>
      </c>
      <c r="F1529" t="s">
        <v>25</v>
      </c>
      <c r="G1529">
        <v>32815</v>
      </c>
      <c r="H1529">
        <v>72</v>
      </c>
      <c r="I1529" t="s">
        <v>26</v>
      </c>
      <c r="J1529" t="s">
        <v>27</v>
      </c>
      <c r="K1529">
        <v>582</v>
      </c>
      <c r="L1529">
        <v>0.14599436800000001</v>
      </c>
      <c r="M1529" t="s">
        <v>31</v>
      </c>
      <c r="N1529">
        <v>22</v>
      </c>
      <c r="O1529">
        <v>2462</v>
      </c>
      <c r="P1529">
        <v>3543.583333</v>
      </c>
      <c r="Q1529">
        <v>46681</v>
      </c>
      <c r="R1529">
        <v>0.22431116000000001</v>
      </c>
      <c r="S1529">
        <v>0</v>
      </c>
      <c r="T1529">
        <v>48</v>
      </c>
    </row>
    <row r="1530" spans="1:20" x14ac:dyDescent="0.25">
      <c r="A1530" s="1">
        <v>44629</v>
      </c>
      <c r="B1530">
        <v>34</v>
      </c>
      <c r="C1530">
        <v>82361</v>
      </c>
      <c r="D1530">
        <v>476</v>
      </c>
      <c r="E1530" t="s">
        <v>45</v>
      </c>
      <c r="F1530" t="s">
        <v>41</v>
      </c>
      <c r="G1530">
        <v>13060</v>
      </c>
      <c r="H1530">
        <v>48</v>
      </c>
      <c r="I1530" t="s">
        <v>26</v>
      </c>
      <c r="J1530" t="s">
        <v>30</v>
      </c>
      <c r="K1530">
        <v>578</v>
      </c>
      <c r="L1530">
        <v>0.41194613099999999</v>
      </c>
      <c r="M1530" t="s">
        <v>28</v>
      </c>
      <c r="N1530">
        <v>31</v>
      </c>
      <c r="O1530">
        <v>693</v>
      </c>
      <c r="P1530">
        <v>6863.4166670000004</v>
      </c>
      <c r="Q1530">
        <v>2736</v>
      </c>
      <c r="R1530">
        <v>0.32407200000000003</v>
      </c>
      <c r="S1530">
        <v>0</v>
      </c>
      <c r="T1530">
        <v>57</v>
      </c>
    </row>
    <row r="1531" spans="1:20" x14ac:dyDescent="0.25">
      <c r="A1531" s="1">
        <v>44630</v>
      </c>
      <c r="B1531">
        <v>26</v>
      </c>
      <c r="C1531">
        <v>42875</v>
      </c>
      <c r="D1531">
        <v>561</v>
      </c>
      <c r="E1531" t="s">
        <v>20</v>
      </c>
      <c r="F1531" t="s">
        <v>32</v>
      </c>
      <c r="G1531">
        <v>31604</v>
      </c>
      <c r="H1531">
        <v>84</v>
      </c>
      <c r="I1531" t="s">
        <v>26</v>
      </c>
      <c r="J1531" t="s">
        <v>27</v>
      </c>
      <c r="K1531">
        <v>741</v>
      </c>
      <c r="L1531">
        <v>0.41934173800000002</v>
      </c>
      <c r="M1531" t="s">
        <v>38</v>
      </c>
      <c r="N1531">
        <v>12</v>
      </c>
      <c r="O1531">
        <v>15548</v>
      </c>
      <c r="P1531">
        <v>3572.916667</v>
      </c>
      <c r="Q1531">
        <v>277336</v>
      </c>
      <c r="R1531">
        <v>0.314823666</v>
      </c>
      <c r="S1531">
        <v>0</v>
      </c>
      <c r="T1531">
        <v>50</v>
      </c>
    </row>
    <row r="1532" spans="1:20" x14ac:dyDescent="0.25">
      <c r="A1532" s="1">
        <v>44631</v>
      </c>
      <c r="B1532">
        <v>41</v>
      </c>
      <c r="C1532">
        <v>21601</v>
      </c>
      <c r="D1532">
        <v>577</v>
      </c>
      <c r="E1532" t="s">
        <v>20</v>
      </c>
      <c r="F1532" t="s">
        <v>29</v>
      </c>
      <c r="G1532">
        <v>18373</v>
      </c>
      <c r="H1532">
        <v>12</v>
      </c>
      <c r="I1532" t="s">
        <v>22</v>
      </c>
      <c r="J1532" t="s">
        <v>30</v>
      </c>
      <c r="K1532">
        <v>485</v>
      </c>
      <c r="L1532">
        <v>0.26409242999999999</v>
      </c>
      <c r="M1532" t="s">
        <v>38</v>
      </c>
      <c r="N1532">
        <v>21</v>
      </c>
      <c r="O1532">
        <v>2129</v>
      </c>
      <c r="P1532">
        <v>1800.083333</v>
      </c>
      <c r="Q1532">
        <v>32819</v>
      </c>
      <c r="R1532">
        <v>0.17820681899999999</v>
      </c>
      <c r="S1532">
        <v>0</v>
      </c>
      <c r="T1532">
        <v>54</v>
      </c>
    </row>
    <row r="1533" spans="1:20" x14ac:dyDescent="0.25">
      <c r="A1533" s="1">
        <v>44632</v>
      </c>
      <c r="B1533">
        <v>18</v>
      </c>
      <c r="C1533">
        <v>20235</v>
      </c>
      <c r="D1533">
        <v>539</v>
      </c>
      <c r="E1533" t="s">
        <v>20</v>
      </c>
      <c r="F1533" t="s">
        <v>32</v>
      </c>
      <c r="G1533">
        <v>38336</v>
      </c>
      <c r="H1533">
        <v>24</v>
      </c>
      <c r="I1533" t="s">
        <v>35</v>
      </c>
      <c r="J1533" t="s">
        <v>30</v>
      </c>
      <c r="K1533">
        <v>424</v>
      </c>
      <c r="L1533">
        <v>0.233207201</v>
      </c>
      <c r="M1533" t="s">
        <v>24</v>
      </c>
      <c r="N1533">
        <v>21</v>
      </c>
      <c r="O1533">
        <v>2419</v>
      </c>
      <c r="P1533">
        <v>1686.25</v>
      </c>
      <c r="Q1533">
        <v>28693</v>
      </c>
      <c r="R1533">
        <v>0.19506879999999999</v>
      </c>
      <c r="S1533">
        <v>0</v>
      </c>
      <c r="T1533">
        <v>60</v>
      </c>
    </row>
    <row r="1534" spans="1:20" x14ac:dyDescent="0.25">
      <c r="A1534" s="1">
        <v>44633</v>
      </c>
      <c r="B1534">
        <v>43</v>
      </c>
      <c r="C1534">
        <v>21168</v>
      </c>
      <c r="D1534">
        <v>584</v>
      </c>
      <c r="E1534" t="s">
        <v>20</v>
      </c>
      <c r="F1534" t="s">
        <v>29</v>
      </c>
      <c r="G1534">
        <v>13027</v>
      </c>
      <c r="H1534">
        <v>36</v>
      </c>
      <c r="I1534" t="s">
        <v>35</v>
      </c>
      <c r="J1534" t="s">
        <v>23</v>
      </c>
      <c r="K1534">
        <v>314</v>
      </c>
      <c r="L1534">
        <v>0.45720615399999998</v>
      </c>
      <c r="M1534" t="s">
        <v>38</v>
      </c>
      <c r="N1534">
        <v>22</v>
      </c>
      <c r="O1534">
        <v>4100</v>
      </c>
      <c r="P1534">
        <v>1764</v>
      </c>
      <c r="Q1534">
        <v>34257</v>
      </c>
      <c r="R1534">
        <v>0.214032009</v>
      </c>
      <c r="S1534">
        <v>0</v>
      </c>
      <c r="T1534">
        <v>61</v>
      </c>
    </row>
    <row r="1535" spans="1:20" x14ac:dyDescent="0.25">
      <c r="A1535" s="1">
        <v>44634</v>
      </c>
      <c r="B1535">
        <v>38</v>
      </c>
      <c r="C1535">
        <v>36496</v>
      </c>
      <c r="D1535">
        <v>480</v>
      </c>
      <c r="E1535" t="s">
        <v>45</v>
      </c>
      <c r="F1535" t="s">
        <v>32</v>
      </c>
      <c r="G1535">
        <v>28120</v>
      </c>
      <c r="H1535">
        <v>108</v>
      </c>
      <c r="I1535" t="s">
        <v>26</v>
      </c>
      <c r="J1535" t="s">
        <v>27</v>
      </c>
      <c r="K1535">
        <v>290</v>
      </c>
      <c r="L1535">
        <v>0.195680356</v>
      </c>
      <c r="M1535" t="s">
        <v>38</v>
      </c>
      <c r="N1535">
        <v>21</v>
      </c>
      <c r="O1535">
        <v>4127</v>
      </c>
      <c r="P1535">
        <v>3041.333333</v>
      </c>
      <c r="Q1535">
        <v>86701</v>
      </c>
      <c r="R1535">
        <v>0.345713726</v>
      </c>
      <c r="S1535">
        <v>0</v>
      </c>
      <c r="T1535">
        <v>54</v>
      </c>
    </row>
    <row r="1536" spans="1:20" x14ac:dyDescent="0.25">
      <c r="A1536" s="1">
        <v>44635</v>
      </c>
      <c r="B1536">
        <v>34</v>
      </c>
      <c r="C1536">
        <v>19274</v>
      </c>
      <c r="D1536">
        <v>538</v>
      </c>
      <c r="E1536" t="s">
        <v>33</v>
      </c>
      <c r="F1536" t="s">
        <v>25</v>
      </c>
      <c r="G1536">
        <v>23651</v>
      </c>
      <c r="H1536">
        <v>48</v>
      </c>
      <c r="I1536" t="s">
        <v>26</v>
      </c>
      <c r="J1536" t="s">
        <v>27</v>
      </c>
      <c r="K1536">
        <v>330</v>
      </c>
      <c r="L1536">
        <v>0.21717470699999999</v>
      </c>
      <c r="M1536" t="s">
        <v>34</v>
      </c>
      <c r="N1536">
        <v>25</v>
      </c>
      <c r="O1536">
        <v>70414</v>
      </c>
      <c r="P1536">
        <v>1606.166667</v>
      </c>
      <c r="Q1536">
        <v>32479</v>
      </c>
      <c r="R1536">
        <v>0.24445195</v>
      </c>
      <c r="S1536">
        <v>0</v>
      </c>
      <c r="T1536">
        <v>59</v>
      </c>
    </row>
    <row r="1537" spans="1:20" x14ac:dyDescent="0.25">
      <c r="A1537" s="1">
        <v>44636</v>
      </c>
      <c r="B1537">
        <v>20</v>
      </c>
      <c r="C1537">
        <v>15000</v>
      </c>
      <c r="D1537">
        <v>517</v>
      </c>
      <c r="E1537" t="s">
        <v>20</v>
      </c>
      <c r="F1537" t="s">
        <v>25</v>
      </c>
      <c r="G1537">
        <v>28503</v>
      </c>
      <c r="H1537">
        <v>96</v>
      </c>
      <c r="I1537" t="s">
        <v>26</v>
      </c>
      <c r="J1537" t="s">
        <v>23</v>
      </c>
      <c r="K1537">
        <v>562</v>
      </c>
      <c r="L1537">
        <v>0.352578102</v>
      </c>
      <c r="M1537" t="s">
        <v>34</v>
      </c>
      <c r="N1537">
        <v>26</v>
      </c>
      <c r="O1537">
        <v>2288</v>
      </c>
      <c r="P1537">
        <v>1250</v>
      </c>
      <c r="Q1537">
        <v>118523</v>
      </c>
      <c r="R1537">
        <v>0.28573795800000001</v>
      </c>
      <c r="S1537">
        <v>0</v>
      </c>
      <c r="T1537">
        <v>51</v>
      </c>
    </row>
    <row r="1538" spans="1:20" x14ac:dyDescent="0.25">
      <c r="A1538" s="1">
        <v>44637</v>
      </c>
      <c r="B1538">
        <v>46</v>
      </c>
      <c r="C1538">
        <v>15000</v>
      </c>
      <c r="D1538">
        <v>552</v>
      </c>
      <c r="E1538" t="s">
        <v>20</v>
      </c>
      <c r="F1538" t="s">
        <v>32</v>
      </c>
      <c r="G1538">
        <v>44507</v>
      </c>
      <c r="H1538">
        <v>60</v>
      </c>
      <c r="I1538" t="s">
        <v>22</v>
      </c>
      <c r="J1538" t="s">
        <v>27</v>
      </c>
      <c r="K1538">
        <v>484</v>
      </c>
      <c r="L1538">
        <v>0.34046901600000001</v>
      </c>
      <c r="M1538" t="s">
        <v>28</v>
      </c>
      <c r="N1538">
        <v>14</v>
      </c>
      <c r="O1538">
        <v>2081</v>
      </c>
      <c r="P1538">
        <v>1250</v>
      </c>
      <c r="Q1538">
        <v>3015</v>
      </c>
      <c r="R1538">
        <v>0.30640648399999998</v>
      </c>
      <c r="S1538">
        <v>0</v>
      </c>
      <c r="T1538">
        <v>59</v>
      </c>
    </row>
    <row r="1539" spans="1:20" x14ac:dyDescent="0.25">
      <c r="A1539" s="1">
        <v>44638</v>
      </c>
      <c r="B1539">
        <v>33</v>
      </c>
      <c r="C1539">
        <v>166498</v>
      </c>
      <c r="D1539">
        <v>546</v>
      </c>
      <c r="E1539" t="s">
        <v>20</v>
      </c>
      <c r="F1539" t="s">
        <v>21</v>
      </c>
      <c r="G1539">
        <v>13018</v>
      </c>
      <c r="H1539">
        <v>36</v>
      </c>
      <c r="I1539" t="s">
        <v>44</v>
      </c>
      <c r="J1539" t="s">
        <v>30</v>
      </c>
      <c r="K1539">
        <v>1089</v>
      </c>
      <c r="L1539">
        <v>0.15227528100000001</v>
      </c>
      <c r="M1539" t="s">
        <v>34</v>
      </c>
      <c r="N1539">
        <v>19</v>
      </c>
      <c r="O1539">
        <v>6104</v>
      </c>
      <c r="P1539">
        <v>13874.833329999999</v>
      </c>
      <c r="Q1539">
        <v>175915</v>
      </c>
      <c r="R1539">
        <v>0.222785972</v>
      </c>
      <c r="S1539">
        <v>1</v>
      </c>
      <c r="T1539">
        <v>36.799999999999997</v>
      </c>
    </row>
    <row r="1540" spans="1:20" x14ac:dyDescent="0.25">
      <c r="A1540" s="1">
        <v>44639</v>
      </c>
      <c r="B1540">
        <v>25</v>
      </c>
      <c r="C1540">
        <v>22641</v>
      </c>
      <c r="D1540">
        <v>579</v>
      </c>
      <c r="E1540" t="s">
        <v>20</v>
      </c>
      <c r="F1540" t="s">
        <v>21</v>
      </c>
      <c r="H1540">
        <v>72</v>
      </c>
      <c r="I1540" t="s">
        <v>26</v>
      </c>
      <c r="J1540" t="s">
        <v>30</v>
      </c>
      <c r="K1540">
        <v>860</v>
      </c>
      <c r="L1540">
        <v>0.31824637900000002</v>
      </c>
      <c r="M1540" t="s">
        <v>31</v>
      </c>
      <c r="N1540">
        <v>13</v>
      </c>
      <c r="O1540">
        <v>2280</v>
      </c>
      <c r="P1540">
        <v>1886.75</v>
      </c>
      <c r="Q1540">
        <v>8028</v>
      </c>
      <c r="R1540">
        <v>0.25877874899999997</v>
      </c>
      <c r="S1540">
        <v>0</v>
      </c>
      <c r="T1540">
        <v>56</v>
      </c>
    </row>
    <row r="1541" spans="1:20" x14ac:dyDescent="0.25">
      <c r="A1541" s="1">
        <v>44640</v>
      </c>
      <c r="B1541">
        <v>18</v>
      </c>
      <c r="C1541">
        <v>37167</v>
      </c>
      <c r="D1541">
        <v>566</v>
      </c>
      <c r="E1541" t="s">
        <v>20</v>
      </c>
      <c r="G1541">
        <v>15403</v>
      </c>
      <c r="H1541">
        <v>12</v>
      </c>
      <c r="I1541" t="s">
        <v>22</v>
      </c>
      <c r="J1541" t="s">
        <v>27</v>
      </c>
      <c r="K1541">
        <v>464</v>
      </c>
      <c r="L1541">
        <v>0.16446865699999999</v>
      </c>
      <c r="M1541" t="s">
        <v>31</v>
      </c>
      <c r="N1541">
        <v>27</v>
      </c>
      <c r="O1541">
        <v>5820</v>
      </c>
      <c r="P1541">
        <v>3097.25</v>
      </c>
      <c r="Q1541">
        <v>29080</v>
      </c>
      <c r="R1541">
        <v>0.21379332200000001</v>
      </c>
      <c r="S1541">
        <v>0</v>
      </c>
      <c r="T1541">
        <v>53</v>
      </c>
    </row>
    <row r="1542" spans="1:20" x14ac:dyDescent="0.25">
      <c r="A1542" s="1">
        <v>44641</v>
      </c>
      <c r="B1542">
        <v>39</v>
      </c>
      <c r="C1542">
        <v>45224</v>
      </c>
      <c r="D1542">
        <v>552</v>
      </c>
      <c r="E1542" t="s">
        <v>20</v>
      </c>
      <c r="F1542" t="s">
        <v>32</v>
      </c>
      <c r="G1542">
        <v>14451</v>
      </c>
      <c r="H1542">
        <v>84</v>
      </c>
      <c r="I1542" t="s">
        <v>22</v>
      </c>
      <c r="J1542" t="s">
        <v>30</v>
      </c>
      <c r="K1542">
        <v>220</v>
      </c>
      <c r="L1542">
        <v>0.25058014499999998</v>
      </c>
      <c r="M1542" t="s">
        <v>28</v>
      </c>
      <c r="N1542">
        <v>23</v>
      </c>
      <c r="O1542">
        <v>3876</v>
      </c>
      <c r="P1542">
        <v>3768.666667</v>
      </c>
      <c r="Q1542">
        <v>93507</v>
      </c>
      <c r="R1542">
        <v>0.29426116099999999</v>
      </c>
      <c r="S1542">
        <v>0</v>
      </c>
      <c r="T1542">
        <v>51</v>
      </c>
    </row>
    <row r="1543" spans="1:20" x14ac:dyDescent="0.25">
      <c r="A1543" s="1">
        <v>44642</v>
      </c>
      <c r="B1543">
        <v>61</v>
      </c>
      <c r="C1543">
        <v>48667</v>
      </c>
      <c r="D1543">
        <v>627</v>
      </c>
      <c r="F1543" t="s">
        <v>32</v>
      </c>
      <c r="G1543">
        <v>19414</v>
      </c>
      <c r="H1543">
        <v>60</v>
      </c>
      <c r="I1543" t="s">
        <v>22</v>
      </c>
      <c r="J1543" t="s">
        <v>30</v>
      </c>
      <c r="K1543">
        <v>611</v>
      </c>
      <c r="L1543">
        <v>0.25379817500000001</v>
      </c>
      <c r="M1543" t="s">
        <v>34</v>
      </c>
      <c r="N1543">
        <v>21</v>
      </c>
      <c r="O1543">
        <v>10090</v>
      </c>
      <c r="P1543">
        <v>4055.583333</v>
      </c>
      <c r="Q1543">
        <v>29125</v>
      </c>
      <c r="R1543">
        <v>0.186461661</v>
      </c>
      <c r="S1543">
        <v>0</v>
      </c>
      <c r="T1543">
        <v>53</v>
      </c>
    </row>
    <row r="1544" spans="1:20" x14ac:dyDescent="0.25">
      <c r="A1544" s="1">
        <v>44643</v>
      </c>
      <c r="B1544">
        <v>59</v>
      </c>
      <c r="C1544">
        <v>96720</v>
      </c>
      <c r="E1544" t="s">
        <v>20</v>
      </c>
      <c r="F1544" t="s">
        <v>29</v>
      </c>
      <c r="G1544">
        <v>19366</v>
      </c>
      <c r="H1544">
        <v>60</v>
      </c>
      <c r="I1544" t="s">
        <v>26</v>
      </c>
      <c r="J1544" t="s">
        <v>23</v>
      </c>
      <c r="K1544">
        <v>449</v>
      </c>
      <c r="L1544">
        <v>0.18054197599999999</v>
      </c>
      <c r="M1544" t="s">
        <v>28</v>
      </c>
      <c r="N1544">
        <v>18</v>
      </c>
      <c r="O1544">
        <v>2570</v>
      </c>
      <c r="P1544">
        <v>8060</v>
      </c>
      <c r="Q1544">
        <v>10441</v>
      </c>
      <c r="R1544">
        <v>0.26503919999999997</v>
      </c>
      <c r="S1544">
        <v>0</v>
      </c>
      <c r="T1544">
        <v>59</v>
      </c>
    </row>
    <row r="1545" spans="1:20" x14ac:dyDescent="0.25">
      <c r="A1545" s="1">
        <v>44644</v>
      </c>
      <c r="B1545">
        <v>34</v>
      </c>
      <c r="C1545">
        <v>53532</v>
      </c>
      <c r="D1545">
        <v>619</v>
      </c>
      <c r="E1545" t="s">
        <v>45</v>
      </c>
      <c r="F1545" t="s">
        <v>41</v>
      </c>
      <c r="G1545">
        <v>21956</v>
      </c>
      <c r="H1545">
        <v>72</v>
      </c>
      <c r="I1545" t="s">
        <v>26</v>
      </c>
      <c r="J1545" t="s">
        <v>27</v>
      </c>
      <c r="K1545">
        <v>423</v>
      </c>
      <c r="L1545">
        <v>0.358104072</v>
      </c>
      <c r="M1545" t="s">
        <v>34</v>
      </c>
      <c r="N1545">
        <v>30</v>
      </c>
      <c r="O1545">
        <v>1549</v>
      </c>
      <c r="P1545">
        <v>4461</v>
      </c>
      <c r="Q1545">
        <v>91456</v>
      </c>
      <c r="R1545">
        <v>0.243722888</v>
      </c>
      <c r="S1545">
        <v>0</v>
      </c>
      <c r="T1545">
        <v>54</v>
      </c>
    </row>
    <row r="1546" spans="1:20" x14ac:dyDescent="0.25">
      <c r="A1546" s="1">
        <v>44645</v>
      </c>
      <c r="B1546">
        <v>32</v>
      </c>
      <c r="C1546">
        <v>40329</v>
      </c>
      <c r="D1546">
        <v>539</v>
      </c>
      <c r="E1546" t="s">
        <v>20</v>
      </c>
      <c r="F1546" t="s">
        <v>29</v>
      </c>
      <c r="G1546">
        <v>22823</v>
      </c>
      <c r="H1546">
        <v>60</v>
      </c>
      <c r="I1546" t="s">
        <v>26</v>
      </c>
      <c r="J1546" t="s">
        <v>27</v>
      </c>
      <c r="K1546">
        <v>317</v>
      </c>
      <c r="L1546">
        <v>0.13364348600000001</v>
      </c>
      <c r="M1546" t="s">
        <v>31</v>
      </c>
      <c r="N1546">
        <v>18</v>
      </c>
      <c r="O1546">
        <v>4360</v>
      </c>
      <c r="P1546">
        <v>3360.75</v>
      </c>
      <c r="Q1546">
        <v>1554</v>
      </c>
      <c r="R1546">
        <v>0.264219914</v>
      </c>
      <c r="S1546">
        <v>0</v>
      </c>
      <c r="T1546">
        <v>50</v>
      </c>
    </row>
    <row r="1547" spans="1:20" x14ac:dyDescent="0.25">
      <c r="A1547" s="1">
        <v>44646</v>
      </c>
      <c r="B1547">
        <v>45</v>
      </c>
      <c r="C1547">
        <v>55312</v>
      </c>
      <c r="E1547" t="s">
        <v>20</v>
      </c>
      <c r="F1547" t="s">
        <v>25</v>
      </c>
      <c r="G1547">
        <v>43720</v>
      </c>
      <c r="H1547">
        <v>60</v>
      </c>
      <c r="I1547" t="s">
        <v>26</v>
      </c>
      <c r="J1547" t="s">
        <v>27</v>
      </c>
      <c r="K1547">
        <v>445</v>
      </c>
      <c r="L1547">
        <v>0.46234841599999998</v>
      </c>
      <c r="M1547" t="s">
        <v>28</v>
      </c>
      <c r="N1547">
        <v>27</v>
      </c>
      <c r="O1547">
        <v>657</v>
      </c>
      <c r="P1547">
        <v>4609.3333329999996</v>
      </c>
      <c r="Q1547">
        <v>64801</v>
      </c>
      <c r="R1547">
        <v>0.22572718</v>
      </c>
      <c r="S1547">
        <v>0</v>
      </c>
      <c r="T1547">
        <v>57</v>
      </c>
    </row>
    <row r="1548" spans="1:20" x14ac:dyDescent="0.25">
      <c r="A1548" s="1">
        <v>44647</v>
      </c>
      <c r="B1548">
        <v>28</v>
      </c>
      <c r="C1548">
        <v>55664</v>
      </c>
      <c r="D1548">
        <v>609</v>
      </c>
      <c r="E1548" t="s">
        <v>20</v>
      </c>
      <c r="F1548" t="s">
        <v>21</v>
      </c>
      <c r="G1548">
        <v>32278</v>
      </c>
      <c r="H1548">
        <v>60</v>
      </c>
      <c r="I1548" t="s">
        <v>35</v>
      </c>
      <c r="J1548" t="s">
        <v>30</v>
      </c>
      <c r="K1548">
        <v>710</v>
      </c>
      <c r="L1548">
        <v>0.59185718399999998</v>
      </c>
      <c r="M1548" t="s">
        <v>31</v>
      </c>
      <c r="N1548">
        <v>17</v>
      </c>
      <c r="O1548">
        <v>3757</v>
      </c>
      <c r="P1548">
        <v>4638.6666670000004</v>
      </c>
      <c r="Q1548">
        <v>110005</v>
      </c>
      <c r="R1548">
        <v>0.278713722</v>
      </c>
      <c r="S1548">
        <v>0</v>
      </c>
      <c r="T1548">
        <v>50</v>
      </c>
    </row>
    <row r="1549" spans="1:20" x14ac:dyDescent="0.25">
      <c r="A1549" s="1">
        <v>44648</v>
      </c>
      <c r="B1549">
        <v>43</v>
      </c>
      <c r="C1549">
        <v>54736</v>
      </c>
      <c r="D1549">
        <v>609</v>
      </c>
      <c r="E1549" t="s">
        <v>45</v>
      </c>
      <c r="F1549" t="s">
        <v>32</v>
      </c>
      <c r="G1549">
        <v>11036</v>
      </c>
      <c r="H1549">
        <v>24</v>
      </c>
      <c r="I1549" t="s">
        <v>22</v>
      </c>
      <c r="J1549" t="s">
        <v>30</v>
      </c>
      <c r="K1549">
        <v>923</v>
      </c>
      <c r="L1549">
        <v>0.41638030500000001</v>
      </c>
      <c r="M1549" t="s">
        <v>28</v>
      </c>
      <c r="N1549">
        <v>23</v>
      </c>
      <c r="O1549">
        <v>3318</v>
      </c>
      <c r="P1549">
        <v>4561.3333329999996</v>
      </c>
      <c r="Q1549">
        <v>34866</v>
      </c>
      <c r="R1549">
        <v>0.19326800199999999</v>
      </c>
      <c r="S1549">
        <v>0</v>
      </c>
      <c r="T1549">
        <v>57</v>
      </c>
    </row>
    <row r="1550" spans="1:20" x14ac:dyDescent="0.25">
      <c r="A1550" s="1">
        <v>44649</v>
      </c>
      <c r="B1550">
        <v>49</v>
      </c>
      <c r="C1550">
        <v>93147</v>
      </c>
      <c r="D1550">
        <v>654</v>
      </c>
      <c r="E1550" t="s">
        <v>20</v>
      </c>
      <c r="F1550" t="s">
        <v>21</v>
      </c>
      <c r="G1550">
        <v>30116</v>
      </c>
      <c r="H1550">
        <v>24</v>
      </c>
      <c r="I1550" t="s">
        <v>22</v>
      </c>
      <c r="J1550" t="s">
        <v>30</v>
      </c>
      <c r="K1550">
        <v>526</v>
      </c>
      <c r="L1550">
        <v>0.156643116</v>
      </c>
      <c r="M1550" t="s">
        <v>31</v>
      </c>
      <c r="N1550">
        <v>23</v>
      </c>
      <c r="O1550">
        <v>3118</v>
      </c>
      <c r="P1550">
        <v>7762.25</v>
      </c>
      <c r="Q1550">
        <v>123964</v>
      </c>
      <c r="R1550">
        <v>0.16332650000000001</v>
      </c>
      <c r="S1550">
        <v>1</v>
      </c>
      <c r="T1550">
        <v>31.2</v>
      </c>
    </row>
    <row r="1551" spans="1:20" x14ac:dyDescent="0.25">
      <c r="A1551" s="1">
        <v>44650</v>
      </c>
      <c r="B1551">
        <v>54</v>
      </c>
      <c r="C1551">
        <v>48069</v>
      </c>
      <c r="D1551">
        <v>597</v>
      </c>
      <c r="E1551" t="s">
        <v>20</v>
      </c>
      <c r="F1551" t="s">
        <v>41</v>
      </c>
      <c r="G1551">
        <v>34213</v>
      </c>
      <c r="H1551">
        <v>72</v>
      </c>
      <c r="I1551" t="s">
        <v>22</v>
      </c>
      <c r="J1551" t="s">
        <v>27</v>
      </c>
      <c r="K1551">
        <v>290</v>
      </c>
      <c r="L1551">
        <v>0.43368633200000001</v>
      </c>
      <c r="M1551" t="s">
        <v>31</v>
      </c>
      <c r="N1551">
        <v>33</v>
      </c>
      <c r="O1551">
        <v>717</v>
      </c>
      <c r="P1551">
        <v>4005.75</v>
      </c>
      <c r="Q1551">
        <v>251261</v>
      </c>
      <c r="R1551">
        <v>0.234325213</v>
      </c>
      <c r="S1551">
        <v>0</v>
      </c>
      <c r="T1551">
        <v>58</v>
      </c>
    </row>
    <row r="1552" spans="1:20" x14ac:dyDescent="0.25">
      <c r="A1552" s="1">
        <v>44651</v>
      </c>
      <c r="B1552">
        <v>38</v>
      </c>
      <c r="C1552">
        <v>45908</v>
      </c>
      <c r="D1552">
        <v>641</v>
      </c>
      <c r="E1552" t="s">
        <v>20</v>
      </c>
      <c r="F1552" t="s">
        <v>41</v>
      </c>
      <c r="G1552">
        <v>27954</v>
      </c>
      <c r="H1552">
        <v>72</v>
      </c>
      <c r="I1552" t="s">
        <v>26</v>
      </c>
      <c r="J1552" t="s">
        <v>27</v>
      </c>
      <c r="K1552">
        <v>681</v>
      </c>
      <c r="L1552">
        <v>0.54050353399999995</v>
      </c>
      <c r="M1552" t="s">
        <v>28</v>
      </c>
      <c r="N1552">
        <v>22</v>
      </c>
      <c r="O1552">
        <v>1418</v>
      </c>
      <c r="P1552">
        <v>3825.666667</v>
      </c>
      <c r="Q1552">
        <v>31366</v>
      </c>
      <c r="R1552">
        <v>0.19326078599999999</v>
      </c>
      <c r="S1552">
        <v>0</v>
      </c>
      <c r="T1552">
        <v>59</v>
      </c>
    </row>
    <row r="1553" spans="1:20" x14ac:dyDescent="0.25">
      <c r="A1553" s="1">
        <v>44652</v>
      </c>
      <c r="B1553">
        <v>37</v>
      </c>
      <c r="C1553">
        <v>17729</v>
      </c>
      <c r="E1553" t="s">
        <v>45</v>
      </c>
      <c r="F1553" t="s">
        <v>32</v>
      </c>
      <c r="G1553">
        <v>25408</v>
      </c>
      <c r="H1553">
        <v>24</v>
      </c>
      <c r="I1553" t="s">
        <v>22</v>
      </c>
      <c r="J1553" t="s">
        <v>30</v>
      </c>
      <c r="K1553">
        <v>140</v>
      </c>
      <c r="L1553">
        <v>0.61028686399999998</v>
      </c>
      <c r="M1553" t="s">
        <v>38</v>
      </c>
      <c r="N1553">
        <v>25</v>
      </c>
      <c r="O1553">
        <v>424</v>
      </c>
      <c r="P1553">
        <v>1477.416667</v>
      </c>
      <c r="Q1553">
        <v>10628</v>
      </c>
      <c r="R1553">
        <v>0.209876697</v>
      </c>
      <c r="S1553">
        <v>0</v>
      </c>
      <c r="T1553">
        <v>63</v>
      </c>
    </row>
    <row r="1554" spans="1:20" x14ac:dyDescent="0.25">
      <c r="A1554" s="1">
        <v>44653</v>
      </c>
      <c r="B1554">
        <v>29</v>
      </c>
      <c r="C1554">
        <v>43417</v>
      </c>
      <c r="D1554">
        <v>551</v>
      </c>
      <c r="E1554" t="s">
        <v>61</v>
      </c>
      <c r="F1554" t="s">
        <v>58</v>
      </c>
      <c r="G1554">
        <v>28791</v>
      </c>
      <c r="H1554">
        <v>60</v>
      </c>
      <c r="I1554" t="s">
        <v>22</v>
      </c>
      <c r="J1554" t="s">
        <v>30</v>
      </c>
      <c r="K1554">
        <v>235</v>
      </c>
      <c r="L1554">
        <v>0.15709425799999999</v>
      </c>
      <c r="M1554" t="s">
        <v>24</v>
      </c>
      <c r="N1554">
        <v>19</v>
      </c>
      <c r="O1554">
        <v>2434</v>
      </c>
      <c r="P1554">
        <v>3618.083333</v>
      </c>
      <c r="Q1554">
        <v>83602</v>
      </c>
      <c r="R1554">
        <v>0.25368061800000002</v>
      </c>
      <c r="S1554">
        <v>0</v>
      </c>
      <c r="T1554">
        <v>48</v>
      </c>
    </row>
    <row r="1555" spans="1:20" x14ac:dyDescent="0.25">
      <c r="A1555" s="1">
        <v>44654</v>
      </c>
      <c r="B1555">
        <v>30</v>
      </c>
      <c r="C1555">
        <v>31313</v>
      </c>
      <c r="D1555">
        <v>530</v>
      </c>
      <c r="E1555" t="s">
        <v>20</v>
      </c>
      <c r="F1555" t="s">
        <v>29</v>
      </c>
      <c r="G1555">
        <v>16025</v>
      </c>
      <c r="H1555">
        <v>60</v>
      </c>
      <c r="I1555" t="s">
        <v>26</v>
      </c>
      <c r="J1555" t="s">
        <v>23</v>
      </c>
      <c r="K1555">
        <v>306</v>
      </c>
      <c r="L1555">
        <v>4.6138606999999998E-2</v>
      </c>
      <c r="M1555" t="s">
        <v>24</v>
      </c>
      <c r="N1555">
        <v>22</v>
      </c>
      <c r="O1555">
        <v>3606</v>
      </c>
      <c r="P1555">
        <v>2609.416667</v>
      </c>
      <c r="Q1555">
        <v>51588</v>
      </c>
      <c r="R1555">
        <v>0.277197154</v>
      </c>
      <c r="S1555">
        <v>0</v>
      </c>
      <c r="T1555">
        <v>53</v>
      </c>
    </row>
    <row r="1556" spans="1:20" x14ac:dyDescent="0.25">
      <c r="A1556" s="1">
        <v>44655</v>
      </c>
      <c r="B1556">
        <v>37</v>
      </c>
      <c r="C1556">
        <v>77037</v>
      </c>
      <c r="D1556">
        <v>486</v>
      </c>
      <c r="F1556" t="s">
        <v>32</v>
      </c>
      <c r="G1556">
        <v>16070</v>
      </c>
      <c r="H1556">
        <v>48</v>
      </c>
      <c r="I1556" t="s">
        <v>22</v>
      </c>
      <c r="J1556" t="s">
        <v>27</v>
      </c>
      <c r="K1556">
        <v>1517</v>
      </c>
      <c r="L1556">
        <v>4.5234166999999999E-2</v>
      </c>
      <c r="M1556" t="s">
        <v>31</v>
      </c>
      <c r="N1556">
        <v>19</v>
      </c>
      <c r="O1556">
        <v>9205</v>
      </c>
      <c r="P1556">
        <v>6419.75</v>
      </c>
      <c r="Q1556">
        <v>6751</v>
      </c>
      <c r="R1556">
        <v>0.28430463500000003</v>
      </c>
      <c r="S1556">
        <v>0</v>
      </c>
      <c r="T1556">
        <v>51</v>
      </c>
    </row>
    <row r="1557" spans="1:20" x14ac:dyDescent="0.25">
      <c r="A1557" s="1">
        <v>44656</v>
      </c>
      <c r="B1557">
        <v>44</v>
      </c>
      <c r="C1557">
        <v>19230</v>
      </c>
      <c r="D1557">
        <v>631</v>
      </c>
      <c r="E1557" t="s">
        <v>20</v>
      </c>
      <c r="F1557" t="s">
        <v>29</v>
      </c>
      <c r="G1557">
        <v>14415</v>
      </c>
      <c r="H1557">
        <v>96</v>
      </c>
      <c r="I1557" t="s">
        <v>22</v>
      </c>
      <c r="J1557" t="s">
        <v>27</v>
      </c>
      <c r="K1557">
        <v>320</v>
      </c>
      <c r="L1557">
        <v>0.53231216999999997</v>
      </c>
      <c r="M1557" t="s">
        <v>24</v>
      </c>
      <c r="N1557">
        <v>18</v>
      </c>
      <c r="O1557">
        <v>988</v>
      </c>
      <c r="P1557">
        <v>1602.5</v>
      </c>
      <c r="Q1557">
        <v>74903</v>
      </c>
      <c r="R1557">
        <v>0.237630692</v>
      </c>
      <c r="S1557">
        <v>0</v>
      </c>
      <c r="T1557">
        <v>55</v>
      </c>
    </row>
    <row r="1558" spans="1:20" x14ac:dyDescent="0.25">
      <c r="A1558" t="s">
        <v>143</v>
      </c>
      <c r="B1558">
        <v>50</v>
      </c>
      <c r="C1558">
        <v>43299</v>
      </c>
      <c r="D1558">
        <v>573</v>
      </c>
      <c r="E1558" t="s">
        <v>54</v>
      </c>
      <c r="F1558" t="s">
        <v>40</v>
      </c>
      <c r="G1558">
        <v>6986</v>
      </c>
      <c r="H1558">
        <v>36</v>
      </c>
      <c r="I1558" t="s">
        <v>22</v>
      </c>
      <c r="J1558" t="s">
        <v>27</v>
      </c>
      <c r="K1558">
        <v>339</v>
      </c>
      <c r="L1558">
        <v>0.31061881499999999</v>
      </c>
      <c r="M1558" t="s">
        <v>38</v>
      </c>
      <c r="N1558">
        <v>22</v>
      </c>
      <c r="O1558">
        <v>3521</v>
      </c>
      <c r="P1558">
        <v>3608.25</v>
      </c>
      <c r="Q1558">
        <v>55862</v>
      </c>
      <c r="R1558">
        <v>0.22668123700000001</v>
      </c>
      <c r="S1558">
        <v>1</v>
      </c>
      <c r="T1558">
        <v>42.4</v>
      </c>
    </row>
    <row r="1559" spans="1:20" x14ac:dyDescent="0.25">
      <c r="A1559" s="1">
        <v>44658</v>
      </c>
      <c r="B1559">
        <v>30</v>
      </c>
      <c r="C1559">
        <v>30944</v>
      </c>
      <c r="D1559">
        <v>504</v>
      </c>
      <c r="E1559" t="s">
        <v>20</v>
      </c>
      <c r="F1559" t="s">
        <v>25</v>
      </c>
      <c r="G1559">
        <v>16434</v>
      </c>
      <c r="H1559">
        <v>48</v>
      </c>
      <c r="I1559" t="s">
        <v>35</v>
      </c>
      <c r="J1559" t="s">
        <v>27</v>
      </c>
      <c r="K1559">
        <v>258</v>
      </c>
      <c r="L1559">
        <v>2.6409154000000001E-2</v>
      </c>
      <c r="M1559" t="s">
        <v>24</v>
      </c>
      <c r="N1559">
        <v>23</v>
      </c>
      <c r="O1559">
        <v>828</v>
      </c>
      <c r="P1559">
        <v>2578.666667</v>
      </c>
      <c r="Q1559">
        <v>11153</v>
      </c>
      <c r="R1559">
        <v>0.26538676500000002</v>
      </c>
      <c r="S1559">
        <v>0</v>
      </c>
      <c r="T1559">
        <v>54</v>
      </c>
    </row>
    <row r="1560" spans="1:20" x14ac:dyDescent="0.25">
      <c r="A1560" s="1">
        <v>44659</v>
      </c>
      <c r="B1560">
        <v>57</v>
      </c>
      <c r="C1560">
        <v>88321</v>
      </c>
      <c r="D1560">
        <v>596</v>
      </c>
      <c r="E1560" t="s">
        <v>20</v>
      </c>
      <c r="F1560" t="s">
        <v>25</v>
      </c>
      <c r="G1560">
        <v>12002</v>
      </c>
      <c r="H1560">
        <v>36</v>
      </c>
      <c r="I1560" t="s">
        <v>22</v>
      </c>
      <c r="J1560" t="s">
        <v>30</v>
      </c>
      <c r="K1560">
        <v>400</v>
      </c>
      <c r="L1560">
        <v>9.4056675000000006E-2</v>
      </c>
      <c r="M1560" t="s">
        <v>38</v>
      </c>
      <c r="N1560">
        <v>22</v>
      </c>
      <c r="O1560">
        <v>7642</v>
      </c>
      <c r="P1560">
        <v>7360.0833329999996</v>
      </c>
      <c r="Q1560">
        <v>7709</v>
      </c>
      <c r="R1560">
        <v>0.19257711899999999</v>
      </c>
      <c r="S1560">
        <v>1</v>
      </c>
      <c r="T1560">
        <v>40</v>
      </c>
    </row>
    <row r="1561" spans="1:20" x14ac:dyDescent="0.25">
      <c r="A1561" s="1">
        <v>44660</v>
      </c>
      <c r="B1561">
        <v>36</v>
      </c>
      <c r="C1561">
        <v>21441</v>
      </c>
      <c r="D1561">
        <v>586</v>
      </c>
      <c r="E1561" t="s">
        <v>20</v>
      </c>
      <c r="F1561" t="s">
        <v>32</v>
      </c>
      <c r="G1561">
        <v>16050</v>
      </c>
      <c r="H1561">
        <v>84</v>
      </c>
      <c r="I1561" t="s">
        <v>22</v>
      </c>
      <c r="J1561" t="s">
        <v>27</v>
      </c>
      <c r="K1561">
        <v>101</v>
      </c>
      <c r="L1561">
        <v>0.33129316800000003</v>
      </c>
      <c r="M1561" t="s">
        <v>24</v>
      </c>
      <c r="N1561">
        <v>15</v>
      </c>
      <c r="O1561">
        <v>32036</v>
      </c>
      <c r="P1561">
        <v>1786.75</v>
      </c>
      <c r="Q1561">
        <v>3753</v>
      </c>
      <c r="R1561">
        <v>0.265588361</v>
      </c>
      <c r="S1561">
        <v>0</v>
      </c>
      <c r="T1561">
        <v>57</v>
      </c>
    </row>
    <row r="1562" spans="1:20" x14ac:dyDescent="0.25">
      <c r="A1562" s="1">
        <v>44661</v>
      </c>
      <c r="B1562">
        <v>39</v>
      </c>
      <c r="C1562">
        <v>61227</v>
      </c>
      <c r="D1562">
        <v>630</v>
      </c>
      <c r="F1562" t="s">
        <v>41</v>
      </c>
      <c r="G1562">
        <v>13954</v>
      </c>
      <c r="H1562">
        <v>36</v>
      </c>
      <c r="I1562" t="s">
        <v>26</v>
      </c>
      <c r="J1562" t="s">
        <v>34</v>
      </c>
      <c r="K1562">
        <v>524</v>
      </c>
      <c r="L1562">
        <v>0.31541789599999998</v>
      </c>
      <c r="M1562" t="s">
        <v>38</v>
      </c>
      <c r="N1562">
        <v>25</v>
      </c>
      <c r="O1562">
        <v>1325</v>
      </c>
      <c r="P1562">
        <v>5102.25</v>
      </c>
      <c r="Q1562">
        <v>28780</v>
      </c>
      <c r="R1562">
        <v>0.17902722300000001</v>
      </c>
      <c r="S1562">
        <v>0</v>
      </c>
      <c r="T1562">
        <v>66</v>
      </c>
    </row>
    <row r="1563" spans="1:20" x14ac:dyDescent="0.25">
      <c r="A1563" s="1">
        <v>44662</v>
      </c>
      <c r="B1563">
        <v>31</v>
      </c>
      <c r="C1563">
        <v>45871</v>
      </c>
      <c r="D1563">
        <v>621</v>
      </c>
      <c r="E1563" t="s">
        <v>20</v>
      </c>
      <c r="F1563" t="s">
        <v>21</v>
      </c>
      <c r="H1563">
        <v>120</v>
      </c>
      <c r="I1563" t="s">
        <v>26</v>
      </c>
      <c r="J1563" t="s">
        <v>23</v>
      </c>
      <c r="K1563">
        <v>212</v>
      </c>
      <c r="L1563">
        <v>0.215943406</v>
      </c>
      <c r="M1563" t="s">
        <v>31</v>
      </c>
      <c r="N1563">
        <v>27</v>
      </c>
      <c r="O1563">
        <v>892</v>
      </c>
      <c r="P1563">
        <v>3822.583333</v>
      </c>
      <c r="Q1563">
        <v>117422</v>
      </c>
      <c r="R1563">
        <v>0.24709832000000001</v>
      </c>
      <c r="S1563">
        <v>0</v>
      </c>
      <c r="T1563">
        <v>47</v>
      </c>
    </row>
    <row r="1564" spans="1:20" x14ac:dyDescent="0.25">
      <c r="A1564" s="1">
        <v>44663</v>
      </c>
      <c r="B1564">
        <v>18</v>
      </c>
      <c r="C1564">
        <v>64382</v>
      </c>
      <c r="D1564">
        <v>496</v>
      </c>
      <c r="E1564" t="s">
        <v>20</v>
      </c>
      <c r="F1564" t="s">
        <v>29</v>
      </c>
      <c r="G1564">
        <v>33091</v>
      </c>
      <c r="H1564">
        <v>36</v>
      </c>
      <c r="I1564" t="s">
        <v>22</v>
      </c>
      <c r="J1564" t="s">
        <v>23</v>
      </c>
      <c r="K1564">
        <v>1109</v>
      </c>
      <c r="L1564">
        <v>0.107453539</v>
      </c>
      <c r="M1564" t="s">
        <v>28</v>
      </c>
      <c r="N1564">
        <v>25</v>
      </c>
      <c r="O1564">
        <v>5081</v>
      </c>
      <c r="P1564">
        <v>5365.1666670000004</v>
      </c>
      <c r="Q1564">
        <v>14607</v>
      </c>
      <c r="R1564">
        <v>0.30883845199999999</v>
      </c>
      <c r="S1564">
        <v>0</v>
      </c>
      <c r="T1564">
        <v>50</v>
      </c>
    </row>
    <row r="1565" spans="1:20" x14ac:dyDescent="0.25">
      <c r="A1565" s="1">
        <v>44664</v>
      </c>
      <c r="B1565">
        <v>50</v>
      </c>
      <c r="C1565">
        <v>29865</v>
      </c>
      <c r="D1565">
        <v>582</v>
      </c>
      <c r="E1565" t="s">
        <v>144</v>
      </c>
      <c r="F1565" t="s">
        <v>49</v>
      </c>
      <c r="G1565">
        <v>16718</v>
      </c>
      <c r="H1565">
        <v>12</v>
      </c>
      <c r="I1565" t="s">
        <v>22</v>
      </c>
      <c r="J1565" t="s">
        <v>30</v>
      </c>
      <c r="K1565">
        <v>295</v>
      </c>
      <c r="L1565">
        <v>7.8383173E-2</v>
      </c>
      <c r="M1565" t="s">
        <v>24</v>
      </c>
      <c r="N1565">
        <v>26</v>
      </c>
      <c r="O1565">
        <v>4524</v>
      </c>
      <c r="P1565">
        <v>2488.75</v>
      </c>
      <c r="Q1565">
        <v>241786</v>
      </c>
      <c r="R1565">
        <v>0.19143555100000001</v>
      </c>
      <c r="S1565">
        <v>0</v>
      </c>
      <c r="T1565">
        <v>51</v>
      </c>
    </row>
    <row r="1566" spans="1:20" x14ac:dyDescent="0.25">
      <c r="A1566" s="1">
        <v>44665</v>
      </c>
      <c r="B1566">
        <v>48</v>
      </c>
      <c r="C1566">
        <v>24756</v>
      </c>
      <c r="D1566">
        <v>627</v>
      </c>
      <c r="F1566" t="s">
        <v>29</v>
      </c>
      <c r="G1566">
        <v>41113</v>
      </c>
      <c r="H1566">
        <v>24</v>
      </c>
      <c r="I1566" t="s">
        <v>22</v>
      </c>
      <c r="J1566" t="s">
        <v>34</v>
      </c>
      <c r="K1566">
        <v>304</v>
      </c>
      <c r="L1566">
        <v>0.26547705900000002</v>
      </c>
      <c r="M1566" t="s">
        <v>38</v>
      </c>
      <c r="N1566">
        <v>29</v>
      </c>
      <c r="O1566">
        <v>3439</v>
      </c>
      <c r="P1566">
        <v>2063</v>
      </c>
      <c r="Q1566">
        <v>381553</v>
      </c>
      <c r="R1566">
        <v>0.1620904</v>
      </c>
      <c r="S1566">
        <v>0</v>
      </c>
      <c r="T1566">
        <v>44</v>
      </c>
    </row>
    <row r="1567" spans="1:20" x14ac:dyDescent="0.25">
      <c r="A1567" s="1">
        <v>44666</v>
      </c>
      <c r="B1567">
        <v>36</v>
      </c>
      <c r="C1567">
        <v>64694</v>
      </c>
      <c r="D1567">
        <v>633</v>
      </c>
      <c r="F1567" t="s">
        <v>32</v>
      </c>
      <c r="G1567">
        <v>17451</v>
      </c>
      <c r="H1567">
        <v>84</v>
      </c>
      <c r="I1567" t="s">
        <v>22</v>
      </c>
      <c r="J1567" t="s">
        <v>30</v>
      </c>
      <c r="K1567">
        <v>304</v>
      </c>
      <c r="L1567">
        <v>0.111868439</v>
      </c>
      <c r="M1567" t="s">
        <v>28</v>
      </c>
      <c r="N1567">
        <v>26</v>
      </c>
      <c r="O1567">
        <v>13618</v>
      </c>
      <c r="P1567">
        <v>5391.1666670000004</v>
      </c>
      <c r="Q1567">
        <v>104436</v>
      </c>
      <c r="R1567">
        <v>0.234172087</v>
      </c>
      <c r="S1567">
        <v>0</v>
      </c>
      <c r="T1567">
        <v>43</v>
      </c>
    </row>
    <row r="1568" spans="1:20" x14ac:dyDescent="0.25">
      <c r="A1568" s="1">
        <v>44667</v>
      </c>
      <c r="B1568">
        <v>40</v>
      </c>
      <c r="C1568">
        <v>22513</v>
      </c>
      <c r="D1568">
        <v>522</v>
      </c>
      <c r="E1568" t="s">
        <v>20</v>
      </c>
      <c r="F1568" t="s">
        <v>29</v>
      </c>
      <c r="G1568">
        <v>8072</v>
      </c>
      <c r="H1568">
        <v>48</v>
      </c>
      <c r="I1568" t="s">
        <v>26</v>
      </c>
      <c r="J1568" t="s">
        <v>23</v>
      </c>
      <c r="K1568">
        <v>124</v>
      </c>
      <c r="L1568">
        <v>1.8025498000000001E-2</v>
      </c>
      <c r="M1568" t="s">
        <v>28</v>
      </c>
      <c r="N1568">
        <v>26</v>
      </c>
      <c r="O1568">
        <v>3815</v>
      </c>
      <c r="P1568">
        <v>1876.083333</v>
      </c>
      <c r="Q1568">
        <v>17289</v>
      </c>
      <c r="R1568">
        <v>0.25227298599999998</v>
      </c>
      <c r="S1568">
        <v>0</v>
      </c>
      <c r="T1568">
        <v>55</v>
      </c>
    </row>
    <row r="1569" spans="1:20" x14ac:dyDescent="0.25">
      <c r="A1569" s="1">
        <v>44668</v>
      </c>
      <c r="B1569">
        <v>46</v>
      </c>
      <c r="C1569">
        <v>33458</v>
      </c>
      <c r="D1569">
        <v>593</v>
      </c>
      <c r="E1569" t="s">
        <v>20</v>
      </c>
      <c r="F1569" t="s">
        <v>29</v>
      </c>
      <c r="H1569">
        <v>96</v>
      </c>
      <c r="I1569" t="s">
        <v>26</v>
      </c>
      <c r="J1569" t="s">
        <v>27</v>
      </c>
      <c r="K1569">
        <v>731</v>
      </c>
      <c r="L1569">
        <v>0.43187274399999998</v>
      </c>
      <c r="M1569" t="s">
        <v>28</v>
      </c>
      <c r="N1569">
        <v>14</v>
      </c>
      <c r="O1569">
        <v>1415</v>
      </c>
      <c r="P1569">
        <v>2788.166667</v>
      </c>
      <c r="Q1569">
        <v>109212</v>
      </c>
      <c r="R1569">
        <v>0.24046734</v>
      </c>
      <c r="S1569">
        <v>0</v>
      </c>
      <c r="T1569">
        <v>59</v>
      </c>
    </row>
    <row r="1570" spans="1:20" x14ac:dyDescent="0.25">
      <c r="A1570" s="1">
        <v>44669</v>
      </c>
      <c r="B1570">
        <v>21</v>
      </c>
      <c r="C1570">
        <v>35733</v>
      </c>
      <c r="D1570">
        <v>487</v>
      </c>
      <c r="E1570" t="s">
        <v>33</v>
      </c>
      <c r="F1570" t="s">
        <v>21</v>
      </c>
      <c r="G1570">
        <v>12140</v>
      </c>
      <c r="H1570">
        <v>48</v>
      </c>
      <c r="I1570" t="s">
        <v>35</v>
      </c>
      <c r="J1570" t="s">
        <v>27</v>
      </c>
      <c r="K1570">
        <v>539</v>
      </c>
      <c r="L1570">
        <v>9.6433565999999998E-2</v>
      </c>
      <c r="M1570" t="s">
        <v>24</v>
      </c>
      <c r="N1570">
        <v>20</v>
      </c>
      <c r="O1570">
        <v>4190</v>
      </c>
      <c r="P1570">
        <v>2977.75</v>
      </c>
      <c r="Q1570">
        <v>7817</v>
      </c>
      <c r="R1570">
        <v>0.21091199999999999</v>
      </c>
      <c r="S1570">
        <v>0</v>
      </c>
      <c r="T1570">
        <v>54</v>
      </c>
    </row>
    <row r="1571" spans="1:20" x14ac:dyDescent="0.25">
      <c r="A1571" s="1">
        <v>44670</v>
      </c>
      <c r="B1571">
        <v>33</v>
      </c>
      <c r="C1571">
        <v>55408</v>
      </c>
      <c r="E1571" t="s">
        <v>52</v>
      </c>
      <c r="F1571" t="s">
        <v>32</v>
      </c>
      <c r="G1571">
        <v>29000</v>
      </c>
      <c r="H1571">
        <v>72</v>
      </c>
      <c r="I1571" t="s">
        <v>35</v>
      </c>
      <c r="J1571" t="s">
        <v>27</v>
      </c>
      <c r="K1571">
        <v>269</v>
      </c>
      <c r="L1571">
        <v>0.281273995</v>
      </c>
      <c r="M1571" t="s">
        <v>31</v>
      </c>
      <c r="N1571">
        <v>26</v>
      </c>
      <c r="O1571">
        <v>28541</v>
      </c>
      <c r="P1571">
        <v>4617.3333329999996</v>
      </c>
      <c r="Q1571">
        <v>84724</v>
      </c>
      <c r="R1571">
        <v>0.29252062600000001</v>
      </c>
      <c r="S1571">
        <v>0</v>
      </c>
      <c r="T1571">
        <v>50</v>
      </c>
    </row>
    <row r="1572" spans="1:20" x14ac:dyDescent="0.25">
      <c r="A1572" s="1">
        <v>44671</v>
      </c>
      <c r="B1572">
        <v>49</v>
      </c>
      <c r="C1572">
        <v>21302</v>
      </c>
      <c r="D1572">
        <v>594</v>
      </c>
      <c r="E1572" t="s">
        <v>45</v>
      </c>
      <c r="F1572" t="s">
        <v>32</v>
      </c>
      <c r="G1572">
        <v>28519</v>
      </c>
      <c r="H1572">
        <v>36</v>
      </c>
      <c r="I1572" t="s">
        <v>22</v>
      </c>
      <c r="J1572" t="s">
        <v>30</v>
      </c>
      <c r="K1572">
        <v>388</v>
      </c>
      <c r="L1572">
        <v>0.15085775300000001</v>
      </c>
      <c r="M1572" t="s">
        <v>28</v>
      </c>
      <c r="N1572">
        <v>14</v>
      </c>
      <c r="O1572">
        <v>2850</v>
      </c>
      <c r="P1572">
        <v>1775.166667</v>
      </c>
      <c r="Q1572">
        <v>75114</v>
      </c>
      <c r="R1572">
        <v>0.230987994</v>
      </c>
      <c r="S1572">
        <v>0</v>
      </c>
      <c r="T1572">
        <v>54</v>
      </c>
    </row>
    <row r="1573" spans="1:20" x14ac:dyDescent="0.25">
      <c r="A1573" s="1">
        <v>44672</v>
      </c>
      <c r="B1573">
        <v>24</v>
      </c>
      <c r="C1573">
        <v>44145</v>
      </c>
      <c r="D1573">
        <v>563</v>
      </c>
      <c r="E1573" t="s">
        <v>20</v>
      </c>
      <c r="F1573" t="s">
        <v>21</v>
      </c>
      <c r="G1573">
        <v>25922</v>
      </c>
      <c r="H1573">
        <v>96</v>
      </c>
      <c r="I1573" t="s">
        <v>22</v>
      </c>
      <c r="J1573" t="s">
        <v>23</v>
      </c>
      <c r="K1573">
        <v>598</v>
      </c>
      <c r="L1573">
        <v>0.37722603700000001</v>
      </c>
      <c r="M1573" t="s">
        <v>28</v>
      </c>
      <c r="N1573">
        <v>22</v>
      </c>
      <c r="O1573">
        <v>5944</v>
      </c>
      <c r="P1573">
        <v>3678.75</v>
      </c>
      <c r="Q1573">
        <v>8228</v>
      </c>
      <c r="R1573">
        <v>0.31283393199999998</v>
      </c>
      <c r="S1573">
        <v>0</v>
      </c>
      <c r="T1573">
        <v>55</v>
      </c>
    </row>
    <row r="1574" spans="1:20" x14ac:dyDescent="0.25">
      <c r="A1574" s="1">
        <v>44673</v>
      </c>
      <c r="B1574">
        <v>43</v>
      </c>
      <c r="C1574">
        <v>55821</v>
      </c>
      <c r="D1574">
        <v>596</v>
      </c>
      <c r="E1574" t="s">
        <v>20</v>
      </c>
      <c r="F1574" t="s">
        <v>21</v>
      </c>
      <c r="G1574">
        <v>33557</v>
      </c>
      <c r="H1574">
        <v>48</v>
      </c>
      <c r="I1574" t="s">
        <v>22</v>
      </c>
      <c r="J1574" t="s">
        <v>27</v>
      </c>
      <c r="K1574">
        <v>438</v>
      </c>
      <c r="L1574">
        <v>0.252133363</v>
      </c>
      <c r="M1574" t="s">
        <v>31</v>
      </c>
      <c r="N1574">
        <v>20</v>
      </c>
      <c r="O1574">
        <v>2914</v>
      </c>
      <c r="P1574">
        <v>4651.75</v>
      </c>
      <c r="Q1574">
        <v>3196</v>
      </c>
      <c r="R1574">
        <v>0.24200841000000001</v>
      </c>
      <c r="S1574">
        <v>0</v>
      </c>
      <c r="T1574">
        <v>53</v>
      </c>
    </row>
    <row r="1575" spans="1:20" x14ac:dyDescent="0.25">
      <c r="A1575" s="1">
        <v>44674</v>
      </c>
      <c r="B1575">
        <v>23</v>
      </c>
      <c r="C1575">
        <v>23368</v>
      </c>
      <c r="D1575">
        <v>591</v>
      </c>
      <c r="E1575" t="s">
        <v>20</v>
      </c>
      <c r="F1575" t="s">
        <v>25</v>
      </c>
      <c r="G1575">
        <v>14988</v>
      </c>
      <c r="H1575">
        <v>48</v>
      </c>
      <c r="I1575" t="s">
        <v>35</v>
      </c>
      <c r="J1575" t="s">
        <v>27</v>
      </c>
      <c r="K1575">
        <v>1109</v>
      </c>
      <c r="L1575">
        <v>0.16619234399999999</v>
      </c>
      <c r="M1575" t="s">
        <v>28</v>
      </c>
      <c r="N1575">
        <v>32</v>
      </c>
      <c r="O1575">
        <v>2478</v>
      </c>
      <c r="P1575">
        <v>1947.333333</v>
      </c>
      <c r="Q1575">
        <v>7258</v>
      </c>
      <c r="R1575">
        <v>0.1715904</v>
      </c>
      <c r="S1575">
        <v>0</v>
      </c>
      <c r="T1575">
        <v>51</v>
      </c>
    </row>
    <row r="1576" spans="1:20" x14ac:dyDescent="0.25">
      <c r="A1576" s="1">
        <v>44675</v>
      </c>
      <c r="B1576">
        <v>45</v>
      </c>
      <c r="C1576">
        <v>30625</v>
      </c>
      <c r="D1576">
        <v>600</v>
      </c>
      <c r="E1576" t="s">
        <v>20</v>
      </c>
      <c r="F1576" t="s">
        <v>32</v>
      </c>
      <c r="G1576">
        <v>17518</v>
      </c>
      <c r="H1576">
        <v>48</v>
      </c>
      <c r="I1576" t="s">
        <v>35</v>
      </c>
      <c r="J1576" t="s">
        <v>30</v>
      </c>
      <c r="K1576">
        <v>290</v>
      </c>
      <c r="L1576">
        <v>0.21742114900000001</v>
      </c>
      <c r="M1576" t="s">
        <v>24</v>
      </c>
      <c r="N1576">
        <v>29</v>
      </c>
      <c r="O1576">
        <v>2324</v>
      </c>
      <c r="P1576">
        <v>2552.083333</v>
      </c>
      <c r="Q1576">
        <v>75243</v>
      </c>
      <c r="R1576">
        <v>0.25015663399999999</v>
      </c>
      <c r="S1576">
        <v>0</v>
      </c>
      <c r="T1576">
        <v>47</v>
      </c>
    </row>
    <row r="1577" spans="1:20" x14ac:dyDescent="0.25">
      <c r="A1577" s="1">
        <v>44676</v>
      </c>
      <c r="B1577">
        <v>39</v>
      </c>
      <c r="C1577">
        <v>68546</v>
      </c>
      <c r="D1577">
        <v>576</v>
      </c>
      <c r="E1577" t="s">
        <v>20</v>
      </c>
      <c r="F1577" t="s">
        <v>25</v>
      </c>
      <c r="G1577">
        <v>5773</v>
      </c>
      <c r="H1577">
        <v>120</v>
      </c>
      <c r="I1577" t="s">
        <v>44</v>
      </c>
      <c r="J1577" t="s">
        <v>27</v>
      </c>
      <c r="K1577">
        <v>359</v>
      </c>
      <c r="L1577">
        <v>5.7399822000000003E-2</v>
      </c>
      <c r="M1577" t="s">
        <v>34</v>
      </c>
      <c r="N1577">
        <v>18</v>
      </c>
      <c r="O1577">
        <v>23759</v>
      </c>
      <c r="P1577">
        <v>5712.1666670000004</v>
      </c>
      <c r="Q1577">
        <v>12565</v>
      </c>
      <c r="R1577">
        <v>0.24115509399999999</v>
      </c>
      <c r="S1577">
        <v>1</v>
      </c>
      <c r="T1577">
        <v>40.799999999999997</v>
      </c>
    </row>
    <row r="1578" spans="1:20" x14ac:dyDescent="0.25">
      <c r="A1578" s="1">
        <v>44677</v>
      </c>
      <c r="B1578">
        <v>20</v>
      </c>
      <c r="C1578">
        <v>36101</v>
      </c>
      <c r="D1578">
        <v>465</v>
      </c>
      <c r="E1578" t="s">
        <v>20</v>
      </c>
      <c r="F1578" t="s">
        <v>29</v>
      </c>
      <c r="G1578">
        <v>27390</v>
      </c>
      <c r="H1578">
        <v>24</v>
      </c>
      <c r="I1578" t="s">
        <v>26</v>
      </c>
      <c r="J1578" t="s">
        <v>23</v>
      </c>
      <c r="K1578">
        <v>324</v>
      </c>
      <c r="L1578">
        <v>0.22227602399999999</v>
      </c>
      <c r="M1578" t="s">
        <v>34</v>
      </c>
      <c r="N1578">
        <v>21</v>
      </c>
      <c r="O1578">
        <v>17587</v>
      </c>
      <c r="P1578">
        <v>3008.416667</v>
      </c>
      <c r="Q1578">
        <v>9330</v>
      </c>
      <c r="R1578">
        <v>0.25537313699999997</v>
      </c>
      <c r="S1578">
        <v>0</v>
      </c>
      <c r="T1578">
        <v>54</v>
      </c>
    </row>
    <row r="1579" spans="1:20" x14ac:dyDescent="0.25">
      <c r="A1579" s="1">
        <v>44678</v>
      </c>
      <c r="B1579">
        <v>53</v>
      </c>
      <c r="C1579">
        <v>53975</v>
      </c>
      <c r="D1579">
        <v>671</v>
      </c>
      <c r="E1579" t="s">
        <v>20</v>
      </c>
      <c r="F1579" t="s">
        <v>21</v>
      </c>
      <c r="G1579">
        <v>25225</v>
      </c>
      <c r="H1579">
        <v>48</v>
      </c>
      <c r="I1579" t="s">
        <v>26</v>
      </c>
      <c r="J1579" t="s">
        <v>30</v>
      </c>
      <c r="K1579">
        <v>580</v>
      </c>
      <c r="L1579">
        <v>0.246219618</v>
      </c>
      <c r="M1579" t="s">
        <v>24</v>
      </c>
      <c r="N1579">
        <v>21</v>
      </c>
      <c r="O1579">
        <v>1275</v>
      </c>
      <c r="P1579">
        <v>4497.9166670000004</v>
      </c>
      <c r="Q1579">
        <v>91393</v>
      </c>
      <c r="R1579">
        <v>0.192216423</v>
      </c>
      <c r="S1579">
        <v>0</v>
      </c>
      <c r="T1579">
        <v>43</v>
      </c>
    </row>
    <row r="1580" spans="1:20" x14ac:dyDescent="0.25">
      <c r="A1580" s="1">
        <v>44679</v>
      </c>
      <c r="B1580">
        <v>31</v>
      </c>
      <c r="C1580">
        <v>78580</v>
      </c>
      <c r="D1580">
        <v>597</v>
      </c>
      <c r="E1580" t="s">
        <v>45</v>
      </c>
      <c r="F1580" t="s">
        <v>29</v>
      </c>
      <c r="G1580">
        <v>16496</v>
      </c>
      <c r="H1580">
        <v>48</v>
      </c>
      <c r="I1580" t="s">
        <v>22</v>
      </c>
      <c r="J1580" t="s">
        <v>23</v>
      </c>
      <c r="K1580">
        <v>239</v>
      </c>
      <c r="L1580">
        <v>0.444634902</v>
      </c>
      <c r="M1580" t="s">
        <v>31</v>
      </c>
      <c r="N1580">
        <v>27</v>
      </c>
      <c r="O1580">
        <v>5830</v>
      </c>
      <c r="P1580">
        <v>6548.3333329999996</v>
      </c>
      <c r="Q1580">
        <v>20657</v>
      </c>
      <c r="R1580">
        <v>0.21194226799999999</v>
      </c>
      <c r="S1580">
        <v>1</v>
      </c>
      <c r="T1580">
        <v>47.2</v>
      </c>
    </row>
    <row r="1581" spans="1:20" x14ac:dyDescent="0.25">
      <c r="A1581" s="1">
        <v>44680</v>
      </c>
      <c r="B1581">
        <v>30</v>
      </c>
      <c r="C1581">
        <v>40751</v>
      </c>
      <c r="D1581">
        <v>584</v>
      </c>
      <c r="E1581" t="s">
        <v>20</v>
      </c>
      <c r="F1581" t="s">
        <v>32</v>
      </c>
      <c r="G1581">
        <v>9688</v>
      </c>
      <c r="H1581">
        <v>72</v>
      </c>
      <c r="I1581" t="s">
        <v>22</v>
      </c>
      <c r="J1581" t="s">
        <v>34</v>
      </c>
      <c r="K1581">
        <v>506</v>
      </c>
      <c r="L1581">
        <v>0.41474877199999999</v>
      </c>
      <c r="M1581" t="s">
        <v>28</v>
      </c>
      <c r="N1581">
        <v>33</v>
      </c>
      <c r="O1581">
        <v>3574</v>
      </c>
      <c r="P1581">
        <v>3395.916667</v>
      </c>
      <c r="Q1581">
        <v>47921</v>
      </c>
      <c r="R1581">
        <v>0.21865511800000001</v>
      </c>
      <c r="S1581">
        <v>0</v>
      </c>
      <c r="T1581">
        <v>56</v>
      </c>
    </row>
    <row r="1582" spans="1:20" x14ac:dyDescent="0.25">
      <c r="A1582" s="1">
        <v>44681</v>
      </c>
      <c r="B1582">
        <v>42</v>
      </c>
      <c r="C1582">
        <v>122818</v>
      </c>
      <c r="D1582">
        <v>494</v>
      </c>
      <c r="E1582" t="s">
        <v>20</v>
      </c>
      <c r="F1582" t="s">
        <v>29</v>
      </c>
      <c r="G1582">
        <v>11144</v>
      </c>
      <c r="H1582">
        <v>36</v>
      </c>
      <c r="I1582" t="s">
        <v>26</v>
      </c>
      <c r="J1582" t="s">
        <v>23</v>
      </c>
      <c r="K1582">
        <v>451</v>
      </c>
      <c r="L1582">
        <v>0.27219322699999998</v>
      </c>
      <c r="M1582" t="s">
        <v>28</v>
      </c>
      <c r="N1582">
        <v>24</v>
      </c>
      <c r="O1582">
        <v>2124</v>
      </c>
      <c r="P1582">
        <v>10234.833329999999</v>
      </c>
      <c r="Q1582">
        <v>95730</v>
      </c>
      <c r="R1582">
        <v>0.239791632</v>
      </c>
      <c r="S1582">
        <v>1</v>
      </c>
      <c r="T1582">
        <v>41.6</v>
      </c>
    </row>
    <row r="1583" spans="1:20" x14ac:dyDescent="0.25">
      <c r="A1583" s="1">
        <v>44682</v>
      </c>
      <c r="B1583">
        <v>53</v>
      </c>
      <c r="C1583">
        <v>18038</v>
      </c>
      <c r="E1583" t="s">
        <v>20</v>
      </c>
      <c r="F1583" t="s">
        <v>32</v>
      </c>
      <c r="G1583">
        <v>12417</v>
      </c>
      <c r="H1583">
        <v>36</v>
      </c>
      <c r="I1583" t="s">
        <v>26</v>
      </c>
      <c r="J1583" t="s">
        <v>27</v>
      </c>
      <c r="K1583">
        <v>257</v>
      </c>
      <c r="L1583">
        <v>0.32621244599999999</v>
      </c>
      <c r="M1583" t="s">
        <v>28</v>
      </c>
      <c r="N1583">
        <v>29</v>
      </c>
      <c r="O1583">
        <v>773</v>
      </c>
      <c r="P1583">
        <v>1503.166667</v>
      </c>
      <c r="Q1583">
        <v>16976</v>
      </c>
      <c r="R1583">
        <v>0.153068654</v>
      </c>
      <c r="S1583">
        <v>0</v>
      </c>
      <c r="T1583">
        <v>58</v>
      </c>
    </row>
    <row r="1584" spans="1:20" x14ac:dyDescent="0.25">
      <c r="A1584" t="s">
        <v>145</v>
      </c>
      <c r="B1584">
        <v>27</v>
      </c>
      <c r="C1584">
        <v>32436</v>
      </c>
      <c r="D1584">
        <v>562</v>
      </c>
      <c r="E1584" t="s">
        <v>54</v>
      </c>
      <c r="F1584" t="s">
        <v>81</v>
      </c>
      <c r="G1584">
        <v>47961</v>
      </c>
      <c r="H1584">
        <v>84</v>
      </c>
      <c r="I1584" t="s">
        <v>26</v>
      </c>
      <c r="J1584" t="s">
        <v>27</v>
      </c>
      <c r="K1584">
        <v>230</v>
      </c>
      <c r="L1584">
        <v>0.33459580900000002</v>
      </c>
      <c r="M1584" t="s">
        <v>34</v>
      </c>
      <c r="N1584">
        <v>32</v>
      </c>
      <c r="O1584">
        <v>314</v>
      </c>
      <c r="P1584">
        <v>2703</v>
      </c>
      <c r="Q1584">
        <v>298561</v>
      </c>
      <c r="R1584">
        <v>0.29543915100000001</v>
      </c>
      <c r="S1584">
        <v>0</v>
      </c>
      <c r="T1584">
        <v>61</v>
      </c>
    </row>
    <row r="1585" spans="1:20" x14ac:dyDescent="0.25">
      <c r="A1585" s="1">
        <v>44684</v>
      </c>
      <c r="B1585">
        <v>40</v>
      </c>
      <c r="C1585">
        <v>64283</v>
      </c>
      <c r="D1585">
        <v>549</v>
      </c>
      <c r="E1585" t="s">
        <v>33</v>
      </c>
      <c r="F1585" t="s">
        <v>25</v>
      </c>
      <c r="G1585">
        <v>9878</v>
      </c>
      <c r="H1585">
        <v>24</v>
      </c>
      <c r="I1585" t="s">
        <v>22</v>
      </c>
      <c r="J1585" t="s">
        <v>34</v>
      </c>
      <c r="K1585">
        <v>508</v>
      </c>
      <c r="L1585">
        <v>0.14230506000000001</v>
      </c>
      <c r="M1585" t="s">
        <v>24</v>
      </c>
      <c r="N1585">
        <v>23</v>
      </c>
      <c r="O1585">
        <v>2995</v>
      </c>
      <c r="P1585">
        <v>5356.9166670000004</v>
      </c>
      <c r="Q1585">
        <v>145168</v>
      </c>
      <c r="R1585">
        <v>0.17449336100000001</v>
      </c>
      <c r="S1585">
        <v>1</v>
      </c>
      <c r="T1585">
        <v>43.2</v>
      </c>
    </row>
    <row r="1586" spans="1:20" x14ac:dyDescent="0.25">
      <c r="A1586" s="1">
        <v>44685</v>
      </c>
      <c r="B1586">
        <v>45</v>
      </c>
      <c r="C1586">
        <v>31491</v>
      </c>
      <c r="D1586">
        <v>502</v>
      </c>
      <c r="E1586" t="s">
        <v>20</v>
      </c>
      <c r="F1586" t="s">
        <v>32</v>
      </c>
      <c r="G1586">
        <v>63678</v>
      </c>
      <c r="H1586">
        <v>48</v>
      </c>
      <c r="I1586" t="s">
        <v>26</v>
      </c>
      <c r="J1586" t="s">
        <v>27</v>
      </c>
      <c r="K1586">
        <v>406</v>
      </c>
      <c r="L1586">
        <v>0.241074813</v>
      </c>
      <c r="M1586" t="s">
        <v>38</v>
      </c>
      <c r="N1586">
        <v>23</v>
      </c>
      <c r="O1586">
        <v>2165</v>
      </c>
      <c r="P1586">
        <v>2624.25</v>
      </c>
      <c r="Q1586">
        <v>10236</v>
      </c>
      <c r="R1586">
        <v>0.36825602400000002</v>
      </c>
      <c r="S1586">
        <v>0</v>
      </c>
      <c r="T1586">
        <v>61</v>
      </c>
    </row>
    <row r="1587" spans="1:20" x14ac:dyDescent="0.25">
      <c r="A1587" s="1">
        <v>44686</v>
      </c>
      <c r="B1587">
        <v>48</v>
      </c>
      <c r="C1587">
        <v>54804</v>
      </c>
      <c r="D1587">
        <v>596</v>
      </c>
      <c r="E1587" t="s">
        <v>20</v>
      </c>
      <c r="F1587" t="s">
        <v>21</v>
      </c>
      <c r="G1587">
        <v>12675</v>
      </c>
      <c r="H1587">
        <v>108</v>
      </c>
      <c r="I1587" t="s">
        <v>35</v>
      </c>
      <c r="J1587" t="s">
        <v>27</v>
      </c>
      <c r="K1587">
        <v>272</v>
      </c>
      <c r="L1587">
        <v>0.29884988899999998</v>
      </c>
      <c r="M1587" t="s">
        <v>34</v>
      </c>
      <c r="N1587">
        <v>24</v>
      </c>
      <c r="O1587">
        <v>6036</v>
      </c>
      <c r="P1587">
        <v>4567</v>
      </c>
      <c r="Q1587">
        <v>1838</v>
      </c>
      <c r="R1587">
        <v>0.267559563</v>
      </c>
      <c r="S1587">
        <v>0</v>
      </c>
      <c r="T1587">
        <v>52</v>
      </c>
    </row>
    <row r="1588" spans="1:20" x14ac:dyDescent="0.25">
      <c r="A1588" s="1">
        <v>44687</v>
      </c>
      <c r="B1588">
        <v>42</v>
      </c>
      <c r="C1588">
        <v>103883</v>
      </c>
      <c r="D1588">
        <v>492</v>
      </c>
      <c r="E1588" t="s">
        <v>33</v>
      </c>
      <c r="F1588" t="s">
        <v>25</v>
      </c>
      <c r="G1588">
        <v>7950</v>
      </c>
      <c r="H1588">
        <v>36</v>
      </c>
      <c r="I1588" t="s">
        <v>22</v>
      </c>
      <c r="J1588" t="s">
        <v>30</v>
      </c>
      <c r="K1588">
        <v>234</v>
      </c>
      <c r="L1588">
        <v>0.13484831999999999</v>
      </c>
      <c r="M1588" t="s">
        <v>38</v>
      </c>
      <c r="N1588">
        <v>20</v>
      </c>
      <c r="O1588">
        <v>6262</v>
      </c>
      <c r="P1588">
        <v>8656.9166669999995</v>
      </c>
      <c r="Q1588">
        <v>14796</v>
      </c>
      <c r="R1588">
        <v>0.24155135699999999</v>
      </c>
      <c r="S1588">
        <v>1</v>
      </c>
      <c r="T1588">
        <v>46.4</v>
      </c>
    </row>
    <row r="1589" spans="1:20" x14ac:dyDescent="0.25">
      <c r="A1589" s="1">
        <v>44688</v>
      </c>
      <c r="B1589">
        <v>35</v>
      </c>
      <c r="C1589">
        <v>27477</v>
      </c>
      <c r="D1589">
        <v>581</v>
      </c>
      <c r="E1589" t="s">
        <v>33</v>
      </c>
      <c r="F1589" t="s">
        <v>29</v>
      </c>
      <c r="G1589">
        <v>11715</v>
      </c>
      <c r="H1589">
        <v>48</v>
      </c>
      <c r="I1589" t="s">
        <v>44</v>
      </c>
      <c r="J1589" t="s">
        <v>30</v>
      </c>
      <c r="K1589">
        <v>665</v>
      </c>
      <c r="L1589">
        <v>0.57825550599999997</v>
      </c>
      <c r="M1589" t="s">
        <v>24</v>
      </c>
      <c r="N1589">
        <v>22</v>
      </c>
      <c r="O1589">
        <v>8048</v>
      </c>
      <c r="P1589">
        <v>2289.75</v>
      </c>
      <c r="Q1589">
        <v>168541</v>
      </c>
      <c r="R1589">
        <v>0.222927398</v>
      </c>
      <c r="S1589">
        <v>0</v>
      </c>
      <c r="T1589">
        <v>58</v>
      </c>
    </row>
    <row r="1590" spans="1:20" x14ac:dyDescent="0.25">
      <c r="A1590" s="1">
        <v>44689</v>
      </c>
      <c r="B1590">
        <v>30</v>
      </c>
      <c r="C1590">
        <v>69073</v>
      </c>
      <c r="D1590">
        <v>622</v>
      </c>
      <c r="E1590" t="s">
        <v>20</v>
      </c>
      <c r="F1590" t="s">
        <v>29</v>
      </c>
      <c r="G1590">
        <v>48397</v>
      </c>
      <c r="H1590">
        <v>96</v>
      </c>
      <c r="I1590" t="s">
        <v>26</v>
      </c>
      <c r="J1590" t="s">
        <v>34</v>
      </c>
      <c r="K1590">
        <v>657</v>
      </c>
      <c r="L1590">
        <v>0.186616959</v>
      </c>
      <c r="M1590" t="s">
        <v>34</v>
      </c>
      <c r="N1590">
        <v>20</v>
      </c>
      <c r="O1590">
        <v>1276</v>
      </c>
      <c r="P1590">
        <v>5756.0833329999996</v>
      </c>
      <c r="Q1590">
        <v>39822</v>
      </c>
      <c r="R1590">
        <v>0.25082332000000002</v>
      </c>
      <c r="S1590">
        <v>0</v>
      </c>
      <c r="T1590">
        <v>47</v>
      </c>
    </row>
    <row r="1591" spans="1:20" x14ac:dyDescent="0.25">
      <c r="A1591" s="1">
        <v>44690</v>
      </c>
      <c r="B1591">
        <v>41</v>
      </c>
      <c r="C1591">
        <v>78951</v>
      </c>
      <c r="D1591">
        <v>624</v>
      </c>
      <c r="E1591" t="s">
        <v>20</v>
      </c>
      <c r="F1591" t="s">
        <v>41</v>
      </c>
      <c r="H1591">
        <v>12</v>
      </c>
      <c r="I1591" t="s">
        <v>22</v>
      </c>
      <c r="J1591" t="s">
        <v>27</v>
      </c>
      <c r="K1591">
        <v>338</v>
      </c>
      <c r="L1591">
        <v>0.17141911900000001</v>
      </c>
      <c r="M1591" t="s">
        <v>28</v>
      </c>
      <c r="N1591">
        <v>21</v>
      </c>
      <c r="O1591">
        <v>1187</v>
      </c>
      <c r="P1591">
        <v>6579.25</v>
      </c>
      <c r="Q1591">
        <v>6993</v>
      </c>
      <c r="R1591">
        <v>0.207555977</v>
      </c>
      <c r="S1591">
        <v>0</v>
      </c>
      <c r="T1591">
        <v>56</v>
      </c>
    </row>
    <row r="1592" spans="1:20" x14ac:dyDescent="0.25">
      <c r="A1592" s="1">
        <v>44691</v>
      </c>
      <c r="B1592">
        <v>27</v>
      </c>
      <c r="C1592">
        <v>47430</v>
      </c>
      <c r="E1592" t="s">
        <v>20</v>
      </c>
      <c r="F1592" t="s">
        <v>21</v>
      </c>
      <c r="G1592">
        <v>15729</v>
      </c>
      <c r="H1592">
        <v>12</v>
      </c>
      <c r="I1592" t="s">
        <v>22</v>
      </c>
      <c r="J1592" t="s">
        <v>30</v>
      </c>
      <c r="K1592">
        <v>579</v>
      </c>
      <c r="L1592">
        <v>0.21307767499999999</v>
      </c>
      <c r="M1592" t="s">
        <v>24</v>
      </c>
      <c r="N1592">
        <v>24</v>
      </c>
      <c r="O1592">
        <v>1038</v>
      </c>
      <c r="P1592">
        <v>3952.5</v>
      </c>
      <c r="Q1592">
        <v>78802</v>
      </c>
      <c r="R1592">
        <v>0.19317283099999999</v>
      </c>
      <c r="S1592">
        <v>0</v>
      </c>
      <c r="T1592">
        <v>52</v>
      </c>
    </row>
    <row r="1593" spans="1:20" x14ac:dyDescent="0.25">
      <c r="A1593" s="1">
        <v>44692</v>
      </c>
      <c r="B1593">
        <v>18</v>
      </c>
      <c r="C1593">
        <v>51163</v>
      </c>
      <c r="D1593">
        <v>587</v>
      </c>
      <c r="E1593" t="s">
        <v>45</v>
      </c>
      <c r="F1593" t="s">
        <v>21</v>
      </c>
      <c r="G1593">
        <v>17552</v>
      </c>
      <c r="H1593">
        <v>36</v>
      </c>
      <c r="I1593" t="s">
        <v>22</v>
      </c>
      <c r="J1593" t="s">
        <v>27</v>
      </c>
      <c r="K1593">
        <v>758</v>
      </c>
      <c r="L1593">
        <v>0.42675106000000002</v>
      </c>
      <c r="M1593" t="s">
        <v>31</v>
      </c>
      <c r="N1593">
        <v>38</v>
      </c>
      <c r="O1593">
        <v>4622</v>
      </c>
      <c r="P1593">
        <v>4263.5833329999996</v>
      </c>
      <c r="Q1593">
        <v>15225</v>
      </c>
      <c r="R1593">
        <v>0.22349402800000001</v>
      </c>
      <c r="S1593">
        <v>0</v>
      </c>
      <c r="T1593">
        <v>59</v>
      </c>
    </row>
    <row r="1594" spans="1:20" x14ac:dyDescent="0.25">
      <c r="A1594" s="1">
        <v>44693</v>
      </c>
      <c r="B1594">
        <v>45</v>
      </c>
      <c r="C1594">
        <v>25688</v>
      </c>
      <c r="D1594">
        <v>609</v>
      </c>
      <c r="E1594" t="s">
        <v>20</v>
      </c>
      <c r="F1594" t="s">
        <v>25</v>
      </c>
      <c r="G1594">
        <v>26365</v>
      </c>
      <c r="H1594">
        <v>60</v>
      </c>
      <c r="I1594" t="s">
        <v>26</v>
      </c>
      <c r="J1594" t="s">
        <v>27</v>
      </c>
      <c r="K1594">
        <v>425</v>
      </c>
      <c r="L1594">
        <v>0.28581786300000001</v>
      </c>
      <c r="M1594" t="s">
        <v>24</v>
      </c>
      <c r="N1594">
        <v>21</v>
      </c>
      <c r="O1594">
        <v>3868</v>
      </c>
      <c r="P1594">
        <v>2140.666667</v>
      </c>
      <c r="Q1594">
        <v>67882</v>
      </c>
      <c r="R1594">
        <v>0.24236474099999999</v>
      </c>
      <c r="S1594">
        <v>0</v>
      </c>
      <c r="T1594">
        <v>49</v>
      </c>
    </row>
    <row r="1595" spans="1:20" x14ac:dyDescent="0.25">
      <c r="A1595" s="1">
        <v>44694</v>
      </c>
      <c r="B1595">
        <v>50</v>
      </c>
      <c r="C1595">
        <v>64435</v>
      </c>
      <c r="D1595">
        <v>619</v>
      </c>
      <c r="E1595" t="s">
        <v>20</v>
      </c>
      <c r="G1595">
        <v>33529</v>
      </c>
      <c r="H1595">
        <v>36</v>
      </c>
      <c r="I1595" t="s">
        <v>35</v>
      </c>
      <c r="J1595" t="s">
        <v>27</v>
      </c>
      <c r="K1595">
        <v>78</v>
      </c>
      <c r="L1595">
        <v>7.7765850999999997E-2</v>
      </c>
      <c r="M1595" t="s">
        <v>28</v>
      </c>
      <c r="N1595">
        <v>20</v>
      </c>
      <c r="O1595">
        <v>675</v>
      </c>
      <c r="P1595">
        <v>5369.5833329999996</v>
      </c>
      <c r="Q1595">
        <v>8137</v>
      </c>
      <c r="R1595">
        <v>0.22720278999999999</v>
      </c>
      <c r="S1595">
        <v>0</v>
      </c>
      <c r="T1595">
        <v>50</v>
      </c>
    </row>
    <row r="1596" spans="1:20" x14ac:dyDescent="0.25">
      <c r="A1596" s="1">
        <v>44695</v>
      </c>
      <c r="B1596">
        <v>18</v>
      </c>
      <c r="C1596">
        <v>23373</v>
      </c>
      <c r="D1596">
        <v>601</v>
      </c>
      <c r="E1596" t="s">
        <v>45</v>
      </c>
      <c r="F1596" t="s">
        <v>29</v>
      </c>
      <c r="G1596">
        <v>37256</v>
      </c>
      <c r="H1596">
        <v>60</v>
      </c>
      <c r="I1596" t="s">
        <v>22</v>
      </c>
      <c r="J1596" t="s">
        <v>23</v>
      </c>
      <c r="K1596">
        <v>674</v>
      </c>
      <c r="L1596">
        <v>0.22222940799999999</v>
      </c>
      <c r="M1596" t="s">
        <v>38</v>
      </c>
      <c r="N1596">
        <v>26</v>
      </c>
      <c r="O1596">
        <v>2933</v>
      </c>
      <c r="P1596">
        <v>1947.75</v>
      </c>
      <c r="Q1596">
        <v>129625</v>
      </c>
      <c r="R1596">
        <v>0.24747781399999999</v>
      </c>
      <c r="S1596">
        <v>0</v>
      </c>
      <c r="T1596">
        <v>50</v>
      </c>
    </row>
    <row r="1597" spans="1:20" x14ac:dyDescent="0.25">
      <c r="A1597" s="1">
        <v>44696</v>
      </c>
      <c r="B1597">
        <v>27</v>
      </c>
      <c r="C1597">
        <v>57366</v>
      </c>
      <c r="D1597">
        <v>596</v>
      </c>
      <c r="E1597" t="s">
        <v>20</v>
      </c>
      <c r="F1597" t="s">
        <v>25</v>
      </c>
      <c r="G1597">
        <v>16322</v>
      </c>
      <c r="H1597">
        <v>48</v>
      </c>
      <c r="I1597" t="s">
        <v>44</v>
      </c>
      <c r="J1597" t="s">
        <v>23</v>
      </c>
      <c r="K1597">
        <v>273</v>
      </c>
      <c r="L1597">
        <v>0.301552983</v>
      </c>
      <c r="M1597" t="s">
        <v>31</v>
      </c>
      <c r="N1597">
        <v>27</v>
      </c>
      <c r="O1597">
        <v>3822</v>
      </c>
      <c r="P1597">
        <v>4780.5</v>
      </c>
      <c r="Q1597">
        <v>83621</v>
      </c>
      <c r="R1597">
        <v>0.17858832399999999</v>
      </c>
      <c r="S1597">
        <v>1</v>
      </c>
      <c r="T1597">
        <v>45.6</v>
      </c>
    </row>
    <row r="1598" spans="1:20" x14ac:dyDescent="0.25">
      <c r="A1598" s="1">
        <v>44697</v>
      </c>
      <c r="B1598">
        <v>47</v>
      </c>
      <c r="C1598">
        <v>36806</v>
      </c>
      <c r="D1598">
        <v>602</v>
      </c>
      <c r="E1598" t="s">
        <v>20</v>
      </c>
      <c r="F1598" t="s">
        <v>32</v>
      </c>
      <c r="G1598">
        <v>8655</v>
      </c>
      <c r="H1598">
        <v>48</v>
      </c>
      <c r="I1598" t="s">
        <v>22</v>
      </c>
      <c r="J1598" t="s">
        <v>30</v>
      </c>
      <c r="K1598">
        <v>1383</v>
      </c>
      <c r="L1598">
        <v>0.42606551599999998</v>
      </c>
      <c r="M1598" t="s">
        <v>24</v>
      </c>
      <c r="N1598">
        <v>16</v>
      </c>
      <c r="O1598">
        <v>2905</v>
      </c>
      <c r="P1598">
        <v>3067.166667</v>
      </c>
      <c r="Q1598">
        <v>142965</v>
      </c>
      <c r="R1598">
        <v>0.24318600000000001</v>
      </c>
      <c r="S1598">
        <v>0</v>
      </c>
      <c r="T1598">
        <v>49</v>
      </c>
    </row>
    <row r="1599" spans="1:20" x14ac:dyDescent="0.25">
      <c r="A1599" s="1">
        <v>44698</v>
      </c>
      <c r="B1599">
        <v>64</v>
      </c>
      <c r="C1599">
        <v>41748</v>
      </c>
      <c r="D1599">
        <v>431</v>
      </c>
      <c r="E1599" t="s">
        <v>52</v>
      </c>
      <c r="F1599" t="s">
        <v>32</v>
      </c>
      <c r="G1599">
        <v>32203</v>
      </c>
      <c r="H1599">
        <v>36</v>
      </c>
      <c r="I1599" t="s">
        <v>44</v>
      </c>
      <c r="J1599" t="s">
        <v>30</v>
      </c>
      <c r="K1599">
        <v>644</v>
      </c>
      <c r="L1599">
        <v>0.73768568000000001</v>
      </c>
      <c r="M1599" t="s">
        <v>24</v>
      </c>
      <c r="N1599">
        <v>21</v>
      </c>
      <c r="O1599">
        <v>1387</v>
      </c>
      <c r="P1599">
        <v>3479</v>
      </c>
      <c r="Q1599">
        <v>116833</v>
      </c>
      <c r="R1599">
        <v>0.26001020899999999</v>
      </c>
      <c r="S1599">
        <v>0</v>
      </c>
      <c r="T1599">
        <v>54</v>
      </c>
    </row>
    <row r="1600" spans="1:20" x14ac:dyDescent="0.25">
      <c r="A1600" s="1">
        <v>44699</v>
      </c>
      <c r="B1600">
        <v>40</v>
      </c>
      <c r="C1600">
        <v>41210</v>
      </c>
      <c r="D1600">
        <v>462</v>
      </c>
      <c r="F1600" t="s">
        <v>25</v>
      </c>
      <c r="G1600">
        <v>15124</v>
      </c>
      <c r="H1600">
        <v>72</v>
      </c>
      <c r="I1600" t="s">
        <v>26</v>
      </c>
      <c r="J1600" t="s">
        <v>27</v>
      </c>
      <c r="K1600">
        <v>386</v>
      </c>
      <c r="L1600">
        <v>0.14193488800000001</v>
      </c>
      <c r="M1600" t="s">
        <v>31</v>
      </c>
      <c r="N1600">
        <v>23</v>
      </c>
      <c r="O1600">
        <v>3633</v>
      </c>
      <c r="P1600">
        <v>3434.166667</v>
      </c>
      <c r="Q1600">
        <v>211862</v>
      </c>
      <c r="R1600">
        <v>0.25877340599999998</v>
      </c>
      <c r="S1600">
        <v>1</v>
      </c>
      <c r="T1600">
        <v>36.799999999999997</v>
      </c>
    </row>
    <row r="1601" spans="1:20" x14ac:dyDescent="0.25">
      <c r="A1601" s="1">
        <v>44700</v>
      </c>
      <c r="B1601">
        <v>31</v>
      </c>
      <c r="C1601">
        <v>76620</v>
      </c>
      <c r="D1601">
        <v>609</v>
      </c>
      <c r="E1601" t="s">
        <v>20</v>
      </c>
      <c r="G1601">
        <v>50148</v>
      </c>
      <c r="H1601">
        <v>60</v>
      </c>
      <c r="I1601" t="s">
        <v>22</v>
      </c>
      <c r="J1601" t="s">
        <v>30</v>
      </c>
      <c r="K1601">
        <v>1087</v>
      </c>
      <c r="L1601">
        <v>0.20600738299999999</v>
      </c>
      <c r="M1601" t="s">
        <v>24</v>
      </c>
      <c r="N1601">
        <v>18</v>
      </c>
      <c r="O1601">
        <v>5044</v>
      </c>
      <c r="P1601">
        <v>6385</v>
      </c>
      <c r="Q1601">
        <v>4724</v>
      </c>
      <c r="R1601">
        <v>0.20051840000000001</v>
      </c>
      <c r="S1601">
        <v>0</v>
      </c>
      <c r="T1601">
        <v>51</v>
      </c>
    </row>
    <row r="1602" spans="1:20" x14ac:dyDescent="0.25">
      <c r="A1602" s="1">
        <v>44701</v>
      </c>
      <c r="B1602">
        <v>37</v>
      </c>
      <c r="C1602">
        <v>145021</v>
      </c>
      <c r="D1602">
        <v>508</v>
      </c>
      <c r="E1602" t="s">
        <v>20</v>
      </c>
      <c r="F1602" t="s">
        <v>29</v>
      </c>
      <c r="G1602">
        <v>44140</v>
      </c>
      <c r="H1602">
        <v>36</v>
      </c>
      <c r="I1602" t="s">
        <v>35</v>
      </c>
      <c r="J1602" t="s">
        <v>27</v>
      </c>
      <c r="K1602">
        <v>389</v>
      </c>
      <c r="L1602">
        <v>0.43019128000000001</v>
      </c>
      <c r="M1602" t="s">
        <v>24</v>
      </c>
      <c r="N1602">
        <v>19</v>
      </c>
      <c r="O1602">
        <v>3780</v>
      </c>
      <c r="P1602">
        <v>12085.083329999999</v>
      </c>
      <c r="Q1602">
        <v>10101</v>
      </c>
      <c r="R1602">
        <v>0.28207235400000003</v>
      </c>
      <c r="S1602">
        <v>0</v>
      </c>
      <c r="T1602">
        <v>61</v>
      </c>
    </row>
    <row r="1603" spans="1:20" x14ac:dyDescent="0.25">
      <c r="A1603" s="1">
        <v>44702</v>
      </c>
      <c r="B1603">
        <v>56</v>
      </c>
      <c r="C1603">
        <v>62365</v>
      </c>
      <c r="D1603">
        <v>611</v>
      </c>
      <c r="E1603" t="s">
        <v>20</v>
      </c>
      <c r="F1603" t="s">
        <v>29</v>
      </c>
      <c r="G1603">
        <v>12017</v>
      </c>
      <c r="H1603">
        <v>96</v>
      </c>
      <c r="I1603" t="s">
        <v>26</v>
      </c>
      <c r="J1603" t="s">
        <v>23</v>
      </c>
      <c r="K1603">
        <v>361</v>
      </c>
      <c r="L1603">
        <v>0.28456663900000001</v>
      </c>
      <c r="M1603" t="s">
        <v>38</v>
      </c>
      <c r="N1603">
        <v>27</v>
      </c>
      <c r="O1603">
        <v>1759</v>
      </c>
      <c r="P1603">
        <v>5197.0833329999996</v>
      </c>
      <c r="Q1603">
        <v>257870</v>
      </c>
      <c r="R1603">
        <v>0.22673911999999999</v>
      </c>
      <c r="S1603">
        <v>1</v>
      </c>
      <c r="T1603">
        <v>35.200000000000003</v>
      </c>
    </row>
    <row r="1604" spans="1:20" x14ac:dyDescent="0.25">
      <c r="A1604" s="1">
        <v>44703</v>
      </c>
      <c r="B1604">
        <v>32</v>
      </c>
      <c r="C1604">
        <v>36261</v>
      </c>
      <c r="D1604">
        <v>608</v>
      </c>
      <c r="E1604" t="s">
        <v>20</v>
      </c>
      <c r="F1604" t="s">
        <v>25</v>
      </c>
      <c r="G1604">
        <v>25397</v>
      </c>
      <c r="H1604">
        <v>60</v>
      </c>
      <c r="I1604" t="s">
        <v>22</v>
      </c>
      <c r="J1604" t="s">
        <v>27</v>
      </c>
      <c r="K1604">
        <v>565</v>
      </c>
      <c r="L1604">
        <v>0.38395602499999998</v>
      </c>
      <c r="M1604" t="s">
        <v>34</v>
      </c>
      <c r="N1604">
        <v>25</v>
      </c>
      <c r="O1604">
        <v>832</v>
      </c>
      <c r="P1604">
        <v>3021.75</v>
      </c>
      <c r="Q1604">
        <v>23343</v>
      </c>
      <c r="R1604">
        <v>0.208748975</v>
      </c>
      <c r="S1604">
        <v>0</v>
      </c>
      <c r="T1604">
        <v>52</v>
      </c>
    </row>
    <row r="1605" spans="1:20" x14ac:dyDescent="0.25">
      <c r="A1605" s="1">
        <v>44704</v>
      </c>
      <c r="B1605">
        <v>30</v>
      </c>
      <c r="C1605">
        <v>17960</v>
      </c>
      <c r="D1605">
        <v>589</v>
      </c>
      <c r="E1605" t="s">
        <v>20</v>
      </c>
      <c r="F1605" t="s">
        <v>25</v>
      </c>
      <c r="G1605">
        <v>7716</v>
      </c>
      <c r="H1605">
        <v>96</v>
      </c>
      <c r="I1605" t="s">
        <v>35</v>
      </c>
      <c r="J1605" t="s">
        <v>30</v>
      </c>
      <c r="K1605">
        <v>152</v>
      </c>
      <c r="L1605">
        <v>0.26406939800000001</v>
      </c>
      <c r="M1605" t="s">
        <v>38</v>
      </c>
      <c r="N1605">
        <v>16</v>
      </c>
      <c r="O1605">
        <v>6533</v>
      </c>
      <c r="P1605">
        <v>1496.666667</v>
      </c>
      <c r="Q1605">
        <v>27821</v>
      </c>
      <c r="R1605">
        <v>0.202026385</v>
      </c>
      <c r="S1605">
        <v>0</v>
      </c>
      <c r="T1605">
        <v>54</v>
      </c>
    </row>
    <row r="1606" spans="1:20" x14ac:dyDescent="0.25">
      <c r="A1606" s="1">
        <v>44705</v>
      </c>
      <c r="B1606">
        <v>34</v>
      </c>
      <c r="C1606">
        <v>100757</v>
      </c>
      <c r="D1606">
        <v>602</v>
      </c>
      <c r="E1606" t="s">
        <v>45</v>
      </c>
      <c r="F1606" t="s">
        <v>29</v>
      </c>
      <c r="G1606">
        <v>33228</v>
      </c>
      <c r="H1606">
        <v>36</v>
      </c>
      <c r="I1606" t="s">
        <v>22</v>
      </c>
      <c r="J1606" t="s">
        <v>27</v>
      </c>
      <c r="K1606">
        <v>716</v>
      </c>
      <c r="L1606">
        <v>0.21486561300000001</v>
      </c>
      <c r="M1606" t="s">
        <v>34</v>
      </c>
      <c r="N1606">
        <v>21</v>
      </c>
      <c r="O1606">
        <v>2045</v>
      </c>
      <c r="P1606">
        <v>8396.4166669999995</v>
      </c>
      <c r="Q1606">
        <v>18853</v>
      </c>
      <c r="R1606">
        <v>0.21838526899999999</v>
      </c>
      <c r="S1606">
        <v>0</v>
      </c>
      <c r="T1606">
        <v>51</v>
      </c>
    </row>
    <row r="1607" spans="1:20" x14ac:dyDescent="0.25">
      <c r="A1607" s="1">
        <v>44706</v>
      </c>
      <c r="B1607">
        <v>28</v>
      </c>
      <c r="C1607">
        <v>66910</v>
      </c>
      <c r="D1607">
        <v>566</v>
      </c>
      <c r="E1607" t="s">
        <v>33</v>
      </c>
      <c r="F1607" t="s">
        <v>41</v>
      </c>
      <c r="G1607">
        <v>3729</v>
      </c>
      <c r="H1607">
        <v>36</v>
      </c>
      <c r="I1607" t="s">
        <v>26</v>
      </c>
      <c r="J1607" t="s">
        <v>30</v>
      </c>
      <c r="K1607">
        <v>226</v>
      </c>
      <c r="L1607">
        <v>0.39606986599999999</v>
      </c>
      <c r="M1607" t="s">
        <v>24</v>
      </c>
      <c r="N1607">
        <v>20</v>
      </c>
      <c r="O1607">
        <v>571</v>
      </c>
      <c r="P1607">
        <v>5575.8333329999996</v>
      </c>
      <c r="Q1607">
        <v>13293</v>
      </c>
      <c r="R1607">
        <v>0.22305143899999999</v>
      </c>
      <c r="S1607">
        <v>1</v>
      </c>
      <c r="T1607">
        <v>44.8</v>
      </c>
    </row>
    <row r="1608" spans="1:20" x14ac:dyDescent="0.25">
      <c r="A1608" s="1">
        <v>44707</v>
      </c>
      <c r="B1608">
        <v>41</v>
      </c>
      <c r="C1608">
        <v>38350</v>
      </c>
      <c r="D1608">
        <v>427</v>
      </c>
      <c r="E1608" t="s">
        <v>20</v>
      </c>
      <c r="F1608" t="s">
        <v>32</v>
      </c>
      <c r="G1608">
        <v>33003</v>
      </c>
      <c r="H1608">
        <v>36</v>
      </c>
      <c r="I1608" t="s">
        <v>26</v>
      </c>
      <c r="J1608" t="s">
        <v>30</v>
      </c>
      <c r="K1608">
        <v>737</v>
      </c>
      <c r="L1608">
        <v>0.36851677799999999</v>
      </c>
      <c r="M1608" t="s">
        <v>24</v>
      </c>
      <c r="N1608">
        <v>18</v>
      </c>
      <c r="O1608">
        <v>2120</v>
      </c>
      <c r="P1608">
        <v>3195.833333</v>
      </c>
      <c r="Q1608">
        <v>159887</v>
      </c>
      <c r="R1608">
        <v>0.30782900499999999</v>
      </c>
      <c r="S1608">
        <v>0</v>
      </c>
      <c r="T1608">
        <v>51</v>
      </c>
    </row>
    <row r="1609" spans="1:20" x14ac:dyDescent="0.25">
      <c r="A1609" s="1">
        <v>44708</v>
      </c>
      <c r="B1609">
        <v>59</v>
      </c>
      <c r="C1609">
        <v>59762</v>
      </c>
      <c r="D1609">
        <v>597</v>
      </c>
      <c r="E1609" t="s">
        <v>20</v>
      </c>
      <c r="F1609" t="s">
        <v>29</v>
      </c>
      <c r="G1609">
        <v>44397</v>
      </c>
      <c r="H1609">
        <v>60</v>
      </c>
      <c r="I1609" t="s">
        <v>35</v>
      </c>
      <c r="J1609" t="s">
        <v>27</v>
      </c>
      <c r="K1609">
        <v>765</v>
      </c>
      <c r="L1609">
        <v>0.34921456499999998</v>
      </c>
      <c r="M1609" t="s">
        <v>24</v>
      </c>
      <c r="N1609">
        <v>26</v>
      </c>
      <c r="O1609">
        <v>851</v>
      </c>
      <c r="P1609">
        <v>4980.1666670000004</v>
      </c>
      <c r="Q1609">
        <v>142252</v>
      </c>
      <c r="R1609">
        <v>0.22262615899999999</v>
      </c>
      <c r="S1609">
        <v>0</v>
      </c>
      <c r="T1609">
        <v>51</v>
      </c>
    </row>
    <row r="1610" spans="1:20" x14ac:dyDescent="0.25">
      <c r="A1610" s="1">
        <v>44709</v>
      </c>
      <c r="B1610">
        <v>43</v>
      </c>
      <c r="D1610">
        <v>611</v>
      </c>
      <c r="E1610" t="s">
        <v>20</v>
      </c>
      <c r="F1610" t="s">
        <v>25</v>
      </c>
      <c r="G1610">
        <v>10478</v>
      </c>
      <c r="I1610" t="s">
        <v>22</v>
      </c>
      <c r="J1610" t="s">
        <v>30</v>
      </c>
      <c r="K1610">
        <v>371</v>
      </c>
      <c r="L1610">
        <v>7.2562738000000002E-2</v>
      </c>
      <c r="M1610" t="s">
        <v>31</v>
      </c>
      <c r="N1610">
        <v>17</v>
      </c>
      <c r="O1610">
        <v>1231</v>
      </c>
      <c r="P1610">
        <v>6569.4166670000004</v>
      </c>
      <c r="Q1610">
        <v>4849</v>
      </c>
      <c r="R1610">
        <v>0.243194779</v>
      </c>
      <c r="S1610">
        <v>0</v>
      </c>
      <c r="T1610">
        <v>49</v>
      </c>
    </row>
    <row r="1611" spans="1:20" x14ac:dyDescent="0.25">
      <c r="A1611" s="1">
        <v>44710</v>
      </c>
      <c r="B1611">
        <v>36</v>
      </c>
      <c r="D1611">
        <v>515</v>
      </c>
      <c r="E1611" t="s">
        <v>20</v>
      </c>
      <c r="F1611" t="s">
        <v>32</v>
      </c>
      <c r="G1611">
        <v>24879</v>
      </c>
      <c r="I1611" t="s">
        <v>35</v>
      </c>
      <c r="J1611" t="s">
        <v>30</v>
      </c>
      <c r="K1611">
        <v>456</v>
      </c>
      <c r="L1611">
        <v>7.6585173000000006E-2</v>
      </c>
      <c r="M1611" t="s">
        <v>31</v>
      </c>
      <c r="N1611">
        <v>22</v>
      </c>
      <c r="O1611">
        <v>2308</v>
      </c>
      <c r="P1611">
        <v>2601.416667</v>
      </c>
      <c r="Q1611">
        <v>117883</v>
      </c>
      <c r="R1611">
        <v>0.23503433700000001</v>
      </c>
      <c r="S1611">
        <v>0</v>
      </c>
      <c r="T1611">
        <v>49</v>
      </c>
    </row>
    <row r="1612" spans="1:20" x14ac:dyDescent="0.25">
      <c r="A1612" s="1">
        <v>44711</v>
      </c>
      <c r="B1612">
        <v>36</v>
      </c>
      <c r="C1612">
        <v>24664</v>
      </c>
      <c r="D1612">
        <v>430</v>
      </c>
      <c r="E1612" t="s">
        <v>20</v>
      </c>
      <c r="F1612" t="s">
        <v>25</v>
      </c>
      <c r="G1612">
        <v>6777</v>
      </c>
      <c r="H1612">
        <v>60</v>
      </c>
      <c r="I1612" t="s">
        <v>26</v>
      </c>
      <c r="J1612" t="s">
        <v>27</v>
      </c>
      <c r="K1612">
        <v>460</v>
      </c>
      <c r="L1612">
        <v>0.10826757300000001</v>
      </c>
      <c r="M1612" t="s">
        <v>28</v>
      </c>
      <c r="N1612">
        <v>13</v>
      </c>
      <c r="O1612">
        <v>18042</v>
      </c>
      <c r="P1612">
        <v>2055.333333</v>
      </c>
      <c r="Q1612">
        <v>67187</v>
      </c>
      <c r="R1612">
        <v>0.25559066800000002</v>
      </c>
      <c r="S1612">
        <v>0</v>
      </c>
      <c r="T1612">
        <v>55</v>
      </c>
    </row>
    <row r="1613" spans="1:20" x14ac:dyDescent="0.25">
      <c r="A1613" s="1">
        <v>44712</v>
      </c>
      <c r="B1613">
        <v>21</v>
      </c>
      <c r="C1613">
        <v>21850</v>
      </c>
      <c r="D1613">
        <v>603</v>
      </c>
      <c r="E1613" t="s">
        <v>20</v>
      </c>
      <c r="F1613" t="s">
        <v>29</v>
      </c>
      <c r="G1613">
        <v>20937</v>
      </c>
      <c r="H1613">
        <v>48</v>
      </c>
      <c r="I1613" t="s">
        <v>22</v>
      </c>
      <c r="J1613" t="s">
        <v>27</v>
      </c>
      <c r="K1613">
        <v>221</v>
      </c>
      <c r="L1613">
        <v>8.8533663999999998E-2</v>
      </c>
      <c r="M1613" t="s">
        <v>38</v>
      </c>
      <c r="N1613">
        <v>22</v>
      </c>
      <c r="O1613">
        <v>7718</v>
      </c>
      <c r="P1613">
        <v>1820.833333</v>
      </c>
      <c r="Q1613">
        <v>3715</v>
      </c>
      <c r="R1613">
        <v>0.218537589</v>
      </c>
      <c r="S1613">
        <v>0</v>
      </c>
      <c r="T1613">
        <v>54</v>
      </c>
    </row>
    <row r="1614" spans="1:20" x14ac:dyDescent="0.25">
      <c r="A1614" s="1">
        <v>44713</v>
      </c>
      <c r="B1614">
        <v>50</v>
      </c>
      <c r="C1614">
        <v>27375</v>
      </c>
      <c r="D1614">
        <v>644</v>
      </c>
      <c r="E1614" t="s">
        <v>20</v>
      </c>
      <c r="F1614" t="s">
        <v>29</v>
      </c>
      <c r="G1614">
        <v>14487</v>
      </c>
      <c r="H1614">
        <v>24</v>
      </c>
      <c r="I1614" t="s">
        <v>35</v>
      </c>
      <c r="J1614" t="s">
        <v>27</v>
      </c>
      <c r="K1614">
        <v>283</v>
      </c>
      <c r="L1614">
        <v>0.60886320100000002</v>
      </c>
      <c r="M1614" t="s">
        <v>24</v>
      </c>
      <c r="N1614">
        <v>23</v>
      </c>
      <c r="O1614">
        <v>3519</v>
      </c>
      <c r="P1614">
        <v>2281.25</v>
      </c>
      <c r="Q1614">
        <v>1863</v>
      </c>
      <c r="R1614">
        <v>0.166984465</v>
      </c>
      <c r="S1614">
        <v>0</v>
      </c>
      <c r="T1614">
        <v>57</v>
      </c>
    </row>
    <row r="1615" spans="1:20" x14ac:dyDescent="0.25">
      <c r="A1615" s="1">
        <v>44714</v>
      </c>
      <c r="B1615">
        <v>39</v>
      </c>
      <c r="C1615">
        <v>30051</v>
      </c>
      <c r="D1615">
        <v>556</v>
      </c>
      <c r="E1615" t="s">
        <v>20</v>
      </c>
      <c r="G1615">
        <v>23590</v>
      </c>
      <c r="H1615">
        <v>60</v>
      </c>
      <c r="I1615" t="s">
        <v>35</v>
      </c>
      <c r="J1615" t="s">
        <v>23</v>
      </c>
      <c r="K1615">
        <v>520</v>
      </c>
      <c r="L1615">
        <v>0.194933142</v>
      </c>
      <c r="M1615" t="s">
        <v>38</v>
      </c>
      <c r="N1615">
        <v>13</v>
      </c>
      <c r="O1615">
        <v>8588</v>
      </c>
      <c r="P1615">
        <v>2504.25</v>
      </c>
      <c r="Q1615">
        <v>223726</v>
      </c>
      <c r="R1615">
        <v>0.216392323</v>
      </c>
      <c r="S1615">
        <v>0</v>
      </c>
      <c r="T1615">
        <v>46</v>
      </c>
    </row>
    <row r="1616" spans="1:20" x14ac:dyDescent="0.25">
      <c r="A1616" s="1">
        <v>44715</v>
      </c>
      <c r="B1616">
        <v>37</v>
      </c>
      <c r="C1616">
        <v>107007</v>
      </c>
      <c r="D1616">
        <v>573</v>
      </c>
      <c r="E1616" t="s">
        <v>20</v>
      </c>
      <c r="F1616" t="s">
        <v>29</v>
      </c>
      <c r="G1616">
        <v>23812</v>
      </c>
      <c r="H1616">
        <v>48</v>
      </c>
      <c r="I1616" t="s">
        <v>26</v>
      </c>
      <c r="J1616" t="s">
        <v>27</v>
      </c>
      <c r="K1616">
        <v>491</v>
      </c>
      <c r="L1616">
        <v>0.415717899</v>
      </c>
      <c r="M1616" t="s">
        <v>28</v>
      </c>
      <c r="N1616">
        <v>25</v>
      </c>
      <c r="O1616">
        <v>1583</v>
      </c>
      <c r="P1616">
        <v>8917.25</v>
      </c>
      <c r="Q1616">
        <v>8804</v>
      </c>
      <c r="R1616">
        <v>0.24357338100000001</v>
      </c>
      <c r="S1616">
        <v>1</v>
      </c>
      <c r="T1616">
        <v>44.8</v>
      </c>
    </row>
    <row r="1617" spans="1:20" x14ac:dyDescent="0.25">
      <c r="A1617" s="1">
        <v>44716</v>
      </c>
      <c r="B1617">
        <v>78</v>
      </c>
      <c r="C1617">
        <v>43612</v>
      </c>
      <c r="D1617">
        <v>607</v>
      </c>
      <c r="E1617" t="s">
        <v>20</v>
      </c>
      <c r="F1617" t="s">
        <v>32</v>
      </c>
      <c r="G1617">
        <v>20901</v>
      </c>
      <c r="H1617">
        <v>72</v>
      </c>
      <c r="I1617" t="s">
        <v>22</v>
      </c>
      <c r="J1617" t="s">
        <v>34</v>
      </c>
      <c r="K1617">
        <v>449</v>
      </c>
      <c r="L1617">
        <v>0.37738182999999997</v>
      </c>
      <c r="M1617" t="s">
        <v>34</v>
      </c>
      <c r="N1617">
        <v>20</v>
      </c>
      <c r="O1617">
        <v>1563</v>
      </c>
      <c r="P1617">
        <v>3634.333333</v>
      </c>
      <c r="Q1617">
        <v>277023</v>
      </c>
      <c r="R1617">
        <v>0.225565819</v>
      </c>
      <c r="S1617">
        <v>0</v>
      </c>
      <c r="T1617">
        <v>46</v>
      </c>
    </row>
    <row r="1618" spans="1:20" x14ac:dyDescent="0.25">
      <c r="A1618" s="1">
        <v>44717</v>
      </c>
      <c r="B1618">
        <v>43</v>
      </c>
      <c r="C1618">
        <v>59858</v>
      </c>
      <c r="D1618">
        <v>587</v>
      </c>
      <c r="F1618" t="s">
        <v>25</v>
      </c>
      <c r="G1618">
        <v>22122</v>
      </c>
      <c r="H1618">
        <v>48</v>
      </c>
      <c r="I1618" t="s">
        <v>22</v>
      </c>
      <c r="J1618" t="s">
        <v>27</v>
      </c>
      <c r="K1618">
        <v>336</v>
      </c>
      <c r="L1618">
        <v>0.13711069000000001</v>
      </c>
      <c r="M1618" t="s">
        <v>38</v>
      </c>
      <c r="N1618">
        <v>33</v>
      </c>
      <c r="O1618">
        <v>470</v>
      </c>
      <c r="P1618">
        <v>4988.1666670000004</v>
      </c>
      <c r="Q1618">
        <v>65306</v>
      </c>
      <c r="R1618">
        <v>0.236429102</v>
      </c>
      <c r="S1618">
        <v>0</v>
      </c>
      <c r="T1618">
        <v>56</v>
      </c>
    </row>
    <row r="1619" spans="1:20" x14ac:dyDescent="0.25">
      <c r="A1619" s="1">
        <v>44718</v>
      </c>
      <c r="B1619">
        <v>30</v>
      </c>
      <c r="C1619">
        <v>81315</v>
      </c>
      <c r="D1619">
        <v>521</v>
      </c>
      <c r="E1619" t="s">
        <v>20</v>
      </c>
      <c r="F1619" t="s">
        <v>25</v>
      </c>
      <c r="G1619">
        <v>6303</v>
      </c>
      <c r="H1619">
        <v>96</v>
      </c>
      <c r="I1619" t="s">
        <v>26</v>
      </c>
      <c r="J1619" t="s">
        <v>30</v>
      </c>
      <c r="K1619">
        <v>298</v>
      </c>
      <c r="L1619">
        <v>8.5653920999999994E-2</v>
      </c>
      <c r="M1619" t="s">
        <v>28</v>
      </c>
      <c r="N1619">
        <v>17</v>
      </c>
      <c r="O1619">
        <v>1247</v>
      </c>
      <c r="P1619">
        <v>6776.25</v>
      </c>
      <c r="Q1619">
        <v>7403</v>
      </c>
      <c r="R1619">
        <v>0.29184705500000002</v>
      </c>
      <c r="S1619">
        <v>0</v>
      </c>
      <c r="T1619">
        <v>52</v>
      </c>
    </row>
    <row r="1620" spans="1:20" x14ac:dyDescent="0.25">
      <c r="A1620" s="1">
        <v>44719</v>
      </c>
      <c r="B1620">
        <v>34</v>
      </c>
      <c r="C1620">
        <v>67370</v>
      </c>
      <c r="D1620">
        <v>634</v>
      </c>
      <c r="E1620" t="s">
        <v>20</v>
      </c>
      <c r="G1620">
        <v>17033</v>
      </c>
      <c r="H1620">
        <v>84</v>
      </c>
      <c r="I1620" t="s">
        <v>44</v>
      </c>
      <c r="J1620" t="s">
        <v>30</v>
      </c>
      <c r="K1620">
        <v>1159</v>
      </c>
      <c r="L1620">
        <v>0.24120784000000001</v>
      </c>
      <c r="M1620" t="s">
        <v>28</v>
      </c>
      <c r="N1620">
        <v>23</v>
      </c>
      <c r="O1620">
        <v>2087</v>
      </c>
      <c r="P1620">
        <v>5614.1666670000004</v>
      </c>
      <c r="Q1620">
        <v>248160</v>
      </c>
      <c r="R1620">
        <v>0.23661086000000001</v>
      </c>
      <c r="S1620">
        <v>0</v>
      </c>
      <c r="T1620">
        <v>48</v>
      </c>
    </row>
    <row r="1621" spans="1:20" x14ac:dyDescent="0.25">
      <c r="A1621" s="1">
        <v>44720</v>
      </c>
      <c r="B1621">
        <v>53</v>
      </c>
      <c r="C1621">
        <v>151952</v>
      </c>
      <c r="D1621">
        <v>622</v>
      </c>
      <c r="E1621" t="s">
        <v>20</v>
      </c>
      <c r="F1621" t="s">
        <v>32</v>
      </c>
      <c r="G1621">
        <v>8540</v>
      </c>
      <c r="H1621">
        <v>60</v>
      </c>
      <c r="I1621" t="s">
        <v>22</v>
      </c>
      <c r="J1621" t="s">
        <v>34</v>
      </c>
      <c r="K1621">
        <v>248</v>
      </c>
      <c r="L1621">
        <v>0.123042717</v>
      </c>
      <c r="M1621" t="s">
        <v>24</v>
      </c>
      <c r="N1621">
        <v>24</v>
      </c>
      <c r="O1621">
        <v>2292</v>
      </c>
      <c r="P1621">
        <v>12662.666670000001</v>
      </c>
      <c r="Q1621">
        <v>37993</v>
      </c>
      <c r="R1621">
        <v>0.188337333</v>
      </c>
      <c r="S1621">
        <v>1</v>
      </c>
      <c r="T1621">
        <v>35.200000000000003</v>
      </c>
    </row>
    <row r="1622" spans="1:20" x14ac:dyDescent="0.25">
      <c r="A1622" s="1">
        <v>44721</v>
      </c>
      <c r="B1622">
        <v>41</v>
      </c>
      <c r="C1622">
        <v>42202</v>
      </c>
      <c r="D1622">
        <v>604</v>
      </c>
      <c r="E1622" t="s">
        <v>20</v>
      </c>
      <c r="F1622" t="s">
        <v>25</v>
      </c>
      <c r="G1622">
        <v>63106</v>
      </c>
      <c r="H1622">
        <v>12</v>
      </c>
      <c r="I1622" t="s">
        <v>35</v>
      </c>
      <c r="J1622" t="s">
        <v>30</v>
      </c>
      <c r="K1622">
        <v>475</v>
      </c>
      <c r="L1622">
        <v>0.61318912999999997</v>
      </c>
      <c r="M1622" t="s">
        <v>38</v>
      </c>
      <c r="N1622">
        <v>27</v>
      </c>
      <c r="O1622">
        <v>18361</v>
      </c>
      <c r="P1622">
        <v>3516.833333</v>
      </c>
      <c r="Q1622">
        <v>8198</v>
      </c>
      <c r="R1622">
        <v>0.21567678900000001</v>
      </c>
      <c r="S1622">
        <v>0</v>
      </c>
      <c r="T1622">
        <v>67</v>
      </c>
    </row>
    <row r="1623" spans="1:20" x14ac:dyDescent="0.25">
      <c r="A1623" s="1">
        <v>44722</v>
      </c>
      <c r="B1623">
        <v>22</v>
      </c>
      <c r="C1623">
        <v>38847</v>
      </c>
      <c r="D1623">
        <v>582</v>
      </c>
      <c r="E1623" t="s">
        <v>39</v>
      </c>
      <c r="F1623" t="s">
        <v>25</v>
      </c>
      <c r="G1623">
        <v>21882</v>
      </c>
      <c r="H1623">
        <v>60</v>
      </c>
      <c r="I1623" t="s">
        <v>35</v>
      </c>
      <c r="J1623" t="s">
        <v>34</v>
      </c>
      <c r="K1623">
        <v>638</v>
      </c>
      <c r="L1623">
        <v>0.41988112100000002</v>
      </c>
      <c r="M1623" t="s">
        <v>34</v>
      </c>
      <c r="N1623">
        <v>16</v>
      </c>
      <c r="O1623">
        <v>2341</v>
      </c>
      <c r="P1623">
        <v>3237.25</v>
      </c>
      <c r="Q1623">
        <v>65542</v>
      </c>
      <c r="R1623">
        <v>0.25878040299999999</v>
      </c>
      <c r="S1623">
        <v>0</v>
      </c>
      <c r="T1623">
        <v>57</v>
      </c>
    </row>
    <row r="1624" spans="1:20" x14ac:dyDescent="0.25">
      <c r="A1624" s="1">
        <v>44723</v>
      </c>
      <c r="B1624">
        <v>51</v>
      </c>
      <c r="C1624">
        <v>45064</v>
      </c>
      <c r="D1624">
        <v>652</v>
      </c>
      <c r="E1624" t="s">
        <v>45</v>
      </c>
      <c r="F1624" t="s">
        <v>29</v>
      </c>
      <c r="G1624">
        <v>18148</v>
      </c>
      <c r="H1624">
        <v>72</v>
      </c>
      <c r="I1624" t="s">
        <v>22</v>
      </c>
      <c r="J1624" t="s">
        <v>34</v>
      </c>
      <c r="K1624">
        <v>308</v>
      </c>
      <c r="L1624">
        <v>0.10486630399999999</v>
      </c>
      <c r="M1624" t="s">
        <v>31</v>
      </c>
      <c r="N1624">
        <v>20</v>
      </c>
      <c r="O1624">
        <v>2473</v>
      </c>
      <c r="P1624">
        <v>3755.333333</v>
      </c>
      <c r="Q1624">
        <v>8055</v>
      </c>
      <c r="R1624">
        <v>0.197872943</v>
      </c>
      <c r="S1624">
        <v>0</v>
      </c>
      <c r="T1624">
        <v>49</v>
      </c>
    </row>
    <row r="1625" spans="1:20" x14ac:dyDescent="0.25">
      <c r="A1625" s="1">
        <v>44724</v>
      </c>
      <c r="B1625">
        <v>31</v>
      </c>
      <c r="C1625">
        <v>184008</v>
      </c>
      <c r="D1625">
        <v>626</v>
      </c>
      <c r="E1625" t="s">
        <v>33</v>
      </c>
      <c r="F1625" t="s">
        <v>29</v>
      </c>
      <c r="G1625">
        <v>27495</v>
      </c>
      <c r="H1625">
        <v>48</v>
      </c>
      <c r="I1625" t="s">
        <v>26</v>
      </c>
      <c r="J1625" t="s">
        <v>30</v>
      </c>
      <c r="K1625">
        <v>525</v>
      </c>
      <c r="L1625">
        <v>0.43182308800000002</v>
      </c>
      <c r="M1625" t="s">
        <v>24</v>
      </c>
      <c r="N1625">
        <v>28</v>
      </c>
      <c r="O1625">
        <v>2603</v>
      </c>
      <c r="P1625">
        <v>15334</v>
      </c>
      <c r="Q1625">
        <v>3717</v>
      </c>
      <c r="R1625">
        <v>0.23675183899999999</v>
      </c>
      <c r="S1625">
        <v>1</v>
      </c>
      <c r="T1625">
        <v>42.4</v>
      </c>
    </row>
    <row r="1626" spans="1:20" x14ac:dyDescent="0.25">
      <c r="A1626" s="1">
        <v>44725</v>
      </c>
      <c r="B1626">
        <v>62</v>
      </c>
      <c r="C1626">
        <v>99164</v>
      </c>
      <c r="D1626">
        <v>605</v>
      </c>
      <c r="F1626" t="s">
        <v>29</v>
      </c>
      <c r="G1626">
        <v>47300</v>
      </c>
      <c r="H1626">
        <v>48</v>
      </c>
      <c r="I1626" t="s">
        <v>44</v>
      </c>
      <c r="J1626" t="s">
        <v>27</v>
      </c>
      <c r="K1626">
        <v>84</v>
      </c>
      <c r="L1626">
        <v>0.47707276900000001</v>
      </c>
      <c r="M1626" t="s">
        <v>28</v>
      </c>
      <c r="N1626">
        <v>29</v>
      </c>
      <c r="O1626">
        <v>1322</v>
      </c>
      <c r="P1626">
        <v>8263.6666669999995</v>
      </c>
      <c r="Q1626">
        <v>183224</v>
      </c>
      <c r="R1626">
        <v>0.211701163</v>
      </c>
      <c r="S1626">
        <v>1</v>
      </c>
      <c r="T1626">
        <v>40</v>
      </c>
    </row>
    <row r="1627" spans="1:20" x14ac:dyDescent="0.25">
      <c r="A1627" s="1">
        <v>44726</v>
      </c>
      <c r="B1627">
        <v>52</v>
      </c>
      <c r="C1627">
        <v>26383</v>
      </c>
      <c r="D1627">
        <v>498</v>
      </c>
      <c r="F1627" t="s">
        <v>29</v>
      </c>
      <c r="G1627">
        <v>15991</v>
      </c>
      <c r="H1627">
        <v>60</v>
      </c>
      <c r="I1627" t="s">
        <v>22</v>
      </c>
      <c r="J1627" t="s">
        <v>27</v>
      </c>
      <c r="K1627">
        <v>322</v>
      </c>
      <c r="L1627">
        <v>0.260480512</v>
      </c>
      <c r="M1627" t="s">
        <v>31</v>
      </c>
      <c r="N1627">
        <v>22</v>
      </c>
      <c r="O1627">
        <v>967</v>
      </c>
      <c r="P1627">
        <v>2198.583333</v>
      </c>
      <c r="Q1627">
        <v>26903</v>
      </c>
      <c r="R1627">
        <v>0.24341896099999999</v>
      </c>
      <c r="S1627">
        <v>0</v>
      </c>
      <c r="T1627">
        <v>53</v>
      </c>
    </row>
    <row r="1628" spans="1:20" x14ac:dyDescent="0.25">
      <c r="A1628" s="1">
        <v>44727</v>
      </c>
      <c r="B1628">
        <v>34</v>
      </c>
      <c r="C1628">
        <v>134951</v>
      </c>
      <c r="D1628">
        <v>593</v>
      </c>
      <c r="E1628" t="s">
        <v>37</v>
      </c>
      <c r="F1628" t="s">
        <v>32</v>
      </c>
      <c r="G1628">
        <v>6879</v>
      </c>
      <c r="H1628">
        <v>60</v>
      </c>
      <c r="I1628" t="s">
        <v>22</v>
      </c>
      <c r="J1628" t="s">
        <v>27</v>
      </c>
      <c r="K1628">
        <v>136</v>
      </c>
      <c r="L1628">
        <v>0.62424749199999996</v>
      </c>
      <c r="M1628" t="s">
        <v>34</v>
      </c>
      <c r="N1628">
        <v>22</v>
      </c>
      <c r="O1628">
        <v>2925</v>
      </c>
      <c r="P1628">
        <v>11245.916670000001</v>
      </c>
      <c r="Q1628">
        <v>8585</v>
      </c>
      <c r="R1628">
        <v>0.21550936400000001</v>
      </c>
      <c r="S1628">
        <v>1</v>
      </c>
      <c r="T1628">
        <v>45.6</v>
      </c>
    </row>
    <row r="1629" spans="1:20" x14ac:dyDescent="0.25">
      <c r="A1629" s="1">
        <v>44728</v>
      </c>
      <c r="B1629">
        <v>55</v>
      </c>
      <c r="C1629">
        <v>81171</v>
      </c>
      <c r="D1629">
        <v>475</v>
      </c>
      <c r="E1629" t="s">
        <v>20</v>
      </c>
      <c r="F1629" t="s">
        <v>21</v>
      </c>
      <c r="H1629">
        <v>72</v>
      </c>
      <c r="I1629" t="s">
        <v>22</v>
      </c>
      <c r="J1629" t="s">
        <v>34</v>
      </c>
      <c r="K1629">
        <v>522</v>
      </c>
      <c r="L1629">
        <v>0.44975319600000002</v>
      </c>
      <c r="M1629" t="s">
        <v>28</v>
      </c>
      <c r="N1629">
        <v>22</v>
      </c>
      <c r="O1629">
        <v>5524</v>
      </c>
      <c r="P1629">
        <v>6764.25</v>
      </c>
      <c r="Q1629">
        <v>11316</v>
      </c>
      <c r="R1629">
        <v>0.29569104099999999</v>
      </c>
      <c r="S1629">
        <v>0</v>
      </c>
      <c r="T1629">
        <v>71</v>
      </c>
    </row>
    <row r="1630" spans="1:20" x14ac:dyDescent="0.25">
      <c r="A1630" s="1">
        <v>44729</v>
      </c>
      <c r="B1630">
        <v>40</v>
      </c>
      <c r="C1630">
        <v>54822</v>
      </c>
      <c r="D1630">
        <v>572</v>
      </c>
      <c r="E1630" t="s">
        <v>45</v>
      </c>
      <c r="F1630" t="s">
        <v>25</v>
      </c>
      <c r="H1630">
        <v>108</v>
      </c>
      <c r="I1630" t="s">
        <v>22</v>
      </c>
      <c r="J1630" t="s">
        <v>30</v>
      </c>
      <c r="K1630">
        <v>434</v>
      </c>
      <c r="L1630">
        <v>0.33897384000000003</v>
      </c>
      <c r="M1630" t="s">
        <v>38</v>
      </c>
      <c r="N1630">
        <v>18</v>
      </c>
      <c r="O1630">
        <v>4853</v>
      </c>
      <c r="P1630">
        <v>4568.5</v>
      </c>
      <c r="Q1630">
        <v>5694</v>
      </c>
      <c r="R1630">
        <v>0.27091326799999998</v>
      </c>
      <c r="S1630">
        <v>0</v>
      </c>
      <c r="T1630">
        <v>58</v>
      </c>
    </row>
    <row r="1631" spans="1:20" x14ac:dyDescent="0.25">
      <c r="A1631" s="1">
        <v>44730</v>
      </c>
      <c r="B1631">
        <v>50</v>
      </c>
      <c r="C1631">
        <v>56900</v>
      </c>
      <c r="D1631">
        <v>605</v>
      </c>
      <c r="F1631" t="s">
        <v>32</v>
      </c>
      <c r="G1631">
        <v>46568</v>
      </c>
      <c r="H1631">
        <v>48</v>
      </c>
      <c r="I1631" t="s">
        <v>22</v>
      </c>
      <c r="J1631" t="s">
        <v>27</v>
      </c>
      <c r="K1631">
        <v>728</v>
      </c>
      <c r="L1631">
        <v>0.36360543299999998</v>
      </c>
      <c r="M1631" t="s">
        <v>38</v>
      </c>
      <c r="N1631">
        <v>31</v>
      </c>
      <c r="O1631">
        <v>839</v>
      </c>
      <c r="P1631">
        <v>4741.6666670000004</v>
      </c>
      <c r="Q1631">
        <v>9211</v>
      </c>
      <c r="R1631">
        <v>0.24025698600000001</v>
      </c>
      <c r="S1631">
        <v>0</v>
      </c>
      <c r="T1631">
        <v>51</v>
      </c>
    </row>
    <row r="1632" spans="1:20" x14ac:dyDescent="0.25">
      <c r="A1632" s="1">
        <v>44731</v>
      </c>
      <c r="B1632">
        <v>45</v>
      </c>
      <c r="C1632">
        <v>28563</v>
      </c>
      <c r="D1632">
        <v>598</v>
      </c>
      <c r="E1632" t="s">
        <v>20</v>
      </c>
      <c r="G1632">
        <v>35991</v>
      </c>
      <c r="H1632">
        <v>72</v>
      </c>
      <c r="I1632" t="s">
        <v>22</v>
      </c>
      <c r="J1632" t="s">
        <v>23</v>
      </c>
      <c r="K1632">
        <v>196</v>
      </c>
      <c r="L1632">
        <v>0.60225521900000001</v>
      </c>
      <c r="M1632" t="s">
        <v>28</v>
      </c>
      <c r="N1632">
        <v>20</v>
      </c>
      <c r="O1632">
        <v>2016</v>
      </c>
      <c r="P1632">
        <v>2380.25</v>
      </c>
      <c r="Q1632">
        <v>33962</v>
      </c>
      <c r="R1632">
        <v>0.27166729899999997</v>
      </c>
      <c r="S1632">
        <v>0</v>
      </c>
      <c r="T1632">
        <v>60</v>
      </c>
    </row>
    <row r="1633" spans="1:20" x14ac:dyDescent="0.25">
      <c r="A1633" s="1">
        <v>44732</v>
      </c>
      <c r="B1633">
        <v>29</v>
      </c>
      <c r="C1633">
        <v>56115</v>
      </c>
      <c r="D1633">
        <v>593</v>
      </c>
      <c r="E1633" t="s">
        <v>20</v>
      </c>
      <c r="F1633" t="s">
        <v>29</v>
      </c>
      <c r="G1633">
        <v>24026</v>
      </c>
      <c r="H1633">
        <v>36</v>
      </c>
      <c r="I1633" t="s">
        <v>26</v>
      </c>
      <c r="J1633" t="s">
        <v>23</v>
      </c>
      <c r="K1633">
        <v>803</v>
      </c>
      <c r="L1633">
        <v>0.58962830200000005</v>
      </c>
      <c r="M1633" t="s">
        <v>28</v>
      </c>
      <c r="N1633">
        <v>32</v>
      </c>
      <c r="O1633">
        <v>348</v>
      </c>
      <c r="P1633">
        <v>4676.25</v>
      </c>
      <c r="Q1633">
        <v>3563</v>
      </c>
      <c r="R1633">
        <v>0.23525669799999999</v>
      </c>
      <c r="S1633">
        <v>0</v>
      </c>
      <c r="T1633">
        <v>59</v>
      </c>
    </row>
    <row r="1634" spans="1:20" x14ac:dyDescent="0.25">
      <c r="A1634" s="1">
        <v>44733</v>
      </c>
      <c r="B1634">
        <v>32</v>
      </c>
      <c r="C1634">
        <v>31987</v>
      </c>
      <c r="D1634">
        <v>545</v>
      </c>
      <c r="E1634" t="s">
        <v>20</v>
      </c>
      <c r="F1634" t="s">
        <v>32</v>
      </c>
      <c r="G1634">
        <v>13356</v>
      </c>
      <c r="H1634">
        <v>36</v>
      </c>
      <c r="I1634" t="s">
        <v>22</v>
      </c>
      <c r="J1634" t="s">
        <v>34</v>
      </c>
      <c r="K1634">
        <v>333</v>
      </c>
      <c r="L1634">
        <v>0.12121169599999999</v>
      </c>
      <c r="M1634" t="s">
        <v>28</v>
      </c>
      <c r="N1634">
        <v>29</v>
      </c>
      <c r="O1634">
        <v>2545</v>
      </c>
      <c r="P1634">
        <v>2665.583333</v>
      </c>
      <c r="Q1634">
        <v>3373</v>
      </c>
      <c r="R1634">
        <v>0.248140052</v>
      </c>
      <c r="S1634">
        <v>0</v>
      </c>
      <c r="T1634">
        <v>63</v>
      </c>
    </row>
    <row r="1635" spans="1:20" x14ac:dyDescent="0.25">
      <c r="A1635" s="1">
        <v>44734</v>
      </c>
      <c r="B1635">
        <v>52</v>
      </c>
      <c r="C1635">
        <v>48343</v>
      </c>
      <c r="D1635">
        <v>564</v>
      </c>
      <c r="E1635" t="s">
        <v>20</v>
      </c>
      <c r="F1635" t="s">
        <v>41</v>
      </c>
      <c r="G1635">
        <v>25223</v>
      </c>
      <c r="H1635">
        <v>36</v>
      </c>
      <c r="I1635" t="s">
        <v>44</v>
      </c>
      <c r="J1635" t="s">
        <v>23</v>
      </c>
      <c r="K1635">
        <v>177</v>
      </c>
      <c r="L1635">
        <v>0.32571799200000001</v>
      </c>
      <c r="M1635" t="s">
        <v>34</v>
      </c>
      <c r="N1635">
        <v>27</v>
      </c>
      <c r="O1635">
        <v>3636</v>
      </c>
      <c r="P1635">
        <v>4028.583333</v>
      </c>
      <c r="Q1635">
        <v>75189</v>
      </c>
      <c r="R1635">
        <v>0.211179689</v>
      </c>
      <c r="S1635">
        <v>1</v>
      </c>
      <c r="T1635">
        <v>43.2</v>
      </c>
    </row>
    <row r="1636" spans="1:20" x14ac:dyDescent="0.25">
      <c r="A1636" s="1">
        <v>44735</v>
      </c>
      <c r="B1636">
        <v>35</v>
      </c>
      <c r="C1636">
        <v>80624</v>
      </c>
      <c r="D1636">
        <v>613</v>
      </c>
      <c r="E1636" t="s">
        <v>20</v>
      </c>
      <c r="F1636" t="s">
        <v>29</v>
      </c>
      <c r="G1636">
        <v>40120</v>
      </c>
      <c r="H1636">
        <v>84</v>
      </c>
      <c r="I1636" t="s">
        <v>22</v>
      </c>
      <c r="J1636" t="s">
        <v>23</v>
      </c>
      <c r="K1636">
        <v>669</v>
      </c>
      <c r="L1636">
        <v>0.1553128</v>
      </c>
      <c r="M1636" t="s">
        <v>24</v>
      </c>
      <c r="N1636">
        <v>18</v>
      </c>
      <c r="O1636">
        <v>1399</v>
      </c>
      <c r="P1636">
        <v>6718.6666670000004</v>
      </c>
      <c r="Q1636">
        <v>10048</v>
      </c>
      <c r="R1636">
        <v>0.25108728800000002</v>
      </c>
      <c r="S1636">
        <v>0</v>
      </c>
      <c r="T1636">
        <v>46</v>
      </c>
    </row>
    <row r="1637" spans="1:20" x14ac:dyDescent="0.25">
      <c r="A1637" s="1">
        <v>44736</v>
      </c>
      <c r="B1637">
        <v>35</v>
      </c>
      <c r="C1637">
        <v>40573</v>
      </c>
      <c r="D1637">
        <v>539</v>
      </c>
      <c r="E1637" t="s">
        <v>20</v>
      </c>
      <c r="F1637" t="s">
        <v>25</v>
      </c>
      <c r="G1637">
        <v>42138</v>
      </c>
      <c r="H1637">
        <v>72</v>
      </c>
      <c r="I1637" t="s">
        <v>22</v>
      </c>
      <c r="J1637" t="s">
        <v>30</v>
      </c>
      <c r="K1637">
        <v>550</v>
      </c>
      <c r="L1637">
        <v>0.119830198</v>
      </c>
      <c r="M1637" t="s">
        <v>24</v>
      </c>
      <c r="N1637">
        <v>25</v>
      </c>
      <c r="O1637">
        <v>2458</v>
      </c>
      <c r="P1637">
        <v>3381.083333</v>
      </c>
      <c r="Q1637">
        <v>8677</v>
      </c>
      <c r="R1637">
        <v>0.27166604300000002</v>
      </c>
      <c r="S1637">
        <v>0</v>
      </c>
      <c r="T1637">
        <v>56</v>
      </c>
    </row>
    <row r="1638" spans="1:20" x14ac:dyDescent="0.25">
      <c r="A1638" s="1">
        <v>44737</v>
      </c>
      <c r="B1638">
        <v>28</v>
      </c>
      <c r="C1638">
        <v>40283</v>
      </c>
      <c r="D1638">
        <v>593</v>
      </c>
      <c r="E1638" t="s">
        <v>20</v>
      </c>
      <c r="F1638" t="s">
        <v>25</v>
      </c>
      <c r="G1638">
        <v>26526</v>
      </c>
      <c r="H1638">
        <v>60</v>
      </c>
      <c r="I1638" t="s">
        <v>35</v>
      </c>
      <c r="J1638" t="s">
        <v>23</v>
      </c>
      <c r="K1638">
        <v>186</v>
      </c>
      <c r="L1638">
        <v>0.480824741</v>
      </c>
      <c r="M1638" t="s">
        <v>28</v>
      </c>
      <c r="N1638">
        <v>24</v>
      </c>
      <c r="O1638">
        <v>7589</v>
      </c>
      <c r="P1638">
        <v>3356.916667</v>
      </c>
      <c r="Q1638">
        <v>69080</v>
      </c>
      <c r="R1638">
        <v>0.24802089199999999</v>
      </c>
      <c r="S1638">
        <v>0</v>
      </c>
      <c r="T1638">
        <v>54</v>
      </c>
    </row>
    <row r="1639" spans="1:20" x14ac:dyDescent="0.25">
      <c r="A1639" s="1">
        <v>44738</v>
      </c>
      <c r="B1639">
        <v>45</v>
      </c>
      <c r="D1639">
        <v>618</v>
      </c>
      <c r="E1639" t="s">
        <v>20</v>
      </c>
      <c r="F1639" t="s">
        <v>32</v>
      </c>
      <c r="G1639">
        <v>11642</v>
      </c>
      <c r="I1639" t="s">
        <v>35</v>
      </c>
      <c r="J1639" t="s">
        <v>23</v>
      </c>
      <c r="K1639">
        <v>246</v>
      </c>
      <c r="L1639">
        <v>0.159902827</v>
      </c>
      <c r="M1639" t="s">
        <v>28</v>
      </c>
      <c r="N1639">
        <v>18</v>
      </c>
      <c r="O1639">
        <v>6880</v>
      </c>
      <c r="P1639">
        <v>4873.5833329999996</v>
      </c>
      <c r="Q1639">
        <v>7526</v>
      </c>
      <c r="R1639">
        <v>0.209575336</v>
      </c>
      <c r="S1639">
        <v>1</v>
      </c>
      <c r="T1639">
        <v>36.799999999999997</v>
      </c>
    </row>
    <row r="1640" spans="1:20" x14ac:dyDescent="0.25">
      <c r="A1640" s="1">
        <v>44739</v>
      </c>
      <c r="B1640">
        <v>64</v>
      </c>
      <c r="C1640">
        <v>151905</v>
      </c>
      <c r="D1640">
        <v>694</v>
      </c>
      <c r="E1640" t="s">
        <v>45</v>
      </c>
      <c r="F1640" t="s">
        <v>41</v>
      </c>
      <c r="G1640">
        <v>34902</v>
      </c>
      <c r="H1640">
        <v>60</v>
      </c>
      <c r="I1640" t="s">
        <v>22</v>
      </c>
      <c r="J1640" t="s">
        <v>23</v>
      </c>
      <c r="K1640">
        <v>213</v>
      </c>
      <c r="L1640">
        <v>0.142949522</v>
      </c>
      <c r="M1640" t="s">
        <v>31</v>
      </c>
      <c r="N1640">
        <v>16</v>
      </c>
      <c r="O1640">
        <v>1041</v>
      </c>
      <c r="P1640">
        <v>12658.75</v>
      </c>
      <c r="Q1640">
        <v>2650</v>
      </c>
      <c r="R1640">
        <v>0.21990725699999999</v>
      </c>
      <c r="S1640">
        <v>1</v>
      </c>
      <c r="T1640">
        <v>36.799999999999997</v>
      </c>
    </row>
    <row r="1641" spans="1:20" x14ac:dyDescent="0.25">
      <c r="A1641" s="1">
        <v>44740</v>
      </c>
      <c r="B1641">
        <v>27</v>
      </c>
      <c r="C1641">
        <v>96088</v>
      </c>
      <c r="D1641">
        <v>406</v>
      </c>
      <c r="E1641" t="s">
        <v>20</v>
      </c>
      <c r="F1641" t="s">
        <v>29</v>
      </c>
      <c r="G1641">
        <v>38498</v>
      </c>
      <c r="H1641">
        <v>60</v>
      </c>
      <c r="I1641" t="s">
        <v>22</v>
      </c>
      <c r="J1641" t="s">
        <v>30</v>
      </c>
      <c r="K1641">
        <v>390</v>
      </c>
      <c r="L1641">
        <v>0.12558968700000001</v>
      </c>
      <c r="M1641" t="s">
        <v>34</v>
      </c>
      <c r="N1641">
        <v>17</v>
      </c>
      <c r="O1641">
        <v>3994</v>
      </c>
      <c r="P1641">
        <v>8007.3333329999996</v>
      </c>
      <c r="Q1641">
        <v>146310</v>
      </c>
      <c r="R1641">
        <v>0.30571218</v>
      </c>
      <c r="S1641">
        <v>0</v>
      </c>
      <c r="T1641">
        <v>51</v>
      </c>
    </row>
    <row r="1642" spans="1:20" x14ac:dyDescent="0.25">
      <c r="A1642" s="1">
        <v>44741</v>
      </c>
      <c r="B1642">
        <v>40</v>
      </c>
      <c r="C1642">
        <v>52763</v>
      </c>
      <c r="D1642">
        <v>629</v>
      </c>
      <c r="E1642" t="s">
        <v>20</v>
      </c>
      <c r="F1642" t="s">
        <v>29</v>
      </c>
      <c r="G1642">
        <v>15321</v>
      </c>
      <c r="H1642">
        <v>84</v>
      </c>
      <c r="I1642" t="s">
        <v>26</v>
      </c>
      <c r="J1642" t="s">
        <v>27</v>
      </c>
      <c r="K1642">
        <v>133</v>
      </c>
      <c r="L1642">
        <v>0.375703446</v>
      </c>
      <c r="M1642" t="s">
        <v>28</v>
      </c>
      <c r="N1642">
        <v>18</v>
      </c>
      <c r="O1642">
        <v>3848</v>
      </c>
      <c r="P1642">
        <v>4396.9166670000004</v>
      </c>
      <c r="Q1642">
        <v>31456</v>
      </c>
      <c r="R1642">
        <v>0.226659162</v>
      </c>
      <c r="S1642">
        <v>0</v>
      </c>
      <c r="T1642">
        <v>55</v>
      </c>
    </row>
    <row r="1643" spans="1:20" x14ac:dyDescent="0.25">
      <c r="A1643" s="1">
        <v>44742</v>
      </c>
      <c r="B1643">
        <v>56</v>
      </c>
      <c r="C1643">
        <v>48483</v>
      </c>
      <c r="D1643">
        <v>642</v>
      </c>
      <c r="E1643" t="s">
        <v>52</v>
      </c>
      <c r="F1643" t="s">
        <v>29</v>
      </c>
      <c r="G1643">
        <v>24687</v>
      </c>
      <c r="H1643">
        <v>60</v>
      </c>
      <c r="I1643" t="s">
        <v>35</v>
      </c>
      <c r="J1643" t="s">
        <v>23</v>
      </c>
      <c r="K1643">
        <v>1511</v>
      </c>
      <c r="L1643">
        <v>8.0907134000000006E-2</v>
      </c>
      <c r="M1643" t="s">
        <v>28</v>
      </c>
      <c r="N1643">
        <v>20</v>
      </c>
      <c r="O1643">
        <v>1165</v>
      </c>
      <c r="P1643">
        <v>4040.25</v>
      </c>
      <c r="Q1643">
        <v>263620</v>
      </c>
      <c r="R1643">
        <v>0.22125251600000001</v>
      </c>
      <c r="S1643">
        <v>0</v>
      </c>
      <c r="T1643">
        <v>42</v>
      </c>
    </row>
    <row r="1644" spans="1:20" x14ac:dyDescent="0.25">
      <c r="A1644" s="1">
        <v>44743</v>
      </c>
      <c r="B1644">
        <v>39</v>
      </c>
      <c r="C1644">
        <v>155598</v>
      </c>
      <c r="D1644">
        <v>617</v>
      </c>
      <c r="E1644" t="s">
        <v>20</v>
      </c>
      <c r="F1644" t="s">
        <v>21</v>
      </c>
      <c r="G1644">
        <v>20062</v>
      </c>
      <c r="H1644">
        <v>96</v>
      </c>
      <c r="I1644" t="s">
        <v>22</v>
      </c>
      <c r="J1644" t="s">
        <v>34</v>
      </c>
      <c r="K1644">
        <v>264</v>
      </c>
      <c r="L1644">
        <v>0.24334908199999999</v>
      </c>
      <c r="M1644" t="s">
        <v>34</v>
      </c>
      <c r="N1644">
        <v>26</v>
      </c>
      <c r="O1644">
        <v>1036</v>
      </c>
      <c r="P1644">
        <v>12966.5</v>
      </c>
      <c r="Q1644">
        <v>14996</v>
      </c>
      <c r="R1644">
        <v>0.28276338000000001</v>
      </c>
      <c r="S1644">
        <v>1</v>
      </c>
      <c r="T1644">
        <v>40.799999999999997</v>
      </c>
    </row>
    <row r="1645" spans="1:20" x14ac:dyDescent="0.25">
      <c r="A1645" s="1">
        <v>44744</v>
      </c>
      <c r="B1645">
        <v>45</v>
      </c>
      <c r="C1645">
        <v>15000</v>
      </c>
      <c r="D1645">
        <v>569</v>
      </c>
      <c r="E1645" t="s">
        <v>20</v>
      </c>
      <c r="F1645" t="s">
        <v>29</v>
      </c>
      <c r="G1645">
        <v>57848</v>
      </c>
      <c r="H1645">
        <v>48</v>
      </c>
      <c r="I1645" t="s">
        <v>22</v>
      </c>
      <c r="J1645" t="s">
        <v>27</v>
      </c>
      <c r="K1645">
        <v>509</v>
      </c>
      <c r="L1645">
        <v>0.34286989400000001</v>
      </c>
      <c r="M1645" t="s">
        <v>28</v>
      </c>
      <c r="N1645">
        <v>21</v>
      </c>
      <c r="O1645">
        <v>2406</v>
      </c>
      <c r="P1645">
        <v>1250</v>
      </c>
      <c r="Q1645">
        <v>9724</v>
      </c>
      <c r="R1645">
        <v>0.28278434099999999</v>
      </c>
      <c r="S1645">
        <v>0</v>
      </c>
      <c r="T1645">
        <v>63</v>
      </c>
    </row>
    <row r="1646" spans="1:20" x14ac:dyDescent="0.25">
      <c r="A1646" s="1">
        <v>44745</v>
      </c>
      <c r="B1646">
        <v>27</v>
      </c>
      <c r="C1646">
        <v>63718</v>
      </c>
      <c r="D1646">
        <v>577</v>
      </c>
      <c r="G1646">
        <v>14893</v>
      </c>
      <c r="H1646">
        <v>24</v>
      </c>
      <c r="I1646" t="s">
        <v>35</v>
      </c>
      <c r="J1646" t="s">
        <v>34</v>
      </c>
      <c r="K1646">
        <v>1056</v>
      </c>
      <c r="L1646">
        <v>0.23745435200000001</v>
      </c>
      <c r="M1646" t="s">
        <v>34</v>
      </c>
      <c r="N1646">
        <v>23</v>
      </c>
      <c r="O1646">
        <v>3180</v>
      </c>
      <c r="P1646">
        <v>5309.8333329999996</v>
      </c>
      <c r="Q1646">
        <v>152297</v>
      </c>
      <c r="R1646">
        <v>0.217941316</v>
      </c>
      <c r="S1646">
        <v>0</v>
      </c>
      <c r="T1646">
        <v>47</v>
      </c>
    </row>
    <row r="1647" spans="1:20" x14ac:dyDescent="0.25">
      <c r="A1647" s="1">
        <v>44746</v>
      </c>
      <c r="B1647">
        <v>45</v>
      </c>
      <c r="C1647">
        <v>57404</v>
      </c>
      <c r="D1647">
        <v>607</v>
      </c>
      <c r="E1647" t="s">
        <v>20</v>
      </c>
      <c r="F1647" t="s">
        <v>29</v>
      </c>
      <c r="G1647">
        <v>15880</v>
      </c>
      <c r="H1647">
        <v>36</v>
      </c>
      <c r="I1647" t="s">
        <v>35</v>
      </c>
      <c r="J1647" t="s">
        <v>30</v>
      </c>
      <c r="K1647">
        <v>266</v>
      </c>
      <c r="L1647">
        <v>5.7199549000000002E-2</v>
      </c>
      <c r="M1647" t="s">
        <v>38</v>
      </c>
      <c r="N1647">
        <v>17</v>
      </c>
      <c r="O1647">
        <v>1233</v>
      </c>
      <c r="P1647">
        <v>4783.6666670000004</v>
      </c>
      <c r="Q1647">
        <v>6148</v>
      </c>
      <c r="R1647">
        <v>0.204835773</v>
      </c>
      <c r="S1647">
        <v>1</v>
      </c>
      <c r="T1647">
        <v>38.4</v>
      </c>
    </row>
    <row r="1648" spans="1:20" x14ac:dyDescent="0.25">
      <c r="A1648" s="1">
        <v>44747</v>
      </c>
      <c r="B1648">
        <v>37</v>
      </c>
      <c r="C1648">
        <v>69176</v>
      </c>
      <c r="D1648">
        <v>508</v>
      </c>
      <c r="E1648" t="s">
        <v>33</v>
      </c>
      <c r="F1648" t="s">
        <v>29</v>
      </c>
      <c r="G1648">
        <v>29570</v>
      </c>
      <c r="H1648">
        <v>36</v>
      </c>
      <c r="I1648" t="s">
        <v>26</v>
      </c>
      <c r="J1648" t="s">
        <v>30</v>
      </c>
      <c r="K1648">
        <v>795</v>
      </c>
      <c r="L1648">
        <v>9.8493898999999996E-2</v>
      </c>
      <c r="M1648" t="s">
        <v>31</v>
      </c>
      <c r="N1648">
        <v>25</v>
      </c>
      <c r="O1648">
        <v>5116</v>
      </c>
      <c r="P1648">
        <v>5764.6666670000004</v>
      </c>
      <c r="Q1648">
        <v>32631</v>
      </c>
      <c r="R1648">
        <v>0.28530397600000001</v>
      </c>
      <c r="S1648">
        <v>0</v>
      </c>
      <c r="T1648">
        <v>57</v>
      </c>
    </row>
    <row r="1649" spans="1:20" x14ac:dyDescent="0.25">
      <c r="A1649" s="1">
        <v>44748</v>
      </c>
      <c r="B1649">
        <v>51</v>
      </c>
      <c r="C1649">
        <v>74388</v>
      </c>
      <c r="D1649">
        <v>665</v>
      </c>
      <c r="E1649" t="s">
        <v>45</v>
      </c>
      <c r="F1649" t="s">
        <v>41</v>
      </c>
      <c r="G1649">
        <v>17910</v>
      </c>
      <c r="H1649">
        <v>48</v>
      </c>
      <c r="I1649" t="s">
        <v>35</v>
      </c>
      <c r="J1649" t="s">
        <v>27</v>
      </c>
      <c r="K1649">
        <v>361</v>
      </c>
      <c r="L1649">
        <v>9.9235463999999995E-2</v>
      </c>
      <c r="M1649" t="s">
        <v>24</v>
      </c>
      <c r="N1649">
        <v>19</v>
      </c>
      <c r="O1649">
        <v>1063</v>
      </c>
      <c r="P1649">
        <v>6199</v>
      </c>
      <c r="Q1649">
        <v>91783</v>
      </c>
      <c r="R1649">
        <v>0.17186464000000001</v>
      </c>
      <c r="S1649">
        <v>1</v>
      </c>
      <c r="T1649">
        <v>38.4</v>
      </c>
    </row>
    <row r="1650" spans="1:20" x14ac:dyDescent="0.25">
      <c r="A1650" s="1">
        <v>44749</v>
      </c>
      <c r="B1650">
        <v>54</v>
      </c>
      <c r="C1650">
        <v>126484</v>
      </c>
      <c r="D1650">
        <v>638</v>
      </c>
      <c r="E1650" t="s">
        <v>33</v>
      </c>
      <c r="F1650" t="s">
        <v>29</v>
      </c>
      <c r="G1650">
        <v>18851</v>
      </c>
      <c r="H1650">
        <v>60</v>
      </c>
      <c r="I1650" t="s">
        <v>26</v>
      </c>
      <c r="J1650" t="s">
        <v>30</v>
      </c>
      <c r="K1650">
        <v>436</v>
      </c>
      <c r="L1650">
        <v>0.36241636300000002</v>
      </c>
      <c r="M1650" t="s">
        <v>24</v>
      </c>
      <c r="N1650">
        <v>24</v>
      </c>
      <c r="O1650">
        <v>1736</v>
      </c>
      <c r="P1650">
        <v>10540.333329999999</v>
      </c>
      <c r="Q1650">
        <v>12967</v>
      </c>
      <c r="R1650">
        <v>0.21484325900000001</v>
      </c>
      <c r="S1650">
        <v>1</v>
      </c>
      <c r="T1650">
        <v>46.4</v>
      </c>
    </row>
    <row r="1651" spans="1:20" x14ac:dyDescent="0.25">
      <c r="A1651" s="1">
        <v>44750</v>
      </c>
      <c r="B1651">
        <v>71</v>
      </c>
      <c r="C1651">
        <v>72155</v>
      </c>
      <c r="D1651">
        <v>569</v>
      </c>
      <c r="E1651" t="s">
        <v>20</v>
      </c>
      <c r="F1651" t="s">
        <v>25</v>
      </c>
      <c r="G1651">
        <v>14946</v>
      </c>
      <c r="H1651">
        <v>24</v>
      </c>
      <c r="I1651" t="s">
        <v>26</v>
      </c>
      <c r="J1651" t="s">
        <v>27</v>
      </c>
      <c r="K1651">
        <v>379</v>
      </c>
      <c r="L1651">
        <v>0.396288902</v>
      </c>
      <c r="M1651" t="s">
        <v>31</v>
      </c>
      <c r="N1651">
        <v>25</v>
      </c>
      <c r="O1651">
        <v>2496</v>
      </c>
      <c r="P1651">
        <v>6012.9166670000004</v>
      </c>
      <c r="Q1651">
        <v>7829</v>
      </c>
      <c r="R1651">
        <v>0.18523257700000001</v>
      </c>
      <c r="S1651">
        <v>1</v>
      </c>
      <c r="T1651">
        <v>42.4</v>
      </c>
    </row>
    <row r="1652" spans="1:20" x14ac:dyDescent="0.25">
      <c r="A1652" s="1">
        <v>44751</v>
      </c>
      <c r="B1652">
        <v>46</v>
      </c>
      <c r="C1652">
        <v>17058</v>
      </c>
      <c r="D1652">
        <v>618</v>
      </c>
      <c r="E1652" t="s">
        <v>20</v>
      </c>
      <c r="F1652" t="s">
        <v>32</v>
      </c>
      <c r="G1652">
        <v>16012</v>
      </c>
      <c r="H1652">
        <v>36</v>
      </c>
      <c r="I1652" t="s">
        <v>26</v>
      </c>
      <c r="J1652" t="s">
        <v>23</v>
      </c>
      <c r="K1652">
        <v>327</v>
      </c>
      <c r="L1652">
        <v>0.54961700300000005</v>
      </c>
      <c r="M1652" t="s">
        <v>31</v>
      </c>
      <c r="N1652">
        <v>29</v>
      </c>
      <c r="O1652">
        <v>6003</v>
      </c>
      <c r="P1652">
        <v>1421.5</v>
      </c>
      <c r="Q1652">
        <v>7006</v>
      </c>
      <c r="R1652">
        <v>0.20999387899999999</v>
      </c>
      <c r="S1652">
        <v>0</v>
      </c>
      <c r="T1652">
        <v>61</v>
      </c>
    </row>
    <row r="1653" spans="1:20" x14ac:dyDescent="0.25">
      <c r="A1653" s="1">
        <v>44752</v>
      </c>
      <c r="B1653">
        <v>43</v>
      </c>
      <c r="C1653">
        <v>20846</v>
      </c>
      <c r="D1653">
        <v>604</v>
      </c>
      <c r="E1653" t="s">
        <v>20</v>
      </c>
      <c r="F1653" t="s">
        <v>25</v>
      </c>
      <c r="G1653">
        <v>6065</v>
      </c>
      <c r="H1653">
        <v>60</v>
      </c>
      <c r="I1653" t="s">
        <v>22</v>
      </c>
      <c r="J1653" t="s">
        <v>34</v>
      </c>
      <c r="K1653">
        <v>868</v>
      </c>
      <c r="L1653">
        <v>0.44837783599999997</v>
      </c>
      <c r="M1653" t="s">
        <v>24</v>
      </c>
      <c r="N1653">
        <v>27</v>
      </c>
      <c r="O1653">
        <v>1058</v>
      </c>
      <c r="P1653">
        <v>1737.166667</v>
      </c>
      <c r="Q1653">
        <v>83416</v>
      </c>
      <c r="R1653">
        <v>0.224387684</v>
      </c>
      <c r="S1653">
        <v>0</v>
      </c>
      <c r="T1653">
        <v>62</v>
      </c>
    </row>
    <row r="1654" spans="1:20" x14ac:dyDescent="0.25">
      <c r="A1654" s="1">
        <v>44753</v>
      </c>
      <c r="B1654">
        <v>42</v>
      </c>
      <c r="C1654">
        <v>49046</v>
      </c>
      <c r="D1654">
        <v>482</v>
      </c>
      <c r="E1654" t="s">
        <v>20</v>
      </c>
      <c r="F1654" t="s">
        <v>29</v>
      </c>
      <c r="G1654">
        <v>58464</v>
      </c>
      <c r="H1654">
        <v>96</v>
      </c>
      <c r="I1654" t="s">
        <v>26</v>
      </c>
      <c r="J1654" t="s">
        <v>23</v>
      </c>
      <c r="K1654">
        <v>629</v>
      </c>
      <c r="L1654">
        <v>0.63794587999999997</v>
      </c>
      <c r="M1654" t="s">
        <v>28</v>
      </c>
      <c r="N1654">
        <v>17</v>
      </c>
      <c r="O1654">
        <v>1229</v>
      </c>
      <c r="P1654">
        <v>4087.166667</v>
      </c>
      <c r="Q1654">
        <v>42660</v>
      </c>
      <c r="R1654">
        <v>0.34973674599999999</v>
      </c>
      <c r="S1654">
        <v>0</v>
      </c>
      <c r="T1654">
        <v>59</v>
      </c>
    </row>
    <row r="1655" spans="1:20" x14ac:dyDescent="0.25">
      <c r="A1655" s="1">
        <v>44754</v>
      </c>
      <c r="B1655">
        <v>35</v>
      </c>
      <c r="C1655">
        <v>58562</v>
      </c>
      <c r="E1655" t="s">
        <v>20</v>
      </c>
      <c r="F1655" t="s">
        <v>32</v>
      </c>
      <c r="G1655">
        <v>19794</v>
      </c>
      <c r="H1655">
        <v>36</v>
      </c>
      <c r="I1655" t="s">
        <v>26</v>
      </c>
      <c r="J1655" t="s">
        <v>30</v>
      </c>
      <c r="K1655">
        <v>442</v>
      </c>
      <c r="L1655">
        <v>0.64703890500000005</v>
      </c>
      <c r="M1655" t="s">
        <v>31</v>
      </c>
      <c r="N1655">
        <v>21</v>
      </c>
      <c r="O1655">
        <v>4916</v>
      </c>
      <c r="P1655">
        <v>4880.1666670000004</v>
      </c>
      <c r="Q1655">
        <v>5498</v>
      </c>
      <c r="R1655">
        <v>0.27941959799999999</v>
      </c>
      <c r="S1655">
        <v>0</v>
      </c>
      <c r="T1655">
        <v>58</v>
      </c>
    </row>
    <row r="1656" spans="1:20" x14ac:dyDescent="0.25">
      <c r="A1656" s="1">
        <v>44755</v>
      </c>
      <c r="B1656">
        <v>44</v>
      </c>
      <c r="C1656">
        <v>111791</v>
      </c>
      <c r="D1656">
        <v>609</v>
      </c>
      <c r="E1656" t="s">
        <v>45</v>
      </c>
      <c r="F1656" t="s">
        <v>29</v>
      </c>
      <c r="G1656">
        <v>31234</v>
      </c>
      <c r="H1656">
        <v>24</v>
      </c>
      <c r="I1656" t="s">
        <v>22</v>
      </c>
      <c r="J1656" t="s">
        <v>27</v>
      </c>
      <c r="K1656">
        <v>305</v>
      </c>
      <c r="L1656">
        <v>0.35882091300000002</v>
      </c>
      <c r="M1656" t="s">
        <v>31</v>
      </c>
      <c r="N1656">
        <v>27</v>
      </c>
      <c r="O1656">
        <v>2096</v>
      </c>
      <c r="P1656">
        <v>9315.9166669999995</v>
      </c>
      <c r="Q1656">
        <v>10036</v>
      </c>
      <c r="R1656">
        <v>0.178362837</v>
      </c>
      <c r="S1656">
        <v>1</v>
      </c>
      <c r="T1656">
        <v>42.4</v>
      </c>
    </row>
    <row r="1657" spans="1:20" x14ac:dyDescent="0.25">
      <c r="A1657" s="1">
        <v>44756</v>
      </c>
      <c r="B1657">
        <v>36</v>
      </c>
      <c r="D1657">
        <v>606</v>
      </c>
      <c r="E1657" t="s">
        <v>20</v>
      </c>
      <c r="F1657" t="s">
        <v>21</v>
      </c>
      <c r="G1657">
        <v>20138</v>
      </c>
      <c r="I1657" t="s">
        <v>22</v>
      </c>
      <c r="J1657" t="s">
        <v>30</v>
      </c>
      <c r="K1657">
        <v>382</v>
      </c>
      <c r="L1657">
        <v>0.24746994</v>
      </c>
      <c r="M1657" t="s">
        <v>28</v>
      </c>
      <c r="N1657">
        <v>27</v>
      </c>
      <c r="O1657">
        <v>18060</v>
      </c>
      <c r="P1657">
        <v>3483.75</v>
      </c>
      <c r="Q1657">
        <v>1517</v>
      </c>
      <c r="R1657">
        <v>0.20876262100000001</v>
      </c>
      <c r="S1657">
        <v>0</v>
      </c>
      <c r="T1657">
        <v>49</v>
      </c>
    </row>
    <row r="1658" spans="1:20" x14ac:dyDescent="0.25">
      <c r="A1658" s="1">
        <v>44757</v>
      </c>
      <c r="B1658">
        <v>42</v>
      </c>
      <c r="C1658">
        <v>15000</v>
      </c>
      <c r="D1658">
        <v>563</v>
      </c>
      <c r="E1658" t="s">
        <v>20</v>
      </c>
      <c r="F1658" t="s">
        <v>32</v>
      </c>
      <c r="G1658">
        <v>18599</v>
      </c>
      <c r="H1658">
        <v>60</v>
      </c>
      <c r="I1658" t="s">
        <v>35</v>
      </c>
      <c r="J1658" t="s">
        <v>23</v>
      </c>
      <c r="K1658">
        <v>267</v>
      </c>
      <c r="L1658">
        <v>0.20787692199999999</v>
      </c>
      <c r="M1658" t="s">
        <v>38</v>
      </c>
      <c r="N1658">
        <v>27</v>
      </c>
      <c r="O1658">
        <v>4389</v>
      </c>
      <c r="P1658">
        <v>1250</v>
      </c>
      <c r="Q1658">
        <v>4835</v>
      </c>
      <c r="R1658">
        <v>0.232018641</v>
      </c>
      <c r="S1658">
        <v>0</v>
      </c>
      <c r="T1658">
        <v>57</v>
      </c>
    </row>
    <row r="1659" spans="1:20" x14ac:dyDescent="0.25">
      <c r="A1659" s="1">
        <v>44758</v>
      </c>
      <c r="B1659">
        <v>55</v>
      </c>
      <c r="C1659">
        <v>65422</v>
      </c>
      <c r="D1659">
        <v>614</v>
      </c>
      <c r="E1659" t="s">
        <v>20</v>
      </c>
      <c r="F1659" t="s">
        <v>29</v>
      </c>
      <c r="G1659">
        <v>17303</v>
      </c>
      <c r="H1659">
        <v>60</v>
      </c>
      <c r="I1659" t="s">
        <v>26</v>
      </c>
      <c r="J1659" t="s">
        <v>34</v>
      </c>
      <c r="K1659">
        <v>118</v>
      </c>
      <c r="L1659">
        <v>0.244451117</v>
      </c>
      <c r="M1659" t="s">
        <v>24</v>
      </c>
      <c r="N1659">
        <v>32</v>
      </c>
      <c r="O1659">
        <v>16719</v>
      </c>
      <c r="P1659">
        <v>5451.8333329999996</v>
      </c>
      <c r="Q1659">
        <v>13320</v>
      </c>
      <c r="R1659">
        <v>0.20126702899999999</v>
      </c>
      <c r="S1659">
        <v>1</v>
      </c>
      <c r="T1659">
        <v>39.200000000000003</v>
      </c>
    </row>
    <row r="1660" spans="1:20" x14ac:dyDescent="0.25">
      <c r="A1660" s="1">
        <v>44759</v>
      </c>
      <c r="B1660">
        <v>27</v>
      </c>
      <c r="C1660">
        <v>38858</v>
      </c>
      <c r="D1660">
        <v>585</v>
      </c>
      <c r="E1660" t="s">
        <v>20</v>
      </c>
      <c r="F1660" t="s">
        <v>32</v>
      </c>
      <c r="G1660">
        <v>55356</v>
      </c>
      <c r="H1660">
        <v>24</v>
      </c>
      <c r="I1660" t="s">
        <v>22</v>
      </c>
      <c r="J1660" t="s">
        <v>30</v>
      </c>
      <c r="K1660">
        <v>360</v>
      </c>
      <c r="L1660">
        <v>0.65751747699999996</v>
      </c>
      <c r="M1660" t="s">
        <v>24</v>
      </c>
      <c r="N1660">
        <v>23</v>
      </c>
      <c r="O1660">
        <v>6171</v>
      </c>
      <c r="P1660">
        <v>3238.166667</v>
      </c>
      <c r="Q1660">
        <v>134135</v>
      </c>
      <c r="R1660">
        <v>0.239481202</v>
      </c>
      <c r="S1660">
        <v>0</v>
      </c>
      <c r="T1660">
        <v>57</v>
      </c>
    </row>
    <row r="1661" spans="1:20" x14ac:dyDescent="0.25">
      <c r="A1661" s="1">
        <v>44760</v>
      </c>
      <c r="B1661">
        <v>53</v>
      </c>
      <c r="C1661">
        <v>52245</v>
      </c>
      <c r="D1661">
        <v>528</v>
      </c>
      <c r="E1661" t="s">
        <v>20</v>
      </c>
      <c r="F1661" t="s">
        <v>32</v>
      </c>
      <c r="G1661">
        <v>17590</v>
      </c>
      <c r="H1661">
        <v>72</v>
      </c>
      <c r="I1661" t="s">
        <v>22</v>
      </c>
      <c r="J1661" t="s">
        <v>23</v>
      </c>
      <c r="K1661">
        <v>713</v>
      </c>
      <c r="L1661">
        <v>0.88023570299999998</v>
      </c>
      <c r="M1661" t="s">
        <v>28</v>
      </c>
      <c r="N1661">
        <v>20</v>
      </c>
      <c r="O1661">
        <v>3489</v>
      </c>
      <c r="P1661">
        <v>4353.75</v>
      </c>
      <c r="Q1661">
        <v>42429</v>
      </c>
      <c r="R1661">
        <v>0.257207303</v>
      </c>
      <c r="S1661">
        <v>0</v>
      </c>
      <c r="T1661">
        <v>58</v>
      </c>
    </row>
    <row r="1662" spans="1:20" x14ac:dyDescent="0.25">
      <c r="A1662" s="1">
        <v>44761</v>
      </c>
      <c r="B1662">
        <v>55</v>
      </c>
      <c r="C1662">
        <v>23284</v>
      </c>
      <c r="D1662">
        <v>636</v>
      </c>
      <c r="E1662" t="s">
        <v>20</v>
      </c>
      <c r="F1662" t="s">
        <v>32</v>
      </c>
      <c r="G1662">
        <v>20076</v>
      </c>
      <c r="H1662">
        <v>24</v>
      </c>
      <c r="I1662" t="s">
        <v>22</v>
      </c>
      <c r="J1662" t="s">
        <v>27</v>
      </c>
      <c r="K1662">
        <v>404</v>
      </c>
      <c r="L1662">
        <v>0.58081121599999996</v>
      </c>
      <c r="M1662" t="s">
        <v>24</v>
      </c>
      <c r="N1662">
        <v>20</v>
      </c>
      <c r="O1662">
        <v>5293</v>
      </c>
      <c r="P1662">
        <v>1940.333333</v>
      </c>
      <c r="Q1662">
        <v>5950</v>
      </c>
      <c r="R1662">
        <v>0.17565508799999999</v>
      </c>
      <c r="S1662">
        <v>0</v>
      </c>
      <c r="T1662">
        <v>59</v>
      </c>
    </row>
    <row r="1663" spans="1:20" x14ac:dyDescent="0.25">
      <c r="A1663" s="1">
        <v>44762</v>
      </c>
      <c r="B1663">
        <v>38</v>
      </c>
      <c r="C1663">
        <v>101576</v>
      </c>
      <c r="D1663">
        <v>622</v>
      </c>
      <c r="E1663" t="s">
        <v>20</v>
      </c>
      <c r="F1663" t="s">
        <v>29</v>
      </c>
      <c r="G1663">
        <v>22153</v>
      </c>
      <c r="H1663">
        <v>96</v>
      </c>
      <c r="I1663" t="s">
        <v>22</v>
      </c>
      <c r="J1663" t="s">
        <v>30</v>
      </c>
      <c r="K1663">
        <v>381</v>
      </c>
      <c r="L1663">
        <v>0.27330928900000001</v>
      </c>
      <c r="M1663" t="s">
        <v>28</v>
      </c>
      <c r="N1663">
        <v>21</v>
      </c>
      <c r="O1663">
        <v>5670</v>
      </c>
      <c r="P1663">
        <v>8464.6666669999995</v>
      </c>
      <c r="Q1663">
        <v>18579</v>
      </c>
      <c r="R1663">
        <v>0.28778361499999999</v>
      </c>
      <c r="S1663">
        <v>0</v>
      </c>
      <c r="T1663">
        <v>48</v>
      </c>
    </row>
    <row r="1664" spans="1:20" x14ac:dyDescent="0.25">
      <c r="A1664" t="s">
        <v>146</v>
      </c>
      <c r="B1664">
        <v>18</v>
      </c>
      <c r="C1664">
        <v>25872</v>
      </c>
      <c r="D1664">
        <v>571</v>
      </c>
      <c r="E1664" t="s">
        <v>118</v>
      </c>
      <c r="F1664" t="s">
        <v>105</v>
      </c>
      <c r="G1664">
        <v>33683</v>
      </c>
      <c r="H1664">
        <v>60</v>
      </c>
      <c r="I1664" t="s">
        <v>22</v>
      </c>
      <c r="J1664" t="s">
        <v>30</v>
      </c>
      <c r="K1664">
        <v>300</v>
      </c>
      <c r="L1664">
        <v>0.13809089199999999</v>
      </c>
      <c r="M1664" t="s">
        <v>28</v>
      </c>
      <c r="N1664">
        <v>21</v>
      </c>
      <c r="O1664">
        <v>2662</v>
      </c>
      <c r="P1664">
        <v>2156</v>
      </c>
      <c r="Q1664">
        <v>9090</v>
      </c>
      <c r="R1664">
        <v>0.26480204299999999</v>
      </c>
      <c r="S1664">
        <v>0</v>
      </c>
      <c r="T1664">
        <v>59</v>
      </c>
    </row>
    <row r="1665" spans="1:20" x14ac:dyDescent="0.25">
      <c r="A1665" s="1">
        <v>44764</v>
      </c>
      <c r="B1665">
        <v>32</v>
      </c>
      <c r="C1665">
        <v>59565</v>
      </c>
      <c r="D1665">
        <v>625</v>
      </c>
      <c r="E1665" t="s">
        <v>20</v>
      </c>
      <c r="F1665" t="s">
        <v>29</v>
      </c>
      <c r="G1665">
        <v>110702</v>
      </c>
      <c r="H1665">
        <v>24</v>
      </c>
      <c r="I1665" t="s">
        <v>26</v>
      </c>
      <c r="J1665" t="s">
        <v>30</v>
      </c>
      <c r="K1665">
        <v>114</v>
      </c>
      <c r="L1665">
        <v>0.56695066000000005</v>
      </c>
      <c r="M1665" t="s">
        <v>38</v>
      </c>
      <c r="N1665">
        <v>27</v>
      </c>
      <c r="O1665">
        <v>552</v>
      </c>
      <c r="P1665">
        <v>4963.75</v>
      </c>
      <c r="Q1665">
        <v>27955</v>
      </c>
      <c r="R1665">
        <v>0.29336314299999999</v>
      </c>
      <c r="S1665">
        <v>0</v>
      </c>
      <c r="T1665">
        <v>57</v>
      </c>
    </row>
    <row r="1666" spans="1:20" x14ac:dyDescent="0.25">
      <c r="A1666" s="1">
        <v>44765</v>
      </c>
      <c r="B1666">
        <v>55</v>
      </c>
      <c r="C1666">
        <v>52155</v>
      </c>
      <c r="D1666">
        <v>599</v>
      </c>
      <c r="E1666" t="s">
        <v>20</v>
      </c>
      <c r="F1666" t="s">
        <v>32</v>
      </c>
      <c r="G1666">
        <v>30428</v>
      </c>
      <c r="H1666">
        <v>72</v>
      </c>
      <c r="I1666" t="s">
        <v>22</v>
      </c>
      <c r="J1666" t="s">
        <v>34</v>
      </c>
      <c r="K1666">
        <v>232</v>
      </c>
      <c r="L1666">
        <v>0.21642816600000001</v>
      </c>
      <c r="M1666" t="s">
        <v>28</v>
      </c>
      <c r="N1666">
        <v>20</v>
      </c>
      <c r="O1666">
        <v>2772</v>
      </c>
      <c r="P1666">
        <v>4346.25</v>
      </c>
      <c r="Q1666">
        <v>183800</v>
      </c>
      <c r="R1666">
        <v>0.25524556500000001</v>
      </c>
      <c r="S1666">
        <v>0</v>
      </c>
      <c r="T1666">
        <v>47</v>
      </c>
    </row>
    <row r="1667" spans="1:20" x14ac:dyDescent="0.25">
      <c r="A1667" s="1">
        <v>44766</v>
      </c>
      <c r="B1667">
        <v>39</v>
      </c>
      <c r="C1667">
        <v>57811</v>
      </c>
      <c r="D1667">
        <v>575</v>
      </c>
      <c r="E1667" t="s">
        <v>20</v>
      </c>
      <c r="F1667" t="s">
        <v>32</v>
      </c>
      <c r="H1667">
        <v>48</v>
      </c>
      <c r="I1667" t="s">
        <v>26</v>
      </c>
      <c r="J1667" t="s">
        <v>30</v>
      </c>
      <c r="K1667">
        <v>763</v>
      </c>
      <c r="L1667">
        <v>0.30341651200000003</v>
      </c>
      <c r="M1667" t="s">
        <v>38</v>
      </c>
      <c r="N1667">
        <v>20</v>
      </c>
      <c r="O1667">
        <v>9484</v>
      </c>
      <c r="P1667">
        <v>4817.5833329999996</v>
      </c>
      <c r="Q1667">
        <v>8356</v>
      </c>
      <c r="R1667">
        <v>0.198620398</v>
      </c>
      <c r="S1667">
        <v>1</v>
      </c>
      <c r="T1667">
        <v>42.4</v>
      </c>
    </row>
    <row r="1668" spans="1:20" x14ac:dyDescent="0.25">
      <c r="A1668" s="1">
        <v>44767</v>
      </c>
      <c r="B1668">
        <v>28</v>
      </c>
      <c r="C1668">
        <v>27030</v>
      </c>
      <c r="D1668">
        <v>569</v>
      </c>
      <c r="E1668" t="s">
        <v>20</v>
      </c>
      <c r="F1668" t="s">
        <v>29</v>
      </c>
      <c r="G1668">
        <v>14979</v>
      </c>
      <c r="H1668">
        <v>48</v>
      </c>
      <c r="I1668" t="s">
        <v>35</v>
      </c>
      <c r="J1668" t="s">
        <v>27</v>
      </c>
      <c r="K1668">
        <v>223</v>
      </c>
      <c r="L1668">
        <v>4.6463075E-2</v>
      </c>
      <c r="M1668" t="s">
        <v>24</v>
      </c>
      <c r="N1668">
        <v>25</v>
      </c>
      <c r="O1668">
        <v>486</v>
      </c>
      <c r="P1668">
        <v>2252.5</v>
      </c>
      <c r="Q1668">
        <v>110648</v>
      </c>
      <c r="R1668">
        <v>0.21787626700000001</v>
      </c>
      <c r="S1668">
        <v>0</v>
      </c>
      <c r="T1668">
        <v>47</v>
      </c>
    </row>
    <row r="1669" spans="1:20" x14ac:dyDescent="0.25">
      <c r="A1669" s="1">
        <v>44768</v>
      </c>
      <c r="B1669">
        <v>33</v>
      </c>
      <c r="C1669">
        <v>26410</v>
      </c>
      <c r="D1669">
        <v>589</v>
      </c>
      <c r="E1669" t="s">
        <v>20</v>
      </c>
      <c r="F1669" t="s">
        <v>32</v>
      </c>
      <c r="G1669">
        <v>12913</v>
      </c>
      <c r="H1669">
        <v>24</v>
      </c>
      <c r="I1669" t="s">
        <v>22</v>
      </c>
      <c r="J1669" t="s">
        <v>27</v>
      </c>
      <c r="K1669">
        <v>771</v>
      </c>
      <c r="L1669">
        <v>0.324790099</v>
      </c>
      <c r="M1669" t="s">
        <v>24</v>
      </c>
      <c r="N1669">
        <v>15</v>
      </c>
      <c r="O1669">
        <v>2619</v>
      </c>
      <c r="P1669">
        <v>2200.833333</v>
      </c>
      <c r="Q1669">
        <v>10002</v>
      </c>
      <c r="R1669">
        <v>0.18342181399999999</v>
      </c>
      <c r="S1669">
        <v>0</v>
      </c>
      <c r="T1669">
        <v>57</v>
      </c>
    </row>
    <row r="1670" spans="1:20" x14ac:dyDescent="0.25">
      <c r="A1670" s="1">
        <v>44769</v>
      </c>
      <c r="B1670">
        <v>50</v>
      </c>
      <c r="C1670">
        <v>90238</v>
      </c>
      <c r="D1670">
        <v>641</v>
      </c>
      <c r="E1670" t="s">
        <v>33</v>
      </c>
      <c r="F1670" t="s">
        <v>29</v>
      </c>
      <c r="G1670">
        <v>25273</v>
      </c>
      <c r="H1670">
        <v>48</v>
      </c>
      <c r="I1670" t="s">
        <v>26</v>
      </c>
      <c r="J1670" t="s">
        <v>30</v>
      </c>
      <c r="K1670">
        <v>334</v>
      </c>
      <c r="L1670">
        <v>0.34271551</v>
      </c>
      <c r="M1670" t="s">
        <v>31</v>
      </c>
      <c r="N1670">
        <v>20</v>
      </c>
      <c r="O1670">
        <v>15176</v>
      </c>
      <c r="P1670">
        <v>7519.8333329999996</v>
      </c>
      <c r="Q1670">
        <v>24693</v>
      </c>
      <c r="R1670">
        <v>0.18908966399999999</v>
      </c>
      <c r="S1670">
        <v>1</v>
      </c>
      <c r="T1670">
        <v>43.2</v>
      </c>
    </row>
    <row r="1671" spans="1:20" x14ac:dyDescent="0.25">
      <c r="A1671" s="1">
        <v>44770</v>
      </c>
      <c r="B1671">
        <v>46</v>
      </c>
      <c r="D1671">
        <v>519</v>
      </c>
      <c r="E1671" t="s">
        <v>20</v>
      </c>
      <c r="F1671" t="s">
        <v>32</v>
      </c>
      <c r="G1671">
        <v>17259</v>
      </c>
      <c r="I1671" t="s">
        <v>22</v>
      </c>
      <c r="J1671" t="s">
        <v>27</v>
      </c>
      <c r="K1671">
        <v>354</v>
      </c>
      <c r="L1671">
        <v>0.26071332400000002</v>
      </c>
      <c r="M1671" t="s">
        <v>28</v>
      </c>
      <c r="N1671">
        <v>27</v>
      </c>
      <c r="O1671">
        <v>314</v>
      </c>
      <c r="P1671">
        <v>4825.6666670000004</v>
      </c>
      <c r="Q1671">
        <v>24968</v>
      </c>
      <c r="R1671">
        <v>0.26932876</v>
      </c>
      <c r="S1671">
        <v>0</v>
      </c>
      <c r="T1671">
        <v>52</v>
      </c>
    </row>
    <row r="1672" spans="1:20" x14ac:dyDescent="0.25">
      <c r="A1672" s="1">
        <v>44771</v>
      </c>
      <c r="B1672">
        <v>37</v>
      </c>
      <c r="C1672">
        <v>60662</v>
      </c>
      <c r="D1672">
        <v>591</v>
      </c>
      <c r="E1672" t="s">
        <v>33</v>
      </c>
      <c r="F1672" t="s">
        <v>32</v>
      </c>
      <c r="G1672">
        <v>25521</v>
      </c>
      <c r="H1672">
        <v>24</v>
      </c>
      <c r="I1672" t="s">
        <v>26</v>
      </c>
      <c r="J1672" t="s">
        <v>30</v>
      </c>
      <c r="K1672">
        <v>495</v>
      </c>
      <c r="L1672">
        <v>0.565035866</v>
      </c>
      <c r="M1672" t="s">
        <v>31</v>
      </c>
      <c r="N1672">
        <v>17</v>
      </c>
      <c r="O1672">
        <v>4364</v>
      </c>
      <c r="P1672">
        <v>5055.1666670000004</v>
      </c>
      <c r="Q1672">
        <v>916699</v>
      </c>
      <c r="R1672">
        <v>0.199923762</v>
      </c>
      <c r="S1672">
        <v>1</v>
      </c>
      <c r="T1672">
        <v>42.4</v>
      </c>
    </row>
    <row r="1673" spans="1:20" x14ac:dyDescent="0.25">
      <c r="A1673" s="1">
        <v>44772</v>
      </c>
      <c r="B1673">
        <v>35</v>
      </c>
      <c r="C1673">
        <v>104614</v>
      </c>
      <c r="D1673">
        <v>506</v>
      </c>
      <c r="E1673" t="s">
        <v>45</v>
      </c>
      <c r="F1673" t="s">
        <v>25</v>
      </c>
      <c r="G1673">
        <v>74458</v>
      </c>
      <c r="H1673">
        <v>60</v>
      </c>
      <c r="I1673" t="s">
        <v>26</v>
      </c>
      <c r="J1673" t="s">
        <v>23</v>
      </c>
      <c r="K1673">
        <v>441</v>
      </c>
      <c r="L1673">
        <v>5.3489807E-2</v>
      </c>
      <c r="M1673" t="s">
        <v>31</v>
      </c>
      <c r="N1673">
        <v>19</v>
      </c>
      <c r="O1673">
        <v>9501</v>
      </c>
      <c r="P1673">
        <v>8717.8333330000005</v>
      </c>
      <c r="Q1673">
        <v>17249</v>
      </c>
      <c r="R1673">
        <v>0.336284788</v>
      </c>
      <c r="S1673">
        <v>0</v>
      </c>
      <c r="T1673">
        <v>57</v>
      </c>
    </row>
    <row r="1674" spans="1:20" x14ac:dyDescent="0.25">
      <c r="A1674" s="1">
        <v>44773</v>
      </c>
      <c r="B1674">
        <v>35</v>
      </c>
      <c r="C1674">
        <v>65504</v>
      </c>
      <c r="E1674" t="s">
        <v>20</v>
      </c>
      <c r="F1674" t="s">
        <v>29</v>
      </c>
      <c r="G1674">
        <v>18256</v>
      </c>
      <c r="H1674">
        <v>120</v>
      </c>
      <c r="I1674" t="s">
        <v>26</v>
      </c>
      <c r="J1674" t="s">
        <v>27</v>
      </c>
      <c r="K1674">
        <v>517</v>
      </c>
      <c r="L1674">
        <v>0.17358749200000001</v>
      </c>
      <c r="M1674" t="s">
        <v>34</v>
      </c>
      <c r="N1674">
        <v>22</v>
      </c>
      <c r="O1674">
        <v>1743</v>
      </c>
      <c r="P1674">
        <v>5458.6666670000004</v>
      </c>
      <c r="Q1674">
        <v>4216</v>
      </c>
      <c r="R1674">
        <v>0.23867654799999999</v>
      </c>
      <c r="S1674">
        <v>0</v>
      </c>
      <c r="T1674">
        <v>46</v>
      </c>
    </row>
    <row r="1675" spans="1:20" x14ac:dyDescent="0.25">
      <c r="A1675" s="1">
        <v>44774</v>
      </c>
      <c r="B1675">
        <v>28</v>
      </c>
      <c r="C1675">
        <v>32869</v>
      </c>
      <c r="D1675">
        <v>599</v>
      </c>
      <c r="F1675" t="s">
        <v>32</v>
      </c>
      <c r="H1675">
        <v>24</v>
      </c>
      <c r="I1675" t="s">
        <v>22</v>
      </c>
      <c r="J1675" t="s">
        <v>27</v>
      </c>
      <c r="K1675">
        <v>161</v>
      </c>
      <c r="L1675">
        <v>0.47268835799999998</v>
      </c>
      <c r="M1675" t="s">
        <v>34</v>
      </c>
      <c r="N1675">
        <v>32</v>
      </c>
      <c r="O1675">
        <v>3453</v>
      </c>
      <c r="P1675">
        <v>2739.083333</v>
      </c>
      <c r="Q1675">
        <v>64828</v>
      </c>
      <c r="R1675">
        <v>0.19683861899999999</v>
      </c>
      <c r="S1675">
        <v>0</v>
      </c>
      <c r="T1675">
        <v>60</v>
      </c>
    </row>
    <row r="1676" spans="1:20" x14ac:dyDescent="0.25">
      <c r="A1676" t="s">
        <v>147</v>
      </c>
      <c r="B1676">
        <v>59</v>
      </c>
      <c r="C1676">
        <v>61106</v>
      </c>
      <c r="D1676">
        <v>591</v>
      </c>
      <c r="E1676" t="s">
        <v>46</v>
      </c>
      <c r="F1676" t="s">
        <v>93</v>
      </c>
      <c r="G1676">
        <v>65498</v>
      </c>
      <c r="H1676">
        <v>96</v>
      </c>
      <c r="I1676" t="s">
        <v>26</v>
      </c>
      <c r="J1676" t="s">
        <v>27</v>
      </c>
      <c r="K1676">
        <v>804</v>
      </c>
      <c r="L1676">
        <v>0.20075805599999999</v>
      </c>
      <c r="M1676" t="s">
        <v>31</v>
      </c>
      <c r="N1676">
        <v>27</v>
      </c>
      <c r="O1676">
        <v>13456</v>
      </c>
      <c r="P1676">
        <v>5092.1666670000004</v>
      </c>
      <c r="Q1676">
        <v>241722</v>
      </c>
      <c r="R1676">
        <v>0.25237149599999997</v>
      </c>
      <c r="S1676">
        <v>0</v>
      </c>
      <c r="T1676">
        <v>48</v>
      </c>
    </row>
    <row r="1677" spans="1:20" x14ac:dyDescent="0.25">
      <c r="A1677" s="1">
        <v>44776</v>
      </c>
      <c r="B1677">
        <v>36</v>
      </c>
      <c r="C1677">
        <v>72174</v>
      </c>
      <c r="D1677">
        <v>623</v>
      </c>
      <c r="E1677" t="s">
        <v>20</v>
      </c>
      <c r="F1677" t="s">
        <v>29</v>
      </c>
      <c r="G1677">
        <v>7230</v>
      </c>
      <c r="H1677">
        <v>48</v>
      </c>
      <c r="I1677" t="s">
        <v>35</v>
      </c>
      <c r="J1677" t="s">
        <v>34</v>
      </c>
      <c r="K1677">
        <v>427</v>
      </c>
      <c r="L1677">
        <v>9.3295499000000004E-2</v>
      </c>
      <c r="M1677" t="s">
        <v>31</v>
      </c>
      <c r="N1677">
        <v>34</v>
      </c>
      <c r="O1677">
        <v>2896</v>
      </c>
      <c r="P1677">
        <v>6014.5</v>
      </c>
      <c r="Q1677">
        <v>53451</v>
      </c>
      <c r="R1677">
        <v>0.228876</v>
      </c>
      <c r="S1677">
        <v>0</v>
      </c>
      <c r="T1677">
        <v>56</v>
      </c>
    </row>
    <row r="1678" spans="1:20" x14ac:dyDescent="0.25">
      <c r="A1678" s="1">
        <v>44777</v>
      </c>
      <c r="B1678">
        <v>54</v>
      </c>
      <c r="C1678">
        <v>71598</v>
      </c>
      <c r="D1678">
        <v>612</v>
      </c>
      <c r="E1678" t="s">
        <v>20</v>
      </c>
      <c r="F1678" t="s">
        <v>25</v>
      </c>
      <c r="G1678">
        <v>32884</v>
      </c>
      <c r="H1678">
        <v>48</v>
      </c>
      <c r="I1678" t="s">
        <v>35</v>
      </c>
      <c r="J1678" t="s">
        <v>23</v>
      </c>
      <c r="K1678">
        <v>571</v>
      </c>
      <c r="L1678">
        <v>4.3121291999999999E-2</v>
      </c>
      <c r="M1678" t="s">
        <v>38</v>
      </c>
      <c r="N1678">
        <v>18</v>
      </c>
      <c r="O1678">
        <v>3010</v>
      </c>
      <c r="P1678">
        <v>5966.5</v>
      </c>
      <c r="Q1678">
        <v>200511</v>
      </c>
      <c r="R1678">
        <v>0.21968548600000001</v>
      </c>
      <c r="S1678">
        <v>1</v>
      </c>
      <c r="T1678">
        <v>36</v>
      </c>
    </row>
    <row r="1679" spans="1:20" x14ac:dyDescent="0.25">
      <c r="A1679" s="1">
        <v>44778</v>
      </c>
      <c r="B1679">
        <v>58</v>
      </c>
      <c r="C1679">
        <v>38673</v>
      </c>
      <c r="D1679">
        <v>628</v>
      </c>
      <c r="E1679" t="s">
        <v>20</v>
      </c>
      <c r="F1679" t="s">
        <v>41</v>
      </c>
      <c r="G1679">
        <v>40083</v>
      </c>
      <c r="H1679">
        <v>60</v>
      </c>
      <c r="I1679" t="s">
        <v>22</v>
      </c>
      <c r="J1679" t="s">
        <v>30</v>
      </c>
      <c r="K1679">
        <v>223</v>
      </c>
      <c r="L1679">
        <v>0.32768867000000002</v>
      </c>
      <c r="M1679" t="s">
        <v>28</v>
      </c>
      <c r="N1679">
        <v>19</v>
      </c>
      <c r="O1679">
        <v>5257</v>
      </c>
      <c r="P1679">
        <v>3222.75</v>
      </c>
      <c r="Q1679">
        <v>4118</v>
      </c>
      <c r="R1679">
        <v>0.23568117199999999</v>
      </c>
      <c r="S1679">
        <v>0</v>
      </c>
      <c r="T1679">
        <v>51</v>
      </c>
    </row>
    <row r="1680" spans="1:20" x14ac:dyDescent="0.25">
      <c r="A1680" s="1">
        <v>44779</v>
      </c>
      <c r="B1680">
        <v>51</v>
      </c>
      <c r="C1680">
        <v>25583</v>
      </c>
      <c r="D1680">
        <v>612</v>
      </c>
      <c r="E1680" t="s">
        <v>20</v>
      </c>
      <c r="F1680" t="s">
        <v>32</v>
      </c>
      <c r="G1680">
        <v>19495</v>
      </c>
      <c r="H1680">
        <v>120</v>
      </c>
      <c r="I1680" t="s">
        <v>22</v>
      </c>
      <c r="J1680" t="s">
        <v>30</v>
      </c>
      <c r="K1680">
        <v>328</v>
      </c>
      <c r="L1680">
        <v>0.26712408500000001</v>
      </c>
      <c r="M1680" t="s">
        <v>38</v>
      </c>
      <c r="N1680">
        <v>30</v>
      </c>
      <c r="O1680">
        <v>6526</v>
      </c>
      <c r="P1680">
        <v>2131.916667</v>
      </c>
      <c r="Q1680">
        <v>28137</v>
      </c>
      <c r="R1680">
        <v>0.23775126899999999</v>
      </c>
      <c r="S1680">
        <v>0</v>
      </c>
      <c r="T1680">
        <v>63</v>
      </c>
    </row>
    <row r="1681" spans="1:20" x14ac:dyDescent="0.25">
      <c r="A1681" s="1">
        <v>44780</v>
      </c>
      <c r="B1681">
        <v>34</v>
      </c>
      <c r="C1681">
        <v>64006</v>
      </c>
      <c r="D1681">
        <v>509</v>
      </c>
      <c r="E1681" t="s">
        <v>20</v>
      </c>
      <c r="F1681" t="s">
        <v>32</v>
      </c>
      <c r="G1681">
        <v>34627</v>
      </c>
      <c r="H1681">
        <v>60</v>
      </c>
      <c r="I1681" t="s">
        <v>22</v>
      </c>
      <c r="J1681" t="s">
        <v>27</v>
      </c>
      <c r="K1681">
        <v>596</v>
      </c>
      <c r="L1681">
        <v>0.20090909300000001</v>
      </c>
      <c r="M1681" t="s">
        <v>28</v>
      </c>
      <c r="N1681">
        <v>22</v>
      </c>
      <c r="O1681">
        <v>3979</v>
      </c>
      <c r="P1681">
        <v>5333.8333329999996</v>
      </c>
      <c r="Q1681">
        <v>5416</v>
      </c>
      <c r="R1681">
        <v>0.27477525899999999</v>
      </c>
      <c r="S1681">
        <v>0</v>
      </c>
      <c r="T1681">
        <v>52</v>
      </c>
    </row>
    <row r="1682" spans="1:20" x14ac:dyDescent="0.25">
      <c r="A1682" s="1">
        <v>44781</v>
      </c>
      <c r="B1682">
        <v>44</v>
      </c>
      <c r="C1682">
        <v>42246</v>
      </c>
      <c r="D1682">
        <v>621</v>
      </c>
      <c r="E1682" t="s">
        <v>52</v>
      </c>
      <c r="F1682" t="s">
        <v>29</v>
      </c>
      <c r="G1682">
        <v>28663</v>
      </c>
      <c r="H1682">
        <v>48</v>
      </c>
      <c r="I1682" t="s">
        <v>26</v>
      </c>
      <c r="J1682" t="s">
        <v>27</v>
      </c>
      <c r="K1682">
        <v>309</v>
      </c>
      <c r="L1682">
        <v>0.603308917</v>
      </c>
      <c r="M1682" t="s">
        <v>28</v>
      </c>
      <c r="N1682">
        <v>23</v>
      </c>
      <c r="O1682">
        <v>5983</v>
      </c>
      <c r="P1682">
        <v>3520.5</v>
      </c>
      <c r="Q1682">
        <v>1994</v>
      </c>
      <c r="R1682">
        <v>0.222532859</v>
      </c>
      <c r="S1682">
        <v>0</v>
      </c>
      <c r="T1682">
        <v>63</v>
      </c>
    </row>
    <row r="1683" spans="1:20" x14ac:dyDescent="0.25">
      <c r="A1683" s="1">
        <v>44782</v>
      </c>
      <c r="B1683">
        <v>39</v>
      </c>
      <c r="C1683">
        <v>15177</v>
      </c>
      <c r="D1683">
        <v>630</v>
      </c>
      <c r="E1683" t="s">
        <v>20</v>
      </c>
      <c r="F1683" t="s">
        <v>32</v>
      </c>
      <c r="G1683">
        <v>35994</v>
      </c>
      <c r="H1683">
        <v>72</v>
      </c>
      <c r="I1683" t="s">
        <v>22</v>
      </c>
      <c r="J1683" t="s">
        <v>27</v>
      </c>
      <c r="K1683">
        <v>488</v>
      </c>
      <c r="L1683">
        <v>9.9920798000000005E-2</v>
      </c>
      <c r="M1683" t="s">
        <v>24</v>
      </c>
      <c r="N1683">
        <v>24</v>
      </c>
      <c r="O1683">
        <v>2128</v>
      </c>
      <c r="P1683">
        <v>1264.75</v>
      </c>
      <c r="Q1683">
        <v>8743</v>
      </c>
      <c r="R1683">
        <v>0.227776647</v>
      </c>
      <c r="S1683">
        <v>0</v>
      </c>
      <c r="T1683">
        <v>49</v>
      </c>
    </row>
    <row r="1684" spans="1:20" x14ac:dyDescent="0.25">
      <c r="A1684" s="1">
        <v>44783</v>
      </c>
      <c r="B1684">
        <v>29</v>
      </c>
      <c r="C1684">
        <v>15224</v>
      </c>
      <c r="D1684">
        <v>541</v>
      </c>
      <c r="E1684" t="s">
        <v>20</v>
      </c>
      <c r="F1684" t="s">
        <v>25</v>
      </c>
      <c r="G1684">
        <v>22655</v>
      </c>
      <c r="H1684">
        <v>84</v>
      </c>
      <c r="I1684" t="s">
        <v>22</v>
      </c>
      <c r="J1684" t="s">
        <v>27</v>
      </c>
      <c r="K1684">
        <v>102</v>
      </c>
      <c r="L1684">
        <v>3.3322694999999999E-2</v>
      </c>
      <c r="M1684" t="s">
        <v>34</v>
      </c>
      <c r="N1684">
        <v>20</v>
      </c>
      <c r="O1684">
        <v>9015</v>
      </c>
      <c r="P1684">
        <v>1268.666667</v>
      </c>
      <c r="Q1684">
        <v>49105</v>
      </c>
      <c r="R1684">
        <v>0.27437836599999998</v>
      </c>
      <c r="S1684">
        <v>0</v>
      </c>
      <c r="T1684">
        <v>52</v>
      </c>
    </row>
    <row r="1685" spans="1:20" x14ac:dyDescent="0.25">
      <c r="A1685" s="1">
        <v>44784</v>
      </c>
      <c r="B1685">
        <v>43</v>
      </c>
      <c r="C1685">
        <v>24616</v>
      </c>
      <c r="D1685">
        <v>629</v>
      </c>
      <c r="E1685" t="s">
        <v>20</v>
      </c>
      <c r="F1685" t="s">
        <v>32</v>
      </c>
      <c r="G1685">
        <v>8259</v>
      </c>
      <c r="H1685">
        <v>48</v>
      </c>
      <c r="I1685" t="s">
        <v>35</v>
      </c>
      <c r="J1685" t="s">
        <v>27</v>
      </c>
      <c r="K1685">
        <v>301</v>
      </c>
      <c r="L1685">
        <v>0.39693679900000001</v>
      </c>
      <c r="M1685" t="s">
        <v>38</v>
      </c>
      <c r="N1685">
        <v>26</v>
      </c>
      <c r="O1685">
        <v>20287</v>
      </c>
      <c r="P1685">
        <v>2051.333333</v>
      </c>
      <c r="Q1685">
        <v>13843</v>
      </c>
      <c r="R1685">
        <v>0.21161877300000001</v>
      </c>
      <c r="S1685">
        <v>0</v>
      </c>
      <c r="T1685">
        <v>53</v>
      </c>
    </row>
    <row r="1686" spans="1:20" x14ac:dyDescent="0.25">
      <c r="A1686" s="1">
        <v>44785</v>
      </c>
      <c r="B1686">
        <v>25</v>
      </c>
      <c r="C1686">
        <v>90282</v>
      </c>
      <c r="D1686">
        <v>612</v>
      </c>
      <c r="E1686" t="s">
        <v>20</v>
      </c>
      <c r="F1686" t="s">
        <v>21</v>
      </c>
      <c r="G1686">
        <v>14256</v>
      </c>
      <c r="H1686">
        <v>84</v>
      </c>
      <c r="I1686" t="s">
        <v>26</v>
      </c>
      <c r="J1686" t="s">
        <v>27</v>
      </c>
      <c r="K1686">
        <v>384</v>
      </c>
      <c r="L1686">
        <v>0.34387234700000002</v>
      </c>
      <c r="M1686" t="s">
        <v>38</v>
      </c>
      <c r="N1686">
        <v>31</v>
      </c>
      <c r="O1686">
        <v>9207</v>
      </c>
      <c r="P1686">
        <v>7523.5</v>
      </c>
      <c r="Q1686">
        <v>9343</v>
      </c>
      <c r="R1686">
        <v>0.216520078</v>
      </c>
      <c r="S1686">
        <v>1</v>
      </c>
      <c r="T1686">
        <v>43.2</v>
      </c>
    </row>
    <row r="1687" spans="1:20" x14ac:dyDescent="0.25">
      <c r="A1687" s="1">
        <v>44786</v>
      </c>
      <c r="B1687">
        <v>54</v>
      </c>
      <c r="C1687">
        <v>53131</v>
      </c>
      <c r="D1687">
        <v>607</v>
      </c>
      <c r="E1687" t="s">
        <v>20</v>
      </c>
      <c r="F1687" t="s">
        <v>25</v>
      </c>
      <c r="G1687">
        <v>13500</v>
      </c>
      <c r="H1687">
        <v>48</v>
      </c>
      <c r="I1687" t="s">
        <v>26</v>
      </c>
      <c r="J1687" t="s">
        <v>27</v>
      </c>
      <c r="K1687">
        <v>160</v>
      </c>
      <c r="L1687">
        <v>0.32288276199999999</v>
      </c>
      <c r="M1687" t="s">
        <v>28</v>
      </c>
      <c r="N1687">
        <v>28</v>
      </c>
      <c r="O1687">
        <v>7382</v>
      </c>
      <c r="P1687">
        <v>4427.5833329999996</v>
      </c>
      <c r="Q1687">
        <v>4176</v>
      </c>
      <c r="R1687">
        <v>0.19544539699999999</v>
      </c>
      <c r="S1687">
        <v>1</v>
      </c>
      <c r="T1687">
        <v>40.799999999999997</v>
      </c>
    </row>
    <row r="1688" spans="1:20" x14ac:dyDescent="0.25">
      <c r="A1688" s="1">
        <v>44787</v>
      </c>
      <c r="B1688">
        <v>34</v>
      </c>
      <c r="C1688">
        <v>52518</v>
      </c>
      <c r="D1688">
        <v>591</v>
      </c>
      <c r="E1688" t="s">
        <v>20</v>
      </c>
      <c r="F1688" t="s">
        <v>29</v>
      </c>
      <c r="G1688">
        <v>15701</v>
      </c>
      <c r="H1688">
        <v>96</v>
      </c>
      <c r="I1688" t="s">
        <v>26</v>
      </c>
      <c r="J1688" t="s">
        <v>27</v>
      </c>
      <c r="K1688">
        <v>798</v>
      </c>
      <c r="L1688">
        <v>0.45450892300000001</v>
      </c>
      <c r="M1688" t="s">
        <v>24</v>
      </c>
      <c r="N1688">
        <v>25</v>
      </c>
      <c r="O1688">
        <v>10856</v>
      </c>
      <c r="P1688">
        <v>4376.5</v>
      </c>
      <c r="Q1688">
        <v>8274</v>
      </c>
      <c r="R1688">
        <v>0.28696635399999998</v>
      </c>
      <c r="S1688">
        <v>0</v>
      </c>
      <c r="T1688">
        <v>55</v>
      </c>
    </row>
    <row r="1689" spans="1:20" x14ac:dyDescent="0.25">
      <c r="A1689" s="1">
        <v>44788</v>
      </c>
      <c r="B1689">
        <v>42</v>
      </c>
      <c r="C1689">
        <v>66600</v>
      </c>
      <c r="D1689">
        <v>617</v>
      </c>
      <c r="E1689" t="s">
        <v>52</v>
      </c>
      <c r="F1689" t="s">
        <v>21</v>
      </c>
      <c r="G1689">
        <v>13826</v>
      </c>
      <c r="H1689">
        <v>60</v>
      </c>
      <c r="I1689" t="s">
        <v>22</v>
      </c>
      <c r="J1689" t="s">
        <v>30</v>
      </c>
      <c r="K1689">
        <v>484</v>
      </c>
      <c r="L1689">
        <v>0.49024956800000002</v>
      </c>
      <c r="M1689" t="s">
        <v>38</v>
      </c>
      <c r="N1689">
        <v>19</v>
      </c>
      <c r="O1689">
        <v>3236</v>
      </c>
      <c r="P1689">
        <v>3383.916667</v>
      </c>
      <c r="Q1689">
        <v>10336</v>
      </c>
      <c r="R1689">
        <v>0.18461807499999999</v>
      </c>
      <c r="S1689">
        <v>0</v>
      </c>
      <c r="T1689">
        <v>53</v>
      </c>
    </row>
    <row r="1690" spans="1:20" x14ac:dyDescent="0.25">
      <c r="A1690" s="1">
        <v>44789</v>
      </c>
      <c r="B1690">
        <v>43</v>
      </c>
      <c r="C1690">
        <v>29872</v>
      </c>
      <c r="D1690">
        <v>607</v>
      </c>
      <c r="F1690" t="s">
        <v>21</v>
      </c>
      <c r="G1690">
        <v>16719</v>
      </c>
      <c r="H1690">
        <v>12</v>
      </c>
      <c r="I1690" t="s">
        <v>22</v>
      </c>
      <c r="J1690" t="s">
        <v>34</v>
      </c>
      <c r="K1690">
        <v>826</v>
      </c>
      <c r="L1690">
        <v>0.441791298</v>
      </c>
      <c r="M1690" t="s">
        <v>38</v>
      </c>
      <c r="N1690">
        <v>34</v>
      </c>
      <c r="O1690">
        <v>294</v>
      </c>
      <c r="P1690">
        <v>2489.333333</v>
      </c>
      <c r="Q1690">
        <v>10868</v>
      </c>
      <c r="R1690">
        <v>0.15005773</v>
      </c>
      <c r="S1690">
        <v>0</v>
      </c>
      <c r="T1690">
        <v>55</v>
      </c>
    </row>
    <row r="1691" spans="1:20" x14ac:dyDescent="0.25">
      <c r="A1691" s="1">
        <v>44790</v>
      </c>
      <c r="B1691">
        <v>36</v>
      </c>
      <c r="C1691">
        <v>80299</v>
      </c>
      <c r="D1691">
        <v>567</v>
      </c>
      <c r="E1691" t="s">
        <v>20</v>
      </c>
      <c r="F1691" t="s">
        <v>29</v>
      </c>
      <c r="G1691">
        <v>18593</v>
      </c>
      <c r="H1691">
        <v>120</v>
      </c>
      <c r="I1691" t="s">
        <v>22</v>
      </c>
      <c r="J1691" t="s">
        <v>34</v>
      </c>
      <c r="K1691">
        <v>478</v>
      </c>
      <c r="L1691">
        <v>0.62348027900000003</v>
      </c>
      <c r="M1691" t="s">
        <v>24</v>
      </c>
      <c r="N1691">
        <v>28</v>
      </c>
      <c r="O1691">
        <v>10139</v>
      </c>
      <c r="P1691">
        <v>6691.5833329999996</v>
      </c>
      <c r="Q1691">
        <v>582610</v>
      </c>
      <c r="R1691">
        <v>0.291118235</v>
      </c>
      <c r="S1691">
        <v>1</v>
      </c>
      <c r="T1691">
        <v>40.799999999999997</v>
      </c>
    </row>
    <row r="1692" spans="1:20" x14ac:dyDescent="0.25">
      <c r="A1692" s="1">
        <v>44791</v>
      </c>
      <c r="B1692">
        <v>47</v>
      </c>
      <c r="C1692">
        <v>86909</v>
      </c>
      <c r="D1692">
        <v>642</v>
      </c>
      <c r="E1692" t="s">
        <v>52</v>
      </c>
      <c r="F1692" t="s">
        <v>41</v>
      </c>
      <c r="G1692">
        <v>16852</v>
      </c>
      <c r="H1692">
        <v>48</v>
      </c>
      <c r="I1692" t="s">
        <v>26</v>
      </c>
      <c r="J1692" t="s">
        <v>27</v>
      </c>
      <c r="K1692">
        <v>534</v>
      </c>
      <c r="L1692">
        <v>0.115268118</v>
      </c>
      <c r="M1692" t="s">
        <v>28</v>
      </c>
      <c r="N1692">
        <v>22</v>
      </c>
      <c r="O1692">
        <v>4193</v>
      </c>
      <c r="P1692">
        <v>7242.4166670000004</v>
      </c>
      <c r="Q1692">
        <v>193572</v>
      </c>
      <c r="R1692">
        <v>0.19475899899999999</v>
      </c>
      <c r="S1692">
        <v>1</v>
      </c>
      <c r="T1692">
        <v>33.6</v>
      </c>
    </row>
    <row r="1693" spans="1:20" x14ac:dyDescent="0.25">
      <c r="A1693" s="1">
        <v>44792</v>
      </c>
      <c r="B1693">
        <v>34</v>
      </c>
      <c r="C1693">
        <v>34669</v>
      </c>
      <c r="D1693">
        <v>565</v>
      </c>
      <c r="E1693" t="s">
        <v>20</v>
      </c>
      <c r="F1693" t="s">
        <v>29</v>
      </c>
      <c r="G1693">
        <v>37128</v>
      </c>
      <c r="H1693">
        <v>36</v>
      </c>
      <c r="I1693" t="s">
        <v>26</v>
      </c>
      <c r="J1693" t="s">
        <v>30</v>
      </c>
      <c r="K1693">
        <v>317</v>
      </c>
      <c r="L1693">
        <v>0.56856615600000004</v>
      </c>
      <c r="M1693" t="s">
        <v>38</v>
      </c>
      <c r="N1693">
        <v>40</v>
      </c>
      <c r="O1693">
        <v>2773</v>
      </c>
      <c r="P1693">
        <v>2889.083333</v>
      </c>
      <c r="Q1693">
        <v>60416</v>
      </c>
      <c r="R1693">
        <v>0.23600526399999999</v>
      </c>
      <c r="S1693">
        <v>0</v>
      </c>
      <c r="T1693">
        <v>56</v>
      </c>
    </row>
    <row r="1694" spans="1:20" x14ac:dyDescent="0.25">
      <c r="A1694" s="1">
        <v>44793</v>
      </c>
      <c r="B1694">
        <v>50</v>
      </c>
      <c r="C1694">
        <v>90324</v>
      </c>
      <c r="D1694">
        <v>581</v>
      </c>
      <c r="E1694" t="s">
        <v>20</v>
      </c>
      <c r="F1694" t="s">
        <v>32</v>
      </c>
      <c r="G1694">
        <v>22468</v>
      </c>
      <c r="H1694">
        <v>60</v>
      </c>
      <c r="I1694" t="s">
        <v>22</v>
      </c>
      <c r="J1694" t="s">
        <v>27</v>
      </c>
      <c r="K1694">
        <v>271</v>
      </c>
      <c r="L1694">
        <v>0.181989555</v>
      </c>
      <c r="M1694" t="s">
        <v>38</v>
      </c>
      <c r="N1694">
        <v>23</v>
      </c>
      <c r="O1694">
        <v>6213</v>
      </c>
      <c r="P1694">
        <v>7527</v>
      </c>
      <c r="Q1694">
        <v>10670</v>
      </c>
      <c r="R1694">
        <v>0.243954956</v>
      </c>
      <c r="S1694">
        <v>0</v>
      </c>
      <c r="T1694">
        <v>51</v>
      </c>
    </row>
    <row r="1695" spans="1:20" x14ac:dyDescent="0.25">
      <c r="A1695" s="1">
        <v>44794</v>
      </c>
      <c r="B1695">
        <v>23</v>
      </c>
      <c r="C1695">
        <v>79046</v>
      </c>
      <c r="D1695">
        <v>558</v>
      </c>
      <c r="E1695" t="s">
        <v>20</v>
      </c>
      <c r="F1695" t="s">
        <v>21</v>
      </c>
      <c r="G1695">
        <v>12632</v>
      </c>
      <c r="H1695">
        <v>48</v>
      </c>
      <c r="I1695" t="s">
        <v>44</v>
      </c>
      <c r="J1695" t="s">
        <v>27</v>
      </c>
      <c r="K1695">
        <v>143</v>
      </c>
      <c r="L1695">
        <v>0.43648050799999999</v>
      </c>
      <c r="M1695" t="s">
        <v>28</v>
      </c>
      <c r="N1695">
        <v>24</v>
      </c>
      <c r="O1695">
        <v>2989</v>
      </c>
      <c r="P1695">
        <v>6587.1666670000004</v>
      </c>
      <c r="Q1695">
        <v>129599</v>
      </c>
      <c r="R1695">
        <v>0.21326901500000001</v>
      </c>
      <c r="S1695">
        <v>1</v>
      </c>
      <c r="T1695">
        <v>41.6</v>
      </c>
    </row>
    <row r="1696" spans="1:20" x14ac:dyDescent="0.25">
      <c r="A1696" s="1">
        <v>44795</v>
      </c>
      <c r="B1696">
        <v>41</v>
      </c>
      <c r="C1696">
        <v>23212</v>
      </c>
      <c r="D1696">
        <v>560</v>
      </c>
      <c r="E1696" t="s">
        <v>20</v>
      </c>
      <c r="F1696" t="s">
        <v>25</v>
      </c>
      <c r="G1696">
        <v>29141</v>
      </c>
      <c r="H1696">
        <v>36</v>
      </c>
      <c r="I1696" t="s">
        <v>22</v>
      </c>
      <c r="J1696" t="s">
        <v>30</v>
      </c>
      <c r="K1696">
        <v>358</v>
      </c>
      <c r="L1696">
        <v>0.34846736</v>
      </c>
      <c r="M1696" t="s">
        <v>24</v>
      </c>
      <c r="N1696">
        <v>20</v>
      </c>
      <c r="O1696">
        <v>4479</v>
      </c>
      <c r="P1696">
        <v>1934.333333</v>
      </c>
      <c r="Q1696">
        <v>45003</v>
      </c>
      <c r="R1696">
        <v>0.26591170800000002</v>
      </c>
      <c r="S1696">
        <v>0</v>
      </c>
      <c r="T1696">
        <v>55</v>
      </c>
    </row>
    <row r="1697" spans="1:20" x14ac:dyDescent="0.25">
      <c r="A1697" s="1">
        <v>44796</v>
      </c>
      <c r="B1697">
        <v>63</v>
      </c>
      <c r="C1697">
        <v>45066</v>
      </c>
      <c r="D1697">
        <v>477</v>
      </c>
      <c r="E1697" t="s">
        <v>20</v>
      </c>
      <c r="F1697" t="s">
        <v>32</v>
      </c>
      <c r="G1697">
        <v>14533</v>
      </c>
      <c r="H1697">
        <v>96</v>
      </c>
      <c r="I1697" t="s">
        <v>22</v>
      </c>
      <c r="J1697" t="s">
        <v>27</v>
      </c>
      <c r="K1697">
        <v>623</v>
      </c>
      <c r="L1697">
        <v>0.55156157100000003</v>
      </c>
      <c r="M1697" t="s">
        <v>31</v>
      </c>
      <c r="N1697">
        <v>22</v>
      </c>
      <c r="O1697">
        <v>789</v>
      </c>
      <c r="P1697">
        <v>3755.5</v>
      </c>
      <c r="Q1697">
        <v>9979</v>
      </c>
      <c r="R1697">
        <v>0.3732396</v>
      </c>
      <c r="S1697">
        <v>0</v>
      </c>
      <c r="T1697">
        <v>64</v>
      </c>
    </row>
    <row r="1698" spans="1:20" x14ac:dyDescent="0.25">
      <c r="A1698" s="1">
        <v>44797</v>
      </c>
      <c r="B1698">
        <v>27</v>
      </c>
      <c r="C1698">
        <v>35893</v>
      </c>
      <c r="D1698">
        <v>588</v>
      </c>
      <c r="E1698" t="s">
        <v>52</v>
      </c>
      <c r="F1698" t="s">
        <v>29</v>
      </c>
      <c r="G1698">
        <v>14828</v>
      </c>
      <c r="H1698">
        <v>48</v>
      </c>
      <c r="I1698" t="s">
        <v>26</v>
      </c>
      <c r="J1698" t="s">
        <v>23</v>
      </c>
      <c r="K1698">
        <v>548</v>
      </c>
      <c r="L1698">
        <v>0.286226863</v>
      </c>
      <c r="M1698" t="s">
        <v>28</v>
      </c>
      <c r="N1698">
        <v>25</v>
      </c>
      <c r="O1698">
        <v>1096</v>
      </c>
      <c r="P1698">
        <v>2991.083333</v>
      </c>
      <c r="Q1698">
        <v>151735</v>
      </c>
      <c r="R1698">
        <v>0.20435956599999999</v>
      </c>
      <c r="S1698">
        <v>0</v>
      </c>
      <c r="T1698">
        <v>49</v>
      </c>
    </row>
    <row r="1699" spans="1:20" x14ac:dyDescent="0.25">
      <c r="A1699" s="1">
        <v>44798</v>
      </c>
      <c r="B1699">
        <v>31</v>
      </c>
      <c r="C1699">
        <v>67596</v>
      </c>
      <c r="D1699">
        <v>574</v>
      </c>
      <c r="E1699" t="s">
        <v>20</v>
      </c>
      <c r="F1699" t="s">
        <v>29</v>
      </c>
      <c r="G1699">
        <v>19611</v>
      </c>
      <c r="H1699">
        <v>60</v>
      </c>
      <c r="I1699" t="s">
        <v>26</v>
      </c>
      <c r="J1699" t="s">
        <v>27</v>
      </c>
      <c r="K1699">
        <v>1004</v>
      </c>
      <c r="L1699">
        <v>0.29880716499999999</v>
      </c>
      <c r="M1699" t="s">
        <v>28</v>
      </c>
      <c r="N1699">
        <v>28</v>
      </c>
      <c r="O1699">
        <v>3295</v>
      </c>
      <c r="P1699">
        <v>5633</v>
      </c>
      <c r="Q1699">
        <v>213747</v>
      </c>
      <c r="R1699">
        <v>0.22649662300000001</v>
      </c>
      <c r="S1699">
        <v>1</v>
      </c>
      <c r="T1699">
        <v>39.200000000000003</v>
      </c>
    </row>
    <row r="1700" spans="1:20" x14ac:dyDescent="0.25">
      <c r="A1700" s="1">
        <v>44799</v>
      </c>
      <c r="B1700">
        <v>46</v>
      </c>
      <c r="C1700">
        <v>23502</v>
      </c>
      <c r="D1700">
        <v>593</v>
      </c>
      <c r="E1700" t="s">
        <v>20</v>
      </c>
      <c r="F1700" t="s">
        <v>21</v>
      </c>
      <c r="G1700">
        <v>33365</v>
      </c>
      <c r="H1700">
        <v>60</v>
      </c>
      <c r="I1700" t="s">
        <v>35</v>
      </c>
      <c r="J1700" t="s">
        <v>30</v>
      </c>
      <c r="K1700">
        <v>233</v>
      </c>
      <c r="L1700">
        <v>6.9873957E-2</v>
      </c>
      <c r="M1700" t="s">
        <v>28</v>
      </c>
      <c r="N1700">
        <v>30</v>
      </c>
      <c r="O1700">
        <v>5160</v>
      </c>
      <c r="P1700">
        <v>1958.5</v>
      </c>
      <c r="Q1700">
        <v>210950</v>
      </c>
      <c r="R1700">
        <v>0.24125373</v>
      </c>
      <c r="S1700">
        <v>0</v>
      </c>
      <c r="T1700">
        <v>48</v>
      </c>
    </row>
    <row r="1701" spans="1:20" x14ac:dyDescent="0.25">
      <c r="A1701" s="1">
        <v>44800</v>
      </c>
      <c r="B1701">
        <v>42</v>
      </c>
      <c r="C1701">
        <v>35873</v>
      </c>
      <c r="D1701">
        <v>596</v>
      </c>
      <c r="E1701" t="s">
        <v>20</v>
      </c>
      <c r="F1701" t="s">
        <v>21</v>
      </c>
      <c r="G1701">
        <v>18633</v>
      </c>
      <c r="H1701">
        <v>48</v>
      </c>
      <c r="I1701" t="s">
        <v>22</v>
      </c>
      <c r="J1701" t="s">
        <v>27</v>
      </c>
      <c r="K1701">
        <v>412</v>
      </c>
      <c r="L1701">
        <v>0.119405309</v>
      </c>
      <c r="M1701" t="s">
        <v>24</v>
      </c>
      <c r="N1701">
        <v>24</v>
      </c>
      <c r="O1701">
        <v>19631</v>
      </c>
      <c r="P1701">
        <v>2989.416667</v>
      </c>
      <c r="Q1701">
        <v>173902</v>
      </c>
      <c r="R1701">
        <v>0.23959159099999999</v>
      </c>
      <c r="S1701">
        <v>0</v>
      </c>
      <c r="T1701">
        <v>52</v>
      </c>
    </row>
    <row r="1702" spans="1:20" x14ac:dyDescent="0.25">
      <c r="A1702" s="1">
        <v>44801</v>
      </c>
      <c r="B1702">
        <v>44</v>
      </c>
      <c r="C1702">
        <v>77240</v>
      </c>
      <c r="D1702">
        <v>539</v>
      </c>
      <c r="E1702" t="s">
        <v>20</v>
      </c>
      <c r="F1702" t="s">
        <v>25</v>
      </c>
      <c r="G1702">
        <v>17143</v>
      </c>
      <c r="H1702">
        <v>120</v>
      </c>
      <c r="I1702" t="s">
        <v>22</v>
      </c>
      <c r="J1702" t="s">
        <v>27</v>
      </c>
      <c r="K1702">
        <v>301</v>
      </c>
      <c r="L1702">
        <v>0.48419586399999998</v>
      </c>
      <c r="M1702" t="s">
        <v>34</v>
      </c>
      <c r="N1702">
        <v>22</v>
      </c>
      <c r="O1702">
        <v>2427</v>
      </c>
      <c r="P1702">
        <v>6436.6666670000004</v>
      </c>
      <c r="Q1702">
        <v>180475</v>
      </c>
      <c r="R1702">
        <v>0.24211440000000001</v>
      </c>
      <c r="S1702">
        <v>1</v>
      </c>
      <c r="T1702">
        <v>41.6</v>
      </c>
    </row>
    <row r="1703" spans="1:20" x14ac:dyDescent="0.25">
      <c r="A1703" s="1">
        <v>44802</v>
      </c>
      <c r="B1703">
        <v>45</v>
      </c>
      <c r="C1703">
        <v>19973</v>
      </c>
      <c r="D1703">
        <v>625</v>
      </c>
      <c r="E1703" t="s">
        <v>45</v>
      </c>
      <c r="F1703" t="s">
        <v>32</v>
      </c>
      <c r="G1703">
        <v>10009</v>
      </c>
      <c r="H1703">
        <v>96</v>
      </c>
      <c r="I1703" t="s">
        <v>22</v>
      </c>
      <c r="J1703" t="s">
        <v>27</v>
      </c>
      <c r="K1703">
        <v>605</v>
      </c>
      <c r="L1703">
        <v>9.2829964000000001E-2</v>
      </c>
      <c r="M1703" t="s">
        <v>38</v>
      </c>
      <c r="N1703">
        <v>27</v>
      </c>
      <c r="O1703">
        <v>5007</v>
      </c>
      <c r="P1703">
        <v>1664.416667</v>
      </c>
      <c r="Q1703">
        <v>164491</v>
      </c>
      <c r="R1703">
        <v>0.24012281199999999</v>
      </c>
      <c r="S1703">
        <v>0</v>
      </c>
      <c r="T1703">
        <v>49</v>
      </c>
    </row>
    <row r="1704" spans="1:20" x14ac:dyDescent="0.25">
      <c r="A1704" s="1">
        <v>44803</v>
      </c>
      <c r="B1704">
        <v>47</v>
      </c>
      <c r="C1704">
        <v>45228</v>
      </c>
      <c r="D1704">
        <v>614</v>
      </c>
      <c r="F1704" t="s">
        <v>29</v>
      </c>
      <c r="G1704">
        <v>21243</v>
      </c>
      <c r="H1704">
        <v>60</v>
      </c>
      <c r="I1704" t="s">
        <v>22</v>
      </c>
      <c r="J1704" t="s">
        <v>27</v>
      </c>
      <c r="K1704">
        <v>279</v>
      </c>
      <c r="L1704">
        <v>8.5021528999999998E-2</v>
      </c>
      <c r="M1704" t="s">
        <v>24</v>
      </c>
      <c r="N1704">
        <v>28</v>
      </c>
      <c r="O1704">
        <v>2299</v>
      </c>
      <c r="P1704">
        <v>3769</v>
      </c>
      <c r="Q1704">
        <v>451222</v>
      </c>
      <c r="R1704">
        <v>0.26309159999999998</v>
      </c>
      <c r="S1704">
        <v>0</v>
      </c>
      <c r="T1704">
        <v>43</v>
      </c>
    </row>
    <row r="1705" spans="1:20" x14ac:dyDescent="0.25">
      <c r="A1705" t="s">
        <v>148</v>
      </c>
      <c r="B1705">
        <v>53</v>
      </c>
      <c r="C1705">
        <v>27115</v>
      </c>
      <c r="D1705">
        <v>609</v>
      </c>
      <c r="E1705" t="s">
        <v>39</v>
      </c>
      <c r="F1705" t="s">
        <v>122</v>
      </c>
      <c r="G1705">
        <v>24962</v>
      </c>
      <c r="H1705">
        <v>96</v>
      </c>
      <c r="I1705" t="s">
        <v>26</v>
      </c>
      <c r="J1705" t="s">
        <v>27</v>
      </c>
      <c r="K1705">
        <v>673</v>
      </c>
      <c r="L1705">
        <v>0.62633157100000003</v>
      </c>
      <c r="M1705" t="s">
        <v>31</v>
      </c>
      <c r="N1705">
        <v>25</v>
      </c>
      <c r="O1705">
        <v>2422</v>
      </c>
      <c r="P1705">
        <v>2259.583333</v>
      </c>
      <c r="Q1705">
        <v>7149</v>
      </c>
      <c r="R1705">
        <v>0.26158094100000001</v>
      </c>
      <c r="S1705">
        <v>0</v>
      </c>
      <c r="T1705">
        <v>56</v>
      </c>
    </row>
    <row r="1706" spans="1:20" x14ac:dyDescent="0.25">
      <c r="A1706" s="1">
        <v>44805</v>
      </c>
      <c r="B1706">
        <v>44</v>
      </c>
      <c r="C1706">
        <v>71945</v>
      </c>
      <c r="D1706">
        <v>590</v>
      </c>
      <c r="E1706" t="s">
        <v>20</v>
      </c>
      <c r="F1706" t="s">
        <v>32</v>
      </c>
      <c r="G1706">
        <v>17383</v>
      </c>
      <c r="H1706">
        <v>96</v>
      </c>
      <c r="I1706" t="s">
        <v>26</v>
      </c>
      <c r="J1706" t="s">
        <v>27</v>
      </c>
      <c r="K1706">
        <v>371</v>
      </c>
      <c r="L1706">
        <v>0.17663183099999999</v>
      </c>
      <c r="M1706" t="s">
        <v>24</v>
      </c>
      <c r="N1706">
        <v>22</v>
      </c>
      <c r="O1706">
        <v>787</v>
      </c>
      <c r="P1706">
        <v>5995.4166670000004</v>
      </c>
      <c r="Q1706">
        <v>2804</v>
      </c>
      <c r="R1706">
        <v>0.30377572899999999</v>
      </c>
      <c r="S1706">
        <v>0</v>
      </c>
      <c r="T1706">
        <v>50</v>
      </c>
    </row>
    <row r="1707" spans="1:20" x14ac:dyDescent="0.25">
      <c r="A1707" s="1">
        <v>44806</v>
      </c>
      <c r="B1707">
        <v>37</v>
      </c>
      <c r="C1707">
        <v>50976</v>
      </c>
      <c r="D1707">
        <v>548</v>
      </c>
      <c r="E1707" t="s">
        <v>20</v>
      </c>
      <c r="F1707" t="s">
        <v>32</v>
      </c>
      <c r="G1707">
        <v>29137</v>
      </c>
      <c r="H1707">
        <v>24</v>
      </c>
      <c r="I1707" t="s">
        <v>22</v>
      </c>
      <c r="J1707" t="s">
        <v>30</v>
      </c>
      <c r="K1707">
        <v>325</v>
      </c>
      <c r="L1707">
        <v>0.37738509799999997</v>
      </c>
      <c r="M1707" t="s">
        <v>31</v>
      </c>
      <c r="N1707">
        <v>16</v>
      </c>
      <c r="O1707">
        <v>2278</v>
      </c>
      <c r="P1707">
        <v>4248</v>
      </c>
      <c r="Q1707">
        <v>48376</v>
      </c>
      <c r="R1707">
        <v>0.23324609499999999</v>
      </c>
      <c r="S1707">
        <v>0</v>
      </c>
      <c r="T1707">
        <v>53</v>
      </c>
    </row>
    <row r="1708" spans="1:20" x14ac:dyDescent="0.25">
      <c r="A1708" s="1">
        <v>44807</v>
      </c>
      <c r="B1708">
        <v>48</v>
      </c>
      <c r="C1708">
        <v>18536</v>
      </c>
      <c r="D1708">
        <v>535</v>
      </c>
      <c r="E1708" t="s">
        <v>20</v>
      </c>
      <c r="F1708" t="s">
        <v>32</v>
      </c>
      <c r="G1708">
        <v>12918</v>
      </c>
      <c r="H1708">
        <v>60</v>
      </c>
      <c r="I1708" t="s">
        <v>22</v>
      </c>
      <c r="J1708" t="s">
        <v>30</v>
      </c>
      <c r="K1708">
        <v>229</v>
      </c>
      <c r="L1708">
        <v>0.54257449099999999</v>
      </c>
      <c r="M1708" t="s">
        <v>38</v>
      </c>
      <c r="N1708">
        <v>37</v>
      </c>
      <c r="O1708">
        <v>16700</v>
      </c>
      <c r="P1708">
        <v>1544.666667</v>
      </c>
      <c r="Q1708">
        <v>99769</v>
      </c>
      <c r="R1708">
        <v>0.21655026099999999</v>
      </c>
      <c r="S1708">
        <v>0</v>
      </c>
      <c r="T1708">
        <v>60</v>
      </c>
    </row>
    <row r="1709" spans="1:20" x14ac:dyDescent="0.25">
      <c r="A1709" s="1">
        <v>44808</v>
      </c>
      <c r="B1709">
        <v>62</v>
      </c>
      <c r="C1709">
        <v>35967</v>
      </c>
      <c r="D1709">
        <v>587</v>
      </c>
      <c r="E1709" t="s">
        <v>33</v>
      </c>
      <c r="F1709" t="s">
        <v>29</v>
      </c>
      <c r="G1709">
        <v>24481</v>
      </c>
      <c r="H1709">
        <v>60</v>
      </c>
      <c r="I1709" t="s">
        <v>22</v>
      </c>
      <c r="J1709" t="s">
        <v>34</v>
      </c>
      <c r="K1709">
        <v>607</v>
      </c>
      <c r="L1709">
        <v>0.78096105500000002</v>
      </c>
      <c r="M1709" t="s">
        <v>28</v>
      </c>
      <c r="N1709">
        <v>31</v>
      </c>
      <c r="O1709">
        <v>5033</v>
      </c>
      <c r="P1709">
        <v>2997.25</v>
      </c>
      <c r="Q1709">
        <v>6001</v>
      </c>
      <c r="R1709">
        <v>0.24046155</v>
      </c>
      <c r="S1709">
        <v>0</v>
      </c>
      <c r="T1709">
        <v>62</v>
      </c>
    </row>
    <row r="1710" spans="1:20" x14ac:dyDescent="0.25">
      <c r="A1710" s="1">
        <v>44809</v>
      </c>
      <c r="B1710">
        <v>38</v>
      </c>
      <c r="C1710">
        <v>49493</v>
      </c>
      <c r="D1710">
        <v>639</v>
      </c>
      <c r="E1710" t="s">
        <v>20</v>
      </c>
      <c r="F1710" t="s">
        <v>32</v>
      </c>
      <c r="G1710">
        <v>31671</v>
      </c>
      <c r="H1710">
        <v>72</v>
      </c>
      <c r="I1710" t="s">
        <v>22</v>
      </c>
      <c r="J1710" t="s">
        <v>30</v>
      </c>
      <c r="K1710">
        <v>425</v>
      </c>
      <c r="L1710">
        <v>0.36769145399999997</v>
      </c>
      <c r="M1710" t="s">
        <v>24</v>
      </c>
      <c r="N1710">
        <v>20</v>
      </c>
      <c r="O1710">
        <v>2036</v>
      </c>
      <c r="P1710">
        <v>4124.4166670000004</v>
      </c>
      <c r="Q1710">
        <v>214962</v>
      </c>
      <c r="R1710">
        <v>0.21141553499999999</v>
      </c>
      <c r="S1710">
        <v>0</v>
      </c>
      <c r="T1710">
        <v>51</v>
      </c>
    </row>
    <row r="1711" spans="1:20" x14ac:dyDescent="0.25">
      <c r="A1711" s="1">
        <v>44810</v>
      </c>
      <c r="B1711">
        <v>28</v>
      </c>
      <c r="C1711">
        <v>15000</v>
      </c>
      <c r="D1711">
        <v>564</v>
      </c>
      <c r="E1711" t="s">
        <v>20</v>
      </c>
      <c r="F1711" t="s">
        <v>32</v>
      </c>
      <c r="G1711">
        <v>12107</v>
      </c>
      <c r="H1711">
        <v>60</v>
      </c>
      <c r="I1711" t="s">
        <v>22</v>
      </c>
      <c r="J1711" t="s">
        <v>27</v>
      </c>
      <c r="K1711">
        <v>411</v>
      </c>
      <c r="L1711">
        <v>0.41821979599999998</v>
      </c>
      <c r="M1711" t="s">
        <v>28</v>
      </c>
      <c r="N1711">
        <v>26</v>
      </c>
      <c r="O1711">
        <v>4084</v>
      </c>
      <c r="P1711">
        <v>1250</v>
      </c>
      <c r="Q1711">
        <v>6394</v>
      </c>
      <c r="R1711">
        <v>0.26073590699999999</v>
      </c>
      <c r="S1711">
        <v>0</v>
      </c>
      <c r="T1711">
        <v>57</v>
      </c>
    </row>
    <row r="1712" spans="1:20" x14ac:dyDescent="0.25">
      <c r="A1712" s="1">
        <v>44811</v>
      </c>
      <c r="B1712">
        <v>53</v>
      </c>
      <c r="C1712">
        <v>30594</v>
      </c>
      <c r="D1712">
        <v>596</v>
      </c>
      <c r="E1712" t="s">
        <v>45</v>
      </c>
      <c r="F1712" t="s">
        <v>29</v>
      </c>
      <c r="G1712">
        <v>15087</v>
      </c>
      <c r="H1712">
        <v>60</v>
      </c>
      <c r="I1712" t="s">
        <v>22</v>
      </c>
      <c r="J1712" t="s">
        <v>30</v>
      </c>
      <c r="K1712">
        <v>139</v>
      </c>
      <c r="L1712">
        <v>2.6749253000000001E-2</v>
      </c>
      <c r="M1712" t="s">
        <v>38</v>
      </c>
      <c r="N1712">
        <v>23</v>
      </c>
      <c r="O1712">
        <v>8257</v>
      </c>
      <c r="P1712">
        <v>2549.5</v>
      </c>
      <c r="Q1712">
        <v>251689</v>
      </c>
      <c r="R1712">
        <v>0.25030996</v>
      </c>
      <c r="S1712">
        <v>0</v>
      </c>
      <c r="T1712">
        <v>52</v>
      </c>
    </row>
    <row r="1713" spans="1:20" x14ac:dyDescent="0.25">
      <c r="A1713" s="1">
        <v>44812</v>
      </c>
      <c r="B1713">
        <v>38</v>
      </c>
      <c r="C1713">
        <v>28669</v>
      </c>
      <c r="D1713">
        <v>552</v>
      </c>
      <c r="F1713" t="s">
        <v>32</v>
      </c>
      <c r="G1713">
        <v>7249</v>
      </c>
      <c r="H1713">
        <v>36</v>
      </c>
      <c r="I1713" t="s">
        <v>22</v>
      </c>
      <c r="J1713" t="s">
        <v>27</v>
      </c>
      <c r="K1713">
        <v>158</v>
      </c>
      <c r="L1713">
        <v>4.8738702000000002E-2</v>
      </c>
      <c r="M1713" t="s">
        <v>28</v>
      </c>
      <c r="N1713">
        <v>25</v>
      </c>
      <c r="O1713">
        <v>1146</v>
      </c>
      <c r="P1713">
        <v>2389.083333</v>
      </c>
      <c r="Q1713">
        <v>17727</v>
      </c>
      <c r="R1713">
        <v>0.224505279</v>
      </c>
      <c r="S1713">
        <v>0</v>
      </c>
      <c r="T1713">
        <v>60</v>
      </c>
    </row>
    <row r="1714" spans="1:20" x14ac:dyDescent="0.25">
      <c r="A1714" s="1">
        <v>44813</v>
      </c>
      <c r="B1714">
        <v>18</v>
      </c>
      <c r="C1714">
        <v>81172</v>
      </c>
      <c r="D1714">
        <v>518</v>
      </c>
      <c r="E1714" t="s">
        <v>20</v>
      </c>
      <c r="F1714" t="s">
        <v>32</v>
      </c>
      <c r="G1714">
        <v>20747</v>
      </c>
      <c r="H1714">
        <v>48</v>
      </c>
      <c r="I1714" t="s">
        <v>22</v>
      </c>
      <c r="J1714" t="s">
        <v>27</v>
      </c>
      <c r="K1714">
        <v>973</v>
      </c>
      <c r="L1714">
        <v>0.102391884</v>
      </c>
      <c r="M1714" t="s">
        <v>24</v>
      </c>
      <c r="N1714">
        <v>17</v>
      </c>
      <c r="O1714">
        <v>4069</v>
      </c>
      <c r="P1714">
        <v>6764.3333329999996</v>
      </c>
      <c r="Q1714">
        <v>49516</v>
      </c>
      <c r="R1714">
        <v>0.224908302</v>
      </c>
      <c r="S1714">
        <v>0</v>
      </c>
      <c r="T1714">
        <v>49</v>
      </c>
    </row>
    <row r="1715" spans="1:20" x14ac:dyDescent="0.25">
      <c r="A1715" s="1">
        <v>44814</v>
      </c>
      <c r="B1715">
        <v>50</v>
      </c>
      <c r="C1715">
        <v>47816</v>
      </c>
      <c r="D1715">
        <v>628</v>
      </c>
      <c r="E1715" t="s">
        <v>20</v>
      </c>
      <c r="G1715">
        <v>16152</v>
      </c>
      <c r="H1715">
        <v>48</v>
      </c>
      <c r="I1715" t="s">
        <v>22</v>
      </c>
      <c r="J1715" t="s">
        <v>30</v>
      </c>
      <c r="K1715">
        <v>275</v>
      </c>
      <c r="L1715">
        <v>0.26549488300000001</v>
      </c>
      <c r="M1715" t="s">
        <v>24</v>
      </c>
      <c r="N1715">
        <v>28</v>
      </c>
      <c r="O1715">
        <v>1457</v>
      </c>
      <c r="P1715">
        <v>3984.666667</v>
      </c>
      <c r="Q1715">
        <v>8628</v>
      </c>
      <c r="R1715">
        <v>0.18735992800000001</v>
      </c>
      <c r="S1715">
        <v>0</v>
      </c>
      <c r="T1715">
        <v>49</v>
      </c>
    </row>
    <row r="1716" spans="1:20" x14ac:dyDescent="0.25">
      <c r="A1716" s="1">
        <v>44815</v>
      </c>
      <c r="B1716">
        <v>33</v>
      </c>
      <c r="C1716">
        <v>63441</v>
      </c>
      <c r="F1716" t="s">
        <v>29</v>
      </c>
      <c r="G1716">
        <v>14630</v>
      </c>
      <c r="H1716">
        <v>36</v>
      </c>
      <c r="I1716" t="s">
        <v>22</v>
      </c>
      <c r="J1716" t="s">
        <v>34</v>
      </c>
      <c r="K1716">
        <v>387</v>
      </c>
      <c r="L1716">
        <v>0.26142822999999998</v>
      </c>
      <c r="M1716" t="s">
        <v>34</v>
      </c>
      <c r="N1716">
        <v>24</v>
      </c>
      <c r="O1716">
        <v>7960</v>
      </c>
      <c r="P1716">
        <v>5286.75</v>
      </c>
      <c r="Q1716">
        <v>1256153</v>
      </c>
      <c r="R1716">
        <v>0.20320396299999999</v>
      </c>
      <c r="S1716">
        <v>1</v>
      </c>
      <c r="T1716">
        <v>36</v>
      </c>
    </row>
    <row r="1717" spans="1:20" x14ac:dyDescent="0.25">
      <c r="A1717" s="1">
        <v>44816</v>
      </c>
      <c r="B1717">
        <v>38</v>
      </c>
      <c r="C1717">
        <v>36346</v>
      </c>
      <c r="D1717">
        <v>517</v>
      </c>
      <c r="E1717" t="s">
        <v>20</v>
      </c>
      <c r="F1717" t="s">
        <v>25</v>
      </c>
      <c r="H1717">
        <v>48</v>
      </c>
      <c r="I1717" t="s">
        <v>26</v>
      </c>
      <c r="J1717" t="s">
        <v>30</v>
      </c>
      <c r="K1717">
        <v>529</v>
      </c>
      <c r="L1717">
        <v>8.6992421E-2</v>
      </c>
      <c r="M1717" t="s">
        <v>24</v>
      </c>
      <c r="N1717">
        <v>30</v>
      </c>
      <c r="O1717">
        <v>879</v>
      </c>
      <c r="P1717">
        <v>3028.833333</v>
      </c>
      <c r="Q1717">
        <v>951524</v>
      </c>
      <c r="R1717">
        <v>0.22244381999999999</v>
      </c>
      <c r="S1717">
        <v>1</v>
      </c>
      <c r="T1717">
        <v>33.6</v>
      </c>
    </row>
    <row r="1718" spans="1:20" x14ac:dyDescent="0.25">
      <c r="A1718" s="1">
        <v>44817</v>
      </c>
      <c r="B1718">
        <v>43</v>
      </c>
      <c r="C1718">
        <v>100445</v>
      </c>
      <c r="D1718">
        <v>646</v>
      </c>
      <c r="E1718" t="s">
        <v>45</v>
      </c>
      <c r="F1718" t="s">
        <v>21</v>
      </c>
      <c r="G1718">
        <v>24841</v>
      </c>
      <c r="H1718">
        <v>72</v>
      </c>
      <c r="I1718" t="s">
        <v>26</v>
      </c>
      <c r="J1718" t="s">
        <v>23</v>
      </c>
      <c r="K1718">
        <v>489</v>
      </c>
      <c r="L1718">
        <v>0.44624984099999998</v>
      </c>
      <c r="M1718" t="s">
        <v>38</v>
      </c>
      <c r="N1718">
        <v>23</v>
      </c>
      <c r="O1718">
        <v>7859</v>
      </c>
      <c r="P1718">
        <v>8370.4166669999995</v>
      </c>
      <c r="Q1718">
        <v>21385</v>
      </c>
      <c r="R1718">
        <v>0.19383352400000001</v>
      </c>
      <c r="S1718">
        <v>0</v>
      </c>
      <c r="T1718">
        <v>74</v>
      </c>
    </row>
    <row r="1719" spans="1:20" x14ac:dyDescent="0.25">
      <c r="A1719" s="1">
        <v>44818</v>
      </c>
      <c r="B1719">
        <v>42</v>
      </c>
      <c r="C1719">
        <v>16357</v>
      </c>
      <c r="D1719">
        <v>521</v>
      </c>
      <c r="E1719" t="s">
        <v>33</v>
      </c>
      <c r="F1719" t="s">
        <v>32</v>
      </c>
      <c r="G1719">
        <v>9442</v>
      </c>
      <c r="H1719">
        <v>12</v>
      </c>
      <c r="I1719" t="s">
        <v>35</v>
      </c>
      <c r="J1719" t="s">
        <v>30</v>
      </c>
      <c r="K1719">
        <v>285</v>
      </c>
      <c r="L1719">
        <v>0.33235468400000001</v>
      </c>
      <c r="M1719" t="s">
        <v>28</v>
      </c>
      <c r="N1719">
        <v>23</v>
      </c>
      <c r="O1719">
        <v>9842</v>
      </c>
      <c r="P1719">
        <v>1363.083333</v>
      </c>
      <c r="Q1719">
        <v>7854</v>
      </c>
      <c r="R1719">
        <v>0.22144195999999999</v>
      </c>
      <c r="S1719">
        <v>0</v>
      </c>
      <c r="T1719">
        <v>58</v>
      </c>
    </row>
    <row r="1720" spans="1:20" x14ac:dyDescent="0.25">
      <c r="A1720" s="1">
        <v>44819</v>
      </c>
      <c r="B1720">
        <v>48</v>
      </c>
      <c r="D1720">
        <v>604</v>
      </c>
      <c r="E1720" t="s">
        <v>20</v>
      </c>
      <c r="F1720" t="s">
        <v>29</v>
      </c>
      <c r="G1720">
        <v>29223</v>
      </c>
      <c r="I1720" t="s">
        <v>22</v>
      </c>
      <c r="J1720" t="s">
        <v>30</v>
      </c>
      <c r="K1720">
        <v>199</v>
      </c>
      <c r="L1720">
        <v>0.60020146299999999</v>
      </c>
      <c r="M1720" t="s">
        <v>24</v>
      </c>
      <c r="N1720">
        <v>24</v>
      </c>
      <c r="O1720">
        <v>20339</v>
      </c>
      <c r="P1720">
        <v>2623.833333</v>
      </c>
      <c r="Q1720">
        <v>9104</v>
      </c>
      <c r="R1720">
        <v>0.23065253899999999</v>
      </c>
      <c r="S1720">
        <v>0</v>
      </c>
      <c r="T1720">
        <v>60</v>
      </c>
    </row>
    <row r="1721" spans="1:20" x14ac:dyDescent="0.25">
      <c r="A1721" s="1">
        <v>44820</v>
      </c>
      <c r="B1721">
        <v>34</v>
      </c>
      <c r="C1721">
        <v>45850</v>
      </c>
      <c r="D1721">
        <v>603</v>
      </c>
      <c r="E1721" t="s">
        <v>33</v>
      </c>
      <c r="F1721" t="s">
        <v>25</v>
      </c>
      <c r="H1721">
        <v>48</v>
      </c>
      <c r="I1721" t="s">
        <v>26</v>
      </c>
      <c r="J1721" t="s">
        <v>23</v>
      </c>
      <c r="K1721">
        <v>485</v>
      </c>
      <c r="L1721">
        <v>0.285706193</v>
      </c>
      <c r="M1721" t="s">
        <v>24</v>
      </c>
      <c r="N1721">
        <v>20</v>
      </c>
      <c r="O1721">
        <v>2347</v>
      </c>
      <c r="P1721">
        <v>3820.833333</v>
      </c>
      <c r="Q1721">
        <v>8290</v>
      </c>
      <c r="R1721">
        <v>0.185881251</v>
      </c>
      <c r="S1721">
        <v>0</v>
      </c>
      <c r="T1721">
        <v>55</v>
      </c>
    </row>
    <row r="1722" spans="1:20" x14ac:dyDescent="0.25">
      <c r="A1722" s="1">
        <v>44821</v>
      </c>
      <c r="B1722">
        <v>46</v>
      </c>
      <c r="C1722">
        <v>57580</v>
      </c>
      <c r="F1722" t="s">
        <v>29</v>
      </c>
      <c r="G1722">
        <v>25395</v>
      </c>
      <c r="H1722">
        <v>60</v>
      </c>
      <c r="I1722" t="s">
        <v>22</v>
      </c>
      <c r="J1722" t="s">
        <v>30</v>
      </c>
      <c r="K1722">
        <v>289</v>
      </c>
      <c r="L1722">
        <v>0.57935847900000004</v>
      </c>
      <c r="M1722" t="s">
        <v>24</v>
      </c>
      <c r="N1722">
        <v>13</v>
      </c>
      <c r="O1722">
        <v>2351</v>
      </c>
      <c r="P1722">
        <v>4798.3333329999996</v>
      </c>
      <c r="Q1722">
        <v>114618</v>
      </c>
      <c r="R1722">
        <v>0.17640351500000001</v>
      </c>
      <c r="S1722">
        <v>0</v>
      </c>
      <c r="T1722">
        <v>62</v>
      </c>
    </row>
    <row r="1723" spans="1:20" x14ac:dyDescent="0.25">
      <c r="A1723" s="1">
        <v>44822</v>
      </c>
      <c r="B1723">
        <v>36</v>
      </c>
      <c r="C1723">
        <v>51649</v>
      </c>
      <c r="D1723">
        <v>570</v>
      </c>
      <c r="E1723" t="s">
        <v>20</v>
      </c>
      <c r="F1723" t="s">
        <v>25</v>
      </c>
      <c r="G1723">
        <v>16519</v>
      </c>
      <c r="H1723">
        <v>48</v>
      </c>
      <c r="I1723" t="s">
        <v>22</v>
      </c>
      <c r="J1723" t="s">
        <v>27</v>
      </c>
      <c r="K1723">
        <v>139</v>
      </c>
      <c r="L1723">
        <v>0.19603410499999999</v>
      </c>
      <c r="M1723" t="s">
        <v>38</v>
      </c>
      <c r="N1723">
        <v>16</v>
      </c>
      <c r="O1723">
        <v>1052</v>
      </c>
      <c r="P1723">
        <v>4304.0833329999996</v>
      </c>
      <c r="Q1723">
        <v>5705</v>
      </c>
      <c r="R1723">
        <v>0.20566059</v>
      </c>
      <c r="S1723">
        <v>0</v>
      </c>
      <c r="T1723">
        <v>51</v>
      </c>
    </row>
    <row r="1724" spans="1:20" x14ac:dyDescent="0.25">
      <c r="A1724" s="1">
        <v>44823</v>
      </c>
      <c r="B1724">
        <v>48</v>
      </c>
      <c r="C1724">
        <v>41376</v>
      </c>
      <c r="D1724">
        <v>571</v>
      </c>
      <c r="E1724" t="s">
        <v>20</v>
      </c>
      <c r="F1724" t="s">
        <v>32</v>
      </c>
      <c r="G1724">
        <v>14485</v>
      </c>
      <c r="H1724">
        <v>48</v>
      </c>
      <c r="I1724" t="s">
        <v>26</v>
      </c>
      <c r="J1724" t="s">
        <v>30</v>
      </c>
      <c r="K1724">
        <v>309</v>
      </c>
      <c r="L1724">
        <v>0.54317118200000003</v>
      </c>
      <c r="M1724" t="s">
        <v>28</v>
      </c>
      <c r="N1724">
        <v>20</v>
      </c>
      <c r="O1724">
        <v>5999</v>
      </c>
      <c r="P1724">
        <v>3448</v>
      </c>
      <c r="Q1724">
        <v>3223</v>
      </c>
      <c r="R1724">
        <v>0.236335663</v>
      </c>
      <c r="S1724">
        <v>0</v>
      </c>
      <c r="T1724">
        <v>58</v>
      </c>
    </row>
    <row r="1725" spans="1:20" x14ac:dyDescent="0.25">
      <c r="A1725" s="1">
        <v>44824</v>
      </c>
      <c r="B1725">
        <v>47</v>
      </c>
      <c r="C1725">
        <v>69444</v>
      </c>
      <c r="D1725">
        <v>596</v>
      </c>
      <c r="E1725" t="s">
        <v>20</v>
      </c>
      <c r="F1725" t="s">
        <v>29</v>
      </c>
      <c r="G1725">
        <v>10210</v>
      </c>
      <c r="H1725">
        <v>48</v>
      </c>
      <c r="I1725" t="s">
        <v>26</v>
      </c>
      <c r="J1725" t="s">
        <v>30</v>
      </c>
      <c r="K1725">
        <v>371</v>
      </c>
      <c r="L1725">
        <v>0.25453408100000002</v>
      </c>
      <c r="M1725" t="s">
        <v>24</v>
      </c>
      <c r="N1725">
        <v>24</v>
      </c>
      <c r="O1725">
        <v>11077</v>
      </c>
      <c r="P1725">
        <v>5787</v>
      </c>
      <c r="Q1725">
        <v>179087</v>
      </c>
      <c r="R1725">
        <v>0.215596543</v>
      </c>
      <c r="S1725">
        <v>1</v>
      </c>
      <c r="T1725">
        <v>37.6</v>
      </c>
    </row>
    <row r="1726" spans="1:20" x14ac:dyDescent="0.25">
      <c r="A1726" s="1">
        <v>44825</v>
      </c>
      <c r="B1726">
        <v>28</v>
      </c>
      <c r="C1726">
        <v>41461</v>
      </c>
      <c r="D1726">
        <v>472</v>
      </c>
      <c r="E1726" t="s">
        <v>20</v>
      </c>
      <c r="F1726" t="s">
        <v>29</v>
      </c>
      <c r="G1726">
        <v>34961</v>
      </c>
      <c r="H1726">
        <v>24</v>
      </c>
      <c r="I1726" t="s">
        <v>26</v>
      </c>
      <c r="J1726" t="s">
        <v>30</v>
      </c>
      <c r="K1726">
        <v>349</v>
      </c>
      <c r="L1726">
        <v>5.4472140000000002E-2</v>
      </c>
      <c r="M1726" t="s">
        <v>28</v>
      </c>
      <c r="N1726">
        <v>24</v>
      </c>
      <c r="O1726">
        <v>8970</v>
      </c>
      <c r="P1726">
        <v>3455.083333</v>
      </c>
      <c r="Q1726">
        <v>153013</v>
      </c>
      <c r="R1726">
        <v>0.273307244</v>
      </c>
      <c r="S1726">
        <v>0</v>
      </c>
      <c r="T1726">
        <v>51</v>
      </c>
    </row>
    <row r="1727" spans="1:20" x14ac:dyDescent="0.25">
      <c r="A1727" s="1">
        <v>44826</v>
      </c>
      <c r="B1727">
        <v>53</v>
      </c>
      <c r="C1727">
        <v>52740</v>
      </c>
      <c r="E1727" t="s">
        <v>20</v>
      </c>
      <c r="F1727" t="s">
        <v>29</v>
      </c>
      <c r="G1727">
        <v>42663</v>
      </c>
      <c r="H1727">
        <v>36</v>
      </c>
      <c r="I1727" t="s">
        <v>22</v>
      </c>
      <c r="J1727" t="s">
        <v>27</v>
      </c>
      <c r="K1727">
        <v>494</v>
      </c>
      <c r="L1727">
        <v>0.497949366</v>
      </c>
      <c r="M1727" t="s">
        <v>24</v>
      </c>
      <c r="N1727">
        <v>22</v>
      </c>
      <c r="O1727">
        <v>8171</v>
      </c>
      <c r="P1727">
        <v>4395</v>
      </c>
      <c r="Q1727">
        <v>82614</v>
      </c>
      <c r="R1727">
        <v>0.21880591499999999</v>
      </c>
      <c r="S1727">
        <v>0</v>
      </c>
      <c r="T1727">
        <v>57</v>
      </c>
    </row>
    <row r="1728" spans="1:20" x14ac:dyDescent="0.25">
      <c r="A1728" s="1">
        <v>44827</v>
      </c>
      <c r="B1728">
        <v>33</v>
      </c>
      <c r="C1728">
        <v>24349</v>
      </c>
      <c r="D1728">
        <v>517</v>
      </c>
      <c r="E1728" t="s">
        <v>20</v>
      </c>
      <c r="G1728">
        <v>31538</v>
      </c>
      <c r="H1728">
        <v>24</v>
      </c>
      <c r="I1728" t="s">
        <v>22</v>
      </c>
      <c r="J1728" t="s">
        <v>23</v>
      </c>
      <c r="K1728">
        <v>434</v>
      </c>
      <c r="L1728">
        <v>0.24047053900000001</v>
      </c>
      <c r="M1728" t="s">
        <v>38</v>
      </c>
      <c r="N1728">
        <v>25</v>
      </c>
      <c r="O1728">
        <v>1950</v>
      </c>
      <c r="P1728">
        <v>2029.083333</v>
      </c>
      <c r="Q1728">
        <v>69476</v>
      </c>
      <c r="R1728">
        <v>0.267032096</v>
      </c>
      <c r="S1728">
        <v>0</v>
      </c>
      <c r="T1728">
        <v>51</v>
      </c>
    </row>
    <row r="1729" spans="1:20" x14ac:dyDescent="0.25">
      <c r="A1729" s="1">
        <v>44828</v>
      </c>
      <c r="B1729">
        <v>49</v>
      </c>
      <c r="C1729">
        <v>21154</v>
      </c>
      <c r="D1729">
        <v>538</v>
      </c>
      <c r="E1729" t="s">
        <v>20</v>
      </c>
      <c r="F1729" t="s">
        <v>25</v>
      </c>
      <c r="G1729">
        <v>18408</v>
      </c>
      <c r="H1729">
        <v>72</v>
      </c>
      <c r="I1729" t="s">
        <v>26</v>
      </c>
      <c r="J1729" t="s">
        <v>23</v>
      </c>
      <c r="K1729">
        <v>240</v>
      </c>
      <c r="L1729">
        <v>0.29534315</v>
      </c>
      <c r="M1729" t="s">
        <v>38</v>
      </c>
      <c r="N1729">
        <v>31</v>
      </c>
      <c r="O1729">
        <v>1652</v>
      </c>
      <c r="P1729">
        <v>1762.833333</v>
      </c>
      <c r="Q1729">
        <v>5248</v>
      </c>
      <c r="R1729">
        <v>0.290122934</v>
      </c>
      <c r="S1729">
        <v>0</v>
      </c>
      <c r="T1729">
        <v>57</v>
      </c>
    </row>
    <row r="1730" spans="1:20" x14ac:dyDescent="0.25">
      <c r="A1730" s="1">
        <v>44829</v>
      </c>
      <c r="B1730">
        <v>44</v>
      </c>
      <c r="C1730">
        <v>27655</v>
      </c>
      <c r="D1730">
        <v>592</v>
      </c>
      <c r="E1730" t="s">
        <v>20</v>
      </c>
      <c r="F1730" t="s">
        <v>29</v>
      </c>
      <c r="G1730">
        <v>29169</v>
      </c>
      <c r="H1730">
        <v>60</v>
      </c>
      <c r="I1730" t="s">
        <v>22</v>
      </c>
      <c r="J1730" t="s">
        <v>27</v>
      </c>
      <c r="K1730">
        <v>449</v>
      </c>
      <c r="L1730">
        <v>0.38699084</v>
      </c>
      <c r="M1730" t="s">
        <v>31</v>
      </c>
      <c r="N1730">
        <v>27</v>
      </c>
      <c r="O1730">
        <v>3099</v>
      </c>
      <c r="P1730">
        <v>2304.583333</v>
      </c>
      <c r="Q1730">
        <v>175651</v>
      </c>
      <c r="R1730">
        <v>0.22021670300000001</v>
      </c>
      <c r="S1730">
        <v>0</v>
      </c>
      <c r="T1730">
        <v>53</v>
      </c>
    </row>
    <row r="1731" spans="1:20" x14ac:dyDescent="0.25">
      <c r="A1731" s="1">
        <v>44830</v>
      </c>
      <c r="B1731">
        <v>62</v>
      </c>
      <c r="C1731">
        <v>18807</v>
      </c>
      <c r="D1731">
        <v>648</v>
      </c>
      <c r="E1731" t="s">
        <v>20</v>
      </c>
      <c r="F1731" t="s">
        <v>29</v>
      </c>
      <c r="G1731">
        <v>14543</v>
      </c>
      <c r="H1731">
        <v>120</v>
      </c>
      <c r="I1731" t="s">
        <v>35</v>
      </c>
      <c r="J1731" t="s">
        <v>30</v>
      </c>
      <c r="K1731">
        <v>435</v>
      </c>
      <c r="L1731">
        <v>0.574190647</v>
      </c>
      <c r="M1731" t="s">
        <v>28</v>
      </c>
      <c r="N1731">
        <v>21</v>
      </c>
      <c r="O1731">
        <v>5216</v>
      </c>
      <c r="P1731">
        <v>1567.25</v>
      </c>
      <c r="Q1731">
        <v>10782</v>
      </c>
      <c r="R1731">
        <v>0.23974319699999999</v>
      </c>
      <c r="S1731">
        <v>0</v>
      </c>
      <c r="T1731">
        <v>62</v>
      </c>
    </row>
    <row r="1732" spans="1:20" x14ac:dyDescent="0.25">
      <c r="A1732" s="1">
        <v>44831</v>
      </c>
      <c r="B1732">
        <v>37</v>
      </c>
      <c r="C1732">
        <v>49214</v>
      </c>
      <c r="D1732">
        <v>587</v>
      </c>
      <c r="E1732" t="s">
        <v>20</v>
      </c>
      <c r="F1732" t="s">
        <v>32</v>
      </c>
      <c r="G1732">
        <v>13026</v>
      </c>
      <c r="H1732">
        <v>36</v>
      </c>
      <c r="I1732" t="s">
        <v>35</v>
      </c>
      <c r="J1732" t="s">
        <v>34</v>
      </c>
      <c r="K1732">
        <v>652</v>
      </c>
      <c r="L1732">
        <v>0.15338116700000001</v>
      </c>
      <c r="M1732" t="s">
        <v>24</v>
      </c>
      <c r="N1732">
        <v>22</v>
      </c>
      <c r="O1732">
        <v>497</v>
      </c>
      <c r="P1732">
        <v>4101.1666670000004</v>
      </c>
      <c r="Q1732">
        <v>6386</v>
      </c>
      <c r="R1732">
        <v>0.19904714100000001</v>
      </c>
      <c r="S1732">
        <v>0</v>
      </c>
      <c r="T1732">
        <v>52</v>
      </c>
    </row>
    <row r="1733" spans="1:20" x14ac:dyDescent="0.25">
      <c r="A1733" s="1">
        <v>44832</v>
      </c>
      <c r="B1733">
        <v>35</v>
      </c>
      <c r="C1733">
        <v>96969</v>
      </c>
      <c r="D1733">
        <v>645</v>
      </c>
      <c r="E1733" t="s">
        <v>20</v>
      </c>
      <c r="F1733" t="s">
        <v>21</v>
      </c>
      <c r="G1733">
        <v>45585</v>
      </c>
      <c r="H1733">
        <v>60</v>
      </c>
      <c r="I1733" t="s">
        <v>26</v>
      </c>
      <c r="J1733" t="s">
        <v>27</v>
      </c>
      <c r="K1733">
        <v>420</v>
      </c>
      <c r="L1733">
        <v>0.42211205400000001</v>
      </c>
      <c r="M1733" t="s">
        <v>34</v>
      </c>
      <c r="N1733">
        <v>27</v>
      </c>
      <c r="O1733">
        <v>7117</v>
      </c>
      <c r="P1733">
        <v>8080.75</v>
      </c>
      <c r="Q1733">
        <v>566222</v>
      </c>
      <c r="R1733">
        <v>0.21605232999999999</v>
      </c>
      <c r="S1733">
        <v>1</v>
      </c>
      <c r="T1733">
        <v>35.200000000000003</v>
      </c>
    </row>
    <row r="1734" spans="1:20" x14ac:dyDescent="0.25">
      <c r="A1734" s="1">
        <v>44833</v>
      </c>
      <c r="B1734">
        <v>39</v>
      </c>
      <c r="C1734">
        <v>31602</v>
      </c>
      <c r="D1734">
        <v>641</v>
      </c>
      <c r="E1734" t="s">
        <v>20</v>
      </c>
      <c r="F1734" t="s">
        <v>21</v>
      </c>
      <c r="G1734">
        <v>19318</v>
      </c>
      <c r="H1734">
        <v>48</v>
      </c>
      <c r="I1734" t="s">
        <v>35</v>
      </c>
      <c r="J1734" t="s">
        <v>30</v>
      </c>
      <c r="K1734">
        <v>687</v>
      </c>
      <c r="L1734">
        <v>0.24231713499999999</v>
      </c>
      <c r="M1734" t="s">
        <v>38</v>
      </c>
      <c r="N1734">
        <v>17</v>
      </c>
      <c r="O1734">
        <v>2058</v>
      </c>
      <c r="P1734">
        <v>2633.5</v>
      </c>
      <c r="Q1734">
        <v>4085</v>
      </c>
      <c r="R1734">
        <v>0.21246330999999999</v>
      </c>
      <c r="S1734">
        <v>0</v>
      </c>
      <c r="T1734">
        <v>51</v>
      </c>
    </row>
    <row r="1735" spans="1:20" x14ac:dyDescent="0.25">
      <c r="A1735" s="1">
        <v>44834</v>
      </c>
      <c r="B1735">
        <v>36</v>
      </c>
      <c r="C1735">
        <v>104847</v>
      </c>
      <c r="D1735">
        <v>610</v>
      </c>
      <c r="E1735" t="s">
        <v>20</v>
      </c>
      <c r="F1735" t="s">
        <v>41</v>
      </c>
      <c r="G1735">
        <v>30281</v>
      </c>
      <c r="H1735">
        <v>96</v>
      </c>
      <c r="I1735" t="s">
        <v>22</v>
      </c>
      <c r="J1735" t="s">
        <v>30</v>
      </c>
      <c r="K1735">
        <v>352</v>
      </c>
      <c r="L1735">
        <v>0.17065675399999999</v>
      </c>
      <c r="M1735" t="s">
        <v>31</v>
      </c>
      <c r="N1735">
        <v>23</v>
      </c>
      <c r="O1735">
        <v>7273</v>
      </c>
      <c r="P1735">
        <v>8737.25</v>
      </c>
      <c r="Q1735">
        <v>356444</v>
      </c>
      <c r="R1735">
        <v>0.237473184</v>
      </c>
      <c r="S1735">
        <v>1</v>
      </c>
      <c r="T1735">
        <v>31.2</v>
      </c>
    </row>
    <row r="1736" spans="1:20" x14ac:dyDescent="0.25">
      <c r="A1736" s="1">
        <v>44835</v>
      </c>
      <c r="B1736">
        <v>49</v>
      </c>
      <c r="C1736">
        <v>65770</v>
      </c>
      <c r="D1736">
        <v>579</v>
      </c>
      <c r="E1736" t="s">
        <v>20</v>
      </c>
      <c r="F1736" t="s">
        <v>29</v>
      </c>
      <c r="G1736">
        <v>13664</v>
      </c>
      <c r="H1736">
        <v>36</v>
      </c>
      <c r="I1736" t="s">
        <v>26</v>
      </c>
      <c r="J1736" t="s">
        <v>27</v>
      </c>
      <c r="K1736">
        <v>222</v>
      </c>
      <c r="L1736">
        <v>0.32294994799999999</v>
      </c>
      <c r="M1736" t="s">
        <v>31</v>
      </c>
      <c r="N1736">
        <v>24</v>
      </c>
      <c r="O1736">
        <v>2224</v>
      </c>
      <c r="P1736">
        <v>5480.8333329999996</v>
      </c>
      <c r="Q1736">
        <v>12809</v>
      </c>
      <c r="R1736">
        <v>0.22320668699999999</v>
      </c>
      <c r="S1736">
        <v>1</v>
      </c>
      <c r="T1736">
        <v>42.4</v>
      </c>
    </row>
    <row r="1737" spans="1:20" x14ac:dyDescent="0.25">
      <c r="A1737" s="1">
        <v>44836</v>
      </c>
      <c r="B1737">
        <v>20</v>
      </c>
      <c r="C1737">
        <v>32566</v>
      </c>
      <c r="D1737">
        <v>552</v>
      </c>
      <c r="E1737" t="s">
        <v>20</v>
      </c>
      <c r="F1737" t="s">
        <v>29</v>
      </c>
      <c r="G1737">
        <v>16913</v>
      </c>
      <c r="H1737">
        <v>36</v>
      </c>
      <c r="I1737" t="s">
        <v>22</v>
      </c>
      <c r="J1737" t="s">
        <v>23</v>
      </c>
      <c r="K1737">
        <v>392</v>
      </c>
      <c r="L1737">
        <v>0.327684753</v>
      </c>
      <c r="M1737" t="s">
        <v>28</v>
      </c>
      <c r="N1737">
        <v>31</v>
      </c>
      <c r="O1737">
        <v>2053</v>
      </c>
      <c r="P1737">
        <v>2713.833333</v>
      </c>
      <c r="Q1737">
        <v>23343</v>
      </c>
      <c r="R1737">
        <v>0.22486213999999999</v>
      </c>
      <c r="S1737">
        <v>0</v>
      </c>
      <c r="T1737">
        <v>55</v>
      </c>
    </row>
    <row r="1738" spans="1:20" x14ac:dyDescent="0.25">
      <c r="A1738" s="1">
        <v>44837</v>
      </c>
      <c r="B1738">
        <v>27</v>
      </c>
      <c r="C1738">
        <v>40926</v>
      </c>
      <c r="D1738">
        <v>618</v>
      </c>
      <c r="E1738" t="s">
        <v>45</v>
      </c>
      <c r="F1738" t="s">
        <v>21</v>
      </c>
      <c r="G1738">
        <v>37765</v>
      </c>
      <c r="H1738">
        <v>36</v>
      </c>
      <c r="I1738" t="s">
        <v>35</v>
      </c>
      <c r="J1738" t="s">
        <v>27</v>
      </c>
      <c r="K1738">
        <v>235</v>
      </c>
      <c r="L1738">
        <v>0.22836384000000001</v>
      </c>
      <c r="M1738" t="s">
        <v>38</v>
      </c>
      <c r="N1738">
        <v>19</v>
      </c>
      <c r="O1738">
        <v>6255</v>
      </c>
      <c r="P1738">
        <v>3410.5</v>
      </c>
      <c r="Q1738">
        <v>5446</v>
      </c>
      <c r="R1738">
        <v>0.21862082899999999</v>
      </c>
      <c r="S1738">
        <v>0</v>
      </c>
      <c r="T1738">
        <v>53</v>
      </c>
    </row>
    <row r="1739" spans="1:20" x14ac:dyDescent="0.25">
      <c r="A1739" s="1">
        <v>44838</v>
      </c>
      <c r="B1739">
        <v>27</v>
      </c>
      <c r="C1739">
        <v>75824</v>
      </c>
      <c r="G1739">
        <v>51437</v>
      </c>
      <c r="H1739">
        <v>48</v>
      </c>
      <c r="I1739" t="s">
        <v>22</v>
      </c>
      <c r="J1739" t="s">
        <v>27</v>
      </c>
      <c r="K1739">
        <v>373</v>
      </c>
      <c r="L1739">
        <v>0.43894503099999999</v>
      </c>
      <c r="M1739" t="s">
        <v>28</v>
      </c>
      <c r="N1739">
        <v>24</v>
      </c>
      <c r="O1739">
        <v>4783</v>
      </c>
      <c r="P1739">
        <v>6318.6666670000004</v>
      </c>
      <c r="Q1739">
        <v>59841</v>
      </c>
      <c r="R1739">
        <v>0.273284099</v>
      </c>
      <c r="S1739">
        <v>0</v>
      </c>
      <c r="T1739">
        <v>53</v>
      </c>
    </row>
    <row r="1740" spans="1:20" x14ac:dyDescent="0.25">
      <c r="A1740" s="1">
        <v>44839</v>
      </c>
      <c r="B1740">
        <v>51</v>
      </c>
      <c r="C1740">
        <v>17466</v>
      </c>
      <c r="D1740">
        <v>669</v>
      </c>
      <c r="E1740" t="s">
        <v>33</v>
      </c>
      <c r="F1740" t="s">
        <v>21</v>
      </c>
      <c r="G1740">
        <v>8201</v>
      </c>
      <c r="H1740">
        <v>60</v>
      </c>
      <c r="I1740" t="s">
        <v>35</v>
      </c>
      <c r="J1740" t="s">
        <v>27</v>
      </c>
      <c r="K1740">
        <v>176</v>
      </c>
      <c r="L1740">
        <v>0.15440459200000001</v>
      </c>
      <c r="M1740" t="s">
        <v>24</v>
      </c>
      <c r="N1740">
        <v>31</v>
      </c>
      <c r="O1740">
        <v>1594</v>
      </c>
      <c r="P1740">
        <v>1455.5</v>
      </c>
      <c r="Q1740">
        <v>13261</v>
      </c>
      <c r="R1740">
        <v>0.180806946</v>
      </c>
      <c r="S1740">
        <v>0</v>
      </c>
      <c r="T1740">
        <v>55</v>
      </c>
    </row>
    <row r="1741" spans="1:20" x14ac:dyDescent="0.25">
      <c r="A1741" s="1">
        <v>44840</v>
      </c>
      <c r="B1741">
        <v>60</v>
      </c>
      <c r="C1741">
        <v>97702</v>
      </c>
      <c r="D1741">
        <v>602</v>
      </c>
      <c r="E1741" t="s">
        <v>20</v>
      </c>
      <c r="F1741" t="s">
        <v>32</v>
      </c>
      <c r="G1741">
        <v>17756</v>
      </c>
      <c r="H1741">
        <v>36</v>
      </c>
      <c r="I1741" t="s">
        <v>22</v>
      </c>
      <c r="J1741" t="s">
        <v>34</v>
      </c>
      <c r="K1741">
        <v>303</v>
      </c>
      <c r="L1741">
        <v>0.54530879700000001</v>
      </c>
      <c r="M1741" t="s">
        <v>31</v>
      </c>
      <c r="N1741">
        <v>27</v>
      </c>
      <c r="O1741">
        <v>15275</v>
      </c>
      <c r="P1741">
        <v>8141.8333329999996</v>
      </c>
      <c r="Q1741">
        <v>11946</v>
      </c>
      <c r="R1741">
        <v>0.19808909899999999</v>
      </c>
      <c r="S1741">
        <v>1</v>
      </c>
      <c r="T1741">
        <v>43.2</v>
      </c>
    </row>
    <row r="1742" spans="1:20" x14ac:dyDescent="0.25">
      <c r="A1742" s="1">
        <v>44841</v>
      </c>
      <c r="B1742">
        <v>38</v>
      </c>
      <c r="C1742">
        <v>61635</v>
      </c>
      <c r="D1742">
        <v>540</v>
      </c>
      <c r="E1742" t="s">
        <v>45</v>
      </c>
      <c r="F1742" t="s">
        <v>32</v>
      </c>
      <c r="G1742">
        <v>37740</v>
      </c>
      <c r="H1742">
        <v>60</v>
      </c>
      <c r="I1742" t="s">
        <v>22</v>
      </c>
      <c r="J1742" t="s">
        <v>23</v>
      </c>
      <c r="K1742">
        <v>434</v>
      </c>
      <c r="L1742">
        <v>0.25984378800000002</v>
      </c>
      <c r="M1742" t="s">
        <v>31</v>
      </c>
      <c r="N1742">
        <v>27</v>
      </c>
      <c r="O1742">
        <v>8239</v>
      </c>
      <c r="P1742">
        <v>5136.25</v>
      </c>
      <c r="Q1742">
        <v>116866</v>
      </c>
      <c r="R1742">
        <v>0.26579600199999998</v>
      </c>
      <c r="S1742">
        <v>0</v>
      </c>
      <c r="T1742">
        <v>51</v>
      </c>
    </row>
    <row r="1743" spans="1:20" x14ac:dyDescent="0.25">
      <c r="A1743" s="1">
        <v>44842</v>
      </c>
      <c r="B1743">
        <v>37</v>
      </c>
      <c r="C1743">
        <v>33640</v>
      </c>
      <c r="D1743">
        <v>552</v>
      </c>
      <c r="E1743" t="s">
        <v>20</v>
      </c>
      <c r="F1743" t="s">
        <v>32</v>
      </c>
      <c r="G1743">
        <v>36165</v>
      </c>
      <c r="H1743">
        <v>36</v>
      </c>
      <c r="I1743" t="s">
        <v>22</v>
      </c>
      <c r="J1743" t="s">
        <v>27</v>
      </c>
      <c r="K1743">
        <v>524</v>
      </c>
      <c r="L1743">
        <v>7.2713422999999999E-2</v>
      </c>
      <c r="M1743" t="s">
        <v>24</v>
      </c>
      <c r="N1743">
        <v>25</v>
      </c>
      <c r="O1743">
        <v>2289</v>
      </c>
      <c r="P1743">
        <v>2803.333333</v>
      </c>
      <c r="Q1743">
        <v>5929</v>
      </c>
      <c r="R1743">
        <v>0.29063070400000002</v>
      </c>
      <c r="S1743">
        <v>0</v>
      </c>
      <c r="T1743">
        <v>52</v>
      </c>
    </row>
    <row r="1744" spans="1:20" x14ac:dyDescent="0.25">
      <c r="A1744" s="1">
        <v>44843</v>
      </c>
      <c r="B1744">
        <v>40</v>
      </c>
      <c r="C1744">
        <v>38109</v>
      </c>
      <c r="D1744">
        <v>430</v>
      </c>
      <c r="E1744" t="s">
        <v>20</v>
      </c>
      <c r="F1744" t="s">
        <v>29</v>
      </c>
      <c r="G1744">
        <v>31636</v>
      </c>
      <c r="H1744">
        <v>36</v>
      </c>
      <c r="I1744" t="s">
        <v>22</v>
      </c>
      <c r="J1744" t="s">
        <v>27</v>
      </c>
      <c r="K1744">
        <v>297</v>
      </c>
      <c r="L1744">
        <v>0.52647301999999996</v>
      </c>
      <c r="M1744" t="s">
        <v>28</v>
      </c>
      <c r="N1744">
        <v>22</v>
      </c>
      <c r="O1744">
        <v>7251</v>
      </c>
      <c r="P1744">
        <v>3175.75</v>
      </c>
      <c r="Q1744">
        <v>35203</v>
      </c>
      <c r="R1744">
        <v>0.300680004</v>
      </c>
      <c r="S1744">
        <v>0</v>
      </c>
      <c r="T1744">
        <v>65</v>
      </c>
    </row>
    <row r="1745" spans="1:20" x14ac:dyDescent="0.25">
      <c r="A1745" s="1">
        <v>44844</v>
      </c>
      <c r="B1745">
        <v>53</v>
      </c>
      <c r="C1745">
        <v>121225</v>
      </c>
      <c r="D1745">
        <v>478</v>
      </c>
      <c r="E1745" t="s">
        <v>45</v>
      </c>
      <c r="F1745" t="s">
        <v>32</v>
      </c>
      <c r="G1745">
        <v>12487</v>
      </c>
      <c r="H1745">
        <v>36</v>
      </c>
      <c r="I1745" t="s">
        <v>35</v>
      </c>
      <c r="J1745" t="s">
        <v>30</v>
      </c>
      <c r="K1745">
        <v>387</v>
      </c>
      <c r="L1745">
        <v>0.50002369099999999</v>
      </c>
      <c r="M1745" t="s">
        <v>38</v>
      </c>
      <c r="N1745">
        <v>29</v>
      </c>
      <c r="O1745">
        <v>3716</v>
      </c>
      <c r="P1745">
        <v>10102.083329999999</v>
      </c>
      <c r="Q1745">
        <v>29275</v>
      </c>
      <c r="R1745">
        <v>0.24752812699999999</v>
      </c>
      <c r="S1745">
        <v>1</v>
      </c>
      <c r="T1745">
        <v>47.2</v>
      </c>
    </row>
    <row r="1746" spans="1:20" x14ac:dyDescent="0.25">
      <c r="A1746" s="1">
        <v>44572</v>
      </c>
      <c r="B1746">
        <v>28</v>
      </c>
      <c r="C1746">
        <v>16076</v>
      </c>
      <c r="D1746">
        <v>495</v>
      </c>
      <c r="E1746" t="s">
        <v>39</v>
      </c>
      <c r="F1746" t="s">
        <v>92</v>
      </c>
      <c r="G1746">
        <v>8112</v>
      </c>
      <c r="H1746">
        <v>36</v>
      </c>
      <c r="I1746" t="s">
        <v>26</v>
      </c>
      <c r="J1746" t="s">
        <v>27</v>
      </c>
      <c r="K1746">
        <v>497</v>
      </c>
      <c r="L1746">
        <v>0.20058305700000001</v>
      </c>
      <c r="M1746" t="s">
        <v>31</v>
      </c>
      <c r="N1746">
        <v>18</v>
      </c>
      <c r="O1746">
        <v>562</v>
      </c>
      <c r="P1746">
        <v>1339.666667</v>
      </c>
      <c r="Q1746">
        <v>49415</v>
      </c>
      <c r="R1746">
        <v>0.27968324300000003</v>
      </c>
      <c r="S1746">
        <v>0</v>
      </c>
      <c r="T1746">
        <v>54</v>
      </c>
    </row>
    <row r="1747" spans="1:20" x14ac:dyDescent="0.25">
      <c r="A1747" s="1">
        <v>44846</v>
      </c>
      <c r="B1747">
        <v>42</v>
      </c>
      <c r="C1747">
        <v>46792</v>
      </c>
      <c r="D1747">
        <v>588</v>
      </c>
      <c r="E1747" t="s">
        <v>20</v>
      </c>
      <c r="F1747" t="s">
        <v>29</v>
      </c>
      <c r="H1747">
        <v>36</v>
      </c>
      <c r="I1747" t="s">
        <v>26</v>
      </c>
      <c r="J1747" t="s">
        <v>23</v>
      </c>
      <c r="K1747">
        <v>588</v>
      </c>
      <c r="L1747">
        <v>0.27604477999999999</v>
      </c>
      <c r="M1747" t="s">
        <v>28</v>
      </c>
      <c r="N1747">
        <v>24</v>
      </c>
      <c r="O1747">
        <v>8084</v>
      </c>
      <c r="P1747">
        <v>3899.333333</v>
      </c>
      <c r="Q1747">
        <v>2677</v>
      </c>
      <c r="R1747">
        <v>0.19170361799999999</v>
      </c>
      <c r="S1747">
        <v>0</v>
      </c>
      <c r="T1747">
        <v>58</v>
      </c>
    </row>
    <row r="1748" spans="1:20" x14ac:dyDescent="0.25">
      <c r="A1748" t="s">
        <v>149</v>
      </c>
      <c r="B1748">
        <v>51</v>
      </c>
      <c r="C1748">
        <v>75531</v>
      </c>
      <c r="D1748">
        <v>592</v>
      </c>
      <c r="E1748" t="s">
        <v>150</v>
      </c>
      <c r="F1748" t="s">
        <v>151</v>
      </c>
      <c r="G1748">
        <v>15645</v>
      </c>
      <c r="H1748">
        <v>24</v>
      </c>
      <c r="I1748" t="s">
        <v>26</v>
      </c>
      <c r="J1748" t="s">
        <v>27</v>
      </c>
      <c r="K1748">
        <v>736</v>
      </c>
      <c r="L1748">
        <v>0.40343392099999997</v>
      </c>
      <c r="M1748" t="s">
        <v>24</v>
      </c>
      <c r="N1748">
        <v>29</v>
      </c>
      <c r="O1748">
        <v>676</v>
      </c>
      <c r="P1748">
        <v>6294.25</v>
      </c>
      <c r="Q1748">
        <v>69050</v>
      </c>
      <c r="R1748">
        <v>0.17315450299999999</v>
      </c>
      <c r="S1748">
        <v>1</v>
      </c>
      <c r="T1748">
        <v>48</v>
      </c>
    </row>
    <row r="1749" spans="1:20" x14ac:dyDescent="0.25">
      <c r="A1749" t="s">
        <v>152</v>
      </c>
      <c r="B1749">
        <v>46</v>
      </c>
      <c r="C1749">
        <v>61009</v>
      </c>
      <c r="D1749">
        <v>642</v>
      </c>
      <c r="F1749" t="s">
        <v>79</v>
      </c>
      <c r="G1749">
        <v>24629</v>
      </c>
      <c r="H1749">
        <v>24</v>
      </c>
      <c r="I1749" t="s">
        <v>22</v>
      </c>
      <c r="J1749" t="s">
        <v>27</v>
      </c>
      <c r="K1749">
        <v>584</v>
      </c>
      <c r="L1749">
        <v>0.34116975799999999</v>
      </c>
      <c r="M1749" t="s">
        <v>38</v>
      </c>
      <c r="N1749">
        <v>19</v>
      </c>
      <c r="O1749">
        <v>5107</v>
      </c>
      <c r="P1749">
        <v>5084.0833329999996</v>
      </c>
      <c r="Q1749">
        <v>1752</v>
      </c>
      <c r="R1749">
        <v>0.14290320000000001</v>
      </c>
      <c r="S1749">
        <v>1</v>
      </c>
      <c r="T1749">
        <v>40</v>
      </c>
    </row>
    <row r="1750" spans="1:20" x14ac:dyDescent="0.25">
      <c r="A1750" s="1">
        <v>44849</v>
      </c>
      <c r="B1750">
        <v>42</v>
      </c>
      <c r="C1750">
        <v>48516</v>
      </c>
      <c r="D1750">
        <v>589</v>
      </c>
      <c r="E1750" t="s">
        <v>20</v>
      </c>
      <c r="F1750" t="s">
        <v>32</v>
      </c>
      <c r="G1750">
        <v>20947</v>
      </c>
      <c r="H1750">
        <v>60</v>
      </c>
      <c r="I1750" t="s">
        <v>26</v>
      </c>
      <c r="J1750" t="s">
        <v>23</v>
      </c>
      <c r="K1750">
        <v>660</v>
      </c>
      <c r="L1750">
        <v>0.42560035899999998</v>
      </c>
      <c r="M1750" t="s">
        <v>31</v>
      </c>
      <c r="N1750">
        <v>28</v>
      </c>
      <c r="O1750">
        <v>977</v>
      </c>
      <c r="P1750">
        <v>4043</v>
      </c>
      <c r="Q1750">
        <v>56676</v>
      </c>
      <c r="R1750">
        <v>0.22211456900000001</v>
      </c>
      <c r="S1750">
        <v>0</v>
      </c>
      <c r="T1750">
        <v>61</v>
      </c>
    </row>
    <row r="1751" spans="1:20" x14ac:dyDescent="0.25">
      <c r="A1751" s="1">
        <v>44850</v>
      </c>
      <c r="B1751">
        <v>52</v>
      </c>
      <c r="C1751">
        <v>135335</v>
      </c>
      <c r="D1751">
        <v>484</v>
      </c>
      <c r="F1751" t="s">
        <v>32</v>
      </c>
      <c r="G1751">
        <v>47968</v>
      </c>
      <c r="H1751">
        <v>84</v>
      </c>
      <c r="I1751" t="s">
        <v>26</v>
      </c>
      <c r="J1751" t="s">
        <v>30</v>
      </c>
      <c r="K1751">
        <v>405</v>
      </c>
      <c r="L1751">
        <v>0.36793330600000002</v>
      </c>
      <c r="M1751" t="s">
        <v>38</v>
      </c>
      <c r="N1751">
        <v>28</v>
      </c>
      <c r="O1751">
        <v>362</v>
      </c>
      <c r="P1751">
        <v>11277.916670000001</v>
      </c>
      <c r="Q1751">
        <v>4966</v>
      </c>
      <c r="R1751">
        <v>0.29717505700000002</v>
      </c>
      <c r="S1751">
        <v>0</v>
      </c>
      <c r="T1751">
        <v>53</v>
      </c>
    </row>
    <row r="1752" spans="1:20" x14ac:dyDescent="0.25">
      <c r="A1752" s="1">
        <v>44851</v>
      </c>
      <c r="B1752">
        <v>18</v>
      </c>
      <c r="C1752">
        <v>20954</v>
      </c>
      <c r="D1752">
        <v>525</v>
      </c>
      <c r="E1752" t="s">
        <v>45</v>
      </c>
      <c r="F1752" t="s">
        <v>32</v>
      </c>
      <c r="G1752">
        <v>58209</v>
      </c>
      <c r="H1752">
        <v>72</v>
      </c>
      <c r="I1752" t="s">
        <v>26</v>
      </c>
      <c r="J1752" t="s">
        <v>23</v>
      </c>
      <c r="K1752">
        <v>173</v>
      </c>
      <c r="L1752">
        <v>0.25456562500000002</v>
      </c>
      <c r="M1752" t="s">
        <v>38</v>
      </c>
      <c r="N1752">
        <v>24</v>
      </c>
      <c r="O1752">
        <v>1286</v>
      </c>
      <c r="P1752">
        <v>1746.166667</v>
      </c>
      <c r="Q1752">
        <v>444763</v>
      </c>
      <c r="R1752">
        <v>0.30453857499999998</v>
      </c>
      <c r="S1752">
        <v>0</v>
      </c>
      <c r="T1752">
        <v>51</v>
      </c>
    </row>
    <row r="1753" spans="1:20" x14ac:dyDescent="0.25">
      <c r="A1753" s="1">
        <v>44852</v>
      </c>
      <c r="B1753">
        <v>48</v>
      </c>
      <c r="C1753">
        <v>25619</v>
      </c>
      <c r="D1753">
        <v>605</v>
      </c>
      <c r="E1753" t="s">
        <v>20</v>
      </c>
      <c r="F1753" t="s">
        <v>29</v>
      </c>
      <c r="G1753">
        <v>27612</v>
      </c>
      <c r="H1753">
        <v>60</v>
      </c>
      <c r="I1753" t="s">
        <v>26</v>
      </c>
      <c r="J1753" t="s">
        <v>30</v>
      </c>
      <c r="K1753">
        <v>490</v>
      </c>
      <c r="L1753">
        <v>3.7975652999999998E-2</v>
      </c>
      <c r="M1753" t="s">
        <v>34</v>
      </c>
      <c r="N1753">
        <v>28</v>
      </c>
      <c r="O1753">
        <v>2412</v>
      </c>
      <c r="P1753">
        <v>2134.916667</v>
      </c>
      <c r="Q1753">
        <v>7692</v>
      </c>
      <c r="R1753">
        <v>0.236683897</v>
      </c>
      <c r="S1753">
        <v>0</v>
      </c>
      <c r="T1753">
        <v>48</v>
      </c>
    </row>
    <row r="1754" spans="1:20" x14ac:dyDescent="0.25">
      <c r="A1754" s="1">
        <v>44853</v>
      </c>
      <c r="B1754">
        <v>32</v>
      </c>
      <c r="C1754">
        <v>15000</v>
      </c>
      <c r="D1754">
        <v>550</v>
      </c>
      <c r="E1754" t="s">
        <v>20</v>
      </c>
      <c r="F1754" t="s">
        <v>25</v>
      </c>
      <c r="G1754">
        <v>21159</v>
      </c>
      <c r="H1754">
        <v>120</v>
      </c>
      <c r="I1754" t="s">
        <v>26</v>
      </c>
      <c r="J1754" t="s">
        <v>23</v>
      </c>
      <c r="K1754">
        <v>232</v>
      </c>
      <c r="L1754">
        <v>0.61513379400000001</v>
      </c>
      <c r="M1754" t="s">
        <v>28</v>
      </c>
      <c r="N1754">
        <v>24</v>
      </c>
      <c r="O1754">
        <v>8181</v>
      </c>
      <c r="P1754">
        <v>1250</v>
      </c>
      <c r="Q1754">
        <v>10458</v>
      </c>
      <c r="R1754">
        <v>0.28032237900000001</v>
      </c>
      <c r="S1754">
        <v>0</v>
      </c>
      <c r="T1754">
        <v>62</v>
      </c>
    </row>
    <row r="1755" spans="1:20" x14ac:dyDescent="0.25">
      <c r="A1755" s="1">
        <v>44854</v>
      </c>
      <c r="B1755">
        <v>18</v>
      </c>
      <c r="C1755">
        <v>18598</v>
      </c>
      <c r="D1755">
        <v>561</v>
      </c>
      <c r="E1755" t="s">
        <v>20</v>
      </c>
      <c r="G1755">
        <v>20969</v>
      </c>
      <c r="H1755">
        <v>24</v>
      </c>
      <c r="I1755" t="s">
        <v>26</v>
      </c>
      <c r="J1755" t="s">
        <v>27</v>
      </c>
      <c r="K1755">
        <v>452</v>
      </c>
      <c r="L1755">
        <v>0.213278563</v>
      </c>
      <c r="M1755" t="s">
        <v>31</v>
      </c>
      <c r="N1755">
        <v>25</v>
      </c>
      <c r="O1755">
        <v>1937</v>
      </c>
      <c r="P1755">
        <v>1549.833333</v>
      </c>
      <c r="Q1755">
        <v>166985</v>
      </c>
      <c r="R1755">
        <v>0.24621237300000001</v>
      </c>
      <c r="S1755">
        <v>0</v>
      </c>
      <c r="T1755">
        <v>49</v>
      </c>
    </row>
    <row r="1756" spans="1:20" x14ac:dyDescent="0.25">
      <c r="A1756" s="1">
        <v>44855</v>
      </c>
      <c r="B1756">
        <v>46</v>
      </c>
      <c r="C1756">
        <v>33832</v>
      </c>
      <c r="D1756">
        <v>625</v>
      </c>
      <c r="E1756" t="s">
        <v>20</v>
      </c>
      <c r="F1756" t="s">
        <v>25</v>
      </c>
      <c r="G1756">
        <v>19835</v>
      </c>
      <c r="H1756">
        <v>60</v>
      </c>
      <c r="I1756" t="s">
        <v>26</v>
      </c>
      <c r="J1756" t="s">
        <v>30</v>
      </c>
      <c r="K1756">
        <v>212</v>
      </c>
      <c r="L1756">
        <v>9.4758238999999994E-2</v>
      </c>
      <c r="M1756" t="s">
        <v>28</v>
      </c>
      <c r="N1756">
        <v>18</v>
      </c>
      <c r="O1756">
        <v>55767</v>
      </c>
      <c r="P1756">
        <v>2819.333333</v>
      </c>
      <c r="Q1756">
        <v>30433</v>
      </c>
      <c r="R1756">
        <v>0.23707330700000001</v>
      </c>
      <c r="S1756">
        <v>0</v>
      </c>
      <c r="T1756">
        <v>49</v>
      </c>
    </row>
    <row r="1757" spans="1:20" x14ac:dyDescent="0.25">
      <c r="A1757" s="1">
        <v>44856</v>
      </c>
      <c r="B1757">
        <v>56</v>
      </c>
      <c r="C1757">
        <v>90711</v>
      </c>
      <c r="D1757">
        <v>675</v>
      </c>
      <c r="E1757" t="s">
        <v>20</v>
      </c>
      <c r="F1757" t="s">
        <v>21</v>
      </c>
      <c r="G1757">
        <v>10024</v>
      </c>
      <c r="H1757">
        <v>24</v>
      </c>
      <c r="I1757" t="s">
        <v>22</v>
      </c>
      <c r="J1757" t="s">
        <v>30</v>
      </c>
      <c r="K1757">
        <v>1207</v>
      </c>
      <c r="L1757">
        <v>8.7738156999999997E-2</v>
      </c>
      <c r="M1757" t="s">
        <v>28</v>
      </c>
      <c r="N1757">
        <v>31</v>
      </c>
      <c r="O1757">
        <v>2619</v>
      </c>
      <c r="P1757">
        <v>7559.25</v>
      </c>
      <c r="Q1757">
        <v>6715</v>
      </c>
      <c r="R1757">
        <v>0.15481714399999999</v>
      </c>
      <c r="S1757">
        <v>1</v>
      </c>
      <c r="T1757">
        <v>35.200000000000003</v>
      </c>
    </row>
    <row r="1758" spans="1:20" x14ac:dyDescent="0.25">
      <c r="A1758" t="s">
        <v>153</v>
      </c>
      <c r="B1758">
        <v>38</v>
      </c>
      <c r="C1758">
        <v>72650</v>
      </c>
      <c r="D1758">
        <v>586</v>
      </c>
      <c r="E1758" t="s">
        <v>37</v>
      </c>
      <c r="F1758" t="s">
        <v>120</v>
      </c>
      <c r="G1758">
        <v>11385</v>
      </c>
      <c r="H1758">
        <v>96</v>
      </c>
      <c r="I1758" t="s">
        <v>26</v>
      </c>
      <c r="J1758" t="s">
        <v>27</v>
      </c>
      <c r="K1758">
        <v>460</v>
      </c>
      <c r="L1758">
        <v>0.61791277600000005</v>
      </c>
      <c r="M1758" t="s">
        <v>24</v>
      </c>
      <c r="N1758">
        <v>17</v>
      </c>
      <c r="O1758">
        <v>1147</v>
      </c>
      <c r="P1758">
        <v>6054.1666670000004</v>
      </c>
      <c r="Q1758">
        <v>53789</v>
      </c>
      <c r="R1758">
        <v>0.25416926299999998</v>
      </c>
      <c r="S1758">
        <v>0</v>
      </c>
      <c r="T1758">
        <v>55</v>
      </c>
    </row>
    <row r="1759" spans="1:20" x14ac:dyDescent="0.25">
      <c r="A1759" s="1">
        <v>44858</v>
      </c>
      <c r="B1759">
        <v>51</v>
      </c>
      <c r="C1759">
        <v>47364</v>
      </c>
      <c r="D1759">
        <v>617</v>
      </c>
      <c r="E1759" t="s">
        <v>45</v>
      </c>
      <c r="F1759" t="s">
        <v>29</v>
      </c>
      <c r="G1759">
        <v>12880</v>
      </c>
      <c r="H1759">
        <v>84</v>
      </c>
      <c r="I1759" t="s">
        <v>44</v>
      </c>
      <c r="J1759" t="s">
        <v>30</v>
      </c>
      <c r="K1759">
        <v>583</v>
      </c>
      <c r="L1759">
        <v>0.19276802400000001</v>
      </c>
      <c r="M1759" t="s">
        <v>24</v>
      </c>
      <c r="N1759">
        <v>19</v>
      </c>
      <c r="O1759">
        <v>1102</v>
      </c>
      <c r="P1759">
        <v>2003.75</v>
      </c>
      <c r="Q1759">
        <v>65564</v>
      </c>
      <c r="R1759">
        <v>0.22124386800000001</v>
      </c>
      <c r="S1759">
        <v>0</v>
      </c>
      <c r="T1759">
        <v>56</v>
      </c>
    </row>
    <row r="1760" spans="1:20" x14ac:dyDescent="0.25">
      <c r="A1760" s="1">
        <v>44859</v>
      </c>
      <c r="B1760">
        <v>59</v>
      </c>
      <c r="C1760">
        <v>46441</v>
      </c>
      <c r="D1760">
        <v>535</v>
      </c>
      <c r="E1760" t="s">
        <v>20</v>
      </c>
      <c r="F1760" t="s">
        <v>32</v>
      </c>
      <c r="G1760">
        <v>14829</v>
      </c>
      <c r="H1760">
        <v>48</v>
      </c>
      <c r="I1760" t="s">
        <v>22</v>
      </c>
      <c r="J1760" t="s">
        <v>27</v>
      </c>
      <c r="K1760">
        <v>369</v>
      </c>
      <c r="L1760">
        <v>0.404567067</v>
      </c>
      <c r="M1760" t="s">
        <v>38</v>
      </c>
      <c r="N1760">
        <v>27</v>
      </c>
      <c r="O1760">
        <v>8171</v>
      </c>
      <c r="P1760">
        <v>3870.083333</v>
      </c>
      <c r="Q1760">
        <v>126990</v>
      </c>
      <c r="R1760">
        <v>0.26899861400000002</v>
      </c>
      <c r="S1760">
        <v>0</v>
      </c>
      <c r="T1760">
        <v>53</v>
      </c>
    </row>
    <row r="1761" spans="1:20" x14ac:dyDescent="0.25">
      <c r="A1761" s="1">
        <v>44860</v>
      </c>
      <c r="B1761">
        <v>55</v>
      </c>
      <c r="C1761">
        <v>118130</v>
      </c>
      <c r="D1761">
        <v>629</v>
      </c>
      <c r="E1761" t="s">
        <v>20</v>
      </c>
      <c r="F1761" t="s">
        <v>32</v>
      </c>
      <c r="G1761">
        <v>11610</v>
      </c>
      <c r="H1761">
        <v>12</v>
      </c>
      <c r="I1761" t="s">
        <v>22</v>
      </c>
      <c r="J1761" t="s">
        <v>27</v>
      </c>
      <c r="K1761">
        <v>549</v>
      </c>
      <c r="L1761">
        <v>0.17968809599999999</v>
      </c>
      <c r="M1761" t="s">
        <v>38</v>
      </c>
      <c r="N1761">
        <v>28</v>
      </c>
      <c r="O1761">
        <v>10615</v>
      </c>
      <c r="P1761">
        <v>9844.1666669999995</v>
      </c>
      <c r="Q1761">
        <v>4133</v>
      </c>
      <c r="R1761">
        <v>0.15929697900000001</v>
      </c>
      <c r="S1761">
        <v>1</v>
      </c>
      <c r="T1761">
        <v>36.799999999999997</v>
      </c>
    </row>
    <row r="1762" spans="1:20" x14ac:dyDescent="0.25">
      <c r="A1762" s="1">
        <v>44861</v>
      </c>
      <c r="B1762">
        <v>59</v>
      </c>
      <c r="C1762">
        <v>39570</v>
      </c>
      <c r="D1762">
        <v>514</v>
      </c>
      <c r="E1762" t="s">
        <v>45</v>
      </c>
      <c r="F1762" t="s">
        <v>32</v>
      </c>
      <c r="G1762">
        <v>21404</v>
      </c>
      <c r="H1762">
        <v>24</v>
      </c>
      <c r="I1762" t="s">
        <v>22</v>
      </c>
      <c r="J1762" t="s">
        <v>30</v>
      </c>
      <c r="K1762">
        <v>1246</v>
      </c>
      <c r="L1762">
        <v>0.24964387699999999</v>
      </c>
      <c r="M1762" t="s">
        <v>31</v>
      </c>
      <c r="N1762">
        <v>24</v>
      </c>
      <c r="O1762">
        <v>1152</v>
      </c>
      <c r="P1762">
        <v>3297.5</v>
      </c>
      <c r="Q1762">
        <v>2706</v>
      </c>
      <c r="R1762">
        <v>0.26252919200000002</v>
      </c>
      <c r="S1762">
        <v>0</v>
      </c>
      <c r="T1762">
        <v>60</v>
      </c>
    </row>
    <row r="1763" spans="1:20" x14ac:dyDescent="0.25">
      <c r="A1763" s="1">
        <v>44862</v>
      </c>
      <c r="B1763">
        <v>48</v>
      </c>
      <c r="C1763">
        <v>72019</v>
      </c>
      <c r="D1763">
        <v>527</v>
      </c>
      <c r="E1763" t="s">
        <v>20</v>
      </c>
      <c r="F1763" t="s">
        <v>25</v>
      </c>
      <c r="G1763">
        <v>11284</v>
      </c>
      <c r="H1763">
        <v>108</v>
      </c>
      <c r="I1763" t="s">
        <v>22</v>
      </c>
      <c r="J1763" t="s">
        <v>27</v>
      </c>
      <c r="K1763">
        <v>403</v>
      </c>
      <c r="L1763">
        <v>0.21576889899999999</v>
      </c>
      <c r="M1763" t="s">
        <v>31</v>
      </c>
      <c r="N1763">
        <v>24</v>
      </c>
      <c r="O1763">
        <v>4514</v>
      </c>
      <c r="P1763">
        <v>6001.5833329999996</v>
      </c>
      <c r="Q1763">
        <v>43289</v>
      </c>
      <c r="R1763">
        <v>0.272083303</v>
      </c>
      <c r="S1763">
        <v>0</v>
      </c>
      <c r="T1763">
        <v>51</v>
      </c>
    </row>
    <row r="1764" spans="1:20" x14ac:dyDescent="0.25">
      <c r="A1764" s="1">
        <v>44863</v>
      </c>
      <c r="B1764">
        <v>40</v>
      </c>
      <c r="C1764">
        <v>101530</v>
      </c>
      <c r="D1764">
        <v>604</v>
      </c>
      <c r="E1764" t="s">
        <v>20</v>
      </c>
      <c r="F1764" t="s">
        <v>25</v>
      </c>
      <c r="G1764">
        <v>27491</v>
      </c>
      <c r="H1764">
        <v>120</v>
      </c>
      <c r="I1764" t="s">
        <v>22</v>
      </c>
      <c r="J1764" t="s">
        <v>27</v>
      </c>
      <c r="K1764">
        <v>592</v>
      </c>
      <c r="L1764">
        <v>0.18913331799999999</v>
      </c>
      <c r="M1764" t="s">
        <v>38</v>
      </c>
      <c r="N1764">
        <v>34</v>
      </c>
      <c r="O1764">
        <v>1106</v>
      </c>
      <c r="P1764">
        <v>8460.8333330000005</v>
      </c>
      <c r="Q1764">
        <v>7148</v>
      </c>
      <c r="R1764">
        <v>0.33658919999999998</v>
      </c>
      <c r="S1764">
        <v>0</v>
      </c>
      <c r="T1764">
        <v>52</v>
      </c>
    </row>
    <row r="1765" spans="1:20" x14ac:dyDescent="0.25">
      <c r="A1765" s="1">
        <v>44864</v>
      </c>
      <c r="B1765">
        <v>20</v>
      </c>
      <c r="C1765">
        <v>21485</v>
      </c>
      <c r="D1765">
        <v>522</v>
      </c>
      <c r="E1765" t="s">
        <v>20</v>
      </c>
      <c r="F1765" t="s">
        <v>21</v>
      </c>
      <c r="G1765">
        <v>39331</v>
      </c>
      <c r="H1765">
        <v>12</v>
      </c>
      <c r="I1765" t="s">
        <v>22</v>
      </c>
      <c r="J1765" t="s">
        <v>27</v>
      </c>
      <c r="K1765">
        <v>367</v>
      </c>
      <c r="L1765">
        <v>0.27997687599999999</v>
      </c>
      <c r="M1765" t="s">
        <v>38</v>
      </c>
      <c r="N1765">
        <v>17</v>
      </c>
      <c r="O1765">
        <v>857</v>
      </c>
      <c r="P1765">
        <v>1790.416667</v>
      </c>
      <c r="Q1765">
        <v>74179</v>
      </c>
      <c r="R1765">
        <v>0.20122314499999999</v>
      </c>
      <c r="S1765">
        <v>0</v>
      </c>
      <c r="T1765">
        <v>54</v>
      </c>
    </row>
    <row r="1766" spans="1:20" x14ac:dyDescent="0.25">
      <c r="A1766" s="1">
        <v>44865</v>
      </c>
      <c r="B1766">
        <v>37</v>
      </c>
      <c r="C1766">
        <v>30840</v>
      </c>
      <c r="D1766">
        <v>660</v>
      </c>
      <c r="E1766" t="s">
        <v>20</v>
      </c>
      <c r="F1766" t="s">
        <v>21</v>
      </c>
      <c r="G1766">
        <v>26126</v>
      </c>
      <c r="H1766">
        <v>48</v>
      </c>
      <c r="I1766" t="s">
        <v>35</v>
      </c>
      <c r="J1766" t="s">
        <v>30</v>
      </c>
      <c r="K1766">
        <v>681</v>
      </c>
      <c r="L1766">
        <v>0.22806304799999999</v>
      </c>
      <c r="M1766" t="s">
        <v>24</v>
      </c>
      <c r="N1766">
        <v>26</v>
      </c>
      <c r="O1766">
        <v>2227</v>
      </c>
      <c r="P1766">
        <v>2570</v>
      </c>
      <c r="Q1766">
        <v>51936</v>
      </c>
      <c r="R1766">
        <v>0.200986102</v>
      </c>
      <c r="S1766">
        <v>0</v>
      </c>
      <c r="T1766">
        <v>45</v>
      </c>
    </row>
    <row r="1767" spans="1:20" x14ac:dyDescent="0.25">
      <c r="A1767" s="1">
        <v>44866</v>
      </c>
      <c r="B1767">
        <v>29</v>
      </c>
      <c r="C1767">
        <v>133999</v>
      </c>
      <c r="D1767">
        <v>572</v>
      </c>
      <c r="E1767" t="s">
        <v>20</v>
      </c>
      <c r="F1767" t="s">
        <v>29</v>
      </c>
      <c r="G1767">
        <v>23189</v>
      </c>
      <c r="H1767">
        <v>60</v>
      </c>
      <c r="I1767" t="s">
        <v>22</v>
      </c>
      <c r="J1767" t="s">
        <v>23</v>
      </c>
      <c r="K1767">
        <v>256</v>
      </c>
      <c r="L1767">
        <v>0.16860420000000001</v>
      </c>
      <c r="M1767" t="s">
        <v>31</v>
      </c>
      <c r="N1767">
        <v>25</v>
      </c>
      <c r="O1767">
        <v>3135</v>
      </c>
      <c r="P1767">
        <v>11166.583329999999</v>
      </c>
      <c r="Q1767">
        <v>1270</v>
      </c>
      <c r="R1767">
        <v>0.25455285700000002</v>
      </c>
      <c r="S1767">
        <v>0</v>
      </c>
      <c r="T1767">
        <v>51</v>
      </c>
    </row>
    <row r="1768" spans="1:20" x14ac:dyDescent="0.25">
      <c r="A1768" s="1">
        <v>44867</v>
      </c>
      <c r="B1768">
        <v>66</v>
      </c>
      <c r="C1768">
        <v>71744</v>
      </c>
      <c r="D1768">
        <v>620</v>
      </c>
      <c r="E1768" t="s">
        <v>52</v>
      </c>
      <c r="F1768" t="s">
        <v>32</v>
      </c>
      <c r="G1768">
        <v>15735</v>
      </c>
      <c r="H1768">
        <v>36</v>
      </c>
      <c r="I1768" t="s">
        <v>22</v>
      </c>
      <c r="J1768" t="s">
        <v>30</v>
      </c>
      <c r="K1768">
        <v>262</v>
      </c>
      <c r="L1768">
        <v>0.27781935200000002</v>
      </c>
      <c r="M1768" t="s">
        <v>38</v>
      </c>
      <c r="N1768">
        <v>27</v>
      </c>
      <c r="O1768">
        <v>1432</v>
      </c>
      <c r="P1768">
        <v>5978.6666670000004</v>
      </c>
      <c r="Q1768">
        <v>19106</v>
      </c>
      <c r="R1768">
        <v>0.18874010799999999</v>
      </c>
      <c r="S1768">
        <v>0</v>
      </c>
      <c r="T1768">
        <v>54</v>
      </c>
    </row>
    <row r="1769" spans="1:20" x14ac:dyDescent="0.25">
      <c r="A1769" s="1">
        <v>44868</v>
      </c>
      <c r="B1769">
        <v>37</v>
      </c>
      <c r="C1769">
        <v>26294</v>
      </c>
      <c r="D1769">
        <v>578</v>
      </c>
      <c r="E1769" t="s">
        <v>52</v>
      </c>
      <c r="F1769" t="s">
        <v>21</v>
      </c>
      <c r="G1769">
        <v>24028</v>
      </c>
      <c r="H1769">
        <v>60</v>
      </c>
      <c r="I1769" t="s">
        <v>35</v>
      </c>
      <c r="J1769" t="s">
        <v>34</v>
      </c>
      <c r="K1769">
        <v>247</v>
      </c>
      <c r="L1769">
        <v>0.21527255300000001</v>
      </c>
      <c r="M1769" t="s">
        <v>38</v>
      </c>
      <c r="N1769">
        <v>21</v>
      </c>
      <c r="O1769">
        <v>3217</v>
      </c>
      <c r="P1769">
        <v>2191.166667</v>
      </c>
      <c r="Q1769">
        <v>166631</v>
      </c>
      <c r="R1769">
        <v>0.264921083</v>
      </c>
      <c r="S1769">
        <v>0</v>
      </c>
      <c r="T1769">
        <v>51</v>
      </c>
    </row>
    <row r="1770" spans="1:20" x14ac:dyDescent="0.25">
      <c r="A1770" s="1">
        <v>44869</v>
      </c>
      <c r="B1770">
        <v>41</v>
      </c>
      <c r="D1770">
        <v>604</v>
      </c>
      <c r="E1770" t="s">
        <v>20</v>
      </c>
      <c r="F1770" t="s">
        <v>29</v>
      </c>
      <c r="G1770">
        <v>27011</v>
      </c>
      <c r="I1770" t="s">
        <v>26</v>
      </c>
      <c r="J1770" t="s">
        <v>27</v>
      </c>
      <c r="K1770">
        <v>434</v>
      </c>
      <c r="L1770">
        <v>0.247405654</v>
      </c>
      <c r="M1770" t="s">
        <v>24</v>
      </c>
      <c r="N1770">
        <v>14</v>
      </c>
      <c r="O1770">
        <v>2118</v>
      </c>
      <c r="P1770">
        <v>2768.583333</v>
      </c>
      <c r="Q1770">
        <v>6613</v>
      </c>
      <c r="R1770">
        <v>0.23431397500000001</v>
      </c>
      <c r="S1770">
        <v>0</v>
      </c>
      <c r="T1770">
        <v>53</v>
      </c>
    </row>
    <row r="1771" spans="1:20" x14ac:dyDescent="0.25">
      <c r="A1771" s="1">
        <v>44870</v>
      </c>
      <c r="B1771">
        <v>46</v>
      </c>
      <c r="C1771">
        <v>44766</v>
      </c>
      <c r="D1771">
        <v>559</v>
      </c>
      <c r="E1771" t="s">
        <v>20</v>
      </c>
      <c r="F1771" t="s">
        <v>29</v>
      </c>
      <c r="G1771">
        <v>17593</v>
      </c>
      <c r="H1771">
        <v>60</v>
      </c>
      <c r="I1771" t="s">
        <v>22</v>
      </c>
      <c r="J1771" t="s">
        <v>27</v>
      </c>
      <c r="K1771">
        <v>289</v>
      </c>
      <c r="L1771">
        <v>0.102739396</v>
      </c>
      <c r="M1771" t="s">
        <v>24</v>
      </c>
      <c r="N1771">
        <v>20</v>
      </c>
      <c r="O1771">
        <v>8093</v>
      </c>
      <c r="P1771">
        <v>3730.5</v>
      </c>
      <c r="Q1771">
        <v>9708</v>
      </c>
      <c r="R1771">
        <v>0.29171160000000002</v>
      </c>
      <c r="S1771">
        <v>0</v>
      </c>
      <c r="T1771">
        <v>51</v>
      </c>
    </row>
    <row r="1772" spans="1:20" x14ac:dyDescent="0.25">
      <c r="A1772" s="1">
        <v>44871</v>
      </c>
      <c r="B1772">
        <v>40</v>
      </c>
      <c r="C1772">
        <v>106620</v>
      </c>
      <c r="D1772">
        <v>598</v>
      </c>
      <c r="E1772" t="s">
        <v>20</v>
      </c>
      <c r="F1772" t="s">
        <v>32</v>
      </c>
      <c r="G1772">
        <v>11961</v>
      </c>
      <c r="H1772">
        <v>24</v>
      </c>
      <c r="I1772" t="s">
        <v>35</v>
      </c>
      <c r="J1772" t="s">
        <v>30</v>
      </c>
      <c r="K1772">
        <v>400</v>
      </c>
      <c r="L1772">
        <v>0.121487729</v>
      </c>
      <c r="M1772" t="s">
        <v>28</v>
      </c>
      <c r="N1772">
        <v>20</v>
      </c>
      <c r="O1772">
        <v>4621</v>
      </c>
      <c r="P1772">
        <v>8885</v>
      </c>
      <c r="Q1772">
        <v>32008</v>
      </c>
      <c r="R1772">
        <v>0.19223535899999999</v>
      </c>
      <c r="S1772">
        <v>1</v>
      </c>
      <c r="T1772">
        <v>44</v>
      </c>
    </row>
    <row r="1773" spans="1:20" x14ac:dyDescent="0.25">
      <c r="A1773" s="1">
        <v>44872</v>
      </c>
      <c r="B1773">
        <v>60</v>
      </c>
      <c r="C1773">
        <v>111042</v>
      </c>
      <c r="D1773">
        <v>603</v>
      </c>
      <c r="E1773" t="s">
        <v>20</v>
      </c>
      <c r="F1773" t="s">
        <v>29</v>
      </c>
      <c r="G1773">
        <v>19408</v>
      </c>
      <c r="H1773">
        <v>24</v>
      </c>
      <c r="I1773" t="s">
        <v>22</v>
      </c>
      <c r="J1773" t="s">
        <v>30</v>
      </c>
      <c r="K1773">
        <v>434</v>
      </c>
      <c r="L1773">
        <v>9.8707521000000006E-2</v>
      </c>
      <c r="M1773" t="s">
        <v>38</v>
      </c>
      <c r="N1773">
        <v>22</v>
      </c>
      <c r="O1773">
        <v>5490</v>
      </c>
      <c r="P1773">
        <v>9253.5</v>
      </c>
      <c r="Q1773">
        <v>3662</v>
      </c>
      <c r="R1773">
        <v>0.22624306899999999</v>
      </c>
      <c r="S1773">
        <v>1</v>
      </c>
      <c r="T1773">
        <v>36.799999999999997</v>
      </c>
    </row>
    <row r="1774" spans="1:20" x14ac:dyDescent="0.25">
      <c r="A1774" s="1">
        <v>44873</v>
      </c>
      <c r="B1774">
        <v>32</v>
      </c>
      <c r="C1774">
        <v>88075</v>
      </c>
      <c r="D1774">
        <v>553</v>
      </c>
      <c r="E1774" t="s">
        <v>20</v>
      </c>
      <c r="F1774" t="s">
        <v>21</v>
      </c>
      <c r="G1774">
        <v>60293</v>
      </c>
      <c r="H1774">
        <v>84</v>
      </c>
      <c r="I1774" t="s">
        <v>26</v>
      </c>
      <c r="J1774" t="s">
        <v>30</v>
      </c>
      <c r="K1774">
        <v>1249</v>
      </c>
      <c r="L1774">
        <v>0.389163072</v>
      </c>
      <c r="M1774" t="s">
        <v>28</v>
      </c>
      <c r="N1774">
        <v>20</v>
      </c>
      <c r="O1774">
        <v>3380</v>
      </c>
      <c r="P1774">
        <v>7339.5833329999996</v>
      </c>
      <c r="Q1774">
        <v>149016</v>
      </c>
      <c r="R1774">
        <v>0.31912876899999998</v>
      </c>
      <c r="S1774">
        <v>0</v>
      </c>
      <c r="T1774">
        <v>48</v>
      </c>
    </row>
    <row r="1775" spans="1:20" x14ac:dyDescent="0.25">
      <c r="A1775" s="1">
        <v>44874</v>
      </c>
      <c r="B1775">
        <v>42</v>
      </c>
      <c r="C1775">
        <v>32645</v>
      </c>
      <c r="D1775">
        <v>534</v>
      </c>
      <c r="E1775" t="s">
        <v>20</v>
      </c>
      <c r="F1775" t="s">
        <v>29</v>
      </c>
      <c r="G1775">
        <v>16809</v>
      </c>
      <c r="H1775">
        <v>96</v>
      </c>
      <c r="I1775" t="s">
        <v>35</v>
      </c>
      <c r="J1775" t="s">
        <v>30</v>
      </c>
      <c r="K1775">
        <v>511</v>
      </c>
      <c r="L1775">
        <v>0.110552066</v>
      </c>
      <c r="M1775" t="s">
        <v>38</v>
      </c>
      <c r="N1775">
        <v>28</v>
      </c>
      <c r="O1775">
        <v>18243</v>
      </c>
      <c r="P1775">
        <v>2720.416667</v>
      </c>
      <c r="Q1775">
        <v>67403</v>
      </c>
      <c r="R1775">
        <v>0.274375596</v>
      </c>
      <c r="S1775">
        <v>0</v>
      </c>
      <c r="T1775">
        <v>51</v>
      </c>
    </row>
    <row r="1776" spans="1:20" x14ac:dyDescent="0.25">
      <c r="A1776" s="1">
        <v>44875</v>
      </c>
      <c r="B1776">
        <v>31</v>
      </c>
      <c r="C1776">
        <v>48835</v>
      </c>
      <c r="D1776">
        <v>514</v>
      </c>
      <c r="E1776" t="s">
        <v>20</v>
      </c>
      <c r="F1776" t="s">
        <v>29</v>
      </c>
      <c r="G1776">
        <v>19812</v>
      </c>
      <c r="H1776">
        <v>36</v>
      </c>
      <c r="I1776" t="s">
        <v>35</v>
      </c>
      <c r="J1776" t="s">
        <v>27</v>
      </c>
      <c r="K1776">
        <v>321</v>
      </c>
      <c r="L1776">
        <v>0.26838627399999998</v>
      </c>
      <c r="M1776" t="s">
        <v>28</v>
      </c>
      <c r="N1776">
        <v>30</v>
      </c>
      <c r="O1776">
        <v>3875</v>
      </c>
      <c r="P1776">
        <v>4069.583333</v>
      </c>
      <c r="Q1776">
        <v>206193</v>
      </c>
      <c r="R1776">
        <v>0.23164233200000001</v>
      </c>
      <c r="S1776">
        <v>1</v>
      </c>
      <c r="T1776">
        <v>39.200000000000003</v>
      </c>
    </row>
    <row r="1777" spans="1:20" x14ac:dyDescent="0.25">
      <c r="A1777" s="1">
        <v>44876</v>
      </c>
      <c r="B1777">
        <v>24</v>
      </c>
      <c r="C1777">
        <v>24170</v>
      </c>
      <c r="D1777">
        <v>504</v>
      </c>
      <c r="E1777" t="s">
        <v>33</v>
      </c>
      <c r="F1777" t="s">
        <v>29</v>
      </c>
      <c r="G1777">
        <v>5363</v>
      </c>
      <c r="H1777">
        <v>24</v>
      </c>
      <c r="I1777" t="s">
        <v>26</v>
      </c>
      <c r="J1777" t="s">
        <v>30</v>
      </c>
      <c r="K1777">
        <v>428</v>
      </c>
      <c r="L1777">
        <v>0.196963321</v>
      </c>
      <c r="M1777" t="s">
        <v>34</v>
      </c>
      <c r="N1777">
        <v>27</v>
      </c>
      <c r="O1777">
        <v>12219</v>
      </c>
      <c r="P1777">
        <v>2014.166667</v>
      </c>
      <c r="Q1777">
        <v>111834</v>
      </c>
      <c r="R1777">
        <v>0.21654816499999999</v>
      </c>
      <c r="S1777">
        <v>0</v>
      </c>
      <c r="T1777">
        <v>50</v>
      </c>
    </row>
    <row r="1778" spans="1:20" x14ac:dyDescent="0.25">
      <c r="A1778" s="1">
        <v>44877</v>
      </c>
      <c r="B1778">
        <v>32</v>
      </c>
      <c r="C1778">
        <v>41716</v>
      </c>
      <c r="D1778">
        <v>602</v>
      </c>
      <c r="E1778" t="s">
        <v>20</v>
      </c>
      <c r="F1778" t="s">
        <v>29</v>
      </c>
      <c r="G1778">
        <v>19937</v>
      </c>
      <c r="H1778">
        <v>24</v>
      </c>
      <c r="I1778" t="s">
        <v>22</v>
      </c>
      <c r="J1778" t="s">
        <v>27</v>
      </c>
      <c r="K1778">
        <v>458</v>
      </c>
      <c r="L1778">
        <v>0.23043259199999999</v>
      </c>
      <c r="M1778" t="s">
        <v>31</v>
      </c>
      <c r="N1778">
        <v>25</v>
      </c>
      <c r="O1778">
        <v>3499</v>
      </c>
      <c r="P1778">
        <v>3476.333333</v>
      </c>
      <c r="Q1778">
        <v>9917</v>
      </c>
      <c r="R1778">
        <v>0.15989398899999999</v>
      </c>
      <c r="S1778">
        <v>0</v>
      </c>
      <c r="T1778">
        <v>49</v>
      </c>
    </row>
    <row r="1779" spans="1:20" x14ac:dyDescent="0.25">
      <c r="A1779" s="1">
        <v>44878</v>
      </c>
      <c r="B1779">
        <v>39</v>
      </c>
      <c r="C1779">
        <v>22196</v>
      </c>
      <c r="D1779">
        <v>606</v>
      </c>
      <c r="E1779" t="s">
        <v>45</v>
      </c>
      <c r="F1779" t="s">
        <v>21</v>
      </c>
      <c r="G1779">
        <v>25282</v>
      </c>
      <c r="H1779">
        <v>36</v>
      </c>
      <c r="I1779" t="s">
        <v>22</v>
      </c>
      <c r="J1779" t="s">
        <v>23</v>
      </c>
      <c r="K1779">
        <v>460</v>
      </c>
      <c r="L1779">
        <v>0.31741287499999998</v>
      </c>
      <c r="M1779" t="s">
        <v>38</v>
      </c>
      <c r="N1779">
        <v>21</v>
      </c>
      <c r="O1779">
        <v>3111</v>
      </c>
      <c r="P1779">
        <v>1849.666667</v>
      </c>
      <c r="Q1779">
        <v>151203</v>
      </c>
      <c r="R1779">
        <v>0.19226895799999999</v>
      </c>
      <c r="S1779">
        <v>0</v>
      </c>
      <c r="T1779">
        <v>54</v>
      </c>
    </row>
    <row r="1780" spans="1:20" x14ac:dyDescent="0.25">
      <c r="A1780" s="1">
        <v>44879</v>
      </c>
      <c r="B1780">
        <v>34</v>
      </c>
      <c r="C1780">
        <v>29095</v>
      </c>
      <c r="D1780">
        <v>590</v>
      </c>
      <c r="E1780" t="s">
        <v>45</v>
      </c>
      <c r="H1780">
        <v>60</v>
      </c>
      <c r="I1780" t="s">
        <v>26</v>
      </c>
      <c r="J1780" t="s">
        <v>23</v>
      </c>
      <c r="K1780">
        <v>832</v>
      </c>
      <c r="L1780">
        <v>0.23752725699999999</v>
      </c>
      <c r="M1780" t="s">
        <v>24</v>
      </c>
      <c r="N1780">
        <v>26</v>
      </c>
      <c r="O1780">
        <v>8855</v>
      </c>
      <c r="P1780">
        <v>2424.583333</v>
      </c>
      <c r="Q1780">
        <v>90017</v>
      </c>
      <c r="R1780">
        <v>0.21208249400000001</v>
      </c>
      <c r="S1780">
        <v>0</v>
      </c>
      <c r="T1780">
        <v>55</v>
      </c>
    </row>
    <row r="1781" spans="1:20" x14ac:dyDescent="0.25">
      <c r="A1781" s="1">
        <v>44880</v>
      </c>
      <c r="B1781">
        <v>31</v>
      </c>
      <c r="C1781">
        <v>31626</v>
      </c>
      <c r="D1781">
        <v>541</v>
      </c>
      <c r="E1781" t="s">
        <v>20</v>
      </c>
      <c r="F1781" t="s">
        <v>21</v>
      </c>
      <c r="G1781">
        <v>10271</v>
      </c>
      <c r="H1781">
        <v>84</v>
      </c>
      <c r="I1781" t="s">
        <v>22</v>
      </c>
      <c r="J1781" t="s">
        <v>27</v>
      </c>
      <c r="K1781">
        <v>256</v>
      </c>
      <c r="L1781">
        <v>0.32234141199999999</v>
      </c>
      <c r="M1781" t="s">
        <v>38</v>
      </c>
      <c r="N1781">
        <v>26</v>
      </c>
      <c r="O1781">
        <v>1700</v>
      </c>
      <c r="P1781">
        <v>2635.5</v>
      </c>
      <c r="Q1781">
        <v>70765</v>
      </c>
      <c r="R1781">
        <v>0.25814883199999999</v>
      </c>
      <c r="S1781">
        <v>0</v>
      </c>
      <c r="T1781">
        <v>53</v>
      </c>
    </row>
    <row r="1782" spans="1:20" x14ac:dyDescent="0.25">
      <c r="A1782" s="1">
        <v>44881</v>
      </c>
      <c r="B1782">
        <v>23</v>
      </c>
      <c r="C1782">
        <v>50530</v>
      </c>
      <c r="E1782" t="s">
        <v>20</v>
      </c>
      <c r="F1782" t="s">
        <v>21</v>
      </c>
      <c r="G1782">
        <v>17173</v>
      </c>
      <c r="H1782">
        <v>48</v>
      </c>
      <c r="I1782" t="s">
        <v>26</v>
      </c>
      <c r="J1782" t="s">
        <v>23</v>
      </c>
      <c r="K1782">
        <v>384</v>
      </c>
      <c r="L1782">
        <v>0.25979810399999997</v>
      </c>
      <c r="M1782" t="s">
        <v>24</v>
      </c>
      <c r="N1782">
        <v>15</v>
      </c>
      <c r="O1782">
        <v>4426</v>
      </c>
      <c r="P1782">
        <v>4210.8333329999996</v>
      </c>
      <c r="Q1782">
        <v>8320</v>
      </c>
      <c r="R1782">
        <v>0.22825914899999999</v>
      </c>
      <c r="S1782">
        <v>1</v>
      </c>
      <c r="T1782">
        <v>40.799999999999997</v>
      </c>
    </row>
    <row r="1783" spans="1:20" x14ac:dyDescent="0.25">
      <c r="A1783" s="1">
        <v>44882</v>
      </c>
      <c r="B1783">
        <v>39</v>
      </c>
      <c r="C1783">
        <v>68255</v>
      </c>
      <c r="D1783">
        <v>568</v>
      </c>
      <c r="E1783" t="s">
        <v>52</v>
      </c>
      <c r="F1783" t="s">
        <v>29</v>
      </c>
      <c r="G1783">
        <v>19605</v>
      </c>
      <c r="H1783">
        <v>96</v>
      </c>
      <c r="I1783" t="s">
        <v>22</v>
      </c>
      <c r="J1783" t="s">
        <v>23</v>
      </c>
      <c r="K1783">
        <v>284</v>
      </c>
      <c r="L1783">
        <v>2.2479743E-2</v>
      </c>
      <c r="M1783" t="s">
        <v>28</v>
      </c>
      <c r="N1783">
        <v>17</v>
      </c>
      <c r="O1783">
        <v>2142</v>
      </c>
      <c r="P1783">
        <v>5687.9166670000004</v>
      </c>
      <c r="Q1783">
        <v>77662</v>
      </c>
      <c r="R1783">
        <v>0.29374683000000001</v>
      </c>
      <c r="S1783">
        <v>0</v>
      </c>
      <c r="T1783">
        <v>50</v>
      </c>
    </row>
    <row r="1784" spans="1:20" x14ac:dyDescent="0.25">
      <c r="A1784" s="1">
        <v>44883</v>
      </c>
      <c r="B1784">
        <v>21</v>
      </c>
      <c r="C1784">
        <v>104739</v>
      </c>
      <c r="D1784">
        <v>603</v>
      </c>
      <c r="E1784" t="s">
        <v>20</v>
      </c>
      <c r="F1784" t="s">
        <v>32</v>
      </c>
      <c r="G1784">
        <v>14147</v>
      </c>
      <c r="H1784">
        <v>108</v>
      </c>
      <c r="I1784" t="s">
        <v>26</v>
      </c>
      <c r="J1784" t="s">
        <v>34</v>
      </c>
      <c r="K1784">
        <v>315</v>
      </c>
      <c r="L1784">
        <v>8.6436481999999995E-2</v>
      </c>
      <c r="M1784" t="s">
        <v>24</v>
      </c>
      <c r="N1784">
        <v>20</v>
      </c>
      <c r="O1784">
        <v>1601</v>
      </c>
      <c r="P1784">
        <v>8728.25</v>
      </c>
      <c r="Q1784">
        <v>80593</v>
      </c>
      <c r="R1784">
        <v>0.26043897199999999</v>
      </c>
      <c r="S1784">
        <v>0</v>
      </c>
      <c r="T1784">
        <v>50</v>
      </c>
    </row>
    <row r="1785" spans="1:20" x14ac:dyDescent="0.25">
      <c r="A1785" s="1">
        <v>44884</v>
      </c>
      <c r="B1785">
        <v>49</v>
      </c>
      <c r="C1785">
        <v>35442</v>
      </c>
      <c r="D1785">
        <v>543</v>
      </c>
      <c r="G1785">
        <v>16703</v>
      </c>
      <c r="H1785">
        <v>48</v>
      </c>
      <c r="I1785" t="s">
        <v>44</v>
      </c>
      <c r="J1785" t="s">
        <v>23</v>
      </c>
      <c r="K1785">
        <v>668</v>
      </c>
      <c r="L1785">
        <v>0.170970329</v>
      </c>
      <c r="M1785" t="s">
        <v>38</v>
      </c>
      <c r="N1785">
        <v>20</v>
      </c>
      <c r="O1785">
        <v>3576</v>
      </c>
      <c r="P1785">
        <v>2953.5</v>
      </c>
      <c r="Q1785">
        <v>94724</v>
      </c>
      <c r="R1785">
        <v>0.28559219299999999</v>
      </c>
      <c r="S1785">
        <v>0</v>
      </c>
      <c r="T1785">
        <v>58</v>
      </c>
    </row>
    <row r="1786" spans="1:20" x14ac:dyDescent="0.25">
      <c r="A1786" s="1">
        <v>44885</v>
      </c>
      <c r="B1786">
        <v>40</v>
      </c>
      <c r="C1786">
        <v>76536</v>
      </c>
      <c r="D1786">
        <v>548</v>
      </c>
      <c r="E1786" t="s">
        <v>20</v>
      </c>
      <c r="F1786" t="s">
        <v>21</v>
      </c>
      <c r="G1786">
        <v>21002</v>
      </c>
      <c r="H1786">
        <v>48</v>
      </c>
      <c r="I1786" t="s">
        <v>26</v>
      </c>
      <c r="J1786" t="s">
        <v>34</v>
      </c>
      <c r="K1786">
        <v>272</v>
      </c>
      <c r="L1786">
        <v>0.26012725399999997</v>
      </c>
      <c r="M1786" t="s">
        <v>28</v>
      </c>
      <c r="N1786">
        <v>23</v>
      </c>
      <c r="O1786">
        <v>8840</v>
      </c>
      <c r="P1786">
        <v>6378</v>
      </c>
      <c r="Q1786">
        <v>25878</v>
      </c>
      <c r="R1786">
        <v>0.26937794399999998</v>
      </c>
      <c r="S1786">
        <v>0</v>
      </c>
      <c r="T1786">
        <v>51</v>
      </c>
    </row>
    <row r="1787" spans="1:20" x14ac:dyDescent="0.25">
      <c r="A1787" s="1">
        <v>44886</v>
      </c>
      <c r="B1787">
        <v>22</v>
      </c>
      <c r="C1787">
        <v>40442</v>
      </c>
      <c r="D1787">
        <v>589</v>
      </c>
      <c r="E1787" t="s">
        <v>20</v>
      </c>
      <c r="F1787" t="s">
        <v>25</v>
      </c>
      <c r="G1787">
        <v>47653</v>
      </c>
      <c r="H1787">
        <v>48</v>
      </c>
      <c r="I1787" t="s">
        <v>22</v>
      </c>
      <c r="J1787" t="s">
        <v>27</v>
      </c>
      <c r="K1787">
        <v>369</v>
      </c>
      <c r="L1787">
        <v>0.129026169</v>
      </c>
      <c r="M1787" t="s">
        <v>38</v>
      </c>
      <c r="N1787">
        <v>26</v>
      </c>
      <c r="O1787">
        <v>8600</v>
      </c>
      <c r="P1787">
        <v>3370.166667</v>
      </c>
      <c r="Q1787">
        <v>2104</v>
      </c>
      <c r="R1787">
        <v>0.22907106599999999</v>
      </c>
      <c r="S1787">
        <v>0</v>
      </c>
      <c r="T1787">
        <v>53</v>
      </c>
    </row>
    <row r="1788" spans="1:20" x14ac:dyDescent="0.25">
      <c r="A1788" s="1">
        <v>44887</v>
      </c>
      <c r="B1788">
        <v>36</v>
      </c>
      <c r="C1788">
        <v>81996</v>
      </c>
      <c r="D1788">
        <v>624</v>
      </c>
      <c r="E1788" t="s">
        <v>20</v>
      </c>
      <c r="F1788" t="s">
        <v>25</v>
      </c>
      <c r="G1788">
        <v>25157</v>
      </c>
      <c r="H1788">
        <v>48</v>
      </c>
      <c r="I1788" t="s">
        <v>26</v>
      </c>
      <c r="J1788" t="s">
        <v>27</v>
      </c>
      <c r="K1788">
        <v>367</v>
      </c>
      <c r="L1788">
        <v>0.40972939200000003</v>
      </c>
      <c r="M1788" t="s">
        <v>24</v>
      </c>
      <c r="N1788">
        <v>20</v>
      </c>
      <c r="O1788">
        <v>1354</v>
      </c>
      <c r="P1788">
        <v>6833</v>
      </c>
      <c r="Q1788">
        <v>39758</v>
      </c>
      <c r="R1788">
        <v>0.244884251</v>
      </c>
      <c r="S1788">
        <v>0</v>
      </c>
      <c r="T1788">
        <v>55</v>
      </c>
    </row>
    <row r="1789" spans="1:20" x14ac:dyDescent="0.25">
      <c r="A1789" s="1">
        <v>44888</v>
      </c>
      <c r="B1789">
        <v>30</v>
      </c>
      <c r="C1789">
        <v>18618</v>
      </c>
      <c r="D1789">
        <v>525</v>
      </c>
      <c r="E1789" t="s">
        <v>20</v>
      </c>
      <c r="G1789">
        <v>20035</v>
      </c>
      <c r="H1789">
        <v>48</v>
      </c>
      <c r="I1789" t="s">
        <v>26</v>
      </c>
      <c r="J1789" t="s">
        <v>27</v>
      </c>
      <c r="K1789">
        <v>618</v>
      </c>
      <c r="L1789">
        <v>7.3093383999999997E-2</v>
      </c>
      <c r="M1789" t="s">
        <v>38</v>
      </c>
      <c r="N1789">
        <v>23</v>
      </c>
      <c r="O1789">
        <v>10914</v>
      </c>
      <c r="P1789">
        <v>1551.5</v>
      </c>
      <c r="Q1789">
        <v>53111</v>
      </c>
      <c r="R1789">
        <v>0.24447111499999999</v>
      </c>
      <c r="S1789">
        <v>0</v>
      </c>
      <c r="T1789">
        <v>52</v>
      </c>
    </row>
    <row r="1790" spans="1:20" x14ac:dyDescent="0.25">
      <c r="A1790" s="1">
        <v>44889</v>
      </c>
      <c r="B1790">
        <v>43</v>
      </c>
      <c r="C1790">
        <v>34912</v>
      </c>
      <c r="D1790">
        <v>545</v>
      </c>
      <c r="E1790" t="s">
        <v>20</v>
      </c>
      <c r="F1790" t="s">
        <v>32</v>
      </c>
      <c r="G1790">
        <v>6520</v>
      </c>
      <c r="H1790">
        <v>60</v>
      </c>
      <c r="I1790" t="s">
        <v>35</v>
      </c>
      <c r="J1790" t="s">
        <v>34</v>
      </c>
      <c r="K1790">
        <v>445</v>
      </c>
      <c r="L1790">
        <v>0.47508412500000002</v>
      </c>
      <c r="M1790" t="s">
        <v>31</v>
      </c>
      <c r="N1790">
        <v>19</v>
      </c>
      <c r="O1790">
        <v>13354</v>
      </c>
      <c r="P1790">
        <v>2909.333333</v>
      </c>
      <c r="Q1790">
        <v>11913</v>
      </c>
      <c r="R1790">
        <v>0.23913769300000001</v>
      </c>
      <c r="S1790">
        <v>0</v>
      </c>
      <c r="T1790">
        <v>59</v>
      </c>
    </row>
    <row r="1791" spans="1:20" x14ac:dyDescent="0.25">
      <c r="A1791" s="1">
        <v>44890</v>
      </c>
      <c r="B1791">
        <v>56</v>
      </c>
      <c r="C1791">
        <v>100053</v>
      </c>
      <c r="D1791">
        <v>636</v>
      </c>
      <c r="E1791" t="s">
        <v>20</v>
      </c>
      <c r="F1791" t="s">
        <v>29</v>
      </c>
      <c r="G1791">
        <v>25706</v>
      </c>
      <c r="H1791">
        <v>60</v>
      </c>
      <c r="I1791" t="s">
        <v>26</v>
      </c>
      <c r="J1791" t="s">
        <v>30</v>
      </c>
      <c r="K1791">
        <v>1051</v>
      </c>
      <c r="L1791">
        <v>0.37786657299999998</v>
      </c>
      <c r="M1791" t="s">
        <v>38</v>
      </c>
      <c r="N1791">
        <v>22</v>
      </c>
      <c r="O1791">
        <v>6964</v>
      </c>
      <c r="P1791">
        <v>8337.75</v>
      </c>
      <c r="Q1791">
        <v>8570</v>
      </c>
      <c r="R1791">
        <v>0.232897147</v>
      </c>
      <c r="S1791">
        <v>0</v>
      </c>
      <c r="T1791">
        <v>56</v>
      </c>
    </row>
    <row r="1792" spans="1:20" x14ac:dyDescent="0.25">
      <c r="A1792" s="1">
        <v>44891</v>
      </c>
      <c r="B1792">
        <v>18</v>
      </c>
      <c r="C1792">
        <v>71059</v>
      </c>
      <c r="D1792">
        <v>520</v>
      </c>
      <c r="E1792" t="s">
        <v>20</v>
      </c>
      <c r="F1792" t="s">
        <v>29</v>
      </c>
      <c r="H1792">
        <v>36</v>
      </c>
      <c r="I1792" t="s">
        <v>35</v>
      </c>
      <c r="J1792" t="s">
        <v>27</v>
      </c>
      <c r="K1792">
        <v>489</v>
      </c>
      <c r="L1792">
        <v>0.50188158599999999</v>
      </c>
      <c r="M1792" t="s">
        <v>28</v>
      </c>
      <c r="N1792">
        <v>39</v>
      </c>
      <c r="O1792">
        <v>5112</v>
      </c>
      <c r="P1792">
        <v>5921.5833329999996</v>
      </c>
      <c r="Q1792">
        <v>37855</v>
      </c>
      <c r="R1792">
        <v>0.23240873000000001</v>
      </c>
      <c r="S1792">
        <v>0</v>
      </c>
      <c r="T1792">
        <v>59</v>
      </c>
    </row>
    <row r="1793" spans="1:20" x14ac:dyDescent="0.25">
      <c r="A1793" s="1">
        <v>44892</v>
      </c>
      <c r="B1793">
        <v>41</v>
      </c>
      <c r="C1793">
        <v>68168</v>
      </c>
      <c r="D1793">
        <v>584</v>
      </c>
      <c r="E1793" t="s">
        <v>20</v>
      </c>
      <c r="F1793" t="s">
        <v>32</v>
      </c>
      <c r="G1793">
        <v>15688</v>
      </c>
      <c r="H1793">
        <v>108</v>
      </c>
      <c r="I1793" t="s">
        <v>22</v>
      </c>
      <c r="J1793" t="s">
        <v>27</v>
      </c>
      <c r="K1793">
        <v>377</v>
      </c>
      <c r="L1793">
        <v>0.390451567</v>
      </c>
      <c r="M1793" t="s">
        <v>28</v>
      </c>
      <c r="N1793">
        <v>18</v>
      </c>
      <c r="O1793">
        <v>6581</v>
      </c>
      <c r="P1793">
        <v>5680.6666670000004</v>
      </c>
      <c r="Q1793">
        <v>10323</v>
      </c>
      <c r="R1793">
        <v>0.25763419799999998</v>
      </c>
      <c r="S1793">
        <v>0</v>
      </c>
      <c r="T1793">
        <v>55</v>
      </c>
    </row>
    <row r="1794" spans="1:20" x14ac:dyDescent="0.25">
      <c r="A1794" s="1">
        <v>44893</v>
      </c>
      <c r="B1794">
        <v>38</v>
      </c>
      <c r="D1794">
        <v>574</v>
      </c>
      <c r="E1794" t="s">
        <v>20</v>
      </c>
      <c r="F1794" t="s">
        <v>29</v>
      </c>
      <c r="G1794">
        <v>15914</v>
      </c>
      <c r="I1794" t="s">
        <v>26</v>
      </c>
      <c r="J1794" t="s">
        <v>23</v>
      </c>
      <c r="K1794">
        <v>514</v>
      </c>
      <c r="L1794">
        <v>0.44289708100000003</v>
      </c>
      <c r="M1794" t="s">
        <v>31</v>
      </c>
      <c r="N1794">
        <v>25</v>
      </c>
      <c r="O1794">
        <v>763</v>
      </c>
      <c r="P1794">
        <v>9534.6666669999995</v>
      </c>
      <c r="Q1794">
        <v>10937</v>
      </c>
      <c r="R1794">
        <v>0.26831677900000001</v>
      </c>
      <c r="S1794">
        <v>0</v>
      </c>
      <c r="T1794">
        <v>62</v>
      </c>
    </row>
    <row r="1795" spans="1:20" x14ac:dyDescent="0.25">
      <c r="A1795" s="1">
        <v>44894</v>
      </c>
      <c r="B1795">
        <v>48</v>
      </c>
      <c r="C1795">
        <v>17777</v>
      </c>
      <c r="D1795">
        <v>605</v>
      </c>
      <c r="E1795" t="s">
        <v>33</v>
      </c>
      <c r="F1795" t="s">
        <v>29</v>
      </c>
      <c r="G1795">
        <v>39532</v>
      </c>
      <c r="H1795">
        <v>60</v>
      </c>
      <c r="I1795" t="s">
        <v>26</v>
      </c>
      <c r="J1795" t="s">
        <v>23</v>
      </c>
      <c r="K1795">
        <v>437</v>
      </c>
      <c r="L1795">
        <v>0.33009751799999998</v>
      </c>
      <c r="M1795" t="s">
        <v>28</v>
      </c>
      <c r="N1795">
        <v>27</v>
      </c>
      <c r="O1795">
        <v>749</v>
      </c>
      <c r="P1795">
        <v>1481.416667</v>
      </c>
      <c r="Q1795">
        <v>15171</v>
      </c>
      <c r="R1795">
        <v>0.23479193900000001</v>
      </c>
      <c r="S1795">
        <v>0</v>
      </c>
      <c r="T1795">
        <v>58</v>
      </c>
    </row>
    <row r="1796" spans="1:20" x14ac:dyDescent="0.25">
      <c r="A1796" s="1">
        <v>44895</v>
      </c>
      <c r="B1796">
        <v>42</v>
      </c>
      <c r="C1796">
        <v>22075</v>
      </c>
      <c r="D1796">
        <v>600</v>
      </c>
      <c r="E1796" t="s">
        <v>52</v>
      </c>
      <c r="F1796" t="s">
        <v>29</v>
      </c>
      <c r="G1796">
        <v>28790</v>
      </c>
      <c r="H1796">
        <v>36</v>
      </c>
      <c r="I1796" t="s">
        <v>22</v>
      </c>
      <c r="J1796" t="s">
        <v>23</v>
      </c>
      <c r="K1796">
        <v>336</v>
      </c>
      <c r="L1796">
        <v>0.12543652899999999</v>
      </c>
      <c r="M1796" t="s">
        <v>24</v>
      </c>
      <c r="N1796">
        <v>25</v>
      </c>
      <c r="O1796">
        <v>1112</v>
      </c>
      <c r="P1796">
        <v>1839.583333</v>
      </c>
      <c r="Q1796">
        <v>158796</v>
      </c>
      <c r="R1796">
        <v>0.18438560600000001</v>
      </c>
      <c r="S1796">
        <v>0</v>
      </c>
      <c r="T1796">
        <v>50</v>
      </c>
    </row>
    <row r="1797" spans="1:20" x14ac:dyDescent="0.25">
      <c r="A1797" s="1">
        <v>44896</v>
      </c>
      <c r="B1797">
        <v>30</v>
      </c>
      <c r="C1797">
        <v>53977</v>
      </c>
      <c r="D1797">
        <v>545</v>
      </c>
      <c r="E1797" t="s">
        <v>20</v>
      </c>
      <c r="F1797" t="s">
        <v>25</v>
      </c>
      <c r="G1797">
        <v>54566</v>
      </c>
      <c r="H1797">
        <v>60</v>
      </c>
      <c r="I1797" t="s">
        <v>35</v>
      </c>
      <c r="J1797" t="s">
        <v>27</v>
      </c>
      <c r="K1797">
        <v>302</v>
      </c>
      <c r="L1797">
        <v>0.44252477899999998</v>
      </c>
      <c r="M1797" t="s">
        <v>38</v>
      </c>
      <c r="N1797">
        <v>19</v>
      </c>
      <c r="O1797">
        <v>1614</v>
      </c>
      <c r="P1797">
        <v>4498.0833329999996</v>
      </c>
      <c r="Q1797">
        <v>9565</v>
      </c>
      <c r="R1797">
        <v>0.28957712299999999</v>
      </c>
      <c r="S1797">
        <v>0</v>
      </c>
      <c r="T1797">
        <v>68</v>
      </c>
    </row>
    <row r="1798" spans="1:20" x14ac:dyDescent="0.25">
      <c r="A1798" s="1">
        <v>44897</v>
      </c>
      <c r="B1798">
        <v>36</v>
      </c>
      <c r="C1798">
        <v>86859</v>
      </c>
      <c r="D1798">
        <v>615</v>
      </c>
      <c r="E1798" t="s">
        <v>20</v>
      </c>
      <c r="F1798" t="s">
        <v>21</v>
      </c>
      <c r="H1798">
        <v>24</v>
      </c>
      <c r="I1798" t="s">
        <v>22</v>
      </c>
      <c r="J1798" t="s">
        <v>30</v>
      </c>
      <c r="K1798">
        <v>426</v>
      </c>
      <c r="L1798">
        <v>0.376505376</v>
      </c>
      <c r="M1798" t="s">
        <v>34</v>
      </c>
      <c r="N1798">
        <v>25</v>
      </c>
      <c r="O1798">
        <v>3841</v>
      </c>
      <c r="P1798">
        <v>7238.25</v>
      </c>
      <c r="Q1798">
        <v>36743</v>
      </c>
      <c r="R1798">
        <v>0.158361312</v>
      </c>
      <c r="S1798">
        <v>1</v>
      </c>
      <c r="T1798">
        <v>40.799999999999997</v>
      </c>
    </row>
    <row r="1799" spans="1:20" x14ac:dyDescent="0.25">
      <c r="A1799" s="1">
        <v>44898</v>
      </c>
      <c r="B1799">
        <v>30</v>
      </c>
      <c r="C1799">
        <v>75237</v>
      </c>
      <c r="D1799">
        <v>498</v>
      </c>
      <c r="E1799" t="s">
        <v>20</v>
      </c>
      <c r="F1799" t="s">
        <v>25</v>
      </c>
      <c r="G1799">
        <v>41431</v>
      </c>
      <c r="H1799">
        <v>72</v>
      </c>
      <c r="I1799" t="s">
        <v>22</v>
      </c>
      <c r="J1799" t="s">
        <v>27</v>
      </c>
      <c r="K1799">
        <v>285</v>
      </c>
      <c r="L1799">
        <v>0.26074774099999998</v>
      </c>
      <c r="M1799" t="s">
        <v>24</v>
      </c>
      <c r="N1799">
        <v>27</v>
      </c>
      <c r="O1799">
        <v>22732</v>
      </c>
      <c r="P1799">
        <v>6269.75</v>
      </c>
      <c r="Q1799">
        <v>87432</v>
      </c>
      <c r="R1799">
        <v>0.30091440400000002</v>
      </c>
      <c r="S1799">
        <v>0</v>
      </c>
      <c r="T1799">
        <v>55</v>
      </c>
    </row>
    <row r="1800" spans="1:20" x14ac:dyDescent="0.25">
      <c r="A1800" s="1">
        <v>44899</v>
      </c>
      <c r="B1800">
        <v>52</v>
      </c>
      <c r="C1800">
        <v>216767</v>
      </c>
      <c r="D1800">
        <v>557</v>
      </c>
      <c r="E1800" t="s">
        <v>33</v>
      </c>
      <c r="F1800" t="s">
        <v>25</v>
      </c>
      <c r="G1800">
        <v>10603</v>
      </c>
      <c r="H1800">
        <v>72</v>
      </c>
      <c r="I1800" t="s">
        <v>22</v>
      </c>
      <c r="J1800" t="s">
        <v>27</v>
      </c>
      <c r="K1800">
        <v>557</v>
      </c>
      <c r="L1800">
        <v>0.12530813599999999</v>
      </c>
      <c r="M1800" t="s">
        <v>24</v>
      </c>
      <c r="N1800">
        <v>29</v>
      </c>
      <c r="O1800">
        <v>5023</v>
      </c>
      <c r="P1800">
        <v>18063.916669999999</v>
      </c>
      <c r="Q1800">
        <v>101060</v>
      </c>
      <c r="R1800">
        <v>0.25493426699999999</v>
      </c>
      <c r="S1800">
        <v>1</v>
      </c>
      <c r="T1800">
        <v>48</v>
      </c>
    </row>
    <row r="1801" spans="1:20" x14ac:dyDescent="0.25">
      <c r="A1801" s="1">
        <v>44900</v>
      </c>
      <c r="B1801">
        <v>40</v>
      </c>
      <c r="C1801">
        <v>29480</v>
      </c>
      <c r="D1801">
        <v>624</v>
      </c>
      <c r="E1801" t="s">
        <v>20</v>
      </c>
      <c r="F1801" t="s">
        <v>29</v>
      </c>
      <c r="G1801">
        <v>16867</v>
      </c>
      <c r="H1801">
        <v>60</v>
      </c>
      <c r="I1801" t="s">
        <v>26</v>
      </c>
      <c r="J1801" t="s">
        <v>23</v>
      </c>
      <c r="K1801">
        <v>361</v>
      </c>
      <c r="L1801">
        <v>0.13868096199999999</v>
      </c>
      <c r="M1801" t="s">
        <v>34</v>
      </c>
      <c r="N1801">
        <v>26</v>
      </c>
      <c r="O1801">
        <v>6946</v>
      </c>
      <c r="P1801">
        <v>2456.666667</v>
      </c>
      <c r="Q1801">
        <v>288912</v>
      </c>
      <c r="R1801">
        <v>0.18797677700000001</v>
      </c>
      <c r="S1801">
        <v>1</v>
      </c>
      <c r="T1801">
        <v>35.200000000000003</v>
      </c>
    </row>
    <row r="1802" spans="1:20" x14ac:dyDescent="0.25">
      <c r="A1802" s="1">
        <v>44901</v>
      </c>
      <c r="B1802">
        <v>62</v>
      </c>
      <c r="C1802">
        <v>79843</v>
      </c>
      <c r="D1802">
        <v>555</v>
      </c>
      <c r="E1802" t="s">
        <v>45</v>
      </c>
      <c r="G1802">
        <v>19215</v>
      </c>
      <c r="H1802">
        <v>36</v>
      </c>
      <c r="I1802" t="s">
        <v>26</v>
      </c>
      <c r="J1802" t="s">
        <v>27</v>
      </c>
      <c r="K1802">
        <v>690</v>
      </c>
      <c r="L1802">
        <v>0.266816198</v>
      </c>
      <c r="M1802" t="s">
        <v>38</v>
      </c>
      <c r="N1802">
        <v>22</v>
      </c>
      <c r="O1802">
        <v>2515</v>
      </c>
      <c r="P1802">
        <v>6653.5833329999996</v>
      </c>
      <c r="Q1802">
        <v>77447</v>
      </c>
      <c r="R1802">
        <v>0.20274720500000001</v>
      </c>
      <c r="S1802">
        <v>1</v>
      </c>
      <c r="T1802">
        <v>41.6</v>
      </c>
    </row>
    <row r="1803" spans="1:20" x14ac:dyDescent="0.25">
      <c r="A1803" s="1">
        <v>44902</v>
      </c>
      <c r="B1803">
        <v>39</v>
      </c>
      <c r="C1803">
        <v>43119</v>
      </c>
      <c r="D1803">
        <v>618</v>
      </c>
      <c r="E1803" t="s">
        <v>20</v>
      </c>
      <c r="F1803" t="s">
        <v>29</v>
      </c>
      <c r="G1803">
        <v>22637</v>
      </c>
      <c r="H1803">
        <v>36</v>
      </c>
      <c r="I1803" t="s">
        <v>22</v>
      </c>
      <c r="J1803" t="s">
        <v>27</v>
      </c>
      <c r="K1803">
        <v>374</v>
      </c>
      <c r="L1803">
        <v>0.28418674100000002</v>
      </c>
      <c r="M1803" t="s">
        <v>24</v>
      </c>
      <c r="N1803">
        <v>30</v>
      </c>
      <c r="O1803">
        <v>657</v>
      </c>
      <c r="P1803">
        <v>3593.25</v>
      </c>
      <c r="Q1803">
        <v>4094</v>
      </c>
      <c r="R1803">
        <v>0.204579487</v>
      </c>
      <c r="S1803">
        <v>0</v>
      </c>
      <c r="T1803">
        <v>50</v>
      </c>
    </row>
    <row r="1804" spans="1:20" x14ac:dyDescent="0.25">
      <c r="A1804" s="1">
        <v>44903</v>
      </c>
      <c r="B1804">
        <v>31</v>
      </c>
      <c r="C1804">
        <v>68448</v>
      </c>
      <c r="D1804">
        <v>581</v>
      </c>
      <c r="E1804" t="s">
        <v>72</v>
      </c>
      <c r="F1804" t="s">
        <v>29</v>
      </c>
      <c r="G1804">
        <v>51407</v>
      </c>
      <c r="H1804">
        <v>36</v>
      </c>
      <c r="I1804" t="s">
        <v>22</v>
      </c>
      <c r="J1804" t="s">
        <v>27</v>
      </c>
      <c r="K1804">
        <v>362</v>
      </c>
      <c r="L1804">
        <v>0.41225406999999997</v>
      </c>
      <c r="M1804" t="s">
        <v>24</v>
      </c>
      <c r="N1804">
        <v>22</v>
      </c>
      <c r="O1804">
        <v>484</v>
      </c>
      <c r="P1804">
        <v>5704</v>
      </c>
      <c r="Q1804">
        <v>54161</v>
      </c>
      <c r="R1804">
        <v>0.24854764900000001</v>
      </c>
      <c r="S1804">
        <v>0</v>
      </c>
      <c r="T1804">
        <v>57</v>
      </c>
    </row>
    <row r="1805" spans="1:20" x14ac:dyDescent="0.25">
      <c r="A1805" s="1">
        <v>44904</v>
      </c>
      <c r="B1805">
        <v>21</v>
      </c>
      <c r="D1805">
        <v>594</v>
      </c>
      <c r="E1805" t="s">
        <v>33</v>
      </c>
      <c r="F1805" t="s">
        <v>25</v>
      </c>
      <c r="G1805">
        <v>21544</v>
      </c>
      <c r="I1805" t="s">
        <v>22</v>
      </c>
      <c r="J1805" t="s">
        <v>30</v>
      </c>
      <c r="K1805">
        <v>389</v>
      </c>
      <c r="L1805">
        <v>0.54897125000000002</v>
      </c>
      <c r="M1805" t="s">
        <v>24</v>
      </c>
      <c r="N1805">
        <v>24</v>
      </c>
      <c r="O1805">
        <v>4019</v>
      </c>
      <c r="P1805">
        <v>4708.8333329999996</v>
      </c>
      <c r="Q1805">
        <v>8212</v>
      </c>
      <c r="R1805">
        <v>0.24882283199999999</v>
      </c>
      <c r="S1805">
        <v>0</v>
      </c>
      <c r="T1805">
        <v>61</v>
      </c>
    </row>
    <row r="1806" spans="1:20" x14ac:dyDescent="0.25">
      <c r="A1806" s="1">
        <v>44905</v>
      </c>
      <c r="B1806">
        <v>18</v>
      </c>
      <c r="C1806">
        <v>27225</v>
      </c>
      <c r="D1806">
        <v>433</v>
      </c>
      <c r="E1806" t="s">
        <v>20</v>
      </c>
      <c r="F1806" t="s">
        <v>32</v>
      </c>
      <c r="G1806">
        <v>22851</v>
      </c>
      <c r="H1806">
        <v>24</v>
      </c>
      <c r="I1806" t="s">
        <v>22</v>
      </c>
      <c r="J1806" t="s">
        <v>30</v>
      </c>
      <c r="K1806">
        <v>421</v>
      </c>
      <c r="L1806">
        <v>0.45653332899999999</v>
      </c>
      <c r="M1806" t="s">
        <v>28</v>
      </c>
      <c r="N1806">
        <v>21</v>
      </c>
      <c r="O1806">
        <v>1523</v>
      </c>
      <c r="P1806">
        <v>2268.75</v>
      </c>
      <c r="Q1806">
        <v>49068</v>
      </c>
      <c r="R1806">
        <v>0.32543154000000002</v>
      </c>
      <c r="S1806">
        <v>0</v>
      </c>
      <c r="T1806">
        <v>57</v>
      </c>
    </row>
    <row r="1807" spans="1:20" x14ac:dyDescent="0.25">
      <c r="A1807" s="1">
        <v>44906</v>
      </c>
      <c r="B1807">
        <v>20</v>
      </c>
      <c r="C1807">
        <v>48703</v>
      </c>
      <c r="D1807">
        <v>482</v>
      </c>
      <c r="E1807" t="s">
        <v>33</v>
      </c>
      <c r="F1807" t="s">
        <v>32</v>
      </c>
      <c r="G1807">
        <v>10310</v>
      </c>
      <c r="H1807">
        <v>36</v>
      </c>
      <c r="I1807" t="s">
        <v>35</v>
      </c>
      <c r="J1807" t="s">
        <v>27</v>
      </c>
      <c r="K1807">
        <v>662</v>
      </c>
      <c r="L1807">
        <v>0.51647773900000005</v>
      </c>
      <c r="M1807" t="s">
        <v>34</v>
      </c>
      <c r="N1807">
        <v>19</v>
      </c>
      <c r="O1807">
        <v>1841</v>
      </c>
      <c r="P1807">
        <v>4058.583333</v>
      </c>
      <c r="Q1807">
        <v>23106</v>
      </c>
      <c r="R1807">
        <v>0.27310114400000002</v>
      </c>
      <c r="S1807">
        <v>0</v>
      </c>
      <c r="T1807">
        <v>64</v>
      </c>
    </row>
    <row r="1808" spans="1:20" x14ac:dyDescent="0.25">
      <c r="A1808" s="1">
        <v>44907</v>
      </c>
      <c r="B1808">
        <v>43</v>
      </c>
      <c r="C1808">
        <v>50291</v>
      </c>
      <c r="D1808">
        <v>551</v>
      </c>
      <c r="E1808" t="s">
        <v>20</v>
      </c>
      <c r="F1808" t="s">
        <v>32</v>
      </c>
      <c r="G1808">
        <v>14547</v>
      </c>
      <c r="H1808">
        <v>48</v>
      </c>
      <c r="I1808" t="s">
        <v>44</v>
      </c>
      <c r="J1808" t="s">
        <v>27</v>
      </c>
      <c r="K1808">
        <v>227</v>
      </c>
      <c r="L1808">
        <v>0.19781763099999999</v>
      </c>
      <c r="M1808" t="s">
        <v>31</v>
      </c>
      <c r="N1808">
        <v>19</v>
      </c>
      <c r="O1808">
        <v>1033</v>
      </c>
      <c r="P1808">
        <v>4190.9166670000004</v>
      </c>
      <c r="Q1808">
        <v>42035</v>
      </c>
      <c r="R1808">
        <v>0.240513053</v>
      </c>
      <c r="S1808">
        <v>0</v>
      </c>
      <c r="T1808">
        <v>50</v>
      </c>
    </row>
    <row r="1809" spans="1:20" x14ac:dyDescent="0.25">
      <c r="A1809" s="1">
        <v>44908</v>
      </c>
      <c r="B1809">
        <v>46</v>
      </c>
      <c r="C1809">
        <v>49697</v>
      </c>
      <c r="D1809">
        <v>527</v>
      </c>
      <c r="E1809" t="s">
        <v>20</v>
      </c>
      <c r="F1809" t="s">
        <v>32</v>
      </c>
      <c r="H1809">
        <v>48</v>
      </c>
      <c r="I1809" t="s">
        <v>44</v>
      </c>
      <c r="J1809" t="s">
        <v>27</v>
      </c>
      <c r="K1809">
        <v>1203</v>
      </c>
      <c r="L1809">
        <v>0.311474633</v>
      </c>
      <c r="M1809" t="s">
        <v>28</v>
      </c>
      <c r="N1809">
        <v>29</v>
      </c>
      <c r="O1809">
        <v>2330</v>
      </c>
      <c r="P1809">
        <v>4141.4166670000004</v>
      </c>
      <c r="Q1809">
        <v>6085</v>
      </c>
      <c r="R1809">
        <v>0.198073104</v>
      </c>
      <c r="S1809">
        <v>0</v>
      </c>
      <c r="T1809">
        <v>55</v>
      </c>
    </row>
    <row r="1810" spans="1:20" x14ac:dyDescent="0.25">
      <c r="A1810" s="1">
        <v>44909</v>
      </c>
      <c r="B1810">
        <v>21</v>
      </c>
      <c r="C1810">
        <v>84530</v>
      </c>
      <c r="D1810">
        <v>488</v>
      </c>
      <c r="E1810" t="s">
        <v>20</v>
      </c>
      <c r="F1810" t="s">
        <v>29</v>
      </c>
      <c r="G1810">
        <v>19696</v>
      </c>
      <c r="H1810">
        <v>60</v>
      </c>
      <c r="I1810" t="s">
        <v>22</v>
      </c>
      <c r="J1810" t="s">
        <v>23</v>
      </c>
      <c r="K1810">
        <v>257</v>
      </c>
      <c r="L1810">
        <v>0.31894106799999999</v>
      </c>
      <c r="M1810" t="s">
        <v>24</v>
      </c>
      <c r="N1810">
        <v>26</v>
      </c>
      <c r="O1810">
        <v>2353</v>
      </c>
      <c r="P1810">
        <v>7044.1666670000004</v>
      </c>
      <c r="Q1810">
        <v>7501</v>
      </c>
      <c r="R1810">
        <v>0.25539705099999999</v>
      </c>
      <c r="S1810">
        <v>0</v>
      </c>
      <c r="T1810">
        <v>55</v>
      </c>
    </row>
    <row r="1811" spans="1:20" x14ac:dyDescent="0.25">
      <c r="A1811" s="1">
        <v>44910</v>
      </c>
      <c r="B1811">
        <v>50</v>
      </c>
      <c r="C1811">
        <v>204742</v>
      </c>
      <c r="D1811">
        <v>516</v>
      </c>
      <c r="E1811" t="s">
        <v>20</v>
      </c>
      <c r="F1811" t="s">
        <v>32</v>
      </c>
      <c r="G1811">
        <v>16015</v>
      </c>
      <c r="H1811">
        <v>60</v>
      </c>
      <c r="I1811" t="s">
        <v>22</v>
      </c>
      <c r="J1811" t="s">
        <v>30</v>
      </c>
      <c r="K1811">
        <v>338</v>
      </c>
      <c r="L1811">
        <v>0.13349487299999999</v>
      </c>
      <c r="M1811" t="s">
        <v>38</v>
      </c>
      <c r="N1811">
        <v>21</v>
      </c>
      <c r="O1811">
        <v>1721</v>
      </c>
      <c r="P1811">
        <v>17061.833330000001</v>
      </c>
      <c r="Q1811">
        <v>89087</v>
      </c>
      <c r="R1811">
        <v>0.25397780599999997</v>
      </c>
      <c r="S1811">
        <v>1</v>
      </c>
      <c r="T1811">
        <v>36</v>
      </c>
    </row>
    <row r="1812" spans="1:20" x14ac:dyDescent="0.25">
      <c r="A1812" s="1">
        <v>44911</v>
      </c>
      <c r="B1812">
        <v>34</v>
      </c>
      <c r="C1812">
        <v>15104</v>
      </c>
      <c r="D1812">
        <v>550</v>
      </c>
      <c r="E1812" t="s">
        <v>20</v>
      </c>
      <c r="F1812" t="s">
        <v>21</v>
      </c>
      <c r="G1812">
        <v>14424</v>
      </c>
      <c r="H1812">
        <v>36</v>
      </c>
      <c r="I1812" t="s">
        <v>22</v>
      </c>
      <c r="J1812" t="s">
        <v>34</v>
      </c>
      <c r="K1812">
        <v>265</v>
      </c>
      <c r="L1812">
        <v>2.4835577000000001E-2</v>
      </c>
      <c r="M1812" t="s">
        <v>24</v>
      </c>
      <c r="N1812">
        <v>34</v>
      </c>
      <c r="O1812">
        <v>9823</v>
      </c>
      <c r="P1812">
        <v>1258.666667</v>
      </c>
      <c r="Q1812">
        <v>4672</v>
      </c>
      <c r="R1812">
        <v>0.22055988700000001</v>
      </c>
      <c r="S1812">
        <v>0</v>
      </c>
      <c r="T1812">
        <v>53</v>
      </c>
    </row>
    <row r="1813" spans="1:20" x14ac:dyDescent="0.25">
      <c r="A1813" s="1">
        <v>44912</v>
      </c>
      <c r="B1813">
        <v>41</v>
      </c>
      <c r="C1813">
        <v>131852</v>
      </c>
      <c r="D1813">
        <v>653</v>
      </c>
      <c r="E1813" t="s">
        <v>33</v>
      </c>
      <c r="F1813" t="s">
        <v>41</v>
      </c>
      <c r="G1813">
        <v>14605</v>
      </c>
      <c r="H1813">
        <v>48</v>
      </c>
      <c r="I1813" t="s">
        <v>22</v>
      </c>
      <c r="J1813" t="s">
        <v>27</v>
      </c>
      <c r="K1813">
        <v>288</v>
      </c>
      <c r="L1813">
        <v>6.2506887999999997E-2</v>
      </c>
      <c r="M1813" t="s">
        <v>28</v>
      </c>
      <c r="N1813">
        <v>20</v>
      </c>
      <c r="O1813">
        <v>12529</v>
      </c>
      <c r="P1813">
        <v>10987.666670000001</v>
      </c>
      <c r="Q1813">
        <v>4048</v>
      </c>
      <c r="R1813">
        <v>0.16367900799999999</v>
      </c>
      <c r="S1813">
        <v>1</v>
      </c>
      <c r="T1813">
        <v>36.799999999999997</v>
      </c>
    </row>
    <row r="1814" spans="1:20" x14ac:dyDescent="0.25">
      <c r="A1814" s="1">
        <v>44913</v>
      </c>
      <c r="B1814">
        <v>59</v>
      </c>
      <c r="C1814">
        <v>80854</v>
      </c>
      <c r="D1814">
        <v>437</v>
      </c>
      <c r="E1814" t="s">
        <v>33</v>
      </c>
      <c r="F1814" t="s">
        <v>25</v>
      </c>
      <c r="G1814">
        <v>71621</v>
      </c>
      <c r="H1814">
        <v>24</v>
      </c>
      <c r="I1814" t="s">
        <v>22</v>
      </c>
      <c r="J1814" t="s">
        <v>23</v>
      </c>
      <c r="K1814">
        <v>699</v>
      </c>
      <c r="L1814">
        <v>0.249195483</v>
      </c>
      <c r="M1814" t="s">
        <v>31</v>
      </c>
      <c r="N1814">
        <v>18</v>
      </c>
      <c r="O1814">
        <v>2482</v>
      </c>
      <c r="P1814">
        <v>6737.8333329999996</v>
      </c>
      <c r="Q1814">
        <v>111095</v>
      </c>
      <c r="R1814">
        <v>0.27750617999999999</v>
      </c>
      <c r="S1814">
        <v>0</v>
      </c>
      <c r="T1814">
        <v>50</v>
      </c>
    </row>
    <row r="1815" spans="1:20" x14ac:dyDescent="0.25">
      <c r="A1815" s="1">
        <v>44914</v>
      </c>
      <c r="B1815">
        <v>50</v>
      </c>
      <c r="D1815">
        <v>644</v>
      </c>
      <c r="E1815" t="s">
        <v>20</v>
      </c>
      <c r="F1815" t="s">
        <v>25</v>
      </c>
      <c r="G1815">
        <v>52779</v>
      </c>
      <c r="I1815" t="s">
        <v>22</v>
      </c>
      <c r="J1815" t="s">
        <v>27</v>
      </c>
      <c r="K1815">
        <v>229</v>
      </c>
      <c r="L1815">
        <v>0.19370610499999999</v>
      </c>
      <c r="M1815" t="s">
        <v>24</v>
      </c>
      <c r="N1815">
        <v>20</v>
      </c>
      <c r="O1815">
        <v>3276</v>
      </c>
      <c r="P1815">
        <v>3041.916667</v>
      </c>
      <c r="Q1815">
        <v>28206</v>
      </c>
      <c r="R1815">
        <v>0.225778638</v>
      </c>
      <c r="S1815">
        <v>0</v>
      </c>
      <c r="T1815">
        <v>47</v>
      </c>
    </row>
    <row r="1816" spans="1:20" x14ac:dyDescent="0.25">
      <c r="A1816" s="1">
        <v>44915</v>
      </c>
      <c r="B1816">
        <v>36</v>
      </c>
      <c r="C1816">
        <v>35137</v>
      </c>
      <c r="D1816">
        <v>573</v>
      </c>
      <c r="E1816" t="s">
        <v>52</v>
      </c>
      <c r="F1816" t="s">
        <v>25</v>
      </c>
      <c r="G1816">
        <v>4699</v>
      </c>
      <c r="H1816">
        <v>36</v>
      </c>
      <c r="I1816" t="s">
        <v>22</v>
      </c>
      <c r="J1816" t="s">
        <v>27</v>
      </c>
      <c r="K1816">
        <v>209</v>
      </c>
      <c r="L1816">
        <v>0.35530307700000002</v>
      </c>
      <c r="M1816" t="s">
        <v>28</v>
      </c>
      <c r="N1816">
        <v>32</v>
      </c>
      <c r="O1816">
        <v>7875</v>
      </c>
      <c r="P1816">
        <v>2928.083333</v>
      </c>
      <c r="Q1816">
        <v>8211</v>
      </c>
      <c r="R1816">
        <v>0.180720356</v>
      </c>
      <c r="S1816">
        <v>1</v>
      </c>
      <c r="T1816">
        <v>44</v>
      </c>
    </row>
    <row r="1817" spans="1:20" x14ac:dyDescent="0.25">
      <c r="A1817" t="s">
        <v>154</v>
      </c>
      <c r="B1817">
        <v>29</v>
      </c>
      <c r="C1817">
        <v>76592</v>
      </c>
      <c r="D1817">
        <v>523</v>
      </c>
      <c r="E1817" t="s">
        <v>54</v>
      </c>
      <c r="H1817">
        <v>24</v>
      </c>
      <c r="I1817" t="s">
        <v>22</v>
      </c>
      <c r="J1817" t="s">
        <v>34</v>
      </c>
      <c r="K1817">
        <v>590</v>
      </c>
      <c r="L1817">
        <v>0.53054326799999996</v>
      </c>
      <c r="M1817" t="s">
        <v>38</v>
      </c>
      <c r="N1817">
        <v>23</v>
      </c>
      <c r="O1817">
        <v>15172</v>
      </c>
      <c r="P1817">
        <v>6382.6666670000004</v>
      </c>
      <c r="Q1817">
        <v>49584</v>
      </c>
      <c r="R1817">
        <v>0.23191204700000001</v>
      </c>
      <c r="S1817">
        <v>1</v>
      </c>
      <c r="T1817">
        <v>45.6</v>
      </c>
    </row>
    <row r="1818" spans="1:20" x14ac:dyDescent="0.25">
      <c r="A1818" s="1">
        <v>44917</v>
      </c>
      <c r="B1818">
        <v>18</v>
      </c>
      <c r="C1818">
        <v>38111</v>
      </c>
      <c r="E1818" t="s">
        <v>20</v>
      </c>
      <c r="F1818" t="s">
        <v>29</v>
      </c>
      <c r="G1818">
        <v>11546</v>
      </c>
      <c r="H1818">
        <v>36</v>
      </c>
      <c r="I1818" t="s">
        <v>26</v>
      </c>
      <c r="J1818" t="s">
        <v>27</v>
      </c>
      <c r="K1818">
        <v>401</v>
      </c>
      <c r="L1818">
        <v>0.21265859000000001</v>
      </c>
      <c r="M1818" t="s">
        <v>28</v>
      </c>
      <c r="N1818">
        <v>29</v>
      </c>
      <c r="O1818">
        <v>893</v>
      </c>
      <c r="P1818">
        <v>3175.916667</v>
      </c>
      <c r="Q1818">
        <v>3073</v>
      </c>
      <c r="R1818">
        <v>0.26418309600000001</v>
      </c>
      <c r="S1818">
        <v>0</v>
      </c>
      <c r="T1818">
        <v>53</v>
      </c>
    </row>
    <row r="1819" spans="1:20" x14ac:dyDescent="0.25">
      <c r="A1819" s="1">
        <v>44918</v>
      </c>
      <c r="B1819">
        <v>31</v>
      </c>
      <c r="C1819">
        <v>44609</v>
      </c>
      <c r="D1819">
        <v>511</v>
      </c>
      <c r="E1819" t="s">
        <v>20</v>
      </c>
      <c r="F1819" t="s">
        <v>25</v>
      </c>
      <c r="G1819">
        <v>12667</v>
      </c>
      <c r="H1819">
        <v>12</v>
      </c>
      <c r="I1819" t="s">
        <v>35</v>
      </c>
      <c r="J1819" t="s">
        <v>27</v>
      </c>
      <c r="K1819">
        <v>553</v>
      </c>
      <c r="L1819">
        <v>0.30959456099999999</v>
      </c>
      <c r="M1819" t="s">
        <v>38</v>
      </c>
      <c r="N1819">
        <v>21</v>
      </c>
      <c r="O1819">
        <v>10394</v>
      </c>
      <c r="P1819">
        <v>3717.416667</v>
      </c>
      <c r="Q1819">
        <v>19602</v>
      </c>
      <c r="R1819">
        <v>0.196738099</v>
      </c>
      <c r="S1819">
        <v>0</v>
      </c>
      <c r="T1819">
        <v>56</v>
      </c>
    </row>
    <row r="1820" spans="1:20" x14ac:dyDescent="0.25">
      <c r="A1820" s="1">
        <v>44919</v>
      </c>
      <c r="B1820">
        <v>37</v>
      </c>
      <c r="C1820">
        <v>25956</v>
      </c>
      <c r="D1820">
        <v>604</v>
      </c>
      <c r="E1820" t="s">
        <v>20</v>
      </c>
      <c r="F1820" t="s">
        <v>25</v>
      </c>
      <c r="G1820">
        <v>58948</v>
      </c>
      <c r="H1820">
        <v>24</v>
      </c>
      <c r="I1820" t="s">
        <v>44</v>
      </c>
      <c r="J1820" t="s">
        <v>23</v>
      </c>
      <c r="K1820">
        <v>1281</v>
      </c>
      <c r="L1820">
        <v>0.36264195199999999</v>
      </c>
      <c r="M1820" t="s">
        <v>38</v>
      </c>
      <c r="N1820">
        <v>26</v>
      </c>
      <c r="O1820">
        <v>461</v>
      </c>
      <c r="P1820">
        <v>2163</v>
      </c>
      <c r="Q1820">
        <v>336696</v>
      </c>
      <c r="R1820">
        <v>0.24402929400000001</v>
      </c>
      <c r="S1820">
        <v>0</v>
      </c>
      <c r="T1820">
        <v>54</v>
      </c>
    </row>
    <row r="1821" spans="1:20" x14ac:dyDescent="0.25">
      <c r="A1821" s="1">
        <v>44920</v>
      </c>
      <c r="B1821">
        <v>28</v>
      </c>
      <c r="C1821">
        <v>26785</v>
      </c>
      <c r="D1821">
        <v>612</v>
      </c>
      <c r="E1821" t="s">
        <v>20</v>
      </c>
      <c r="G1821">
        <v>18298</v>
      </c>
      <c r="H1821">
        <v>120</v>
      </c>
      <c r="I1821" t="s">
        <v>26</v>
      </c>
      <c r="J1821" t="s">
        <v>27</v>
      </c>
      <c r="K1821">
        <v>823</v>
      </c>
      <c r="L1821">
        <v>0.124408714</v>
      </c>
      <c r="M1821" t="s">
        <v>34</v>
      </c>
      <c r="N1821">
        <v>27</v>
      </c>
      <c r="O1821">
        <v>4573</v>
      </c>
      <c r="P1821">
        <v>2232.083333</v>
      </c>
      <c r="Q1821">
        <v>37128</v>
      </c>
      <c r="R1821">
        <v>0.27228944999999999</v>
      </c>
      <c r="S1821">
        <v>0</v>
      </c>
      <c r="T1821">
        <v>54</v>
      </c>
    </row>
    <row r="1822" spans="1:20" x14ac:dyDescent="0.25">
      <c r="A1822" s="1">
        <v>44921</v>
      </c>
      <c r="B1822">
        <v>38</v>
      </c>
      <c r="C1822">
        <v>25855</v>
      </c>
      <c r="D1822">
        <v>487</v>
      </c>
      <c r="E1822" t="s">
        <v>20</v>
      </c>
      <c r="F1822" t="s">
        <v>29</v>
      </c>
      <c r="G1822">
        <v>9043</v>
      </c>
      <c r="H1822">
        <v>108</v>
      </c>
      <c r="I1822" t="s">
        <v>22</v>
      </c>
      <c r="J1822" t="s">
        <v>27</v>
      </c>
      <c r="K1822">
        <v>216</v>
      </c>
      <c r="L1822">
        <v>0.45543815999999998</v>
      </c>
      <c r="M1822" t="s">
        <v>24</v>
      </c>
      <c r="N1822">
        <v>21</v>
      </c>
      <c r="O1822">
        <v>10263</v>
      </c>
      <c r="P1822">
        <v>2154.583333</v>
      </c>
      <c r="Q1822">
        <v>5822</v>
      </c>
      <c r="R1822">
        <v>0.26134416700000002</v>
      </c>
      <c r="S1822">
        <v>0</v>
      </c>
      <c r="T1822">
        <v>57</v>
      </c>
    </row>
    <row r="1823" spans="1:20" x14ac:dyDescent="0.25">
      <c r="A1823" s="1">
        <v>44922</v>
      </c>
      <c r="B1823">
        <v>40</v>
      </c>
      <c r="C1823">
        <v>41591</v>
      </c>
      <c r="D1823">
        <v>615</v>
      </c>
      <c r="E1823" t="s">
        <v>20</v>
      </c>
      <c r="F1823" t="s">
        <v>29</v>
      </c>
      <c r="G1823">
        <v>20339</v>
      </c>
      <c r="H1823">
        <v>36</v>
      </c>
      <c r="I1823" t="s">
        <v>22</v>
      </c>
      <c r="J1823" t="s">
        <v>30</v>
      </c>
      <c r="K1823">
        <v>210</v>
      </c>
      <c r="L1823">
        <v>0.50226156499999997</v>
      </c>
      <c r="M1823" t="s">
        <v>28</v>
      </c>
      <c r="N1823">
        <v>27</v>
      </c>
      <c r="O1823">
        <v>6497</v>
      </c>
      <c r="P1823">
        <v>3465.916667</v>
      </c>
      <c r="Q1823">
        <v>258252</v>
      </c>
      <c r="R1823">
        <v>0.19615205699999999</v>
      </c>
      <c r="S1823">
        <v>1</v>
      </c>
      <c r="T1823">
        <v>39.200000000000003</v>
      </c>
    </row>
    <row r="1824" spans="1:20" x14ac:dyDescent="0.25">
      <c r="A1824" t="s">
        <v>155</v>
      </c>
      <c r="B1824">
        <v>37</v>
      </c>
      <c r="C1824">
        <v>52715</v>
      </c>
      <c r="D1824">
        <v>579</v>
      </c>
      <c r="E1824" t="s">
        <v>46</v>
      </c>
      <c r="F1824" t="s">
        <v>156</v>
      </c>
      <c r="G1824">
        <v>41874</v>
      </c>
      <c r="H1824">
        <v>84</v>
      </c>
      <c r="I1824" t="s">
        <v>26</v>
      </c>
      <c r="J1824" t="s">
        <v>23</v>
      </c>
      <c r="K1824">
        <v>306</v>
      </c>
      <c r="L1824">
        <v>0.23137743299999999</v>
      </c>
      <c r="M1824" t="s">
        <v>24</v>
      </c>
      <c r="N1824">
        <v>16</v>
      </c>
      <c r="O1824">
        <v>8571</v>
      </c>
      <c r="P1824">
        <v>4392.9166670000004</v>
      </c>
      <c r="Q1824">
        <v>187998</v>
      </c>
      <c r="R1824">
        <v>0.24905545200000001</v>
      </c>
      <c r="S1824">
        <v>0</v>
      </c>
      <c r="T1824">
        <v>50</v>
      </c>
    </row>
    <row r="1825" spans="1:20" x14ac:dyDescent="0.25">
      <c r="A1825" s="1">
        <v>44924</v>
      </c>
      <c r="B1825">
        <v>32</v>
      </c>
      <c r="C1825">
        <v>62915</v>
      </c>
      <c r="D1825">
        <v>640</v>
      </c>
      <c r="E1825" t="s">
        <v>20</v>
      </c>
      <c r="F1825" t="s">
        <v>29</v>
      </c>
      <c r="G1825">
        <v>37896</v>
      </c>
      <c r="H1825">
        <v>36</v>
      </c>
      <c r="I1825" t="s">
        <v>22</v>
      </c>
      <c r="J1825" t="s">
        <v>30</v>
      </c>
      <c r="K1825">
        <v>360</v>
      </c>
      <c r="L1825">
        <v>0.45482257599999998</v>
      </c>
      <c r="M1825" t="s">
        <v>28</v>
      </c>
      <c r="N1825">
        <v>24</v>
      </c>
      <c r="O1825">
        <v>2658</v>
      </c>
      <c r="P1825">
        <v>5242.9166670000004</v>
      </c>
      <c r="Q1825">
        <v>305058</v>
      </c>
      <c r="R1825">
        <v>0.20962556700000001</v>
      </c>
      <c r="S1825">
        <v>0</v>
      </c>
      <c r="T1825">
        <v>52</v>
      </c>
    </row>
    <row r="1826" spans="1:20" x14ac:dyDescent="0.25">
      <c r="A1826" s="1">
        <v>44925</v>
      </c>
      <c r="B1826">
        <v>42</v>
      </c>
      <c r="C1826">
        <v>31220</v>
      </c>
      <c r="D1826">
        <v>578</v>
      </c>
      <c r="E1826" t="s">
        <v>20</v>
      </c>
      <c r="F1826" t="s">
        <v>25</v>
      </c>
      <c r="G1826">
        <v>26780</v>
      </c>
      <c r="H1826">
        <v>84</v>
      </c>
      <c r="I1826" t="s">
        <v>22</v>
      </c>
      <c r="J1826" t="s">
        <v>23</v>
      </c>
      <c r="K1826">
        <v>1051</v>
      </c>
      <c r="L1826">
        <v>0.245611408</v>
      </c>
      <c r="M1826" t="s">
        <v>28</v>
      </c>
      <c r="N1826">
        <v>20</v>
      </c>
      <c r="O1826">
        <v>765</v>
      </c>
      <c r="P1826">
        <v>2601.666667</v>
      </c>
      <c r="Q1826">
        <v>6973</v>
      </c>
      <c r="R1826">
        <v>0.266883802</v>
      </c>
      <c r="S1826">
        <v>0</v>
      </c>
      <c r="T1826">
        <v>59</v>
      </c>
    </row>
    <row r="1827" spans="1:20" x14ac:dyDescent="0.25">
      <c r="A1827" s="1">
        <v>44926</v>
      </c>
      <c r="B1827">
        <v>45</v>
      </c>
      <c r="C1827">
        <v>77023</v>
      </c>
      <c r="D1827">
        <v>602</v>
      </c>
      <c r="E1827" t="s">
        <v>20</v>
      </c>
      <c r="F1827" t="s">
        <v>29</v>
      </c>
      <c r="G1827">
        <v>35974</v>
      </c>
      <c r="H1827">
        <v>48</v>
      </c>
      <c r="I1827" t="s">
        <v>22</v>
      </c>
      <c r="J1827" t="s">
        <v>27</v>
      </c>
      <c r="K1827">
        <v>1102</v>
      </c>
      <c r="L1827">
        <v>0.19376591100000001</v>
      </c>
      <c r="M1827" t="s">
        <v>38</v>
      </c>
      <c r="N1827">
        <v>21</v>
      </c>
      <c r="O1827">
        <v>4584</v>
      </c>
      <c r="P1827">
        <v>6418.5833329999996</v>
      </c>
      <c r="Q1827">
        <v>53111</v>
      </c>
      <c r="R1827">
        <v>0.236092412</v>
      </c>
      <c r="S1827">
        <v>0</v>
      </c>
      <c r="T1827">
        <v>45</v>
      </c>
    </row>
    <row r="1828" spans="1:20" x14ac:dyDescent="0.25">
      <c r="A1828" s="1">
        <v>44927</v>
      </c>
      <c r="B1828">
        <v>26</v>
      </c>
      <c r="C1828">
        <v>22004</v>
      </c>
      <c r="D1828">
        <v>531</v>
      </c>
      <c r="E1828" t="s">
        <v>20</v>
      </c>
      <c r="F1828" t="s">
        <v>25</v>
      </c>
      <c r="G1828">
        <v>38469</v>
      </c>
      <c r="H1828">
        <v>12</v>
      </c>
      <c r="I1828" t="s">
        <v>22</v>
      </c>
      <c r="J1828" t="s">
        <v>30</v>
      </c>
      <c r="K1828">
        <v>136</v>
      </c>
      <c r="L1828">
        <v>0.14149028</v>
      </c>
      <c r="M1828" t="s">
        <v>24</v>
      </c>
      <c r="N1828">
        <v>28</v>
      </c>
      <c r="O1828">
        <v>1402</v>
      </c>
      <c r="P1828">
        <v>1833.666667</v>
      </c>
      <c r="Q1828">
        <v>1694</v>
      </c>
      <c r="R1828">
        <v>0.27643536699999999</v>
      </c>
      <c r="S1828">
        <v>0</v>
      </c>
      <c r="T1828">
        <v>66</v>
      </c>
    </row>
    <row r="1829" spans="1:20" x14ac:dyDescent="0.25">
      <c r="A1829" s="1">
        <v>44928</v>
      </c>
      <c r="B1829">
        <v>56</v>
      </c>
      <c r="C1829">
        <v>77604</v>
      </c>
      <c r="D1829">
        <v>613</v>
      </c>
      <c r="E1829" t="s">
        <v>20</v>
      </c>
      <c r="F1829" t="s">
        <v>29</v>
      </c>
      <c r="G1829">
        <v>25276</v>
      </c>
      <c r="H1829">
        <v>36</v>
      </c>
      <c r="I1829" t="s">
        <v>22</v>
      </c>
      <c r="J1829" t="s">
        <v>23</v>
      </c>
      <c r="K1829">
        <v>367</v>
      </c>
      <c r="L1829">
        <v>0.104968093</v>
      </c>
      <c r="M1829" t="s">
        <v>34</v>
      </c>
      <c r="N1829">
        <v>19</v>
      </c>
      <c r="O1829">
        <v>2201</v>
      </c>
      <c r="P1829">
        <v>6467</v>
      </c>
      <c r="Q1829">
        <v>170694</v>
      </c>
      <c r="R1829">
        <v>0.23040834499999999</v>
      </c>
      <c r="S1829">
        <v>0</v>
      </c>
      <c r="T1829">
        <v>48</v>
      </c>
    </row>
    <row r="1830" spans="1:20" x14ac:dyDescent="0.25">
      <c r="A1830" s="1">
        <v>44929</v>
      </c>
      <c r="B1830">
        <v>38</v>
      </c>
      <c r="D1830">
        <v>593</v>
      </c>
      <c r="E1830" t="s">
        <v>20</v>
      </c>
      <c r="F1830" t="s">
        <v>21</v>
      </c>
      <c r="G1830">
        <v>11467</v>
      </c>
      <c r="I1830" t="s">
        <v>35</v>
      </c>
      <c r="J1830" t="s">
        <v>23</v>
      </c>
      <c r="K1830">
        <v>168</v>
      </c>
      <c r="L1830">
        <v>0.126716521</v>
      </c>
      <c r="M1830" t="s">
        <v>24</v>
      </c>
      <c r="N1830">
        <v>29</v>
      </c>
      <c r="O1830">
        <v>1325</v>
      </c>
      <c r="P1830">
        <v>2796.25</v>
      </c>
      <c r="Q1830">
        <v>10525</v>
      </c>
      <c r="R1830">
        <v>0.229552389</v>
      </c>
      <c r="S1830">
        <v>0</v>
      </c>
      <c r="T1830">
        <v>53</v>
      </c>
    </row>
    <row r="1831" spans="1:20" x14ac:dyDescent="0.25">
      <c r="A1831" s="1">
        <v>44930</v>
      </c>
      <c r="B1831">
        <v>40</v>
      </c>
      <c r="C1831">
        <v>131370</v>
      </c>
      <c r="D1831">
        <v>519</v>
      </c>
      <c r="E1831" t="s">
        <v>20</v>
      </c>
      <c r="F1831" t="s">
        <v>32</v>
      </c>
      <c r="G1831">
        <v>19471</v>
      </c>
      <c r="H1831">
        <v>72</v>
      </c>
      <c r="I1831" t="s">
        <v>22</v>
      </c>
      <c r="J1831" t="s">
        <v>34</v>
      </c>
      <c r="K1831">
        <v>389</v>
      </c>
      <c r="L1831">
        <v>0.21377147499999999</v>
      </c>
      <c r="M1831" t="s">
        <v>24</v>
      </c>
      <c r="N1831">
        <v>25</v>
      </c>
      <c r="O1831">
        <v>1600</v>
      </c>
      <c r="P1831">
        <v>10947.5</v>
      </c>
      <c r="Q1831">
        <v>30446</v>
      </c>
      <c r="R1831">
        <v>0.29114084800000001</v>
      </c>
      <c r="S1831">
        <v>0</v>
      </c>
      <c r="T1831">
        <v>54</v>
      </c>
    </row>
    <row r="1832" spans="1:20" x14ac:dyDescent="0.25">
      <c r="A1832" s="1">
        <v>44931</v>
      </c>
      <c r="B1832">
        <v>48</v>
      </c>
      <c r="C1832">
        <v>67761</v>
      </c>
      <c r="D1832">
        <v>572</v>
      </c>
      <c r="E1832" t="s">
        <v>20</v>
      </c>
      <c r="F1832" t="s">
        <v>32</v>
      </c>
      <c r="G1832">
        <v>51983</v>
      </c>
      <c r="H1832">
        <v>36</v>
      </c>
      <c r="I1832" t="s">
        <v>22</v>
      </c>
      <c r="J1832" t="s">
        <v>23</v>
      </c>
      <c r="K1832">
        <v>488</v>
      </c>
      <c r="L1832">
        <v>0.15003451600000001</v>
      </c>
      <c r="M1832" t="s">
        <v>24</v>
      </c>
      <c r="N1832">
        <v>26</v>
      </c>
      <c r="O1832">
        <v>4517</v>
      </c>
      <c r="P1832">
        <v>5646.75</v>
      </c>
      <c r="Q1832">
        <v>40190</v>
      </c>
      <c r="R1832">
        <v>0.25817680999999998</v>
      </c>
      <c r="S1832">
        <v>0</v>
      </c>
      <c r="T1832">
        <v>50</v>
      </c>
    </row>
    <row r="1833" spans="1:20" x14ac:dyDescent="0.25">
      <c r="A1833" s="1">
        <v>44932</v>
      </c>
      <c r="B1833">
        <v>42</v>
      </c>
      <c r="C1833">
        <v>87136</v>
      </c>
      <c r="D1833">
        <v>554</v>
      </c>
      <c r="E1833" t="s">
        <v>20</v>
      </c>
      <c r="F1833" t="s">
        <v>25</v>
      </c>
      <c r="G1833">
        <v>19287</v>
      </c>
      <c r="H1833">
        <v>36</v>
      </c>
      <c r="I1833" t="s">
        <v>35</v>
      </c>
      <c r="J1833" t="s">
        <v>23</v>
      </c>
      <c r="K1833">
        <v>149</v>
      </c>
      <c r="L1833">
        <v>0.154806892</v>
      </c>
      <c r="M1833" t="s">
        <v>24</v>
      </c>
      <c r="N1833">
        <v>14</v>
      </c>
      <c r="O1833">
        <v>4190</v>
      </c>
      <c r="P1833">
        <v>7261.3333329999996</v>
      </c>
      <c r="Q1833">
        <v>58443</v>
      </c>
      <c r="R1833">
        <v>0.20476809900000001</v>
      </c>
      <c r="S1833">
        <v>1</v>
      </c>
      <c r="T1833">
        <v>37.6</v>
      </c>
    </row>
    <row r="1834" spans="1:20" x14ac:dyDescent="0.25">
      <c r="A1834" s="1">
        <v>44933</v>
      </c>
      <c r="B1834">
        <v>51</v>
      </c>
      <c r="C1834">
        <v>47257</v>
      </c>
      <c r="D1834">
        <v>635</v>
      </c>
      <c r="E1834" t="s">
        <v>20</v>
      </c>
      <c r="F1834" t="s">
        <v>32</v>
      </c>
      <c r="G1834">
        <v>21079</v>
      </c>
      <c r="H1834">
        <v>48</v>
      </c>
      <c r="I1834" t="s">
        <v>26</v>
      </c>
      <c r="J1834" t="s">
        <v>23</v>
      </c>
      <c r="K1834">
        <v>451</v>
      </c>
      <c r="L1834">
        <v>0.36023019000000001</v>
      </c>
      <c r="M1834" t="s">
        <v>24</v>
      </c>
      <c r="N1834">
        <v>24</v>
      </c>
      <c r="O1834">
        <v>8315</v>
      </c>
      <c r="P1834">
        <v>3938.083333</v>
      </c>
      <c r="Q1834">
        <v>8332</v>
      </c>
      <c r="R1834">
        <v>0.229128265</v>
      </c>
      <c r="S1834">
        <v>0</v>
      </c>
      <c r="T1834">
        <v>55</v>
      </c>
    </row>
    <row r="1835" spans="1:20" x14ac:dyDescent="0.25">
      <c r="A1835" s="1">
        <v>44934</v>
      </c>
      <c r="B1835">
        <v>43</v>
      </c>
      <c r="C1835">
        <v>77455</v>
      </c>
      <c r="D1835">
        <v>587</v>
      </c>
      <c r="E1835" t="s">
        <v>20</v>
      </c>
      <c r="F1835" t="s">
        <v>29</v>
      </c>
      <c r="G1835">
        <v>12345</v>
      </c>
      <c r="H1835">
        <v>60</v>
      </c>
      <c r="I1835" t="s">
        <v>26</v>
      </c>
      <c r="J1835" t="s">
        <v>27</v>
      </c>
      <c r="K1835">
        <v>526</v>
      </c>
      <c r="L1835">
        <v>0.70623372799999995</v>
      </c>
      <c r="M1835" t="s">
        <v>38</v>
      </c>
      <c r="N1835">
        <v>24</v>
      </c>
      <c r="O1835">
        <v>1923</v>
      </c>
      <c r="P1835">
        <v>6454.5833329999996</v>
      </c>
      <c r="Q1835">
        <v>172923</v>
      </c>
      <c r="R1835">
        <v>0.21624010199999999</v>
      </c>
      <c r="S1835">
        <v>1</v>
      </c>
      <c r="T1835">
        <v>42.4</v>
      </c>
    </row>
    <row r="1836" spans="1:20" x14ac:dyDescent="0.25">
      <c r="A1836" s="1">
        <v>44935</v>
      </c>
      <c r="B1836">
        <v>32</v>
      </c>
      <c r="C1836">
        <v>22997</v>
      </c>
      <c r="D1836">
        <v>599</v>
      </c>
      <c r="E1836" t="s">
        <v>20</v>
      </c>
      <c r="F1836" t="s">
        <v>29</v>
      </c>
      <c r="G1836">
        <v>9827</v>
      </c>
      <c r="H1836">
        <v>72</v>
      </c>
      <c r="I1836" t="s">
        <v>22</v>
      </c>
      <c r="J1836" t="s">
        <v>27</v>
      </c>
      <c r="K1836">
        <v>364</v>
      </c>
      <c r="L1836">
        <v>0.397012749</v>
      </c>
      <c r="M1836" t="s">
        <v>28</v>
      </c>
      <c r="N1836">
        <v>27</v>
      </c>
      <c r="O1836">
        <v>5096</v>
      </c>
      <c r="P1836">
        <v>1916.416667</v>
      </c>
      <c r="Q1836">
        <v>4752</v>
      </c>
      <c r="R1836">
        <v>0.227404618</v>
      </c>
      <c r="S1836">
        <v>0</v>
      </c>
      <c r="T1836">
        <v>68</v>
      </c>
    </row>
    <row r="1837" spans="1:20" x14ac:dyDescent="0.25">
      <c r="A1837" s="1">
        <v>44936</v>
      </c>
      <c r="B1837">
        <v>44</v>
      </c>
      <c r="C1837">
        <v>27330</v>
      </c>
      <c r="D1837">
        <v>511</v>
      </c>
      <c r="E1837" t="s">
        <v>20</v>
      </c>
      <c r="F1837" t="s">
        <v>25</v>
      </c>
      <c r="H1837">
        <v>12</v>
      </c>
      <c r="I1837" t="s">
        <v>22</v>
      </c>
      <c r="J1837" t="s">
        <v>27</v>
      </c>
      <c r="K1837">
        <v>299</v>
      </c>
      <c r="L1837">
        <v>0.363825173</v>
      </c>
      <c r="M1837" t="s">
        <v>24</v>
      </c>
      <c r="N1837">
        <v>24</v>
      </c>
      <c r="O1837">
        <v>1965</v>
      </c>
      <c r="P1837">
        <v>2277.5</v>
      </c>
      <c r="Q1837">
        <v>89705</v>
      </c>
      <c r="R1837">
        <v>0.18005679999999999</v>
      </c>
      <c r="S1837">
        <v>0</v>
      </c>
      <c r="T1837">
        <v>54</v>
      </c>
    </row>
    <row r="1838" spans="1:20" x14ac:dyDescent="0.25">
      <c r="A1838" s="1">
        <v>44937</v>
      </c>
      <c r="B1838">
        <v>26</v>
      </c>
      <c r="C1838">
        <v>41889</v>
      </c>
      <c r="D1838">
        <v>578</v>
      </c>
      <c r="E1838" t="s">
        <v>20</v>
      </c>
      <c r="F1838" t="s">
        <v>25</v>
      </c>
      <c r="G1838">
        <v>13778</v>
      </c>
      <c r="H1838">
        <v>72</v>
      </c>
      <c r="I1838" t="s">
        <v>44</v>
      </c>
      <c r="J1838" t="s">
        <v>30</v>
      </c>
      <c r="K1838">
        <v>454</v>
      </c>
      <c r="L1838">
        <v>0.258499125</v>
      </c>
      <c r="M1838" t="s">
        <v>38</v>
      </c>
      <c r="N1838">
        <v>28</v>
      </c>
      <c r="O1838">
        <v>1094</v>
      </c>
      <c r="P1838">
        <v>3490.75</v>
      </c>
      <c r="Q1838">
        <v>108733</v>
      </c>
      <c r="R1838">
        <v>0.23234912199999999</v>
      </c>
      <c r="S1838">
        <v>0</v>
      </c>
      <c r="T1838">
        <v>49</v>
      </c>
    </row>
    <row r="1839" spans="1:20" x14ac:dyDescent="0.25">
      <c r="A1839" s="1">
        <v>44938</v>
      </c>
      <c r="B1839">
        <v>41</v>
      </c>
      <c r="C1839">
        <v>120399</v>
      </c>
      <c r="D1839">
        <v>524</v>
      </c>
      <c r="E1839" t="s">
        <v>20</v>
      </c>
      <c r="F1839" t="s">
        <v>29</v>
      </c>
      <c r="G1839">
        <v>17616</v>
      </c>
      <c r="H1839">
        <v>36</v>
      </c>
      <c r="I1839" t="s">
        <v>26</v>
      </c>
      <c r="J1839" t="s">
        <v>27</v>
      </c>
      <c r="K1839">
        <v>792</v>
      </c>
      <c r="L1839">
        <v>0.107549122</v>
      </c>
      <c r="M1839" t="s">
        <v>38</v>
      </c>
      <c r="N1839">
        <v>30</v>
      </c>
      <c r="O1839">
        <v>2730</v>
      </c>
      <c r="P1839">
        <v>10033.25</v>
      </c>
      <c r="Q1839">
        <v>12205</v>
      </c>
      <c r="R1839">
        <v>0.28873919999999997</v>
      </c>
      <c r="S1839">
        <v>0</v>
      </c>
      <c r="T1839">
        <v>55</v>
      </c>
    </row>
    <row r="1840" spans="1:20" x14ac:dyDescent="0.25">
      <c r="A1840" s="1">
        <v>44939</v>
      </c>
      <c r="B1840">
        <v>39</v>
      </c>
      <c r="C1840">
        <v>77002</v>
      </c>
      <c r="D1840">
        <v>468</v>
      </c>
      <c r="E1840" t="s">
        <v>20</v>
      </c>
      <c r="F1840" t="s">
        <v>32</v>
      </c>
      <c r="G1840">
        <v>24544</v>
      </c>
      <c r="H1840">
        <v>36</v>
      </c>
      <c r="I1840" t="s">
        <v>22</v>
      </c>
      <c r="J1840" t="s">
        <v>34</v>
      </c>
      <c r="K1840">
        <v>482</v>
      </c>
      <c r="L1840">
        <v>0.44176095399999998</v>
      </c>
      <c r="M1840" t="s">
        <v>24</v>
      </c>
      <c r="N1840">
        <v>22</v>
      </c>
      <c r="O1840">
        <v>1632</v>
      </c>
      <c r="P1840">
        <v>6416.8333329999996</v>
      </c>
      <c r="Q1840">
        <v>15373</v>
      </c>
      <c r="R1840">
        <v>0.27216298300000002</v>
      </c>
      <c r="S1840">
        <v>0</v>
      </c>
      <c r="T1840">
        <v>56</v>
      </c>
    </row>
    <row r="1841" spans="1:20" x14ac:dyDescent="0.25">
      <c r="A1841" s="1">
        <v>44940</v>
      </c>
      <c r="B1841">
        <v>37</v>
      </c>
      <c r="C1841">
        <v>15000</v>
      </c>
      <c r="D1841">
        <v>627</v>
      </c>
      <c r="E1841" t="s">
        <v>20</v>
      </c>
      <c r="F1841" t="s">
        <v>29</v>
      </c>
      <c r="G1841">
        <v>13772</v>
      </c>
      <c r="H1841">
        <v>60</v>
      </c>
      <c r="I1841" t="s">
        <v>22</v>
      </c>
      <c r="J1841" t="s">
        <v>27</v>
      </c>
      <c r="K1841">
        <v>640</v>
      </c>
      <c r="L1841">
        <v>7.4732798000000003E-2</v>
      </c>
      <c r="M1841" t="s">
        <v>24</v>
      </c>
      <c r="N1841">
        <v>29</v>
      </c>
      <c r="O1841">
        <v>2276</v>
      </c>
      <c r="P1841">
        <v>1250</v>
      </c>
      <c r="Q1841">
        <v>7491</v>
      </c>
      <c r="R1841">
        <v>0.21221441199999999</v>
      </c>
      <c r="S1841">
        <v>0</v>
      </c>
      <c r="T1841">
        <v>52</v>
      </c>
    </row>
    <row r="1842" spans="1:20" x14ac:dyDescent="0.25">
      <c r="A1842" s="1">
        <v>44941</v>
      </c>
      <c r="B1842">
        <v>38</v>
      </c>
      <c r="C1842">
        <v>25340</v>
      </c>
      <c r="D1842">
        <v>580</v>
      </c>
      <c r="E1842" t="s">
        <v>20</v>
      </c>
      <c r="F1842" t="s">
        <v>29</v>
      </c>
      <c r="G1842">
        <v>24310</v>
      </c>
      <c r="H1842">
        <v>108</v>
      </c>
      <c r="I1842" t="s">
        <v>22</v>
      </c>
      <c r="J1842" t="s">
        <v>27</v>
      </c>
      <c r="K1842">
        <v>248</v>
      </c>
      <c r="L1842">
        <v>9.7076448999999995E-2</v>
      </c>
      <c r="M1842" t="s">
        <v>38</v>
      </c>
      <c r="N1842">
        <v>23</v>
      </c>
      <c r="O1842">
        <v>26699</v>
      </c>
      <c r="P1842">
        <v>2111.666667</v>
      </c>
      <c r="Q1842">
        <v>10869</v>
      </c>
      <c r="R1842">
        <v>0.30984478799999998</v>
      </c>
      <c r="S1842">
        <v>0</v>
      </c>
      <c r="T1842">
        <v>53</v>
      </c>
    </row>
    <row r="1843" spans="1:20" x14ac:dyDescent="0.25">
      <c r="A1843" s="1">
        <v>44942</v>
      </c>
      <c r="B1843">
        <v>18</v>
      </c>
      <c r="D1843">
        <v>566</v>
      </c>
      <c r="E1843" t="s">
        <v>20</v>
      </c>
      <c r="F1843" t="s">
        <v>29</v>
      </c>
      <c r="I1843" t="s">
        <v>26</v>
      </c>
      <c r="J1843" t="s">
        <v>27</v>
      </c>
      <c r="K1843">
        <v>796</v>
      </c>
      <c r="L1843">
        <v>0.25365692099999998</v>
      </c>
      <c r="M1843" t="s">
        <v>24</v>
      </c>
      <c r="N1843">
        <v>23</v>
      </c>
      <c r="O1843">
        <v>14897</v>
      </c>
      <c r="P1843">
        <v>3316.333333</v>
      </c>
      <c r="Q1843">
        <v>29764</v>
      </c>
      <c r="R1843">
        <v>0.21077058300000001</v>
      </c>
      <c r="S1843">
        <v>0</v>
      </c>
      <c r="T1843">
        <v>54</v>
      </c>
    </row>
    <row r="1844" spans="1:20" x14ac:dyDescent="0.25">
      <c r="A1844" s="1">
        <v>44943</v>
      </c>
      <c r="B1844">
        <v>33</v>
      </c>
      <c r="C1844">
        <v>104938</v>
      </c>
      <c r="D1844">
        <v>562</v>
      </c>
      <c r="E1844" t="s">
        <v>20</v>
      </c>
      <c r="F1844" t="s">
        <v>29</v>
      </c>
      <c r="G1844">
        <v>77916</v>
      </c>
      <c r="H1844">
        <v>24</v>
      </c>
      <c r="I1844" t="s">
        <v>26</v>
      </c>
      <c r="J1844" t="s">
        <v>27</v>
      </c>
      <c r="K1844">
        <v>355</v>
      </c>
      <c r="L1844">
        <v>0.49708294200000003</v>
      </c>
      <c r="M1844" t="s">
        <v>31</v>
      </c>
      <c r="N1844">
        <v>30</v>
      </c>
      <c r="O1844">
        <v>2565</v>
      </c>
      <c r="P1844">
        <v>8744.8333330000005</v>
      </c>
      <c r="Q1844">
        <v>118921</v>
      </c>
      <c r="R1844">
        <v>0.27765168600000001</v>
      </c>
      <c r="S1844">
        <v>0</v>
      </c>
      <c r="T1844">
        <v>51</v>
      </c>
    </row>
    <row r="1845" spans="1:20" x14ac:dyDescent="0.25">
      <c r="A1845" s="1">
        <v>44944</v>
      </c>
      <c r="B1845">
        <v>41</v>
      </c>
      <c r="C1845">
        <v>52927</v>
      </c>
      <c r="D1845">
        <v>604</v>
      </c>
      <c r="E1845" t="s">
        <v>20</v>
      </c>
      <c r="F1845" t="s">
        <v>29</v>
      </c>
      <c r="G1845">
        <v>34499</v>
      </c>
      <c r="H1845">
        <v>48</v>
      </c>
      <c r="I1845" t="s">
        <v>35</v>
      </c>
      <c r="J1845" t="s">
        <v>27</v>
      </c>
      <c r="K1845">
        <v>1093</v>
      </c>
      <c r="L1845">
        <v>0.33490114500000001</v>
      </c>
      <c r="M1845" t="s">
        <v>38</v>
      </c>
      <c r="N1845">
        <v>33</v>
      </c>
      <c r="O1845">
        <v>2172</v>
      </c>
      <c r="P1845">
        <v>4410.5833329999996</v>
      </c>
      <c r="Q1845">
        <v>9091</v>
      </c>
      <c r="R1845">
        <v>0.194252702</v>
      </c>
      <c r="S1845">
        <v>0</v>
      </c>
      <c r="T1845">
        <v>50</v>
      </c>
    </row>
    <row r="1846" spans="1:20" x14ac:dyDescent="0.25">
      <c r="A1846" s="1">
        <v>44945</v>
      </c>
      <c r="B1846">
        <v>41</v>
      </c>
      <c r="C1846">
        <v>15000</v>
      </c>
      <c r="D1846">
        <v>593</v>
      </c>
      <c r="E1846" t="s">
        <v>45</v>
      </c>
      <c r="F1846" t="s">
        <v>32</v>
      </c>
      <c r="G1846">
        <v>23766</v>
      </c>
      <c r="H1846">
        <v>48</v>
      </c>
      <c r="I1846" t="s">
        <v>22</v>
      </c>
      <c r="J1846" t="s">
        <v>30</v>
      </c>
      <c r="K1846">
        <v>544</v>
      </c>
      <c r="L1846">
        <v>0.26055977600000002</v>
      </c>
      <c r="M1846" t="s">
        <v>34</v>
      </c>
      <c r="N1846">
        <v>28</v>
      </c>
      <c r="O1846">
        <v>802</v>
      </c>
      <c r="P1846">
        <v>1250</v>
      </c>
      <c r="Q1846">
        <v>108517</v>
      </c>
      <c r="R1846">
        <v>0.22459992200000001</v>
      </c>
      <c r="S1846">
        <v>0</v>
      </c>
      <c r="T1846">
        <v>53</v>
      </c>
    </row>
    <row r="1847" spans="1:20" x14ac:dyDescent="0.25">
      <c r="A1847" s="1">
        <v>44946</v>
      </c>
      <c r="B1847">
        <v>27</v>
      </c>
      <c r="C1847">
        <v>23822</v>
      </c>
      <c r="D1847">
        <v>561</v>
      </c>
      <c r="E1847" t="s">
        <v>33</v>
      </c>
      <c r="F1847" t="s">
        <v>29</v>
      </c>
      <c r="G1847">
        <v>10539</v>
      </c>
      <c r="H1847">
        <v>60</v>
      </c>
      <c r="I1847" t="s">
        <v>35</v>
      </c>
      <c r="J1847" t="s">
        <v>34</v>
      </c>
      <c r="K1847">
        <v>299</v>
      </c>
      <c r="L1847">
        <v>0.31578716000000001</v>
      </c>
      <c r="M1847" t="s">
        <v>24</v>
      </c>
      <c r="N1847">
        <v>22</v>
      </c>
      <c r="O1847">
        <v>1312</v>
      </c>
      <c r="P1847">
        <v>1985.166667</v>
      </c>
      <c r="Q1847">
        <v>2319</v>
      </c>
      <c r="R1847">
        <v>0.28204679999999999</v>
      </c>
      <c r="S1847">
        <v>0</v>
      </c>
      <c r="T1847">
        <v>58</v>
      </c>
    </row>
    <row r="1848" spans="1:20" x14ac:dyDescent="0.25">
      <c r="A1848" s="1">
        <v>44947</v>
      </c>
      <c r="B1848">
        <v>55</v>
      </c>
      <c r="C1848">
        <v>98285</v>
      </c>
      <c r="D1848">
        <v>551</v>
      </c>
      <c r="E1848" t="s">
        <v>20</v>
      </c>
      <c r="F1848" t="s">
        <v>29</v>
      </c>
      <c r="G1848">
        <v>26520</v>
      </c>
      <c r="H1848">
        <v>48</v>
      </c>
      <c r="I1848" t="s">
        <v>35</v>
      </c>
      <c r="J1848" t="s">
        <v>23</v>
      </c>
      <c r="K1848">
        <v>216</v>
      </c>
      <c r="L1848">
        <v>3.8663168999999997E-2</v>
      </c>
      <c r="M1848" t="s">
        <v>31</v>
      </c>
      <c r="N1848">
        <v>22</v>
      </c>
      <c r="O1848">
        <v>725</v>
      </c>
      <c r="P1848">
        <v>8190.4166670000004</v>
      </c>
      <c r="Q1848">
        <v>1005198</v>
      </c>
      <c r="R1848">
        <v>0.19907646000000001</v>
      </c>
      <c r="S1848">
        <v>1</v>
      </c>
      <c r="T1848">
        <v>39.200000000000003</v>
      </c>
    </row>
    <row r="1849" spans="1:20" x14ac:dyDescent="0.25">
      <c r="A1849" s="1">
        <v>44948</v>
      </c>
      <c r="B1849">
        <v>29</v>
      </c>
      <c r="C1849">
        <v>51368</v>
      </c>
      <c r="D1849">
        <v>539</v>
      </c>
      <c r="F1849" t="s">
        <v>29</v>
      </c>
      <c r="G1849">
        <v>23166</v>
      </c>
      <c r="H1849">
        <v>48</v>
      </c>
      <c r="I1849" t="s">
        <v>35</v>
      </c>
      <c r="J1849" t="s">
        <v>23</v>
      </c>
      <c r="K1849">
        <v>298</v>
      </c>
      <c r="L1849">
        <v>0.30906988600000002</v>
      </c>
      <c r="M1849" t="s">
        <v>34</v>
      </c>
      <c r="N1849">
        <v>20</v>
      </c>
      <c r="O1849">
        <v>332</v>
      </c>
      <c r="P1849">
        <v>4280.6666670000004</v>
      </c>
      <c r="Q1849">
        <v>6576</v>
      </c>
      <c r="R1849">
        <v>0.20859997399999999</v>
      </c>
      <c r="S1849">
        <v>0</v>
      </c>
      <c r="T1849">
        <v>53</v>
      </c>
    </row>
    <row r="1850" spans="1:20" x14ac:dyDescent="0.25">
      <c r="A1850" s="1">
        <v>44949</v>
      </c>
      <c r="B1850">
        <v>51</v>
      </c>
      <c r="C1850">
        <v>48825</v>
      </c>
      <c r="E1850" t="s">
        <v>20</v>
      </c>
      <c r="F1850" t="s">
        <v>32</v>
      </c>
      <c r="G1850">
        <v>17203</v>
      </c>
      <c r="H1850">
        <v>48</v>
      </c>
      <c r="I1850" t="s">
        <v>26</v>
      </c>
      <c r="J1850" t="s">
        <v>27</v>
      </c>
      <c r="K1850">
        <v>484</v>
      </c>
      <c r="L1850">
        <v>0.35439240900000002</v>
      </c>
      <c r="M1850" t="s">
        <v>34</v>
      </c>
      <c r="N1850">
        <v>27</v>
      </c>
      <c r="O1850">
        <v>1664</v>
      </c>
      <c r="P1850">
        <v>4068.75</v>
      </c>
      <c r="Q1850">
        <v>221526</v>
      </c>
      <c r="R1850">
        <v>0.28469768099999998</v>
      </c>
      <c r="S1850">
        <v>0</v>
      </c>
      <c r="T1850">
        <v>52</v>
      </c>
    </row>
    <row r="1851" spans="1:20" x14ac:dyDescent="0.25">
      <c r="A1851" s="1">
        <v>44950</v>
      </c>
      <c r="B1851">
        <v>45</v>
      </c>
      <c r="C1851">
        <v>85184</v>
      </c>
      <c r="D1851">
        <v>630</v>
      </c>
      <c r="E1851" t="s">
        <v>20</v>
      </c>
      <c r="F1851" t="s">
        <v>32</v>
      </c>
      <c r="G1851">
        <v>20065</v>
      </c>
      <c r="H1851">
        <v>72</v>
      </c>
      <c r="I1851" t="s">
        <v>22</v>
      </c>
      <c r="J1851" t="s">
        <v>30</v>
      </c>
      <c r="K1851">
        <v>933</v>
      </c>
      <c r="L1851">
        <v>0.27540334100000002</v>
      </c>
      <c r="M1851" t="s">
        <v>34</v>
      </c>
      <c r="N1851">
        <v>17</v>
      </c>
      <c r="O1851">
        <v>13051</v>
      </c>
      <c r="P1851">
        <v>7098.6666670000004</v>
      </c>
      <c r="Q1851">
        <v>5091</v>
      </c>
      <c r="R1851">
        <v>0.21030965800000001</v>
      </c>
      <c r="S1851">
        <v>0</v>
      </c>
      <c r="T1851">
        <v>50</v>
      </c>
    </row>
    <row r="1852" spans="1:20" x14ac:dyDescent="0.25">
      <c r="A1852" s="1">
        <v>44951</v>
      </c>
      <c r="B1852">
        <v>32</v>
      </c>
      <c r="C1852">
        <v>38896</v>
      </c>
      <c r="D1852">
        <v>611</v>
      </c>
      <c r="E1852" t="s">
        <v>20</v>
      </c>
      <c r="F1852" t="s">
        <v>21</v>
      </c>
      <c r="G1852">
        <v>24169</v>
      </c>
      <c r="H1852">
        <v>24</v>
      </c>
      <c r="I1852" t="s">
        <v>22</v>
      </c>
      <c r="J1852" t="s">
        <v>23</v>
      </c>
      <c r="K1852">
        <v>322</v>
      </c>
      <c r="L1852">
        <v>0.24638528300000001</v>
      </c>
      <c r="M1852" t="s">
        <v>24</v>
      </c>
      <c r="N1852">
        <v>23</v>
      </c>
      <c r="O1852">
        <v>4336</v>
      </c>
      <c r="P1852">
        <v>3241.333333</v>
      </c>
      <c r="Q1852">
        <v>6351</v>
      </c>
      <c r="R1852">
        <v>0.198581751</v>
      </c>
      <c r="S1852">
        <v>0</v>
      </c>
      <c r="T1852">
        <v>49</v>
      </c>
    </row>
    <row r="1853" spans="1:20" x14ac:dyDescent="0.25">
      <c r="A1853" s="1">
        <v>44952</v>
      </c>
      <c r="B1853">
        <v>61</v>
      </c>
      <c r="C1853">
        <v>93365</v>
      </c>
      <c r="D1853">
        <v>595</v>
      </c>
      <c r="E1853" t="s">
        <v>33</v>
      </c>
      <c r="F1853" t="s">
        <v>25</v>
      </c>
      <c r="G1853">
        <v>36391</v>
      </c>
      <c r="H1853">
        <v>72</v>
      </c>
      <c r="I1853" t="s">
        <v>26</v>
      </c>
      <c r="J1853" t="s">
        <v>27</v>
      </c>
      <c r="K1853">
        <v>381</v>
      </c>
      <c r="L1853">
        <v>0.48520763500000003</v>
      </c>
      <c r="M1853" t="s">
        <v>28</v>
      </c>
      <c r="N1853">
        <v>27</v>
      </c>
      <c r="O1853">
        <v>2516</v>
      </c>
      <c r="P1853">
        <v>7780.4166670000004</v>
      </c>
      <c r="Q1853">
        <v>18942</v>
      </c>
      <c r="R1853">
        <v>0.26068903900000001</v>
      </c>
      <c r="S1853">
        <v>0</v>
      </c>
      <c r="T1853">
        <v>59</v>
      </c>
    </row>
    <row r="1854" spans="1:20" x14ac:dyDescent="0.25">
      <c r="A1854" s="1">
        <v>44953</v>
      </c>
      <c r="B1854">
        <v>25</v>
      </c>
      <c r="C1854">
        <v>136998</v>
      </c>
      <c r="D1854">
        <v>595</v>
      </c>
      <c r="E1854" t="s">
        <v>20</v>
      </c>
      <c r="F1854" t="s">
        <v>29</v>
      </c>
      <c r="G1854">
        <v>19829</v>
      </c>
      <c r="H1854">
        <v>24</v>
      </c>
      <c r="I1854" t="s">
        <v>22</v>
      </c>
      <c r="J1854" t="s">
        <v>23</v>
      </c>
      <c r="K1854">
        <v>226</v>
      </c>
      <c r="L1854">
        <v>0.226568308</v>
      </c>
      <c r="M1854" t="s">
        <v>24</v>
      </c>
      <c r="N1854">
        <v>26</v>
      </c>
      <c r="O1854">
        <v>1146</v>
      </c>
      <c r="P1854">
        <v>11416.5</v>
      </c>
      <c r="Q1854">
        <v>8009</v>
      </c>
      <c r="R1854">
        <v>0.19101109799999999</v>
      </c>
      <c r="S1854">
        <v>1</v>
      </c>
      <c r="T1854">
        <v>41.6</v>
      </c>
    </row>
    <row r="1855" spans="1:20" x14ac:dyDescent="0.25">
      <c r="A1855" s="1">
        <v>44954</v>
      </c>
      <c r="B1855">
        <v>51</v>
      </c>
      <c r="C1855">
        <v>67855</v>
      </c>
      <c r="D1855">
        <v>557</v>
      </c>
      <c r="E1855" t="s">
        <v>45</v>
      </c>
      <c r="F1855" t="s">
        <v>29</v>
      </c>
      <c r="G1855">
        <v>25209</v>
      </c>
      <c r="H1855">
        <v>60</v>
      </c>
      <c r="I1855" t="s">
        <v>22</v>
      </c>
      <c r="J1855" t="s">
        <v>30</v>
      </c>
      <c r="K1855">
        <v>403</v>
      </c>
      <c r="L1855">
        <v>4.5054783000000001E-2</v>
      </c>
      <c r="M1855" t="s">
        <v>24</v>
      </c>
      <c r="N1855">
        <v>26</v>
      </c>
      <c r="O1855">
        <v>2167</v>
      </c>
      <c r="P1855">
        <v>5654.5833329999996</v>
      </c>
      <c r="Q1855">
        <v>62514</v>
      </c>
      <c r="R1855">
        <v>0.20758146099999999</v>
      </c>
      <c r="S1855">
        <v>0</v>
      </c>
      <c r="T1855">
        <v>57</v>
      </c>
    </row>
    <row r="1856" spans="1:20" x14ac:dyDescent="0.25">
      <c r="A1856" s="1">
        <v>44955</v>
      </c>
      <c r="B1856">
        <v>52</v>
      </c>
      <c r="C1856">
        <v>38750</v>
      </c>
      <c r="D1856">
        <v>638</v>
      </c>
      <c r="E1856" t="s">
        <v>20</v>
      </c>
      <c r="F1856" t="s">
        <v>29</v>
      </c>
      <c r="G1856">
        <v>21918</v>
      </c>
      <c r="H1856">
        <v>60</v>
      </c>
      <c r="I1856" t="s">
        <v>26</v>
      </c>
      <c r="J1856" t="s">
        <v>30</v>
      </c>
      <c r="K1856">
        <v>692</v>
      </c>
      <c r="L1856">
        <v>0.52670348199999995</v>
      </c>
      <c r="M1856" t="s">
        <v>24</v>
      </c>
      <c r="N1856">
        <v>33</v>
      </c>
      <c r="O1856">
        <v>1527</v>
      </c>
      <c r="P1856">
        <v>3229.166667</v>
      </c>
      <c r="Q1856">
        <v>70564</v>
      </c>
      <c r="R1856">
        <v>0.21786867200000001</v>
      </c>
      <c r="S1856">
        <v>0</v>
      </c>
      <c r="T1856">
        <v>54</v>
      </c>
    </row>
    <row r="1857" spans="1:20" x14ac:dyDescent="0.25">
      <c r="A1857" s="1">
        <v>44956</v>
      </c>
      <c r="B1857">
        <v>31</v>
      </c>
      <c r="C1857">
        <v>36944</v>
      </c>
      <c r="D1857">
        <v>623</v>
      </c>
      <c r="E1857" t="s">
        <v>20</v>
      </c>
      <c r="F1857" t="s">
        <v>32</v>
      </c>
      <c r="G1857">
        <v>12669</v>
      </c>
      <c r="H1857">
        <v>108</v>
      </c>
      <c r="I1857" t="s">
        <v>26</v>
      </c>
      <c r="J1857" t="s">
        <v>23</v>
      </c>
      <c r="K1857">
        <v>363</v>
      </c>
      <c r="L1857">
        <v>0.30800043999999999</v>
      </c>
      <c r="M1857" t="s">
        <v>28</v>
      </c>
      <c r="N1857">
        <v>32</v>
      </c>
      <c r="O1857">
        <v>759</v>
      </c>
      <c r="P1857">
        <v>3078.666667</v>
      </c>
      <c r="Q1857">
        <v>177751</v>
      </c>
      <c r="R1857">
        <v>0.26456953999999999</v>
      </c>
      <c r="S1857">
        <v>0</v>
      </c>
      <c r="T1857">
        <v>48</v>
      </c>
    </row>
    <row r="1858" spans="1:20" x14ac:dyDescent="0.25">
      <c r="A1858" s="1">
        <v>44957</v>
      </c>
      <c r="B1858">
        <v>56</v>
      </c>
      <c r="D1858">
        <v>501</v>
      </c>
      <c r="E1858" t="s">
        <v>83</v>
      </c>
      <c r="F1858" t="s">
        <v>25</v>
      </c>
      <c r="G1858">
        <v>15580</v>
      </c>
      <c r="I1858" t="s">
        <v>26</v>
      </c>
      <c r="J1858" t="s">
        <v>30</v>
      </c>
      <c r="K1858">
        <v>721</v>
      </c>
      <c r="L1858">
        <v>0.22199581400000001</v>
      </c>
      <c r="M1858" t="s">
        <v>24</v>
      </c>
      <c r="N1858">
        <v>29</v>
      </c>
      <c r="O1858">
        <v>15297</v>
      </c>
      <c r="P1858">
        <v>3119.416667</v>
      </c>
      <c r="Q1858">
        <v>9518</v>
      </c>
      <c r="R1858">
        <v>0.241572855</v>
      </c>
      <c r="S1858">
        <v>0</v>
      </c>
      <c r="T1858">
        <v>56</v>
      </c>
    </row>
    <row r="1859" spans="1:20" x14ac:dyDescent="0.25">
      <c r="A1859" s="1">
        <v>44958</v>
      </c>
      <c r="B1859">
        <v>36</v>
      </c>
      <c r="C1859">
        <v>15000</v>
      </c>
      <c r="D1859">
        <v>560</v>
      </c>
      <c r="E1859" t="s">
        <v>20</v>
      </c>
      <c r="F1859" t="s">
        <v>32</v>
      </c>
      <c r="G1859">
        <v>26341</v>
      </c>
      <c r="H1859">
        <v>84</v>
      </c>
      <c r="I1859" t="s">
        <v>22</v>
      </c>
      <c r="J1859" t="s">
        <v>27</v>
      </c>
      <c r="K1859">
        <v>286</v>
      </c>
      <c r="L1859">
        <v>0.43035521300000001</v>
      </c>
      <c r="M1859" t="s">
        <v>24</v>
      </c>
      <c r="N1859">
        <v>14</v>
      </c>
      <c r="O1859">
        <v>3495</v>
      </c>
      <c r="P1859">
        <v>1250</v>
      </c>
      <c r="Q1859">
        <v>114997</v>
      </c>
      <c r="R1859">
        <v>0.28804892500000001</v>
      </c>
      <c r="S1859">
        <v>0</v>
      </c>
      <c r="T1859">
        <v>61</v>
      </c>
    </row>
    <row r="1860" spans="1:20" x14ac:dyDescent="0.25">
      <c r="A1860" s="1">
        <v>44959</v>
      </c>
      <c r="B1860">
        <v>43</v>
      </c>
      <c r="D1860">
        <v>468</v>
      </c>
      <c r="E1860" t="s">
        <v>52</v>
      </c>
      <c r="F1860" t="s">
        <v>25</v>
      </c>
      <c r="I1860" t="s">
        <v>44</v>
      </c>
      <c r="J1860" t="s">
        <v>30</v>
      </c>
      <c r="K1860">
        <v>273</v>
      </c>
      <c r="L1860">
        <v>0.123052852</v>
      </c>
      <c r="M1860" t="s">
        <v>28</v>
      </c>
      <c r="N1860">
        <v>28</v>
      </c>
      <c r="O1860">
        <v>3850</v>
      </c>
      <c r="P1860">
        <v>1931.666667</v>
      </c>
      <c r="Q1860">
        <v>4286</v>
      </c>
      <c r="R1860">
        <v>0.31886777199999999</v>
      </c>
      <c r="S1860">
        <v>0</v>
      </c>
      <c r="T1860">
        <v>53</v>
      </c>
    </row>
    <row r="1861" spans="1:20" x14ac:dyDescent="0.25">
      <c r="A1861" s="1">
        <v>44960</v>
      </c>
      <c r="B1861">
        <v>43</v>
      </c>
      <c r="C1861">
        <v>90596</v>
      </c>
      <c r="D1861">
        <v>577</v>
      </c>
      <c r="E1861" t="s">
        <v>20</v>
      </c>
      <c r="F1861" t="s">
        <v>21</v>
      </c>
      <c r="G1861">
        <v>19420</v>
      </c>
      <c r="H1861">
        <v>60</v>
      </c>
      <c r="I1861" t="s">
        <v>26</v>
      </c>
      <c r="J1861" t="s">
        <v>23</v>
      </c>
      <c r="K1861">
        <v>481</v>
      </c>
      <c r="L1861">
        <v>0.58569322099999999</v>
      </c>
      <c r="M1861" t="s">
        <v>28</v>
      </c>
      <c r="N1861">
        <v>25</v>
      </c>
      <c r="O1861">
        <v>3071</v>
      </c>
      <c r="P1861">
        <v>7549.6666670000004</v>
      </c>
      <c r="Q1861">
        <v>119150</v>
      </c>
      <c r="R1861">
        <v>0.19662515799999999</v>
      </c>
      <c r="S1861">
        <v>1</v>
      </c>
      <c r="T1861">
        <v>43.2</v>
      </c>
    </row>
    <row r="1862" spans="1:20" x14ac:dyDescent="0.25">
      <c r="A1862" s="1">
        <v>44961</v>
      </c>
      <c r="B1862">
        <v>38</v>
      </c>
      <c r="C1862">
        <v>47752</v>
      </c>
      <c r="D1862">
        <v>550</v>
      </c>
      <c r="E1862" t="s">
        <v>20</v>
      </c>
      <c r="F1862" t="s">
        <v>25</v>
      </c>
      <c r="G1862">
        <v>25848</v>
      </c>
      <c r="H1862">
        <v>24</v>
      </c>
      <c r="I1862" t="s">
        <v>22</v>
      </c>
      <c r="J1862" t="s">
        <v>27</v>
      </c>
      <c r="K1862">
        <v>276</v>
      </c>
      <c r="L1862">
        <v>0.28838700299999998</v>
      </c>
      <c r="M1862" t="s">
        <v>34</v>
      </c>
      <c r="N1862">
        <v>23</v>
      </c>
      <c r="O1862">
        <v>7201</v>
      </c>
      <c r="P1862">
        <v>3979.333333</v>
      </c>
      <c r="Q1862">
        <v>54440</v>
      </c>
      <c r="R1862">
        <v>0.198195019</v>
      </c>
      <c r="S1862">
        <v>0</v>
      </c>
      <c r="T1862">
        <v>52</v>
      </c>
    </row>
    <row r="1863" spans="1:20" x14ac:dyDescent="0.25">
      <c r="A1863" s="1">
        <v>44962</v>
      </c>
      <c r="B1863">
        <v>49</v>
      </c>
      <c r="C1863">
        <v>123449</v>
      </c>
      <c r="D1863">
        <v>566</v>
      </c>
      <c r="E1863" t="s">
        <v>45</v>
      </c>
      <c r="F1863" t="s">
        <v>29</v>
      </c>
      <c r="G1863">
        <v>24690</v>
      </c>
      <c r="H1863">
        <v>36</v>
      </c>
      <c r="I1863" t="s">
        <v>26</v>
      </c>
      <c r="J1863" t="s">
        <v>27</v>
      </c>
      <c r="K1863">
        <v>206</v>
      </c>
      <c r="L1863">
        <v>0.35651308100000001</v>
      </c>
      <c r="M1863" t="s">
        <v>31</v>
      </c>
      <c r="N1863">
        <v>27</v>
      </c>
      <c r="O1863">
        <v>1920</v>
      </c>
      <c r="P1863">
        <v>10287.416670000001</v>
      </c>
      <c r="Q1863">
        <v>53478</v>
      </c>
      <c r="R1863">
        <v>0.246470514</v>
      </c>
      <c r="S1863">
        <v>1</v>
      </c>
      <c r="T1863">
        <v>43.2</v>
      </c>
    </row>
    <row r="1864" spans="1:20" x14ac:dyDescent="0.25">
      <c r="A1864" s="1">
        <v>44963</v>
      </c>
      <c r="B1864">
        <v>49</v>
      </c>
      <c r="C1864">
        <v>49887</v>
      </c>
      <c r="D1864">
        <v>593</v>
      </c>
      <c r="E1864" t="s">
        <v>20</v>
      </c>
      <c r="F1864" t="s">
        <v>32</v>
      </c>
      <c r="G1864">
        <v>22569</v>
      </c>
      <c r="H1864">
        <v>60</v>
      </c>
      <c r="I1864" t="s">
        <v>22</v>
      </c>
      <c r="J1864" t="s">
        <v>27</v>
      </c>
      <c r="K1864">
        <v>618</v>
      </c>
      <c r="L1864">
        <v>0.57646163100000003</v>
      </c>
      <c r="M1864" t="s">
        <v>28</v>
      </c>
      <c r="N1864">
        <v>22</v>
      </c>
      <c r="O1864">
        <v>5323</v>
      </c>
      <c r="P1864">
        <v>4157.25</v>
      </c>
      <c r="Q1864">
        <v>5595</v>
      </c>
      <c r="R1864">
        <v>0.22914620099999999</v>
      </c>
      <c r="S1864">
        <v>0</v>
      </c>
      <c r="T1864">
        <v>58</v>
      </c>
    </row>
    <row r="1865" spans="1:20" x14ac:dyDescent="0.25">
      <c r="A1865" s="1">
        <v>44964</v>
      </c>
      <c r="B1865">
        <v>19</v>
      </c>
      <c r="C1865">
        <v>91055</v>
      </c>
      <c r="D1865">
        <v>484</v>
      </c>
      <c r="E1865" t="s">
        <v>20</v>
      </c>
      <c r="F1865" t="s">
        <v>21</v>
      </c>
      <c r="G1865">
        <v>11353</v>
      </c>
      <c r="H1865">
        <v>120</v>
      </c>
      <c r="I1865" t="s">
        <v>22</v>
      </c>
      <c r="J1865" t="s">
        <v>27</v>
      </c>
      <c r="K1865">
        <v>585</v>
      </c>
      <c r="L1865">
        <v>0.156113583</v>
      </c>
      <c r="M1865" t="s">
        <v>28</v>
      </c>
      <c r="N1865">
        <v>22</v>
      </c>
      <c r="O1865">
        <v>3684</v>
      </c>
      <c r="P1865">
        <v>7587.9166670000004</v>
      </c>
      <c r="Q1865">
        <v>53271</v>
      </c>
      <c r="R1865">
        <v>0.35054593000000001</v>
      </c>
      <c r="S1865">
        <v>0</v>
      </c>
      <c r="T1865">
        <v>48</v>
      </c>
    </row>
    <row r="1866" spans="1:20" x14ac:dyDescent="0.25">
      <c r="A1866" s="1">
        <v>44965</v>
      </c>
      <c r="B1866">
        <v>55</v>
      </c>
      <c r="C1866">
        <v>15508</v>
      </c>
      <c r="D1866">
        <v>597</v>
      </c>
      <c r="E1866" t="s">
        <v>20</v>
      </c>
      <c r="F1866" t="s">
        <v>25</v>
      </c>
      <c r="G1866">
        <v>11067</v>
      </c>
      <c r="H1866">
        <v>72</v>
      </c>
      <c r="I1866" t="s">
        <v>22</v>
      </c>
      <c r="J1866" t="s">
        <v>30</v>
      </c>
      <c r="K1866">
        <v>383</v>
      </c>
      <c r="L1866">
        <v>0.28539795400000001</v>
      </c>
      <c r="M1866" t="s">
        <v>28</v>
      </c>
      <c r="N1866">
        <v>20</v>
      </c>
      <c r="O1866">
        <v>3455</v>
      </c>
      <c r="P1866">
        <v>1292.333333</v>
      </c>
      <c r="Q1866">
        <v>1350</v>
      </c>
      <c r="R1866">
        <v>0.25794724000000002</v>
      </c>
      <c r="S1866">
        <v>0</v>
      </c>
      <c r="T1866">
        <v>54</v>
      </c>
    </row>
    <row r="1867" spans="1:20" x14ac:dyDescent="0.25">
      <c r="A1867" s="1">
        <v>44966</v>
      </c>
      <c r="B1867">
        <v>20</v>
      </c>
      <c r="C1867">
        <v>35407</v>
      </c>
      <c r="D1867">
        <v>622</v>
      </c>
      <c r="H1867">
        <v>48</v>
      </c>
      <c r="I1867" t="s">
        <v>44</v>
      </c>
      <c r="J1867" t="s">
        <v>27</v>
      </c>
      <c r="K1867">
        <v>446</v>
      </c>
      <c r="L1867">
        <v>0.43603701099999997</v>
      </c>
      <c r="M1867" t="s">
        <v>38</v>
      </c>
      <c r="N1867">
        <v>22</v>
      </c>
      <c r="O1867">
        <v>16395</v>
      </c>
      <c r="P1867">
        <v>2950.583333</v>
      </c>
      <c r="Q1867">
        <v>10746</v>
      </c>
      <c r="R1867">
        <v>0.199066251</v>
      </c>
      <c r="S1867">
        <v>0</v>
      </c>
      <c r="T1867">
        <v>66</v>
      </c>
    </row>
    <row r="1868" spans="1:20" x14ac:dyDescent="0.25">
      <c r="A1868" s="1">
        <v>44967</v>
      </c>
      <c r="B1868">
        <v>52</v>
      </c>
      <c r="C1868">
        <v>55262</v>
      </c>
      <c r="D1868">
        <v>673</v>
      </c>
      <c r="E1868" t="s">
        <v>20</v>
      </c>
      <c r="F1868" t="s">
        <v>29</v>
      </c>
      <c r="G1868">
        <v>33090</v>
      </c>
      <c r="H1868">
        <v>36</v>
      </c>
      <c r="I1868" t="s">
        <v>26</v>
      </c>
      <c r="J1868" t="s">
        <v>30</v>
      </c>
      <c r="K1868">
        <v>642</v>
      </c>
      <c r="L1868">
        <v>0.26041657099999999</v>
      </c>
      <c r="M1868" t="s">
        <v>38</v>
      </c>
      <c r="N1868">
        <v>35</v>
      </c>
      <c r="O1868">
        <v>828</v>
      </c>
      <c r="P1868">
        <v>4605.1666670000004</v>
      </c>
      <c r="Q1868">
        <v>101057</v>
      </c>
      <c r="R1868">
        <v>0.14916359600000001</v>
      </c>
      <c r="S1868">
        <v>0</v>
      </c>
      <c r="T1868">
        <v>42</v>
      </c>
    </row>
    <row r="1869" spans="1:20" x14ac:dyDescent="0.25">
      <c r="A1869" s="1">
        <v>44968</v>
      </c>
      <c r="B1869">
        <v>53</v>
      </c>
      <c r="C1869">
        <v>35312</v>
      </c>
      <c r="D1869">
        <v>600</v>
      </c>
      <c r="E1869" t="s">
        <v>20</v>
      </c>
      <c r="F1869" t="s">
        <v>29</v>
      </c>
      <c r="G1869">
        <v>42041</v>
      </c>
      <c r="H1869">
        <v>72</v>
      </c>
      <c r="I1869" t="s">
        <v>22</v>
      </c>
      <c r="J1869" t="s">
        <v>27</v>
      </c>
      <c r="K1869">
        <v>136</v>
      </c>
      <c r="L1869">
        <v>0.452951296</v>
      </c>
      <c r="M1869" t="s">
        <v>24</v>
      </c>
      <c r="N1869">
        <v>21</v>
      </c>
      <c r="O1869">
        <v>1805</v>
      </c>
      <c r="P1869">
        <v>2942.666667</v>
      </c>
      <c r="Q1869">
        <v>65335</v>
      </c>
      <c r="R1869">
        <v>0.24015214700000001</v>
      </c>
      <c r="S1869">
        <v>0</v>
      </c>
      <c r="T1869">
        <v>57</v>
      </c>
    </row>
    <row r="1870" spans="1:20" x14ac:dyDescent="0.25">
      <c r="A1870" s="1">
        <v>44969</v>
      </c>
      <c r="B1870">
        <v>26</v>
      </c>
      <c r="C1870">
        <v>110829</v>
      </c>
      <c r="D1870">
        <v>601</v>
      </c>
      <c r="E1870" t="s">
        <v>33</v>
      </c>
      <c r="F1870" t="s">
        <v>25</v>
      </c>
      <c r="G1870">
        <v>15915</v>
      </c>
      <c r="H1870">
        <v>72</v>
      </c>
      <c r="I1870" t="s">
        <v>22</v>
      </c>
      <c r="J1870" t="s">
        <v>23</v>
      </c>
      <c r="K1870">
        <v>201</v>
      </c>
      <c r="L1870">
        <v>0.44322127500000003</v>
      </c>
      <c r="M1870" t="s">
        <v>38</v>
      </c>
      <c r="N1870">
        <v>27</v>
      </c>
      <c r="O1870">
        <v>4710</v>
      </c>
      <c r="P1870">
        <v>9235.75</v>
      </c>
      <c r="Q1870">
        <v>101408</v>
      </c>
      <c r="R1870">
        <v>0.20074171900000001</v>
      </c>
      <c r="S1870">
        <v>1</v>
      </c>
      <c r="T1870">
        <v>40.799999999999997</v>
      </c>
    </row>
    <row r="1871" spans="1:20" x14ac:dyDescent="0.25">
      <c r="A1871" s="1">
        <v>44970</v>
      </c>
      <c r="B1871">
        <v>35</v>
      </c>
      <c r="C1871">
        <v>15000</v>
      </c>
      <c r="D1871">
        <v>382</v>
      </c>
      <c r="E1871" t="s">
        <v>20</v>
      </c>
      <c r="F1871" t="s">
        <v>32</v>
      </c>
      <c r="G1871">
        <v>55418</v>
      </c>
      <c r="H1871">
        <v>60</v>
      </c>
      <c r="I1871" t="s">
        <v>22</v>
      </c>
      <c r="J1871" t="s">
        <v>27</v>
      </c>
      <c r="K1871">
        <v>285</v>
      </c>
      <c r="L1871">
        <v>0.53790752200000003</v>
      </c>
      <c r="M1871" t="s">
        <v>34</v>
      </c>
      <c r="N1871">
        <v>23</v>
      </c>
      <c r="O1871">
        <v>11210</v>
      </c>
      <c r="P1871">
        <v>1250</v>
      </c>
      <c r="Q1871">
        <v>4232</v>
      </c>
      <c r="R1871">
        <v>0.44330160000000002</v>
      </c>
      <c r="S1871">
        <v>0</v>
      </c>
      <c r="T1871">
        <v>61</v>
      </c>
    </row>
    <row r="1872" spans="1:20" x14ac:dyDescent="0.25">
      <c r="A1872" s="1">
        <v>44971</v>
      </c>
      <c r="B1872">
        <v>26</v>
      </c>
      <c r="C1872">
        <v>38443</v>
      </c>
      <c r="D1872">
        <v>600</v>
      </c>
      <c r="E1872" t="s">
        <v>33</v>
      </c>
      <c r="F1872" t="s">
        <v>32</v>
      </c>
      <c r="G1872">
        <v>27070</v>
      </c>
      <c r="H1872">
        <v>48</v>
      </c>
      <c r="I1872" t="s">
        <v>22</v>
      </c>
      <c r="J1872" t="s">
        <v>30</v>
      </c>
      <c r="K1872">
        <v>932</v>
      </c>
      <c r="L1872">
        <v>0.180803302</v>
      </c>
      <c r="M1872" t="s">
        <v>38</v>
      </c>
      <c r="N1872">
        <v>21</v>
      </c>
      <c r="O1872">
        <v>1764</v>
      </c>
      <c r="P1872">
        <v>3203.583333</v>
      </c>
      <c r="Q1872">
        <v>18567</v>
      </c>
      <c r="R1872">
        <v>0.26153806099999999</v>
      </c>
      <c r="S1872">
        <v>0</v>
      </c>
      <c r="T1872">
        <v>51</v>
      </c>
    </row>
    <row r="1873" spans="1:20" x14ac:dyDescent="0.25">
      <c r="A1873" s="1">
        <v>44972</v>
      </c>
      <c r="B1873">
        <v>37</v>
      </c>
      <c r="C1873">
        <v>111442</v>
      </c>
      <c r="D1873">
        <v>575</v>
      </c>
      <c r="E1873" t="s">
        <v>20</v>
      </c>
      <c r="F1873" t="s">
        <v>29</v>
      </c>
      <c r="G1873">
        <v>31138</v>
      </c>
      <c r="H1873">
        <v>48</v>
      </c>
      <c r="I1873" t="s">
        <v>26</v>
      </c>
      <c r="J1873" t="s">
        <v>30</v>
      </c>
      <c r="K1873">
        <v>243</v>
      </c>
      <c r="L1873">
        <v>0.41934565099999999</v>
      </c>
      <c r="M1873" t="s">
        <v>31</v>
      </c>
      <c r="N1873">
        <v>17</v>
      </c>
      <c r="O1873">
        <v>830</v>
      </c>
      <c r="P1873">
        <v>9286.8333330000005</v>
      </c>
      <c r="Q1873">
        <v>60725</v>
      </c>
      <c r="R1873">
        <v>0.258233985</v>
      </c>
      <c r="S1873">
        <v>1</v>
      </c>
      <c r="T1873">
        <v>42.4</v>
      </c>
    </row>
    <row r="1874" spans="1:20" x14ac:dyDescent="0.25">
      <c r="A1874" s="1">
        <v>44973</v>
      </c>
      <c r="B1874">
        <v>36</v>
      </c>
      <c r="C1874">
        <v>92391</v>
      </c>
      <c r="D1874">
        <v>619</v>
      </c>
      <c r="F1874" t="s">
        <v>21</v>
      </c>
      <c r="G1874">
        <v>24810</v>
      </c>
      <c r="H1874">
        <v>96</v>
      </c>
      <c r="I1874" t="s">
        <v>35</v>
      </c>
      <c r="J1874" t="s">
        <v>30</v>
      </c>
      <c r="K1874">
        <v>335</v>
      </c>
      <c r="L1874">
        <v>8.9644024000000003E-2</v>
      </c>
      <c r="M1874" t="s">
        <v>24</v>
      </c>
      <c r="N1874">
        <v>29</v>
      </c>
      <c r="O1874">
        <v>797</v>
      </c>
      <c r="P1874">
        <v>7699.25</v>
      </c>
      <c r="Q1874">
        <v>8658</v>
      </c>
      <c r="R1874">
        <v>0.27183945999999998</v>
      </c>
      <c r="S1874">
        <v>0</v>
      </c>
      <c r="T1874">
        <v>58</v>
      </c>
    </row>
    <row r="1875" spans="1:20" x14ac:dyDescent="0.25">
      <c r="A1875" s="1">
        <v>44974</v>
      </c>
      <c r="B1875">
        <v>49</v>
      </c>
      <c r="C1875">
        <v>31916</v>
      </c>
      <c r="D1875">
        <v>574</v>
      </c>
      <c r="E1875" t="s">
        <v>20</v>
      </c>
      <c r="F1875" t="s">
        <v>32</v>
      </c>
      <c r="G1875">
        <v>9659</v>
      </c>
      <c r="H1875">
        <v>60</v>
      </c>
      <c r="I1875" t="s">
        <v>35</v>
      </c>
      <c r="J1875" t="s">
        <v>27</v>
      </c>
      <c r="K1875">
        <v>311</v>
      </c>
      <c r="L1875">
        <v>0.129431407</v>
      </c>
      <c r="M1875" t="s">
        <v>31</v>
      </c>
      <c r="N1875">
        <v>21</v>
      </c>
      <c r="O1875">
        <v>345</v>
      </c>
      <c r="P1875">
        <v>2659.666667</v>
      </c>
      <c r="Q1875">
        <v>9998</v>
      </c>
      <c r="R1875">
        <v>0.188165572</v>
      </c>
      <c r="S1875">
        <v>1</v>
      </c>
      <c r="T1875">
        <v>40.799999999999997</v>
      </c>
    </row>
    <row r="1876" spans="1:20" x14ac:dyDescent="0.25">
      <c r="A1876" s="1">
        <v>44975</v>
      </c>
      <c r="B1876">
        <v>55</v>
      </c>
      <c r="C1876">
        <v>28552</v>
      </c>
      <c r="D1876">
        <v>568</v>
      </c>
      <c r="E1876" t="s">
        <v>33</v>
      </c>
      <c r="F1876" t="s">
        <v>29</v>
      </c>
      <c r="G1876">
        <v>14229</v>
      </c>
      <c r="H1876">
        <v>36</v>
      </c>
      <c r="I1876" t="s">
        <v>26</v>
      </c>
      <c r="J1876" t="s">
        <v>27</v>
      </c>
      <c r="K1876">
        <v>160</v>
      </c>
      <c r="L1876">
        <v>0.48841507699999998</v>
      </c>
      <c r="M1876" t="s">
        <v>24</v>
      </c>
      <c r="N1876">
        <v>15</v>
      </c>
      <c r="O1876">
        <v>2936</v>
      </c>
      <c r="P1876">
        <v>2379.333333</v>
      </c>
      <c r="Q1876">
        <v>59721</v>
      </c>
      <c r="R1876">
        <v>0.210318319</v>
      </c>
      <c r="S1876">
        <v>0</v>
      </c>
      <c r="T1876">
        <v>72</v>
      </c>
    </row>
    <row r="1877" spans="1:20" x14ac:dyDescent="0.25">
      <c r="A1877" s="1">
        <v>44976</v>
      </c>
      <c r="B1877">
        <v>56</v>
      </c>
      <c r="C1877">
        <v>88666</v>
      </c>
      <c r="D1877">
        <v>574</v>
      </c>
      <c r="E1877" t="s">
        <v>20</v>
      </c>
      <c r="F1877" t="s">
        <v>32</v>
      </c>
      <c r="G1877">
        <v>34186</v>
      </c>
      <c r="H1877">
        <v>36</v>
      </c>
      <c r="I1877" t="s">
        <v>22</v>
      </c>
      <c r="J1877" t="s">
        <v>30</v>
      </c>
      <c r="K1877">
        <v>127</v>
      </c>
      <c r="L1877">
        <v>0.30623019000000001</v>
      </c>
      <c r="M1877" t="s">
        <v>38</v>
      </c>
      <c r="N1877">
        <v>20</v>
      </c>
      <c r="O1877">
        <v>593</v>
      </c>
      <c r="P1877">
        <v>7388.8333329999996</v>
      </c>
      <c r="Q1877">
        <v>230104</v>
      </c>
      <c r="R1877">
        <v>0.24391602700000001</v>
      </c>
      <c r="S1877">
        <v>0</v>
      </c>
      <c r="T1877">
        <v>61</v>
      </c>
    </row>
    <row r="1878" spans="1:20" x14ac:dyDescent="0.25">
      <c r="A1878" s="1">
        <v>44977</v>
      </c>
      <c r="B1878">
        <v>33</v>
      </c>
      <c r="C1878">
        <v>28649</v>
      </c>
      <c r="D1878">
        <v>535</v>
      </c>
      <c r="E1878" t="s">
        <v>20</v>
      </c>
      <c r="F1878" t="s">
        <v>32</v>
      </c>
      <c r="G1878">
        <v>11838</v>
      </c>
      <c r="H1878">
        <v>36</v>
      </c>
      <c r="I1878" t="s">
        <v>22</v>
      </c>
      <c r="J1878" t="s">
        <v>30</v>
      </c>
      <c r="K1878">
        <v>345</v>
      </c>
      <c r="L1878">
        <v>0.36378619400000001</v>
      </c>
      <c r="M1878" t="s">
        <v>24</v>
      </c>
      <c r="N1878">
        <v>32</v>
      </c>
      <c r="O1878">
        <v>2263</v>
      </c>
      <c r="P1878">
        <v>2387.416667</v>
      </c>
      <c r="Q1878">
        <v>4266</v>
      </c>
      <c r="R1878">
        <v>0.20487350100000001</v>
      </c>
      <c r="S1878">
        <v>0</v>
      </c>
      <c r="T1878">
        <v>60</v>
      </c>
    </row>
    <row r="1879" spans="1:20" x14ac:dyDescent="0.25">
      <c r="A1879" s="1">
        <v>44978</v>
      </c>
      <c r="B1879">
        <v>37</v>
      </c>
      <c r="C1879">
        <v>30209</v>
      </c>
      <c r="D1879">
        <v>530</v>
      </c>
      <c r="E1879" t="s">
        <v>20</v>
      </c>
      <c r="F1879" t="s">
        <v>25</v>
      </c>
      <c r="G1879">
        <v>29777</v>
      </c>
      <c r="H1879">
        <v>96</v>
      </c>
      <c r="I1879" t="s">
        <v>35</v>
      </c>
      <c r="J1879" t="s">
        <v>23</v>
      </c>
      <c r="K1879">
        <v>554</v>
      </c>
      <c r="L1879">
        <v>0.17744948499999999</v>
      </c>
      <c r="M1879" t="s">
        <v>24</v>
      </c>
      <c r="N1879">
        <v>22</v>
      </c>
      <c r="O1879">
        <v>218</v>
      </c>
      <c r="P1879">
        <v>2517.416667</v>
      </c>
      <c r="Q1879">
        <v>100775</v>
      </c>
      <c r="R1879">
        <v>0.32208222399999997</v>
      </c>
      <c r="S1879">
        <v>0</v>
      </c>
      <c r="T1879">
        <v>51</v>
      </c>
    </row>
    <row r="1880" spans="1:20" x14ac:dyDescent="0.25">
      <c r="A1880" t="s">
        <v>157</v>
      </c>
      <c r="B1880">
        <v>19</v>
      </c>
      <c r="C1880">
        <v>77499</v>
      </c>
      <c r="D1880">
        <v>507</v>
      </c>
      <c r="E1880" t="s">
        <v>54</v>
      </c>
      <c r="F1880" t="s">
        <v>122</v>
      </c>
      <c r="G1880">
        <v>41064</v>
      </c>
      <c r="H1880">
        <v>96</v>
      </c>
      <c r="I1880" t="s">
        <v>35</v>
      </c>
      <c r="J1880" t="s">
        <v>30</v>
      </c>
      <c r="K1880">
        <v>301</v>
      </c>
      <c r="L1880">
        <v>0.27493784799999998</v>
      </c>
      <c r="M1880" t="s">
        <v>24</v>
      </c>
      <c r="N1880">
        <v>29</v>
      </c>
      <c r="O1880">
        <v>23689</v>
      </c>
      <c r="P1880">
        <v>6458.25</v>
      </c>
      <c r="Q1880">
        <v>8571</v>
      </c>
      <c r="R1880">
        <v>0.31965505399999999</v>
      </c>
      <c r="S1880">
        <v>0</v>
      </c>
      <c r="T1880">
        <v>52</v>
      </c>
    </row>
    <row r="1881" spans="1:20" x14ac:dyDescent="0.25">
      <c r="A1881" s="1">
        <v>44980</v>
      </c>
      <c r="B1881">
        <v>30</v>
      </c>
      <c r="C1881">
        <v>52658</v>
      </c>
      <c r="E1881" t="s">
        <v>33</v>
      </c>
      <c r="F1881" t="s">
        <v>32</v>
      </c>
      <c r="G1881">
        <v>21258</v>
      </c>
      <c r="H1881">
        <v>36</v>
      </c>
      <c r="I1881" t="s">
        <v>22</v>
      </c>
      <c r="J1881" t="s">
        <v>30</v>
      </c>
      <c r="K1881">
        <v>417</v>
      </c>
      <c r="L1881">
        <v>0.35422758599999998</v>
      </c>
      <c r="M1881" t="s">
        <v>24</v>
      </c>
      <c r="N1881">
        <v>25</v>
      </c>
      <c r="O1881">
        <v>1339</v>
      </c>
      <c r="P1881">
        <v>4388.1666670000004</v>
      </c>
      <c r="Q1881">
        <v>10004</v>
      </c>
      <c r="R1881">
        <v>0.26672582099999997</v>
      </c>
      <c r="S1881">
        <v>0</v>
      </c>
      <c r="T1881">
        <v>59</v>
      </c>
    </row>
    <row r="1882" spans="1:20" x14ac:dyDescent="0.25">
      <c r="A1882" s="1">
        <v>44981</v>
      </c>
      <c r="B1882">
        <v>51</v>
      </c>
      <c r="C1882">
        <v>50652</v>
      </c>
      <c r="D1882">
        <v>658</v>
      </c>
      <c r="F1882" t="s">
        <v>29</v>
      </c>
      <c r="G1882">
        <v>57679</v>
      </c>
      <c r="H1882">
        <v>24</v>
      </c>
      <c r="I1882" t="s">
        <v>26</v>
      </c>
      <c r="J1882" t="s">
        <v>27</v>
      </c>
      <c r="K1882">
        <v>377</v>
      </c>
      <c r="L1882">
        <v>7.3309259000000002E-2</v>
      </c>
      <c r="M1882" t="s">
        <v>38</v>
      </c>
      <c r="N1882">
        <v>23</v>
      </c>
      <c r="O1882">
        <v>989</v>
      </c>
      <c r="P1882">
        <v>4221</v>
      </c>
      <c r="Q1882">
        <v>1310</v>
      </c>
      <c r="R1882">
        <v>0.18403328499999999</v>
      </c>
      <c r="S1882">
        <v>0</v>
      </c>
      <c r="T1882">
        <v>44</v>
      </c>
    </row>
    <row r="1883" spans="1:20" x14ac:dyDescent="0.25">
      <c r="A1883" s="1">
        <v>44982</v>
      </c>
      <c r="B1883">
        <v>59</v>
      </c>
      <c r="C1883">
        <v>61486</v>
      </c>
      <c r="D1883">
        <v>613</v>
      </c>
      <c r="E1883" t="s">
        <v>20</v>
      </c>
      <c r="F1883" t="s">
        <v>32</v>
      </c>
      <c r="G1883">
        <v>22677</v>
      </c>
      <c r="H1883">
        <v>36</v>
      </c>
      <c r="I1883" t="s">
        <v>22</v>
      </c>
      <c r="J1883" t="s">
        <v>23</v>
      </c>
      <c r="K1883">
        <v>130</v>
      </c>
      <c r="L1883">
        <v>0.194090282</v>
      </c>
      <c r="M1883" t="s">
        <v>38</v>
      </c>
      <c r="N1883">
        <v>25</v>
      </c>
      <c r="O1883">
        <v>1058</v>
      </c>
      <c r="P1883">
        <v>5123.8333329999996</v>
      </c>
      <c r="Q1883">
        <v>105943</v>
      </c>
      <c r="R1883">
        <v>0.19151204299999999</v>
      </c>
      <c r="S1883">
        <v>0</v>
      </c>
      <c r="T1883">
        <v>45</v>
      </c>
    </row>
    <row r="1884" spans="1:20" x14ac:dyDescent="0.25">
      <c r="A1884" s="1">
        <v>44983</v>
      </c>
      <c r="B1884">
        <v>25</v>
      </c>
      <c r="C1884">
        <v>62485</v>
      </c>
      <c r="D1884">
        <v>590</v>
      </c>
      <c r="E1884" t="s">
        <v>33</v>
      </c>
      <c r="F1884" t="s">
        <v>29</v>
      </c>
      <c r="G1884">
        <v>27617</v>
      </c>
      <c r="H1884">
        <v>96</v>
      </c>
      <c r="I1884" t="s">
        <v>22</v>
      </c>
      <c r="J1884" t="s">
        <v>23</v>
      </c>
      <c r="K1884">
        <v>438</v>
      </c>
      <c r="L1884">
        <v>0.181377712</v>
      </c>
      <c r="M1884" t="s">
        <v>28</v>
      </c>
      <c r="N1884">
        <v>24</v>
      </c>
      <c r="O1884">
        <v>3103</v>
      </c>
      <c r="P1884">
        <v>5207.0833329999996</v>
      </c>
      <c r="Q1884">
        <v>184900</v>
      </c>
      <c r="R1884">
        <v>0.28260823699999998</v>
      </c>
      <c r="S1884">
        <v>0</v>
      </c>
      <c r="T1884">
        <v>49</v>
      </c>
    </row>
    <row r="1885" spans="1:20" x14ac:dyDescent="0.25">
      <c r="A1885" s="1">
        <v>44984</v>
      </c>
      <c r="B1885">
        <v>32</v>
      </c>
      <c r="C1885">
        <v>44079</v>
      </c>
      <c r="D1885">
        <v>573</v>
      </c>
      <c r="E1885" t="s">
        <v>20</v>
      </c>
      <c r="F1885" t="s">
        <v>29</v>
      </c>
      <c r="H1885">
        <v>36</v>
      </c>
      <c r="I1885" t="s">
        <v>26</v>
      </c>
      <c r="J1885" t="s">
        <v>27</v>
      </c>
      <c r="K1885">
        <v>614</v>
      </c>
      <c r="L1885">
        <v>0.51151493299999995</v>
      </c>
      <c r="M1885" t="s">
        <v>24</v>
      </c>
      <c r="N1885">
        <v>25</v>
      </c>
      <c r="O1885">
        <v>2211</v>
      </c>
      <c r="P1885">
        <v>3673.25</v>
      </c>
      <c r="Q1885">
        <v>25071</v>
      </c>
      <c r="R1885">
        <v>0.202978562</v>
      </c>
      <c r="S1885">
        <v>0</v>
      </c>
      <c r="T1885">
        <v>71</v>
      </c>
    </row>
    <row r="1886" spans="1:20" x14ac:dyDescent="0.25">
      <c r="A1886" s="1">
        <v>44985</v>
      </c>
      <c r="B1886">
        <v>39</v>
      </c>
      <c r="C1886">
        <v>44626</v>
      </c>
      <c r="D1886">
        <v>616</v>
      </c>
      <c r="E1886" t="s">
        <v>20</v>
      </c>
      <c r="F1886" t="s">
        <v>25</v>
      </c>
      <c r="G1886">
        <v>22902</v>
      </c>
      <c r="H1886">
        <v>48</v>
      </c>
      <c r="I1886" t="s">
        <v>22</v>
      </c>
      <c r="J1886" t="s">
        <v>30</v>
      </c>
      <c r="K1886">
        <v>815</v>
      </c>
      <c r="L1886">
        <v>8.3217651000000004E-2</v>
      </c>
      <c r="M1886" t="s">
        <v>31</v>
      </c>
      <c r="N1886">
        <v>23</v>
      </c>
      <c r="O1886">
        <v>3475</v>
      </c>
      <c r="P1886">
        <v>3718.833333</v>
      </c>
      <c r="Q1886">
        <v>1414</v>
      </c>
      <c r="R1886">
        <v>0.236601862</v>
      </c>
      <c r="S1886">
        <v>0</v>
      </c>
      <c r="T1886">
        <v>48</v>
      </c>
    </row>
    <row r="1887" spans="1:20" x14ac:dyDescent="0.25">
      <c r="A1887" s="1">
        <v>44986</v>
      </c>
      <c r="B1887">
        <v>43</v>
      </c>
      <c r="C1887">
        <v>15000</v>
      </c>
      <c r="D1887">
        <v>600</v>
      </c>
      <c r="E1887" t="s">
        <v>20</v>
      </c>
      <c r="F1887" t="s">
        <v>29</v>
      </c>
      <c r="H1887">
        <v>60</v>
      </c>
      <c r="I1887" t="s">
        <v>35</v>
      </c>
      <c r="J1887" t="s">
        <v>23</v>
      </c>
      <c r="K1887">
        <v>352</v>
      </c>
      <c r="L1887">
        <v>0.32508715599999999</v>
      </c>
      <c r="M1887" t="s">
        <v>28</v>
      </c>
      <c r="N1887">
        <v>25</v>
      </c>
      <c r="O1887">
        <v>16900</v>
      </c>
      <c r="P1887">
        <v>1250</v>
      </c>
      <c r="Q1887">
        <v>8404</v>
      </c>
      <c r="R1887">
        <v>0.23186910099999999</v>
      </c>
      <c r="S1887">
        <v>0</v>
      </c>
      <c r="T1887">
        <v>53</v>
      </c>
    </row>
    <row r="1888" spans="1:20" x14ac:dyDescent="0.25">
      <c r="A1888" s="1">
        <v>44987</v>
      </c>
      <c r="B1888">
        <v>30</v>
      </c>
      <c r="C1888">
        <v>33434</v>
      </c>
      <c r="D1888">
        <v>566</v>
      </c>
      <c r="E1888" t="s">
        <v>20</v>
      </c>
      <c r="G1888">
        <v>12361</v>
      </c>
      <c r="H1888">
        <v>60</v>
      </c>
      <c r="I1888" t="s">
        <v>22</v>
      </c>
      <c r="J1888" t="s">
        <v>34</v>
      </c>
      <c r="K1888">
        <v>387</v>
      </c>
      <c r="L1888">
        <v>0.388887806</v>
      </c>
      <c r="M1888" t="s">
        <v>24</v>
      </c>
      <c r="N1888">
        <v>24</v>
      </c>
      <c r="O1888">
        <v>4473</v>
      </c>
      <c r="P1888">
        <v>2786.166667</v>
      </c>
      <c r="Q1888">
        <v>161151</v>
      </c>
      <c r="R1888">
        <v>0.22443977400000001</v>
      </c>
      <c r="S1888">
        <v>0</v>
      </c>
      <c r="T1888">
        <v>51</v>
      </c>
    </row>
    <row r="1889" spans="1:20" x14ac:dyDescent="0.25">
      <c r="A1889" s="1">
        <v>44988</v>
      </c>
      <c r="B1889">
        <v>45</v>
      </c>
      <c r="C1889">
        <v>33561</v>
      </c>
      <c r="D1889">
        <v>638</v>
      </c>
      <c r="E1889" t="s">
        <v>20</v>
      </c>
      <c r="F1889" t="s">
        <v>32</v>
      </c>
      <c r="G1889">
        <v>53055</v>
      </c>
      <c r="H1889">
        <v>72</v>
      </c>
      <c r="I1889" t="s">
        <v>22</v>
      </c>
      <c r="J1889" t="s">
        <v>30</v>
      </c>
      <c r="K1889">
        <v>354</v>
      </c>
      <c r="L1889">
        <v>0.41744374299999998</v>
      </c>
      <c r="M1889" t="s">
        <v>38</v>
      </c>
      <c r="N1889">
        <v>19</v>
      </c>
      <c r="O1889">
        <v>734</v>
      </c>
      <c r="P1889">
        <v>2796.75</v>
      </c>
      <c r="Q1889">
        <v>33894</v>
      </c>
      <c r="R1889">
        <v>0.22074411099999999</v>
      </c>
      <c r="S1889">
        <v>0</v>
      </c>
      <c r="T1889">
        <v>53</v>
      </c>
    </row>
    <row r="1890" spans="1:20" x14ac:dyDescent="0.25">
      <c r="A1890" s="1">
        <v>44989</v>
      </c>
      <c r="B1890">
        <v>34</v>
      </c>
      <c r="C1890">
        <v>26861</v>
      </c>
      <c r="D1890">
        <v>536</v>
      </c>
      <c r="E1890" t="s">
        <v>20</v>
      </c>
      <c r="F1890" t="s">
        <v>32</v>
      </c>
      <c r="G1890">
        <v>12420</v>
      </c>
      <c r="H1890">
        <v>72</v>
      </c>
      <c r="I1890" t="s">
        <v>26</v>
      </c>
      <c r="J1890" t="s">
        <v>30</v>
      </c>
      <c r="K1890">
        <v>563</v>
      </c>
      <c r="L1890">
        <v>3.8886439000000002E-2</v>
      </c>
      <c r="M1890" t="s">
        <v>24</v>
      </c>
      <c r="N1890">
        <v>21</v>
      </c>
      <c r="O1890">
        <v>4098</v>
      </c>
      <c r="P1890">
        <v>2238.416667</v>
      </c>
      <c r="Q1890">
        <v>170568</v>
      </c>
      <c r="R1890">
        <v>0.25919593000000002</v>
      </c>
      <c r="S1890">
        <v>0</v>
      </c>
      <c r="T1890">
        <v>48</v>
      </c>
    </row>
    <row r="1891" spans="1:20" x14ac:dyDescent="0.25">
      <c r="A1891" s="1">
        <v>44990</v>
      </c>
      <c r="B1891">
        <v>39</v>
      </c>
      <c r="D1891">
        <v>560</v>
      </c>
      <c r="E1891" t="s">
        <v>20</v>
      </c>
      <c r="F1891" t="s">
        <v>25</v>
      </c>
      <c r="G1891">
        <v>50262</v>
      </c>
      <c r="I1891" t="s">
        <v>35</v>
      </c>
      <c r="J1891" t="s">
        <v>27</v>
      </c>
      <c r="K1891">
        <v>533</v>
      </c>
      <c r="L1891">
        <v>0.17155573399999999</v>
      </c>
      <c r="M1891" t="s">
        <v>28</v>
      </c>
      <c r="N1891">
        <v>32</v>
      </c>
      <c r="O1891">
        <v>3990</v>
      </c>
      <c r="P1891">
        <v>2023.083333</v>
      </c>
      <c r="Q1891">
        <v>296478</v>
      </c>
      <c r="R1891">
        <v>0.33318782699999999</v>
      </c>
      <c r="S1891">
        <v>0</v>
      </c>
      <c r="T1891">
        <v>57</v>
      </c>
    </row>
    <row r="1892" spans="1:20" x14ac:dyDescent="0.25">
      <c r="A1892" s="1">
        <v>44991</v>
      </c>
      <c r="B1892">
        <v>46</v>
      </c>
      <c r="C1892">
        <v>33750</v>
      </c>
      <c r="D1892">
        <v>531</v>
      </c>
      <c r="E1892" t="s">
        <v>20</v>
      </c>
      <c r="F1892" t="s">
        <v>32</v>
      </c>
      <c r="G1892">
        <v>23185</v>
      </c>
      <c r="H1892">
        <v>36</v>
      </c>
      <c r="I1892" t="s">
        <v>35</v>
      </c>
      <c r="J1892" t="s">
        <v>23</v>
      </c>
      <c r="K1892">
        <v>508</v>
      </c>
      <c r="L1892">
        <v>0.23341456299999999</v>
      </c>
      <c r="M1892" t="s">
        <v>28</v>
      </c>
      <c r="N1892">
        <v>26</v>
      </c>
      <c r="O1892">
        <v>981</v>
      </c>
      <c r="P1892">
        <v>2812.5</v>
      </c>
      <c r="Q1892">
        <v>24429</v>
      </c>
      <c r="R1892">
        <v>0.25176114399999999</v>
      </c>
      <c r="S1892">
        <v>0</v>
      </c>
      <c r="T1892">
        <v>54</v>
      </c>
    </row>
    <row r="1893" spans="1:20" x14ac:dyDescent="0.25">
      <c r="A1893" s="1">
        <v>44992</v>
      </c>
      <c r="B1893">
        <v>40</v>
      </c>
      <c r="C1893">
        <v>32397</v>
      </c>
      <c r="D1893">
        <v>593</v>
      </c>
      <c r="F1893" t="s">
        <v>25</v>
      </c>
      <c r="G1893">
        <v>13151</v>
      </c>
      <c r="H1893">
        <v>48</v>
      </c>
      <c r="I1893" t="s">
        <v>26</v>
      </c>
      <c r="J1893" t="s">
        <v>27</v>
      </c>
      <c r="K1893">
        <v>892</v>
      </c>
      <c r="L1893">
        <v>3.8662501000000002E-2</v>
      </c>
      <c r="M1893" t="s">
        <v>31</v>
      </c>
      <c r="N1893">
        <v>23</v>
      </c>
      <c r="O1893">
        <v>4214</v>
      </c>
      <c r="P1893">
        <v>2699.75</v>
      </c>
      <c r="Q1893">
        <v>69324</v>
      </c>
      <c r="R1893">
        <v>0.205298704</v>
      </c>
      <c r="S1893">
        <v>0</v>
      </c>
      <c r="T1893">
        <v>49</v>
      </c>
    </row>
    <row r="1894" spans="1:20" x14ac:dyDescent="0.25">
      <c r="A1894" s="1">
        <v>44993</v>
      </c>
      <c r="B1894">
        <v>34</v>
      </c>
      <c r="C1894">
        <v>40422</v>
      </c>
      <c r="D1894">
        <v>513</v>
      </c>
      <c r="E1894" t="s">
        <v>20</v>
      </c>
      <c r="F1894" t="s">
        <v>32</v>
      </c>
      <c r="G1894">
        <v>22555</v>
      </c>
      <c r="H1894">
        <v>24</v>
      </c>
      <c r="I1894" t="s">
        <v>26</v>
      </c>
      <c r="J1894" t="s">
        <v>30</v>
      </c>
      <c r="K1894">
        <v>887</v>
      </c>
      <c r="L1894">
        <v>0.50321975799999996</v>
      </c>
      <c r="M1894" t="s">
        <v>31</v>
      </c>
      <c r="N1894">
        <v>32</v>
      </c>
      <c r="O1894">
        <v>3483</v>
      </c>
      <c r="P1894">
        <v>3368.5</v>
      </c>
      <c r="Q1894">
        <v>23080</v>
      </c>
      <c r="R1894">
        <v>0.25320074100000001</v>
      </c>
      <c r="S1894">
        <v>0</v>
      </c>
      <c r="T1894">
        <v>72</v>
      </c>
    </row>
    <row r="1895" spans="1:20" x14ac:dyDescent="0.25">
      <c r="A1895" s="1">
        <v>44994</v>
      </c>
      <c r="B1895">
        <v>38</v>
      </c>
      <c r="D1895">
        <v>421</v>
      </c>
      <c r="E1895" t="s">
        <v>20</v>
      </c>
      <c r="F1895" t="s">
        <v>32</v>
      </c>
      <c r="I1895" t="s">
        <v>22</v>
      </c>
      <c r="J1895" t="s">
        <v>34</v>
      </c>
      <c r="K1895">
        <v>319</v>
      </c>
      <c r="L1895">
        <v>0.16586013699999999</v>
      </c>
      <c r="M1895" t="s">
        <v>24</v>
      </c>
      <c r="N1895">
        <v>21</v>
      </c>
      <c r="O1895">
        <v>1741</v>
      </c>
      <c r="P1895">
        <v>2469.75</v>
      </c>
      <c r="Q1895">
        <v>3724</v>
      </c>
      <c r="R1895">
        <v>0.293819522</v>
      </c>
      <c r="S1895">
        <v>0</v>
      </c>
      <c r="T1895">
        <v>51</v>
      </c>
    </row>
    <row r="1896" spans="1:20" x14ac:dyDescent="0.25">
      <c r="A1896" s="1">
        <v>44995</v>
      </c>
      <c r="B1896">
        <v>38</v>
      </c>
      <c r="D1896">
        <v>611</v>
      </c>
      <c r="E1896" t="s">
        <v>20</v>
      </c>
      <c r="F1896" t="s">
        <v>21</v>
      </c>
      <c r="G1896">
        <v>30007</v>
      </c>
      <c r="I1896" t="s">
        <v>26</v>
      </c>
      <c r="J1896" t="s">
        <v>30</v>
      </c>
      <c r="K1896">
        <v>433</v>
      </c>
      <c r="L1896">
        <v>0.48319563900000001</v>
      </c>
      <c r="M1896" t="s">
        <v>38</v>
      </c>
      <c r="N1896">
        <v>24</v>
      </c>
      <c r="O1896">
        <v>903</v>
      </c>
      <c r="P1896">
        <v>5286.9166670000004</v>
      </c>
      <c r="Q1896">
        <v>229105</v>
      </c>
      <c r="R1896">
        <v>0.21470825099999999</v>
      </c>
      <c r="S1896">
        <v>0</v>
      </c>
      <c r="T1896">
        <v>61</v>
      </c>
    </row>
    <row r="1897" spans="1:20" x14ac:dyDescent="0.25">
      <c r="A1897" s="1">
        <v>44996</v>
      </c>
      <c r="B1897">
        <v>35</v>
      </c>
      <c r="C1897">
        <v>66715</v>
      </c>
      <c r="D1897">
        <v>504</v>
      </c>
      <c r="E1897" t="s">
        <v>45</v>
      </c>
      <c r="F1897" t="s">
        <v>29</v>
      </c>
      <c r="G1897">
        <v>22461</v>
      </c>
      <c r="H1897">
        <v>24</v>
      </c>
      <c r="I1897" t="s">
        <v>26</v>
      </c>
      <c r="J1897" t="s">
        <v>27</v>
      </c>
      <c r="K1897">
        <v>450</v>
      </c>
      <c r="L1897">
        <v>0.12956706200000001</v>
      </c>
      <c r="M1897" t="s">
        <v>24</v>
      </c>
      <c r="N1897">
        <v>27</v>
      </c>
      <c r="O1897">
        <v>2844</v>
      </c>
      <c r="P1897">
        <v>5559.5833329999996</v>
      </c>
      <c r="Q1897">
        <v>114218</v>
      </c>
      <c r="R1897">
        <v>0.27654203999999999</v>
      </c>
      <c r="S1897">
        <v>0</v>
      </c>
      <c r="T1897">
        <v>51</v>
      </c>
    </row>
    <row r="1898" spans="1:20" x14ac:dyDescent="0.25">
      <c r="A1898" s="1">
        <v>44997</v>
      </c>
      <c r="B1898">
        <v>36</v>
      </c>
      <c r="C1898">
        <v>57935</v>
      </c>
      <c r="D1898">
        <v>459</v>
      </c>
      <c r="E1898" t="s">
        <v>20</v>
      </c>
      <c r="F1898" t="s">
        <v>32</v>
      </c>
      <c r="G1898">
        <v>33335</v>
      </c>
      <c r="H1898">
        <v>24</v>
      </c>
      <c r="I1898" t="s">
        <v>26</v>
      </c>
      <c r="J1898" t="s">
        <v>23</v>
      </c>
      <c r="K1898">
        <v>248</v>
      </c>
      <c r="L1898">
        <v>0.140985113</v>
      </c>
      <c r="M1898" t="s">
        <v>24</v>
      </c>
      <c r="N1898">
        <v>30</v>
      </c>
      <c r="O1898">
        <v>7508</v>
      </c>
      <c r="P1898">
        <v>4827.9166670000004</v>
      </c>
      <c r="Q1898">
        <v>27842</v>
      </c>
      <c r="R1898">
        <v>0.22306799999999999</v>
      </c>
      <c r="S1898">
        <v>0</v>
      </c>
      <c r="T1898">
        <v>53</v>
      </c>
    </row>
    <row r="1899" spans="1:20" x14ac:dyDescent="0.25">
      <c r="A1899" s="1">
        <v>44998</v>
      </c>
      <c r="B1899">
        <v>59</v>
      </c>
      <c r="C1899">
        <v>88691</v>
      </c>
      <c r="D1899">
        <v>491</v>
      </c>
      <c r="E1899" t="s">
        <v>20</v>
      </c>
      <c r="F1899" t="s">
        <v>29</v>
      </c>
      <c r="G1899">
        <v>25978</v>
      </c>
      <c r="H1899">
        <v>48</v>
      </c>
      <c r="I1899" t="s">
        <v>22</v>
      </c>
      <c r="J1899" t="s">
        <v>30</v>
      </c>
      <c r="K1899">
        <v>547</v>
      </c>
      <c r="L1899">
        <v>0.38309526599999999</v>
      </c>
      <c r="M1899" t="s">
        <v>24</v>
      </c>
      <c r="N1899">
        <v>24</v>
      </c>
      <c r="O1899">
        <v>9673</v>
      </c>
      <c r="P1899">
        <v>7390.9166670000004</v>
      </c>
      <c r="Q1899">
        <v>126912</v>
      </c>
      <c r="R1899">
        <v>0.25032745000000001</v>
      </c>
      <c r="S1899">
        <v>1</v>
      </c>
      <c r="T1899">
        <v>41.6</v>
      </c>
    </row>
    <row r="1900" spans="1:20" x14ac:dyDescent="0.25">
      <c r="A1900" s="1">
        <v>44999</v>
      </c>
      <c r="B1900">
        <v>46</v>
      </c>
      <c r="C1900">
        <v>31902</v>
      </c>
      <c r="D1900">
        <v>556</v>
      </c>
      <c r="E1900" t="s">
        <v>20</v>
      </c>
      <c r="F1900" t="s">
        <v>29</v>
      </c>
      <c r="G1900">
        <v>48892</v>
      </c>
      <c r="H1900">
        <v>72</v>
      </c>
      <c r="I1900" t="s">
        <v>26</v>
      </c>
      <c r="J1900" t="s">
        <v>34</v>
      </c>
      <c r="K1900">
        <v>290</v>
      </c>
      <c r="L1900">
        <v>0.67280367399999996</v>
      </c>
      <c r="M1900" t="s">
        <v>34</v>
      </c>
      <c r="N1900">
        <v>22</v>
      </c>
      <c r="O1900">
        <v>430</v>
      </c>
      <c r="P1900">
        <v>2658.5</v>
      </c>
      <c r="Q1900">
        <v>36145</v>
      </c>
      <c r="R1900">
        <v>0.27593577000000002</v>
      </c>
      <c r="S1900">
        <v>0</v>
      </c>
      <c r="T1900">
        <v>65</v>
      </c>
    </row>
    <row r="1901" spans="1:20" x14ac:dyDescent="0.25">
      <c r="A1901" s="1">
        <v>45000</v>
      </c>
      <c r="B1901">
        <v>36</v>
      </c>
      <c r="C1901">
        <v>34995</v>
      </c>
      <c r="D1901">
        <v>557</v>
      </c>
      <c r="E1901" t="s">
        <v>20</v>
      </c>
      <c r="F1901" t="s">
        <v>32</v>
      </c>
      <c r="G1901">
        <v>12923</v>
      </c>
      <c r="H1901">
        <v>48</v>
      </c>
      <c r="I1901" t="s">
        <v>22</v>
      </c>
      <c r="J1901" t="s">
        <v>27</v>
      </c>
      <c r="K1901">
        <v>226</v>
      </c>
      <c r="L1901">
        <v>0.27326573100000001</v>
      </c>
      <c r="M1901" t="s">
        <v>24</v>
      </c>
      <c r="N1901">
        <v>23</v>
      </c>
      <c r="O1901">
        <v>3560</v>
      </c>
      <c r="P1901">
        <v>2916.25</v>
      </c>
      <c r="Q1901">
        <v>389340</v>
      </c>
      <c r="R1901">
        <v>0.25909821599999999</v>
      </c>
      <c r="S1901">
        <v>0</v>
      </c>
      <c r="T1901">
        <v>46</v>
      </c>
    </row>
    <row r="1902" spans="1:20" x14ac:dyDescent="0.25">
      <c r="A1902" s="1">
        <v>45001</v>
      </c>
      <c r="B1902">
        <v>48</v>
      </c>
      <c r="D1902">
        <v>608</v>
      </c>
      <c r="E1902" t="s">
        <v>20</v>
      </c>
      <c r="F1902" t="s">
        <v>25</v>
      </c>
      <c r="G1902">
        <v>25955</v>
      </c>
      <c r="I1902" t="s">
        <v>26</v>
      </c>
      <c r="J1902" t="s">
        <v>30</v>
      </c>
      <c r="K1902">
        <v>236</v>
      </c>
      <c r="L1902">
        <v>0.16825684799999999</v>
      </c>
      <c r="M1902" t="s">
        <v>31</v>
      </c>
      <c r="N1902">
        <v>30</v>
      </c>
      <c r="O1902">
        <v>2859</v>
      </c>
      <c r="P1902">
        <v>4011.833333</v>
      </c>
      <c r="Q1902">
        <v>74574</v>
      </c>
      <c r="R1902">
        <v>0.30834600000000001</v>
      </c>
      <c r="S1902">
        <v>0</v>
      </c>
      <c r="T1902">
        <v>47</v>
      </c>
    </row>
    <row r="1903" spans="1:20" x14ac:dyDescent="0.25">
      <c r="A1903" s="1">
        <v>45002</v>
      </c>
      <c r="B1903">
        <v>35</v>
      </c>
      <c r="C1903">
        <v>39954</v>
      </c>
      <c r="D1903">
        <v>558</v>
      </c>
      <c r="E1903" t="s">
        <v>20</v>
      </c>
      <c r="F1903" t="s">
        <v>21</v>
      </c>
      <c r="G1903">
        <v>11424</v>
      </c>
      <c r="H1903">
        <v>96</v>
      </c>
      <c r="I1903" t="s">
        <v>26</v>
      </c>
      <c r="J1903" t="s">
        <v>27</v>
      </c>
      <c r="K1903">
        <v>257</v>
      </c>
      <c r="L1903">
        <v>0.308527791</v>
      </c>
      <c r="M1903" t="s">
        <v>24</v>
      </c>
      <c r="N1903">
        <v>21</v>
      </c>
      <c r="O1903">
        <v>1463</v>
      </c>
      <c r="P1903">
        <v>3329.5</v>
      </c>
      <c r="Q1903">
        <v>51406</v>
      </c>
      <c r="R1903">
        <v>0.265476082</v>
      </c>
      <c r="S1903">
        <v>0</v>
      </c>
      <c r="T1903">
        <v>53</v>
      </c>
    </row>
    <row r="1904" spans="1:20" x14ac:dyDescent="0.25">
      <c r="A1904" s="1">
        <v>45003</v>
      </c>
      <c r="B1904">
        <v>54</v>
      </c>
      <c r="E1904" t="s">
        <v>20</v>
      </c>
      <c r="F1904" t="s">
        <v>29</v>
      </c>
      <c r="G1904">
        <v>9795</v>
      </c>
      <c r="I1904" t="s">
        <v>22</v>
      </c>
      <c r="J1904" t="s">
        <v>27</v>
      </c>
      <c r="K1904">
        <v>594</v>
      </c>
      <c r="L1904">
        <v>0.198877676</v>
      </c>
      <c r="M1904" t="s">
        <v>38</v>
      </c>
      <c r="N1904">
        <v>22</v>
      </c>
      <c r="O1904">
        <v>2163</v>
      </c>
      <c r="P1904">
        <v>2321.75</v>
      </c>
      <c r="Q1904">
        <v>19643</v>
      </c>
      <c r="R1904">
        <v>0.24766946400000001</v>
      </c>
      <c r="S1904">
        <v>0</v>
      </c>
      <c r="T1904">
        <v>51</v>
      </c>
    </row>
    <row r="1905" spans="1:20" x14ac:dyDescent="0.25">
      <c r="A1905" s="1">
        <v>45004</v>
      </c>
      <c r="B1905">
        <v>44</v>
      </c>
      <c r="C1905">
        <v>42634</v>
      </c>
      <c r="D1905">
        <v>552</v>
      </c>
      <c r="E1905" t="s">
        <v>20</v>
      </c>
      <c r="F1905" t="s">
        <v>29</v>
      </c>
      <c r="H1905">
        <v>36</v>
      </c>
      <c r="I1905" t="s">
        <v>22</v>
      </c>
      <c r="J1905" t="s">
        <v>27</v>
      </c>
      <c r="K1905">
        <v>280</v>
      </c>
      <c r="L1905">
        <v>0.15173581799999999</v>
      </c>
      <c r="M1905" t="s">
        <v>31</v>
      </c>
      <c r="N1905">
        <v>21</v>
      </c>
      <c r="O1905">
        <v>1573</v>
      </c>
      <c r="P1905">
        <v>3552.833333</v>
      </c>
      <c r="Q1905">
        <v>39500</v>
      </c>
      <c r="R1905">
        <v>0.28419160399999999</v>
      </c>
      <c r="S1905">
        <v>0</v>
      </c>
      <c r="T1905">
        <v>53</v>
      </c>
    </row>
    <row r="1906" spans="1:20" x14ac:dyDescent="0.25">
      <c r="A1906" s="1">
        <v>45005</v>
      </c>
      <c r="B1906">
        <v>38</v>
      </c>
      <c r="C1906">
        <v>147328</v>
      </c>
      <c r="D1906">
        <v>526</v>
      </c>
      <c r="E1906" t="s">
        <v>33</v>
      </c>
      <c r="F1906" t="s">
        <v>29</v>
      </c>
      <c r="G1906">
        <v>4750</v>
      </c>
      <c r="H1906">
        <v>60</v>
      </c>
      <c r="I1906" t="s">
        <v>35</v>
      </c>
      <c r="J1906" t="s">
        <v>23</v>
      </c>
      <c r="K1906">
        <v>400</v>
      </c>
      <c r="L1906">
        <v>0.171737849</v>
      </c>
      <c r="M1906" t="s">
        <v>24</v>
      </c>
      <c r="N1906">
        <v>19</v>
      </c>
      <c r="O1906">
        <v>1744</v>
      </c>
      <c r="P1906">
        <v>12277.333329999999</v>
      </c>
      <c r="Q1906">
        <v>19506</v>
      </c>
      <c r="R1906">
        <v>0.226504489</v>
      </c>
      <c r="S1906">
        <v>1</v>
      </c>
      <c r="T1906">
        <v>40</v>
      </c>
    </row>
    <row r="1907" spans="1:20" x14ac:dyDescent="0.25">
      <c r="A1907" s="1">
        <v>45006</v>
      </c>
      <c r="B1907">
        <v>45</v>
      </c>
      <c r="C1907">
        <v>29595</v>
      </c>
      <c r="D1907">
        <v>609</v>
      </c>
      <c r="E1907" t="s">
        <v>20</v>
      </c>
      <c r="F1907" t="s">
        <v>29</v>
      </c>
      <c r="H1907">
        <v>72</v>
      </c>
      <c r="I1907" t="s">
        <v>35</v>
      </c>
      <c r="J1907" t="s">
        <v>23</v>
      </c>
      <c r="K1907">
        <v>612</v>
      </c>
      <c r="L1907">
        <v>0.14635458300000001</v>
      </c>
      <c r="M1907" t="s">
        <v>34</v>
      </c>
      <c r="N1907">
        <v>17</v>
      </c>
      <c r="O1907">
        <v>4387</v>
      </c>
      <c r="P1907">
        <v>2466.25</v>
      </c>
      <c r="Q1907">
        <v>96315</v>
      </c>
      <c r="R1907">
        <v>0.256207666</v>
      </c>
      <c r="S1907">
        <v>0</v>
      </c>
      <c r="T1907">
        <v>49</v>
      </c>
    </row>
    <row r="1908" spans="1:20" x14ac:dyDescent="0.25">
      <c r="A1908" s="1">
        <v>45007</v>
      </c>
      <c r="B1908">
        <v>21</v>
      </c>
      <c r="C1908">
        <v>23483</v>
      </c>
      <c r="D1908">
        <v>537</v>
      </c>
      <c r="E1908" t="s">
        <v>20</v>
      </c>
      <c r="F1908" t="s">
        <v>29</v>
      </c>
      <c r="G1908">
        <v>24794</v>
      </c>
      <c r="H1908">
        <v>108</v>
      </c>
      <c r="I1908" t="s">
        <v>26</v>
      </c>
      <c r="J1908" t="s">
        <v>23</v>
      </c>
      <c r="K1908">
        <v>444</v>
      </c>
      <c r="L1908">
        <v>0.48394609</v>
      </c>
      <c r="M1908" t="s">
        <v>38</v>
      </c>
      <c r="N1908">
        <v>22</v>
      </c>
      <c r="O1908">
        <v>3299</v>
      </c>
      <c r="P1908">
        <v>1956.916667</v>
      </c>
      <c r="Q1908">
        <v>8463</v>
      </c>
      <c r="R1908">
        <v>0.26997331499999999</v>
      </c>
      <c r="S1908">
        <v>0</v>
      </c>
      <c r="T1908">
        <v>57</v>
      </c>
    </row>
    <row r="1909" spans="1:20" x14ac:dyDescent="0.25">
      <c r="A1909" s="1">
        <v>45008</v>
      </c>
      <c r="B1909">
        <v>26</v>
      </c>
      <c r="C1909">
        <v>27328</v>
      </c>
      <c r="D1909">
        <v>575</v>
      </c>
      <c r="E1909" t="s">
        <v>20</v>
      </c>
      <c r="F1909" t="s">
        <v>29</v>
      </c>
      <c r="H1909">
        <v>48</v>
      </c>
      <c r="I1909" t="s">
        <v>22</v>
      </c>
      <c r="J1909" t="s">
        <v>27</v>
      </c>
      <c r="K1909">
        <v>552</v>
      </c>
      <c r="L1909">
        <v>0.19068729600000001</v>
      </c>
      <c r="M1909" t="s">
        <v>28</v>
      </c>
      <c r="N1909">
        <v>21</v>
      </c>
      <c r="O1909">
        <v>669</v>
      </c>
      <c r="P1909">
        <v>2277.333333</v>
      </c>
      <c r="Q1909">
        <v>21733</v>
      </c>
      <c r="R1909">
        <v>0.18916775699999999</v>
      </c>
      <c r="S1909">
        <v>0</v>
      </c>
      <c r="T1909">
        <v>51</v>
      </c>
    </row>
    <row r="1910" spans="1:20" x14ac:dyDescent="0.25">
      <c r="A1910" s="1">
        <v>45009</v>
      </c>
      <c r="B1910">
        <v>25</v>
      </c>
      <c r="C1910">
        <v>66996</v>
      </c>
      <c r="D1910">
        <v>593</v>
      </c>
      <c r="E1910" t="s">
        <v>20</v>
      </c>
      <c r="F1910" t="s">
        <v>29</v>
      </c>
      <c r="G1910">
        <v>20059</v>
      </c>
      <c r="H1910">
        <v>60</v>
      </c>
      <c r="I1910" t="s">
        <v>22</v>
      </c>
      <c r="J1910" t="s">
        <v>27</v>
      </c>
      <c r="K1910">
        <v>555</v>
      </c>
      <c r="L1910">
        <v>0.31956575799999998</v>
      </c>
      <c r="M1910" t="s">
        <v>31</v>
      </c>
      <c r="N1910">
        <v>24</v>
      </c>
      <c r="O1910">
        <v>836</v>
      </c>
      <c r="P1910">
        <v>5583</v>
      </c>
      <c r="Q1910">
        <v>184930</v>
      </c>
      <c r="R1910">
        <v>0.21199986300000001</v>
      </c>
      <c r="S1910">
        <v>1</v>
      </c>
      <c r="T1910">
        <v>39.200000000000003</v>
      </c>
    </row>
    <row r="1911" spans="1:20" x14ac:dyDescent="0.25">
      <c r="A1911" s="1">
        <v>45010</v>
      </c>
      <c r="B1911">
        <v>41</v>
      </c>
      <c r="C1911">
        <v>53701</v>
      </c>
      <c r="D1911">
        <v>551</v>
      </c>
      <c r="E1911" t="s">
        <v>52</v>
      </c>
      <c r="F1911" t="s">
        <v>32</v>
      </c>
      <c r="G1911">
        <v>33758</v>
      </c>
      <c r="H1911">
        <v>72</v>
      </c>
      <c r="I1911" t="s">
        <v>26</v>
      </c>
      <c r="J1911" t="s">
        <v>27</v>
      </c>
      <c r="K1911">
        <v>706</v>
      </c>
      <c r="L1911">
        <v>0.114908199</v>
      </c>
      <c r="M1911" t="s">
        <v>28</v>
      </c>
      <c r="N1911">
        <v>24</v>
      </c>
      <c r="O1911">
        <v>1881</v>
      </c>
      <c r="P1911">
        <v>4475.0833329999996</v>
      </c>
      <c r="Q1911">
        <v>1340</v>
      </c>
      <c r="R1911">
        <v>0.29777979300000001</v>
      </c>
      <c r="S1911">
        <v>0</v>
      </c>
      <c r="T1911">
        <v>52</v>
      </c>
    </row>
    <row r="1912" spans="1:20" x14ac:dyDescent="0.25">
      <c r="A1912" s="1">
        <v>45011</v>
      </c>
      <c r="B1912">
        <v>60</v>
      </c>
      <c r="C1912">
        <v>87984</v>
      </c>
      <c r="D1912">
        <v>580</v>
      </c>
      <c r="E1912" t="s">
        <v>20</v>
      </c>
      <c r="F1912" t="s">
        <v>29</v>
      </c>
      <c r="G1912">
        <v>30955</v>
      </c>
      <c r="H1912">
        <v>36</v>
      </c>
      <c r="I1912" t="s">
        <v>22</v>
      </c>
      <c r="J1912" t="s">
        <v>23</v>
      </c>
      <c r="K1912">
        <v>809</v>
      </c>
      <c r="L1912">
        <v>0.109483898</v>
      </c>
      <c r="M1912" t="s">
        <v>31</v>
      </c>
      <c r="N1912">
        <v>21</v>
      </c>
      <c r="O1912">
        <v>2297</v>
      </c>
      <c r="P1912">
        <v>7332</v>
      </c>
      <c r="Q1912">
        <v>7077</v>
      </c>
      <c r="R1912">
        <v>0.199377834</v>
      </c>
      <c r="S1912">
        <v>0</v>
      </c>
      <c r="T1912">
        <v>49</v>
      </c>
    </row>
    <row r="1913" spans="1:20" x14ac:dyDescent="0.25">
      <c r="A1913" s="1">
        <v>45012</v>
      </c>
      <c r="B1913">
        <v>66</v>
      </c>
      <c r="C1913">
        <v>252597</v>
      </c>
      <c r="D1913">
        <v>622</v>
      </c>
      <c r="E1913" t="s">
        <v>45</v>
      </c>
      <c r="F1913" t="s">
        <v>29</v>
      </c>
      <c r="H1913">
        <v>60</v>
      </c>
      <c r="I1913" t="s">
        <v>22</v>
      </c>
      <c r="J1913" t="s">
        <v>30</v>
      </c>
      <c r="K1913">
        <v>723</v>
      </c>
      <c r="L1913">
        <v>0.16093142399999999</v>
      </c>
      <c r="M1913" t="s">
        <v>28</v>
      </c>
      <c r="N1913">
        <v>24</v>
      </c>
      <c r="O1913">
        <v>13203</v>
      </c>
      <c r="P1913">
        <v>21049.75</v>
      </c>
      <c r="Q1913">
        <v>79753</v>
      </c>
      <c r="R1913">
        <v>0.20375047499999999</v>
      </c>
      <c r="S1913">
        <v>1</v>
      </c>
      <c r="T1913">
        <v>36</v>
      </c>
    </row>
    <row r="1914" spans="1:20" x14ac:dyDescent="0.25">
      <c r="A1914" s="1">
        <v>45013</v>
      </c>
      <c r="B1914">
        <v>47</v>
      </c>
      <c r="C1914">
        <v>73636</v>
      </c>
      <c r="D1914">
        <v>521</v>
      </c>
      <c r="E1914" t="s">
        <v>20</v>
      </c>
      <c r="F1914" t="s">
        <v>32</v>
      </c>
      <c r="G1914">
        <v>25190</v>
      </c>
      <c r="H1914">
        <v>60</v>
      </c>
      <c r="I1914" t="s">
        <v>22</v>
      </c>
      <c r="J1914" t="s">
        <v>30</v>
      </c>
      <c r="K1914">
        <v>278</v>
      </c>
      <c r="L1914">
        <v>0.149468878</v>
      </c>
      <c r="M1914" t="s">
        <v>28</v>
      </c>
      <c r="N1914">
        <v>26</v>
      </c>
      <c r="O1914">
        <v>6210</v>
      </c>
      <c r="P1914">
        <v>6136.3333329999996</v>
      </c>
      <c r="Q1914">
        <v>19675</v>
      </c>
      <c r="R1914">
        <v>0.23773620600000001</v>
      </c>
      <c r="S1914">
        <v>1</v>
      </c>
      <c r="T1914">
        <v>40.799999999999997</v>
      </c>
    </row>
    <row r="1915" spans="1:20" x14ac:dyDescent="0.25">
      <c r="A1915" s="1">
        <v>45014</v>
      </c>
      <c r="B1915">
        <v>46</v>
      </c>
      <c r="C1915">
        <v>95828</v>
      </c>
      <c r="D1915">
        <v>516</v>
      </c>
      <c r="E1915" t="s">
        <v>33</v>
      </c>
      <c r="F1915" t="s">
        <v>25</v>
      </c>
      <c r="G1915">
        <v>21089</v>
      </c>
      <c r="H1915">
        <v>60</v>
      </c>
      <c r="I1915" t="s">
        <v>35</v>
      </c>
      <c r="J1915" t="s">
        <v>30</v>
      </c>
      <c r="K1915">
        <v>1161</v>
      </c>
      <c r="L1915">
        <v>0.14947139400000001</v>
      </c>
      <c r="M1915" t="s">
        <v>28</v>
      </c>
      <c r="N1915">
        <v>30</v>
      </c>
      <c r="O1915">
        <v>1038</v>
      </c>
      <c r="P1915">
        <v>7985.6666670000004</v>
      </c>
      <c r="Q1915">
        <v>3804</v>
      </c>
      <c r="R1915">
        <v>0.290596674</v>
      </c>
      <c r="S1915">
        <v>0</v>
      </c>
      <c r="T1915">
        <v>52</v>
      </c>
    </row>
    <row r="1916" spans="1:20" x14ac:dyDescent="0.25">
      <c r="A1916" s="1">
        <v>45015</v>
      </c>
      <c r="B1916">
        <v>18</v>
      </c>
      <c r="C1916">
        <v>296766</v>
      </c>
      <c r="D1916">
        <v>557</v>
      </c>
      <c r="E1916" t="s">
        <v>20</v>
      </c>
      <c r="F1916" t="s">
        <v>21</v>
      </c>
      <c r="G1916">
        <v>15798</v>
      </c>
      <c r="H1916">
        <v>84</v>
      </c>
      <c r="I1916" t="s">
        <v>26</v>
      </c>
      <c r="J1916" t="s">
        <v>27</v>
      </c>
      <c r="K1916">
        <v>205</v>
      </c>
      <c r="L1916">
        <v>8.7927009E-2</v>
      </c>
      <c r="M1916" t="s">
        <v>34</v>
      </c>
      <c r="N1916">
        <v>24</v>
      </c>
      <c r="O1916">
        <v>365</v>
      </c>
      <c r="P1916">
        <v>24730.5</v>
      </c>
      <c r="Q1916">
        <v>66096</v>
      </c>
      <c r="R1916">
        <v>0.25490385300000001</v>
      </c>
      <c r="S1916">
        <v>1</v>
      </c>
      <c r="T1916">
        <v>48.8</v>
      </c>
    </row>
    <row r="1917" spans="1:20" x14ac:dyDescent="0.25">
      <c r="A1917" s="1">
        <v>45016</v>
      </c>
      <c r="B1917">
        <v>33</v>
      </c>
      <c r="C1917">
        <v>63386</v>
      </c>
      <c r="D1917">
        <v>526</v>
      </c>
      <c r="E1917" t="s">
        <v>20</v>
      </c>
      <c r="F1917" t="s">
        <v>41</v>
      </c>
      <c r="G1917">
        <v>11544</v>
      </c>
      <c r="H1917">
        <v>48</v>
      </c>
      <c r="I1917" t="s">
        <v>26</v>
      </c>
      <c r="J1917" t="s">
        <v>27</v>
      </c>
      <c r="K1917">
        <v>281</v>
      </c>
      <c r="L1917">
        <v>0.22529074499999999</v>
      </c>
      <c r="M1917" t="s">
        <v>24</v>
      </c>
      <c r="N1917">
        <v>19</v>
      </c>
      <c r="O1917">
        <v>1687</v>
      </c>
      <c r="P1917">
        <v>5282.1666670000004</v>
      </c>
      <c r="Q1917">
        <v>6794</v>
      </c>
      <c r="R1917">
        <v>0.24035005000000001</v>
      </c>
      <c r="S1917">
        <v>1</v>
      </c>
      <c r="T1917">
        <v>40.799999999999997</v>
      </c>
    </row>
    <row r="1918" spans="1:20" x14ac:dyDescent="0.25">
      <c r="A1918" s="1">
        <v>45017</v>
      </c>
      <c r="B1918">
        <v>30</v>
      </c>
      <c r="C1918">
        <v>41187</v>
      </c>
      <c r="D1918">
        <v>636</v>
      </c>
      <c r="E1918" t="s">
        <v>20</v>
      </c>
      <c r="F1918" t="s">
        <v>29</v>
      </c>
      <c r="G1918">
        <v>20231</v>
      </c>
      <c r="H1918">
        <v>60</v>
      </c>
      <c r="I1918" t="s">
        <v>22</v>
      </c>
      <c r="J1918" t="s">
        <v>30</v>
      </c>
      <c r="K1918">
        <v>411</v>
      </c>
      <c r="L1918">
        <v>0.42376303999999998</v>
      </c>
      <c r="M1918" t="s">
        <v>28</v>
      </c>
      <c r="N1918">
        <v>38</v>
      </c>
      <c r="O1918">
        <v>14380</v>
      </c>
      <c r="P1918">
        <v>3432.25</v>
      </c>
      <c r="Q1918">
        <v>62306</v>
      </c>
      <c r="R1918">
        <v>0.22634673999999999</v>
      </c>
      <c r="S1918">
        <v>0</v>
      </c>
      <c r="T1918">
        <v>51</v>
      </c>
    </row>
    <row r="1919" spans="1:20" x14ac:dyDescent="0.25">
      <c r="A1919" s="1">
        <v>45018</v>
      </c>
      <c r="B1919">
        <v>32</v>
      </c>
      <c r="C1919">
        <v>28358</v>
      </c>
      <c r="D1919">
        <v>512</v>
      </c>
      <c r="E1919" t="s">
        <v>20</v>
      </c>
      <c r="F1919" t="s">
        <v>32</v>
      </c>
      <c r="G1919">
        <v>19042</v>
      </c>
      <c r="H1919">
        <v>120</v>
      </c>
      <c r="I1919" t="s">
        <v>44</v>
      </c>
      <c r="J1919" t="s">
        <v>27</v>
      </c>
      <c r="K1919">
        <v>313</v>
      </c>
      <c r="L1919">
        <v>0.52013696200000004</v>
      </c>
      <c r="M1919" t="s">
        <v>24</v>
      </c>
      <c r="N1919">
        <v>25</v>
      </c>
      <c r="O1919">
        <v>657</v>
      </c>
      <c r="P1919">
        <v>2363.166667</v>
      </c>
      <c r="Q1919">
        <v>72997</v>
      </c>
      <c r="R1919">
        <v>0.373904766</v>
      </c>
      <c r="S1919">
        <v>0</v>
      </c>
      <c r="T1919">
        <v>70</v>
      </c>
    </row>
    <row r="1920" spans="1:20" x14ac:dyDescent="0.25">
      <c r="A1920" s="1">
        <v>45019</v>
      </c>
      <c r="B1920">
        <v>37</v>
      </c>
      <c r="C1920">
        <v>81678</v>
      </c>
      <c r="D1920">
        <v>569</v>
      </c>
      <c r="E1920" t="s">
        <v>33</v>
      </c>
      <c r="F1920" t="s">
        <v>25</v>
      </c>
      <c r="G1920">
        <v>24342</v>
      </c>
      <c r="H1920">
        <v>72</v>
      </c>
      <c r="I1920" t="s">
        <v>35</v>
      </c>
      <c r="J1920" t="s">
        <v>30</v>
      </c>
      <c r="K1920">
        <v>536</v>
      </c>
      <c r="L1920">
        <v>0.40116077999999999</v>
      </c>
      <c r="M1920" t="s">
        <v>24</v>
      </c>
      <c r="N1920">
        <v>28</v>
      </c>
      <c r="O1920">
        <v>50760</v>
      </c>
      <c r="P1920">
        <v>6806.5</v>
      </c>
      <c r="Q1920">
        <v>53464</v>
      </c>
      <c r="R1920">
        <v>0.23402631600000001</v>
      </c>
      <c r="S1920">
        <v>0</v>
      </c>
      <c r="T1920">
        <v>56</v>
      </c>
    </row>
    <row r="1921" spans="1:20" x14ac:dyDescent="0.25">
      <c r="A1921" s="1">
        <v>45020</v>
      </c>
      <c r="B1921">
        <v>34</v>
      </c>
      <c r="C1921">
        <v>18194</v>
      </c>
      <c r="D1921">
        <v>503</v>
      </c>
      <c r="E1921" t="s">
        <v>20</v>
      </c>
      <c r="F1921" t="s">
        <v>32</v>
      </c>
      <c r="G1921">
        <v>49623</v>
      </c>
      <c r="H1921">
        <v>36</v>
      </c>
      <c r="I1921" t="s">
        <v>22</v>
      </c>
      <c r="J1921" t="s">
        <v>27</v>
      </c>
      <c r="K1921">
        <v>1067</v>
      </c>
      <c r="L1921">
        <v>0.26429862199999998</v>
      </c>
      <c r="M1921" t="s">
        <v>31</v>
      </c>
      <c r="N1921">
        <v>16</v>
      </c>
      <c r="O1921">
        <v>5974</v>
      </c>
      <c r="P1921">
        <v>1516.166667</v>
      </c>
      <c r="Q1921">
        <v>33781</v>
      </c>
      <c r="R1921">
        <v>0.329942501</v>
      </c>
      <c r="S1921">
        <v>0</v>
      </c>
      <c r="T1921">
        <v>55</v>
      </c>
    </row>
    <row r="1922" spans="1:20" x14ac:dyDescent="0.25">
      <c r="A1922" s="1">
        <v>45021</v>
      </c>
      <c r="B1922">
        <v>18</v>
      </c>
      <c r="D1922">
        <v>579</v>
      </c>
      <c r="E1922" t="s">
        <v>20</v>
      </c>
      <c r="F1922" t="s">
        <v>29</v>
      </c>
      <c r="I1922" t="s">
        <v>22</v>
      </c>
      <c r="J1922" t="s">
        <v>23</v>
      </c>
      <c r="K1922">
        <v>1257</v>
      </c>
      <c r="L1922">
        <v>0.476630477</v>
      </c>
      <c r="M1922" t="s">
        <v>28</v>
      </c>
      <c r="N1922">
        <v>27</v>
      </c>
      <c r="O1922">
        <v>10923</v>
      </c>
      <c r="P1922">
        <v>1250</v>
      </c>
      <c r="Q1922">
        <v>294483</v>
      </c>
      <c r="R1922">
        <v>0.176277821</v>
      </c>
      <c r="S1922">
        <v>0</v>
      </c>
      <c r="T1922">
        <v>52</v>
      </c>
    </row>
    <row r="1923" spans="1:20" x14ac:dyDescent="0.25">
      <c r="A1923" s="1">
        <v>45022</v>
      </c>
      <c r="B1923">
        <v>48</v>
      </c>
      <c r="C1923">
        <v>29707</v>
      </c>
      <c r="D1923">
        <v>604</v>
      </c>
      <c r="E1923" t="s">
        <v>33</v>
      </c>
      <c r="F1923" t="s">
        <v>29</v>
      </c>
      <c r="G1923">
        <v>32426</v>
      </c>
      <c r="H1923">
        <v>48</v>
      </c>
      <c r="I1923" t="s">
        <v>26</v>
      </c>
      <c r="J1923" t="s">
        <v>27</v>
      </c>
      <c r="K1923">
        <v>338</v>
      </c>
      <c r="L1923">
        <v>0.26123212400000001</v>
      </c>
      <c r="M1923" t="s">
        <v>34</v>
      </c>
      <c r="N1923">
        <v>25</v>
      </c>
      <c r="O1923">
        <v>1434</v>
      </c>
      <c r="P1923">
        <v>2475.583333</v>
      </c>
      <c r="Q1923">
        <v>36661</v>
      </c>
      <c r="R1923">
        <v>0.1803408</v>
      </c>
      <c r="S1923">
        <v>0</v>
      </c>
      <c r="T1923">
        <v>55</v>
      </c>
    </row>
    <row r="1924" spans="1:20" x14ac:dyDescent="0.25">
      <c r="A1924" s="1">
        <v>45023</v>
      </c>
      <c r="B1924">
        <v>27</v>
      </c>
      <c r="C1924">
        <v>82684</v>
      </c>
      <c r="D1924">
        <v>595</v>
      </c>
      <c r="E1924" t="s">
        <v>20</v>
      </c>
      <c r="F1924" t="s">
        <v>21</v>
      </c>
      <c r="G1924">
        <v>17590</v>
      </c>
      <c r="H1924">
        <v>24</v>
      </c>
      <c r="I1924" t="s">
        <v>22</v>
      </c>
      <c r="J1924" t="s">
        <v>27</v>
      </c>
      <c r="K1924">
        <v>574</v>
      </c>
      <c r="L1924">
        <v>0.43042351899999998</v>
      </c>
      <c r="M1924" t="s">
        <v>24</v>
      </c>
      <c r="N1924">
        <v>14</v>
      </c>
      <c r="O1924">
        <v>8332</v>
      </c>
      <c r="P1924">
        <v>6890.3333329999996</v>
      </c>
      <c r="Q1924">
        <v>9934</v>
      </c>
      <c r="R1924">
        <v>0.190441837</v>
      </c>
      <c r="S1924">
        <v>1</v>
      </c>
      <c r="T1924">
        <v>44.8</v>
      </c>
    </row>
    <row r="1925" spans="1:20" x14ac:dyDescent="0.25">
      <c r="A1925" s="1">
        <v>45024</v>
      </c>
      <c r="B1925">
        <v>42</v>
      </c>
      <c r="C1925">
        <v>71507</v>
      </c>
      <c r="D1925">
        <v>625</v>
      </c>
      <c r="E1925" t="s">
        <v>20</v>
      </c>
      <c r="F1925" t="s">
        <v>21</v>
      </c>
      <c r="G1925">
        <v>29432</v>
      </c>
      <c r="H1925">
        <v>36</v>
      </c>
      <c r="I1925" t="s">
        <v>22</v>
      </c>
      <c r="J1925" t="s">
        <v>27</v>
      </c>
      <c r="K1925">
        <v>165</v>
      </c>
      <c r="L1925">
        <v>0.40551630500000002</v>
      </c>
      <c r="M1925" t="s">
        <v>31</v>
      </c>
      <c r="N1925">
        <v>26</v>
      </c>
      <c r="O1925">
        <v>5447</v>
      </c>
      <c r="P1925">
        <v>5958.9166670000004</v>
      </c>
      <c r="Q1925">
        <v>10987</v>
      </c>
      <c r="R1925">
        <v>0.17657447300000001</v>
      </c>
      <c r="S1925">
        <v>1</v>
      </c>
      <c r="T1925">
        <v>44</v>
      </c>
    </row>
    <row r="1926" spans="1:20" x14ac:dyDescent="0.25">
      <c r="A1926" s="1">
        <v>45025</v>
      </c>
      <c r="B1926">
        <v>64</v>
      </c>
      <c r="C1926">
        <v>46646</v>
      </c>
      <c r="D1926">
        <v>604</v>
      </c>
      <c r="E1926" t="s">
        <v>20</v>
      </c>
      <c r="F1926" t="s">
        <v>32</v>
      </c>
      <c r="H1926">
        <v>60</v>
      </c>
      <c r="I1926" t="s">
        <v>22</v>
      </c>
      <c r="J1926" t="s">
        <v>27</v>
      </c>
      <c r="K1926">
        <v>548</v>
      </c>
      <c r="L1926">
        <v>0.43604023800000002</v>
      </c>
      <c r="M1926" t="s">
        <v>28</v>
      </c>
      <c r="N1926">
        <v>30</v>
      </c>
      <c r="O1926">
        <v>3575</v>
      </c>
      <c r="P1926">
        <v>3887.166667</v>
      </c>
      <c r="Q1926">
        <v>23117</v>
      </c>
      <c r="R1926">
        <v>0.24094299499999999</v>
      </c>
      <c r="S1926">
        <v>0</v>
      </c>
      <c r="T1926">
        <v>60</v>
      </c>
    </row>
    <row r="1927" spans="1:20" x14ac:dyDescent="0.25">
      <c r="A1927" s="1">
        <v>45026</v>
      </c>
      <c r="B1927">
        <v>28</v>
      </c>
      <c r="C1927">
        <v>64082</v>
      </c>
      <c r="D1927">
        <v>545</v>
      </c>
      <c r="E1927" t="s">
        <v>20</v>
      </c>
      <c r="F1927" t="s">
        <v>32</v>
      </c>
      <c r="H1927">
        <v>36</v>
      </c>
      <c r="I1927" t="s">
        <v>44</v>
      </c>
      <c r="J1927" t="s">
        <v>23</v>
      </c>
      <c r="K1927">
        <v>821</v>
      </c>
      <c r="L1927">
        <v>5.9585012999999999E-2</v>
      </c>
      <c r="M1927" t="s">
        <v>38</v>
      </c>
      <c r="N1927">
        <v>21</v>
      </c>
      <c r="O1927">
        <v>5962</v>
      </c>
      <c r="P1927">
        <v>5340.1666670000004</v>
      </c>
      <c r="Q1927">
        <v>57086</v>
      </c>
      <c r="R1927">
        <v>0.23392538099999999</v>
      </c>
      <c r="S1927">
        <v>0</v>
      </c>
      <c r="T1927">
        <v>60</v>
      </c>
    </row>
    <row r="1928" spans="1:20" x14ac:dyDescent="0.25">
      <c r="A1928" s="1">
        <v>45027</v>
      </c>
      <c r="B1928">
        <v>18</v>
      </c>
      <c r="C1928">
        <v>65300</v>
      </c>
      <c r="D1928">
        <v>487</v>
      </c>
      <c r="E1928" t="s">
        <v>20</v>
      </c>
      <c r="F1928" t="s">
        <v>21</v>
      </c>
      <c r="G1928">
        <v>32321</v>
      </c>
      <c r="H1928">
        <v>24</v>
      </c>
      <c r="I1928" t="s">
        <v>22</v>
      </c>
      <c r="J1928" t="s">
        <v>23</v>
      </c>
      <c r="K1928">
        <v>814</v>
      </c>
      <c r="L1928">
        <v>0.41779000399999999</v>
      </c>
      <c r="M1928" t="s">
        <v>38</v>
      </c>
      <c r="N1928">
        <v>16</v>
      </c>
      <c r="O1928">
        <v>5281</v>
      </c>
      <c r="P1928">
        <v>5441.6666670000004</v>
      </c>
      <c r="Q1928">
        <v>59648</v>
      </c>
      <c r="R1928">
        <v>0.29566731800000001</v>
      </c>
      <c r="S1928">
        <v>0</v>
      </c>
      <c r="T1928">
        <v>57</v>
      </c>
    </row>
    <row r="1929" spans="1:20" x14ac:dyDescent="0.25">
      <c r="A1929" s="1">
        <v>45028</v>
      </c>
      <c r="B1929">
        <v>36</v>
      </c>
      <c r="C1929">
        <v>66761</v>
      </c>
      <c r="D1929">
        <v>597</v>
      </c>
      <c r="E1929" t="s">
        <v>20</v>
      </c>
      <c r="F1929" t="s">
        <v>21</v>
      </c>
      <c r="G1929">
        <v>36768</v>
      </c>
      <c r="H1929">
        <v>48</v>
      </c>
      <c r="I1929" t="s">
        <v>26</v>
      </c>
      <c r="J1929" t="s">
        <v>30</v>
      </c>
      <c r="K1929">
        <v>428</v>
      </c>
      <c r="L1929">
        <v>8.4300955999999996E-2</v>
      </c>
      <c r="M1929" t="s">
        <v>28</v>
      </c>
      <c r="N1929">
        <v>22</v>
      </c>
      <c r="O1929">
        <v>798</v>
      </c>
      <c r="P1929">
        <v>5563.4166670000004</v>
      </c>
      <c r="Q1929">
        <v>1035150</v>
      </c>
      <c r="R1929">
        <v>0.26791267899999999</v>
      </c>
      <c r="S1929">
        <v>1</v>
      </c>
      <c r="T1929">
        <v>35.200000000000003</v>
      </c>
    </row>
    <row r="1930" spans="1:20" x14ac:dyDescent="0.25">
      <c r="A1930" s="1">
        <v>45029</v>
      </c>
      <c r="B1930">
        <v>53</v>
      </c>
      <c r="D1930">
        <v>534</v>
      </c>
      <c r="E1930" t="s">
        <v>20</v>
      </c>
      <c r="F1930" t="s">
        <v>25</v>
      </c>
      <c r="G1930">
        <v>23336</v>
      </c>
      <c r="I1930" t="s">
        <v>26</v>
      </c>
      <c r="J1930" t="s">
        <v>27</v>
      </c>
      <c r="K1930">
        <v>272</v>
      </c>
      <c r="L1930">
        <v>0.28018410700000002</v>
      </c>
      <c r="M1930" t="s">
        <v>34</v>
      </c>
      <c r="N1930">
        <v>23</v>
      </c>
      <c r="O1930">
        <v>2962</v>
      </c>
      <c r="P1930">
        <v>4111.5833329999996</v>
      </c>
      <c r="Q1930">
        <v>49537</v>
      </c>
      <c r="R1930">
        <v>0.23689058199999999</v>
      </c>
      <c r="S1930">
        <v>0</v>
      </c>
      <c r="T1930">
        <v>54</v>
      </c>
    </row>
    <row r="1931" spans="1:20" x14ac:dyDescent="0.25">
      <c r="A1931" s="1">
        <v>45030</v>
      </c>
      <c r="B1931">
        <v>63</v>
      </c>
      <c r="C1931">
        <v>102366</v>
      </c>
      <c r="D1931">
        <v>603</v>
      </c>
      <c r="E1931" t="s">
        <v>52</v>
      </c>
      <c r="F1931" t="s">
        <v>25</v>
      </c>
      <c r="G1931">
        <v>15448</v>
      </c>
      <c r="H1931">
        <v>36</v>
      </c>
      <c r="I1931" t="s">
        <v>26</v>
      </c>
      <c r="J1931" t="s">
        <v>27</v>
      </c>
      <c r="K1931">
        <v>664</v>
      </c>
      <c r="L1931">
        <v>0.37156009899999998</v>
      </c>
      <c r="M1931" t="s">
        <v>24</v>
      </c>
      <c r="N1931">
        <v>20</v>
      </c>
      <c r="O1931">
        <v>20805</v>
      </c>
      <c r="P1931">
        <v>8530.5</v>
      </c>
      <c r="Q1931">
        <v>72838</v>
      </c>
      <c r="R1931">
        <v>0.20854494700000001</v>
      </c>
      <c r="S1931">
        <v>1</v>
      </c>
      <c r="T1931">
        <v>38.4</v>
      </c>
    </row>
    <row r="1932" spans="1:20" x14ac:dyDescent="0.25">
      <c r="A1932" s="1">
        <v>45031</v>
      </c>
      <c r="B1932">
        <v>25</v>
      </c>
      <c r="C1932">
        <v>54667</v>
      </c>
      <c r="E1932" t="s">
        <v>20</v>
      </c>
      <c r="F1932" t="s">
        <v>29</v>
      </c>
      <c r="G1932">
        <v>15410</v>
      </c>
      <c r="H1932">
        <v>84</v>
      </c>
      <c r="I1932" t="s">
        <v>22</v>
      </c>
      <c r="J1932" t="s">
        <v>27</v>
      </c>
      <c r="K1932">
        <v>186</v>
      </c>
      <c r="L1932">
        <v>9.1396530000000004E-2</v>
      </c>
      <c r="M1932" t="s">
        <v>24</v>
      </c>
      <c r="N1932">
        <v>18</v>
      </c>
      <c r="O1932">
        <v>2355</v>
      </c>
      <c r="P1932">
        <v>4555.5833329999996</v>
      </c>
      <c r="Q1932">
        <v>1550</v>
      </c>
      <c r="R1932">
        <v>0.25023960499999998</v>
      </c>
      <c r="S1932">
        <v>0</v>
      </c>
      <c r="T1932">
        <v>49</v>
      </c>
    </row>
    <row r="1933" spans="1:20" x14ac:dyDescent="0.25">
      <c r="A1933" s="1">
        <v>45032</v>
      </c>
      <c r="B1933">
        <v>45</v>
      </c>
      <c r="C1933">
        <v>44414</v>
      </c>
      <c r="D1933">
        <v>563</v>
      </c>
      <c r="E1933" t="s">
        <v>33</v>
      </c>
      <c r="F1933" t="s">
        <v>29</v>
      </c>
      <c r="G1933">
        <v>67590</v>
      </c>
      <c r="H1933">
        <v>24</v>
      </c>
      <c r="I1933" t="s">
        <v>26</v>
      </c>
      <c r="J1933" t="s">
        <v>27</v>
      </c>
      <c r="K1933">
        <v>163</v>
      </c>
      <c r="L1933">
        <v>0.62911701200000003</v>
      </c>
      <c r="M1933" t="s">
        <v>24</v>
      </c>
      <c r="N1933">
        <v>20</v>
      </c>
      <c r="O1933">
        <v>9629</v>
      </c>
      <c r="P1933">
        <v>3701.166667</v>
      </c>
      <c r="Q1933">
        <v>220956</v>
      </c>
      <c r="R1933">
        <v>0.23070922399999999</v>
      </c>
      <c r="S1933">
        <v>0</v>
      </c>
      <c r="T1933">
        <v>69</v>
      </c>
    </row>
    <row r="1934" spans="1:20" x14ac:dyDescent="0.25">
      <c r="A1934" s="1">
        <v>45033</v>
      </c>
      <c r="B1934">
        <v>34</v>
      </c>
      <c r="C1934">
        <v>59133</v>
      </c>
      <c r="D1934">
        <v>589</v>
      </c>
      <c r="E1934" t="s">
        <v>20</v>
      </c>
      <c r="F1934" t="s">
        <v>32</v>
      </c>
      <c r="G1934">
        <v>24044</v>
      </c>
      <c r="H1934">
        <v>36</v>
      </c>
      <c r="I1934" t="s">
        <v>35</v>
      </c>
      <c r="J1934" t="s">
        <v>34</v>
      </c>
      <c r="K1934">
        <v>120</v>
      </c>
      <c r="L1934">
        <v>0.50184594100000002</v>
      </c>
      <c r="M1934" t="s">
        <v>28</v>
      </c>
      <c r="N1934">
        <v>30</v>
      </c>
      <c r="O1934">
        <v>18735</v>
      </c>
      <c r="P1934">
        <v>4927.75</v>
      </c>
      <c r="Q1934">
        <v>8632</v>
      </c>
      <c r="R1934">
        <v>0.22508022999999999</v>
      </c>
      <c r="S1934">
        <v>0</v>
      </c>
      <c r="T1934">
        <v>58</v>
      </c>
    </row>
    <row r="1935" spans="1:20" x14ac:dyDescent="0.25">
      <c r="A1935" s="1">
        <v>45034</v>
      </c>
      <c r="B1935">
        <v>38</v>
      </c>
      <c r="C1935">
        <v>32582</v>
      </c>
      <c r="D1935">
        <v>602</v>
      </c>
      <c r="E1935" t="s">
        <v>20</v>
      </c>
      <c r="F1935" t="s">
        <v>25</v>
      </c>
      <c r="G1935">
        <v>54632</v>
      </c>
      <c r="H1935">
        <v>36</v>
      </c>
      <c r="I1935" t="s">
        <v>22</v>
      </c>
      <c r="J1935" t="s">
        <v>34</v>
      </c>
      <c r="K1935">
        <v>512</v>
      </c>
      <c r="L1935">
        <v>0.213158456</v>
      </c>
      <c r="M1935" t="s">
        <v>34</v>
      </c>
      <c r="N1935">
        <v>22</v>
      </c>
      <c r="O1935">
        <v>7353</v>
      </c>
      <c r="P1935">
        <v>2715.166667</v>
      </c>
      <c r="Q1935">
        <v>1876</v>
      </c>
      <c r="R1935">
        <v>0.211874807</v>
      </c>
      <c r="S1935">
        <v>0</v>
      </c>
      <c r="T1935">
        <v>51</v>
      </c>
    </row>
    <row r="1936" spans="1:20" x14ac:dyDescent="0.25">
      <c r="A1936" s="1">
        <v>45035</v>
      </c>
      <c r="B1936">
        <v>71</v>
      </c>
      <c r="C1936">
        <v>73981</v>
      </c>
      <c r="D1936">
        <v>583</v>
      </c>
      <c r="E1936" t="s">
        <v>20</v>
      </c>
      <c r="F1936" t="s">
        <v>29</v>
      </c>
      <c r="G1936">
        <v>19697</v>
      </c>
      <c r="H1936">
        <v>24</v>
      </c>
      <c r="I1936" t="s">
        <v>26</v>
      </c>
      <c r="J1936" t="s">
        <v>23</v>
      </c>
      <c r="K1936">
        <v>940</v>
      </c>
      <c r="L1936">
        <v>0.45905110999999998</v>
      </c>
      <c r="M1936" t="s">
        <v>24</v>
      </c>
      <c r="N1936">
        <v>20</v>
      </c>
      <c r="O1936">
        <v>2684</v>
      </c>
      <c r="P1936">
        <v>6165.0833329999996</v>
      </c>
      <c r="Q1936">
        <v>1280</v>
      </c>
      <c r="R1936">
        <v>0.186817338</v>
      </c>
      <c r="S1936">
        <v>1</v>
      </c>
      <c r="T1936">
        <v>45.6</v>
      </c>
    </row>
    <row r="1937" spans="1:20" x14ac:dyDescent="0.25">
      <c r="A1937" s="1">
        <v>45036</v>
      </c>
      <c r="B1937">
        <v>21</v>
      </c>
      <c r="C1937">
        <v>51200</v>
      </c>
      <c r="D1937">
        <v>554</v>
      </c>
      <c r="E1937" t="s">
        <v>20</v>
      </c>
      <c r="F1937" t="s">
        <v>32</v>
      </c>
      <c r="G1937">
        <v>24308</v>
      </c>
      <c r="H1937">
        <v>24</v>
      </c>
      <c r="I1937" t="s">
        <v>22</v>
      </c>
      <c r="J1937" t="s">
        <v>23</v>
      </c>
      <c r="K1937">
        <v>253</v>
      </c>
      <c r="L1937">
        <v>0.67928395399999997</v>
      </c>
      <c r="M1937" t="s">
        <v>38</v>
      </c>
      <c r="N1937">
        <v>25</v>
      </c>
      <c r="O1937">
        <v>5065</v>
      </c>
      <c r="P1937">
        <v>4266.6666670000004</v>
      </c>
      <c r="Q1937">
        <v>71331</v>
      </c>
      <c r="R1937">
        <v>0.235679202</v>
      </c>
      <c r="S1937">
        <v>0</v>
      </c>
      <c r="T1937">
        <v>59</v>
      </c>
    </row>
    <row r="1938" spans="1:20" x14ac:dyDescent="0.25">
      <c r="A1938" s="1">
        <v>45037</v>
      </c>
      <c r="B1938">
        <v>43</v>
      </c>
      <c r="C1938">
        <v>49550</v>
      </c>
      <c r="D1938">
        <v>585</v>
      </c>
      <c r="E1938" t="s">
        <v>33</v>
      </c>
      <c r="F1938" t="s">
        <v>41</v>
      </c>
      <c r="H1938">
        <v>60</v>
      </c>
      <c r="I1938" t="s">
        <v>22</v>
      </c>
      <c r="J1938" t="s">
        <v>23</v>
      </c>
      <c r="K1938">
        <v>479</v>
      </c>
      <c r="L1938">
        <v>0.23340839399999999</v>
      </c>
      <c r="M1938" t="s">
        <v>38</v>
      </c>
      <c r="N1938">
        <v>21</v>
      </c>
      <c r="O1938">
        <v>3571</v>
      </c>
      <c r="P1938">
        <v>4129.1666670000004</v>
      </c>
      <c r="Q1938">
        <v>57112</v>
      </c>
      <c r="R1938">
        <v>0.28198232200000001</v>
      </c>
      <c r="S1938">
        <v>0</v>
      </c>
      <c r="T1938">
        <v>54</v>
      </c>
    </row>
    <row r="1939" spans="1:20" x14ac:dyDescent="0.25">
      <c r="A1939" s="1">
        <v>45038</v>
      </c>
      <c r="B1939">
        <v>45</v>
      </c>
      <c r="C1939">
        <v>53943</v>
      </c>
      <c r="D1939">
        <v>600</v>
      </c>
      <c r="E1939" t="s">
        <v>33</v>
      </c>
      <c r="F1939" t="s">
        <v>32</v>
      </c>
      <c r="G1939">
        <v>15056</v>
      </c>
      <c r="H1939">
        <v>72</v>
      </c>
      <c r="I1939" t="s">
        <v>26</v>
      </c>
      <c r="J1939" t="s">
        <v>27</v>
      </c>
      <c r="K1939">
        <v>291</v>
      </c>
      <c r="L1939">
        <v>0.26365144499999998</v>
      </c>
      <c r="M1939" t="s">
        <v>31</v>
      </c>
      <c r="N1939">
        <v>23</v>
      </c>
      <c r="O1939">
        <v>787</v>
      </c>
      <c r="P1939">
        <v>4495.25</v>
      </c>
      <c r="Q1939">
        <v>4981</v>
      </c>
      <c r="R1939">
        <v>0.25880945399999999</v>
      </c>
      <c r="S1939">
        <v>0</v>
      </c>
      <c r="T1939">
        <v>53</v>
      </c>
    </row>
    <row r="1940" spans="1:20" x14ac:dyDescent="0.25">
      <c r="A1940" s="1">
        <v>45039</v>
      </c>
      <c r="B1940">
        <v>53</v>
      </c>
      <c r="C1940">
        <v>82871</v>
      </c>
      <c r="D1940">
        <v>619</v>
      </c>
      <c r="E1940" t="s">
        <v>20</v>
      </c>
      <c r="F1940" t="s">
        <v>29</v>
      </c>
      <c r="G1940">
        <v>29284</v>
      </c>
      <c r="H1940">
        <v>60</v>
      </c>
      <c r="I1940" t="s">
        <v>44</v>
      </c>
      <c r="J1940" t="s">
        <v>23</v>
      </c>
      <c r="K1940">
        <v>580</v>
      </c>
      <c r="L1940">
        <v>0.213885619</v>
      </c>
      <c r="M1940" t="s">
        <v>28</v>
      </c>
      <c r="N1940">
        <v>31</v>
      </c>
      <c r="O1940">
        <v>1202</v>
      </c>
      <c r="P1940">
        <v>6905.9166670000004</v>
      </c>
      <c r="Q1940">
        <v>93604</v>
      </c>
      <c r="R1940">
        <v>0.24110336299999999</v>
      </c>
      <c r="S1940">
        <v>0</v>
      </c>
      <c r="T1940">
        <v>48</v>
      </c>
    </row>
    <row r="1941" spans="1:20" x14ac:dyDescent="0.25">
      <c r="A1941" s="1">
        <v>45040</v>
      </c>
      <c r="B1941">
        <v>41</v>
      </c>
      <c r="C1941">
        <v>23584</v>
      </c>
      <c r="D1941">
        <v>579</v>
      </c>
      <c r="E1941" t="s">
        <v>20</v>
      </c>
      <c r="F1941" t="s">
        <v>29</v>
      </c>
      <c r="G1941">
        <v>38696</v>
      </c>
      <c r="H1941">
        <v>48</v>
      </c>
      <c r="I1941" t="s">
        <v>22</v>
      </c>
      <c r="J1941" t="s">
        <v>23</v>
      </c>
      <c r="K1941">
        <v>358</v>
      </c>
      <c r="L1941">
        <v>0.41648336400000002</v>
      </c>
      <c r="M1941" t="s">
        <v>24</v>
      </c>
      <c r="N1941">
        <v>18</v>
      </c>
      <c r="O1941">
        <v>3059</v>
      </c>
      <c r="P1941">
        <v>1965.333333</v>
      </c>
      <c r="Q1941">
        <v>195649</v>
      </c>
      <c r="R1941">
        <v>0.26979729800000002</v>
      </c>
      <c r="S1941">
        <v>0</v>
      </c>
      <c r="T1941">
        <v>55</v>
      </c>
    </row>
    <row r="1942" spans="1:20" x14ac:dyDescent="0.25">
      <c r="A1942" s="1">
        <v>45041</v>
      </c>
      <c r="B1942">
        <v>43</v>
      </c>
      <c r="C1942">
        <v>49177</v>
      </c>
      <c r="D1942">
        <v>520</v>
      </c>
      <c r="E1942" t="s">
        <v>45</v>
      </c>
      <c r="F1942" t="s">
        <v>25</v>
      </c>
      <c r="G1942">
        <v>24778</v>
      </c>
      <c r="H1942">
        <v>48</v>
      </c>
      <c r="I1942" t="s">
        <v>26</v>
      </c>
      <c r="J1942" t="s">
        <v>27</v>
      </c>
      <c r="K1942">
        <v>236</v>
      </c>
      <c r="L1942">
        <v>8.1494110000000005E-3</v>
      </c>
      <c r="M1942" t="s">
        <v>31</v>
      </c>
      <c r="N1942">
        <v>28</v>
      </c>
      <c r="O1942">
        <v>777</v>
      </c>
      <c r="P1942">
        <v>4098.0833329999996</v>
      </c>
      <c r="Q1942">
        <v>15006</v>
      </c>
      <c r="R1942">
        <v>0.24482653200000001</v>
      </c>
      <c r="S1942">
        <v>0</v>
      </c>
      <c r="T1942">
        <v>58</v>
      </c>
    </row>
    <row r="1943" spans="1:20" x14ac:dyDescent="0.25">
      <c r="A1943" s="1">
        <v>45042</v>
      </c>
      <c r="B1943">
        <v>35</v>
      </c>
      <c r="C1943">
        <v>142017</v>
      </c>
      <c r="D1943">
        <v>536</v>
      </c>
      <c r="E1943" t="s">
        <v>33</v>
      </c>
      <c r="F1943" t="s">
        <v>32</v>
      </c>
      <c r="G1943">
        <v>25516</v>
      </c>
      <c r="H1943">
        <v>36</v>
      </c>
      <c r="I1943" t="s">
        <v>26</v>
      </c>
      <c r="J1943" t="s">
        <v>34</v>
      </c>
      <c r="K1943">
        <v>191</v>
      </c>
      <c r="L1943">
        <v>3.8472977999999998E-2</v>
      </c>
      <c r="M1943" t="s">
        <v>24</v>
      </c>
      <c r="N1943">
        <v>19</v>
      </c>
      <c r="O1943">
        <v>1590</v>
      </c>
      <c r="P1943">
        <v>11834.75</v>
      </c>
      <c r="Q1943">
        <v>230729</v>
      </c>
      <c r="R1943">
        <v>0.282993455</v>
      </c>
      <c r="S1943">
        <v>1</v>
      </c>
      <c r="T1943">
        <v>37.6</v>
      </c>
    </row>
    <row r="1944" spans="1:20" x14ac:dyDescent="0.25">
      <c r="A1944" s="1">
        <v>45043</v>
      </c>
      <c r="B1944">
        <v>43</v>
      </c>
      <c r="C1944">
        <v>32485</v>
      </c>
      <c r="D1944">
        <v>564</v>
      </c>
      <c r="E1944" t="s">
        <v>20</v>
      </c>
      <c r="F1944" t="s">
        <v>29</v>
      </c>
      <c r="G1944">
        <v>23306</v>
      </c>
      <c r="H1944">
        <v>60</v>
      </c>
      <c r="I1944" t="s">
        <v>22</v>
      </c>
      <c r="J1944" t="s">
        <v>23</v>
      </c>
      <c r="K1944">
        <v>532</v>
      </c>
      <c r="L1944">
        <v>0.25542025800000001</v>
      </c>
      <c r="M1944" t="s">
        <v>28</v>
      </c>
      <c r="N1944">
        <v>22</v>
      </c>
      <c r="O1944">
        <v>2533</v>
      </c>
      <c r="P1944">
        <v>2707.083333</v>
      </c>
      <c r="Q1944">
        <v>98103</v>
      </c>
      <c r="R1944">
        <v>0.23841931999999999</v>
      </c>
      <c r="S1944">
        <v>0</v>
      </c>
      <c r="T1944">
        <v>50</v>
      </c>
    </row>
    <row r="1945" spans="1:20" x14ac:dyDescent="0.25">
      <c r="A1945" s="1">
        <v>45044</v>
      </c>
      <c r="B1945">
        <v>35</v>
      </c>
      <c r="C1945">
        <v>82980</v>
      </c>
      <c r="D1945">
        <v>547</v>
      </c>
      <c r="E1945" t="s">
        <v>20</v>
      </c>
      <c r="F1945" t="s">
        <v>32</v>
      </c>
      <c r="G1945">
        <v>31094</v>
      </c>
      <c r="H1945">
        <v>96</v>
      </c>
      <c r="I1945" t="s">
        <v>22</v>
      </c>
      <c r="J1945" t="s">
        <v>27</v>
      </c>
      <c r="K1945">
        <v>344</v>
      </c>
      <c r="L1945">
        <v>0.159142059</v>
      </c>
      <c r="M1945" t="s">
        <v>24</v>
      </c>
      <c r="N1945">
        <v>24</v>
      </c>
      <c r="O1945">
        <v>3152</v>
      </c>
      <c r="P1945">
        <v>6915</v>
      </c>
      <c r="Q1945">
        <v>1865</v>
      </c>
      <c r="R1945">
        <v>0.30650313200000001</v>
      </c>
      <c r="S1945">
        <v>0</v>
      </c>
      <c r="T1945">
        <v>50</v>
      </c>
    </row>
    <row r="1946" spans="1:20" x14ac:dyDescent="0.25">
      <c r="A1946" s="1">
        <v>45045</v>
      </c>
      <c r="B1946">
        <v>47</v>
      </c>
      <c r="C1946">
        <v>50428</v>
      </c>
      <c r="D1946">
        <v>624</v>
      </c>
      <c r="E1946" t="s">
        <v>20</v>
      </c>
      <c r="F1946" t="s">
        <v>25</v>
      </c>
      <c r="G1946">
        <v>59608</v>
      </c>
      <c r="H1946">
        <v>72</v>
      </c>
      <c r="I1946" t="s">
        <v>26</v>
      </c>
      <c r="J1946" t="s">
        <v>30</v>
      </c>
      <c r="K1946">
        <v>399</v>
      </c>
      <c r="L1946">
        <v>0.15184067200000001</v>
      </c>
      <c r="M1946" t="s">
        <v>24</v>
      </c>
      <c r="N1946">
        <v>21</v>
      </c>
      <c r="O1946">
        <v>6331</v>
      </c>
      <c r="P1946">
        <v>4202.3333329999996</v>
      </c>
      <c r="Q1946">
        <v>18504</v>
      </c>
      <c r="R1946">
        <v>0.26060229499999998</v>
      </c>
      <c r="S1946">
        <v>0</v>
      </c>
      <c r="T1946">
        <v>46</v>
      </c>
    </row>
    <row r="1947" spans="1:20" x14ac:dyDescent="0.25">
      <c r="A1947" s="1">
        <v>45046</v>
      </c>
      <c r="B1947">
        <v>35</v>
      </c>
      <c r="C1947">
        <v>91360</v>
      </c>
      <c r="D1947">
        <v>575</v>
      </c>
      <c r="E1947" t="s">
        <v>20</v>
      </c>
      <c r="F1947" t="s">
        <v>32</v>
      </c>
      <c r="G1947">
        <v>43856</v>
      </c>
      <c r="H1947">
        <v>60</v>
      </c>
      <c r="I1947" t="s">
        <v>26</v>
      </c>
      <c r="J1947" t="s">
        <v>30</v>
      </c>
      <c r="K1947">
        <v>305</v>
      </c>
      <c r="L1947">
        <v>0.13372509299999999</v>
      </c>
      <c r="M1947" t="s">
        <v>28</v>
      </c>
      <c r="N1947">
        <v>23</v>
      </c>
      <c r="O1947">
        <v>406</v>
      </c>
      <c r="P1947">
        <v>7613.3333329999996</v>
      </c>
      <c r="Q1947">
        <v>4653</v>
      </c>
      <c r="R1947">
        <v>0.28622424600000002</v>
      </c>
      <c r="S1947">
        <v>0</v>
      </c>
      <c r="T1947">
        <v>49</v>
      </c>
    </row>
    <row r="1948" spans="1:20" x14ac:dyDescent="0.25">
      <c r="A1948" s="1">
        <v>45047</v>
      </c>
      <c r="B1948">
        <v>44</v>
      </c>
      <c r="C1948">
        <v>26125</v>
      </c>
      <c r="D1948">
        <v>508</v>
      </c>
      <c r="E1948" t="s">
        <v>20</v>
      </c>
      <c r="F1948" t="s">
        <v>32</v>
      </c>
      <c r="H1948">
        <v>60</v>
      </c>
      <c r="I1948" t="s">
        <v>22</v>
      </c>
      <c r="J1948" t="s">
        <v>27</v>
      </c>
      <c r="K1948">
        <v>348</v>
      </c>
      <c r="L1948">
        <v>0.53972799800000004</v>
      </c>
      <c r="M1948" t="s">
        <v>34</v>
      </c>
      <c r="N1948">
        <v>25</v>
      </c>
      <c r="O1948">
        <v>6773</v>
      </c>
      <c r="P1948">
        <v>2177.083333</v>
      </c>
      <c r="Q1948">
        <v>110720</v>
      </c>
      <c r="R1948">
        <v>0.285525368</v>
      </c>
      <c r="S1948">
        <v>0</v>
      </c>
      <c r="T1948">
        <v>58</v>
      </c>
    </row>
    <row r="1949" spans="1:20" x14ac:dyDescent="0.25">
      <c r="A1949" s="1">
        <v>45048</v>
      </c>
      <c r="B1949">
        <v>39</v>
      </c>
      <c r="C1949">
        <v>60328</v>
      </c>
      <c r="D1949">
        <v>536</v>
      </c>
      <c r="E1949" t="s">
        <v>20</v>
      </c>
      <c r="F1949" t="s">
        <v>21</v>
      </c>
      <c r="G1949">
        <v>21254</v>
      </c>
      <c r="H1949">
        <v>48</v>
      </c>
      <c r="I1949" t="s">
        <v>26</v>
      </c>
      <c r="J1949" t="s">
        <v>34</v>
      </c>
      <c r="K1949">
        <v>321</v>
      </c>
      <c r="L1949">
        <v>0.261733031</v>
      </c>
      <c r="M1949" t="s">
        <v>28</v>
      </c>
      <c r="N1949">
        <v>18</v>
      </c>
      <c r="O1949">
        <v>1693</v>
      </c>
      <c r="P1949">
        <v>5027.3333329999996</v>
      </c>
      <c r="Q1949">
        <v>40808</v>
      </c>
      <c r="R1949">
        <v>0.23895629500000001</v>
      </c>
      <c r="S1949">
        <v>1</v>
      </c>
      <c r="T1949">
        <v>40.799999999999997</v>
      </c>
    </row>
    <row r="1950" spans="1:20" x14ac:dyDescent="0.25">
      <c r="A1950" s="1">
        <v>45049</v>
      </c>
      <c r="B1950">
        <v>53</v>
      </c>
      <c r="C1950">
        <v>215681</v>
      </c>
      <c r="D1950">
        <v>593</v>
      </c>
      <c r="E1950" t="s">
        <v>33</v>
      </c>
      <c r="F1950" t="s">
        <v>29</v>
      </c>
      <c r="G1950">
        <v>13177</v>
      </c>
      <c r="H1950">
        <v>36</v>
      </c>
      <c r="I1950" t="s">
        <v>26</v>
      </c>
      <c r="J1950" t="s">
        <v>27</v>
      </c>
      <c r="K1950">
        <v>448</v>
      </c>
      <c r="L1950">
        <v>0.10526991199999999</v>
      </c>
      <c r="M1950" t="s">
        <v>31</v>
      </c>
      <c r="N1950">
        <v>20</v>
      </c>
      <c r="O1950">
        <v>2237</v>
      </c>
      <c r="P1950">
        <v>17973.416669999999</v>
      </c>
      <c r="Q1950">
        <v>2174</v>
      </c>
      <c r="R1950">
        <v>0.19643043099999999</v>
      </c>
      <c r="S1950">
        <v>1</v>
      </c>
      <c r="T1950">
        <v>43.2</v>
      </c>
    </row>
    <row r="1951" spans="1:20" x14ac:dyDescent="0.25">
      <c r="A1951" s="1">
        <v>45050</v>
      </c>
      <c r="B1951">
        <v>39</v>
      </c>
      <c r="C1951">
        <v>41691</v>
      </c>
      <c r="D1951">
        <v>554</v>
      </c>
      <c r="E1951" t="s">
        <v>20</v>
      </c>
      <c r="F1951" t="s">
        <v>32</v>
      </c>
      <c r="G1951">
        <v>58407</v>
      </c>
      <c r="H1951">
        <v>24</v>
      </c>
      <c r="I1951" t="s">
        <v>22</v>
      </c>
      <c r="J1951" t="s">
        <v>30</v>
      </c>
      <c r="K1951">
        <v>449</v>
      </c>
      <c r="L1951">
        <v>0.40438198800000003</v>
      </c>
      <c r="M1951" t="s">
        <v>28</v>
      </c>
      <c r="N1951">
        <v>18</v>
      </c>
      <c r="O1951">
        <v>9928</v>
      </c>
      <c r="P1951">
        <v>3474.25</v>
      </c>
      <c r="Q1951">
        <v>73356</v>
      </c>
      <c r="R1951">
        <v>0.284682922</v>
      </c>
      <c r="S1951">
        <v>0</v>
      </c>
      <c r="T1951">
        <v>55</v>
      </c>
    </row>
    <row r="1952" spans="1:20" x14ac:dyDescent="0.25">
      <c r="A1952" s="1">
        <v>45051</v>
      </c>
      <c r="B1952">
        <v>18</v>
      </c>
      <c r="C1952">
        <v>58838</v>
      </c>
      <c r="D1952">
        <v>544</v>
      </c>
      <c r="E1952" t="s">
        <v>20</v>
      </c>
      <c r="F1952" t="s">
        <v>21</v>
      </c>
      <c r="G1952">
        <v>17802</v>
      </c>
      <c r="H1952">
        <v>60</v>
      </c>
      <c r="I1952" t="s">
        <v>22</v>
      </c>
      <c r="J1952" t="s">
        <v>27</v>
      </c>
      <c r="K1952">
        <v>404</v>
      </c>
      <c r="L1952">
        <v>0.38117001</v>
      </c>
      <c r="M1952" t="s">
        <v>24</v>
      </c>
      <c r="N1952">
        <v>30</v>
      </c>
      <c r="O1952">
        <v>1617</v>
      </c>
      <c r="P1952">
        <v>4903.1666670000004</v>
      </c>
      <c r="Q1952">
        <v>72406</v>
      </c>
      <c r="R1952">
        <v>0.235382864</v>
      </c>
      <c r="S1952">
        <v>1</v>
      </c>
      <c r="T1952">
        <v>42.4</v>
      </c>
    </row>
    <row r="1953" spans="1:20" x14ac:dyDescent="0.25">
      <c r="A1953" s="1">
        <v>45052</v>
      </c>
      <c r="B1953">
        <v>55</v>
      </c>
      <c r="C1953">
        <v>70497</v>
      </c>
      <c r="D1953">
        <v>491</v>
      </c>
      <c r="E1953" t="s">
        <v>20</v>
      </c>
      <c r="F1953" t="s">
        <v>32</v>
      </c>
      <c r="G1953">
        <v>45366</v>
      </c>
      <c r="H1953">
        <v>48</v>
      </c>
      <c r="I1953" t="s">
        <v>22</v>
      </c>
      <c r="J1953" t="s">
        <v>27</v>
      </c>
      <c r="K1953">
        <v>408</v>
      </c>
      <c r="L1953">
        <v>0.334328668</v>
      </c>
      <c r="M1953" t="s">
        <v>28</v>
      </c>
      <c r="N1953">
        <v>29</v>
      </c>
      <c r="O1953">
        <v>1420</v>
      </c>
      <c r="P1953">
        <v>5874.75</v>
      </c>
      <c r="Q1953">
        <v>23866</v>
      </c>
      <c r="R1953">
        <v>0.27366075899999998</v>
      </c>
      <c r="S1953">
        <v>0</v>
      </c>
      <c r="T1953">
        <v>55</v>
      </c>
    </row>
    <row r="1954" spans="1:20" x14ac:dyDescent="0.25">
      <c r="A1954" t="s">
        <v>158</v>
      </c>
      <c r="B1954">
        <v>29</v>
      </c>
      <c r="C1954">
        <v>15000</v>
      </c>
      <c r="D1954">
        <v>565</v>
      </c>
      <c r="E1954" t="s">
        <v>54</v>
      </c>
      <c r="F1954" t="s">
        <v>93</v>
      </c>
      <c r="G1954">
        <v>13190</v>
      </c>
      <c r="H1954">
        <v>60</v>
      </c>
      <c r="I1954" t="s">
        <v>35</v>
      </c>
      <c r="J1954" t="s">
        <v>27</v>
      </c>
      <c r="K1954">
        <v>268</v>
      </c>
      <c r="L1954">
        <v>0.11471982</v>
      </c>
      <c r="M1954" t="s">
        <v>34</v>
      </c>
      <c r="N1954">
        <v>23</v>
      </c>
      <c r="O1954">
        <v>1537</v>
      </c>
      <c r="P1954">
        <v>1250</v>
      </c>
      <c r="Q1954">
        <v>123537</v>
      </c>
      <c r="R1954">
        <v>0.25530202099999999</v>
      </c>
      <c r="S1954">
        <v>0</v>
      </c>
      <c r="T1954">
        <v>50</v>
      </c>
    </row>
    <row r="1955" spans="1:20" x14ac:dyDescent="0.25">
      <c r="A1955" s="1">
        <v>45054</v>
      </c>
      <c r="B1955">
        <v>32</v>
      </c>
      <c r="C1955">
        <v>45189</v>
      </c>
      <c r="D1955">
        <v>581</v>
      </c>
      <c r="E1955" t="s">
        <v>20</v>
      </c>
      <c r="F1955" t="s">
        <v>32</v>
      </c>
      <c r="G1955">
        <v>28376</v>
      </c>
      <c r="H1955">
        <v>48</v>
      </c>
      <c r="I1955" t="s">
        <v>26</v>
      </c>
      <c r="J1955" t="s">
        <v>27</v>
      </c>
      <c r="K1955">
        <v>311</v>
      </c>
      <c r="L1955">
        <v>0.35262481600000001</v>
      </c>
      <c r="M1955" t="s">
        <v>24</v>
      </c>
      <c r="N1955">
        <v>24</v>
      </c>
      <c r="O1955">
        <v>565</v>
      </c>
      <c r="P1955">
        <v>3765.75</v>
      </c>
      <c r="Q1955">
        <v>24252</v>
      </c>
      <c r="R1955">
        <v>0.209426433</v>
      </c>
      <c r="S1955">
        <v>0</v>
      </c>
      <c r="T1955">
        <v>54</v>
      </c>
    </row>
    <row r="1956" spans="1:20" x14ac:dyDescent="0.25">
      <c r="A1956" s="1">
        <v>45055</v>
      </c>
      <c r="B1956">
        <v>32</v>
      </c>
      <c r="D1956">
        <v>629</v>
      </c>
      <c r="E1956" t="s">
        <v>20</v>
      </c>
      <c r="F1956" t="s">
        <v>29</v>
      </c>
      <c r="G1956">
        <v>14157</v>
      </c>
      <c r="I1956" t="s">
        <v>22</v>
      </c>
      <c r="J1956" t="s">
        <v>30</v>
      </c>
      <c r="K1956">
        <v>285</v>
      </c>
      <c r="L1956">
        <v>0.395417466</v>
      </c>
      <c r="M1956" t="s">
        <v>24</v>
      </c>
      <c r="N1956">
        <v>28</v>
      </c>
      <c r="O1956">
        <v>261</v>
      </c>
      <c r="P1956">
        <v>2005.583333</v>
      </c>
      <c r="Q1956">
        <v>1974</v>
      </c>
      <c r="R1956">
        <v>0.20716442800000001</v>
      </c>
      <c r="S1956">
        <v>0</v>
      </c>
      <c r="T1956">
        <v>56</v>
      </c>
    </row>
    <row r="1957" spans="1:20" x14ac:dyDescent="0.25">
      <c r="A1957" s="1">
        <v>45056</v>
      </c>
      <c r="B1957">
        <v>56</v>
      </c>
      <c r="C1957">
        <v>82925</v>
      </c>
      <c r="D1957">
        <v>537</v>
      </c>
      <c r="E1957" t="s">
        <v>20</v>
      </c>
      <c r="F1957" t="s">
        <v>29</v>
      </c>
      <c r="G1957">
        <v>35292</v>
      </c>
      <c r="H1957">
        <v>48</v>
      </c>
      <c r="I1957" t="s">
        <v>26</v>
      </c>
      <c r="J1957" t="s">
        <v>27</v>
      </c>
      <c r="K1957">
        <v>599</v>
      </c>
      <c r="L1957">
        <v>0.295292414</v>
      </c>
      <c r="M1957" t="s">
        <v>24</v>
      </c>
      <c r="N1957">
        <v>35</v>
      </c>
      <c r="O1957">
        <v>1960</v>
      </c>
      <c r="P1957">
        <v>6910.4166670000004</v>
      </c>
      <c r="Q1957">
        <v>8174</v>
      </c>
      <c r="R1957">
        <v>0.29907023799999999</v>
      </c>
      <c r="S1957">
        <v>0</v>
      </c>
      <c r="T1957">
        <v>51</v>
      </c>
    </row>
    <row r="1958" spans="1:20" x14ac:dyDescent="0.25">
      <c r="A1958" s="1">
        <v>45057</v>
      </c>
      <c r="B1958">
        <v>18</v>
      </c>
      <c r="C1958">
        <v>41040</v>
      </c>
      <c r="D1958">
        <v>580</v>
      </c>
      <c r="E1958" t="s">
        <v>20</v>
      </c>
      <c r="F1958" t="s">
        <v>32</v>
      </c>
      <c r="G1958">
        <v>17998</v>
      </c>
      <c r="H1958">
        <v>60</v>
      </c>
      <c r="I1958" t="s">
        <v>22</v>
      </c>
      <c r="J1958" t="s">
        <v>30</v>
      </c>
      <c r="K1958">
        <v>181</v>
      </c>
      <c r="L1958">
        <v>0.58162773199999995</v>
      </c>
      <c r="M1958" t="s">
        <v>31</v>
      </c>
      <c r="N1958">
        <v>24</v>
      </c>
      <c r="O1958">
        <v>10934</v>
      </c>
      <c r="P1958">
        <v>3420</v>
      </c>
      <c r="Q1958">
        <v>100038</v>
      </c>
      <c r="R1958">
        <v>0.231934481</v>
      </c>
      <c r="S1958">
        <v>0</v>
      </c>
      <c r="T1958">
        <v>63</v>
      </c>
    </row>
    <row r="1959" spans="1:20" x14ac:dyDescent="0.25">
      <c r="A1959" s="1">
        <v>45058</v>
      </c>
      <c r="B1959">
        <v>77</v>
      </c>
      <c r="C1959">
        <v>26345</v>
      </c>
      <c r="E1959" t="s">
        <v>52</v>
      </c>
      <c r="F1959" t="s">
        <v>32</v>
      </c>
      <c r="G1959">
        <v>29161</v>
      </c>
      <c r="H1959">
        <v>60</v>
      </c>
      <c r="I1959" t="s">
        <v>22</v>
      </c>
      <c r="J1959" t="s">
        <v>23</v>
      </c>
      <c r="K1959">
        <v>393</v>
      </c>
      <c r="L1959">
        <v>0.370805522</v>
      </c>
      <c r="M1959" t="s">
        <v>31</v>
      </c>
      <c r="N1959">
        <v>38</v>
      </c>
      <c r="O1959">
        <v>2303</v>
      </c>
      <c r="P1959">
        <v>2195.416667</v>
      </c>
      <c r="Q1959">
        <v>2827</v>
      </c>
      <c r="R1959">
        <v>0.212264432</v>
      </c>
      <c r="S1959">
        <v>0</v>
      </c>
      <c r="T1959">
        <v>53</v>
      </c>
    </row>
    <row r="1960" spans="1:20" x14ac:dyDescent="0.25">
      <c r="A1960" s="1">
        <v>45059</v>
      </c>
      <c r="B1960">
        <v>52</v>
      </c>
      <c r="C1960">
        <v>33625</v>
      </c>
      <c r="D1960">
        <v>571</v>
      </c>
      <c r="E1960" t="s">
        <v>20</v>
      </c>
      <c r="F1960" t="s">
        <v>29</v>
      </c>
      <c r="G1960">
        <v>27132</v>
      </c>
      <c r="H1960">
        <v>36</v>
      </c>
      <c r="I1960" t="s">
        <v>22</v>
      </c>
      <c r="J1960" t="s">
        <v>23</v>
      </c>
      <c r="K1960">
        <v>564</v>
      </c>
      <c r="L1960">
        <v>0.231774702</v>
      </c>
      <c r="M1960" t="s">
        <v>28</v>
      </c>
      <c r="N1960">
        <v>24</v>
      </c>
      <c r="O1960">
        <v>4454</v>
      </c>
      <c r="P1960">
        <v>2802.083333</v>
      </c>
      <c r="Q1960">
        <v>32001</v>
      </c>
      <c r="R1960">
        <v>0.236029286</v>
      </c>
      <c r="S1960">
        <v>0</v>
      </c>
      <c r="T1960">
        <v>54</v>
      </c>
    </row>
    <row r="1961" spans="1:20" x14ac:dyDescent="0.25">
      <c r="A1961" s="1">
        <v>45060</v>
      </c>
      <c r="B1961">
        <v>42</v>
      </c>
      <c r="C1961">
        <v>50289</v>
      </c>
      <c r="D1961">
        <v>518</v>
      </c>
      <c r="E1961" t="s">
        <v>52</v>
      </c>
      <c r="H1961">
        <v>48</v>
      </c>
      <c r="I1961" t="s">
        <v>35</v>
      </c>
      <c r="J1961" t="s">
        <v>27</v>
      </c>
      <c r="K1961">
        <v>328</v>
      </c>
      <c r="L1961">
        <v>0.38622435799999999</v>
      </c>
      <c r="M1961" t="s">
        <v>31</v>
      </c>
      <c r="N1961">
        <v>17</v>
      </c>
      <c r="O1961">
        <v>11723</v>
      </c>
      <c r="P1961">
        <v>4190.75</v>
      </c>
      <c r="Q1961">
        <v>41500</v>
      </c>
      <c r="R1961">
        <v>0.29317121499999999</v>
      </c>
      <c r="S1961">
        <v>0</v>
      </c>
      <c r="T1961">
        <v>55</v>
      </c>
    </row>
    <row r="1962" spans="1:20" x14ac:dyDescent="0.25">
      <c r="A1962" s="1">
        <v>45061</v>
      </c>
      <c r="B1962">
        <v>39</v>
      </c>
      <c r="C1962">
        <v>233264</v>
      </c>
      <c r="D1962">
        <v>618</v>
      </c>
      <c r="E1962" t="s">
        <v>20</v>
      </c>
      <c r="F1962" t="s">
        <v>21</v>
      </c>
      <c r="G1962">
        <v>32720</v>
      </c>
      <c r="H1962">
        <v>36</v>
      </c>
      <c r="I1962" t="s">
        <v>44</v>
      </c>
      <c r="J1962" t="s">
        <v>23</v>
      </c>
      <c r="K1962">
        <v>317</v>
      </c>
      <c r="L1962">
        <v>5.4309596000000002E-2</v>
      </c>
      <c r="M1962" t="s">
        <v>28</v>
      </c>
      <c r="N1962">
        <v>14</v>
      </c>
      <c r="O1962">
        <v>3718</v>
      </c>
      <c r="P1962">
        <v>19438.666669999999</v>
      </c>
      <c r="Q1962">
        <v>9746</v>
      </c>
      <c r="R1962">
        <v>0.22133663000000001</v>
      </c>
      <c r="S1962">
        <v>1</v>
      </c>
      <c r="T1962">
        <v>36</v>
      </c>
    </row>
    <row r="1963" spans="1:20" x14ac:dyDescent="0.25">
      <c r="A1963" s="1">
        <v>45062</v>
      </c>
      <c r="B1963">
        <v>43</v>
      </c>
      <c r="C1963">
        <v>140691</v>
      </c>
      <c r="E1963" t="s">
        <v>20</v>
      </c>
      <c r="F1963" t="s">
        <v>25</v>
      </c>
      <c r="G1963">
        <v>35350</v>
      </c>
      <c r="H1963">
        <v>12</v>
      </c>
      <c r="I1963" t="s">
        <v>22</v>
      </c>
      <c r="J1963" t="s">
        <v>30</v>
      </c>
      <c r="K1963">
        <v>658</v>
      </c>
      <c r="L1963">
        <v>5.7917787999999998E-2</v>
      </c>
      <c r="M1963" t="s">
        <v>24</v>
      </c>
      <c r="N1963">
        <v>22</v>
      </c>
      <c r="O1963">
        <v>4679</v>
      </c>
      <c r="P1963">
        <v>11724.25</v>
      </c>
      <c r="Q1963">
        <v>93901</v>
      </c>
      <c r="R1963">
        <v>0.25898400900000002</v>
      </c>
      <c r="S1963">
        <v>1</v>
      </c>
      <c r="T1963">
        <v>36</v>
      </c>
    </row>
    <row r="1964" spans="1:20" x14ac:dyDescent="0.25">
      <c r="A1964" s="1">
        <v>45063</v>
      </c>
      <c r="B1964">
        <v>46</v>
      </c>
      <c r="C1964">
        <v>66472</v>
      </c>
      <c r="D1964">
        <v>620</v>
      </c>
      <c r="E1964" t="s">
        <v>20</v>
      </c>
      <c r="F1964" t="s">
        <v>29</v>
      </c>
      <c r="G1964">
        <v>28189</v>
      </c>
      <c r="H1964">
        <v>84</v>
      </c>
      <c r="I1964" t="s">
        <v>22</v>
      </c>
      <c r="J1964" t="s">
        <v>30</v>
      </c>
      <c r="K1964">
        <v>165</v>
      </c>
      <c r="L1964">
        <v>0.304146682</v>
      </c>
      <c r="M1964" t="s">
        <v>38</v>
      </c>
      <c r="N1964">
        <v>19</v>
      </c>
      <c r="O1964">
        <v>2340</v>
      </c>
      <c r="P1964">
        <v>5539.3333329999996</v>
      </c>
      <c r="Q1964">
        <v>7286</v>
      </c>
      <c r="R1964">
        <v>0.27274077299999999</v>
      </c>
      <c r="S1964">
        <v>0</v>
      </c>
      <c r="T1964">
        <v>53</v>
      </c>
    </row>
    <row r="1965" spans="1:20" x14ac:dyDescent="0.25">
      <c r="A1965" s="1">
        <v>45064</v>
      </c>
      <c r="B1965">
        <v>47</v>
      </c>
      <c r="C1965">
        <v>98484</v>
      </c>
      <c r="D1965">
        <v>643</v>
      </c>
      <c r="E1965" t="s">
        <v>20</v>
      </c>
      <c r="F1965" t="s">
        <v>29</v>
      </c>
      <c r="G1965">
        <v>13706</v>
      </c>
      <c r="H1965">
        <v>72</v>
      </c>
      <c r="I1965" t="s">
        <v>26</v>
      </c>
      <c r="J1965" t="s">
        <v>23</v>
      </c>
      <c r="K1965">
        <v>299</v>
      </c>
      <c r="L1965">
        <v>0.38091855200000002</v>
      </c>
      <c r="M1965" t="s">
        <v>28</v>
      </c>
      <c r="N1965">
        <v>26</v>
      </c>
      <c r="O1965">
        <v>5367</v>
      </c>
      <c r="P1965">
        <v>8207</v>
      </c>
      <c r="Q1965">
        <v>1495</v>
      </c>
      <c r="R1965">
        <v>0.19116772900000001</v>
      </c>
      <c r="S1965">
        <v>1</v>
      </c>
      <c r="T1965">
        <v>39.200000000000003</v>
      </c>
    </row>
    <row r="1966" spans="1:20" x14ac:dyDescent="0.25">
      <c r="A1966" s="1">
        <v>45065</v>
      </c>
      <c r="B1966">
        <v>46</v>
      </c>
      <c r="C1966">
        <v>84467</v>
      </c>
      <c r="D1966">
        <v>617</v>
      </c>
      <c r="E1966" t="s">
        <v>52</v>
      </c>
      <c r="F1966" t="s">
        <v>29</v>
      </c>
      <c r="G1966">
        <v>36977</v>
      </c>
      <c r="H1966">
        <v>72</v>
      </c>
      <c r="I1966" t="s">
        <v>26</v>
      </c>
      <c r="J1966" t="s">
        <v>27</v>
      </c>
      <c r="K1966">
        <v>507</v>
      </c>
      <c r="L1966">
        <v>0.11957153299999999</v>
      </c>
      <c r="M1966" t="s">
        <v>34</v>
      </c>
      <c r="N1966">
        <v>15</v>
      </c>
      <c r="O1966">
        <v>1978</v>
      </c>
      <c r="P1966">
        <v>7038.9166670000004</v>
      </c>
      <c r="Q1966">
        <v>84240</v>
      </c>
      <c r="R1966">
        <v>0.277099714</v>
      </c>
      <c r="S1966">
        <v>0</v>
      </c>
      <c r="T1966">
        <v>48</v>
      </c>
    </row>
    <row r="1967" spans="1:20" x14ac:dyDescent="0.25">
      <c r="A1967" s="1">
        <v>45066</v>
      </c>
      <c r="B1967">
        <v>41</v>
      </c>
      <c r="C1967">
        <v>32310</v>
      </c>
      <c r="D1967">
        <v>532</v>
      </c>
      <c r="E1967" t="s">
        <v>20</v>
      </c>
      <c r="F1967" t="s">
        <v>25</v>
      </c>
      <c r="G1967">
        <v>29796</v>
      </c>
      <c r="H1967">
        <v>60</v>
      </c>
      <c r="I1967" t="s">
        <v>22</v>
      </c>
      <c r="J1967" t="s">
        <v>27</v>
      </c>
      <c r="K1967">
        <v>487</v>
      </c>
      <c r="L1967">
        <v>0.223593287</v>
      </c>
      <c r="M1967" t="s">
        <v>24</v>
      </c>
      <c r="N1967">
        <v>30</v>
      </c>
      <c r="O1967">
        <v>4982</v>
      </c>
      <c r="P1967">
        <v>2692.5</v>
      </c>
      <c r="Q1967">
        <v>26227</v>
      </c>
      <c r="R1967">
        <v>0.24649959099999999</v>
      </c>
      <c r="S1967">
        <v>0</v>
      </c>
      <c r="T1967">
        <v>54</v>
      </c>
    </row>
    <row r="1968" spans="1:20" x14ac:dyDescent="0.25">
      <c r="A1968" s="1">
        <v>45067</v>
      </c>
      <c r="B1968">
        <v>37</v>
      </c>
      <c r="C1968">
        <v>27766</v>
      </c>
      <c r="D1968">
        <v>607</v>
      </c>
      <c r="E1968" t="s">
        <v>20</v>
      </c>
      <c r="F1968" t="s">
        <v>32</v>
      </c>
      <c r="G1968">
        <v>25357</v>
      </c>
      <c r="H1968">
        <v>36</v>
      </c>
      <c r="I1968" t="s">
        <v>26</v>
      </c>
      <c r="J1968" t="s">
        <v>27</v>
      </c>
      <c r="K1968">
        <v>404</v>
      </c>
      <c r="L1968">
        <v>0.202658381</v>
      </c>
      <c r="M1968" t="s">
        <v>38</v>
      </c>
      <c r="N1968">
        <v>21</v>
      </c>
      <c r="O1968">
        <v>4585</v>
      </c>
      <c r="P1968">
        <v>2313.833333</v>
      </c>
      <c r="Q1968">
        <v>4030</v>
      </c>
      <c r="R1968">
        <v>0.19531891100000001</v>
      </c>
      <c r="S1968">
        <v>0</v>
      </c>
      <c r="T1968">
        <v>51</v>
      </c>
    </row>
    <row r="1969" spans="1:20" x14ac:dyDescent="0.25">
      <c r="A1969" s="1">
        <v>45068</v>
      </c>
      <c r="B1969">
        <v>38</v>
      </c>
      <c r="C1969">
        <v>84794</v>
      </c>
      <c r="D1969">
        <v>576</v>
      </c>
      <c r="E1969" t="s">
        <v>20</v>
      </c>
      <c r="F1969" t="s">
        <v>29</v>
      </c>
      <c r="G1969">
        <v>27625</v>
      </c>
      <c r="H1969">
        <v>60</v>
      </c>
      <c r="I1969" t="s">
        <v>26</v>
      </c>
      <c r="J1969" t="s">
        <v>27</v>
      </c>
      <c r="K1969">
        <v>352</v>
      </c>
      <c r="L1969">
        <v>0.122803185</v>
      </c>
      <c r="M1969" t="s">
        <v>34</v>
      </c>
      <c r="N1969">
        <v>29</v>
      </c>
      <c r="O1969">
        <v>4512</v>
      </c>
      <c r="P1969">
        <v>7066.1666670000004</v>
      </c>
      <c r="Q1969">
        <v>54857</v>
      </c>
      <c r="R1969">
        <v>0.25243169599999998</v>
      </c>
      <c r="S1969">
        <v>0</v>
      </c>
      <c r="T1969">
        <v>60</v>
      </c>
    </row>
    <row r="1970" spans="1:20" x14ac:dyDescent="0.25">
      <c r="A1970" s="1">
        <v>45069</v>
      </c>
      <c r="B1970">
        <v>37</v>
      </c>
      <c r="C1970">
        <v>31514</v>
      </c>
      <c r="D1970">
        <v>619</v>
      </c>
      <c r="E1970" t="s">
        <v>33</v>
      </c>
      <c r="F1970" t="s">
        <v>29</v>
      </c>
      <c r="G1970">
        <v>7913</v>
      </c>
      <c r="H1970">
        <v>48</v>
      </c>
      <c r="I1970" t="s">
        <v>22</v>
      </c>
      <c r="J1970" t="s">
        <v>30</v>
      </c>
      <c r="K1970">
        <v>592</v>
      </c>
      <c r="L1970">
        <v>0.44553871900000003</v>
      </c>
      <c r="M1970" t="s">
        <v>24</v>
      </c>
      <c r="N1970">
        <v>19</v>
      </c>
      <c r="O1970">
        <v>13463</v>
      </c>
      <c r="P1970">
        <v>2626.166667</v>
      </c>
      <c r="Q1970">
        <v>193030</v>
      </c>
      <c r="R1970">
        <v>0.22754107800000001</v>
      </c>
      <c r="S1970">
        <v>0</v>
      </c>
      <c r="T1970">
        <v>53</v>
      </c>
    </row>
    <row r="1971" spans="1:20" x14ac:dyDescent="0.25">
      <c r="A1971" s="1">
        <v>45070</v>
      </c>
      <c r="B1971">
        <v>53</v>
      </c>
      <c r="C1971">
        <v>127404</v>
      </c>
      <c r="D1971">
        <v>626</v>
      </c>
      <c r="F1971" t="s">
        <v>32</v>
      </c>
      <c r="G1971">
        <v>22839</v>
      </c>
      <c r="H1971">
        <v>60</v>
      </c>
      <c r="I1971" t="s">
        <v>44</v>
      </c>
      <c r="J1971" t="s">
        <v>34</v>
      </c>
      <c r="K1971">
        <v>181</v>
      </c>
      <c r="L1971">
        <v>0.257690262</v>
      </c>
      <c r="M1971" t="s">
        <v>38</v>
      </c>
      <c r="N1971">
        <v>22</v>
      </c>
      <c r="O1971">
        <v>1118</v>
      </c>
      <c r="P1971">
        <v>10617</v>
      </c>
      <c r="Q1971">
        <v>11529</v>
      </c>
      <c r="R1971">
        <v>0.23976165199999999</v>
      </c>
      <c r="S1971">
        <v>1</v>
      </c>
      <c r="T1971">
        <v>38.4</v>
      </c>
    </row>
    <row r="1972" spans="1:20" x14ac:dyDescent="0.25">
      <c r="A1972" s="1">
        <v>45071</v>
      </c>
      <c r="B1972">
        <v>47</v>
      </c>
      <c r="C1972">
        <v>21556</v>
      </c>
      <c r="D1972">
        <v>633</v>
      </c>
      <c r="E1972" t="s">
        <v>20</v>
      </c>
      <c r="F1972" t="s">
        <v>25</v>
      </c>
      <c r="G1972">
        <v>6795</v>
      </c>
      <c r="H1972">
        <v>108</v>
      </c>
      <c r="I1972" t="s">
        <v>22</v>
      </c>
      <c r="J1972" t="s">
        <v>27</v>
      </c>
      <c r="K1972">
        <v>394</v>
      </c>
      <c r="L1972">
        <v>0.36637830999999998</v>
      </c>
      <c r="M1972" t="s">
        <v>24</v>
      </c>
      <c r="N1972">
        <v>28</v>
      </c>
      <c r="O1972">
        <v>4382</v>
      </c>
      <c r="P1972">
        <v>1796.333333</v>
      </c>
      <c r="Q1972">
        <v>5612</v>
      </c>
      <c r="R1972">
        <v>0.22083793600000001</v>
      </c>
      <c r="S1972">
        <v>0</v>
      </c>
      <c r="T1972">
        <v>58</v>
      </c>
    </row>
    <row r="1973" spans="1:20" x14ac:dyDescent="0.25">
      <c r="A1973" s="1">
        <v>45072</v>
      </c>
      <c r="B1973">
        <v>18</v>
      </c>
      <c r="C1973">
        <v>22681</v>
      </c>
      <c r="D1973">
        <v>409</v>
      </c>
      <c r="E1973" t="s">
        <v>45</v>
      </c>
      <c r="F1973" t="s">
        <v>25</v>
      </c>
      <c r="G1973">
        <v>23014</v>
      </c>
      <c r="H1973">
        <v>48</v>
      </c>
      <c r="I1973" t="s">
        <v>35</v>
      </c>
      <c r="J1973" t="s">
        <v>30</v>
      </c>
      <c r="K1973">
        <v>397</v>
      </c>
      <c r="L1973">
        <v>0.286011448</v>
      </c>
      <c r="M1973" t="s">
        <v>24</v>
      </c>
      <c r="N1973">
        <v>22</v>
      </c>
      <c r="O1973">
        <v>2547</v>
      </c>
      <c r="P1973">
        <v>1890.083333</v>
      </c>
      <c r="Q1973">
        <v>17725</v>
      </c>
      <c r="R1973">
        <v>0.28009964700000001</v>
      </c>
      <c r="S1973">
        <v>0</v>
      </c>
      <c r="T1973">
        <v>57</v>
      </c>
    </row>
    <row r="1974" spans="1:20" x14ac:dyDescent="0.25">
      <c r="A1974" s="1">
        <v>45073</v>
      </c>
      <c r="B1974">
        <v>47</v>
      </c>
      <c r="C1974">
        <v>106728</v>
      </c>
      <c r="D1974">
        <v>629</v>
      </c>
      <c r="E1974" t="s">
        <v>20</v>
      </c>
      <c r="F1974" t="s">
        <v>32</v>
      </c>
      <c r="G1974">
        <v>52869</v>
      </c>
      <c r="H1974">
        <v>72</v>
      </c>
      <c r="I1974" t="s">
        <v>26</v>
      </c>
      <c r="J1974" t="s">
        <v>30</v>
      </c>
      <c r="K1974">
        <v>618</v>
      </c>
      <c r="L1974">
        <v>0.13372699499999999</v>
      </c>
      <c r="M1974" t="s">
        <v>38</v>
      </c>
      <c r="N1974">
        <v>26</v>
      </c>
      <c r="O1974">
        <v>1214</v>
      </c>
      <c r="P1974">
        <v>8894</v>
      </c>
      <c r="Q1974">
        <v>176310</v>
      </c>
      <c r="R1974">
        <v>0.26195151799999999</v>
      </c>
      <c r="S1974">
        <v>0</v>
      </c>
      <c r="T1974">
        <v>41</v>
      </c>
    </row>
    <row r="1975" spans="1:20" x14ac:dyDescent="0.25">
      <c r="A1975" s="1">
        <v>45074</v>
      </c>
      <c r="B1975">
        <v>42</v>
      </c>
      <c r="C1975">
        <v>33051</v>
      </c>
      <c r="D1975">
        <v>508</v>
      </c>
      <c r="E1975" t="s">
        <v>20</v>
      </c>
      <c r="F1975" t="s">
        <v>32</v>
      </c>
      <c r="G1975">
        <v>26873</v>
      </c>
      <c r="H1975">
        <v>36</v>
      </c>
      <c r="I1975" t="s">
        <v>22</v>
      </c>
      <c r="J1975" t="s">
        <v>27</v>
      </c>
      <c r="K1975">
        <v>293</v>
      </c>
      <c r="L1975">
        <v>0.49545313200000002</v>
      </c>
      <c r="M1975" t="s">
        <v>38</v>
      </c>
      <c r="N1975">
        <v>30</v>
      </c>
      <c r="O1975">
        <v>210</v>
      </c>
      <c r="P1975">
        <v>2754.25</v>
      </c>
      <c r="Q1975">
        <v>143794</v>
      </c>
      <c r="R1975">
        <v>0.22815575499999999</v>
      </c>
      <c r="S1975">
        <v>0</v>
      </c>
      <c r="T1975">
        <v>53</v>
      </c>
    </row>
    <row r="1976" spans="1:20" x14ac:dyDescent="0.25">
      <c r="A1976" s="1">
        <v>45075</v>
      </c>
      <c r="B1976">
        <v>39</v>
      </c>
      <c r="C1976">
        <v>38932</v>
      </c>
      <c r="D1976">
        <v>543</v>
      </c>
      <c r="E1976" t="s">
        <v>20</v>
      </c>
      <c r="F1976" t="s">
        <v>32</v>
      </c>
      <c r="G1976">
        <v>26302</v>
      </c>
      <c r="H1976">
        <v>48</v>
      </c>
      <c r="I1976" t="s">
        <v>22</v>
      </c>
      <c r="J1976" t="s">
        <v>23</v>
      </c>
      <c r="K1976">
        <v>343</v>
      </c>
      <c r="L1976">
        <v>0.127475582</v>
      </c>
      <c r="M1976" t="s">
        <v>28</v>
      </c>
      <c r="N1976">
        <v>31</v>
      </c>
      <c r="O1976">
        <v>1409</v>
      </c>
      <c r="P1976">
        <v>3244.333333</v>
      </c>
      <c r="Q1976">
        <v>80734</v>
      </c>
      <c r="R1976">
        <v>0.22871960399999999</v>
      </c>
      <c r="S1976">
        <v>0</v>
      </c>
      <c r="T1976">
        <v>55</v>
      </c>
    </row>
    <row r="1977" spans="1:20" x14ac:dyDescent="0.25">
      <c r="A1977" s="1">
        <v>45076</v>
      </c>
      <c r="B1977">
        <v>35</v>
      </c>
      <c r="C1977">
        <v>63145</v>
      </c>
      <c r="D1977">
        <v>531</v>
      </c>
      <c r="E1977" t="s">
        <v>20</v>
      </c>
      <c r="F1977" t="s">
        <v>25</v>
      </c>
      <c r="G1977">
        <v>35420</v>
      </c>
      <c r="H1977">
        <v>72</v>
      </c>
      <c r="I1977" t="s">
        <v>22</v>
      </c>
      <c r="J1977" t="s">
        <v>27</v>
      </c>
      <c r="K1977">
        <v>510</v>
      </c>
      <c r="L1977">
        <v>0.16295488699999999</v>
      </c>
      <c r="M1977" t="s">
        <v>34</v>
      </c>
      <c r="N1977">
        <v>20</v>
      </c>
      <c r="O1977">
        <v>1874</v>
      </c>
      <c r="P1977">
        <v>5262.0833329999996</v>
      </c>
      <c r="Q1977">
        <v>2756</v>
      </c>
      <c r="R1977">
        <v>0.27234827299999997</v>
      </c>
      <c r="S1977">
        <v>0</v>
      </c>
      <c r="T1977">
        <v>50</v>
      </c>
    </row>
    <row r="1978" spans="1:20" x14ac:dyDescent="0.25">
      <c r="A1978" s="1">
        <v>45077</v>
      </c>
      <c r="B1978">
        <v>53</v>
      </c>
      <c r="C1978">
        <v>99884</v>
      </c>
      <c r="D1978">
        <v>547</v>
      </c>
      <c r="E1978" t="s">
        <v>33</v>
      </c>
      <c r="F1978" t="s">
        <v>25</v>
      </c>
      <c r="G1978">
        <v>23741</v>
      </c>
      <c r="H1978">
        <v>60</v>
      </c>
      <c r="I1978" t="s">
        <v>22</v>
      </c>
      <c r="J1978" t="s">
        <v>27</v>
      </c>
      <c r="K1978">
        <v>471</v>
      </c>
      <c r="L1978">
        <v>0.10366713700000001</v>
      </c>
      <c r="M1978" t="s">
        <v>38</v>
      </c>
      <c r="N1978">
        <v>22</v>
      </c>
      <c r="O1978">
        <v>1847</v>
      </c>
      <c r="P1978">
        <v>8323.6666669999995</v>
      </c>
      <c r="Q1978">
        <v>29452</v>
      </c>
      <c r="R1978">
        <v>0.26706054699999998</v>
      </c>
      <c r="S1978">
        <v>0</v>
      </c>
      <c r="T1978">
        <v>57</v>
      </c>
    </row>
    <row r="1979" spans="1:20" x14ac:dyDescent="0.25">
      <c r="A1979" s="1">
        <v>45078</v>
      </c>
      <c r="B1979">
        <v>51</v>
      </c>
      <c r="D1979">
        <v>577</v>
      </c>
      <c r="E1979" t="s">
        <v>20</v>
      </c>
      <c r="F1979" t="s">
        <v>29</v>
      </c>
      <c r="G1979">
        <v>26484</v>
      </c>
      <c r="I1979" t="s">
        <v>22</v>
      </c>
      <c r="J1979" t="s">
        <v>34</v>
      </c>
      <c r="K1979">
        <v>323</v>
      </c>
      <c r="L1979">
        <v>0.55682645099999994</v>
      </c>
      <c r="M1979" t="s">
        <v>24</v>
      </c>
      <c r="N1979">
        <v>19</v>
      </c>
      <c r="O1979">
        <v>2145</v>
      </c>
      <c r="P1979">
        <v>6644.6666670000004</v>
      </c>
      <c r="Q1979">
        <v>10695</v>
      </c>
      <c r="R1979">
        <v>0.226350677</v>
      </c>
      <c r="S1979">
        <v>0</v>
      </c>
      <c r="T1979">
        <v>65</v>
      </c>
    </row>
    <row r="1980" spans="1:20" x14ac:dyDescent="0.25">
      <c r="A1980" s="1">
        <v>45097</v>
      </c>
      <c r="B1980">
        <v>30</v>
      </c>
      <c r="C1980">
        <v>43173</v>
      </c>
      <c r="D1980">
        <v>521</v>
      </c>
      <c r="E1980" t="s">
        <v>64</v>
      </c>
      <c r="F1980" t="s">
        <v>71</v>
      </c>
      <c r="G1980">
        <v>16615</v>
      </c>
      <c r="H1980">
        <v>36</v>
      </c>
      <c r="I1980" t="s">
        <v>22</v>
      </c>
      <c r="J1980" t="s">
        <v>23</v>
      </c>
      <c r="K1980">
        <v>599</v>
      </c>
      <c r="L1980">
        <v>0.263841141</v>
      </c>
      <c r="M1980" t="s">
        <v>38</v>
      </c>
      <c r="N1980">
        <v>18</v>
      </c>
      <c r="O1980">
        <v>17590</v>
      </c>
      <c r="P1980">
        <v>3597.75</v>
      </c>
      <c r="Q1980">
        <v>4277</v>
      </c>
      <c r="R1980">
        <v>0.218885209</v>
      </c>
      <c r="S1980">
        <v>0</v>
      </c>
      <c r="T1980">
        <v>54</v>
      </c>
    </row>
    <row r="1981" spans="1:20" x14ac:dyDescent="0.25">
      <c r="A1981" s="1">
        <v>45080</v>
      </c>
      <c r="B1981">
        <v>44</v>
      </c>
      <c r="C1981">
        <v>73099</v>
      </c>
      <c r="D1981">
        <v>620</v>
      </c>
      <c r="E1981" t="s">
        <v>20</v>
      </c>
      <c r="F1981" t="s">
        <v>29</v>
      </c>
      <c r="G1981">
        <v>23973</v>
      </c>
      <c r="H1981">
        <v>60</v>
      </c>
      <c r="I1981" t="s">
        <v>44</v>
      </c>
      <c r="J1981" t="s">
        <v>30</v>
      </c>
      <c r="K1981">
        <v>464</v>
      </c>
      <c r="L1981">
        <v>0.15513083499999999</v>
      </c>
      <c r="M1981" t="s">
        <v>24</v>
      </c>
      <c r="N1981">
        <v>21</v>
      </c>
      <c r="O1981">
        <v>3545</v>
      </c>
      <c r="P1981">
        <v>6091.5833329999996</v>
      </c>
      <c r="Q1981">
        <v>41339</v>
      </c>
      <c r="R1981">
        <v>0.18861734199999999</v>
      </c>
      <c r="S1981">
        <v>1</v>
      </c>
      <c r="T1981">
        <v>38.4</v>
      </c>
    </row>
    <row r="1982" spans="1:20" x14ac:dyDescent="0.25">
      <c r="A1982" s="1">
        <v>45081</v>
      </c>
      <c r="B1982">
        <v>28</v>
      </c>
      <c r="C1982">
        <v>49588</v>
      </c>
      <c r="D1982">
        <v>488</v>
      </c>
      <c r="E1982" t="s">
        <v>20</v>
      </c>
      <c r="F1982" t="s">
        <v>32</v>
      </c>
      <c r="G1982">
        <v>24355</v>
      </c>
      <c r="H1982">
        <v>36</v>
      </c>
      <c r="I1982" t="s">
        <v>22</v>
      </c>
      <c r="J1982" t="s">
        <v>34</v>
      </c>
      <c r="K1982">
        <v>485</v>
      </c>
      <c r="L1982">
        <v>0.111350159</v>
      </c>
      <c r="M1982" t="s">
        <v>31</v>
      </c>
      <c r="N1982">
        <v>24</v>
      </c>
      <c r="O1982">
        <v>972</v>
      </c>
      <c r="P1982">
        <v>4132.3333329999996</v>
      </c>
      <c r="Q1982">
        <v>73838</v>
      </c>
      <c r="R1982">
        <v>0.245742504</v>
      </c>
      <c r="S1982">
        <v>0</v>
      </c>
      <c r="T1982">
        <v>51</v>
      </c>
    </row>
    <row r="1983" spans="1:20" x14ac:dyDescent="0.25">
      <c r="A1983" s="1">
        <v>45082</v>
      </c>
      <c r="B1983">
        <v>23</v>
      </c>
      <c r="C1983">
        <v>53694</v>
      </c>
      <c r="D1983">
        <v>548</v>
      </c>
      <c r="E1983" t="s">
        <v>20</v>
      </c>
      <c r="F1983" t="s">
        <v>32</v>
      </c>
      <c r="G1983">
        <v>9649</v>
      </c>
      <c r="H1983">
        <v>60</v>
      </c>
      <c r="I1983" t="s">
        <v>22</v>
      </c>
      <c r="J1983" t="s">
        <v>23</v>
      </c>
      <c r="K1983">
        <v>662</v>
      </c>
      <c r="L1983">
        <v>0.32463557599999998</v>
      </c>
      <c r="M1983" t="s">
        <v>24</v>
      </c>
      <c r="N1983">
        <v>25</v>
      </c>
      <c r="O1983">
        <v>2359</v>
      </c>
      <c r="P1983">
        <v>4474.5</v>
      </c>
      <c r="Q1983">
        <v>1722</v>
      </c>
      <c r="R1983">
        <v>0.23629961599999999</v>
      </c>
      <c r="S1983">
        <v>0</v>
      </c>
      <c r="T1983">
        <v>56</v>
      </c>
    </row>
    <row r="1984" spans="1:20" x14ac:dyDescent="0.25">
      <c r="A1984" s="1">
        <v>45083</v>
      </c>
      <c r="B1984">
        <v>32</v>
      </c>
      <c r="C1984">
        <v>208039</v>
      </c>
      <c r="D1984">
        <v>588</v>
      </c>
      <c r="E1984" t="s">
        <v>20</v>
      </c>
      <c r="F1984" t="s">
        <v>29</v>
      </c>
      <c r="G1984">
        <v>36187</v>
      </c>
      <c r="H1984">
        <v>72</v>
      </c>
      <c r="I1984" t="s">
        <v>22</v>
      </c>
      <c r="J1984" t="s">
        <v>30</v>
      </c>
      <c r="K1984">
        <v>376</v>
      </c>
      <c r="L1984">
        <v>0.13096434100000001</v>
      </c>
      <c r="M1984" t="s">
        <v>31</v>
      </c>
      <c r="N1984">
        <v>25</v>
      </c>
      <c r="O1984">
        <v>3259</v>
      </c>
      <c r="P1984">
        <v>17336.583330000001</v>
      </c>
      <c r="Q1984">
        <v>77716</v>
      </c>
      <c r="R1984">
        <v>0.21144539800000001</v>
      </c>
      <c r="S1984">
        <v>1</v>
      </c>
      <c r="T1984">
        <v>36</v>
      </c>
    </row>
    <row r="1985" spans="1:20" x14ac:dyDescent="0.25">
      <c r="A1985" s="1">
        <v>45084</v>
      </c>
      <c r="B1985">
        <v>50</v>
      </c>
      <c r="C1985">
        <v>74096</v>
      </c>
      <c r="D1985">
        <v>541</v>
      </c>
      <c r="E1985" t="s">
        <v>45</v>
      </c>
      <c r="F1985" t="s">
        <v>29</v>
      </c>
      <c r="G1985">
        <v>17928</v>
      </c>
      <c r="H1985">
        <v>48</v>
      </c>
      <c r="I1985" t="s">
        <v>22</v>
      </c>
      <c r="J1985" t="s">
        <v>23</v>
      </c>
      <c r="K1985">
        <v>392</v>
      </c>
      <c r="L1985">
        <v>0.26590778100000001</v>
      </c>
      <c r="M1985" t="s">
        <v>31</v>
      </c>
      <c r="N1985">
        <v>30</v>
      </c>
      <c r="O1985">
        <v>8220</v>
      </c>
      <c r="P1985">
        <v>6174.6666670000004</v>
      </c>
      <c r="Q1985">
        <v>49230</v>
      </c>
      <c r="R1985">
        <v>0.26471455700000002</v>
      </c>
      <c r="S1985">
        <v>0</v>
      </c>
      <c r="T1985">
        <v>67</v>
      </c>
    </row>
    <row r="1986" spans="1:20" x14ac:dyDescent="0.25">
      <c r="A1986" s="1">
        <v>45085</v>
      </c>
      <c r="B1986">
        <v>51</v>
      </c>
      <c r="C1986">
        <v>31926</v>
      </c>
      <c r="D1986">
        <v>537</v>
      </c>
      <c r="E1986" t="s">
        <v>20</v>
      </c>
      <c r="F1986" t="s">
        <v>29</v>
      </c>
      <c r="G1986">
        <v>17021</v>
      </c>
      <c r="H1986">
        <v>48</v>
      </c>
      <c r="I1986" t="s">
        <v>22</v>
      </c>
      <c r="J1986" t="s">
        <v>27</v>
      </c>
      <c r="K1986">
        <v>574</v>
      </c>
      <c r="L1986">
        <v>0.15191211299999999</v>
      </c>
      <c r="M1986" t="s">
        <v>24</v>
      </c>
      <c r="N1986">
        <v>28</v>
      </c>
      <c r="O1986">
        <v>7120</v>
      </c>
      <c r="P1986">
        <v>2660.5</v>
      </c>
      <c r="Q1986">
        <v>38989</v>
      </c>
      <c r="R1986">
        <v>0.25219229399999998</v>
      </c>
      <c r="S1986">
        <v>0</v>
      </c>
      <c r="T1986">
        <v>53</v>
      </c>
    </row>
    <row r="1987" spans="1:20" x14ac:dyDescent="0.25">
      <c r="A1987" s="1">
        <v>45086</v>
      </c>
      <c r="B1987">
        <v>46</v>
      </c>
      <c r="D1987">
        <v>607</v>
      </c>
      <c r="E1987" t="s">
        <v>20</v>
      </c>
      <c r="F1987" t="s">
        <v>32</v>
      </c>
      <c r="G1987">
        <v>17615</v>
      </c>
      <c r="I1987" t="s">
        <v>22</v>
      </c>
      <c r="J1987" t="s">
        <v>27</v>
      </c>
      <c r="K1987">
        <v>285</v>
      </c>
      <c r="L1987">
        <v>0.20178309699999999</v>
      </c>
      <c r="M1987" t="s">
        <v>28</v>
      </c>
      <c r="N1987">
        <v>21</v>
      </c>
      <c r="O1987">
        <v>3442</v>
      </c>
      <c r="P1987">
        <v>7006.25</v>
      </c>
      <c r="Q1987">
        <v>18303</v>
      </c>
      <c r="R1987">
        <v>0.25971483299999998</v>
      </c>
      <c r="S1987">
        <v>0</v>
      </c>
      <c r="T1987">
        <v>48</v>
      </c>
    </row>
    <row r="1988" spans="1:20" x14ac:dyDescent="0.25">
      <c r="A1988" s="1">
        <v>45087</v>
      </c>
      <c r="B1988">
        <v>48</v>
      </c>
      <c r="C1988">
        <v>52786</v>
      </c>
      <c r="D1988">
        <v>541</v>
      </c>
      <c r="E1988" t="s">
        <v>20</v>
      </c>
      <c r="F1988" t="s">
        <v>29</v>
      </c>
      <c r="G1988">
        <v>7749</v>
      </c>
      <c r="H1988">
        <v>24</v>
      </c>
      <c r="I1988" t="s">
        <v>22</v>
      </c>
      <c r="J1988" t="s">
        <v>30</v>
      </c>
      <c r="K1988">
        <v>344</v>
      </c>
      <c r="L1988">
        <v>4.7326704999999997E-2</v>
      </c>
      <c r="M1988" t="s">
        <v>28</v>
      </c>
      <c r="N1988">
        <v>26</v>
      </c>
      <c r="O1988">
        <v>1997</v>
      </c>
      <c r="P1988">
        <v>4398.8333329999996</v>
      </c>
      <c r="Q1988">
        <v>20958</v>
      </c>
      <c r="R1988">
        <v>0.190068024</v>
      </c>
      <c r="S1988">
        <v>1</v>
      </c>
      <c r="T1988">
        <v>40</v>
      </c>
    </row>
    <row r="1989" spans="1:20" x14ac:dyDescent="0.25">
      <c r="A1989" t="s">
        <v>159</v>
      </c>
      <c r="B1989">
        <v>46</v>
      </c>
      <c r="C1989">
        <v>47865</v>
      </c>
      <c r="D1989">
        <v>551</v>
      </c>
      <c r="E1989" t="s">
        <v>95</v>
      </c>
      <c r="F1989" t="s">
        <v>160</v>
      </c>
      <c r="G1989">
        <v>8876</v>
      </c>
      <c r="H1989">
        <v>36</v>
      </c>
      <c r="I1989" t="s">
        <v>26</v>
      </c>
      <c r="J1989" t="s">
        <v>27</v>
      </c>
      <c r="K1989">
        <v>425</v>
      </c>
      <c r="L1989">
        <v>8.7709033000000006E-2</v>
      </c>
      <c r="M1989" t="s">
        <v>28</v>
      </c>
      <c r="N1989">
        <v>14</v>
      </c>
      <c r="O1989">
        <v>2162</v>
      </c>
      <c r="P1989">
        <v>3988.75</v>
      </c>
      <c r="Q1989">
        <v>47403</v>
      </c>
      <c r="R1989">
        <v>0.18512373300000001</v>
      </c>
      <c r="S1989">
        <v>1</v>
      </c>
      <c r="T1989">
        <v>42.4</v>
      </c>
    </row>
    <row r="1990" spans="1:20" x14ac:dyDescent="0.25">
      <c r="A1990" s="1">
        <v>110832</v>
      </c>
      <c r="B1990">
        <v>32</v>
      </c>
      <c r="C1990">
        <v>54022</v>
      </c>
      <c r="D1990">
        <v>572</v>
      </c>
      <c r="E1990" t="s">
        <v>37</v>
      </c>
      <c r="F1990" t="s">
        <v>58</v>
      </c>
      <c r="G1990">
        <v>22489</v>
      </c>
      <c r="H1990">
        <v>36</v>
      </c>
      <c r="I1990" t="s">
        <v>26</v>
      </c>
      <c r="J1990" t="s">
        <v>30</v>
      </c>
      <c r="K1990">
        <v>249</v>
      </c>
      <c r="L1990">
        <v>0.117715681</v>
      </c>
      <c r="M1990" t="s">
        <v>28</v>
      </c>
      <c r="N1990">
        <v>18</v>
      </c>
      <c r="O1990">
        <v>487</v>
      </c>
      <c r="P1990">
        <v>4501.8333329999996</v>
      </c>
      <c r="Q1990">
        <v>28344</v>
      </c>
      <c r="R1990">
        <v>0.20156922799999999</v>
      </c>
      <c r="S1990">
        <v>0</v>
      </c>
      <c r="T1990">
        <v>51</v>
      </c>
    </row>
    <row r="1991" spans="1:20" x14ac:dyDescent="0.25">
      <c r="A1991" s="1">
        <v>45090</v>
      </c>
      <c r="B1991">
        <v>45</v>
      </c>
      <c r="C1991">
        <v>29609</v>
      </c>
      <c r="E1991" t="s">
        <v>20</v>
      </c>
      <c r="F1991" t="s">
        <v>32</v>
      </c>
      <c r="G1991">
        <v>24406</v>
      </c>
      <c r="H1991">
        <v>24</v>
      </c>
      <c r="I1991" t="s">
        <v>26</v>
      </c>
      <c r="J1991" t="s">
        <v>23</v>
      </c>
      <c r="K1991">
        <v>170</v>
      </c>
      <c r="L1991">
        <v>0.184378294</v>
      </c>
      <c r="M1991" t="s">
        <v>38</v>
      </c>
      <c r="N1991">
        <v>20</v>
      </c>
      <c r="O1991">
        <v>509</v>
      </c>
      <c r="P1991">
        <v>2467.416667</v>
      </c>
      <c r="Q1991">
        <v>62378</v>
      </c>
      <c r="R1991">
        <v>0.16632479999999999</v>
      </c>
      <c r="S1991">
        <v>0</v>
      </c>
      <c r="T1991">
        <v>64</v>
      </c>
    </row>
    <row r="1992" spans="1:20" x14ac:dyDescent="0.25">
      <c r="A1992" s="1">
        <v>45091</v>
      </c>
      <c r="B1992">
        <v>49</v>
      </c>
      <c r="D1992">
        <v>639</v>
      </c>
      <c r="E1992" t="s">
        <v>20</v>
      </c>
      <c r="F1992" t="s">
        <v>29</v>
      </c>
      <c r="G1992">
        <v>33359</v>
      </c>
      <c r="I1992" t="s">
        <v>26</v>
      </c>
      <c r="J1992" t="s">
        <v>27</v>
      </c>
      <c r="K1992">
        <v>189</v>
      </c>
      <c r="L1992">
        <v>0.38755722599999998</v>
      </c>
      <c r="M1992" t="s">
        <v>28</v>
      </c>
      <c r="N1992">
        <v>25</v>
      </c>
      <c r="O1992">
        <v>4323</v>
      </c>
      <c r="P1992">
        <v>3837.333333</v>
      </c>
      <c r="Q1992">
        <v>7562</v>
      </c>
      <c r="R1992">
        <v>0.20464929600000001</v>
      </c>
      <c r="S1992">
        <v>0</v>
      </c>
      <c r="T1992">
        <v>56</v>
      </c>
    </row>
    <row r="1993" spans="1:20" x14ac:dyDescent="0.25">
      <c r="A1993" s="1">
        <v>45092</v>
      </c>
      <c r="B1993">
        <v>49</v>
      </c>
      <c r="C1993">
        <v>15000</v>
      </c>
      <c r="D1993">
        <v>637</v>
      </c>
      <c r="E1993" t="s">
        <v>20</v>
      </c>
      <c r="F1993" t="s">
        <v>29</v>
      </c>
      <c r="G1993">
        <v>13688</v>
      </c>
      <c r="H1993">
        <v>60</v>
      </c>
      <c r="I1993" t="s">
        <v>35</v>
      </c>
      <c r="J1993" t="s">
        <v>27</v>
      </c>
      <c r="K1993">
        <v>250</v>
      </c>
      <c r="L1993">
        <v>0.48874603500000002</v>
      </c>
      <c r="M1993" t="s">
        <v>24</v>
      </c>
      <c r="N1993">
        <v>24</v>
      </c>
      <c r="O1993">
        <v>8494</v>
      </c>
      <c r="P1993">
        <v>1250</v>
      </c>
      <c r="Q1993">
        <v>12171</v>
      </c>
      <c r="R1993">
        <v>0.19054568</v>
      </c>
      <c r="S1993">
        <v>0</v>
      </c>
      <c r="T1993">
        <v>55</v>
      </c>
    </row>
    <row r="1994" spans="1:20" x14ac:dyDescent="0.25">
      <c r="A1994" t="s">
        <v>161</v>
      </c>
      <c r="B1994">
        <v>54</v>
      </c>
      <c r="C1994">
        <v>51148</v>
      </c>
      <c r="D1994">
        <v>515</v>
      </c>
      <c r="E1994" t="s">
        <v>39</v>
      </c>
      <c r="F1994" t="s">
        <v>57</v>
      </c>
      <c r="G1994">
        <v>11364</v>
      </c>
      <c r="H1994">
        <v>24</v>
      </c>
      <c r="I1994" t="s">
        <v>26</v>
      </c>
      <c r="J1994" t="s">
        <v>34</v>
      </c>
      <c r="K1994">
        <v>295</v>
      </c>
      <c r="L1994">
        <v>0.47458307100000002</v>
      </c>
      <c r="M1994" t="s">
        <v>31</v>
      </c>
      <c r="N1994">
        <v>34</v>
      </c>
      <c r="O1994">
        <v>2394</v>
      </c>
      <c r="P1994">
        <v>4262.3333329999996</v>
      </c>
      <c r="Q1994">
        <v>5509</v>
      </c>
      <c r="R1994">
        <v>0.203177306</v>
      </c>
      <c r="S1994">
        <v>1</v>
      </c>
      <c r="T1994">
        <v>44.8</v>
      </c>
    </row>
    <row r="1995" spans="1:20" x14ac:dyDescent="0.25">
      <c r="A1995" s="1">
        <v>45094</v>
      </c>
      <c r="B1995">
        <v>48</v>
      </c>
      <c r="C1995">
        <v>90796</v>
      </c>
      <c r="D1995">
        <v>659</v>
      </c>
      <c r="E1995" t="s">
        <v>20</v>
      </c>
      <c r="F1995" t="s">
        <v>41</v>
      </c>
      <c r="G1995">
        <v>41952</v>
      </c>
      <c r="H1995">
        <v>36</v>
      </c>
      <c r="I1995" t="s">
        <v>44</v>
      </c>
      <c r="J1995" t="s">
        <v>30</v>
      </c>
      <c r="K1995">
        <v>345</v>
      </c>
      <c r="L1995">
        <v>0.51593172600000003</v>
      </c>
      <c r="M1995" t="s">
        <v>24</v>
      </c>
      <c r="N1995">
        <v>23</v>
      </c>
      <c r="O1995">
        <v>1204</v>
      </c>
      <c r="P1995">
        <v>7566.3333329999996</v>
      </c>
      <c r="Q1995">
        <v>408094</v>
      </c>
      <c r="R1995">
        <v>0.18622361300000001</v>
      </c>
      <c r="S1995">
        <v>1</v>
      </c>
      <c r="T1995">
        <v>37.6</v>
      </c>
    </row>
    <row r="1996" spans="1:20" x14ac:dyDescent="0.25">
      <c r="A1996" s="1">
        <v>45095</v>
      </c>
      <c r="B1996">
        <v>44</v>
      </c>
      <c r="C1996">
        <v>56507</v>
      </c>
      <c r="E1996" t="s">
        <v>20</v>
      </c>
      <c r="F1996" t="s">
        <v>21</v>
      </c>
      <c r="G1996">
        <v>29735</v>
      </c>
      <c r="H1996">
        <v>120</v>
      </c>
      <c r="I1996" t="s">
        <v>35</v>
      </c>
      <c r="J1996" t="s">
        <v>27</v>
      </c>
      <c r="K1996">
        <v>511</v>
      </c>
      <c r="L1996">
        <v>0.24477700699999999</v>
      </c>
      <c r="M1996" t="s">
        <v>28</v>
      </c>
      <c r="N1996">
        <v>27</v>
      </c>
      <c r="O1996">
        <v>633</v>
      </c>
      <c r="P1996">
        <v>4708.9166670000004</v>
      </c>
      <c r="Q1996">
        <v>48752</v>
      </c>
      <c r="R1996">
        <v>0.31416159799999999</v>
      </c>
      <c r="S1996">
        <v>0</v>
      </c>
      <c r="T1996">
        <v>53</v>
      </c>
    </row>
    <row r="1997" spans="1:20" x14ac:dyDescent="0.25">
      <c r="A1997" s="1">
        <v>45096</v>
      </c>
      <c r="B1997">
        <v>52</v>
      </c>
      <c r="C1997">
        <v>38162</v>
      </c>
      <c r="D1997">
        <v>582</v>
      </c>
      <c r="E1997" t="s">
        <v>20</v>
      </c>
      <c r="F1997" t="s">
        <v>29</v>
      </c>
      <c r="G1997">
        <v>18921</v>
      </c>
      <c r="H1997">
        <v>24</v>
      </c>
      <c r="I1997" t="s">
        <v>22</v>
      </c>
      <c r="J1997" t="s">
        <v>23</v>
      </c>
      <c r="K1997">
        <v>242</v>
      </c>
      <c r="L1997">
        <v>0.76736759099999996</v>
      </c>
      <c r="M1997" t="s">
        <v>34</v>
      </c>
      <c r="N1997">
        <v>14</v>
      </c>
      <c r="O1997">
        <v>10654</v>
      </c>
      <c r="P1997">
        <v>3180.166667</v>
      </c>
      <c r="Q1997">
        <v>6378</v>
      </c>
      <c r="R1997">
        <v>0.22016464699999999</v>
      </c>
      <c r="S1997">
        <v>0</v>
      </c>
      <c r="T1997">
        <v>61</v>
      </c>
    </row>
    <row r="1998" spans="1:20" x14ac:dyDescent="0.25">
      <c r="A1998" s="1">
        <v>45097</v>
      </c>
      <c r="B1998">
        <v>39</v>
      </c>
      <c r="C1998">
        <v>71419</v>
      </c>
      <c r="D1998">
        <v>606</v>
      </c>
      <c r="E1998" t="s">
        <v>20</v>
      </c>
      <c r="F1998" t="s">
        <v>21</v>
      </c>
      <c r="G1998">
        <v>37152</v>
      </c>
      <c r="H1998">
        <v>60</v>
      </c>
      <c r="I1998" t="s">
        <v>22</v>
      </c>
      <c r="J1998" t="s">
        <v>30</v>
      </c>
      <c r="K1998">
        <v>300</v>
      </c>
      <c r="L1998">
        <v>0.273707325</v>
      </c>
      <c r="M1998" t="s">
        <v>31</v>
      </c>
      <c r="N1998">
        <v>29</v>
      </c>
      <c r="O1998">
        <v>8654</v>
      </c>
      <c r="P1998">
        <v>5951.5833329999996</v>
      </c>
      <c r="Q1998">
        <v>128273</v>
      </c>
      <c r="R1998">
        <v>0.24000484799999999</v>
      </c>
      <c r="S1998">
        <v>0</v>
      </c>
      <c r="T1998">
        <v>45</v>
      </c>
    </row>
    <row r="1999" spans="1:20" x14ac:dyDescent="0.25">
      <c r="A1999" s="1">
        <v>45098</v>
      </c>
      <c r="B1999">
        <v>29</v>
      </c>
      <c r="C1999">
        <v>17664</v>
      </c>
      <c r="D1999">
        <v>482</v>
      </c>
      <c r="E1999" t="s">
        <v>20</v>
      </c>
      <c r="F1999" t="s">
        <v>32</v>
      </c>
      <c r="G1999">
        <v>50927</v>
      </c>
      <c r="H1999">
        <v>24</v>
      </c>
      <c r="I1999" t="s">
        <v>22</v>
      </c>
      <c r="J1999" t="s">
        <v>30</v>
      </c>
      <c r="K1999">
        <v>280</v>
      </c>
      <c r="L1999">
        <v>0.35734621799999999</v>
      </c>
      <c r="M1999" t="s">
        <v>38</v>
      </c>
      <c r="N1999">
        <v>23</v>
      </c>
      <c r="O1999">
        <v>5910</v>
      </c>
      <c r="P1999">
        <v>1472</v>
      </c>
      <c r="Q1999">
        <v>3199</v>
      </c>
      <c r="R1999">
        <v>0.25869720200000001</v>
      </c>
      <c r="S1999">
        <v>0</v>
      </c>
      <c r="T1999">
        <v>56</v>
      </c>
    </row>
    <row r="2000" spans="1:20" x14ac:dyDescent="0.25">
      <c r="A2000" s="1">
        <v>45099</v>
      </c>
      <c r="B2000">
        <v>38</v>
      </c>
      <c r="C2000">
        <v>22876</v>
      </c>
      <c r="D2000">
        <v>579</v>
      </c>
      <c r="E2000" t="s">
        <v>20</v>
      </c>
      <c r="F2000" t="s">
        <v>32</v>
      </c>
      <c r="G2000">
        <v>28262</v>
      </c>
      <c r="H2000">
        <v>108</v>
      </c>
      <c r="I2000" t="s">
        <v>22</v>
      </c>
      <c r="J2000" t="s">
        <v>27</v>
      </c>
      <c r="K2000">
        <v>344</v>
      </c>
      <c r="L2000">
        <v>0.18132168000000001</v>
      </c>
      <c r="M2000" t="s">
        <v>38</v>
      </c>
      <c r="N2000">
        <v>28</v>
      </c>
      <c r="O2000">
        <v>2614</v>
      </c>
      <c r="P2000">
        <v>1906.333333</v>
      </c>
      <c r="Q2000">
        <v>431336</v>
      </c>
      <c r="R2000">
        <v>0.32101204</v>
      </c>
      <c r="S2000">
        <v>0</v>
      </c>
      <c r="T2000">
        <v>48</v>
      </c>
    </row>
    <row r="2001" spans="1:20" x14ac:dyDescent="0.25">
      <c r="A2001" s="1">
        <v>45100</v>
      </c>
      <c r="B2001">
        <v>31</v>
      </c>
      <c r="C2001">
        <v>73636</v>
      </c>
      <c r="D2001">
        <v>590</v>
      </c>
      <c r="F2001" t="s">
        <v>29</v>
      </c>
      <c r="G2001">
        <v>15908</v>
      </c>
      <c r="H2001">
        <v>84</v>
      </c>
      <c r="I2001" t="s">
        <v>44</v>
      </c>
      <c r="J2001" t="s">
        <v>23</v>
      </c>
      <c r="K2001">
        <v>297</v>
      </c>
      <c r="L2001">
        <v>0.32382949100000002</v>
      </c>
      <c r="M2001" t="s">
        <v>24</v>
      </c>
      <c r="N2001">
        <v>19</v>
      </c>
      <c r="O2001">
        <v>1185</v>
      </c>
      <c r="P2001">
        <v>6136.3333329999996</v>
      </c>
      <c r="Q2001">
        <v>680919</v>
      </c>
      <c r="R2001">
        <v>0.255615337</v>
      </c>
      <c r="S2001">
        <v>1</v>
      </c>
      <c r="T2001">
        <v>37.6</v>
      </c>
    </row>
    <row r="2002" spans="1:20" x14ac:dyDescent="0.25">
      <c r="A2002" s="1">
        <v>45101</v>
      </c>
      <c r="B2002">
        <v>31</v>
      </c>
      <c r="C2002">
        <v>77192</v>
      </c>
      <c r="D2002">
        <v>582</v>
      </c>
      <c r="E2002" t="s">
        <v>20</v>
      </c>
      <c r="F2002" t="s">
        <v>41</v>
      </c>
      <c r="G2002">
        <v>7396</v>
      </c>
      <c r="H2002">
        <v>96</v>
      </c>
      <c r="I2002" t="s">
        <v>22</v>
      </c>
      <c r="J2002" t="s">
        <v>27</v>
      </c>
      <c r="K2002">
        <v>708</v>
      </c>
      <c r="L2002">
        <v>0.421664176</v>
      </c>
      <c r="M2002" t="s">
        <v>34</v>
      </c>
      <c r="N2002">
        <v>30</v>
      </c>
      <c r="O2002">
        <v>7056</v>
      </c>
      <c r="P2002">
        <v>6432.6666670000004</v>
      </c>
      <c r="Q2002">
        <v>147593</v>
      </c>
      <c r="R2002">
        <v>0.20228001900000001</v>
      </c>
      <c r="S2002">
        <v>1</v>
      </c>
      <c r="T2002">
        <v>41.6</v>
      </c>
    </row>
    <row r="2003" spans="1:20" x14ac:dyDescent="0.25">
      <c r="A2003" s="1">
        <v>45102</v>
      </c>
      <c r="B2003">
        <v>38</v>
      </c>
      <c r="C2003">
        <v>82855</v>
      </c>
      <c r="D2003">
        <v>652</v>
      </c>
      <c r="E2003" t="s">
        <v>20</v>
      </c>
      <c r="F2003" t="s">
        <v>29</v>
      </c>
      <c r="G2003">
        <v>22458</v>
      </c>
      <c r="H2003">
        <v>72</v>
      </c>
      <c r="I2003" t="s">
        <v>26</v>
      </c>
      <c r="J2003" t="s">
        <v>34</v>
      </c>
      <c r="K2003">
        <v>658</v>
      </c>
      <c r="L2003">
        <v>0.113776766</v>
      </c>
      <c r="M2003" t="s">
        <v>24</v>
      </c>
      <c r="N2003">
        <v>20</v>
      </c>
      <c r="O2003">
        <v>430</v>
      </c>
      <c r="P2003">
        <v>6904.5833329999996</v>
      </c>
      <c r="Q2003">
        <v>166003</v>
      </c>
      <c r="R2003">
        <v>0.22507085399999999</v>
      </c>
      <c r="S2003">
        <v>1</v>
      </c>
      <c r="T2003">
        <v>31.2</v>
      </c>
    </row>
    <row r="2004" spans="1:20" x14ac:dyDescent="0.25">
      <c r="A2004" s="1">
        <v>45103</v>
      </c>
      <c r="B2004">
        <v>30</v>
      </c>
      <c r="D2004">
        <v>576</v>
      </c>
      <c r="E2004" t="s">
        <v>20</v>
      </c>
      <c r="F2004" t="s">
        <v>25</v>
      </c>
      <c r="G2004">
        <v>13991</v>
      </c>
      <c r="I2004" t="s">
        <v>26</v>
      </c>
      <c r="J2004" t="s">
        <v>23</v>
      </c>
      <c r="K2004">
        <v>202</v>
      </c>
      <c r="L2004">
        <v>0.41506838400000001</v>
      </c>
      <c r="M2004" t="s">
        <v>34</v>
      </c>
      <c r="N2004">
        <v>18</v>
      </c>
      <c r="O2004">
        <v>1195</v>
      </c>
      <c r="P2004">
        <v>3094.583333</v>
      </c>
      <c r="Q2004">
        <v>17328</v>
      </c>
      <c r="R2004">
        <v>0.20633133200000001</v>
      </c>
      <c r="S2004">
        <v>0</v>
      </c>
      <c r="T2004">
        <v>56</v>
      </c>
    </row>
    <row r="2005" spans="1:20" x14ac:dyDescent="0.25">
      <c r="A2005" s="1">
        <v>45104</v>
      </c>
      <c r="B2005">
        <v>36</v>
      </c>
      <c r="C2005">
        <v>108752</v>
      </c>
      <c r="E2005" t="s">
        <v>20</v>
      </c>
      <c r="F2005" t="s">
        <v>29</v>
      </c>
      <c r="G2005">
        <v>11176</v>
      </c>
      <c r="H2005">
        <v>36</v>
      </c>
      <c r="I2005" t="s">
        <v>26</v>
      </c>
      <c r="J2005" t="s">
        <v>27</v>
      </c>
      <c r="K2005">
        <v>375</v>
      </c>
      <c r="L2005">
        <v>0.114258945</v>
      </c>
      <c r="M2005" t="s">
        <v>28</v>
      </c>
      <c r="N2005">
        <v>25</v>
      </c>
      <c r="O2005">
        <v>1658</v>
      </c>
      <c r="P2005">
        <v>9062.6666669999995</v>
      </c>
      <c r="Q2005">
        <v>5611</v>
      </c>
      <c r="R2005">
        <v>0.18248336300000001</v>
      </c>
      <c r="S2005">
        <v>1</v>
      </c>
      <c r="T2005">
        <v>40.799999999999997</v>
      </c>
    </row>
    <row r="2006" spans="1:20" x14ac:dyDescent="0.25">
      <c r="A2006" s="1">
        <v>45105</v>
      </c>
      <c r="B2006">
        <v>18</v>
      </c>
      <c r="C2006">
        <v>19217</v>
      </c>
      <c r="D2006">
        <v>579</v>
      </c>
      <c r="E2006" t="s">
        <v>20</v>
      </c>
      <c r="F2006" t="s">
        <v>32</v>
      </c>
      <c r="G2006">
        <v>18581</v>
      </c>
      <c r="H2006">
        <v>24</v>
      </c>
      <c r="I2006" t="s">
        <v>26</v>
      </c>
      <c r="J2006" t="s">
        <v>27</v>
      </c>
      <c r="K2006">
        <v>519</v>
      </c>
      <c r="L2006">
        <v>0.174270061</v>
      </c>
      <c r="M2006" t="s">
        <v>34</v>
      </c>
      <c r="N2006">
        <v>27</v>
      </c>
      <c r="O2006">
        <v>9163</v>
      </c>
      <c r="P2006">
        <v>1601.416667</v>
      </c>
      <c r="Q2006">
        <v>1740</v>
      </c>
      <c r="R2006">
        <v>0.17231306800000001</v>
      </c>
      <c r="S2006">
        <v>0</v>
      </c>
      <c r="T2006">
        <v>53</v>
      </c>
    </row>
    <row r="2007" spans="1:20" x14ac:dyDescent="0.25">
      <c r="A2007" s="1">
        <v>45106</v>
      </c>
      <c r="B2007">
        <v>42</v>
      </c>
      <c r="C2007">
        <v>42677</v>
      </c>
      <c r="D2007">
        <v>546</v>
      </c>
      <c r="E2007" t="s">
        <v>20</v>
      </c>
      <c r="F2007" t="s">
        <v>25</v>
      </c>
      <c r="G2007">
        <v>50073</v>
      </c>
      <c r="H2007">
        <v>36</v>
      </c>
      <c r="I2007" t="s">
        <v>22</v>
      </c>
      <c r="J2007" t="s">
        <v>23</v>
      </c>
      <c r="K2007">
        <v>235</v>
      </c>
      <c r="L2007">
        <v>0.219117011</v>
      </c>
      <c r="M2007" t="s">
        <v>38</v>
      </c>
      <c r="N2007">
        <v>23</v>
      </c>
      <c r="O2007">
        <v>5230</v>
      </c>
      <c r="P2007">
        <v>3556.416667</v>
      </c>
      <c r="Q2007">
        <v>4996</v>
      </c>
      <c r="R2007">
        <v>0.25635629399999998</v>
      </c>
      <c r="S2007">
        <v>0</v>
      </c>
      <c r="T2007">
        <v>53</v>
      </c>
    </row>
    <row r="2008" spans="1:20" x14ac:dyDescent="0.25">
      <c r="A2008" s="1">
        <v>45107</v>
      </c>
      <c r="B2008">
        <v>40</v>
      </c>
      <c r="C2008">
        <v>68655</v>
      </c>
      <c r="D2008">
        <v>607</v>
      </c>
      <c r="E2008" t="s">
        <v>20</v>
      </c>
      <c r="F2008" t="s">
        <v>32</v>
      </c>
      <c r="G2008">
        <v>24783</v>
      </c>
      <c r="H2008">
        <v>60</v>
      </c>
      <c r="I2008" t="s">
        <v>26</v>
      </c>
      <c r="J2008" t="s">
        <v>27</v>
      </c>
      <c r="K2008">
        <v>257</v>
      </c>
      <c r="L2008">
        <v>0.26701334199999999</v>
      </c>
      <c r="M2008" t="s">
        <v>38</v>
      </c>
      <c r="N2008">
        <v>24</v>
      </c>
      <c r="O2008">
        <v>4627</v>
      </c>
      <c r="P2008">
        <v>5721.25</v>
      </c>
      <c r="Q2008">
        <v>80642</v>
      </c>
      <c r="R2008">
        <v>0.198856282</v>
      </c>
      <c r="S2008">
        <v>1</v>
      </c>
      <c r="T2008">
        <v>41.6</v>
      </c>
    </row>
    <row r="2009" spans="1:20" x14ac:dyDescent="0.25">
      <c r="A2009" s="1">
        <v>45108</v>
      </c>
      <c r="B2009">
        <v>30</v>
      </c>
      <c r="C2009">
        <v>54366</v>
      </c>
      <c r="D2009">
        <v>508</v>
      </c>
      <c r="E2009" t="s">
        <v>20</v>
      </c>
      <c r="G2009">
        <v>36533</v>
      </c>
      <c r="H2009">
        <v>60</v>
      </c>
      <c r="I2009" t="s">
        <v>22</v>
      </c>
      <c r="J2009" t="s">
        <v>30</v>
      </c>
      <c r="K2009">
        <v>355</v>
      </c>
      <c r="L2009">
        <v>0.39496738599999998</v>
      </c>
      <c r="M2009" t="s">
        <v>28</v>
      </c>
      <c r="N2009">
        <v>35</v>
      </c>
      <c r="O2009">
        <v>3693</v>
      </c>
      <c r="P2009">
        <v>4530.5</v>
      </c>
      <c r="Q2009">
        <v>344574</v>
      </c>
      <c r="R2009">
        <v>0.267945298</v>
      </c>
      <c r="S2009">
        <v>0</v>
      </c>
      <c r="T2009">
        <v>49</v>
      </c>
    </row>
    <row r="2010" spans="1:20" x14ac:dyDescent="0.25">
      <c r="A2010" s="1">
        <v>45109</v>
      </c>
      <c r="B2010">
        <v>47</v>
      </c>
      <c r="C2010">
        <v>22762</v>
      </c>
      <c r="D2010">
        <v>587</v>
      </c>
      <c r="F2010" t="s">
        <v>32</v>
      </c>
      <c r="G2010">
        <v>46663</v>
      </c>
      <c r="H2010">
        <v>72</v>
      </c>
      <c r="I2010" t="s">
        <v>22</v>
      </c>
      <c r="J2010" t="s">
        <v>27</v>
      </c>
      <c r="K2010">
        <v>616</v>
      </c>
      <c r="L2010">
        <v>0.14671542600000001</v>
      </c>
      <c r="M2010" t="s">
        <v>24</v>
      </c>
      <c r="N2010">
        <v>24</v>
      </c>
      <c r="O2010">
        <v>3606</v>
      </c>
      <c r="P2010">
        <v>1896.833333</v>
      </c>
      <c r="Q2010">
        <v>80810</v>
      </c>
      <c r="R2010">
        <v>0.214753104</v>
      </c>
      <c r="S2010">
        <v>0</v>
      </c>
      <c r="T2010">
        <v>53</v>
      </c>
    </row>
    <row r="2011" spans="1:20" x14ac:dyDescent="0.25">
      <c r="A2011" s="1">
        <v>45110</v>
      </c>
      <c r="B2011">
        <v>51</v>
      </c>
      <c r="C2011">
        <v>201487</v>
      </c>
      <c r="D2011">
        <v>650</v>
      </c>
      <c r="F2011" t="s">
        <v>29</v>
      </c>
      <c r="G2011">
        <v>12391</v>
      </c>
      <c r="H2011">
        <v>120</v>
      </c>
      <c r="I2011" t="s">
        <v>26</v>
      </c>
      <c r="J2011" t="s">
        <v>27</v>
      </c>
      <c r="K2011">
        <v>1258</v>
      </c>
      <c r="L2011">
        <v>3.9683608000000002E-2</v>
      </c>
      <c r="M2011" t="s">
        <v>38</v>
      </c>
      <c r="N2011">
        <v>21</v>
      </c>
      <c r="O2011">
        <v>2840</v>
      </c>
      <c r="P2011">
        <v>16790.583330000001</v>
      </c>
      <c r="Q2011">
        <v>171188</v>
      </c>
      <c r="R2011">
        <v>0.24779315699999999</v>
      </c>
      <c r="S2011">
        <v>1</v>
      </c>
      <c r="T2011">
        <v>31.2</v>
      </c>
    </row>
    <row r="2012" spans="1:20" x14ac:dyDescent="0.25">
      <c r="A2012" s="1">
        <v>45111</v>
      </c>
      <c r="B2012">
        <v>20</v>
      </c>
      <c r="C2012">
        <v>37867</v>
      </c>
      <c r="D2012">
        <v>538</v>
      </c>
      <c r="E2012" t="s">
        <v>20</v>
      </c>
      <c r="F2012" t="s">
        <v>29</v>
      </c>
      <c r="G2012">
        <v>19193</v>
      </c>
      <c r="H2012">
        <v>72</v>
      </c>
      <c r="I2012" t="s">
        <v>35</v>
      </c>
      <c r="J2012" t="s">
        <v>27</v>
      </c>
      <c r="K2012">
        <v>550</v>
      </c>
      <c r="L2012">
        <v>0.38327767000000001</v>
      </c>
      <c r="M2012" t="s">
        <v>28</v>
      </c>
      <c r="N2012">
        <v>22</v>
      </c>
      <c r="O2012">
        <v>860</v>
      </c>
      <c r="P2012">
        <v>3155.583333</v>
      </c>
      <c r="Q2012">
        <v>3205</v>
      </c>
      <c r="R2012">
        <v>0.243317216</v>
      </c>
      <c r="S2012">
        <v>0</v>
      </c>
      <c r="T2012">
        <v>57</v>
      </c>
    </row>
    <row r="2013" spans="1:20" x14ac:dyDescent="0.25">
      <c r="A2013" s="1">
        <v>45112</v>
      </c>
      <c r="B2013">
        <v>30</v>
      </c>
      <c r="C2013">
        <v>37539</v>
      </c>
      <c r="E2013" t="s">
        <v>20</v>
      </c>
      <c r="F2013" t="s">
        <v>32</v>
      </c>
      <c r="G2013">
        <v>19101</v>
      </c>
      <c r="H2013">
        <v>24</v>
      </c>
      <c r="I2013" t="s">
        <v>22</v>
      </c>
      <c r="J2013" t="s">
        <v>27</v>
      </c>
      <c r="K2013">
        <v>543</v>
      </c>
      <c r="L2013">
        <v>0.36765203899999999</v>
      </c>
      <c r="M2013" t="s">
        <v>28</v>
      </c>
      <c r="N2013">
        <v>24</v>
      </c>
      <c r="O2013">
        <v>8475</v>
      </c>
      <c r="P2013">
        <v>3128.25</v>
      </c>
      <c r="Q2013">
        <v>30690</v>
      </c>
      <c r="R2013">
        <v>0.234224764</v>
      </c>
      <c r="S2013">
        <v>0</v>
      </c>
      <c r="T2013">
        <v>63</v>
      </c>
    </row>
    <row r="2014" spans="1:20" x14ac:dyDescent="0.25">
      <c r="A2014" s="1">
        <v>45113</v>
      </c>
      <c r="B2014">
        <v>30</v>
      </c>
      <c r="C2014">
        <v>68405</v>
      </c>
      <c r="D2014">
        <v>587</v>
      </c>
      <c r="E2014" t="s">
        <v>20</v>
      </c>
      <c r="G2014">
        <v>39100</v>
      </c>
      <c r="H2014">
        <v>12</v>
      </c>
      <c r="I2014" t="s">
        <v>22</v>
      </c>
      <c r="J2014" t="s">
        <v>23</v>
      </c>
      <c r="K2014">
        <v>744</v>
      </c>
      <c r="L2014">
        <v>0.20363247700000001</v>
      </c>
      <c r="M2014" t="s">
        <v>24</v>
      </c>
      <c r="N2014">
        <v>22</v>
      </c>
      <c r="O2014">
        <v>28248</v>
      </c>
      <c r="P2014">
        <v>5700.4166670000004</v>
      </c>
      <c r="Q2014">
        <v>17955</v>
      </c>
      <c r="R2014">
        <v>0.23600475800000001</v>
      </c>
      <c r="S2014">
        <v>0</v>
      </c>
      <c r="T2014">
        <v>53</v>
      </c>
    </row>
    <row r="2015" spans="1:20" x14ac:dyDescent="0.25">
      <c r="A2015" s="1">
        <v>45114</v>
      </c>
      <c r="B2015">
        <v>28</v>
      </c>
      <c r="C2015">
        <v>127750</v>
      </c>
      <c r="D2015">
        <v>570</v>
      </c>
      <c r="E2015" t="s">
        <v>20</v>
      </c>
      <c r="F2015" t="s">
        <v>29</v>
      </c>
      <c r="G2015">
        <v>19964</v>
      </c>
      <c r="H2015">
        <v>36</v>
      </c>
      <c r="I2015" t="s">
        <v>22</v>
      </c>
      <c r="J2015" t="s">
        <v>27</v>
      </c>
      <c r="K2015">
        <v>647</v>
      </c>
      <c r="L2015">
        <v>0.249777478</v>
      </c>
      <c r="M2015" t="s">
        <v>31</v>
      </c>
      <c r="N2015">
        <v>23</v>
      </c>
      <c r="O2015">
        <v>1249</v>
      </c>
      <c r="P2015">
        <v>10645.833329999999</v>
      </c>
      <c r="Q2015">
        <v>32773</v>
      </c>
      <c r="R2015">
        <v>0.228215363</v>
      </c>
      <c r="S2015">
        <v>1</v>
      </c>
      <c r="T2015">
        <v>40</v>
      </c>
    </row>
    <row r="2016" spans="1:20" x14ac:dyDescent="0.25">
      <c r="A2016" s="1">
        <v>45115</v>
      </c>
      <c r="B2016">
        <v>49</v>
      </c>
      <c r="C2016">
        <v>60088</v>
      </c>
      <c r="D2016">
        <v>654</v>
      </c>
      <c r="E2016" t="s">
        <v>20</v>
      </c>
      <c r="F2016" t="s">
        <v>41</v>
      </c>
      <c r="G2016">
        <v>14852</v>
      </c>
      <c r="H2016">
        <v>60</v>
      </c>
      <c r="I2016" t="s">
        <v>44</v>
      </c>
      <c r="J2016" t="s">
        <v>23</v>
      </c>
      <c r="K2016">
        <v>524</v>
      </c>
      <c r="L2016">
        <v>0.16143336899999999</v>
      </c>
      <c r="M2016" t="s">
        <v>38</v>
      </c>
      <c r="N2016">
        <v>32</v>
      </c>
      <c r="O2016">
        <v>12216</v>
      </c>
      <c r="P2016">
        <v>5007.3333329999996</v>
      </c>
      <c r="Q2016">
        <v>26425</v>
      </c>
      <c r="R2016">
        <v>0.21050972000000001</v>
      </c>
      <c r="S2016">
        <v>1</v>
      </c>
      <c r="T2016">
        <v>36</v>
      </c>
    </row>
    <row r="2017" spans="1:20" x14ac:dyDescent="0.25">
      <c r="A2017" s="1">
        <v>45116</v>
      </c>
      <c r="B2017">
        <v>37</v>
      </c>
      <c r="C2017">
        <v>97735</v>
      </c>
      <c r="D2017">
        <v>550</v>
      </c>
      <c r="F2017" t="s">
        <v>21</v>
      </c>
      <c r="G2017">
        <v>21509</v>
      </c>
      <c r="H2017">
        <v>60</v>
      </c>
      <c r="I2017" t="s">
        <v>26</v>
      </c>
      <c r="J2017" t="s">
        <v>23</v>
      </c>
      <c r="K2017">
        <v>511</v>
      </c>
      <c r="L2017">
        <v>0.205047905</v>
      </c>
      <c r="M2017" t="s">
        <v>24</v>
      </c>
      <c r="N2017">
        <v>30</v>
      </c>
      <c r="O2017">
        <v>3884</v>
      </c>
      <c r="P2017">
        <v>8144.5833329999996</v>
      </c>
      <c r="Q2017">
        <v>53921</v>
      </c>
      <c r="R2017">
        <v>0.27123481399999999</v>
      </c>
      <c r="S2017">
        <v>1</v>
      </c>
      <c r="T2017">
        <v>38.4</v>
      </c>
    </row>
    <row r="2018" spans="1:20" x14ac:dyDescent="0.25">
      <c r="A2018" s="1">
        <v>45117</v>
      </c>
      <c r="B2018">
        <v>36</v>
      </c>
      <c r="C2018">
        <v>31330</v>
      </c>
      <c r="D2018">
        <v>576</v>
      </c>
      <c r="E2018" t="s">
        <v>20</v>
      </c>
      <c r="F2018" t="s">
        <v>32</v>
      </c>
      <c r="G2018">
        <v>13754</v>
      </c>
      <c r="H2018">
        <v>84</v>
      </c>
      <c r="I2018" t="s">
        <v>26</v>
      </c>
      <c r="J2018" t="s">
        <v>23</v>
      </c>
      <c r="K2018">
        <v>434</v>
      </c>
      <c r="L2018">
        <v>0.56249335700000003</v>
      </c>
      <c r="M2018" t="s">
        <v>28</v>
      </c>
      <c r="N2018">
        <v>23</v>
      </c>
      <c r="O2018">
        <v>8536</v>
      </c>
      <c r="P2018">
        <v>2610.833333</v>
      </c>
      <c r="Q2018">
        <v>42816</v>
      </c>
      <c r="R2018">
        <v>0.30090479999999997</v>
      </c>
      <c r="S2018">
        <v>0</v>
      </c>
      <c r="T2018">
        <v>59</v>
      </c>
    </row>
    <row r="2019" spans="1:20" x14ac:dyDescent="0.25">
      <c r="A2019" s="1">
        <v>45118</v>
      </c>
      <c r="B2019">
        <v>18</v>
      </c>
      <c r="C2019">
        <v>109526</v>
      </c>
      <c r="D2019">
        <v>481</v>
      </c>
      <c r="E2019" t="s">
        <v>20</v>
      </c>
      <c r="F2019" t="s">
        <v>32</v>
      </c>
      <c r="G2019">
        <v>13177</v>
      </c>
      <c r="H2019">
        <v>36</v>
      </c>
      <c r="I2019" t="s">
        <v>26</v>
      </c>
      <c r="J2019" t="s">
        <v>30</v>
      </c>
      <c r="K2019">
        <v>801</v>
      </c>
      <c r="L2019">
        <v>0.27238132700000001</v>
      </c>
      <c r="M2019" t="s">
        <v>28</v>
      </c>
      <c r="N2019">
        <v>30</v>
      </c>
      <c r="O2019">
        <v>1324</v>
      </c>
      <c r="P2019">
        <v>9127.1666669999995</v>
      </c>
      <c r="Q2019">
        <v>63268</v>
      </c>
      <c r="R2019">
        <v>0.27617682900000001</v>
      </c>
      <c r="S2019">
        <v>0</v>
      </c>
      <c r="T2019">
        <v>55</v>
      </c>
    </row>
    <row r="2020" spans="1:20" x14ac:dyDescent="0.25">
      <c r="A2020" s="1">
        <v>45119</v>
      </c>
      <c r="B2020">
        <v>47</v>
      </c>
      <c r="C2020">
        <v>51205</v>
      </c>
      <c r="D2020">
        <v>594</v>
      </c>
      <c r="E2020" t="s">
        <v>20</v>
      </c>
      <c r="F2020" t="s">
        <v>32</v>
      </c>
      <c r="H2020">
        <v>24</v>
      </c>
      <c r="I2020" t="s">
        <v>44</v>
      </c>
      <c r="J2020" t="s">
        <v>27</v>
      </c>
      <c r="K2020">
        <v>325</v>
      </c>
      <c r="L2020">
        <v>9.6323510000000001E-2</v>
      </c>
      <c r="M2020" t="s">
        <v>34</v>
      </c>
      <c r="N2020">
        <v>30</v>
      </c>
      <c r="O2020">
        <v>1739</v>
      </c>
      <c r="P2020">
        <v>4267.0833329999996</v>
      </c>
      <c r="Q2020">
        <v>30427</v>
      </c>
      <c r="R2020">
        <v>0.180540384</v>
      </c>
      <c r="S2020">
        <v>0</v>
      </c>
      <c r="T2020">
        <v>50</v>
      </c>
    </row>
    <row r="2021" spans="1:20" x14ac:dyDescent="0.25">
      <c r="A2021" s="1">
        <v>45120</v>
      </c>
      <c r="B2021">
        <v>25</v>
      </c>
      <c r="C2021">
        <v>46009</v>
      </c>
      <c r="D2021">
        <v>508</v>
      </c>
      <c r="E2021" t="s">
        <v>20</v>
      </c>
      <c r="F2021" t="s">
        <v>25</v>
      </c>
      <c r="G2021">
        <v>40230</v>
      </c>
      <c r="H2021">
        <v>36</v>
      </c>
      <c r="I2021" t="s">
        <v>26</v>
      </c>
      <c r="J2021" t="s">
        <v>27</v>
      </c>
      <c r="K2021">
        <v>514</v>
      </c>
      <c r="L2021">
        <v>0.34142632699999997</v>
      </c>
      <c r="M2021" t="s">
        <v>24</v>
      </c>
      <c r="N2021">
        <v>29</v>
      </c>
      <c r="O2021">
        <v>6254</v>
      </c>
      <c r="P2021">
        <v>3834.083333</v>
      </c>
      <c r="Q2021">
        <v>16619</v>
      </c>
      <c r="R2021">
        <v>0.26574167199999998</v>
      </c>
      <c r="S2021">
        <v>0</v>
      </c>
      <c r="T2021">
        <v>54</v>
      </c>
    </row>
    <row r="2022" spans="1:20" x14ac:dyDescent="0.25">
      <c r="A2022" t="s">
        <v>162</v>
      </c>
      <c r="B2022">
        <v>40</v>
      </c>
      <c r="C2022">
        <v>41222</v>
      </c>
      <c r="F2022" t="s">
        <v>122</v>
      </c>
      <c r="G2022">
        <v>18998</v>
      </c>
      <c r="H2022">
        <v>48</v>
      </c>
      <c r="I2022" t="s">
        <v>22</v>
      </c>
      <c r="J2022" t="s">
        <v>23</v>
      </c>
      <c r="K2022">
        <v>523</v>
      </c>
      <c r="L2022">
        <v>0.23363935899999999</v>
      </c>
      <c r="M2022" t="s">
        <v>24</v>
      </c>
      <c r="N2022">
        <v>25</v>
      </c>
      <c r="O2022">
        <v>840</v>
      </c>
      <c r="P2022">
        <v>3435.166667</v>
      </c>
      <c r="Q2022">
        <v>34323</v>
      </c>
      <c r="R2022">
        <v>0.22585080799999999</v>
      </c>
      <c r="S2022">
        <v>0</v>
      </c>
      <c r="T2022">
        <v>57</v>
      </c>
    </row>
    <row r="2023" spans="1:20" x14ac:dyDescent="0.25">
      <c r="A2023" s="1">
        <v>45122</v>
      </c>
      <c r="B2023">
        <v>43</v>
      </c>
      <c r="C2023">
        <v>57264</v>
      </c>
      <c r="D2023">
        <v>600</v>
      </c>
      <c r="E2023" t="s">
        <v>20</v>
      </c>
      <c r="F2023" t="s">
        <v>32</v>
      </c>
      <c r="G2023">
        <v>12067</v>
      </c>
      <c r="H2023">
        <v>48</v>
      </c>
      <c r="I2023" t="s">
        <v>22</v>
      </c>
      <c r="J2023" t="s">
        <v>27</v>
      </c>
      <c r="K2023">
        <v>244</v>
      </c>
      <c r="L2023">
        <v>0.21721495699999999</v>
      </c>
      <c r="M2023" t="s">
        <v>38</v>
      </c>
      <c r="N2023">
        <v>22</v>
      </c>
      <c r="O2023">
        <v>2323</v>
      </c>
      <c r="P2023">
        <v>4772</v>
      </c>
      <c r="Q2023">
        <v>5355</v>
      </c>
      <c r="R2023">
        <v>0.227367086</v>
      </c>
      <c r="S2023">
        <v>0</v>
      </c>
      <c r="T2023">
        <v>50</v>
      </c>
    </row>
    <row r="2024" spans="1:20" x14ac:dyDescent="0.25">
      <c r="A2024" s="1">
        <v>45123</v>
      </c>
      <c r="B2024">
        <v>56</v>
      </c>
      <c r="C2024">
        <v>46345</v>
      </c>
      <c r="D2024">
        <v>673</v>
      </c>
      <c r="E2024" t="s">
        <v>20</v>
      </c>
      <c r="G2024">
        <v>37338</v>
      </c>
      <c r="H2024">
        <v>48</v>
      </c>
      <c r="I2024" t="s">
        <v>35</v>
      </c>
      <c r="J2024" t="s">
        <v>27</v>
      </c>
      <c r="K2024">
        <v>399</v>
      </c>
      <c r="L2024">
        <v>0.67003600299999999</v>
      </c>
      <c r="M2024" t="s">
        <v>38</v>
      </c>
      <c r="N2024">
        <v>19</v>
      </c>
      <c r="O2024">
        <v>2067</v>
      </c>
      <c r="P2024">
        <v>3862.083333</v>
      </c>
      <c r="Q2024">
        <v>1037</v>
      </c>
      <c r="R2024">
        <v>0.18967753300000001</v>
      </c>
      <c r="S2024">
        <v>0</v>
      </c>
      <c r="T2024">
        <v>53</v>
      </c>
    </row>
    <row r="2025" spans="1:20" x14ac:dyDescent="0.25">
      <c r="A2025" s="1">
        <v>45124</v>
      </c>
      <c r="B2025">
        <v>24</v>
      </c>
      <c r="C2025">
        <v>45655</v>
      </c>
      <c r="E2025" t="s">
        <v>20</v>
      </c>
      <c r="F2025" t="s">
        <v>29</v>
      </c>
      <c r="G2025">
        <v>52041</v>
      </c>
      <c r="H2025">
        <v>60</v>
      </c>
      <c r="I2025" t="s">
        <v>22</v>
      </c>
      <c r="J2025" t="s">
        <v>30</v>
      </c>
      <c r="K2025">
        <v>261</v>
      </c>
      <c r="L2025">
        <v>0.39718170699999999</v>
      </c>
      <c r="M2025" t="s">
        <v>38</v>
      </c>
      <c r="N2025">
        <v>25</v>
      </c>
      <c r="O2025">
        <v>1462</v>
      </c>
      <c r="P2025">
        <v>3804.583333</v>
      </c>
      <c r="Q2025">
        <v>121626</v>
      </c>
      <c r="R2025">
        <v>0.358694609</v>
      </c>
      <c r="S2025">
        <v>0</v>
      </c>
      <c r="T2025">
        <v>52</v>
      </c>
    </row>
    <row r="2026" spans="1:20" x14ac:dyDescent="0.25">
      <c r="A2026" s="1">
        <v>45125</v>
      </c>
      <c r="B2026">
        <v>18</v>
      </c>
      <c r="D2026">
        <v>520</v>
      </c>
      <c r="E2026" t="s">
        <v>20</v>
      </c>
      <c r="F2026" t="s">
        <v>25</v>
      </c>
      <c r="G2026">
        <v>19045</v>
      </c>
      <c r="I2026" t="s">
        <v>26</v>
      </c>
      <c r="J2026" t="s">
        <v>27</v>
      </c>
      <c r="K2026">
        <v>305</v>
      </c>
      <c r="L2026">
        <v>0.56487084499999995</v>
      </c>
      <c r="M2026" t="s">
        <v>24</v>
      </c>
      <c r="N2026">
        <v>29</v>
      </c>
      <c r="O2026">
        <v>5034</v>
      </c>
      <c r="P2026">
        <v>3492.833333</v>
      </c>
      <c r="Q2026">
        <v>4740</v>
      </c>
      <c r="R2026">
        <v>0.25819452399999998</v>
      </c>
      <c r="S2026">
        <v>0</v>
      </c>
      <c r="T2026">
        <v>59</v>
      </c>
    </row>
    <row r="2027" spans="1:20" x14ac:dyDescent="0.25">
      <c r="A2027" s="1">
        <v>45126</v>
      </c>
      <c r="B2027">
        <v>42</v>
      </c>
      <c r="C2027">
        <v>28030</v>
      </c>
      <c r="D2027">
        <v>561</v>
      </c>
      <c r="E2027" t="s">
        <v>20</v>
      </c>
      <c r="F2027" t="s">
        <v>29</v>
      </c>
      <c r="G2027">
        <v>26547</v>
      </c>
      <c r="H2027">
        <v>96</v>
      </c>
      <c r="I2027" t="s">
        <v>22</v>
      </c>
      <c r="J2027" t="s">
        <v>30</v>
      </c>
      <c r="K2027">
        <v>590</v>
      </c>
      <c r="L2027">
        <v>0.397111614</v>
      </c>
      <c r="M2027" t="s">
        <v>28</v>
      </c>
      <c r="N2027">
        <v>23</v>
      </c>
      <c r="O2027">
        <v>5507</v>
      </c>
      <c r="P2027">
        <v>2335.833333</v>
      </c>
      <c r="Q2027">
        <v>10814</v>
      </c>
      <c r="R2027">
        <v>0.26311489100000002</v>
      </c>
      <c r="S2027">
        <v>0</v>
      </c>
      <c r="T2027">
        <v>55</v>
      </c>
    </row>
    <row r="2028" spans="1:20" x14ac:dyDescent="0.25">
      <c r="A2028" s="1">
        <v>45127</v>
      </c>
      <c r="B2028">
        <v>61</v>
      </c>
      <c r="C2028">
        <v>52377</v>
      </c>
      <c r="D2028">
        <v>630</v>
      </c>
      <c r="E2028" t="s">
        <v>20</v>
      </c>
      <c r="F2028" t="s">
        <v>29</v>
      </c>
      <c r="G2028">
        <v>14501</v>
      </c>
      <c r="H2028">
        <v>60</v>
      </c>
      <c r="I2028" t="s">
        <v>22</v>
      </c>
      <c r="J2028" t="s">
        <v>30</v>
      </c>
      <c r="K2028">
        <v>257</v>
      </c>
      <c r="L2028">
        <v>8.8940673999999997E-2</v>
      </c>
      <c r="M2028" t="s">
        <v>34</v>
      </c>
      <c r="N2028">
        <v>33</v>
      </c>
      <c r="O2028">
        <v>15462</v>
      </c>
      <c r="P2028">
        <v>4364.75</v>
      </c>
      <c r="Q2028">
        <v>62404</v>
      </c>
      <c r="R2028">
        <v>0.179169731</v>
      </c>
      <c r="S2028">
        <v>1</v>
      </c>
      <c r="T2028">
        <v>36.799999999999997</v>
      </c>
    </row>
    <row r="2029" spans="1:20" x14ac:dyDescent="0.25">
      <c r="A2029" s="1">
        <v>45128</v>
      </c>
      <c r="B2029">
        <v>54</v>
      </c>
      <c r="C2029">
        <v>17611</v>
      </c>
      <c r="D2029">
        <v>613</v>
      </c>
      <c r="E2029" t="s">
        <v>52</v>
      </c>
      <c r="F2029" t="s">
        <v>29</v>
      </c>
      <c r="G2029">
        <v>17859</v>
      </c>
      <c r="H2029">
        <v>108</v>
      </c>
      <c r="I2029" t="s">
        <v>22</v>
      </c>
      <c r="J2029" t="s">
        <v>30</v>
      </c>
      <c r="K2029">
        <v>316</v>
      </c>
      <c r="L2029">
        <v>0.21848023899999999</v>
      </c>
      <c r="M2029" t="s">
        <v>28</v>
      </c>
      <c r="N2029">
        <v>27</v>
      </c>
      <c r="O2029">
        <v>3294</v>
      </c>
      <c r="P2029">
        <v>1467.583333</v>
      </c>
      <c r="Q2029">
        <v>10325</v>
      </c>
      <c r="R2029">
        <v>0.22502851700000001</v>
      </c>
      <c r="S2029">
        <v>0</v>
      </c>
      <c r="T2029">
        <v>53</v>
      </c>
    </row>
    <row r="2030" spans="1:20" x14ac:dyDescent="0.25">
      <c r="A2030" s="1">
        <v>45129</v>
      </c>
      <c r="B2030">
        <v>42</v>
      </c>
      <c r="C2030">
        <v>27693</v>
      </c>
      <c r="D2030">
        <v>507</v>
      </c>
      <c r="E2030" t="s">
        <v>20</v>
      </c>
      <c r="F2030" t="s">
        <v>21</v>
      </c>
      <c r="G2030">
        <v>16360</v>
      </c>
      <c r="H2030">
        <v>84</v>
      </c>
      <c r="I2030" t="s">
        <v>35</v>
      </c>
      <c r="J2030" t="s">
        <v>27</v>
      </c>
      <c r="K2030">
        <v>263</v>
      </c>
      <c r="L2030">
        <v>9.5938506000000007E-2</v>
      </c>
      <c r="M2030" t="s">
        <v>28</v>
      </c>
      <c r="N2030">
        <v>22</v>
      </c>
      <c r="O2030">
        <v>4131</v>
      </c>
      <c r="P2030">
        <v>2307.75</v>
      </c>
      <c r="Q2030">
        <v>14301</v>
      </c>
      <c r="R2030">
        <v>0.26517520700000002</v>
      </c>
      <c r="S2030">
        <v>0</v>
      </c>
      <c r="T2030">
        <v>51</v>
      </c>
    </row>
    <row r="2031" spans="1:20" x14ac:dyDescent="0.25">
      <c r="A2031" s="1">
        <v>45130</v>
      </c>
      <c r="B2031">
        <v>34</v>
      </c>
      <c r="D2031">
        <v>597</v>
      </c>
      <c r="E2031" t="s">
        <v>20</v>
      </c>
      <c r="F2031" t="s">
        <v>32</v>
      </c>
      <c r="G2031">
        <v>4173</v>
      </c>
      <c r="I2031" t="s">
        <v>22</v>
      </c>
      <c r="J2031" t="s">
        <v>30</v>
      </c>
      <c r="K2031">
        <v>311</v>
      </c>
      <c r="L2031">
        <v>0.16392902600000001</v>
      </c>
      <c r="M2031" t="s">
        <v>38</v>
      </c>
      <c r="N2031">
        <v>25</v>
      </c>
      <c r="O2031">
        <v>3098</v>
      </c>
      <c r="P2031">
        <v>3604</v>
      </c>
      <c r="Q2031">
        <v>148355</v>
      </c>
      <c r="R2031">
        <v>0.231676726</v>
      </c>
      <c r="S2031">
        <v>0</v>
      </c>
      <c r="T2031">
        <v>48</v>
      </c>
    </row>
    <row r="2032" spans="1:20" x14ac:dyDescent="0.25">
      <c r="A2032" s="1">
        <v>45131</v>
      </c>
      <c r="B2032">
        <v>49</v>
      </c>
      <c r="C2032">
        <v>98236</v>
      </c>
      <c r="D2032">
        <v>604</v>
      </c>
      <c r="E2032" t="s">
        <v>33</v>
      </c>
      <c r="F2032" t="s">
        <v>29</v>
      </c>
      <c r="G2032">
        <v>21405</v>
      </c>
      <c r="H2032">
        <v>36</v>
      </c>
      <c r="I2032" t="s">
        <v>22</v>
      </c>
      <c r="J2032" t="s">
        <v>27</v>
      </c>
      <c r="K2032">
        <v>142</v>
      </c>
      <c r="L2032">
        <v>0.299772064</v>
      </c>
      <c r="M2032" t="s">
        <v>38</v>
      </c>
      <c r="N2032">
        <v>27</v>
      </c>
      <c r="O2032">
        <v>6530</v>
      </c>
      <c r="P2032">
        <v>8186.3333329999996</v>
      </c>
      <c r="Q2032">
        <v>6916</v>
      </c>
      <c r="R2032">
        <v>0.20179915500000001</v>
      </c>
      <c r="S2032">
        <v>1</v>
      </c>
      <c r="T2032">
        <v>40.799999999999997</v>
      </c>
    </row>
    <row r="2033" spans="1:20" x14ac:dyDescent="0.25">
      <c r="A2033" s="1">
        <v>45132</v>
      </c>
      <c r="B2033">
        <v>28</v>
      </c>
      <c r="C2033">
        <v>25102</v>
      </c>
      <c r="D2033">
        <v>539</v>
      </c>
      <c r="E2033" t="s">
        <v>20</v>
      </c>
      <c r="F2033" t="s">
        <v>32</v>
      </c>
      <c r="G2033">
        <v>17971</v>
      </c>
      <c r="H2033">
        <v>60</v>
      </c>
      <c r="I2033" t="s">
        <v>22</v>
      </c>
      <c r="J2033" t="s">
        <v>27</v>
      </c>
      <c r="K2033">
        <v>413</v>
      </c>
      <c r="L2033">
        <v>0.17424927100000001</v>
      </c>
      <c r="M2033" t="s">
        <v>38</v>
      </c>
      <c r="N2033">
        <v>19</v>
      </c>
      <c r="O2033">
        <v>1366</v>
      </c>
      <c r="P2033">
        <v>2091.833333</v>
      </c>
      <c r="Q2033">
        <v>3677</v>
      </c>
      <c r="R2033">
        <v>0.231068144</v>
      </c>
      <c r="S2033">
        <v>0</v>
      </c>
      <c r="T2033">
        <v>56</v>
      </c>
    </row>
    <row r="2034" spans="1:20" x14ac:dyDescent="0.25">
      <c r="A2034" s="1">
        <v>45133</v>
      </c>
      <c r="B2034">
        <v>45</v>
      </c>
      <c r="C2034">
        <v>42957</v>
      </c>
      <c r="D2034">
        <v>457</v>
      </c>
      <c r="E2034" t="s">
        <v>20</v>
      </c>
      <c r="F2034" t="s">
        <v>25</v>
      </c>
      <c r="G2034">
        <v>30760</v>
      </c>
      <c r="H2034">
        <v>72</v>
      </c>
      <c r="I2034" t="s">
        <v>35</v>
      </c>
      <c r="J2034" t="s">
        <v>27</v>
      </c>
      <c r="K2034">
        <v>370</v>
      </c>
      <c r="L2034">
        <v>0.28878870899999998</v>
      </c>
      <c r="M2034" t="s">
        <v>28</v>
      </c>
      <c r="N2034">
        <v>21</v>
      </c>
      <c r="O2034">
        <v>5415</v>
      </c>
      <c r="P2034">
        <v>3579.75</v>
      </c>
      <c r="Q2034">
        <v>5957</v>
      </c>
      <c r="R2034">
        <v>0.27545240700000001</v>
      </c>
      <c r="S2034">
        <v>0</v>
      </c>
      <c r="T2034">
        <v>54</v>
      </c>
    </row>
    <row r="2035" spans="1:20" x14ac:dyDescent="0.25">
      <c r="A2035" s="1">
        <v>45134</v>
      </c>
      <c r="B2035">
        <v>46</v>
      </c>
      <c r="C2035">
        <v>102660</v>
      </c>
      <c r="D2035">
        <v>584</v>
      </c>
      <c r="E2035" t="s">
        <v>33</v>
      </c>
      <c r="F2035" t="s">
        <v>29</v>
      </c>
      <c r="G2035">
        <v>28882</v>
      </c>
      <c r="H2035">
        <v>36</v>
      </c>
      <c r="I2035" t="s">
        <v>26</v>
      </c>
      <c r="J2035" t="s">
        <v>27</v>
      </c>
      <c r="K2035">
        <v>736</v>
      </c>
      <c r="L2035">
        <v>0.29429075100000002</v>
      </c>
      <c r="M2035" t="s">
        <v>34</v>
      </c>
      <c r="N2035">
        <v>28</v>
      </c>
      <c r="O2035">
        <v>6892</v>
      </c>
      <c r="P2035">
        <v>8555</v>
      </c>
      <c r="Q2035">
        <v>103938</v>
      </c>
      <c r="R2035">
        <v>0.22610023100000001</v>
      </c>
      <c r="S2035">
        <v>1</v>
      </c>
      <c r="T2035">
        <v>40</v>
      </c>
    </row>
    <row r="2036" spans="1:20" x14ac:dyDescent="0.25">
      <c r="A2036" s="1">
        <v>45135</v>
      </c>
      <c r="B2036">
        <v>52</v>
      </c>
      <c r="C2036">
        <v>72039</v>
      </c>
      <c r="D2036">
        <v>629</v>
      </c>
      <c r="E2036" t="s">
        <v>20</v>
      </c>
      <c r="F2036" t="s">
        <v>32</v>
      </c>
      <c r="G2036">
        <v>42592</v>
      </c>
      <c r="H2036">
        <v>60</v>
      </c>
      <c r="I2036" t="s">
        <v>35</v>
      </c>
      <c r="J2036" t="s">
        <v>34</v>
      </c>
      <c r="K2036">
        <v>909</v>
      </c>
      <c r="L2036">
        <v>0.12221826700000001</v>
      </c>
      <c r="M2036" t="s">
        <v>31</v>
      </c>
      <c r="N2036">
        <v>32</v>
      </c>
      <c r="O2036">
        <v>2613</v>
      </c>
      <c r="P2036">
        <v>6003.25</v>
      </c>
      <c r="Q2036">
        <v>5926</v>
      </c>
      <c r="R2036">
        <v>0.22284380200000001</v>
      </c>
      <c r="S2036">
        <v>0</v>
      </c>
      <c r="T2036">
        <v>46</v>
      </c>
    </row>
    <row r="2037" spans="1:20" x14ac:dyDescent="0.25">
      <c r="A2037" s="1">
        <v>45136</v>
      </c>
      <c r="B2037">
        <v>73</v>
      </c>
      <c r="C2037">
        <v>82591</v>
      </c>
      <c r="D2037">
        <v>638</v>
      </c>
      <c r="E2037" t="s">
        <v>20</v>
      </c>
      <c r="F2037" t="s">
        <v>32</v>
      </c>
      <c r="G2037">
        <v>20332</v>
      </c>
      <c r="H2037">
        <v>36</v>
      </c>
      <c r="I2037" t="s">
        <v>26</v>
      </c>
      <c r="J2037" t="s">
        <v>23</v>
      </c>
      <c r="K2037">
        <v>409</v>
      </c>
      <c r="L2037">
        <v>0.25817795500000001</v>
      </c>
      <c r="M2037" t="s">
        <v>24</v>
      </c>
      <c r="N2037">
        <v>22</v>
      </c>
      <c r="O2037">
        <v>698</v>
      </c>
      <c r="P2037">
        <v>6882.5833329999996</v>
      </c>
      <c r="Q2037">
        <v>7010</v>
      </c>
      <c r="R2037">
        <v>0.16426539200000001</v>
      </c>
      <c r="S2037">
        <v>1</v>
      </c>
      <c r="T2037">
        <v>38.4</v>
      </c>
    </row>
    <row r="2038" spans="1:20" x14ac:dyDescent="0.25">
      <c r="A2038" s="1">
        <v>45137</v>
      </c>
      <c r="B2038">
        <v>44</v>
      </c>
      <c r="C2038">
        <v>44001</v>
      </c>
      <c r="D2038">
        <v>569</v>
      </c>
      <c r="E2038" t="s">
        <v>20</v>
      </c>
      <c r="F2038" t="s">
        <v>32</v>
      </c>
      <c r="G2038">
        <v>12492</v>
      </c>
      <c r="H2038">
        <v>108</v>
      </c>
      <c r="I2038" t="s">
        <v>22</v>
      </c>
      <c r="J2038" t="s">
        <v>30</v>
      </c>
      <c r="K2038">
        <v>437</v>
      </c>
      <c r="L2038">
        <v>0.36355556900000002</v>
      </c>
      <c r="M2038" t="s">
        <v>38</v>
      </c>
      <c r="N2038">
        <v>21</v>
      </c>
      <c r="O2038">
        <v>2922</v>
      </c>
      <c r="P2038">
        <v>3666.75</v>
      </c>
      <c r="Q2038">
        <v>3885</v>
      </c>
      <c r="R2038">
        <v>0.26645682599999998</v>
      </c>
      <c r="S2038">
        <v>0</v>
      </c>
      <c r="T2038">
        <v>56</v>
      </c>
    </row>
    <row r="2039" spans="1:20" x14ac:dyDescent="0.25">
      <c r="A2039" s="1">
        <v>45138</v>
      </c>
      <c r="B2039">
        <v>33</v>
      </c>
      <c r="C2039">
        <v>37023</v>
      </c>
      <c r="D2039">
        <v>608</v>
      </c>
      <c r="E2039" t="s">
        <v>20</v>
      </c>
      <c r="F2039" t="s">
        <v>25</v>
      </c>
      <c r="G2039">
        <v>22990</v>
      </c>
      <c r="H2039">
        <v>72</v>
      </c>
      <c r="I2039" t="s">
        <v>22</v>
      </c>
      <c r="J2039" t="s">
        <v>27</v>
      </c>
      <c r="K2039">
        <v>264</v>
      </c>
      <c r="L2039">
        <v>0.39895488699999998</v>
      </c>
      <c r="M2039" t="s">
        <v>24</v>
      </c>
      <c r="N2039">
        <v>23</v>
      </c>
      <c r="O2039">
        <v>2445</v>
      </c>
      <c r="P2039">
        <v>3085.25</v>
      </c>
      <c r="Q2039">
        <v>5188</v>
      </c>
      <c r="R2039">
        <v>0.23677834</v>
      </c>
      <c r="S2039">
        <v>0</v>
      </c>
      <c r="T2039">
        <v>54</v>
      </c>
    </row>
    <row r="2040" spans="1:20" x14ac:dyDescent="0.25">
      <c r="A2040" s="1">
        <v>45139</v>
      </c>
      <c r="B2040">
        <v>39</v>
      </c>
      <c r="C2040">
        <v>75193</v>
      </c>
      <c r="D2040">
        <v>640</v>
      </c>
      <c r="E2040" t="s">
        <v>20</v>
      </c>
      <c r="F2040" t="s">
        <v>29</v>
      </c>
      <c r="G2040">
        <v>26868</v>
      </c>
      <c r="H2040">
        <v>60</v>
      </c>
      <c r="I2040" t="s">
        <v>26</v>
      </c>
      <c r="J2040" t="s">
        <v>27</v>
      </c>
      <c r="K2040">
        <v>1069</v>
      </c>
      <c r="L2040">
        <v>0.387746492</v>
      </c>
      <c r="M2040" t="s">
        <v>31</v>
      </c>
      <c r="N2040">
        <v>23</v>
      </c>
      <c r="O2040">
        <v>1401</v>
      </c>
      <c r="P2040">
        <v>6266.0833329999996</v>
      </c>
      <c r="Q2040">
        <v>3828</v>
      </c>
      <c r="R2040">
        <v>0.214217308</v>
      </c>
      <c r="S2040">
        <v>0</v>
      </c>
      <c r="T2040">
        <v>51</v>
      </c>
    </row>
    <row r="2041" spans="1:20" x14ac:dyDescent="0.25">
      <c r="A2041" s="1">
        <v>45140</v>
      </c>
      <c r="B2041">
        <v>18</v>
      </c>
      <c r="C2041">
        <v>124156</v>
      </c>
      <c r="D2041">
        <v>543</v>
      </c>
      <c r="E2041" t="s">
        <v>20</v>
      </c>
      <c r="F2041" t="s">
        <v>41</v>
      </c>
      <c r="G2041">
        <v>21919</v>
      </c>
      <c r="H2041">
        <v>60</v>
      </c>
      <c r="I2041" t="s">
        <v>22</v>
      </c>
      <c r="J2041" t="s">
        <v>30</v>
      </c>
      <c r="K2041">
        <v>155</v>
      </c>
      <c r="L2041">
        <v>0.305162453</v>
      </c>
      <c r="M2041" t="s">
        <v>28</v>
      </c>
      <c r="N2041">
        <v>20</v>
      </c>
      <c r="O2041">
        <v>5540</v>
      </c>
      <c r="P2041">
        <v>10346.333329999999</v>
      </c>
      <c r="Q2041">
        <v>16541</v>
      </c>
      <c r="R2041">
        <v>0.25210776000000001</v>
      </c>
      <c r="S2041">
        <v>1</v>
      </c>
      <c r="T2041">
        <v>41.6</v>
      </c>
    </row>
    <row r="2042" spans="1:20" x14ac:dyDescent="0.25">
      <c r="A2042" s="1">
        <v>45141</v>
      </c>
      <c r="B2042">
        <v>31</v>
      </c>
      <c r="C2042">
        <v>91824</v>
      </c>
      <c r="D2042">
        <v>578</v>
      </c>
      <c r="E2042" t="s">
        <v>20</v>
      </c>
      <c r="F2042" t="s">
        <v>32</v>
      </c>
      <c r="G2042">
        <v>13747</v>
      </c>
      <c r="H2042">
        <v>60</v>
      </c>
      <c r="I2042" t="s">
        <v>35</v>
      </c>
      <c r="J2042" t="s">
        <v>27</v>
      </c>
      <c r="K2042">
        <v>644</v>
      </c>
      <c r="L2042">
        <v>0.54272071700000002</v>
      </c>
      <c r="M2042" t="s">
        <v>31</v>
      </c>
      <c r="N2042">
        <v>26</v>
      </c>
      <c r="O2042">
        <v>4342</v>
      </c>
      <c r="P2042">
        <v>7652</v>
      </c>
      <c r="Q2042">
        <v>75942</v>
      </c>
      <c r="R2042">
        <v>0.236074596</v>
      </c>
      <c r="S2042">
        <v>1</v>
      </c>
      <c r="T2042">
        <v>44.8</v>
      </c>
    </row>
    <row r="2043" spans="1:20" x14ac:dyDescent="0.25">
      <c r="A2043" s="1">
        <v>45142</v>
      </c>
      <c r="B2043">
        <v>35</v>
      </c>
      <c r="C2043">
        <v>189154</v>
      </c>
      <c r="D2043">
        <v>509</v>
      </c>
      <c r="E2043" t="s">
        <v>20</v>
      </c>
      <c r="F2043" t="s">
        <v>32</v>
      </c>
      <c r="G2043">
        <v>11222</v>
      </c>
      <c r="H2043">
        <v>60</v>
      </c>
      <c r="I2043" t="s">
        <v>22</v>
      </c>
      <c r="J2043" t="s">
        <v>27</v>
      </c>
      <c r="K2043">
        <v>411</v>
      </c>
      <c r="L2043">
        <v>0.148907605</v>
      </c>
      <c r="M2043" t="s">
        <v>28</v>
      </c>
      <c r="N2043">
        <v>30</v>
      </c>
      <c r="O2043">
        <v>4456</v>
      </c>
      <c r="P2043">
        <v>15762.833329999999</v>
      </c>
      <c r="Q2043">
        <v>22443</v>
      </c>
      <c r="R2043">
        <v>0.27045143700000002</v>
      </c>
      <c r="S2043">
        <v>1</v>
      </c>
      <c r="T2043">
        <v>38.4</v>
      </c>
    </row>
    <row r="2044" spans="1:20" x14ac:dyDescent="0.25">
      <c r="A2044" s="1">
        <v>45143</v>
      </c>
      <c r="B2044">
        <v>33</v>
      </c>
      <c r="C2044">
        <v>118125</v>
      </c>
      <c r="D2044">
        <v>605</v>
      </c>
      <c r="E2044" t="s">
        <v>20</v>
      </c>
      <c r="F2044" t="s">
        <v>25</v>
      </c>
      <c r="G2044">
        <v>25196</v>
      </c>
      <c r="H2044">
        <v>12</v>
      </c>
      <c r="I2044" t="s">
        <v>35</v>
      </c>
      <c r="J2044" t="s">
        <v>30</v>
      </c>
      <c r="K2044">
        <v>385</v>
      </c>
      <c r="L2044">
        <v>0.29765490300000003</v>
      </c>
      <c r="M2044" t="s">
        <v>24</v>
      </c>
      <c r="N2044">
        <v>20</v>
      </c>
      <c r="O2044">
        <v>3997</v>
      </c>
      <c r="P2044">
        <v>9843.75</v>
      </c>
      <c r="Q2044">
        <v>32362</v>
      </c>
      <c r="R2044">
        <v>0.21127648900000001</v>
      </c>
      <c r="S2044">
        <v>1</v>
      </c>
      <c r="T2044">
        <v>38.4</v>
      </c>
    </row>
    <row r="2045" spans="1:20" x14ac:dyDescent="0.25">
      <c r="A2045" s="1">
        <v>45144</v>
      </c>
      <c r="B2045">
        <v>41</v>
      </c>
      <c r="C2045">
        <v>44198</v>
      </c>
      <c r="D2045">
        <v>515</v>
      </c>
      <c r="E2045" t="s">
        <v>20</v>
      </c>
      <c r="F2045" t="s">
        <v>32</v>
      </c>
      <c r="G2045">
        <v>8452</v>
      </c>
      <c r="H2045">
        <v>24</v>
      </c>
      <c r="I2045" t="s">
        <v>22</v>
      </c>
      <c r="J2045" t="s">
        <v>23</v>
      </c>
      <c r="K2045">
        <v>601</v>
      </c>
      <c r="L2045">
        <v>0.26316612299999997</v>
      </c>
      <c r="M2045" t="s">
        <v>28</v>
      </c>
      <c r="N2045">
        <v>20</v>
      </c>
      <c r="O2045">
        <v>2817</v>
      </c>
      <c r="P2045">
        <v>3683.166667</v>
      </c>
      <c r="Q2045">
        <v>46317</v>
      </c>
      <c r="R2045">
        <v>0.19319945499999999</v>
      </c>
      <c r="S2045">
        <v>0</v>
      </c>
      <c r="T2045">
        <v>55</v>
      </c>
    </row>
    <row r="2046" spans="1:20" x14ac:dyDescent="0.25">
      <c r="A2046" s="1">
        <v>45145</v>
      </c>
      <c r="B2046">
        <v>30</v>
      </c>
      <c r="C2046">
        <v>18451</v>
      </c>
      <c r="D2046">
        <v>548</v>
      </c>
      <c r="E2046" t="s">
        <v>20</v>
      </c>
      <c r="F2046" t="s">
        <v>32</v>
      </c>
      <c r="G2046">
        <v>17436</v>
      </c>
      <c r="H2046">
        <v>36</v>
      </c>
      <c r="I2046" t="s">
        <v>22</v>
      </c>
      <c r="J2046" t="s">
        <v>27</v>
      </c>
      <c r="K2046">
        <v>316</v>
      </c>
      <c r="L2046">
        <v>0.56709472000000005</v>
      </c>
      <c r="M2046" t="s">
        <v>38</v>
      </c>
      <c r="N2046">
        <v>17</v>
      </c>
      <c r="O2046">
        <v>3795</v>
      </c>
      <c r="P2046">
        <v>1537.583333</v>
      </c>
      <c r="Q2046">
        <v>242324</v>
      </c>
      <c r="R2046">
        <v>0.22661118999999999</v>
      </c>
      <c r="S2046">
        <v>0</v>
      </c>
      <c r="T2046">
        <v>55</v>
      </c>
    </row>
    <row r="2047" spans="1:20" x14ac:dyDescent="0.25">
      <c r="A2047" s="1">
        <v>45146</v>
      </c>
      <c r="B2047">
        <v>53</v>
      </c>
      <c r="C2047">
        <v>77606</v>
      </c>
      <c r="D2047">
        <v>496</v>
      </c>
      <c r="E2047" t="s">
        <v>33</v>
      </c>
      <c r="F2047" t="s">
        <v>29</v>
      </c>
      <c r="G2047">
        <v>30599</v>
      </c>
      <c r="H2047">
        <v>48</v>
      </c>
      <c r="I2047" t="s">
        <v>35</v>
      </c>
      <c r="J2047" t="s">
        <v>27</v>
      </c>
      <c r="K2047">
        <v>472</v>
      </c>
      <c r="L2047">
        <v>0.61851641300000004</v>
      </c>
      <c r="M2047" t="s">
        <v>31</v>
      </c>
      <c r="N2047">
        <v>15</v>
      </c>
      <c r="O2047">
        <v>14976</v>
      </c>
      <c r="P2047">
        <v>6467.1666670000004</v>
      </c>
      <c r="Q2047">
        <v>6691</v>
      </c>
      <c r="R2047">
        <v>0.29426017599999998</v>
      </c>
      <c r="S2047">
        <v>0</v>
      </c>
      <c r="T2047">
        <v>64</v>
      </c>
    </row>
    <row r="2048" spans="1:20" x14ac:dyDescent="0.25">
      <c r="A2048" s="1">
        <v>45147</v>
      </c>
      <c r="B2048">
        <v>40</v>
      </c>
      <c r="C2048">
        <v>119213</v>
      </c>
      <c r="D2048">
        <v>649</v>
      </c>
      <c r="E2048" t="s">
        <v>20</v>
      </c>
      <c r="F2048" t="s">
        <v>21</v>
      </c>
      <c r="G2048">
        <v>22177</v>
      </c>
      <c r="H2048">
        <v>12</v>
      </c>
      <c r="I2048" t="s">
        <v>22</v>
      </c>
      <c r="J2048" t="s">
        <v>30</v>
      </c>
      <c r="K2048">
        <v>256</v>
      </c>
      <c r="L2048">
        <v>0.324690227</v>
      </c>
      <c r="M2048" t="s">
        <v>24</v>
      </c>
      <c r="N2048">
        <v>28</v>
      </c>
      <c r="O2048">
        <v>2362</v>
      </c>
      <c r="P2048">
        <v>9934.4166669999995</v>
      </c>
      <c r="Q2048">
        <v>52989</v>
      </c>
      <c r="R2048">
        <v>0.15116603200000001</v>
      </c>
      <c r="S2048">
        <v>1</v>
      </c>
      <c r="T2048">
        <v>38.4</v>
      </c>
    </row>
    <row r="2049" spans="1:20" x14ac:dyDescent="0.25">
      <c r="A2049" s="1">
        <v>45148</v>
      </c>
      <c r="B2049">
        <v>39</v>
      </c>
      <c r="C2049">
        <v>15000</v>
      </c>
      <c r="D2049">
        <v>392</v>
      </c>
      <c r="E2049" t="s">
        <v>20</v>
      </c>
      <c r="F2049" t="s">
        <v>21</v>
      </c>
      <c r="G2049">
        <v>24740</v>
      </c>
      <c r="H2049">
        <v>60</v>
      </c>
      <c r="I2049" t="s">
        <v>44</v>
      </c>
      <c r="J2049" t="s">
        <v>27</v>
      </c>
      <c r="K2049">
        <v>309</v>
      </c>
      <c r="L2049">
        <v>0.24152715999999999</v>
      </c>
      <c r="M2049" t="s">
        <v>28</v>
      </c>
      <c r="N2049">
        <v>21</v>
      </c>
      <c r="O2049">
        <v>1899</v>
      </c>
      <c r="P2049">
        <v>1250</v>
      </c>
      <c r="Q2049">
        <v>8411</v>
      </c>
      <c r="R2049">
        <v>0.30625011600000002</v>
      </c>
      <c r="S2049">
        <v>0</v>
      </c>
      <c r="T2049">
        <v>55</v>
      </c>
    </row>
    <row r="2050" spans="1:20" x14ac:dyDescent="0.25">
      <c r="A2050" s="1">
        <v>45149</v>
      </c>
      <c r="B2050">
        <v>36</v>
      </c>
      <c r="C2050">
        <v>18955</v>
      </c>
      <c r="D2050">
        <v>535</v>
      </c>
      <c r="E2050" t="s">
        <v>20</v>
      </c>
      <c r="G2050">
        <v>32809</v>
      </c>
      <c r="H2050">
        <v>120</v>
      </c>
      <c r="I2050" t="s">
        <v>22</v>
      </c>
      <c r="J2050" t="s">
        <v>30</v>
      </c>
      <c r="K2050">
        <v>290</v>
      </c>
      <c r="L2050">
        <v>4.8063906000000003E-2</v>
      </c>
      <c r="M2050" t="s">
        <v>38</v>
      </c>
      <c r="N2050">
        <v>26</v>
      </c>
      <c r="O2050">
        <v>2466</v>
      </c>
      <c r="P2050">
        <v>1579.583333</v>
      </c>
      <c r="Q2050">
        <v>140009</v>
      </c>
      <c r="R2050">
        <v>0.32684162100000003</v>
      </c>
      <c r="S2050">
        <v>0</v>
      </c>
      <c r="T2050">
        <v>49</v>
      </c>
    </row>
    <row r="2051" spans="1:20" x14ac:dyDescent="0.25">
      <c r="A2051" s="1">
        <v>45150</v>
      </c>
      <c r="B2051">
        <v>41</v>
      </c>
      <c r="C2051">
        <v>36128</v>
      </c>
      <c r="D2051">
        <v>482</v>
      </c>
      <c r="E2051" t="s">
        <v>20</v>
      </c>
      <c r="F2051" t="s">
        <v>32</v>
      </c>
      <c r="G2051">
        <v>17835</v>
      </c>
      <c r="H2051">
        <v>60</v>
      </c>
      <c r="I2051" t="s">
        <v>22</v>
      </c>
      <c r="J2051" t="s">
        <v>27</v>
      </c>
      <c r="K2051">
        <v>292</v>
      </c>
      <c r="L2051">
        <v>0.32139995199999999</v>
      </c>
      <c r="M2051" t="s">
        <v>31</v>
      </c>
      <c r="N2051">
        <v>23</v>
      </c>
      <c r="O2051">
        <v>6942</v>
      </c>
      <c r="P2051">
        <v>3010.666667</v>
      </c>
      <c r="Q2051">
        <v>113519</v>
      </c>
      <c r="R2051">
        <v>0.24064702700000001</v>
      </c>
      <c r="S2051">
        <v>0</v>
      </c>
      <c r="T2051">
        <v>51</v>
      </c>
    </row>
    <row r="2052" spans="1:20" x14ac:dyDescent="0.25">
      <c r="A2052" s="1">
        <v>45151</v>
      </c>
      <c r="B2052">
        <v>49</v>
      </c>
      <c r="C2052">
        <v>35726</v>
      </c>
      <c r="D2052">
        <v>557</v>
      </c>
      <c r="E2052" t="s">
        <v>20</v>
      </c>
      <c r="F2052" t="s">
        <v>25</v>
      </c>
      <c r="G2052">
        <v>12673</v>
      </c>
      <c r="H2052">
        <v>108</v>
      </c>
      <c r="I2052" t="s">
        <v>35</v>
      </c>
      <c r="J2052" t="s">
        <v>27</v>
      </c>
      <c r="K2052">
        <v>398</v>
      </c>
      <c r="L2052">
        <v>0.14361658899999999</v>
      </c>
      <c r="M2052" t="s">
        <v>34</v>
      </c>
      <c r="N2052">
        <v>29</v>
      </c>
      <c r="O2052">
        <v>357</v>
      </c>
      <c r="P2052">
        <v>2977.166667</v>
      </c>
      <c r="Q2052">
        <v>6266</v>
      </c>
      <c r="R2052">
        <v>0.31329237500000001</v>
      </c>
      <c r="S2052">
        <v>0</v>
      </c>
      <c r="T2052">
        <v>59</v>
      </c>
    </row>
    <row r="2053" spans="1:20" x14ac:dyDescent="0.25">
      <c r="A2053" s="1">
        <v>45152</v>
      </c>
      <c r="B2053">
        <v>29</v>
      </c>
      <c r="C2053">
        <v>17147</v>
      </c>
      <c r="D2053">
        <v>606</v>
      </c>
      <c r="E2053" t="s">
        <v>20</v>
      </c>
      <c r="F2053" t="s">
        <v>25</v>
      </c>
      <c r="G2053">
        <v>30910</v>
      </c>
      <c r="H2053">
        <v>60</v>
      </c>
      <c r="I2053" t="s">
        <v>22</v>
      </c>
      <c r="J2053" t="s">
        <v>23</v>
      </c>
      <c r="K2053">
        <v>400</v>
      </c>
      <c r="L2053">
        <v>0.55163622499999998</v>
      </c>
      <c r="M2053" t="s">
        <v>24</v>
      </c>
      <c r="N2053">
        <v>27</v>
      </c>
      <c r="O2053">
        <v>20972</v>
      </c>
      <c r="P2053">
        <v>1428.916667</v>
      </c>
      <c r="Q2053">
        <v>46331</v>
      </c>
      <c r="R2053">
        <v>0.22101011300000001</v>
      </c>
      <c r="S2053">
        <v>0</v>
      </c>
      <c r="T2053">
        <v>56</v>
      </c>
    </row>
    <row r="2054" spans="1:20" x14ac:dyDescent="0.25">
      <c r="A2054" s="1">
        <v>45153</v>
      </c>
      <c r="B2054">
        <v>32</v>
      </c>
      <c r="C2054">
        <v>51910</v>
      </c>
      <c r="D2054">
        <v>609</v>
      </c>
      <c r="E2054" t="s">
        <v>20</v>
      </c>
      <c r="F2054" t="s">
        <v>29</v>
      </c>
      <c r="G2054">
        <v>20441</v>
      </c>
      <c r="H2054">
        <v>12</v>
      </c>
      <c r="I2054" t="s">
        <v>26</v>
      </c>
      <c r="J2054" t="s">
        <v>30</v>
      </c>
      <c r="K2054">
        <v>396</v>
      </c>
      <c r="L2054">
        <v>0.158459351</v>
      </c>
      <c r="M2054" t="s">
        <v>24</v>
      </c>
      <c r="N2054">
        <v>21</v>
      </c>
      <c r="O2054">
        <v>2128</v>
      </c>
      <c r="P2054">
        <v>4325.8333329999996</v>
      </c>
      <c r="Q2054">
        <v>7010</v>
      </c>
      <c r="R2054">
        <v>0.19072724599999999</v>
      </c>
      <c r="S2054">
        <v>0</v>
      </c>
      <c r="T2054">
        <v>48</v>
      </c>
    </row>
    <row r="2055" spans="1:20" x14ac:dyDescent="0.25">
      <c r="A2055" s="1">
        <v>45154</v>
      </c>
      <c r="B2055">
        <v>36</v>
      </c>
      <c r="C2055">
        <v>80554</v>
      </c>
      <c r="D2055">
        <v>559</v>
      </c>
      <c r="E2055" t="s">
        <v>20</v>
      </c>
      <c r="F2055" t="s">
        <v>25</v>
      </c>
      <c r="G2055">
        <v>39918</v>
      </c>
      <c r="H2055">
        <v>72</v>
      </c>
      <c r="I2055" t="s">
        <v>35</v>
      </c>
      <c r="J2055" t="s">
        <v>27</v>
      </c>
      <c r="K2055">
        <v>228</v>
      </c>
      <c r="L2055">
        <v>0.46141138599999998</v>
      </c>
      <c r="M2055" t="s">
        <v>24</v>
      </c>
      <c r="N2055">
        <v>26</v>
      </c>
      <c r="O2055">
        <v>1139</v>
      </c>
      <c r="P2055">
        <v>6712.8333329999996</v>
      </c>
      <c r="Q2055">
        <v>267432</v>
      </c>
      <c r="R2055">
        <v>0.25697487600000002</v>
      </c>
      <c r="S2055">
        <v>0</v>
      </c>
      <c r="T2055">
        <v>50</v>
      </c>
    </row>
    <row r="2056" spans="1:20" x14ac:dyDescent="0.25">
      <c r="A2056" s="1">
        <v>45155</v>
      </c>
      <c r="B2056">
        <v>23</v>
      </c>
      <c r="C2056">
        <v>34529</v>
      </c>
      <c r="D2056">
        <v>528</v>
      </c>
      <c r="E2056" t="s">
        <v>45</v>
      </c>
      <c r="F2056" t="s">
        <v>32</v>
      </c>
      <c r="G2056">
        <v>22651</v>
      </c>
      <c r="H2056">
        <v>36</v>
      </c>
      <c r="I2056" t="s">
        <v>26</v>
      </c>
      <c r="J2056" t="s">
        <v>30</v>
      </c>
      <c r="K2056">
        <v>299</v>
      </c>
      <c r="L2056">
        <v>3.5379062000000003E-2</v>
      </c>
      <c r="M2056" t="s">
        <v>34</v>
      </c>
      <c r="N2056">
        <v>19</v>
      </c>
      <c r="O2056">
        <v>1110</v>
      </c>
      <c r="P2056">
        <v>2877.416667</v>
      </c>
      <c r="Q2056">
        <v>6537</v>
      </c>
      <c r="R2056">
        <v>0.23467090500000001</v>
      </c>
      <c r="S2056">
        <v>0</v>
      </c>
      <c r="T2056">
        <v>57</v>
      </c>
    </row>
    <row r="2057" spans="1:20" x14ac:dyDescent="0.25">
      <c r="A2057" s="1">
        <v>45156</v>
      </c>
      <c r="B2057">
        <v>30</v>
      </c>
      <c r="C2057">
        <v>15782</v>
      </c>
      <c r="D2057">
        <v>579</v>
      </c>
      <c r="E2057" t="s">
        <v>20</v>
      </c>
      <c r="F2057" t="s">
        <v>32</v>
      </c>
      <c r="G2057">
        <v>20073</v>
      </c>
      <c r="H2057">
        <v>36</v>
      </c>
      <c r="I2057" t="s">
        <v>26</v>
      </c>
      <c r="J2057" t="s">
        <v>30</v>
      </c>
      <c r="K2057">
        <v>166</v>
      </c>
      <c r="L2057">
        <v>0.42669198000000003</v>
      </c>
      <c r="M2057" t="s">
        <v>24</v>
      </c>
      <c r="N2057">
        <v>25</v>
      </c>
      <c r="O2057">
        <v>1228</v>
      </c>
      <c r="P2057">
        <v>1315.166667</v>
      </c>
      <c r="Q2057">
        <v>49655</v>
      </c>
      <c r="R2057">
        <v>0.214499576</v>
      </c>
      <c r="S2057">
        <v>0</v>
      </c>
      <c r="T2057">
        <v>58</v>
      </c>
    </row>
    <row r="2058" spans="1:20" x14ac:dyDescent="0.25">
      <c r="A2058" s="1">
        <v>45157</v>
      </c>
      <c r="B2058">
        <v>34</v>
      </c>
      <c r="C2058">
        <v>56650</v>
      </c>
      <c r="D2058">
        <v>528</v>
      </c>
      <c r="E2058" t="s">
        <v>20</v>
      </c>
      <c r="F2058" t="s">
        <v>21</v>
      </c>
      <c r="G2058">
        <v>6830</v>
      </c>
      <c r="H2058">
        <v>48</v>
      </c>
      <c r="I2058" t="s">
        <v>22</v>
      </c>
      <c r="J2058" t="s">
        <v>27</v>
      </c>
      <c r="K2058">
        <v>1012</v>
      </c>
      <c r="L2058">
        <v>0.69571489399999997</v>
      </c>
      <c r="M2058" t="s">
        <v>24</v>
      </c>
      <c r="N2058">
        <v>33</v>
      </c>
      <c r="O2058">
        <v>1257</v>
      </c>
      <c r="P2058">
        <v>4720.8333329999996</v>
      </c>
      <c r="Q2058">
        <v>12714</v>
      </c>
      <c r="R2058">
        <v>0.25655612300000002</v>
      </c>
      <c r="S2058">
        <v>0</v>
      </c>
      <c r="T2058">
        <v>66</v>
      </c>
    </row>
    <row r="2059" spans="1:20" x14ac:dyDescent="0.25">
      <c r="A2059" s="1">
        <v>45158</v>
      </c>
      <c r="B2059">
        <v>50</v>
      </c>
      <c r="C2059">
        <v>29825</v>
      </c>
      <c r="D2059">
        <v>614</v>
      </c>
      <c r="E2059" t="s">
        <v>20</v>
      </c>
      <c r="F2059" t="s">
        <v>29</v>
      </c>
      <c r="G2059">
        <v>33519</v>
      </c>
      <c r="H2059">
        <v>60</v>
      </c>
      <c r="I2059" t="s">
        <v>26</v>
      </c>
      <c r="J2059" t="s">
        <v>34</v>
      </c>
      <c r="K2059">
        <v>315</v>
      </c>
      <c r="L2059">
        <v>0.14905747499999999</v>
      </c>
      <c r="M2059" t="s">
        <v>38</v>
      </c>
      <c r="N2059">
        <v>20</v>
      </c>
      <c r="O2059">
        <v>3101</v>
      </c>
      <c r="P2059">
        <v>2485.416667</v>
      </c>
      <c r="Q2059">
        <v>368979</v>
      </c>
      <c r="R2059">
        <v>0.26009581999999998</v>
      </c>
      <c r="S2059">
        <v>0</v>
      </c>
      <c r="T2059">
        <v>43</v>
      </c>
    </row>
    <row r="2060" spans="1:20" x14ac:dyDescent="0.25">
      <c r="A2060" s="1">
        <v>45159</v>
      </c>
      <c r="B2060">
        <v>43</v>
      </c>
      <c r="C2060">
        <v>27481</v>
      </c>
      <c r="D2060">
        <v>547</v>
      </c>
      <c r="E2060" t="s">
        <v>20</v>
      </c>
      <c r="F2060" t="s">
        <v>29</v>
      </c>
      <c r="G2060">
        <v>35253</v>
      </c>
      <c r="H2060">
        <v>36</v>
      </c>
      <c r="I2060" t="s">
        <v>26</v>
      </c>
      <c r="J2060" t="s">
        <v>23</v>
      </c>
      <c r="K2060">
        <v>2390</v>
      </c>
      <c r="L2060">
        <v>6.0695329999999999E-2</v>
      </c>
      <c r="M2060" t="s">
        <v>28</v>
      </c>
      <c r="N2060">
        <v>25</v>
      </c>
      <c r="O2060">
        <v>1072</v>
      </c>
      <c r="P2060">
        <v>2290.083333</v>
      </c>
      <c r="Q2060">
        <v>31898</v>
      </c>
      <c r="R2060">
        <v>0.26950806500000002</v>
      </c>
      <c r="S2060">
        <v>0</v>
      </c>
      <c r="T2060">
        <v>61</v>
      </c>
    </row>
    <row r="2061" spans="1:20" x14ac:dyDescent="0.25">
      <c r="A2061" s="1">
        <v>45160</v>
      </c>
      <c r="B2061">
        <v>42</v>
      </c>
      <c r="C2061">
        <v>80380</v>
      </c>
      <c r="D2061">
        <v>572</v>
      </c>
      <c r="E2061" t="s">
        <v>20</v>
      </c>
      <c r="F2061" t="s">
        <v>25</v>
      </c>
      <c r="G2061">
        <v>9399</v>
      </c>
      <c r="H2061">
        <v>48</v>
      </c>
      <c r="I2061" t="s">
        <v>26</v>
      </c>
      <c r="J2061" t="s">
        <v>34</v>
      </c>
      <c r="K2061">
        <v>328</v>
      </c>
      <c r="L2061">
        <v>0.12524233900000001</v>
      </c>
      <c r="M2061" t="s">
        <v>38</v>
      </c>
      <c r="N2061">
        <v>24</v>
      </c>
      <c r="O2061">
        <v>938</v>
      </c>
      <c r="P2061">
        <v>6698.3333329999996</v>
      </c>
      <c r="Q2061">
        <v>4593</v>
      </c>
      <c r="R2061">
        <v>0.21868812800000001</v>
      </c>
      <c r="S2061">
        <v>1</v>
      </c>
      <c r="T2061">
        <v>39.200000000000003</v>
      </c>
    </row>
    <row r="2062" spans="1:20" x14ac:dyDescent="0.25">
      <c r="A2062" s="1">
        <v>45161</v>
      </c>
      <c r="B2062">
        <v>50</v>
      </c>
      <c r="C2062">
        <v>98952</v>
      </c>
      <c r="D2062">
        <v>488</v>
      </c>
      <c r="E2062" t="s">
        <v>20</v>
      </c>
      <c r="F2062" t="s">
        <v>29</v>
      </c>
      <c r="G2062">
        <v>28386</v>
      </c>
      <c r="H2062">
        <v>36</v>
      </c>
      <c r="I2062" t="s">
        <v>22</v>
      </c>
      <c r="J2062" t="s">
        <v>30</v>
      </c>
      <c r="K2062">
        <v>391</v>
      </c>
      <c r="L2062">
        <v>0.12502400699999999</v>
      </c>
      <c r="M2062" t="s">
        <v>34</v>
      </c>
      <c r="N2062">
        <v>23</v>
      </c>
      <c r="O2062">
        <v>4432</v>
      </c>
      <c r="P2062">
        <v>8246</v>
      </c>
      <c r="Q2062">
        <v>345605</v>
      </c>
      <c r="R2062">
        <v>0.247203433</v>
      </c>
      <c r="S2062">
        <v>1</v>
      </c>
      <c r="T2062">
        <v>39.200000000000003</v>
      </c>
    </row>
    <row r="2063" spans="1:20" x14ac:dyDescent="0.25">
      <c r="A2063" s="1">
        <v>45162</v>
      </c>
      <c r="B2063">
        <v>38</v>
      </c>
      <c r="C2063">
        <v>34958</v>
      </c>
      <c r="E2063" t="s">
        <v>20</v>
      </c>
      <c r="F2063" t="s">
        <v>32</v>
      </c>
      <c r="G2063">
        <v>32416</v>
      </c>
      <c r="H2063">
        <v>48</v>
      </c>
      <c r="I2063" t="s">
        <v>44</v>
      </c>
      <c r="J2063" t="s">
        <v>23</v>
      </c>
      <c r="K2063">
        <v>312</v>
      </c>
      <c r="L2063">
        <v>0.48502303099999999</v>
      </c>
      <c r="M2063" t="s">
        <v>31</v>
      </c>
      <c r="N2063">
        <v>19</v>
      </c>
      <c r="O2063">
        <v>334</v>
      </c>
      <c r="P2063">
        <v>2913.166667</v>
      </c>
      <c r="Q2063">
        <v>4229</v>
      </c>
      <c r="R2063">
        <v>0.17833280000000001</v>
      </c>
      <c r="S2063">
        <v>0</v>
      </c>
      <c r="T2063">
        <v>57</v>
      </c>
    </row>
    <row r="2064" spans="1:20" x14ac:dyDescent="0.25">
      <c r="A2064" s="1">
        <v>45163</v>
      </c>
      <c r="B2064">
        <v>44</v>
      </c>
      <c r="C2064">
        <v>78820</v>
      </c>
      <c r="D2064">
        <v>567</v>
      </c>
      <c r="E2064" t="s">
        <v>20</v>
      </c>
      <c r="F2064" t="s">
        <v>29</v>
      </c>
      <c r="G2064">
        <v>22749</v>
      </c>
      <c r="H2064">
        <v>84</v>
      </c>
      <c r="I2064" t="s">
        <v>22</v>
      </c>
      <c r="J2064" t="s">
        <v>27</v>
      </c>
      <c r="K2064">
        <v>290</v>
      </c>
      <c r="L2064">
        <v>0.43862857799999999</v>
      </c>
      <c r="M2064" t="s">
        <v>31</v>
      </c>
      <c r="N2064">
        <v>20</v>
      </c>
      <c r="O2064">
        <v>507</v>
      </c>
      <c r="P2064">
        <v>6568.3333329999996</v>
      </c>
      <c r="Q2064">
        <v>7780</v>
      </c>
      <c r="R2064">
        <v>0.23182778000000001</v>
      </c>
      <c r="S2064">
        <v>1</v>
      </c>
      <c r="T2064">
        <v>46.4</v>
      </c>
    </row>
    <row r="2065" spans="1:20" x14ac:dyDescent="0.25">
      <c r="A2065" s="1">
        <v>45164</v>
      </c>
      <c r="B2065">
        <v>38</v>
      </c>
      <c r="C2065">
        <v>27063</v>
      </c>
      <c r="D2065">
        <v>615</v>
      </c>
      <c r="E2065" t="s">
        <v>20</v>
      </c>
      <c r="F2065" t="s">
        <v>29</v>
      </c>
      <c r="G2065">
        <v>17380</v>
      </c>
      <c r="H2065">
        <v>48</v>
      </c>
      <c r="I2065" t="s">
        <v>26</v>
      </c>
      <c r="J2065" t="s">
        <v>23</v>
      </c>
      <c r="K2065">
        <v>273</v>
      </c>
      <c r="L2065">
        <v>0.159796625</v>
      </c>
      <c r="M2065" t="s">
        <v>24</v>
      </c>
      <c r="N2065">
        <v>19</v>
      </c>
      <c r="O2065">
        <v>2220</v>
      </c>
      <c r="P2065">
        <v>2255.25</v>
      </c>
      <c r="Q2065">
        <v>8067</v>
      </c>
      <c r="R2065">
        <v>0.213579616</v>
      </c>
      <c r="S2065">
        <v>0</v>
      </c>
      <c r="T2065">
        <v>48</v>
      </c>
    </row>
    <row r="2066" spans="1:20" x14ac:dyDescent="0.25">
      <c r="A2066" s="1">
        <v>45165</v>
      </c>
      <c r="B2066">
        <v>43</v>
      </c>
      <c r="C2066">
        <v>48542</v>
      </c>
      <c r="D2066">
        <v>555</v>
      </c>
      <c r="E2066" t="s">
        <v>20</v>
      </c>
      <c r="F2066" t="s">
        <v>32</v>
      </c>
      <c r="G2066">
        <v>25640</v>
      </c>
      <c r="H2066">
        <v>72</v>
      </c>
      <c r="I2066" t="s">
        <v>22</v>
      </c>
      <c r="J2066" t="s">
        <v>27</v>
      </c>
      <c r="K2066">
        <v>150</v>
      </c>
      <c r="L2066">
        <v>0.30879615199999999</v>
      </c>
      <c r="M2066" t="s">
        <v>31</v>
      </c>
      <c r="N2066">
        <v>22</v>
      </c>
      <c r="O2066">
        <v>1998</v>
      </c>
      <c r="P2066">
        <v>4045.166667</v>
      </c>
      <c r="Q2066">
        <v>466894</v>
      </c>
      <c r="R2066">
        <v>0.25516435300000001</v>
      </c>
      <c r="S2066">
        <v>1</v>
      </c>
      <c r="T2066">
        <v>39.200000000000003</v>
      </c>
    </row>
    <row r="2067" spans="1:20" x14ac:dyDescent="0.25">
      <c r="A2067" s="1">
        <v>45166</v>
      </c>
      <c r="B2067">
        <v>33</v>
      </c>
      <c r="C2067">
        <v>33027</v>
      </c>
      <c r="D2067">
        <v>453</v>
      </c>
      <c r="F2067" t="s">
        <v>32</v>
      </c>
      <c r="G2067">
        <v>17851</v>
      </c>
      <c r="H2067">
        <v>48</v>
      </c>
      <c r="I2067" t="s">
        <v>22</v>
      </c>
      <c r="J2067" t="s">
        <v>27</v>
      </c>
      <c r="K2067">
        <v>555</v>
      </c>
      <c r="L2067">
        <v>0.114171938</v>
      </c>
      <c r="M2067" t="s">
        <v>38</v>
      </c>
      <c r="N2067">
        <v>25</v>
      </c>
      <c r="O2067">
        <v>154</v>
      </c>
      <c r="P2067">
        <v>2752.25</v>
      </c>
      <c r="Q2067">
        <v>16716</v>
      </c>
      <c r="R2067">
        <v>0.31313411499999999</v>
      </c>
      <c r="S2067">
        <v>0</v>
      </c>
      <c r="T2067">
        <v>52</v>
      </c>
    </row>
    <row r="2068" spans="1:20" x14ac:dyDescent="0.25">
      <c r="A2068" s="1">
        <v>45167</v>
      </c>
      <c r="B2068">
        <v>18</v>
      </c>
      <c r="C2068">
        <v>17103</v>
      </c>
      <c r="D2068">
        <v>502</v>
      </c>
      <c r="E2068" t="s">
        <v>20</v>
      </c>
      <c r="F2068" t="s">
        <v>25</v>
      </c>
      <c r="G2068">
        <v>20855</v>
      </c>
      <c r="H2068">
        <v>36</v>
      </c>
      <c r="I2068" t="s">
        <v>26</v>
      </c>
      <c r="J2068" t="s">
        <v>27</v>
      </c>
      <c r="K2068">
        <v>906</v>
      </c>
      <c r="L2068">
        <v>6.0166834000000002E-2</v>
      </c>
      <c r="M2068" t="s">
        <v>28</v>
      </c>
      <c r="N2068">
        <v>24</v>
      </c>
      <c r="O2068">
        <v>2607</v>
      </c>
      <c r="P2068">
        <v>1425.25</v>
      </c>
      <c r="Q2068">
        <v>86670</v>
      </c>
      <c r="R2068">
        <v>0.247138213</v>
      </c>
      <c r="S2068">
        <v>0</v>
      </c>
      <c r="T2068">
        <v>52</v>
      </c>
    </row>
    <row r="2069" spans="1:20" x14ac:dyDescent="0.25">
      <c r="A2069" s="1">
        <v>45168</v>
      </c>
      <c r="B2069">
        <v>38</v>
      </c>
      <c r="C2069">
        <v>27107</v>
      </c>
      <c r="D2069">
        <v>608</v>
      </c>
      <c r="E2069" t="s">
        <v>20</v>
      </c>
      <c r="F2069" t="s">
        <v>29</v>
      </c>
      <c r="G2069">
        <v>5958</v>
      </c>
      <c r="H2069">
        <v>72</v>
      </c>
      <c r="I2069" t="s">
        <v>22</v>
      </c>
      <c r="J2069" t="s">
        <v>30</v>
      </c>
      <c r="K2069">
        <v>448</v>
      </c>
      <c r="L2069">
        <v>0.283334908</v>
      </c>
      <c r="M2069" t="s">
        <v>24</v>
      </c>
      <c r="N2069">
        <v>29</v>
      </c>
      <c r="O2069">
        <v>2316</v>
      </c>
      <c r="P2069">
        <v>2258.916667</v>
      </c>
      <c r="Q2069">
        <v>38459</v>
      </c>
      <c r="R2069">
        <v>0.218339696</v>
      </c>
      <c r="S2069">
        <v>0</v>
      </c>
      <c r="T2069">
        <v>52</v>
      </c>
    </row>
    <row r="2070" spans="1:20" x14ac:dyDescent="0.25">
      <c r="A2070" s="1">
        <v>45169</v>
      </c>
      <c r="B2070">
        <v>57</v>
      </c>
      <c r="C2070">
        <v>70866</v>
      </c>
      <c r="D2070">
        <v>659</v>
      </c>
      <c r="E2070" t="s">
        <v>20</v>
      </c>
      <c r="F2070" t="s">
        <v>29</v>
      </c>
      <c r="G2070">
        <v>15623</v>
      </c>
      <c r="H2070">
        <v>60</v>
      </c>
      <c r="I2070" t="s">
        <v>26</v>
      </c>
      <c r="J2070" t="s">
        <v>30</v>
      </c>
      <c r="K2070">
        <v>996</v>
      </c>
      <c r="L2070">
        <v>0.24809360499999999</v>
      </c>
      <c r="M2070" t="s">
        <v>24</v>
      </c>
      <c r="N2070">
        <v>31</v>
      </c>
      <c r="O2070">
        <v>2178</v>
      </c>
      <c r="P2070">
        <v>5905.5</v>
      </c>
      <c r="Q2070">
        <v>201705</v>
      </c>
      <c r="R2070">
        <v>0.18719553</v>
      </c>
      <c r="S2070">
        <v>1</v>
      </c>
      <c r="T2070">
        <v>35.200000000000003</v>
      </c>
    </row>
    <row r="2071" spans="1:20" x14ac:dyDescent="0.25">
      <c r="A2071" s="1">
        <v>45170</v>
      </c>
      <c r="B2071">
        <v>51</v>
      </c>
      <c r="C2071">
        <v>19427</v>
      </c>
      <c r="D2071">
        <v>642</v>
      </c>
      <c r="E2071" t="s">
        <v>20</v>
      </c>
      <c r="F2071" t="s">
        <v>29</v>
      </c>
      <c r="G2071">
        <v>11734</v>
      </c>
      <c r="H2071">
        <v>108</v>
      </c>
      <c r="I2071" t="s">
        <v>22</v>
      </c>
      <c r="J2071" t="s">
        <v>30</v>
      </c>
      <c r="K2071">
        <v>503</v>
      </c>
      <c r="L2071">
        <v>0.35859122399999999</v>
      </c>
      <c r="M2071" t="s">
        <v>38</v>
      </c>
      <c r="N2071">
        <v>26</v>
      </c>
      <c r="O2071">
        <v>1358</v>
      </c>
      <c r="P2071">
        <v>1618.916667</v>
      </c>
      <c r="Q2071">
        <v>240870</v>
      </c>
      <c r="R2071">
        <v>0.20001408900000001</v>
      </c>
      <c r="S2071">
        <v>0</v>
      </c>
      <c r="T2071">
        <v>49</v>
      </c>
    </row>
    <row r="2072" spans="1:20" x14ac:dyDescent="0.25">
      <c r="A2072" s="1">
        <v>45171</v>
      </c>
      <c r="B2072">
        <v>51</v>
      </c>
      <c r="C2072">
        <v>46451</v>
      </c>
      <c r="D2072">
        <v>657</v>
      </c>
      <c r="E2072" t="s">
        <v>20</v>
      </c>
      <c r="F2072" t="s">
        <v>29</v>
      </c>
      <c r="G2072">
        <v>38507</v>
      </c>
      <c r="H2072">
        <v>60</v>
      </c>
      <c r="I2072" t="s">
        <v>22</v>
      </c>
      <c r="J2072" t="s">
        <v>30</v>
      </c>
      <c r="K2072">
        <v>462</v>
      </c>
      <c r="L2072">
        <v>0.33261667700000003</v>
      </c>
      <c r="M2072" t="s">
        <v>28</v>
      </c>
      <c r="N2072">
        <v>21</v>
      </c>
      <c r="O2072">
        <v>4019</v>
      </c>
      <c r="P2072">
        <v>3870.916667</v>
      </c>
      <c r="Q2072">
        <v>7196</v>
      </c>
      <c r="R2072">
        <v>0.20341172699999999</v>
      </c>
      <c r="S2072">
        <v>0</v>
      </c>
      <c r="T2072">
        <v>53</v>
      </c>
    </row>
    <row r="2073" spans="1:20" x14ac:dyDescent="0.25">
      <c r="A2073" s="1">
        <v>45172</v>
      </c>
      <c r="B2073">
        <v>54</v>
      </c>
      <c r="C2073">
        <v>111389</v>
      </c>
      <c r="D2073">
        <v>611</v>
      </c>
      <c r="E2073" t="s">
        <v>20</v>
      </c>
      <c r="F2073" t="s">
        <v>29</v>
      </c>
      <c r="G2073">
        <v>17052</v>
      </c>
      <c r="H2073">
        <v>96</v>
      </c>
      <c r="I2073" t="s">
        <v>22</v>
      </c>
      <c r="J2073" t="s">
        <v>27</v>
      </c>
      <c r="K2073">
        <v>268</v>
      </c>
      <c r="L2073">
        <v>0.216814496</v>
      </c>
      <c r="M2073" t="s">
        <v>38</v>
      </c>
      <c r="N2073">
        <v>27</v>
      </c>
      <c r="O2073">
        <v>4249</v>
      </c>
      <c r="P2073">
        <v>9282.4166669999995</v>
      </c>
      <c r="Q2073">
        <v>47429</v>
      </c>
      <c r="R2073">
        <v>0.24764108300000001</v>
      </c>
      <c r="S2073">
        <v>1</v>
      </c>
      <c r="T2073">
        <v>38.4</v>
      </c>
    </row>
    <row r="2074" spans="1:20" x14ac:dyDescent="0.25">
      <c r="A2074" s="1">
        <v>45173</v>
      </c>
      <c r="B2074">
        <v>41</v>
      </c>
      <c r="C2074">
        <v>37884</v>
      </c>
      <c r="D2074">
        <v>537</v>
      </c>
      <c r="E2074" t="s">
        <v>20</v>
      </c>
      <c r="F2074" t="s">
        <v>29</v>
      </c>
      <c r="G2074">
        <v>12497</v>
      </c>
      <c r="H2074">
        <v>12</v>
      </c>
      <c r="I2074" t="s">
        <v>22</v>
      </c>
      <c r="J2074" t="s">
        <v>27</v>
      </c>
      <c r="K2074">
        <v>428</v>
      </c>
      <c r="L2074">
        <v>0.37849381500000001</v>
      </c>
      <c r="M2074" t="s">
        <v>38</v>
      </c>
      <c r="N2074">
        <v>20</v>
      </c>
      <c r="O2074">
        <v>4015</v>
      </c>
      <c r="P2074">
        <v>3157</v>
      </c>
      <c r="Q2074">
        <v>4811</v>
      </c>
      <c r="R2074">
        <v>0.20928196399999999</v>
      </c>
      <c r="S2074">
        <v>0</v>
      </c>
      <c r="T2074">
        <v>55</v>
      </c>
    </row>
    <row r="2075" spans="1:20" x14ac:dyDescent="0.25">
      <c r="A2075" s="1">
        <v>45174</v>
      </c>
      <c r="B2075">
        <v>42</v>
      </c>
      <c r="C2075">
        <v>18380</v>
      </c>
      <c r="D2075">
        <v>548</v>
      </c>
      <c r="E2075" t="s">
        <v>20</v>
      </c>
      <c r="F2075" t="s">
        <v>32</v>
      </c>
      <c r="G2075">
        <v>29539</v>
      </c>
      <c r="H2075">
        <v>60</v>
      </c>
      <c r="I2075" t="s">
        <v>35</v>
      </c>
      <c r="J2075" t="s">
        <v>23</v>
      </c>
      <c r="K2075">
        <v>400</v>
      </c>
      <c r="L2075">
        <v>0.60803930500000003</v>
      </c>
      <c r="M2075" t="s">
        <v>34</v>
      </c>
      <c r="N2075">
        <v>20</v>
      </c>
      <c r="O2075">
        <v>8102</v>
      </c>
      <c r="P2075">
        <v>1531.666667</v>
      </c>
      <c r="Q2075">
        <v>9899</v>
      </c>
      <c r="R2075">
        <v>0.25512699700000002</v>
      </c>
      <c r="S2075">
        <v>0</v>
      </c>
      <c r="T2075">
        <v>59</v>
      </c>
    </row>
    <row r="2076" spans="1:20" x14ac:dyDescent="0.25">
      <c r="A2076" s="1">
        <v>45175</v>
      </c>
      <c r="B2076">
        <v>32</v>
      </c>
      <c r="C2076">
        <v>31619</v>
      </c>
      <c r="D2076">
        <v>592</v>
      </c>
      <c r="E2076" t="s">
        <v>20</v>
      </c>
      <c r="F2076" t="s">
        <v>32</v>
      </c>
      <c r="G2076">
        <v>15183</v>
      </c>
      <c r="H2076">
        <v>72</v>
      </c>
      <c r="I2076" t="s">
        <v>26</v>
      </c>
      <c r="J2076" t="s">
        <v>30</v>
      </c>
      <c r="K2076">
        <v>184</v>
      </c>
      <c r="L2076">
        <v>0.30978485100000003</v>
      </c>
      <c r="M2076" t="s">
        <v>28</v>
      </c>
      <c r="N2076">
        <v>25</v>
      </c>
      <c r="O2076">
        <v>12888</v>
      </c>
      <c r="P2076">
        <v>2634.916667</v>
      </c>
      <c r="Q2076">
        <v>62591</v>
      </c>
      <c r="R2076">
        <v>0.26504577699999998</v>
      </c>
      <c r="S2076">
        <v>0</v>
      </c>
      <c r="T2076">
        <v>56</v>
      </c>
    </row>
    <row r="2077" spans="1:20" x14ac:dyDescent="0.25">
      <c r="A2077" s="1">
        <v>45176</v>
      </c>
      <c r="B2077">
        <v>36</v>
      </c>
      <c r="D2077">
        <v>581</v>
      </c>
      <c r="E2077" t="s">
        <v>20</v>
      </c>
      <c r="F2077" t="s">
        <v>25</v>
      </c>
      <c r="G2077">
        <v>20295</v>
      </c>
      <c r="I2077" t="s">
        <v>26</v>
      </c>
      <c r="J2077" t="s">
        <v>30</v>
      </c>
      <c r="K2077">
        <v>362</v>
      </c>
      <c r="L2077">
        <v>3.3943694000000003E-2</v>
      </c>
      <c r="M2077" t="s">
        <v>28</v>
      </c>
      <c r="N2077">
        <v>18</v>
      </c>
      <c r="O2077">
        <v>5363</v>
      </c>
      <c r="P2077">
        <v>6089.0833329999996</v>
      </c>
      <c r="Q2077">
        <v>58765</v>
      </c>
      <c r="R2077">
        <v>0.22975653600000001</v>
      </c>
      <c r="S2077">
        <v>0</v>
      </c>
      <c r="T2077">
        <v>49</v>
      </c>
    </row>
    <row r="2078" spans="1:20" x14ac:dyDescent="0.25">
      <c r="A2078" s="1">
        <v>45177</v>
      </c>
      <c r="B2078">
        <v>47</v>
      </c>
      <c r="C2078">
        <v>25671</v>
      </c>
      <c r="D2078">
        <v>643</v>
      </c>
      <c r="E2078" t="s">
        <v>20</v>
      </c>
      <c r="F2078" t="s">
        <v>29</v>
      </c>
      <c r="G2078">
        <v>20146</v>
      </c>
      <c r="H2078">
        <v>12</v>
      </c>
      <c r="I2078" t="s">
        <v>22</v>
      </c>
      <c r="J2078" t="s">
        <v>23</v>
      </c>
      <c r="K2078">
        <v>448</v>
      </c>
      <c r="L2078">
        <v>0.40467068499999997</v>
      </c>
      <c r="M2078" t="s">
        <v>24</v>
      </c>
      <c r="N2078">
        <v>21</v>
      </c>
      <c r="O2078">
        <v>2021</v>
      </c>
      <c r="P2078">
        <v>2139.25</v>
      </c>
      <c r="Q2078">
        <v>155251</v>
      </c>
      <c r="R2078">
        <v>0.18881329999999999</v>
      </c>
      <c r="S2078">
        <v>0</v>
      </c>
      <c r="T2078">
        <v>51</v>
      </c>
    </row>
    <row r="2079" spans="1:20" x14ac:dyDescent="0.25">
      <c r="A2079" s="1">
        <v>45178</v>
      </c>
      <c r="B2079">
        <v>54</v>
      </c>
      <c r="C2079">
        <v>135320</v>
      </c>
      <c r="D2079">
        <v>611</v>
      </c>
      <c r="F2079" t="s">
        <v>21</v>
      </c>
      <c r="G2079">
        <v>28691</v>
      </c>
      <c r="H2079">
        <v>48</v>
      </c>
      <c r="I2079" t="s">
        <v>44</v>
      </c>
      <c r="J2079" t="s">
        <v>30</v>
      </c>
      <c r="K2079">
        <v>462</v>
      </c>
      <c r="L2079">
        <v>0.11074162</v>
      </c>
      <c r="M2079" t="s">
        <v>31</v>
      </c>
      <c r="N2079">
        <v>29</v>
      </c>
      <c r="O2079">
        <v>5240</v>
      </c>
      <c r="P2079">
        <v>11276.666670000001</v>
      </c>
      <c r="Q2079">
        <v>1709</v>
      </c>
      <c r="R2079">
        <v>0.22202366700000001</v>
      </c>
      <c r="S2079">
        <v>0</v>
      </c>
      <c r="T2079">
        <v>58</v>
      </c>
    </row>
    <row r="2080" spans="1:20" x14ac:dyDescent="0.25">
      <c r="A2080" s="1">
        <v>45179</v>
      </c>
      <c r="B2080">
        <v>38</v>
      </c>
      <c r="D2080">
        <v>593</v>
      </c>
      <c r="E2080" t="s">
        <v>20</v>
      </c>
      <c r="F2080" t="s">
        <v>29</v>
      </c>
      <c r="G2080">
        <v>10828</v>
      </c>
      <c r="I2080" t="s">
        <v>44</v>
      </c>
      <c r="J2080" t="s">
        <v>30</v>
      </c>
      <c r="K2080">
        <v>287</v>
      </c>
      <c r="L2080">
        <v>0.48966547300000002</v>
      </c>
      <c r="M2080" t="s">
        <v>31</v>
      </c>
      <c r="N2080">
        <v>29</v>
      </c>
      <c r="O2080">
        <v>144</v>
      </c>
      <c r="P2080">
        <v>7496.8333329999996</v>
      </c>
      <c r="Q2080">
        <v>1361</v>
      </c>
      <c r="R2080">
        <v>0.22684692100000001</v>
      </c>
      <c r="S2080">
        <v>1</v>
      </c>
      <c r="T2080">
        <v>44.8</v>
      </c>
    </row>
    <row r="2081" spans="1:20" x14ac:dyDescent="0.25">
      <c r="A2081" s="1">
        <v>45180</v>
      </c>
      <c r="B2081">
        <v>34</v>
      </c>
      <c r="C2081">
        <v>46636</v>
      </c>
      <c r="D2081">
        <v>607</v>
      </c>
      <c r="E2081" t="s">
        <v>20</v>
      </c>
      <c r="F2081" t="s">
        <v>25</v>
      </c>
      <c r="G2081">
        <v>27076</v>
      </c>
      <c r="H2081">
        <v>108</v>
      </c>
      <c r="I2081" t="s">
        <v>22</v>
      </c>
      <c r="J2081" t="s">
        <v>27</v>
      </c>
      <c r="K2081">
        <v>616</v>
      </c>
      <c r="L2081">
        <v>0.323056756</v>
      </c>
      <c r="M2081" t="s">
        <v>38</v>
      </c>
      <c r="N2081">
        <v>28</v>
      </c>
      <c r="O2081">
        <v>2562</v>
      </c>
      <c r="P2081">
        <v>3886.333333</v>
      </c>
      <c r="Q2081">
        <v>5898</v>
      </c>
      <c r="R2081">
        <v>0.31127039000000001</v>
      </c>
      <c r="S2081">
        <v>0</v>
      </c>
      <c r="T2081">
        <v>57</v>
      </c>
    </row>
    <row r="2082" spans="1:20" x14ac:dyDescent="0.25">
      <c r="A2082" s="1">
        <v>45181</v>
      </c>
      <c r="B2082">
        <v>40</v>
      </c>
      <c r="C2082">
        <v>58273</v>
      </c>
      <c r="D2082">
        <v>586</v>
      </c>
      <c r="E2082" t="s">
        <v>33</v>
      </c>
      <c r="F2082" t="s">
        <v>32</v>
      </c>
      <c r="G2082">
        <v>25207</v>
      </c>
      <c r="H2082">
        <v>36</v>
      </c>
      <c r="I2082" t="s">
        <v>22</v>
      </c>
      <c r="J2082" t="s">
        <v>34</v>
      </c>
      <c r="K2082">
        <v>368</v>
      </c>
      <c r="L2082">
        <v>0.42516608299999997</v>
      </c>
      <c r="M2082" t="s">
        <v>28</v>
      </c>
      <c r="N2082">
        <v>24</v>
      </c>
      <c r="O2082">
        <v>428</v>
      </c>
      <c r="P2082">
        <v>4856.0833329999996</v>
      </c>
      <c r="Q2082">
        <v>3616</v>
      </c>
      <c r="R2082">
        <v>0.188182496</v>
      </c>
      <c r="S2082">
        <v>0</v>
      </c>
      <c r="T2082">
        <v>66</v>
      </c>
    </row>
    <row r="2083" spans="1:20" x14ac:dyDescent="0.25">
      <c r="A2083" s="1">
        <v>45182</v>
      </c>
      <c r="B2083">
        <v>47</v>
      </c>
      <c r="C2083">
        <v>48985</v>
      </c>
      <c r="D2083">
        <v>528</v>
      </c>
      <c r="E2083" t="s">
        <v>45</v>
      </c>
      <c r="F2083" t="s">
        <v>25</v>
      </c>
      <c r="G2083">
        <v>17578</v>
      </c>
      <c r="H2083">
        <v>60</v>
      </c>
      <c r="I2083" t="s">
        <v>26</v>
      </c>
      <c r="J2083" t="s">
        <v>34</v>
      </c>
      <c r="K2083">
        <v>396</v>
      </c>
      <c r="L2083">
        <v>9.7901206000000005E-2</v>
      </c>
      <c r="M2083" t="s">
        <v>24</v>
      </c>
      <c r="N2083">
        <v>22</v>
      </c>
      <c r="O2083">
        <v>1161</v>
      </c>
      <c r="P2083">
        <v>4082.083333</v>
      </c>
      <c r="Q2083">
        <v>28510</v>
      </c>
      <c r="R2083">
        <v>0.27927059799999998</v>
      </c>
      <c r="S2083">
        <v>0</v>
      </c>
      <c r="T2083">
        <v>58</v>
      </c>
    </row>
    <row r="2084" spans="1:20" x14ac:dyDescent="0.25">
      <c r="A2084" s="1">
        <v>45183</v>
      </c>
      <c r="B2084">
        <v>22</v>
      </c>
      <c r="C2084">
        <v>53870</v>
      </c>
      <c r="D2084">
        <v>514</v>
      </c>
      <c r="E2084" t="s">
        <v>20</v>
      </c>
      <c r="F2084" t="s">
        <v>32</v>
      </c>
      <c r="G2084">
        <v>37846</v>
      </c>
      <c r="H2084">
        <v>60</v>
      </c>
      <c r="I2084" t="s">
        <v>26</v>
      </c>
      <c r="J2084" t="s">
        <v>30</v>
      </c>
      <c r="K2084">
        <v>614</v>
      </c>
      <c r="L2084">
        <v>0.28307710800000002</v>
      </c>
      <c r="M2084" t="s">
        <v>28</v>
      </c>
      <c r="N2084">
        <v>19</v>
      </c>
      <c r="O2084">
        <v>2649</v>
      </c>
      <c r="P2084">
        <v>4489.1666670000004</v>
      </c>
      <c r="Q2084">
        <v>37282</v>
      </c>
      <c r="R2084">
        <v>0.24503703299999999</v>
      </c>
      <c r="S2084">
        <v>0</v>
      </c>
      <c r="T2084">
        <v>56</v>
      </c>
    </row>
    <row r="2085" spans="1:20" x14ac:dyDescent="0.25">
      <c r="A2085" s="1">
        <v>45184</v>
      </c>
      <c r="B2085">
        <v>18</v>
      </c>
      <c r="C2085">
        <v>48204</v>
      </c>
      <c r="D2085">
        <v>580</v>
      </c>
      <c r="E2085" t="s">
        <v>20</v>
      </c>
      <c r="F2085" t="s">
        <v>29</v>
      </c>
      <c r="G2085">
        <v>28801</v>
      </c>
      <c r="H2085">
        <v>60</v>
      </c>
      <c r="I2085" t="s">
        <v>22</v>
      </c>
      <c r="J2085" t="s">
        <v>27</v>
      </c>
      <c r="K2085">
        <v>218</v>
      </c>
      <c r="L2085">
        <v>0.28083730099999998</v>
      </c>
      <c r="M2085" t="s">
        <v>31</v>
      </c>
      <c r="N2085">
        <v>21</v>
      </c>
      <c r="O2085">
        <v>3318</v>
      </c>
      <c r="P2085">
        <v>4017</v>
      </c>
      <c r="Q2085">
        <v>18883</v>
      </c>
      <c r="R2085">
        <v>0.23133325900000001</v>
      </c>
      <c r="S2085">
        <v>0</v>
      </c>
      <c r="T2085">
        <v>58</v>
      </c>
    </row>
    <row r="2086" spans="1:20" x14ac:dyDescent="0.25">
      <c r="A2086" s="1">
        <v>45185</v>
      </c>
      <c r="B2086">
        <v>33</v>
      </c>
      <c r="C2086">
        <v>70433</v>
      </c>
      <c r="D2086">
        <v>530</v>
      </c>
      <c r="E2086" t="s">
        <v>20</v>
      </c>
      <c r="F2086" t="s">
        <v>32</v>
      </c>
      <c r="G2086">
        <v>41410</v>
      </c>
      <c r="H2086">
        <v>24</v>
      </c>
      <c r="I2086" t="s">
        <v>35</v>
      </c>
      <c r="J2086" t="s">
        <v>34</v>
      </c>
      <c r="K2086">
        <v>468</v>
      </c>
      <c r="L2086">
        <v>0.386546577</v>
      </c>
      <c r="M2086" t="s">
        <v>24</v>
      </c>
      <c r="N2086">
        <v>20</v>
      </c>
      <c r="O2086">
        <v>4733</v>
      </c>
      <c r="P2086">
        <v>5869.4166670000004</v>
      </c>
      <c r="Q2086">
        <v>75942</v>
      </c>
      <c r="R2086">
        <v>0.25989889799999999</v>
      </c>
      <c r="S2086">
        <v>0</v>
      </c>
      <c r="T2086">
        <v>54</v>
      </c>
    </row>
    <row r="2087" spans="1:20" x14ac:dyDescent="0.25">
      <c r="A2087" s="1">
        <v>45186</v>
      </c>
      <c r="B2087">
        <v>25</v>
      </c>
      <c r="C2087">
        <v>94499</v>
      </c>
      <c r="D2087">
        <v>548</v>
      </c>
      <c r="E2087" t="s">
        <v>20</v>
      </c>
      <c r="F2087" t="s">
        <v>32</v>
      </c>
      <c r="G2087">
        <v>36599</v>
      </c>
      <c r="H2087">
        <v>60</v>
      </c>
      <c r="I2087" t="s">
        <v>26</v>
      </c>
      <c r="J2087" t="s">
        <v>30</v>
      </c>
      <c r="K2087">
        <v>96</v>
      </c>
      <c r="L2087">
        <v>0.34787517800000001</v>
      </c>
      <c r="M2087" t="s">
        <v>28</v>
      </c>
      <c r="N2087">
        <v>20</v>
      </c>
      <c r="O2087">
        <v>2009</v>
      </c>
      <c r="P2087">
        <v>7874.9166670000004</v>
      </c>
      <c r="Q2087">
        <v>16329</v>
      </c>
      <c r="R2087">
        <v>0.29628281400000001</v>
      </c>
      <c r="S2087">
        <v>0</v>
      </c>
      <c r="T2087">
        <v>53</v>
      </c>
    </row>
    <row r="2088" spans="1:20" x14ac:dyDescent="0.25">
      <c r="A2088" s="1">
        <v>45187</v>
      </c>
      <c r="B2088">
        <v>33</v>
      </c>
      <c r="C2088">
        <v>29863</v>
      </c>
      <c r="D2088">
        <v>552</v>
      </c>
      <c r="F2088" t="s">
        <v>29</v>
      </c>
      <c r="G2088">
        <v>32573</v>
      </c>
      <c r="H2088">
        <v>48</v>
      </c>
      <c r="I2088" t="s">
        <v>22</v>
      </c>
      <c r="J2088" t="s">
        <v>23</v>
      </c>
      <c r="K2088">
        <v>709</v>
      </c>
      <c r="L2088">
        <v>0.20918398999999999</v>
      </c>
      <c r="M2088" t="s">
        <v>24</v>
      </c>
      <c r="N2088">
        <v>19</v>
      </c>
      <c r="O2088">
        <v>2620</v>
      </c>
      <c r="P2088">
        <v>2488.583333</v>
      </c>
      <c r="Q2088">
        <v>32906</v>
      </c>
      <c r="R2088">
        <v>0.216898067</v>
      </c>
      <c r="S2088">
        <v>0</v>
      </c>
      <c r="T2088">
        <v>55</v>
      </c>
    </row>
    <row r="2089" spans="1:20" x14ac:dyDescent="0.25">
      <c r="A2089" s="1">
        <v>45188</v>
      </c>
      <c r="B2089">
        <v>38</v>
      </c>
      <c r="C2089">
        <v>29437</v>
      </c>
      <c r="D2089">
        <v>548</v>
      </c>
      <c r="E2089" t="s">
        <v>33</v>
      </c>
      <c r="G2089">
        <v>11151</v>
      </c>
      <c r="H2089">
        <v>48</v>
      </c>
      <c r="I2089" t="s">
        <v>26</v>
      </c>
      <c r="J2089" t="s">
        <v>30</v>
      </c>
      <c r="K2089">
        <v>413</v>
      </c>
      <c r="L2089">
        <v>0.33443003500000001</v>
      </c>
      <c r="M2089" t="s">
        <v>28</v>
      </c>
      <c r="N2089">
        <v>28</v>
      </c>
      <c r="O2089">
        <v>2205</v>
      </c>
      <c r="P2089">
        <v>2453.083333</v>
      </c>
      <c r="Q2089">
        <v>5217</v>
      </c>
      <c r="R2089">
        <v>0.23341321300000001</v>
      </c>
      <c r="S2089">
        <v>0</v>
      </c>
      <c r="T2089">
        <v>58</v>
      </c>
    </row>
    <row r="2090" spans="1:20" x14ac:dyDescent="0.25">
      <c r="A2090" s="1">
        <v>45189</v>
      </c>
      <c r="B2090">
        <v>34</v>
      </c>
      <c r="C2090">
        <v>36177</v>
      </c>
      <c r="D2090">
        <v>572</v>
      </c>
      <c r="E2090" t="s">
        <v>20</v>
      </c>
      <c r="F2090" t="s">
        <v>29</v>
      </c>
      <c r="G2090">
        <v>41102</v>
      </c>
      <c r="H2090">
        <v>36</v>
      </c>
      <c r="I2090" t="s">
        <v>35</v>
      </c>
      <c r="J2090" t="s">
        <v>27</v>
      </c>
      <c r="K2090">
        <v>514</v>
      </c>
      <c r="L2090">
        <v>0.232599477</v>
      </c>
      <c r="M2090" t="s">
        <v>28</v>
      </c>
      <c r="N2090">
        <v>21</v>
      </c>
      <c r="O2090">
        <v>755</v>
      </c>
      <c r="P2090">
        <v>3014.75</v>
      </c>
      <c r="Q2090">
        <v>40782</v>
      </c>
      <c r="R2090">
        <v>0.21264422199999999</v>
      </c>
      <c r="S2090">
        <v>0</v>
      </c>
      <c r="T2090">
        <v>57</v>
      </c>
    </row>
    <row r="2091" spans="1:20" x14ac:dyDescent="0.25">
      <c r="A2091" s="1">
        <v>45190</v>
      </c>
      <c r="B2091">
        <v>57</v>
      </c>
      <c r="C2091">
        <v>35258</v>
      </c>
      <c r="D2091">
        <v>551</v>
      </c>
      <c r="E2091" t="s">
        <v>20</v>
      </c>
      <c r="F2091" t="s">
        <v>29</v>
      </c>
      <c r="H2091">
        <v>36</v>
      </c>
      <c r="I2091" t="s">
        <v>26</v>
      </c>
      <c r="J2091" t="s">
        <v>27</v>
      </c>
      <c r="K2091">
        <v>255</v>
      </c>
      <c r="L2091">
        <v>0.24711628599999999</v>
      </c>
      <c r="M2091" t="s">
        <v>28</v>
      </c>
      <c r="N2091">
        <v>29</v>
      </c>
      <c r="O2091">
        <v>1227</v>
      </c>
      <c r="P2091">
        <v>2938.166667</v>
      </c>
      <c r="Q2091">
        <v>7218</v>
      </c>
      <c r="R2091">
        <v>0.28957861600000001</v>
      </c>
      <c r="S2091">
        <v>0</v>
      </c>
      <c r="T2091">
        <v>59</v>
      </c>
    </row>
    <row r="2092" spans="1:20" x14ac:dyDescent="0.25">
      <c r="A2092" s="1">
        <v>45191</v>
      </c>
      <c r="B2092">
        <v>43</v>
      </c>
      <c r="C2092">
        <v>113456</v>
      </c>
      <c r="D2092">
        <v>595</v>
      </c>
      <c r="E2092" t="s">
        <v>20</v>
      </c>
      <c r="F2092" t="s">
        <v>29</v>
      </c>
      <c r="G2092">
        <v>10571</v>
      </c>
      <c r="H2092">
        <v>36</v>
      </c>
      <c r="I2092" t="s">
        <v>35</v>
      </c>
      <c r="J2092" t="s">
        <v>30</v>
      </c>
      <c r="K2092">
        <v>447</v>
      </c>
      <c r="L2092">
        <v>0.41890585499999999</v>
      </c>
      <c r="M2092" t="s">
        <v>24</v>
      </c>
      <c r="N2092">
        <v>24</v>
      </c>
      <c r="O2092">
        <v>14349</v>
      </c>
      <c r="P2092">
        <v>9454.6666669999995</v>
      </c>
      <c r="Q2092">
        <v>85906</v>
      </c>
      <c r="R2092">
        <v>0.192733866</v>
      </c>
      <c r="S2092">
        <v>1</v>
      </c>
      <c r="T2092">
        <v>41.6</v>
      </c>
    </row>
    <row r="2093" spans="1:20" x14ac:dyDescent="0.25">
      <c r="A2093" s="1">
        <v>45192</v>
      </c>
      <c r="B2093">
        <v>43</v>
      </c>
      <c r="D2093">
        <v>567</v>
      </c>
      <c r="E2093" t="s">
        <v>20</v>
      </c>
      <c r="F2093" t="s">
        <v>32</v>
      </c>
      <c r="G2093">
        <v>11762</v>
      </c>
      <c r="I2093" t="s">
        <v>22</v>
      </c>
      <c r="J2093" t="s">
        <v>30</v>
      </c>
      <c r="K2093">
        <v>423</v>
      </c>
      <c r="L2093">
        <v>0.50361989200000001</v>
      </c>
      <c r="M2093" t="s">
        <v>38</v>
      </c>
      <c r="N2093">
        <v>28</v>
      </c>
      <c r="O2093">
        <v>4730</v>
      </c>
      <c r="P2093">
        <v>1346.166667</v>
      </c>
      <c r="Q2093">
        <v>189744</v>
      </c>
      <c r="R2093">
        <v>0.21204804299999999</v>
      </c>
      <c r="S2093">
        <v>0</v>
      </c>
      <c r="T2093">
        <v>56</v>
      </c>
    </row>
    <row r="2094" spans="1:20" x14ac:dyDescent="0.25">
      <c r="A2094" s="1">
        <v>45193</v>
      </c>
      <c r="B2094">
        <v>47</v>
      </c>
      <c r="C2094">
        <v>68113</v>
      </c>
      <c r="D2094">
        <v>623</v>
      </c>
      <c r="E2094" t="s">
        <v>20</v>
      </c>
      <c r="F2094" t="s">
        <v>32</v>
      </c>
      <c r="G2094">
        <v>17604</v>
      </c>
      <c r="H2094">
        <v>60</v>
      </c>
      <c r="I2094" t="s">
        <v>35</v>
      </c>
      <c r="J2094" t="s">
        <v>30</v>
      </c>
      <c r="K2094">
        <v>453</v>
      </c>
      <c r="L2094">
        <v>0.19821156600000001</v>
      </c>
      <c r="M2094" t="s">
        <v>34</v>
      </c>
      <c r="N2094">
        <v>17</v>
      </c>
      <c r="O2094">
        <v>2158</v>
      </c>
      <c r="P2094">
        <v>5676.0833329999996</v>
      </c>
      <c r="Q2094">
        <v>79121</v>
      </c>
      <c r="R2094">
        <v>0.22776473999999999</v>
      </c>
      <c r="S2094">
        <v>0</v>
      </c>
      <c r="T2094">
        <v>45</v>
      </c>
    </row>
    <row r="2095" spans="1:20" x14ac:dyDescent="0.25">
      <c r="A2095" s="1">
        <v>45194</v>
      </c>
      <c r="B2095">
        <v>26</v>
      </c>
      <c r="C2095">
        <v>110993</v>
      </c>
      <c r="D2095">
        <v>597</v>
      </c>
      <c r="E2095" t="s">
        <v>20</v>
      </c>
      <c r="F2095" t="s">
        <v>29</v>
      </c>
      <c r="G2095">
        <v>33641</v>
      </c>
      <c r="H2095">
        <v>60</v>
      </c>
      <c r="I2095" t="s">
        <v>26</v>
      </c>
      <c r="J2095" t="s">
        <v>23</v>
      </c>
      <c r="K2095">
        <v>222</v>
      </c>
      <c r="L2095">
        <v>0.39289865099999999</v>
      </c>
      <c r="M2095" t="s">
        <v>38</v>
      </c>
      <c r="N2095">
        <v>15</v>
      </c>
      <c r="O2095">
        <v>3752</v>
      </c>
      <c r="P2095">
        <v>9249.4166669999995</v>
      </c>
      <c r="Q2095">
        <v>14494</v>
      </c>
      <c r="R2095">
        <v>0.27691554899999998</v>
      </c>
      <c r="S2095">
        <v>0</v>
      </c>
      <c r="T2095">
        <v>53</v>
      </c>
    </row>
    <row r="2096" spans="1:20" x14ac:dyDescent="0.25">
      <c r="A2096" s="1">
        <v>45195</v>
      </c>
      <c r="B2096">
        <v>52</v>
      </c>
      <c r="C2096">
        <v>25275</v>
      </c>
      <c r="D2096">
        <v>604</v>
      </c>
      <c r="E2096" t="s">
        <v>20</v>
      </c>
      <c r="F2096" t="s">
        <v>32</v>
      </c>
      <c r="G2096">
        <v>25598</v>
      </c>
      <c r="H2096">
        <v>24</v>
      </c>
      <c r="I2096" t="s">
        <v>26</v>
      </c>
      <c r="J2096" t="s">
        <v>27</v>
      </c>
      <c r="K2096">
        <v>387</v>
      </c>
      <c r="L2096">
        <v>0.31348766099999997</v>
      </c>
      <c r="M2096" t="s">
        <v>28</v>
      </c>
      <c r="N2096">
        <v>24</v>
      </c>
      <c r="O2096">
        <v>2659</v>
      </c>
      <c r="P2096">
        <v>2106.25</v>
      </c>
      <c r="Q2096">
        <v>15223</v>
      </c>
      <c r="R2096">
        <v>0.211470669</v>
      </c>
      <c r="S2096">
        <v>0</v>
      </c>
      <c r="T2096">
        <v>52</v>
      </c>
    </row>
    <row r="2097" spans="1:20" x14ac:dyDescent="0.25">
      <c r="A2097" s="1">
        <v>45196</v>
      </c>
      <c r="B2097">
        <v>39</v>
      </c>
      <c r="C2097">
        <v>142514</v>
      </c>
      <c r="D2097">
        <v>531</v>
      </c>
      <c r="E2097" t="s">
        <v>33</v>
      </c>
      <c r="F2097" t="s">
        <v>21</v>
      </c>
      <c r="G2097">
        <v>60540</v>
      </c>
      <c r="H2097">
        <v>84</v>
      </c>
      <c r="I2097" t="s">
        <v>26</v>
      </c>
      <c r="J2097" t="s">
        <v>27</v>
      </c>
      <c r="K2097">
        <v>565</v>
      </c>
      <c r="L2097">
        <v>0.360124746</v>
      </c>
      <c r="M2097" t="s">
        <v>28</v>
      </c>
      <c r="N2097">
        <v>25</v>
      </c>
      <c r="O2097">
        <v>10005</v>
      </c>
      <c r="P2097">
        <v>11876.166670000001</v>
      </c>
      <c r="Q2097">
        <v>173827</v>
      </c>
      <c r="R2097">
        <v>0.34918983199999998</v>
      </c>
      <c r="S2097">
        <v>0</v>
      </c>
      <c r="T2097">
        <v>56</v>
      </c>
    </row>
    <row r="2098" spans="1:20" x14ac:dyDescent="0.25">
      <c r="A2098" s="1">
        <v>45197</v>
      </c>
      <c r="B2098">
        <v>48</v>
      </c>
      <c r="C2098">
        <v>92471</v>
      </c>
      <c r="D2098">
        <v>596</v>
      </c>
      <c r="E2098" t="s">
        <v>20</v>
      </c>
      <c r="F2098" t="s">
        <v>32</v>
      </c>
      <c r="G2098">
        <v>20216</v>
      </c>
      <c r="H2098">
        <v>12</v>
      </c>
      <c r="I2098" t="s">
        <v>22</v>
      </c>
      <c r="J2098" t="s">
        <v>27</v>
      </c>
      <c r="K2098">
        <v>652</v>
      </c>
      <c r="L2098">
        <v>5.9199508999999997E-2</v>
      </c>
      <c r="M2098" t="s">
        <v>38</v>
      </c>
      <c r="N2098">
        <v>19</v>
      </c>
      <c r="O2098">
        <v>7023</v>
      </c>
      <c r="P2098">
        <v>7705.9166670000004</v>
      </c>
      <c r="Q2098">
        <v>24782</v>
      </c>
      <c r="R2098">
        <v>0.166822636</v>
      </c>
      <c r="S2098">
        <v>1</v>
      </c>
      <c r="T2098">
        <v>39.200000000000003</v>
      </c>
    </row>
    <row r="2099" spans="1:20" x14ac:dyDescent="0.25">
      <c r="A2099" s="1">
        <v>45198</v>
      </c>
      <c r="B2099">
        <v>27</v>
      </c>
      <c r="C2099">
        <v>33508</v>
      </c>
      <c r="D2099">
        <v>541</v>
      </c>
      <c r="E2099" t="s">
        <v>20</v>
      </c>
      <c r="F2099" t="s">
        <v>29</v>
      </c>
      <c r="G2099">
        <v>16709</v>
      </c>
      <c r="H2099">
        <v>60</v>
      </c>
      <c r="I2099" t="s">
        <v>26</v>
      </c>
      <c r="J2099" t="s">
        <v>27</v>
      </c>
      <c r="K2099">
        <v>160</v>
      </c>
      <c r="L2099">
        <v>0.236221071</v>
      </c>
      <c r="M2099" t="s">
        <v>24</v>
      </c>
      <c r="N2099">
        <v>28</v>
      </c>
      <c r="O2099">
        <v>1461</v>
      </c>
      <c r="P2099">
        <v>2792.333333</v>
      </c>
      <c r="Q2099">
        <v>30742</v>
      </c>
      <c r="R2099">
        <v>0.24588338300000001</v>
      </c>
      <c r="S2099">
        <v>0</v>
      </c>
      <c r="T2099">
        <v>53</v>
      </c>
    </row>
    <row r="2100" spans="1:20" x14ac:dyDescent="0.25">
      <c r="A2100" s="1">
        <v>45199</v>
      </c>
      <c r="B2100">
        <v>21</v>
      </c>
      <c r="C2100">
        <v>49027</v>
      </c>
      <c r="D2100">
        <v>566</v>
      </c>
      <c r="E2100" t="s">
        <v>20</v>
      </c>
      <c r="F2100" t="s">
        <v>32</v>
      </c>
      <c r="G2100">
        <v>31070</v>
      </c>
      <c r="H2100">
        <v>60</v>
      </c>
      <c r="I2100" t="s">
        <v>26</v>
      </c>
      <c r="J2100" t="s">
        <v>27</v>
      </c>
      <c r="K2100">
        <v>244</v>
      </c>
      <c r="L2100">
        <v>0.223335916</v>
      </c>
      <c r="M2100" t="s">
        <v>31</v>
      </c>
      <c r="N2100">
        <v>16</v>
      </c>
      <c r="O2100">
        <v>3079</v>
      </c>
      <c r="P2100">
        <v>4085.583333</v>
      </c>
      <c r="Q2100">
        <v>7378</v>
      </c>
      <c r="R2100">
        <v>0.26348314</v>
      </c>
      <c r="S2100">
        <v>0</v>
      </c>
      <c r="T2100">
        <v>52</v>
      </c>
    </row>
    <row r="2101" spans="1:20" x14ac:dyDescent="0.25">
      <c r="A2101" s="1">
        <v>45200</v>
      </c>
      <c r="B2101">
        <v>49</v>
      </c>
      <c r="C2101">
        <v>30917</v>
      </c>
      <c r="D2101">
        <v>522</v>
      </c>
      <c r="E2101" t="s">
        <v>20</v>
      </c>
      <c r="F2101" t="s">
        <v>25</v>
      </c>
      <c r="G2101">
        <v>24170</v>
      </c>
      <c r="H2101">
        <v>60</v>
      </c>
      <c r="I2101" t="s">
        <v>26</v>
      </c>
      <c r="J2101" t="s">
        <v>34</v>
      </c>
      <c r="K2101">
        <v>895</v>
      </c>
      <c r="L2101">
        <v>0.585229259</v>
      </c>
      <c r="M2101" t="s">
        <v>24</v>
      </c>
      <c r="N2101">
        <v>21</v>
      </c>
      <c r="O2101">
        <v>3659</v>
      </c>
      <c r="P2101">
        <v>2576.416667</v>
      </c>
      <c r="Q2101">
        <v>7600</v>
      </c>
      <c r="R2101">
        <v>0.29211361499999999</v>
      </c>
      <c r="S2101">
        <v>0</v>
      </c>
      <c r="T2101">
        <v>61</v>
      </c>
    </row>
    <row r="2102" spans="1:20" x14ac:dyDescent="0.25">
      <c r="A2102" s="1">
        <v>45201</v>
      </c>
      <c r="B2102">
        <v>44</v>
      </c>
      <c r="C2102">
        <v>29446</v>
      </c>
      <c r="D2102">
        <v>571</v>
      </c>
      <c r="E2102" t="s">
        <v>33</v>
      </c>
      <c r="F2102" t="s">
        <v>21</v>
      </c>
      <c r="G2102">
        <v>44705</v>
      </c>
      <c r="H2102">
        <v>60</v>
      </c>
      <c r="I2102" t="s">
        <v>26</v>
      </c>
      <c r="J2102" t="s">
        <v>34</v>
      </c>
      <c r="K2102">
        <v>384</v>
      </c>
      <c r="L2102">
        <v>0.36109144700000001</v>
      </c>
      <c r="M2102" t="s">
        <v>31</v>
      </c>
      <c r="N2102">
        <v>21</v>
      </c>
      <c r="O2102">
        <v>7032</v>
      </c>
      <c r="P2102">
        <v>2453.833333</v>
      </c>
      <c r="Q2102">
        <v>36607</v>
      </c>
      <c r="R2102">
        <v>0.24030755400000001</v>
      </c>
      <c r="S2102">
        <v>0</v>
      </c>
      <c r="T2102">
        <v>60</v>
      </c>
    </row>
    <row r="2103" spans="1:20" x14ac:dyDescent="0.25">
      <c r="A2103" s="1">
        <v>45202</v>
      </c>
      <c r="B2103">
        <v>29</v>
      </c>
      <c r="C2103">
        <v>39523</v>
      </c>
      <c r="D2103">
        <v>604</v>
      </c>
      <c r="E2103" t="s">
        <v>20</v>
      </c>
      <c r="F2103" t="s">
        <v>29</v>
      </c>
      <c r="G2103">
        <v>26315</v>
      </c>
      <c r="H2103">
        <v>60</v>
      </c>
      <c r="I2103" t="s">
        <v>22</v>
      </c>
      <c r="J2103" t="s">
        <v>27</v>
      </c>
      <c r="K2103">
        <v>191</v>
      </c>
      <c r="L2103">
        <v>0.579737952</v>
      </c>
      <c r="M2103" t="s">
        <v>28</v>
      </c>
      <c r="N2103">
        <v>31</v>
      </c>
      <c r="O2103">
        <v>4527</v>
      </c>
      <c r="P2103">
        <v>3293.583333</v>
      </c>
      <c r="Q2103">
        <v>32521</v>
      </c>
      <c r="R2103">
        <v>0.25782486900000001</v>
      </c>
      <c r="S2103">
        <v>0</v>
      </c>
      <c r="T2103">
        <v>61</v>
      </c>
    </row>
    <row r="2104" spans="1:20" x14ac:dyDescent="0.25">
      <c r="A2104" s="1">
        <v>45203</v>
      </c>
      <c r="B2104">
        <v>29</v>
      </c>
      <c r="C2104">
        <v>103543</v>
      </c>
      <c r="D2104">
        <v>605</v>
      </c>
      <c r="E2104" t="s">
        <v>20</v>
      </c>
      <c r="F2104" t="s">
        <v>29</v>
      </c>
      <c r="G2104">
        <v>38286</v>
      </c>
      <c r="H2104">
        <v>36</v>
      </c>
      <c r="I2104" t="s">
        <v>26</v>
      </c>
      <c r="J2104" t="s">
        <v>30</v>
      </c>
      <c r="K2104">
        <v>589</v>
      </c>
      <c r="L2104">
        <v>0.170459008</v>
      </c>
      <c r="M2104" t="s">
        <v>24</v>
      </c>
      <c r="N2104">
        <v>24</v>
      </c>
      <c r="O2104">
        <v>12043</v>
      </c>
      <c r="P2104">
        <v>8628.5833330000005</v>
      </c>
      <c r="Q2104">
        <v>98634</v>
      </c>
      <c r="R2104">
        <v>0.24024479200000001</v>
      </c>
      <c r="S2104">
        <v>0</v>
      </c>
      <c r="T2104">
        <v>43</v>
      </c>
    </row>
    <row r="2105" spans="1:20" x14ac:dyDescent="0.25">
      <c r="A2105" s="1">
        <v>45204</v>
      </c>
      <c r="B2105">
        <v>53</v>
      </c>
      <c r="C2105">
        <v>32451</v>
      </c>
      <c r="D2105">
        <v>619</v>
      </c>
      <c r="E2105" t="s">
        <v>20</v>
      </c>
      <c r="F2105" t="s">
        <v>32</v>
      </c>
      <c r="G2105">
        <v>17896</v>
      </c>
      <c r="H2105">
        <v>60</v>
      </c>
      <c r="I2105" t="s">
        <v>35</v>
      </c>
      <c r="J2105" t="s">
        <v>23</v>
      </c>
      <c r="K2105">
        <v>280</v>
      </c>
      <c r="L2105">
        <v>0.19482614300000001</v>
      </c>
      <c r="M2105" t="s">
        <v>28</v>
      </c>
      <c r="N2105">
        <v>33</v>
      </c>
      <c r="O2105">
        <v>658</v>
      </c>
      <c r="P2105">
        <v>2704.25</v>
      </c>
      <c r="Q2105">
        <v>87395</v>
      </c>
      <c r="R2105">
        <v>0.20952573499999999</v>
      </c>
      <c r="S2105">
        <v>0</v>
      </c>
      <c r="T2105">
        <v>46</v>
      </c>
    </row>
    <row r="2106" spans="1:20" x14ac:dyDescent="0.25">
      <c r="A2106" s="1">
        <v>45205</v>
      </c>
      <c r="B2106">
        <v>25</v>
      </c>
      <c r="C2106">
        <v>42111</v>
      </c>
      <c r="D2106">
        <v>585</v>
      </c>
      <c r="E2106" t="s">
        <v>20</v>
      </c>
      <c r="F2106" t="s">
        <v>21</v>
      </c>
      <c r="G2106">
        <v>11537</v>
      </c>
      <c r="H2106">
        <v>48</v>
      </c>
      <c r="I2106" t="s">
        <v>35</v>
      </c>
      <c r="J2106" t="s">
        <v>23</v>
      </c>
      <c r="K2106">
        <v>306</v>
      </c>
      <c r="L2106">
        <v>0.178552923</v>
      </c>
      <c r="M2106" t="s">
        <v>28</v>
      </c>
      <c r="N2106">
        <v>23</v>
      </c>
      <c r="O2106">
        <v>952</v>
      </c>
      <c r="P2106">
        <v>3509.25</v>
      </c>
      <c r="Q2106">
        <v>342815</v>
      </c>
      <c r="R2106">
        <v>0.23260858700000001</v>
      </c>
      <c r="S2106">
        <v>0</v>
      </c>
      <c r="T2106">
        <v>48</v>
      </c>
    </row>
    <row r="2107" spans="1:20" x14ac:dyDescent="0.25">
      <c r="A2107" s="1">
        <v>45206</v>
      </c>
      <c r="B2107">
        <v>59</v>
      </c>
      <c r="C2107">
        <v>33884</v>
      </c>
      <c r="D2107">
        <v>452</v>
      </c>
      <c r="E2107" t="s">
        <v>20</v>
      </c>
      <c r="F2107" t="s">
        <v>29</v>
      </c>
      <c r="G2107">
        <v>21043</v>
      </c>
      <c r="H2107">
        <v>24</v>
      </c>
      <c r="I2107" t="s">
        <v>22</v>
      </c>
      <c r="J2107" t="s">
        <v>23</v>
      </c>
      <c r="K2107">
        <v>241</v>
      </c>
      <c r="L2107">
        <v>8.6925107000000001E-2</v>
      </c>
      <c r="M2107" t="s">
        <v>28</v>
      </c>
      <c r="N2107">
        <v>25</v>
      </c>
      <c r="O2107">
        <v>2100</v>
      </c>
      <c r="P2107">
        <v>2823.666667</v>
      </c>
      <c r="Q2107">
        <v>50956</v>
      </c>
      <c r="R2107">
        <v>0.29582082900000001</v>
      </c>
      <c r="S2107">
        <v>0</v>
      </c>
      <c r="T2107">
        <v>51</v>
      </c>
    </row>
    <row r="2108" spans="1:20" x14ac:dyDescent="0.25">
      <c r="A2108" s="1">
        <v>45207</v>
      </c>
      <c r="B2108">
        <v>29</v>
      </c>
      <c r="C2108">
        <v>64775</v>
      </c>
      <c r="D2108">
        <v>468</v>
      </c>
      <c r="E2108" t="s">
        <v>20</v>
      </c>
      <c r="F2108" t="s">
        <v>32</v>
      </c>
      <c r="G2108">
        <v>21427</v>
      </c>
      <c r="H2108">
        <v>96</v>
      </c>
      <c r="I2108" t="s">
        <v>22</v>
      </c>
      <c r="J2108" t="s">
        <v>23</v>
      </c>
      <c r="K2108">
        <v>559</v>
      </c>
      <c r="L2108">
        <v>2.6522770000000001E-2</v>
      </c>
      <c r="M2108" t="s">
        <v>38</v>
      </c>
      <c r="N2108">
        <v>31</v>
      </c>
      <c r="O2108">
        <v>1844</v>
      </c>
      <c r="P2108">
        <v>5397.9166670000004</v>
      </c>
      <c r="Q2108">
        <v>29475</v>
      </c>
      <c r="R2108">
        <v>0.28113832900000002</v>
      </c>
      <c r="S2108">
        <v>0</v>
      </c>
      <c r="T2108">
        <v>51</v>
      </c>
    </row>
    <row r="2109" spans="1:20" x14ac:dyDescent="0.25">
      <c r="A2109" s="1">
        <v>45208</v>
      </c>
      <c r="B2109">
        <v>47</v>
      </c>
      <c r="C2109">
        <v>86660</v>
      </c>
      <c r="D2109">
        <v>490</v>
      </c>
      <c r="E2109" t="s">
        <v>20</v>
      </c>
      <c r="F2109" t="s">
        <v>32</v>
      </c>
      <c r="G2109">
        <v>20981</v>
      </c>
      <c r="H2109">
        <v>36</v>
      </c>
      <c r="I2109" t="s">
        <v>26</v>
      </c>
      <c r="J2109" t="s">
        <v>34</v>
      </c>
      <c r="K2109">
        <v>326</v>
      </c>
      <c r="L2109">
        <v>0.38866175400000003</v>
      </c>
      <c r="M2109" t="s">
        <v>28</v>
      </c>
      <c r="N2109">
        <v>21</v>
      </c>
      <c r="O2109">
        <v>2503</v>
      </c>
      <c r="P2109">
        <v>7221.6666670000004</v>
      </c>
      <c r="Q2109">
        <v>1092</v>
      </c>
      <c r="R2109">
        <v>0.284634893</v>
      </c>
      <c r="S2109">
        <v>0</v>
      </c>
      <c r="T2109">
        <v>57</v>
      </c>
    </row>
    <row r="2110" spans="1:20" x14ac:dyDescent="0.25">
      <c r="A2110" s="1">
        <v>45209</v>
      </c>
      <c r="B2110">
        <v>36</v>
      </c>
      <c r="C2110">
        <v>26023</v>
      </c>
      <c r="D2110">
        <v>385</v>
      </c>
      <c r="E2110" t="s">
        <v>20</v>
      </c>
      <c r="F2110" t="s">
        <v>32</v>
      </c>
      <c r="G2110">
        <v>31592</v>
      </c>
      <c r="H2110">
        <v>96</v>
      </c>
      <c r="I2110" t="s">
        <v>26</v>
      </c>
      <c r="J2110" t="s">
        <v>34</v>
      </c>
      <c r="K2110">
        <v>239</v>
      </c>
      <c r="L2110">
        <v>0.103776121</v>
      </c>
      <c r="M2110" t="s">
        <v>24</v>
      </c>
      <c r="N2110">
        <v>14</v>
      </c>
      <c r="O2110">
        <v>5658</v>
      </c>
      <c r="P2110">
        <v>2168.583333</v>
      </c>
      <c r="Q2110">
        <v>250104</v>
      </c>
      <c r="R2110">
        <v>0.366609615</v>
      </c>
      <c r="S2110">
        <v>0</v>
      </c>
      <c r="T2110">
        <v>46</v>
      </c>
    </row>
    <row r="2111" spans="1:20" x14ac:dyDescent="0.25">
      <c r="A2111" s="1">
        <v>45210</v>
      </c>
      <c r="B2111">
        <v>47</v>
      </c>
      <c r="C2111">
        <v>15000</v>
      </c>
      <c r="D2111">
        <v>585</v>
      </c>
      <c r="E2111" t="s">
        <v>20</v>
      </c>
      <c r="F2111" t="s">
        <v>32</v>
      </c>
      <c r="G2111">
        <v>22882</v>
      </c>
      <c r="H2111">
        <v>60</v>
      </c>
      <c r="I2111" t="s">
        <v>22</v>
      </c>
      <c r="J2111" t="s">
        <v>30</v>
      </c>
      <c r="K2111">
        <v>1116</v>
      </c>
      <c r="L2111">
        <v>0.20271584000000001</v>
      </c>
      <c r="M2111" t="s">
        <v>28</v>
      </c>
      <c r="N2111">
        <v>13</v>
      </c>
      <c r="O2111">
        <v>6075</v>
      </c>
      <c r="P2111">
        <v>1250</v>
      </c>
      <c r="Q2111">
        <v>74120</v>
      </c>
      <c r="R2111">
        <v>0.21821585700000001</v>
      </c>
      <c r="S2111">
        <v>0</v>
      </c>
      <c r="T2111">
        <v>51</v>
      </c>
    </row>
    <row r="2112" spans="1:20" x14ac:dyDescent="0.25">
      <c r="A2112" s="1">
        <v>45211</v>
      </c>
      <c r="B2112">
        <v>33</v>
      </c>
      <c r="C2112">
        <v>40494</v>
      </c>
      <c r="D2112">
        <v>464</v>
      </c>
      <c r="E2112" t="s">
        <v>20</v>
      </c>
      <c r="F2112" t="s">
        <v>21</v>
      </c>
      <c r="G2112">
        <v>28497</v>
      </c>
      <c r="H2112">
        <v>84</v>
      </c>
      <c r="I2112" t="s">
        <v>26</v>
      </c>
      <c r="J2112" t="s">
        <v>30</v>
      </c>
      <c r="K2112">
        <v>1103</v>
      </c>
      <c r="L2112">
        <v>0.33225946699999998</v>
      </c>
      <c r="M2112" t="s">
        <v>31</v>
      </c>
      <c r="N2112">
        <v>21</v>
      </c>
      <c r="O2112">
        <v>2408</v>
      </c>
      <c r="P2112">
        <v>3374.5</v>
      </c>
      <c r="Q2112">
        <v>55873</v>
      </c>
      <c r="R2112">
        <v>0.33630481200000001</v>
      </c>
      <c r="S2112">
        <v>0</v>
      </c>
      <c r="T2112">
        <v>52</v>
      </c>
    </row>
    <row r="2113" spans="1:20" x14ac:dyDescent="0.25">
      <c r="A2113" s="1">
        <v>45212</v>
      </c>
      <c r="B2113">
        <v>38</v>
      </c>
      <c r="C2113">
        <v>43720</v>
      </c>
      <c r="D2113">
        <v>487</v>
      </c>
      <c r="E2113" t="s">
        <v>20</v>
      </c>
      <c r="F2113" t="s">
        <v>25</v>
      </c>
      <c r="G2113">
        <v>50182</v>
      </c>
      <c r="H2113">
        <v>24</v>
      </c>
      <c r="I2113" t="s">
        <v>22</v>
      </c>
      <c r="J2113" t="s">
        <v>30</v>
      </c>
      <c r="K2113">
        <v>300</v>
      </c>
      <c r="L2113">
        <v>0.22204355000000001</v>
      </c>
      <c r="M2113" t="s">
        <v>38</v>
      </c>
      <c r="N2113">
        <v>23</v>
      </c>
      <c r="O2113">
        <v>1177</v>
      </c>
      <c r="P2113">
        <v>3643.333333</v>
      </c>
      <c r="Q2113">
        <v>4435</v>
      </c>
      <c r="R2113">
        <v>0.27087723200000002</v>
      </c>
      <c r="S2113">
        <v>0</v>
      </c>
      <c r="T2113">
        <v>53</v>
      </c>
    </row>
    <row r="2114" spans="1:20" x14ac:dyDescent="0.25">
      <c r="A2114" s="1">
        <v>45213</v>
      </c>
      <c r="B2114">
        <v>40</v>
      </c>
      <c r="C2114">
        <v>45172</v>
      </c>
      <c r="D2114">
        <v>615</v>
      </c>
      <c r="E2114" t="s">
        <v>20</v>
      </c>
      <c r="F2114" t="s">
        <v>32</v>
      </c>
      <c r="G2114">
        <v>11063</v>
      </c>
      <c r="H2114">
        <v>48</v>
      </c>
      <c r="I2114" t="s">
        <v>22</v>
      </c>
      <c r="J2114" t="s">
        <v>23</v>
      </c>
      <c r="K2114">
        <v>195</v>
      </c>
      <c r="L2114">
        <v>8.7075052999999999E-2</v>
      </c>
      <c r="M2114" t="s">
        <v>24</v>
      </c>
      <c r="N2114">
        <v>21</v>
      </c>
      <c r="O2114">
        <v>4743</v>
      </c>
      <c r="P2114">
        <v>3764.333333</v>
      </c>
      <c r="Q2114">
        <v>197370</v>
      </c>
      <c r="R2114">
        <v>0.17807050699999999</v>
      </c>
      <c r="S2114">
        <v>1</v>
      </c>
      <c r="T2114">
        <v>36.799999999999997</v>
      </c>
    </row>
    <row r="2115" spans="1:20" x14ac:dyDescent="0.25">
      <c r="A2115" s="1">
        <v>45214</v>
      </c>
      <c r="B2115">
        <v>27</v>
      </c>
      <c r="C2115">
        <v>42545</v>
      </c>
      <c r="E2115" t="s">
        <v>20</v>
      </c>
      <c r="F2115" t="s">
        <v>25</v>
      </c>
      <c r="G2115">
        <v>15248</v>
      </c>
      <c r="H2115">
        <v>72</v>
      </c>
      <c r="I2115" t="s">
        <v>22</v>
      </c>
      <c r="J2115" t="s">
        <v>23</v>
      </c>
      <c r="K2115">
        <v>356</v>
      </c>
      <c r="L2115">
        <v>0.454110497</v>
      </c>
      <c r="M2115" t="s">
        <v>28</v>
      </c>
      <c r="N2115">
        <v>20</v>
      </c>
      <c r="O2115">
        <v>1045</v>
      </c>
      <c r="P2115">
        <v>3545.416667</v>
      </c>
      <c r="Q2115">
        <v>1982</v>
      </c>
      <c r="R2115">
        <v>0.211410608</v>
      </c>
      <c r="S2115">
        <v>0</v>
      </c>
      <c r="T2115">
        <v>57</v>
      </c>
    </row>
    <row r="2116" spans="1:20" x14ac:dyDescent="0.25">
      <c r="A2116" t="s">
        <v>163</v>
      </c>
      <c r="B2116">
        <v>48</v>
      </c>
      <c r="C2116">
        <v>66694</v>
      </c>
      <c r="D2116">
        <v>523</v>
      </c>
      <c r="E2116" t="s">
        <v>64</v>
      </c>
      <c r="F2116" t="s">
        <v>74</v>
      </c>
      <c r="G2116">
        <v>16406</v>
      </c>
      <c r="H2116">
        <v>48</v>
      </c>
      <c r="I2116" t="s">
        <v>22</v>
      </c>
      <c r="J2116" t="s">
        <v>30</v>
      </c>
      <c r="K2116">
        <v>191</v>
      </c>
      <c r="L2116">
        <v>0.362959963</v>
      </c>
      <c r="M2116" t="s">
        <v>28</v>
      </c>
      <c r="N2116">
        <v>27</v>
      </c>
      <c r="O2116">
        <v>2631</v>
      </c>
      <c r="P2116">
        <v>5557.8333329999996</v>
      </c>
      <c r="Q2116">
        <v>19919</v>
      </c>
      <c r="R2116">
        <v>0.28130504899999997</v>
      </c>
      <c r="S2116">
        <v>0</v>
      </c>
      <c r="T2116">
        <v>54</v>
      </c>
    </row>
    <row r="2117" spans="1:20" x14ac:dyDescent="0.25">
      <c r="A2117" s="1">
        <v>45216</v>
      </c>
      <c r="B2117">
        <v>33</v>
      </c>
      <c r="C2117">
        <v>30168</v>
      </c>
      <c r="D2117">
        <v>590</v>
      </c>
      <c r="E2117" t="s">
        <v>20</v>
      </c>
      <c r="F2117" t="s">
        <v>32</v>
      </c>
      <c r="H2117">
        <v>24</v>
      </c>
      <c r="I2117" t="s">
        <v>22</v>
      </c>
      <c r="J2117" t="s">
        <v>27</v>
      </c>
      <c r="K2117">
        <v>311</v>
      </c>
      <c r="L2117">
        <v>5.7680539999999999E-3</v>
      </c>
      <c r="M2117" t="s">
        <v>28</v>
      </c>
      <c r="N2117">
        <v>28</v>
      </c>
      <c r="O2117">
        <v>899</v>
      </c>
      <c r="P2117">
        <v>2514</v>
      </c>
      <c r="Q2117">
        <v>73421</v>
      </c>
      <c r="R2117">
        <v>0.25131360000000003</v>
      </c>
      <c r="S2117">
        <v>0</v>
      </c>
      <c r="T2117">
        <v>50</v>
      </c>
    </row>
    <row r="2118" spans="1:20" x14ac:dyDescent="0.25">
      <c r="A2118" s="1">
        <v>45217</v>
      </c>
      <c r="B2118">
        <v>37</v>
      </c>
      <c r="C2118">
        <v>18182</v>
      </c>
      <c r="D2118">
        <v>583</v>
      </c>
      <c r="E2118" t="s">
        <v>20</v>
      </c>
      <c r="F2118" t="s">
        <v>32</v>
      </c>
      <c r="H2118">
        <v>72</v>
      </c>
      <c r="I2118" t="s">
        <v>22</v>
      </c>
      <c r="J2118" t="s">
        <v>30</v>
      </c>
      <c r="K2118">
        <v>562</v>
      </c>
      <c r="L2118">
        <v>0.53699611599999997</v>
      </c>
      <c r="M2118" t="s">
        <v>24</v>
      </c>
      <c r="N2118">
        <v>19</v>
      </c>
      <c r="O2118">
        <v>1449</v>
      </c>
      <c r="P2118">
        <v>1515.166667</v>
      </c>
      <c r="Q2118">
        <v>4572</v>
      </c>
      <c r="R2118">
        <v>0.26587967499999998</v>
      </c>
      <c r="S2118">
        <v>0</v>
      </c>
      <c r="T2118">
        <v>60</v>
      </c>
    </row>
    <row r="2119" spans="1:20" x14ac:dyDescent="0.25">
      <c r="A2119" t="s">
        <v>164</v>
      </c>
      <c r="B2119">
        <v>28</v>
      </c>
      <c r="C2119">
        <v>58373</v>
      </c>
      <c r="D2119">
        <v>511</v>
      </c>
      <c r="E2119" t="s">
        <v>100</v>
      </c>
      <c r="F2119" t="s">
        <v>92</v>
      </c>
      <c r="H2119">
        <v>96</v>
      </c>
      <c r="I2119" t="s">
        <v>35</v>
      </c>
      <c r="J2119" t="s">
        <v>30</v>
      </c>
      <c r="K2119">
        <v>670</v>
      </c>
      <c r="L2119">
        <v>0.60267099700000004</v>
      </c>
      <c r="M2119" t="s">
        <v>28</v>
      </c>
      <c r="N2119">
        <v>22</v>
      </c>
      <c r="O2119">
        <v>3620</v>
      </c>
      <c r="P2119">
        <v>4864.4166670000004</v>
      </c>
      <c r="Q2119">
        <v>76032</v>
      </c>
      <c r="R2119">
        <v>0.30476438099999997</v>
      </c>
      <c r="S2119">
        <v>0</v>
      </c>
      <c r="T2119">
        <v>59</v>
      </c>
    </row>
    <row r="2120" spans="1:20" x14ac:dyDescent="0.25">
      <c r="A2120" s="1">
        <v>45219</v>
      </c>
      <c r="B2120">
        <v>18</v>
      </c>
      <c r="C2120">
        <v>25546</v>
      </c>
      <c r="D2120">
        <v>601</v>
      </c>
      <c r="E2120" t="s">
        <v>20</v>
      </c>
      <c r="F2120" t="s">
        <v>29</v>
      </c>
      <c r="G2120">
        <v>22689</v>
      </c>
      <c r="H2120">
        <v>72</v>
      </c>
      <c r="I2120" t="s">
        <v>26</v>
      </c>
      <c r="J2120" t="s">
        <v>30</v>
      </c>
      <c r="K2120">
        <v>365</v>
      </c>
      <c r="L2120">
        <v>0.19882029100000001</v>
      </c>
      <c r="M2120" t="s">
        <v>24</v>
      </c>
      <c r="N2120">
        <v>19</v>
      </c>
      <c r="O2120">
        <v>2009</v>
      </c>
      <c r="P2120">
        <v>2128.833333</v>
      </c>
      <c r="Q2120">
        <v>37129</v>
      </c>
      <c r="R2120">
        <v>0.22165114299999999</v>
      </c>
      <c r="S2120">
        <v>0</v>
      </c>
      <c r="T2120">
        <v>49</v>
      </c>
    </row>
    <row r="2121" spans="1:20" x14ac:dyDescent="0.25">
      <c r="A2121" s="1">
        <v>44947</v>
      </c>
      <c r="B2121">
        <v>37</v>
      </c>
      <c r="C2121">
        <v>22948</v>
      </c>
      <c r="D2121">
        <v>537</v>
      </c>
      <c r="E2121" t="s">
        <v>61</v>
      </c>
      <c r="F2121" t="s">
        <v>73</v>
      </c>
      <c r="G2121">
        <v>44022</v>
      </c>
      <c r="H2121">
        <v>12</v>
      </c>
      <c r="I2121" t="s">
        <v>22</v>
      </c>
      <c r="J2121" t="s">
        <v>30</v>
      </c>
      <c r="K2121">
        <v>617</v>
      </c>
      <c r="L2121">
        <v>0.26829198900000001</v>
      </c>
      <c r="M2121" t="s">
        <v>28</v>
      </c>
      <c r="N2121">
        <v>24</v>
      </c>
      <c r="O2121">
        <v>4398</v>
      </c>
      <c r="P2121">
        <v>1912.333333</v>
      </c>
      <c r="Q2121">
        <v>13765</v>
      </c>
      <c r="R2121">
        <v>0.27705526400000002</v>
      </c>
      <c r="S2121">
        <v>0</v>
      </c>
      <c r="T2121">
        <v>56</v>
      </c>
    </row>
    <row r="2122" spans="1:20" x14ac:dyDescent="0.25">
      <c r="A2122" s="1">
        <v>45221</v>
      </c>
      <c r="B2122">
        <v>68</v>
      </c>
      <c r="C2122">
        <v>95132</v>
      </c>
      <c r="E2122" t="s">
        <v>20</v>
      </c>
      <c r="F2122" t="s">
        <v>21</v>
      </c>
      <c r="G2122">
        <v>21642</v>
      </c>
      <c r="H2122">
        <v>48</v>
      </c>
      <c r="I2122" t="s">
        <v>26</v>
      </c>
      <c r="J2122" t="s">
        <v>23</v>
      </c>
      <c r="K2122">
        <v>359</v>
      </c>
      <c r="L2122">
        <v>0.25410737</v>
      </c>
      <c r="M2122" t="s">
        <v>38</v>
      </c>
      <c r="N2122">
        <v>30</v>
      </c>
      <c r="O2122">
        <v>1556</v>
      </c>
      <c r="P2122">
        <v>7927.6666670000004</v>
      </c>
      <c r="Q2122">
        <v>9526</v>
      </c>
      <c r="R2122">
        <v>0.18675786999999999</v>
      </c>
      <c r="S2122">
        <v>1</v>
      </c>
      <c r="T2122">
        <v>38.4</v>
      </c>
    </row>
    <row r="2123" spans="1:20" x14ac:dyDescent="0.25">
      <c r="A2123" s="1">
        <v>45222</v>
      </c>
      <c r="B2123">
        <v>49</v>
      </c>
      <c r="C2123">
        <v>25796</v>
      </c>
      <c r="D2123">
        <v>624</v>
      </c>
      <c r="E2123" t="s">
        <v>20</v>
      </c>
      <c r="G2123">
        <v>30311</v>
      </c>
      <c r="H2123">
        <v>84</v>
      </c>
      <c r="I2123" t="s">
        <v>26</v>
      </c>
      <c r="J2123" t="s">
        <v>27</v>
      </c>
      <c r="K2123">
        <v>254</v>
      </c>
      <c r="L2123">
        <v>0.41850718399999998</v>
      </c>
      <c r="M2123" t="s">
        <v>28</v>
      </c>
      <c r="N2123">
        <v>17</v>
      </c>
      <c r="O2123">
        <v>17238</v>
      </c>
      <c r="P2123">
        <v>2149.666667</v>
      </c>
      <c r="Q2123">
        <v>234430</v>
      </c>
      <c r="R2123">
        <v>0.22704533800000001</v>
      </c>
      <c r="S2123">
        <v>0</v>
      </c>
      <c r="T2123">
        <v>50</v>
      </c>
    </row>
    <row r="2124" spans="1:20" x14ac:dyDescent="0.25">
      <c r="A2124" s="1">
        <v>45223</v>
      </c>
      <c r="B2124">
        <v>39</v>
      </c>
      <c r="C2124">
        <v>36030</v>
      </c>
      <c r="E2124" t="s">
        <v>20</v>
      </c>
      <c r="F2124" t="s">
        <v>29</v>
      </c>
      <c r="G2124">
        <v>34884</v>
      </c>
      <c r="H2124">
        <v>96</v>
      </c>
      <c r="I2124" t="s">
        <v>22</v>
      </c>
      <c r="J2124" t="s">
        <v>30</v>
      </c>
      <c r="K2124">
        <v>399</v>
      </c>
      <c r="L2124">
        <v>0.43611518999999999</v>
      </c>
      <c r="M2124" t="s">
        <v>38</v>
      </c>
      <c r="N2124">
        <v>23</v>
      </c>
      <c r="O2124">
        <v>2178</v>
      </c>
      <c r="P2124">
        <v>3002.5</v>
      </c>
      <c r="Q2124">
        <v>830288</v>
      </c>
      <c r="R2124">
        <v>0.23985546699999999</v>
      </c>
      <c r="S2124">
        <v>0</v>
      </c>
      <c r="T2124">
        <v>53</v>
      </c>
    </row>
    <row r="2125" spans="1:20" x14ac:dyDescent="0.25">
      <c r="A2125" s="1">
        <v>45224</v>
      </c>
      <c r="B2125">
        <v>36</v>
      </c>
      <c r="C2125">
        <v>150609</v>
      </c>
      <c r="D2125">
        <v>629</v>
      </c>
      <c r="E2125" t="s">
        <v>20</v>
      </c>
      <c r="F2125" t="s">
        <v>21</v>
      </c>
      <c r="G2125">
        <v>35551</v>
      </c>
      <c r="H2125">
        <v>120</v>
      </c>
      <c r="I2125" t="s">
        <v>35</v>
      </c>
      <c r="J2125" t="s">
        <v>27</v>
      </c>
      <c r="K2125">
        <v>780</v>
      </c>
      <c r="L2125">
        <v>0.30291644400000001</v>
      </c>
      <c r="M2125" t="s">
        <v>34</v>
      </c>
      <c r="N2125">
        <v>29</v>
      </c>
      <c r="O2125">
        <v>1497</v>
      </c>
      <c r="P2125">
        <v>12550.75</v>
      </c>
      <c r="Q2125">
        <v>49246</v>
      </c>
      <c r="R2125">
        <v>0.25092813200000003</v>
      </c>
      <c r="S2125">
        <v>0</v>
      </c>
      <c r="T2125">
        <v>60</v>
      </c>
    </row>
    <row r="2126" spans="1:20" x14ac:dyDescent="0.25">
      <c r="A2126" s="1">
        <v>45225</v>
      </c>
      <c r="B2126">
        <v>40</v>
      </c>
      <c r="C2126">
        <v>146666</v>
      </c>
      <c r="D2126">
        <v>579</v>
      </c>
      <c r="E2126" t="s">
        <v>20</v>
      </c>
      <c r="G2126">
        <v>25628</v>
      </c>
      <c r="H2126">
        <v>36</v>
      </c>
      <c r="I2126" t="s">
        <v>22</v>
      </c>
      <c r="J2126" t="s">
        <v>30</v>
      </c>
      <c r="K2126">
        <v>157</v>
      </c>
      <c r="L2126">
        <v>2.3579886000000001E-2</v>
      </c>
      <c r="M2126" t="s">
        <v>38</v>
      </c>
      <c r="N2126">
        <v>16</v>
      </c>
      <c r="O2126">
        <v>4445</v>
      </c>
      <c r="P2126">
        <v>12222.166670000001</v>
      </c>
      <c r="Q2126">
        <v>12035</v>
      </c>
      <c r="R2126">
        <v>0.22327292600000001</v>
      </c>
      <c r="S2126">
        <v>1</v>
      </c>
      <c r="T2126">
        <v>44</v>
      </c>
    </row>
    <row r="2127" spans="1:20" x14ac:dyDescent="0.25">
      <c r="A2127" s="1">
        <v>45226</v>
      </c>
      <c r="B2127">
        <v>46</v>
      </c>
      <c r="C2127">
        <v>117618</v>
      </c>
      <c r="D2127">
        <v>638</v>
      </c>
      <c r="E2127" t="s">
        <v>20</v>
      </c>
      <c r="F2127" t="s">
        <v>29</v>
      </c>
      <c r="G2127">
        <v>9370</v>
      </c>
      <c r="H2127">
        <v>72</v>
      </c>
      <c r="I2127" t="s">
        <v>22</v>
      </c>
      <c r="J2127" t="s">
        <v>27</v>
      </c>
      <c r="K2127">
        <v>173</v>
      </c>
      <c r="L2127">
        <v>0.52672621600000002</v>
      </c>
      <c r="M2127" t="s">
        <v>28</v>
      </c>
      <c r="N2127">
        <v>22</v>
      </c>
      <c r="O2127">
        <v>670</v>
      </c>
      <c r="P2127">
        <v>9801.5</v>
      </c>
      <c r="Q2127">
        <v>9418</v>
      </c>
      <c r="R2127">
        <v>0.195766786</v>
      </c>
      <c r="S2127">
        <v>1</v>
      </c>
      <c r="T2127">
        <v>42.4</v>
      </c>
    </row>
    <row r="2128" spans="1:20" x14ac:dyDescent="0.25">
      <c r="A2128" s="1">
        <v>45227</v>
      </c>
      <c r="B2128">
        <v>25</v>
      </c>
      <c r="C2128">
        <v>64753</v>
      </c>
      <c r="D2128">
        <v>578</v>
      </c>
      <c r="E2128" t="s">
        <v>52</v>
      </c>
      <c r="F2128" t="s">
        <v>25</v>
      </c>
      <c r="G2128">
        <v>21278</v>
      </c>
      <c r="H2128">
        <v>36</v>
      </c>
      <c r="I2128" t="s">
        <v>35</v>
      </c>
      <c r="J2128" t="s">
        <v>27</v>
      </c>
      <c r="K2128">
        <v>1248</v>
      </c>
      <c r="L2128">
        <v>0.188010653</v>
      </c>
      <c r="M2128" t="s">
        <v>38</v>
      </c>
      <c r="N2128">
        <v>29</v>
      </c>
      <c r="O2128">
        <v>1763</v>
      </c>
      <c r="P2128">
        <v>5396.0833329999996</v>
      </c>
      <c r="Q2128">
        <v>19011</v>
      </c>
      <c r="R2128">
        <v>0.20361453500000001</v>
      </c>
      <c r="S2128">
        <v>0</v>
      </c>
      <c r="T2128">
        <v>52</v>
      </c>
    </row>
    <row r="2129" spans="1:20" x14ac:dyDescent="0.25">
      <c r="A2129" s="1">
        <v>45228</v>
      </c>
      <c r="B2129">
        <v>53</v>
      </c>
      <c r="C2129">
        <v>118872</v>
      </c>
      <c r="D2129">
        <v>633</v>
      </c>
      <c r="E2129" t="s">
        <v>20</v>
      </c>
      <c r="F2129" t="s">
        <v>29</v>
      </c>
      <c r="G2129">
        <v>15555</v>
      </c>
      <c r="H2129">
        <v>48</v>
      </c>
      <c r="I2129" t="s">
        <v>35</v>
      </c>
      <c r="J2129" t="s">
        <v>27</v>
      </c>
      <c r="K2129">
        <v>566</v>
      </c>
      <c r="L2129">
        <v>8.4763975000000005E-2</v>
      </c>
      <c r="M2129" t="s">
        <v>24</v>
      </c>
      <c r="N2129">
        <v>26</v>
      </c>
      <c r="O2129">
        <v>2288</v>
      </c>
      <c r="P2129">
        <v>9906</v>
      </c>
      <c r="Q2129">
        <v>220723</v>
      </c>
      <c r="R2129">
        <v>0.21151524099999999</v>
      </c>
      <c r="S2129">
        <v>1</v>
      </c>
      <c r="T2129">
        <v>36</v>
      </c>
    </row>
    <row r="2130" spans="1:20" x14ac:dyDescent="0.25">
      <c r="A2130" s="1">
        <v>45229</v>
      </c>
      <c r="B2130">
        <v>48</v>
      </c>
      <c r="C2130">
        <v>183810</v>
      </c>
      <c r="D2130">
        <v>521</v>
      </c>
      <c r="E2130" t="s">
        <v>20</v>
      </c>
      <c r="F2130" t="s">
        <v>25</v>
      </c>
      <c r="G2130">
        <v>14931</v>
      </c>
      <c r="H2130">
        <v>96</v>
      </c>
      <c r="I2130" t="s">
        <v>26</v>
      </c>
      <c r="J2130" t="s">
        <v>27</v>
      </c>
      <c r="K2130">
        <v>375</v>
      </c>
      <c r="L2130">
        <v>0.33816954199999999</v>
      </c>
      <c r="M2130" t="s">
        <v>28</v>
      </c>
      <c r="N2130">
        <v>20</v>
      </c>
      <c r="O2130">
        <v>15718</v>
      </c>
      <c r="P2130">
        <v>15317.5</v>
      </c>
      <c r="Q2130">
        <v>7225</v>
      </c>
      <c r="R2130">
        <v>0.309156563</v>
      </c>
      <c r="S2130">
        <v>1</v>
      </c>
      <c r="T2130">
        <v>43.2</v>
      </c>
    </row>
    <row r="2131" spans="1:20" x14ac:dyDescent="0.25">
      <c r="A2131" s="1">
        <v>45230</v>
      </c>
      <c r="B2131">
        <v>48</v>
      </c>
      <c r="C2131">
        <v>108049</v>
      </c>
      <c r="D2131">
        <v>523</v>
      </c>
      <c r="E2131" t="s">
        <v>20</v>
      </c>
      <c r="F2131" t="s">
        <v>29</v>
      </c>
      <c r="G2131">
        <v>17413</v>
      </c>
      <c r="H2131">
        <v>60</v>
      </c>
      <c r="I2131" t="s">
        <v>22</v>
      </c>
      <c r="J2131" t="s">
        <v>27</v>
      </c>
      <c r="K2131">
        <v>524</v>
      </c>
      <c r="L2131">
        <v>0.72363678200000003</v>
      </c>
      <c r="M2131" t="s">
        <v>28</v>
      </c>
      <c r="N2131">
        <v>30</v>
      </c>
      <c r="O2131">
        <v>1617</v>
      </c>
      <c r="P2131">
        <v>9004.0833330000005</v>
      </c>
      <c r="Q2131">
        <v>10270</v>
      </c>
      <c r="R2131">
        <v>0.26760251400000001</v>
      </c>
      <c r="S2131">
        <v>1</v>
      </c>
      <c r="T2131">
        <v>48.8</v>
      </c>
    </row>
    <row r="2132" spans="1:20" x14ac:dyDescent="0.25">
      <c r="A2132" s="1">
        <v>45231</v>
      </c>
      <c r="B2132">
        <v>45</v>
      </c>
      <c r="C2132">
        <v>62106</v>
      </c>
      <c r="D2132">
        <v>613</v>
      </c>
      <c r="E2132" t="s">
        <v>20</v>
      </c>
      <c r="F2132" t="s">
        <v>25</v>
      </c>
      <c r="G2132">
        <v>30260</v>
      </c>
      <c r="H2132">
        <v>72</v>
      </c>
      <c r="I2132" t="s">
        <v>26</v>
      </c>
      <c r="J2132" t="s">
        <v>30</v>
      </c>
      <c r="K2132">
        <v>368</v>
      </c>
      <c r="L2132">
        <v>6.8453545000000005E-2</v>
      </c>
      <c r="M2132" t="s">
        <v>34</v>
      </c>
      <c r="N2132">
        <v>26</v>
      </c>
      <c r="O2132">
        <v>2939</v>
      </c>
      <c r="P2132">
        <v>5175.5</v>
      </c>
      <c r="Q2132">
        <v>12681</v>
      </c>
      <c r="R2132">
        <v>0.256292668</v>
      </c>
      <c r="S2132">
        <v>0</v>
      </c>
      <c r="T2132">
        <v>55</v>
      </c>
    </row>
    <row r="2133" spans="1:20" x14ac:dyDescent="0.25">
      <c r="A2133" t="s">
        <v>165</v>
      </c>
      <c r="B2133">
        <v>40</v>
      </c>
      <c r="C2133">
        <v>76794</v>
      </c>
      <c r="E2133" t="s">
        <v>39</v>
      </c>
      <c r="F2133" t="s">
        <v>76</v>
      </c>
      <c r="G2133">
        <v>17759</v>
      </c>
      <c r="H2133">
        <v>120</v>
      </c>
      <c r="I2133" t="s">
        <v>26</v>
      </c>
      <c r="J2133" t="s">
        <v>30</v>
      </c>
      <c r="K2133">
        <v>371</v>
      </c>
      <c r="L2133">
        <v>3.2185284000000002E-2</v>
      </c>
      <c r="M2133" t="s">
        <v>24</v>
      </c>
      <c r="N2133">
        <v>28</v>
      </c>
      <c r="O2133">
        <v>11863</v>
      </c>
      <c r="P2133">
        <v>6399.5</v>
      </c>
      <c r="Q2133">
        <v>29396</v>
      </c>
      <c r="R2133">
        <v>0.327514951</v>
      </c>
      <c r="S2133">
        <v>0</v>
      </c>
      <c r="T2133">
        <v>68</v>
      </c>
    </row>
    <row r="2134" spans="1:20" x14ac:dyDescent="0.25">
      <c r="A2134" s="1">
        <v>45233</v>
      </c>
      <c r="B2134">
        <v>48</v>
      </c>
      <c r="C2134">
        <v>49157</v>
      </c>
      <c r="D2134">
        <v>544</v>
      </c>
      <c r="E2134" t="s">
        <v>20</v>
      </c>
      <c r="F2134" t="s">
        <v>21</v>
      </c>
      <c r="G2134">
        <v>15186</v>
      </c>
      <c r="H2134">
        <v>36</v>
      </c>
      <c r="I2134" t="s">
        <v>22</v>
      </c>
      <c r="J2134" t="s">
        <v>27</v>
      </c>
      <c r="K2134">
        <v>556</v>
      </c>
      <c r="L2134">
        <v>0.26082145200000001</v>
      </c>
      <c r="M2134" t="s">
        <v>28</v>
      </c>
      <c r="N2134">
        <v>24</v>
      </c>
      <c r="O2134">
        <v>7896</v>
      </c>
      <c r="P2134">
        <v>4096.4166670000004</v>
      </c>
      <c r="Q2134">
        <v>5826</v>
      </c>
      <c r="R2134">
        <v>0.23226554199999999</v>
      </c>
      <c r="S2134">
        <v>0</v>
      </c>
      <c r="T2134">
        <v>53</v>
      </c>
    </row>
    <row r="2135" spans="1:20" x14ac:dyDescent="0.25">
      <c r="A2135" s="1">
        <v>45234</v>
      </c>
      <c r="B2135">
        <v>47</v>
      </c>
      <c r="C2135">
        <v>51117</v>
      </c>
      <c r="D2135">
        <v>552</v>
      </c>
      <c r="F2135" t="s">
        <v>25</v>
      </c>
      <c r="G2135">
        <v>37357</v>
      </c>
      <c r="H2135">
        <v>48</v>
      </c>
      <c r="I2135" t="s">
        <v>22</v>
      </c>
      <c r="J2135" t="s">
        <v>23</v>
      </c>
      <c r="K2135">
        <v>832</v>
      </c>
      <c r="L2135">
        <v>0.379688792</v>
      </c>
      <c r="M2135" t="s">
        <v>24</v>
      </c>
      <c r="N2135">
        <v>30</v>
      </c>
      <c r="O2135">
        <v>1303</v>
      </c>
      <c r="P2135">
        <v>4259.75</v>
      </c>
      <c r="Q2135">
        <v>199959</v>
      </c>
      <c r="R2135">
        <v>0.26237571300000001</v>
      </c>
      <c r="S2135">
        <v>0</v>
      </c>
      <c r="T2135">
        <v>49</v>
      </c>
    </row>
    <row r="2136" spans="1:20" x14ac:dyDescent="0.25">
      <c r="A2136" s="1">
        <v>45235</v>
      </c>
      <c r="B2136">
        <v>35</v>
      </c>
      <c r="C2136">
        <v>39303</v>
      </c>
      <c r="D2136">
        <v>578</v>
      </c>
      <c r="E2136" t="s">
        <v>20</v>
      </c>
      <c r="F2136" t="s">
        <v>32</v>
      </c>
      <c r="G2136">
        <v>13198</v>
      </c>
      <c r="H2136">
        <v>48</v>
      </c>
      <c r="I2136" t="s">
        <v>26</v>
      </c>
      <c r="J2136" t="s">
        <v>27</v>
      </c>
      <c r="K2136">
        <v>546</v>
      </c>
      <c r="L2136">
        <v>0.26732644700000002</v>
      </c>
      <c r="M2136" t="s">
        <v>24</v>
      </c>
      <c r="N2136">
        <v>35</v>
      </c>
      <c r="O2136">
        <v>864</v>
      </c>
      <c r="P2136">
        <v>3275.25</v>
      </c>
      <c r="Q2136">
        <v>8190</v>
      </c>
      <c r="R2136">
        <v>0.1753584</v>
      </c>
      <c r="S2136">
        <v>0</v>
      </c>
      <c r="T2136">
        <v>53</v>
      </c>
    </row>
    <row r="2137" spans="1:20" x14ac:dyDescent="0.25">
      <c r="A2137" s="1">
        <v>45236</v>
      </c>
      <c r="B2137">
        <v>33</v>
      </c>
      <c r="C2137">
        <v>43673</v>
      </c>
      <c r="D2137">
        <v>577</v>
      </c>
      <c r="F2137" t="s">
        <v>29</v>
      </c>
      <c r="G2137">
        <v>38619</v>
      </c>
      <c r="H2137">
        <v>36</v>
      </c>
      <c r="I2137" t="s">
        <v>26</v>
      </c>
      <c r="J2137" t="s">
        <v>23</v>
      </c>
      <c r="K2137">
        <v>245</v>
      </c>
      <c r="L2137">
        <v>0.28735613199999999</v>
      </c>
      <c r="M2137" t="s">
        <v>31</v>
      </c>
      <c r="N2137">
        <v>29</v>
      </c>
      <c r="O2137">
        <v>1878</v>
      </c>
      <c r="P2137">
        <v>3639.416667</v>
      </c>
      <c r="Q2137">
        <v>11877</v>
      </c>
      <c r="R2137">
        <v>0.22180175899999999</v>
      </c>
      <c r="S2137">
        <v>0</v>
      </c>
      <c r="T2137">
        <v>56</v>
      </c>
    </row>
    <row r="2138" spans="1:20" x14ac:dyDescent="0.25">
      <c r="A2138" s="1">
        <v>45237</v>
      </c>
      <c r="B2138">
        <v>41</v>
      </c>
      <c r="C2138">
        <v>47075</v>
      </c>
      <c r="D2138">
        <v>633</v>
      </c>
      <c r="E2138" t="s">
        <v>20</v>
      </c>
      <c r="F2138" t="s">
        <v>21</v>
      </c>
      <c r="G2138">
        <v>28265</v>
      </c>
      <c r="H2138">
        <v>60</v>
      </c>
      <c r="I2138" t="s">
        <v>22</v>
      </c>
      <c r="J2138" t="s">
        <v>30</v>
      </c>
      <c r="K2138">
        <v>670</v>
      </c>
      <c r="L2138">
        <v>0.52063358699999995</v>
      </c>
      <c r="M2138" t="s">
        <v>24</v>
      </c>
      <c r="N2138">
        <v>26</v>
      </c>
      <c r="O2138">
        <v>3500</v>
      </c>
      <c r="P2138">
        <v>3922.916667</v>
      </c>
      <c r="Q2138">
        <v>158701</v>
      </c>
      <c r="R2138">
        <v>0.20825268899999999</v>
      </c>
      <c r="S2138">
        <v>0</v>
      </c>
      <c r="T2138">
        <v>51</v>
      </c>
    </row>
    <row r="2139" spans="1:20" x14ac:dyDescent="0.25">
      <c r="A2139" s="1">
        <v>45238</v>
      </c>
      <c r="B2139">
        <v>58</v>
      </c>
      <c r="C2139">
        <v>130696</v>
      </c>
      <c r="D2139">
        <v>601</v>
      </c>
      <c r="E2139" t="s">
        <v>45</v>
      </c>
      <c r="F2139" t="s">
        <v>29</v>
      </c>
      <c r="G2139">
        <v>28585</v>
      </c>
      <c r="H2139">
        <v>60</v>
      </c>
      <c r="I2139" t="s">
        <v>26</v>
      </c>
      <c r="J2139" t="s">
        <v>23</v>
      </c>
      <c r="K2139">
        <v>314</v>
      </c>
      <c r="L2139">
        <v>0.21570296999999999</v>
      </c>
      <c r="M2139" t="s">
        <v>24</v>
      </c>
      <c r="N2139">
        <v>32</v>
      </c>
      <c r="O2139">
        <v>2091</v>
      </c>
      <c r="P2139">
        <v>10891.333329999999</v>
      </c>
      <c r="Q2139">
        <v>59821</v>
      </c>
      <c r="R2139">
        <v>0.204331393</v>
      </c>
      <c r="S2139">
        <v>1</v>
      </c>
      <c r="T2139">
        <v>39.200000000000003</v>
      </c>
    </row>
    <row r="2140" spans="1:20" x14ac:dyDescent="0.25">
      <c r="A2140" s="1">
        <v>45239</v>
      </c>
      <c r="B2140">
        <v>25</v>
      </c>
      <c r="C2140">
        <v>25970</v>
      </c>
      <c r="D2140">
        <v>493</v>
      </c>
      <c r="F2140" t="s">
        <v>25</v>
      </c>
      <c r="G2140">
        <v>18024</v>
      </c>
      <c r="H2140">
        <v>48</v>
      </c>
      <c r="I2140" t="s">
        <v>22</v>
      </c>
      <c r="J2140" t="s">
        <v>23</v>
      </c>
      <c r="K2140">
        <v>655</v>
      </c>
      <c r="L2140">
        <v>0.188980288</v>
      </c>
      <c r="M2140" t="s">
        <v>34</v>
      </c>
      <c r="N2140">
        <v>33</v>
      </c>
      <c r="O2140">
        <v>2647</v>
      </c>
      <c r="P2140">
        <v>2164.166667</v>
      </c>
      <c r="Q2140">
        <v>22174</v>
      </c>
      <c r="R2140">
        <v>0.28722584099999998</v>
      </c>
      <c r="S2140">
        <v>0</v>
      </c>
      <c r="T2140">
        <v>57</v>
      </c>
    </row>
    <row r="2141" spans="1:20" x14ac:dyDescent="0.25">
      <c r="A2141" s="1">
        <v>45240</v>
      </c>
      <c r="B2141">
        <v>22</v>
      </c>
      <c r="C2141">
        <v>53508</v>
      </c>
      <c r="D2141">
        <v>509</v>
      </c>
      <c r="E2141" t="s">
        <v>45</v>
      </c>
      <c r="F2141" t="s">
        <v>41</v>
      </c>
      <c r="G2141">
        <v>13531</v>
      </c>
      <c r="H2141">
        <v>24</v>
      </c>
      <c r="I2141" t="s">
        <v>44</v>
      </c>
      <c r="J2141" t="s">
        <v>30</v>
      </c>
      <c r="K2141">
        <v>497</v>
      </c>
      <c r="L2141">
        <v>0.37244375499999999</v>
      </c>
      <c r="M2141" t="s">
        <v>24</v>
      </c>
      <c r="N2141">
        <v>31</v>
      </c>
      <c r="O2141">
        <v>20916</v>
      </c>
      <c r="P2141">
        <v>4459</v>
      </c>
      <c r="Q2141">
        <v>131004</v>
      </c>
      <c r="R2141">
        <v>0.195069875</v>
      </c>
      <c r="S2141">
        <v>1</v>
      </c>
      <c r="T2141">
        <v>41.6</v>
      </c>
    </row>
    <row r="2142" spans="1:20" x14ac:dyDescent="0.25">
      <c r="A2142" s="1">
        <v>45241</v>
      </c>
      <c r="B2142">
        <v>41</v>
      </c>
      <c r="C2142">
        <v>25751</v>
      </c>
      <c r="D2142">
        <v>618</v>
      </c>
      <c r="E2142" t="s">
        <v>20</v>
      </c>
      <c r="F2142" t="s">
        <v>25</v>
      </c>
      <c r="G2142">
        <v>25165</v>
      </c>
      <c r="H2142">
        <v>72</v>
      </c>
      <c r="I2142" t="s">
        <v>26</v>
      </c>
      <c r="J2142" t="s">
        <v>23</v>
      </c>
      <c r="K2142">
        <v>393</v>
      </c>
      <c r="L2142">
        <v>0.17143778300000001</v>
      </c>
      <c r="M2142" t="s">
        <v>28</v>
      </c>
      <c r="N2142">
        <v>31</v>
      </c>
      <c r="O2142">
        <v>6507</v>
      </c>
      <c r="P2142">
        <v>2145.916667</v>
      </c>
      <c r="Q2142">
        <v>89191</v>
      </c>
      <c r="R2142">
        <v>0.22754774899999999</v>
      </c>
      <c r="S2142">
        <v>0</v>
      </c>
      <c r="T2142">
        <v>52</v>
      </c>
    </row>
    <row r="2143" spans="1:20" x14ac:dyDescent="0.25">
      <c r="A2143" s="1">
        <v>45242</v>
      </c>
      <c r="B2143">
        <v>40</v>
      </c>
      <c r="C2143">
        <v>21124</v>
      </c>
      <c r="D2143">
        <v>648</v>
      </c>
      <c r="E2143" t="s">
        <v>33</v>
      </c>
      <c r="F2143" t="s">
        <v>41</v>
      </c>
      <c r="G2143">
        <v>32398</v>
      </c>
      <c r="H2143">
        <v>48</v>
      </c>
      <c r="I2143" t="s">
        <v>22</v>
      </c>
      <c r="J2143" t="s">
        <v>27</v>
      </c>
      <c r="K2143">
        <v>263</v>
      </c>
      <c r="L2143">
        <v>0.25679475299999999</v>
      </c>
      <c r="M2143" t="s">
        <v>24</v>
      </c>
      <c r="N2143">
        <v>22</v>
      </c>
      <c r="O2143">
        <v>13264</v>
      </c>
      <c r="P2143">
        <v>1760.333333</v>
      </c>
      <c r="Q2143">
        <v>162174</v>
      </c>
      <c r="R2143">
        <v>0.238817682</v>
      </c>
      <c r="S2143">
        <v>0</v>
      </c>
      <c r="T2143">
        <v>49</v>
      </c>
    </row>
    <row r="2144" spans="1:20" x14ac:dyDescent="0.25">
      <c r="A2144" s="1">
        <v>45243</v>
      </c>
      <c r="B2144">
        <v>42</v>
      </c>
      <c r="C2144">
        <v>93567</v>
      </c>
      <c r="D2144">
        <v>553</v>
      </c>
      <c r="E2144" t="s">
        <v>20</v>
      </c>
      <c r="F2144" t="s">
        <v>32</v>
      </c>
      <c r="G2144">
        <v>44614</v>
      </c>
      <c r="H2144">
        <v>36</v>
      </c>
      <c r="I2144" t="s">
        <v>22</v>
      </c>
      <c r="J2144" t="s">
        <v>30</v>
      </c>
      <c r="K2144">
        <v>307</v>
      </c>
      <c r="L2144">
        <v>0.635624996</v>
      </c>
      <c r="M2144" t="s">
        <v>28</v>
      </c>
      <c r="N2144">
        <v>27</v>
      </c>
      <c r="O2144">
        <v>13490</v>
      </c>
      <c r="P2144">
        <v>7797.25</v>
      </c>
      <c r="Q2144">
        <v>68658</v>
      </c>
      <c r="R2144">
        <v>0.24537383600000001</v>
      </c>
      <c r="S2144">
        <v>0</v>
      </c>
      <c r="T2144">
        <v>55</v>
      </c>
    </row>
    <row r="2145" spans="1:20" x14ac:dyDescent="0.25">
      <c r="A2145" s="1">
        <v>45244</v>
      </c>
      <c r="B2145">
        <v>42</v>
      </c>
      <c r="C2145">
        <v>118021</v>
      </c>
      <c r="D2145">
        <v>596</v>
      </c>
      <c r="E2145" t="s">
        <v>45</v>
      </c>
      <c r="F2145" t="s">
        <v>41</v>
      </c>
      <c r="G2145">
        <v>22507</v>
      </c>
      <c r="H2145">
        <v>60</v>
      </c>
      <c r="I2145" t="s">
        <v>22</v>
      </c>
      <c r="J2145" t="s">
        <v>27</v>
      </c>
      <c r="K2145">
        <v>313</v>
      </c>
      <c r="L2145">
        <v>0.25081827600000001</v>
      </c>
      <c r="M2145" t="s">
        <v>28</v>
      </c>
      <c r="N2145">
        <v>39</v>
      </c>
      <c r="O2145">
        <v>9088</v>
      </c>
      <c r="P2145">
        <v>9835.0833330000005</v>
      </c>
      <c r="Q2145">
        <v>38278</v>
      </c>
      <c r="R2145">
        <v>0.21301267300000001</v>
      </c>
      <c r="S2145">
        <v>1</v>
      </c>
      <c r="T2145">
        <v>47.2</v>
      </c>
    </row>
    <row r="2146" spans="1:20" x14ac:dyDescent="0.25">
      <c r="A2146" s="1">
        <v>45245</v>
      </c>
      <c r="B2146">
        <v>37</v>
      </c>
      <c r="C2146">
        <v>38645</v>
      </c>
      <c r="D2146">
        <v>562</v>
      </c>
      <c r="E2146" t="s">
        <v>20</v>
      </c>
      <c r="F2146" t="s">
        <v>32</v>
      </c>
      <c r="G2146">
        <v>7884</v>
      </c>
      <c r="H2146">
        <v>48</v>
      </c>
      <c r="I2146" t="s">
        <v>22</v>
      </c>
      <c r="J2146" t="s">
        <v>27</v>
      </c>
      <c r="K2146">
        <v>323</v>
      </c>
      <c r="L2146">
        <v>0.546391768</v>
      </c>
      <c r="M2146" t="s">
        <v>28</v>
      </c>
      <c r="N2146">
        <v>21</v>
      </c>
      <c r="O2146">
        <v>6541</v>
      </c>
      <c r="P2146">
        <v>3220.416667</v>
      </c>
      <c r="Q2146">
        <v>68356</v>
      </c>
      <c r="R2146">
        <v>0.227010303</v>
      </c>
      <c r="S2146">
        <v>0</v>
      </c>
      <c r="T2146">
        <v>58</v>
      </c>
    </row>
    <row r="2147" spans="1:20" x14ac:dyDescent="0.25">
      <c r="A2147" s="1">
        <v>45246</v>
      </c>
      <c r="B2147">
        <v>57</v>
      </c>
      <c r="C2147">
        <v>72159</v>
      </c>
      <c r="D2147">
        <v>591</v>
      </c>
      <c r="E2147" t="s">
        <v>45</v>
      </c>
      <c r="F2147" t="s">
        <v>29</v>
      </c>
      <c r="G2147">
        <v>38434</v>
      </c>
      <c r="H2147">
        <v>48</v>
      </c>
      <c r="I2147" t="s">
        <v>22</v>
      </c>
      <c r="J2147" t="s">
        <v>27</v>
      </c>
      <c r="K2147">
        <v>456</v>
      </c>
      <c r="L2147">
        <v>0.55088434100000006</v>
      </c>
      <c r="M2147" t="s">
        <v>34</v>
      </c>
      <c r="N2147">
        <v>18</v>
      </c>
      <c r="O2147">
        <v>4231</v>
      </c>
      <c r="P2147">
        <v>6013.25</v>
      </c>
      <c r="Q2147">
        <v>112720</v>
      </c>
      <c r="R2147">
        <v>0.27619410300000002</v>
      </c>
      <c r="S2147">
        <v>0</v>
      </c>
      <c r="T2147">
        <v>69</v>
      </c>
    </row>
    <row r="2148" spans="1:20" x14ac:dyDescent="0.25">
      <c r="A2148" s="1">
        <v>45247</v>
      </c>
      <c r="B2148">
        <v>20</v>
      </c>
      <c r="C2148">
        <v>37332</v>
      </c>
      <c r="D2148">
        <v>572</v>
      </c>
      <c r="E2148" t="s">
        <v>20</v>
      </c>
      <c r="F2148" t="s">
        <v>29</v>
      </c>
      <c r="G2148">
        <v>19788</v>
      </c>
      <c r="H2148">
        <v>36</v>
      </c>
      <c r="I2148" t="s">
        <v>22</v>
      </c>
      <c r="J2148" t="s">
        <v>23</v>
      </c>
      <c r="K2148">
        <v>368</v>
      </c>
      <c r="L2148">
        <v>0.49870015699999998</v>
      </c>
      <c r="M2148" t="s">
        <v>31</v>
      </c>
      <c r="N2148">
        <v>17</v>
      </c>
      <c r="O2148">
        <v>5137</v>
      </c>
      <c r="P2148">
        <v>3111</v>
      </c>
      <c r="Q2148">
        <v>49785</v>
      </c>
      <c r="R2148">
        <v>0.243294386</v>
      </c>
      <c r="S2148">
        <v>0</v>
      </c>
      <c r="T2148">
        <v>56</v>
      </c>
    </row>
    <row r="2149" spans="1:20" x14ac:dyDescent="0.25">
      <c r="A2149" s="1">
        <v>45248</v>
      </c>
      <c r="B2149">
        <v>30</v>
      </c>
      <c r="C2149">
        <v>34513</v>
      </c>
      <c r="D2149">
        <v>504</v>
      </c>
      <c r="E2149" t="s">
        <v>33</v>
      </c>
      <c r="F2149" t="s">
        <v>29</v>
      </c>
      <c r="G2149">
        <v>21591</v>
      </c>
      <c r="H2149">
        <v>36</v>
      </c>
      <c r="I2149" t="s">
        <v>22</v>
      </c>
      <c r="J2149" t="s">
        <v>30</v>
      </c>
      <c r="K2149">
        <v>533</v>
      </c>
      <c r="L2149">
        <v>7.1228258000000003E-2</v>
      </c>
      <c r="M2149" t="s">
        <v>24</v>
      </c>
      <c r="N2149">
        <v>24</v>
      </c>
      <c r="O2149">
        <v>5782</v>
      </c>
      <c r="P2149">
        <v>2876.083333</v>
      </c>
      <c r="Q2149">
        <v>113972</v>
      </c>
      <c r="R2149">
        <v>0.303163607</v>
      </c>
      <c r="S2149">
        <v>0</v>
      </c>
      <c r="T2149">
        <v>53</v>
      </c>
    </row>
    <row r="2150" spans="1:20" x14ac:dyDescent="0.25">
      <c r="A2150" s="1">
        <v>45249</v>
      </c>
      <c r="B2150">
        <v>38</v>
      </c>
      <c r="C2150">
        <v>39714</v>
      </c>
      <c r="E2150" t="s">
        <v>20</v>
      </c>
      <c r="F2150" t="s">
        <v>29</v>
      </c>
      <c r="G2150">
        <v>24312</v>
      </c>
      <c r="H2150">
        <v>72</v>
      </c>
      <c r="I2150" t="s">
        <v>22</v>
      </c>
      <c r="J2150" t="s">
        <v>27</v>
      </c>
      <c r="K2150">
        <v>508</v>
      </c>
      <c r="L2150">
        <v>0.171299954</v>
      </c>
      <c r="M2150" t="s">
        <v>24</v>
      </c>
      <c r="N2150">
        <v>27</v>
      </c>
      <c r="O2150">
        <v>1017</v>
      </c>
      <c r="P2150">
        <v>3309.5</v>
      </c>
      <c r="Q2150">
        <v>10418</v>
      </c>
      <c r="R2150">
        <v>0.22136742600000001</v>
      </c>
      <c r="S2150">
        <v>0</v>
      </c>
      <c r="T2150">
        <v>51</v>
      </c>
    </row>
    <row r="2151" spans="1:20" x14ac:dyDescent="0.25">
      <c r="A2151" s="1">
        <v>45250</v>
      </c>
      <c r="B2151">
        <v>20</v>
      </c>
      <c r="C2151">
        <v>49540</v>
      </c>
      <c r="D2151">
        <v>505</v>
      </c>
      <c r="E2151" t="s">
        <v>20</v>
      </c>
      <c r="F2151" t="s">
        <v>25</v>
      </c>
      <c r="G2151">
        <v>20568</v>
      </c>
      <c r="H2151">
        <v>108</v>
      </c>
      <c r="I2151" t="s">
        <v>26</v>
      </c>
      <c r="J2151" t="s">
        <v>23</v>
      </c>
      <c r="K2151">
        <v>835</v>
      </c>
      <c r="L2151">
        <v>0.35289156100000002</v>
      </c>
      <c r="M2151" t="s">
        <v>31</v>
      </c>
      <c r="N2151">
        <v>29</v>
      </c>
      <c r="O2151">
        <v>7081</v>
      </c>
      <c r="P2151">
        <v>4128.3333329999996</v>
      </c>
      <c r="Q2151">
        <v>53888</v>
      </c>
      <c r="R2151">
        <v>0.28825260899999999</v>
      </c>
      <c r="S2151">
        <v>0</v>
      </c>
      <c r="T2151">
        <v>54</v>
      </c>
    </row>
    <row r="2152" spans="1:20" x14ac:dyDescent="0.25">
      <c r="A2152" s="1">
        <v>45251</v>
      </c>
      <c r="B2152">
        <v>37</v>
      </c>
      <c r="C2152">
        <v>37385</v>
      </c>
      <c r="D2152">
        <v>572</v>
      </c>
      <c r="E2152" t="s">
        <v>20</v>
      </c>
      <c r="F2152" t="s">
        <v>32</v>
      </c>
      <c r="G2152">
        <v>32413</v>
      </c>
      <c r="H2152">
        <v>96</v>
      </c>
      <c r="I2152" t="s">
        <v>26</v>
      </c>
      <c r="J2152" t="s">
        <v>27</v>
      </c>
      <c r="K2152">
        <v>453</v>
      </c>
      <c r="L2152">
        <v>4.2718388000000003E-2</v>
      </c>
      <c r="M2152" t="s">
        <v>28</v>
      </c>
      <c r="N2152">
        <v>24</v>
      </c>
      <c r="O2152">
        <v>3396</v>
      </c>
      <c r="P2152">
        <v>3115.416667</v>
      </c>
      <c r="Q2152">
        <v>21001</v>
      </c>
      <c r="R2152">
        <v>0.23170687500000001</v>
      </c>
      <c r="S2152">
        <v>0</v>
      </c>
      <c r="T2152">
        <v>51</v>
      </c>
    </row>
    <row r="2153" spans="1:20" x14ac:dyDescent="0.25">
      <c r="A2153" s="1">
        <v>45252</v>
      </c>
      <c r="B2153">
        <v>59</v>
      </c>
      <c r="C2153">
        <v>72861</v>
      </c>
      <c r="D2153">
        <v>650</v>
      </c>
      <c r="E2153" t="s">
        <v>20</v>
      </c>
      <c r="G2153">
        <v>54613</v>
      </c>
      <c r="H2153">
        <v>60</v>
      </c>
      <c r="I2153" t="s">
        <v>22</v>
      </c>
      <c r="J2153" t="s">
        <v>27</v>
      </c>
      <c r="K2153">
        <v>653</v>
      </c>
      <c r="L2153">
        <v>0.193265466</v>
      </c>
      <c r="M2153" t="s">
        <v>38</v>
      </c>
      <c r="N2153">
        <v>33</v>
      </c>
      <c r="O2153">
        <v>14245</v>
      </c>
      <c r="P2153">
        <v>6071.75</v>
      </c>
      <c r="Q2153">
        <v>79939</v>
      </c>
      <c r="R2153">
        <v>0.22513625500000001</v>
      </c>
      <c r="S2153">
        <v>0</v>
      </c>
      <c r="T2153">
        <v>42</v>
      </c>
    </row>
    <row r="2154" spans="1:20" x14ac:dyDescent="0.25">
      <c r="A2154" s="1">
        <v>45253</v>
      </c>
      <c r="B2154">
        <v>40</v>
      </c>
      <c r="C2154">
        <v>117545</v>
      </c>
      <c r="D2154">
        <v>512</v>
      </c>
      <c r="E2154" t="s">
        <v>20</v>
      </c>
      <c r="F2154" t="s">
        <v>29</v>
      </c>
      <c r="H2154">
        <v>48</v>
      </c>
      <c r="I2154" t="s">
        <v>22</v>
      </c>
      <c r="J2154" t="s">
        <v>27</v>
      </c>
      <c r="K2154">
        <v>220</v>
      </c>
      <c r="L2154">
        <v>0.43336687200000001</v>
      </c>
      <c r="M2154" t="s">
        <v>38</v>
      </c>
      <c r="N2154">
        <v>22</v>
      </c>
      <c r="O2154">
        <v>3898</v>
      </c>
      <c r="P2154">
        <v>9795.4166669999995</v>
      </c>
      <c r="Q2154">
        <v>81147</v>
      </c>
      <c r="R2154">
        <v>0.26861216199999999</v>
      </c>
      <c r="S2154">
        <v>1</v>
      </c>
      <c r="T2154">
        <v>42.4</v>
      </c>
    </row>
    <row r="2155" spans="1:20" x14ac:dyDescent="0.25">
      <c r="A2155" s="1">
        <v>45254</v>
      </c>
      <c r="B2155">
        <v>42</v>
      </c>
      <c r="C2155">
        <v>57297</v>
      </c>
      <c r="D2155">
        <v>567</v>
      </c>
      <c r="E2155" t="s">
        <v>20</v>
      </c>
      <c r="F2155" t="s">
        <v>29</v>
      </c>
      <c r="G2155">
        <v>14783</v>
      </c>
      <c r="H2155">
        <v>84</v>
      </c>
      <c r="I2155" t="s">
        <v>26</v>
      </c>
      <c r="J2155" t="s">
        <v>30</v>
      </c>
      <c r="K2155">
        <v>504</v>
      </c>
      <c r="L2155">
        <v>0.28386305499999998</v>
      </c>
      <c r="M2155" t="s">
        <v>28</v>
      </c>
      <c r="N2155">
        <v>20</v>
      </c>
      <c r="O2155">
        <v>2173</v>
      </c>
      <c r="P2155">
        <v>4774.75</v>
      </c>
      <c r="Q2155">
        <v>1327</v>
      </c>
      <c r="R2155">
        <v>0.29789774600000002</v>
      </c>
      <c r="S2155">
        <v>0</v>
      </c>
      <c r="T2155">
        <v>53</v>
      </c>
    </row>
    <row r="2156" spans="1:20" x14ac:dyDescent="0.25">
      <c r="A2156" s="1">
        <v>45255</v>
      </c>
      <c r="B2156">
        <v>24</v>
      </c>
      <c r="C2156">
        <v>36517</v>
      </c>
      <c r="D2156">
        <v>549</v>
      </c>
      <c r="E2156" t="s">
        <v>20</v>
      </c>
      <c r="F2156" t="s">
        <v>32</v>
      </c>
      <c r="G2156">
        <v>15877</v>
      </c>
      <c r="H2156">
        <v>60</v>
      </c>
      <c r="I2156" t="s">
        <v>26</v>
      </c>
      <c r="J2156" t="s">
        <v>30</v>
      </c>
      <c r="K2156">
        <v>533</v>
      </c>
      <c r="L2156">
        <v>0.15105395199999999</v>
      </c>
      <c r="M2156" t="s">
        <v>28</v>
      </c>
      <c r="N2156">
        <v>18</v>
      </c>
      <c r="O2156">
        <v>1388</v>
      </c>
      <c r="P2156">
        <v>3043.083333</v>
      </c>
      <c r="Q2156">
        <v>43405</v>
      </c>
      <c r="R2156">
        <v>0.22893887299999999</v>
      </c>
      <c r="S2156">
        <v>0</v>
      </c>
      <c r="T2156">
        <v>53</v>
      </c>
    </row>
    <row r="2157" spans="1:20" x14ac:dyDescent="0.25">
      <c r="A2157" s="1">
        <v>45256</v>
      </c>
      <c r="B2157">
        <v>32</v>
      </c>
      <c r="C2157">
        <v>51292</v>
      </c>
      <c r="D2157">
        <v>609</v>
      </c>
      <c r="E2157" t="s">
        <v>20</v>
      </c>
      <c r="F2157" t="s">
        <v>32</v>
      </c>
      <c r="G2157">
        <v>29739</v>
      </c>
      <c r="H2157">
        <v>72</v>
      </c>
      <c r="I2157" t="s">
        <v>35</v>
      </c>
      <c r="J2157" t="s">
        <v>34</v>
      </c>
      <c r="K2157">
        <v>463</v>
      </c>
      <c r="L2157">
        <v>0.54989466099999995</v>
      </c>
      <c r="M2157" t="s">
        <v>38</v>
      </c>
      <c r="N2157">
        <v>24</v>
      </c>
      <c r="O2157">
        <v>8853</v>
      </c>
      <c r="P2157">
        <v>2725.25</v>
      </c>
      <c r="Q2157">
        <v>132454</v>
      </c>
      <c r="R2157">
        <v>0.237427321</v>
      </c>
      <c r="S2157">
        <v>0</v>
      </c>
      <c r="T2157">
        <v>57</v>
      </c>
    </row>
    <row r="2158" spans="1:20" x14ac:dyDescent="0.25">
      <c r="A2158" s="1">
        <v>45257</v>
      </c>
      <c r="B2158">
        <v>35</v>
      </c>
      <c r="C2158">
        <v>43324</v>
      </c>
      <c r="D2158">
        <v>488</v>
      </c>
      <c r="E2158" t="s">
        <v>20</v>
      </c>
      <c r="F2158" t="s">
        <v>25</v>
      </c>
      <c r="G2158">
        <v>33012</v>
      </c>
      <c r="H2158">
        <v>36</v>
      </c>
      <c r="I2158" t="s">
        <v>26</v>
      </c>
      <c r="J2158" t="s">
        <v>27</v>
      </c>
      <c r="K2158">
        <v>318</v>
      </c>
      <c r="L2158">
        <v>0.16913553000000001</v>
      </c>
      <c r="M2158" t="s">
        <v>28</v>
      </c>
      <c r="N2158">
        <v>20</v>
      </c>
      <c r="O2158">
        <v>9606</v>
      </c>
      <c r="P2158">
        <v>3610.333333</v>
      </c>
      <c r="Q2158">
        <v>56204</v>
      </c>
      <c r="R2158">
        <v>0.26196344900000001</v>
      </c>
      <c r="S2158">
        <v>0</v>
      </c>
      <c r="T2158">
        <v>52</v>
      </c>
    </row>
    <row r="2159" spans="1:20" x14ac:dyDescent="0.25">
      <c r="A2159" s="1">
        <v>45258</v>
      </c>
      <c r="B2159">
        <v>36</v>
      </c>
      <c r="C2159">
        <v>15000</v>
      </c>
      <c r="D2159">
        <v>526</v>
      </c>
      <c r="E2159" t="s">
        <v>61</v>
      </c>
      <c r="F2159" t="s">
        <v>85</v>
      </c>
      <c r="G2159">
        <v>16012</v>
      </c>
      <c r="H2159">
        <v>36</v>
      </c>
      <c r="I2159" t="s">
        <v>35</v>
      </c>
      <c r="J2159" t="s">
        <v>27</v>
      </c>
      <c r="K2159">
        <v>489</v>
      </c>
      <c r="L2159">
        <v>9.3530690000000003E-3</v>
      </c>
      <c r="M2159" t="s">
        <v>28</v>
      </c>
      <c r="N2159">
        <v>24</v>
      </c>
      <c r="O2159">
        <v>4197</v>
      </c>
      <c r="P2159">
        <v>1250</v>
      </c>
      <c r="Q2159">
        <v>142686</v>
      </c>
      <c r="R2159">
        <v>0.248131248</v>
      </c>
      <c r="S2159">
        <v>0</v>
      </c>
      <c r="T2159">
        <v>61</v>
      </c>
    </row>
    <row r="2160" spans="1:20" x14ac:dyDescent="0.25">
      <c r="A2160" s="1">
        <v>45259</v>
      </c>
      <c r="B2160">
        <v>55</v>
      </c>
      <c r="C2160">
        <v>153804</v>
      </c>
      <c r="D2160">
        <v>624</v>
      </c>
      <c r="E2160" t="s">
        <v>45</v>
      </c>
      <c r="F2160" t="s">
        <v>21</v>
      </c>
      <c r="G2160">
        <v>13972</v>
      </c>
      <c r="H2160">
        <v>120</v>
      </c>
      <c r="I2160" t="s">
        <v>22</v>
      </c>
      <c r="J2160" t="s">
        <v>27</v>
      </c>
      <c r="K2160">
        <v>432</v>
      </c>
      <c r="L2160">
        <v>0.208883866</v>
      </c>
      <c r="M2160" t="s">
        <v>24</v>
      </c>
      <c r="N2160">
        <v>23</v>
      </c>
      <c r="O2160">
        <v>5534</v>
      </c>
      <c r="P2160">
        <v>12817</v>
      </c>
      <c r="Q2160">
        <v>40156</v>
      </c>
      <c r="R2160">
        <v>0.28402549599999999</v>
      </c>
      <c r="S2160">
        <v>1</v>
      </c>
      <c r="T2160">
        <v>40</v>
      </c>
    </row>
    <row r="2161" spans="1:20" x14ac:dyDescent="0.25">
      <c r="A2161" s="1">
        <v>45260</v>
      </c>
      <c r="B2161">
        <v>46</v>
      </c>
      <c r="C2161">
        <v>24681</v>
      </c>
      <c r="D2161">
        <v>599</v>
      </c>
      <c r="F2161" t="s">
        <v>32</v>
      </c>
      <c r="G2161">
        <v>16265</v>
      </c>
      <c r="H2161">
        <v>96</v>
      </c>
      <c r="I2161" t="s">
        <v>35</v>
      </c>
      <c r="J2161" t="s">
        <v>27</v>
      </c>
      <c r="K2161">
        <v>453</v>
      </c>
      <c r="L2161">
        <v>0.50910794100000001</v>
      </c>
      <c r="M2161" t="s">
        <v>24</v>
      </c>
      <c r="N2161">
        <v>25</v>
      </c>
      <c r="O2161">
        <v>3283</v>
      </c>
      <c r="P2161">
        <v>2056.75</v>
      </c>
      <c r="Q2161">
        <v>9452</v>
      </c>
      <c r="R2161">
        <v>0.267281724</v>
      </c>
      <c r="S2161">
        <v>0</v>
      </c>
      <c r="T2161">
        <v>59</v>
      </c>
    </row>
    <row r="2162" spans="1:20" x14ac:dyDescent="0.25">
      <c r="A2162" s="1">
        <v>45261</v>
      </c>
      <c r="B2162">
        <v>26</v>
      </c>
      <c r="C2162">
        <v>17477</v>
      </c>
      <c r="D2162">
        <v>601</v>
      </c>
      <c r="E2162" t="s">
        <v>20</v>
      </c>
      <c r="F2162" t="s">
        <v>21</v>
      </c>
      <c r="G2162">
        <v>40213</v>
      </c>
      <c r="H2162">
        <v>48</v>
      </c>
      <c r="I2162" t="s">
        <v>26</v>
      </c>
      <c r="J2162" t="s">
        <v>34</v>
      </c>
      <c r="K2162">
        <v>280</v>
      </c>
      <c r="L2162">
        <v>0.157870231</v>
      </c>
      <c r="M2162" t="s">
        <v>28</v>
      </c>
      <c r="N2162">
        <v>25</v>
      </c>
      <c r="O2162">
        <v>34079</v>
      </c>
      <c r="P2162">
        <v>1456.416667</v>
      </c>
      <c r="Q2162">
        <v>36947</v>
      </c>
      <c r="R2162">
        <v>0.26860513000000003</v>
      </c>
      <c r="S2162">
        <v>0</v>
      </c>
      <c r="T2162">
        <v>49</v>
      </c>
    </row>
    <row r="2163" spans="1:20" x14ac:dyDescent="0.25">
      <c r="A2163" s="1">
        <v>45262</v>
      </c>
      <c r="B2163">
        <v>42</v>
      </c>
      <c r="C2163">
        <v>59734</v>
      </c>
      <c r="D2163">
        <v>548</v>
      </c>
      <c r="F2163" t="s">
        <v>21</v>
      </c>
      <c r="G2163">
        <v>24802</v>
      </c>
      <c r="H2163">
        <v>24</v>
      </c>
      <c r="I2163" t="s">
        <v>22</v>
      </c>
      <c r="J2163" t="s">
        <v>30</v>
      </c>
      <c r="K2163">
        <v>734</v>
      </c>
      <c r="L2163">
        <v>0.242946316</v>
      </c>
      <c r="M2163" t="s">
        <v>38</v>
      </c>
      <c r="N2163">
        <v>26</v>
      </c>
      <c r="O2163">
        <v>6925</v>
      </c>
      <c r="P2163">
        <v>4977.8333329999996</v>
      </c>
      <c r="Q2163">
        <v>8446</v>
      </c>
      <c r="R2163">
        <v>0.19649677400000001</v>
      </c>
      <c r="S2163">
        <v>0</v>
      </c>
      <c r="T2163">
        <v>52</v>
      </c>
    </row>
    <row r="2164" spans="1:20" x14ac:dyDescent="0.25">
      <c r="A2164" s="1">
        <v>45263</v>
      </c>
      <c r="B2164">
        <v>45</v>
      </c>
      <c r="C2164">
        <v>46844</v>
      </c>
      <c r="D2164">
        <v>587</v>
      </c>
      <c r="E2164" t="s">
        <v>20</v>
      </c>
      <c r="F2164" t="s">
        <v>32</v>
      </c>
      <c r="G2164">
        <v>42573</v>
      </c>
      <c r="H2164">
        <v>24</v>
      </c>
      <c r="I2164" t="s">
        <v>22</v>
      </c>
      <c r="J2164" t="s">
        <v>27</v>
      </c>
      <c r="K2164">
        <v>470</v>
      </c>
      <c r="L2164">
        <v>0.28402877799999998</v>
      </c>
      <c r="M2164" t="s">
        <v>31</v>
      </c>
      <c r="N2164">
        <v>29</v>
      </c>
      <c r="O2164">
        <v>1115</v>
      </c>
      <c r="P2164">
        <v>3903.666667</v>
      </c>
      <c r="Q2164">
        <v>33218</v>
      </c>
      <c r="R2164">
        <v>0.22276463399999999</v>
      </c>
      <c r="S2164">
        <v>0</v>
      </c>
      <c r="T2164">
        <v>56</v>
      </c>
    </row>
    <row r="2165" spans="1:20" x14ac:dyDescent="0.25">
      <c r="A2165" s="1">
        <v>45264</v>
      </c>
      <c r="B2165">
        <v>53</v>
      </c>
      <c r="C2165">
        <v>131352</v>
      </c>
      <c r="D2165">
        <v>586</v>
      </c>
      <c r="F2165" t="s">
        <v>29</v>
      </c>
      <c r="G2165">
        <v>18768</v>
      </c>
      <c r="H2165">
        <v>48</v>
      </c>
      <c r="I2165" t="s">
        <v>26</v>
      </c>
      <c r="J2165" t="s">
        <v>27</v>
      </c>
      <c r="K2165">
        <v>665</v>
      </c>
      <c r="L2165">
        <v>0.32445326299999999</v>
      </c>
      <c r="M2165" t="s">
        <v>31</v>
      </c>
      <c r="N2165">
        <v>20</v>
      </c>
      <c r="O2165">
        <v>997</v>
      </c>
      <c r="P2165">
        <v>10946</v>
      </c>
      <c r="Q2165">
        <v>3853</v>
      </c>
      <c r="R2165">
        <v>0.23264316900000001</v>
      </c>
      <c r="S2165">
        <v>1</v>
      </c>
      <c r="T2165">
        <v>41.6</v>
      </c>
    </row>
    <row r="2166" spans="1:20" x14ac:dyDescent="0.25">
      <c r="A2166" s="1">
        <v>45265</v>
      </c>
      <c r="B2166">
        <v>58</v>
      </c>
      <c r="C2166">
        <v>75167</v>
      </c>
      <c r="D2166">
        <v>520</v>
      </c>
      <c r="E2166" t="s">
        <v>20</v>
      </c>
      <c r="F2166" t="s">
        <v>29</v>
      </c>
      <c r="G2166">
        <v>33913</v>
      </c>
      <c r="H2166">
        <v>48</v>
      </c>
      <c r="I2166" t="s">
        <v>35</v>
      </c>
      <c r="J2166" t="s">
        <v>23</v>
      </c>
      <c r="K2166">
        <v>519</v>
      </c>
      <c r="L2166">
        <v>0.17268270499999999</v>
      </c>
      <c r="M2166" t="s">
        <v>34</v>
      </c>
      <c r="N2166">
        <v>21</v>
      </c>
      <c r="O2166">
        <v>16810</v>
      </c>
      <c r="P2166">
        <v>6263.9166670000004</v>
      </c>
      <c r="Q2166">
        <v>31883</v>
      </c>
      <c r="R2166">
        <v>0.22233219500000001</v>
      </c>
      <c r="S2166">
        <v>0</v>
      </c>
      <c r="T2166">
        <v>54</v>
      </c>
    </row>
    <row r="2167" spans="1:20" x14ac:dyDescent="0.25">
      <c r="A2167" s="1">
        <v>45266</v>
      </c>
      <c r="B2167">
        <v>27</v>
      </c>
      <c r="D2167">
        <v>545</v>
      </c>
      <c r="E2167" t="s">
        <v>20</v>
      </c>
      <c r="F2167" t="s">
        <v>29</v>
      </c>
      <c r="G2167">
        <v>8380</v>
      </c>
      <c r="I2167" t="s">
        <v>35</v>
      </c>
      <c r="J2167" t="s">
        <v>30</v>
      </c>
      <c r="K2167">
        <v>220</v>
      </c>
      <c r="L2167">
        <v>0.32117216599999998</v>
      </c>
      <c r="M2167" t="s">
        <v>38</v>
      </c>
      <c r="N2167">
        <v>28</v>
      </c>
      <c r="O2167">
        <v>1172</v>
      </c>
      <c r="P2167">
        <v>6438.6666670000004</v>
      </c>
      <c r="Q2167">
        <v>166054</v>
      </c>
      <c r="R2167">
        <v>0.31364112599999999</v>
      </c>
      <c r="S2167">
        <v>0</v>
      </c>
      <c r="T2167">
        <v>50</v>
      </c>
    </row>
    <row r="2168" spans="1:20" x14ac:dyDescent="0.25">
      <c r="A2168" s="1">
        <v>45267</v>
      </c>
      <c r="B2168">
        <v>30</v>
      </c>
      <c r="C2168">
        <v>85219</v>
      </c>
      <c r="E2168" t="s">
        <v>20</v>
      </c>
      <c r="F2168" t="s">
        <v>29</v>
      </c>
      <c r="G2168">
        <v>65642</v>
      </c>
      <c r="H2168">
        <v>48</v>
      </c>
      <c r="I2168" t="s">
        <v>35</v>
      </c>
      <c r="J2168" t="s">
        <v>23</v>
      </c>
      <c r="K2168">
        <v>433</v>
      </c>
      <c r="L2168">
        <v>0.23919583799999999</v>
      </c>
      <c r="M2168" t="s">
        <v>24</v>
      </c>
      <c r="N2168">
        <v>23</v>
      </c>
      <c r="O2168">
        <v>7663</v>
      </c>
      <c r="P2168">
        <v>7101.5833329999996</v>
      </c>
      <c r="Q2168">
        <v>230013</v>
      </c>
      <c r="R2168">
        <v>0.29963907899999997</v>
      </c>
      <c r="S2168">
        <v>0</v>
      </c>
      <c r="T2168">
        <v>48</v>
      </c>
    </row>
    <row r="2169" spans="1:20" x14ac:dyDescent="0.25">
      <c r="A2169" s="1">
        <v>45268</v>
      </c>
      <c r="B2169">
        <v>24</v>
      </c>
      <c r="C2169">
        <v>79727</v>
      </c>
      <c r="E2169" t="s">
        <v>20</v>
      </c>
      <c r="F2169" t="s">
        <v>29</v>
      </c>
      <c r="G2169">
        <v>19215</v>
      </c>
      <c r="H2169">
        <v>12</v>
      </c>
      <c r="I2169" t="s">
        <v>22</v>
      </c>
      <c r="J2169" t="s">
        <v>23</v>
      </c>
      <c r="K2169">
        <v>288</v>
      </c>
      <c r="L2169">
        <v>0.266866461</v>
      </c>
      <c r="M2169" t="s">
        <v>38</v>
      </c>
      <c r="N2169">
        <v>21</v>
      </c>
      <c r="O2169">
        <v>3070</v>
      </c>
      <c r="P2169">
        <v>6643.9166670000004</v>
      </c>
      <c r="Q2169">
        <v>145057</v>
      </c>
      <c r="R2169">
        <v>0.23670502900000001</v>
      </c>
      <c r="S2169">
        <v>1</v>
      </c>
      <c r="T2169">
        <v>38.4</v>
      </c>
    </row>
    <row r="2170" spans="1:20" x14ac:dyDescent="0.25">
      <c r="A2170" s="1">
        <v>45269</v>
      </c>
      <c r="B2170">
        <v>37</v>
      </c>
      <c r="C2170">
        <v>21583</v>
      </c>
      <c r="D2170">
        <v>595</v>
      </c>
      <c r="E2170" t="s">
        <v>20</v>
      </c>
      <c r="F2170" t="s">
        <v>32</v>
      </c>
      <c r="G2170">
        <v>32380</v>
      </c>
      <c r="H2170">
        <v>48</v>
      </c>
      <c r="I2170" t="s">
        <v>22</v>
      </c>
      <c r="J2170" t="s">
        <v>30</v>
      </c>
      <c r="K2170">
        <v>343</v>
      </c>
      <c r="L2170">
        <v>0.28658856700000002</v>
      </c>
      <c r="M2170" t="s">
        <v>24</v>
      </c>
      <c r="N2170">
        <v>21</v>
      </c>
      <c r="O2170">
        <v>8685</v>
      </c>
      <c r="P2170">
        <v>1798.583333</v>
      </c>
      <c r="Q2170">
        <v>96143</v>
      </c>
      <c r="R2170">
        <v>0.23824757999999999</v>
      </c>
      <c r="S2170">
        <v>0</v>
      </c>
      <c r="T2170">
        <v>53</v>
      </c>
    </row>
    <row r="2171" spans="1:20" x14ac:dyDescent="0.25">
      <c r="A2171" s="1">
        <v>45270</v>
      </c>
      <c r="B2171">
        <v>45</v>
      </c>
      <c r="C2171">
        <v>65814</v>
      </c>
      <c r="D2171">
        <v>631</v>
      </c>
      <c r="E2171" t="s">
        <v>20</v>
      </c>
      <c r="F2171" t="s">
        <v>32</v>
      </c>
      <c r="G2171">
        <v>9556</v>
      </c>
      <c r="H2171">
        <v>96</v>
      </c>
      <c r="I2171" t="s">
        <v>26</v>
      </c>
      <c r="J2171" t="s">
        <v>27</v>
      </c>
      <c r="K2171">
        <v>175</v>
      </c>
      <c r="L2171">
        <v>0.37105867199999998</v>
      </c>
      <c r="M2171" t="s">
        <v>24</v>
      </c>
      <c r="N2171">
        <v>22</v>
      </c>
      <c r="O2171">
        <v>2402</v>
      </c>
      <c r="P2171">
        <v>5484.5</v>
      </c>
      <c r="Q2171">
        <v>19349</v>
      </c>
      <c r="R2171">
        <v>0.22508692</v>
      </c>
      <c r="S2171">
        <v>0</v>
      </c>
      <c r="T2171">
        <v>55</v>
      </c>
    </row>
    <row r="2172" spans="1:20" x14ac:dyDescent="0.25">
      <c r="A2172" s="1">
        <v>45271</v>
      </c>
      <c r="B2172">
        <v>51</v>
      </c>
      <c r="C2172">
        <v>23638</v>
      </c>
      <c r="D2172">
        <v>627</v>
      </c>
      <c r="E2172" t="s">
        <v>33</v>
      </c>
      <c r="F2172" t="s">
        <v>32</v>
      </c>
      <c r="G2172">
        <v>35225</v>
      </c>
      <c r="H2172">
        <v>48</v>
      </c>
      <c r="I2172" t="s">
        <v>22</v>
      </c>
      <c r="J2172" t="s">
        <v>27</v>
      </c>
      <c r="K2172">
        <v>476</v>
      </c>
      <c r="L2172">
        <v>0.33914699100000001</v>
      </c>
      <c r="M2172" t="s">
        <v>28</v>
      </c>
      <c r="N2172">
        <v>29</v>
      </c>
      <c r="O2172">
        <v>1983</v>
      </c>
      <c r="P2172">
        <v>1969.833333</v>
      </c>
      <c r="Q2172">
        <v>6139</v>
      </c>
      <c r="R2172">
        <v>0.197724235</v>
      </c>
      <c r="S2172">
        <v>0</v>
      </c>
      <c r="T2172">
        <v>55</v>
      </c>
    </row>
    <row r="2173" spans="1:20" x14ac:dyDescent="0.25">
      <c r="A2173" s="1">
        <v>45272</v>
      </c>
      <c r="B2173">
        <v>39</v>
      </c>
      <c r="C2173">
        <v>163935</v>
      </c>
      <c r="D2173">
        <v>561</v>
      </c>
      <c r="E2173" t="s">
        <v>20</v>
      </c>
      <c r="F2173" t="s">
        <v>29</v>
      </c>
      <c r="G2173">
        <v>16862</v>
      </c>
      <c r="H2173">
        <v>72</v>
      </c>
      <c r="I2173" t="s">
        <v>22</v>
      </c>
      <c r="J2173" t="s">
        <v>30</v>
      </c>
      <c r="K2173">
        <v>729</v>
      </c>
      <c r="L2173">
        <v>0.16672746399999999</v>
      </c>
      <c r="M2173" t="s">
        <v>31</v>
      </c>
      <c r="N2173">
        <v>28</v>
      </c>
      <c r="O2173">
        <v>3768</v>
      </c>
      <c r="P2173">
        <v>13661.25</v>
      </c>
      <c r="Q2173">
        <v>65032</v>
      </c>
      <c r="R2173">
        <v>0.250957763</v>
      </c>
      <c r="S2173">
        <v>1</v>
      </c>
      <c r="T2173">
        <v>36</v>
      </c>
    </row>
    <row r="2174" spans="1:20" x14ac:dyDescent="0.25">
      <c r="A2174" s="1">
        <v>45273</v>
      </c>
      <c r="B2174">
        <v>36</v>
      </c>
      <c r="C2174">
        <v>67333</v>
      </c>
      <c r="D2174">
        <v>426</v>
      </c>
      <c r="E2174" t="s">
        <v>20</v>
      </c>
      <c r="F2174" t="s">
        <v>32</v>
      </c>
      <c r="G2174">
        <v>19562</v>
      </c>
      <c r="H2174">
        <v>48</v>
      </c>
      <c r="I2174" t="s">
        <v>22</v>
      </c>
      <c r="J2174" t="s">
        <v>27</v>
      </c>
      <c r="K2174">
        <v>254</v>
      </c>
      <c r="L2174">
        <v>0.30355282900000002</v>
      </c>
      <c r="M2174" t="s">
        <v>31</v>
      </c>
      <c r="N2174">
        <v>20</v>
      </c>
      <c r="O2174">
        <v>76062</v>
      </c>
      <c r="P2174">
        <v>5611.0833329999996</v>
      </c>
      <c r="Q2174">
        <v>52858</v>
      </c>
      <c r="R2174">
        <v>0.28438089599999999</v>
      </c>
      <c r="S2174">
        <v>0</v>
      </c>
      <c r="T2174">
        <v>64</v>
      </c>
    </row>
    <row r="2175" spans="1:20" x14ac:dyDescent="0.25">
      <c r="A2175" s="1">
        <v>45274</v>
      </c>
      <c r="B2175">
        <v>41</v>
      </c>
      <c r="C2175">
        <v>36900</v>
      </c>
      <c r="D2175">
        <v>553</v>
      </c>
      <c r="E2175" t="s">
        <v>20</v>
      </c>
      <c r="F2175" t="s">
        <v>21</v>
      </c>
      <c r="G2175">
        <v>16301</v>
      </c>
      <c r="H2175">
        <v>48</v>
      </c>
      <c r="I2175" t="s">
        <v>26</v>
      </c>
      <c r="J2175" t="s">
        <v>30</v>
      </c>
      <c r="K2175">
        <v>478</v>
      </c>
      <c r="L2175">
        <v>1.0055031000000001E-2</v>
      </c>
      <c r="M2175" t="s">
        <v>31</v>
      </c>
      <c r="N2175">
        <v>19</v>
      </c>
      <c r="O2175">
        <v>800</v>
      </c>
      <c r="P2175">
        <v>3075</v>
      </c>
      <c r="Q2175">
        <v>56726</v>
      </c>
      <c r="R2175">
        <v>0.233702364</v>
      </c>
      <c r="S2175">
        <v>0</v>
      </c>
      <c r="T2175">
        <v>52</v>
      </c>
    </row>
    <row r="2176" spans="1:20" x14ac:dyDescent="0.25">
      <c r="A2176" s="1">
        <v>45275</v>
      </c>
      <c r="B2176">
        <v>29</v>
      </c>
      <c r="C2176">
        <v>60413</v>
      </c>
      <c r="D2176">
        <v>559</v>
      </c>
      <c r="E2176" t="s">
        <v>20</v>
      </c>
      <c r="F2176" t="s">
        <v>25</v>
      </c>
      <c r="G2176">
        <v>36182</v>
      </c>
      <c r="H2176">
        <v>36</v>
      </c>
      <c r="I2176" t="s">
        <v>26</v>
      </c>
      <c r="J2176" t="s">
        <v>23</v>
      </c>
      <c r="K2176">
        <v>405</v>
      </c>
      <c r="L2176">
        <v>0.26048584000000002</v>
      </c>
      <c r="M2176" t="s">
        <v>34</v>
      </c>
      <c r="N2176">
        <v>21</v>
      </c>
      <c r="O2176">
        <v>6772</v>
      </c>
      <c r="P2176">
        <v>5034.4166670000004</v>
      </c>
      <c r="Q2176">
        <v>263319</v>
      </c>
      <c r="R2176">
        <v>0.19792627400000001</v>
      </c>
      <c r="S2176">
        <v>1</v>
      </c>
      <c r="T2176">
        <v>36</v>
      </c>
    </row>
    <row r="2177" spans="1:20" x14ac:dyDescent="0.25">
      <c r="A2177" s="1">
        <v>45276</v>
      </c>
      <c r="B2177">
        <v>65</v>
      </c>
      <c r="C2177">
        <v>29216</v>
      </c>
      <c r="D2177">
        <v>593</v>
      </c>
      <c r="E2177" t="s">
        <v>33</v>
      </c>
      <c r="G2177">
        <v>15566</v>
      </c>
      <c r="H2177">
        <v>24</v>
      </c>
      <c r="I2177" t="s">
        <v>26</v>
      </c>
      <c r="J2177" t="s">
        <v>27</v>
      </c>
      <c r="K2177">
        <v>583</v>
      </c>
      <c r="L2177">
        <v>0.45992634700000001</v>
      </c>
      <c r="M2177" t="s">
        <v>24</v>
      </c>
      <c r="N2177">
        <v>26</v>
      </c>
      <c r="O2177">
        <v>3735</v>
      </c>
      <c r="P2177">
        <v>2434.666667</v>
      </c>
      <c r="Q2177">
        <v>46167</v>
      </c>
      <c r="R2177">
        <v>0.195375417</v>
      </c>
      <c r="S2177">
        <v>0</v>
      </c>
      <c r="T2177">
        <v>65</v>
      </c>
    </row>
    <row r="2178" spans="1:20" x14ac:dyDescent="0.25">
      <c r="A2178" s="1">
        <v>45277</v>
      </c>
      <c r="B2178">
        <v>20</v>
      </c>
      <c r="C2178">
        <v>19381</v>
      </c>
      <c r="D2178">
        <v>572</v>
      </c>
      <c r="E2178" t="s">
        <v>20</v>
      </c>
      <c r="F2178" t="s">
        <v>21</v>
      </c>
      <c r="G2178">
        <v>28975</v>
      </c>
      <c r="H2178">
        <v>60</v>
      </c>
      <c r="I2178" t="s">
        <v>26</v>
      </c>
      <c r="J2178" t="s">
        <v>27</v>
      </c>
      <c r="K2178">
        <v>415</v>
      </c>
      <c r="L2178">
        <v>0.44507844800000002</v>
      </c>
      <c r="M2178" t="s">
        <v>34</v>
      </c>
      <c r="N2178">
        <v>30</v>
      </c>
      <c r="O2178">
        <v>750</v>
      </c>
      <c r="P2178">
        <v>1615.083333</v>
      </c>
      <c r="Q2178">
        <v>39164</v>
      </c>
      <c r="R2178">
        <v>0.24516295799999999</v>
      </c>
      <c r="S2178">
        <v>0</v>
      </c>
      <c r="T2178">
        <v>58</v>
      </c>
    </row>
    <row r="2179" spans="1:20" x14ac:dyDescent="0.25">
      <c r="A2179" s="1">
        <v>45278</v>
      </c>
      <c r="B2179">
        <v>42</v>
      </c>
      <c r="C2179">
        <v>70864</v>
      </c>
      <c r="D2179">
        <v>527</v>
      </c>
      <c r="E2179" t="s">
        <v>20</v>
      </c>
      <c r="F2179" t="s">
        <v>32</v>
      </c>
      <c r="H2179">
        <v>12</v>
      </c>
      <c r="I2179" t="s">
        <v>35</v>
      </c>
      <c r="J2179" t="s">
        <v>30</v>
      </c>
      <c r="K2179">
        <v>461</v>
      </c>
      <c r="L2179">
        <v>0.162384367</v>
      </c>
      <c r="M2179" t="s">
        <v>34</v>
      </c>
      <c r="N2179">
        <v>34</v>
      </c>
      <c r="O2179">
        <v>753</v>
      </c>
      <c r="P2179">
        <v>5905.3333329999996</v>
      </c>
      <c r="Q2179">
        <v>47483</v>
      </c>
      <c r="R2179">
        <v>0.262511781</v>
      </c>
      <c r="S2179">
        <v>0</v>
      </c>
      <c r="T2179">
        <v>50</v>
      </c>
    </row>
    <row r="2180" spans="1:20" x14ac:dyDescent="0.25">
      <c r="A2180" s="1">
        <v>45279</v>
      </c>
      <c r="B2180">
        <v>64</v>
      </c>
      <c r="C2180">
        <v>30308</v>
      </c>
      <c r="D2180">
        <v>604</v>
      </c>
      <c r="E2180" t="s">
        <v>20</v>
      </c>
      <c r="F2180" t="s">
        <v>32</v>
      </c>
      <c r="H2180">
        <v>96</v>
      </c>
      <c r="I2180" t="s">
        <v>26</v>
      </c>
      <c r="J2180" t="s">
        <v>27</v>
      </c>
      <c r="K2180">
        <v>362</v>
      </c>
      <c r="L2180">
        <v>0.29106678400000002</v>
      </c>
      <c r="M2180" t="s">
        <v>28</v>
      </c>
      <c r="N2180">
        <v>25</v>
      </c>
      <c r="O2180">
        <v>2033</v>
      </c>
      <c r="P2180">
        <v>2525.666667</v>
      </c>
      <c r="Q2180">
        <v>41281</v>
      </c>
      <c r="R2180">
        <v>0.218063537</v>
      </c>
      <c r="S2180">
        <v>0</v>
      </c>
      <c r="T2180">
        <v>49</v>
      </c>
    </row>
    <row r="2181" spans="1:20" x14ac:dyDescent="0.25">
      <c r="A2181" s="1">
        <v>45280</v>
      </c>
      <c r="B2181">
        <v>40</v>
      </c>
      <c r="C2181">
        <v>49272</v>
      </c>
      <c r="D2181">
        <v>545</v>
      </c>
      <c r="E2181" t="s">
        <v>20</v>
      </c>
      <c r="F2181" t="s">
        <v>41</v>
      </c>
      <c r="G2181">
        <v>13651</v>
      </c>
      <c r="H2181">
        <v>72</v>
      </c>
      <c r="I2181" t="s">
        <v>26</v>
      </c>
      <c r="J2181" t="s">
        <v>27</v>
      </c>
      <c r="K2181">
        <v>151</v>
      </c>
      <c r="L2181">
        <v>0.31797293999999998</v>
      </c>
      <c r="M2181" t="s">
        <v>24</v>
      </c>
      <c r="N2181">
        <v>26</v>
      </c>
      <c r="O2181">
        <v>13408</v>
      </c>
      <c r="P2181">
        <v>4106</v>
      </c>
      <c r="Q2181">
        <v>232825</v>
      </c>
      <c r="R2181">
        <v>0.26276620299999998</v>
      </c>
      <c r="S2181">
        <v>1</v>
      </c>
      <c r="T2181">
        <v>40.799999999999997</v>
      </c>
    </row>
    <row r="2182" spans="1:20" x14ac:dyDescent="0.25">
      <c r="A2182" s="1">
        <v>45281</v>
      </c>
      <c r="B2182">
        <v>37</v>
      </c>
      <c r="C2182">
        <v>56078</v>
      </c>
      <c r="D2182">
        <v>588</v>
      </c>
      <c r="E2182" t="s">
        <v>20</v>
      </c>
      <c r="F2182" t="s">
        <v>29</v>
      </c>
      <c r="G2182">
        <v>30608</v>
      </c>
      <c r="H2182">
        <v>36</v>
      </c>
      <c r="I2182" t="s">
        <v>26</v>
      </c>
      <c r="J2182" t="s">
        <v>27</v>
      </c>
      <c r="K2182">
        <v>225</v>
      </c>
      <c r="L2182">
        <v>0.25725334700000002</v>
      </c>
      <c r="M2182" t="s">
        <v>24</v>
      </c>
      <c r="N2182">
        <v>27</v>
      </c>
      <c r="O2182">
        <v>689</v>
      </c>
      <c r="P2182">
        <v>4673.1666670000004</v>
      </c>
      <c r="Q2182">
        <v>314456</v>
      </c>
      <c r="R2182">
        <v>0.19760453</v>
      </c>
      <c r="S2182">
        <v>1</v>
      </c>
      <c r="T2182">
        <v>36.799999999999997</v>
      </c>
    </row>
    <row r="2183" spans="1:20" x14ac:dyDescent="0.25">
      <c r="A2183" s="1">
        <v>45282</v>
      </c>
      <c r="B2183">
        <v>35</v>
      </c>
      <c r="C2183">
        <v>36588</v>
      </c>
      <c r="D2183">
        <v>565</v>
      </c>
      <c r="E2183" t="s">
        <v>20</v>
      </c>
      <c r="F2183" t="s">
        <v>32</v>
      </c>
      <c r="G2183">
        <v>67502</v>
      </c>
      <c r="H2183">
        <v>48</v>
      </c>
      <c r="I2183" t="s">
        <v>22</v>
      </c>
      <c r="J2183" t="s">
        <v>23</v>
      </c>
      <c r="K2183">
        <v>278</v>
      </c>
      <c r="L2183">
        <v>0.61858365400000004</v>
      </c>
      <c r="M2183" t="s">
        <v>38</v>
      </c>
      <c r="N2183">
        <v>20</v>
      </c>
      <c r="O2183">
        <v>3589</v>
      </c>
      <c r="P2183">
        <v>3049</v>
      </c>
      <c r="Q2183">
        <v>84864</v>
      </c>
      <c r="R2183">
        <v>0.31243062500000002</v>
      </c>
      <c r="S2183">
        <v>0</v>
      </c>
      <c r="T2183">
        <v>56</v>
      </c>
    </row>
    <row r="2184" spans="1:20" x14ac:dyDescent="0.25">
      <c r="A2184" s="1">
        <v>45283</v>
      </c>
      <c r="B2184">
        <v>37</v>
      </c>
      <c r="C2184">
        <v>20115</v>
      </c>
      <c r="D2184">
        <v>535</v>
      </c>
      <c r="E2184" t="s">
        <v>20</v>
      </c>
      <c r="F2184" t="s">
        <v>32</v>
      </c>
      <c r="G2184">
        <v>25893</v>
      </c>
      <c r="H2184">
        <v>36</v>
      </c>
      <c r="I2184" t="s">
        <v>22</v>
      </c>
      <c r="J2184" t="s">
        <v>27</v>
      </c>
      <c r="K2184">
        <v>540</v>
      </c>
      <c r="L2184">
        <v>0.10379830299999999</v>
      </c>
      <c r="M2184" t="s">
        <v>38</v>
      </c>
      <c r="N2184">
        <v>23</v>
      </c>
      <c r="O2184">
        <v>1367</v>
      </c>
      <c r="P2184">
        <v>1676.25</v>
      </c>
      <c r="Q2184">
        <v>86640</v>
      </c>
      <c r="R2184">
        <v>0.26741514100000002</v>
      </c>
      <c r="S2184">
        <v>0</v>
      </c>
      <c r="T2184">
        <v>50</v>
      </c>
    </row>
    <row r="2185" spans="1:20" x14ac:dyDescent="0.25">
      <c r="A2185" s="1">
        <v>45284</v>
      </c>
      <c r="B2185">
        <v>56</v>
      </c>
      <c r="C2185">
        <v>61161</v>
      </c>
      <c r="D2185">
        <v>634</v>
      </c>
      <c r="E2185" t="s">
        <v>20</v>
      </c>
      <c r="F2185" t="s">
        <v>21</v>
      </c>
      <c r="H2185">
        <v>108</v>
      </c>
      <c r="I2185" t="s">
        <v>22</v>
      </c>
      <c r="J2185" t="s">
        <v>27</v>
      </c>
      <c r="K2185">
        <v>642</v>
      </c>
      <c r="L2185">
        <v>0.42906264199999999</v>
      </c>
      <c r="M2185" t="s">
        <v>24</v>
      </c>
      <c r="N2185">
        <v>27</v>
      </c>
      <c r="O2185">
        <v>3616</v>
      </c>
      <c r="P2185">
        <v>5096.75</v>
      </c>
      <c r="Q2185">
        <v>72754</v>
      </c>
      <c r="R2185">
        <v>0.33065878700000001</v>
      </c>
      <c r="S2185">
        <v>0</v>
      </c>
      <c r="T2185">
        <v>62</v>
      </c>
    </row>
    <row r="2186" spans="1:20" x14ac:dyDescent="0.25">
      <c r="A2186" s="1">
        <v>45285</v>
      </c>
      <c r="B2186">
        <v>18</v>
      </c>
      <c r="C2186">
        <v>39817</v>
      </c>
      <c r="D2186">
        <v>589</v>
      </c>
      <c r="E2186" t="s">
        <v>20</v>
      </c>
      <c r="F2186" t="s">
        <v>29</v>
      </c>
      <c r="G2186">
        <v>18234</v>
      </c>
      <c r="H2186">
        <v>48</v>
      </c>
      <c r="I2186" t="s">
        <v>26</v>
      </c>
      <c r="J2186" t="s">
        <v>27</v>
      </c>
      <c r="K2186">
        <v>326</v>
      </c>
      <c r="L2186">
        <v>0.58890077799999996</v>
      </c>
      <c r="M2186" t="s">
        <v>38</v>
      </c>
      <c r="N2186">
        <v>21</v>
      </c>
      <c r="O2186">
        <v>15560</v>
      </c>
      <c r="P2186">
        <v>3318.083333</v>
      </c>
      <c r="Q2186">
        <v>18989</v>
      </c>
      <c r="R2186">
        <v>0.18064825600000001</v>
      </c>
      <c r="S2186">
        <v>0</v>
      </c>
      <c r="T2186">
        <v>58</v>
      </c>
    </row>
    <row r="2187" spans="1:20" x14ac:dyDescent="0.25">
      <c r="A2187" s="1">
        <v>45286</v>
      </c>
      <c r="B2187">
        <v>58</v>
      </c>
      <c r="C2187">
        <v>85176</v>
      </c>
      <c r="D2187">
        <v>627</v>
      </c>
      <c r="E2187" t="s">
        <v>20</v>
      </c>
      <c r="F2187" t="s">
        <v>32</v>
      </c>
      <c r="G2187">
        <v>21700</v>
      </c>
      <c r="H2187">
        <v>12</v>
      </c>
      <c r="I2187" t="s">
        <v>35</v>
      </c>
      <c r="J2187" t="s">
        <v>27</v>
      </c>
      <c r="K2187">
        <v>402</v>
      </c>
      <c r="L2187">
        <v>5.5625331E-2</v>
      </c>
      <c r="M2187" t="s">
        <v>34</v>
      </c>
      <c r="N2187">
        <v>21</v>
      </c>
      <c r="O2187">
        <v>12751</v>
      </c>
      <c r="P2187">
        <v>7098</v>
      </c>
      <c r="Q2187">
        <v>3676</v>
      </c>
      <c r="R2187">
        <v>0.154413631</v>
      </c>
      <c r="S2187">
        <v>1</v>
      </c>
      <c r="T2187">
        <v>37.6</v>
      </c>
    </row>
    <row r="2188" spans="1:20" x14ac:dyDescent="0.25">
      <c r="A2188" s="1">
        <v>45287</v>
      </c>
      <c r="B2188">
        <v>22</v>
      </c>
      <c r="C2188">
        <v>220956</v>
      </c>
      <c r="D2188">
        <v>571</v>
      </c>
      <c r="E2188" t="s">
        <v>45</v>
      </c>
      <c r="F2188" t="s">
        <v>21</v>
      </c>
      <c r="G2188">
        <v>29985</v>
      </c>
      <c r="H2188">
        <v>60</v>
      </c>
      <c r="I2188" t="s">
        <v>22</v>
      </c>
      <c r="J2188" t="s">
        <v>30</v>
      </c>
      <c r="K2188">
        <v>346</v>
      </c>
      <c r="L2188">
        <v>0.12590901400000001</v>
      </c>
      <c r="M2188" t="s">
        <v>38</v>
      </c>
      <c r="N2188">
        <v>30</v>
      </c>
      <c r="O2188">
        <v>1920</v>
      </c>
      <c r="P2188">
        <v>18413</v>
      </c>
      <c r="Q2188">
        <v>44313</v>
      </c>
      <c r="R2188">
        <v>0.24579242700000001</v>
      </c>
      <c r="S2188">
        <v>1</v>
      </c>
      <c r="T2188">
        <v>45.6</v>
      </c>
    </row>
    <row r="2189" spans="1:20" x14ac:dyDescent="0.25">
      <c r="A2189" s="1">
        <v>45288</v>
      </c>
      <c r="B2189">
        <v>36</v>
      </c>
      <c r="C2189">
        <v>15000</v>
      </c>
      <c r="D2189">
        <v>606</v>
      </c>
      <c r="E2189" t="s">
        <v>20</v>
      </c>
      <c r="F2189" t="s">
        <v>25</v>
      </c>
      <c r="G2189">
        <v>14185</v>
      </c>
      <c r="H2189">
        <v>48</v>
      </c>
      <c r="I2189" t="s">
        <v>35</v>
      </c>
      <c r="J2189" t="s">
        <v>30</v>
      </c>
      <c r="K2189">
        <v>331</v>
      </c>
      <c r="L2189">
        <v>0.307877024</v>
      </c>
      <c r="M2189" t="s">
        <v>31</v>
      </c>
      <c r="N2189">
        <v>27</v>
      </c>
      <c r="O2189">
        <v>9591</v>
      </c>
      <c r="P2189">
        <v>1250</v>
      </c>
      <c r="Q2189">
        <v>41471</v>
      </c>
      <c r="R2189">
        <v>0.172498926</v>
      </c>
      <c r="S2189">
        <v>0</v>
      </c>
      <c r="T2189">
        <v>58</v>
      </c>
    </row>
    <row r="2190" spans="1:20" x14ac:dyDescent="0.25">
      <c r="A2190" s="1">
        <v>45289</v>
      </c>
      <c r="B2190">
        <v>34</v>
      </c>
      <c r="C2190">
        <v>30580</v>
      </c>
      <c r="D2190">
        <v>592</v>
      </c>
      <c r="E2190" t="s">
        <v>45</v>
      </c>
      <c r="F2190" t="s">
        <v>41</v>
      </c>
      <c r="G2190">
        <v>32990</v>
      </c>
      <c r="H2190">
        <v>36</v>
      </c>
      <c r="I2190" t="s">
        <v>22</v>
      </c>
      <c r="J2190" t="s">
        <v>27</v>
      </c>
      <c r="K2190">
        <v>188</v>
      </c>
      <c r="L2190">
        <v>0.49353253600000002</v>
      </c>
      <c r="M2190" t="s">
        <v>38</v>
      </c>
      <c r="N2190">
        <v>18</v>
      </c>
      <c r="O2190">
        <v>2529</v>
      </c>
      <c r="P2190">
        <v>2548.333333</v>
      </c>
      <c r="Q2190">
        <v>5101</v>
      </c>
      <c r="R2190">
        <v>0.22831459000000001</v>
      </c>
      <c r="S2190">
        <v>0</v>
      </c>
      <c r="T2190">
        <v>65</v>
      </c>
    </row>
    <row r="2191" spans="1:20" x14ac:dyDescent="0.25">
      <c r="A2191" s="1">
        <v>45290</v>
      </c>
      <c r="B2191">
        <v>47</v>
      </c>
      <c r="D2191">
        <v>498</v>
      </c>
      <c r="E2191" t="s">
        <v>20</v>
      </c>
      <c r="F2191" t="s">
        <v>32</v>
      </c>
      <c r="G2191">
        <v>20145</v>
      </c>
      <c r="I2191" t="s">
        <v>22</v>
      </c>
      <c r="J2191" t="s">
        <v>30</v>
      </c>
      <c r="K2191">
        <v>369</v>
      </c>
      <c r="L2191">
        <v>8.9975810000000003E-2</v>
      </c>
      <c r="M2191" t="s">
        <v>38</v>
      </c>
      <c r="N2191">
        <v>22</v>
      </c>
      <c r="O2191">
        <v>17733</v>
      </c>
      <c r="P2191">
        <v>3940.916667</v>
      </c>
      <c r="Q2191">
        <v>338995</v>
      </c>
      <c r="R2191">
        <v>0.29132045000000001</v>
      </c>
      <c r="S2191">
        <v>0</v>
      </c>
      <c r="T2191">
        <v>51</v>
      </c>
    </row>
    <row r="2192" spans="1:20" x14ac:dyDescent="0.25">
      <c r="A2192" s="1">
        <v>45291</v>
      </c>
      <c r="B2192">
        <v>20</v>
      </c>
      <c r="C2192">
        <v>69743</v>
      </c>
      <c r="D2192">
        <v>517</v>
      </c>
      <c r="F2192" t="s">
        <v>29</v>
      </c>
      <c r="G2192">
        <v>14922</v>
      </c>
      <c r="H2192">
        <v>84</v>
      </c>
      <c r="I2192" t="s">
        <v>26</v>
      </c>
      <c r="J2192" t="s">
        <v>27</v>
      </c>
      <c r="K2192">
        <v>91</v>
      </c>
      <c r="L2192">
        <v>0.461575087</v>
      </c>
      <c r="M2192" t="s">
        <v>31</v>
      </c>
      <c r="N2192">
        <v>22</v>
      </c>
      <c r="O2192">
        <v>831</v>
      </c>
      <c r="P2192">
        <v>5811.9166670000004</v>
      </c>
      <c r="Q2192">
        <v>136860</v>
      </c>
      <c r="R2192">
        <v>0.23424998</v>
      </c>
      <c r="S2192">
        <v>1</v>
      </c>
      <c r="T2192">
        <v>40.799999999999997</v>
      </c>
    </row>
    <row r="2193" spans="1:20" x14ac:dyDescent="0.25">
      <c r="A2193" s="1">
        <v>45292</v>
      </c>
      <c r="B2193">
        <v>45</v>
      </c>
      <c r="C2193">
        <v>57180</v>
      </c>
      <c r="D2193">
        <v>577</v>
      </c>
      <c r="E2193" t="s">
        <v>20</v>
      </c>
      <c r="F2193" t="s">
        <v>32</v>
      </c>
      <c r="G2193">
        <v>18521</v>
      </c>
      <c r="H2193">
        <v>12</v>
      </c>
      <c r="I2193" t="s">
        <v>26</v>
      </c>
      <c r="J2193" t="s">
        <v>27</v>
      </c>
      <c r="K2193">
        <v>396</v>
      </c>
      <c r="L2193">
        <v>0.52687328700000002</v>
      </c>
      <c r="M2193" t="s">
        <v>24</v>
      </c>
      <c r="N2193">
        <v>32</v>
      </c>
      <c r="O2193">
        <v>5470</v>
      </c>
      <c r="P2193">
        <v>4765</v>
      </c>
      <c r="Q2193">
        <v>95264</v>
      </c>
      <c r="R2193">
        <v>0.212507265</v>
      </c>
      <c r="S2193">
        <v>0</v>
      </c>
      <c r="T2193">
        <v>58</v>
      </c>
    </row>
    <row r="2194" spans="1:20" x14ac:dyDescent="0.25">
      <c r="A2194" s="1">
        <v>45293</v>
      </c>
      <c r="B2194">
        <v>64</v>
      </c>
      <c r="C2194">
        <v>102847</v>
      </c>
      <c r="D2194">
        <v>643</v>
      </c>
      <c r="F2194" t="s">
        <v>25</v>
      </c>
      <c r="G2194">
        <v>35072</v>
      </c>
      <c r="H2194">
        <v>72</v>
      </c>
      <c r="I2194" t="s">
        <v>22</v>
      </c>
      <c r="J2194" t="s">
        <v>30</v>
      </c>
      <c r="K2194">
        <v>645</v>
      </c>
      <c r="L2194">
        <v>0.39217841799999997</v>
      </c>
      <c r="M2194" t="s">
        <v>31</v>
      </c>
      <c r="N2194">
        <v>21</v>
      </c>
      <c r="O2194">
        <v>2478</v>
      </c>
      <c r="P2194">
        <v>8570.5833330000005</v>
      </c>
      <c r="Q2194">
        <v>43558</v>
      </c>
      <c r="R2194">
        <v>0.27428639999999999</v>
      </c>
      <c r="S2194">
        <v>0</v>
      </c>
      <c r="T2194">
        <v>61</v>
      </c>
    </row>
    <row r="2195" spans="1:20" x14ac:dyDescent="0.25">
      <c r="A2195" s="1">
        <v>45294</v>
      </c>
      <c r="B2195">
        <v>23</v>
      </c>
      <c r="C2195">
        <v>15624</v>
      </c>
      <c r="D2195">
        <v>560</v>
      </c>
      <c r="E2195" t="s">
        <v>20</v>
      </c>
      <c r="F2195" t="s">
        <v>32</v>
      </c>
      <c r="G2195">
        <v>39990</v>
      </c>
      <c r="H2195">
        <v>60</v>
      </c>
      <c r="I2195" t="s">
        <v>26</v>
      </c>
      <c r="J2195" t="s">
        <v>27</v>
      </c>
      <c r="K2195">
        <v>203</v>
      </c>
      <c r="L2195">
        <v>0.39372313399999997</v>
      </c>
      <c r="M2195" t="s">
        <v>28</v>
      </c>
      <c r="N2195">
        <v>10</v>
      </c>
      <c r="O2195">
        <v>12503</v>
      </c>
      <c r="P2195">
        <v>1302</v>
      </c>
      <c r="Q2195">
        <v>10262</v>
      </c>
      <c r="R2195">
        <v>0.230273108</v>
      </c>
      <c r="S2195">
        <v>0</v>
      </c>
      <c r="T2195">
        <v>56</v>
      </c>
    </row>
    <row r="2196" spans="1:20" x14ac:dyDescent="0.25">
      <c r="A2196" s="1">
        <v>45295</v>
      </c>
      <c r="B2196">
        <v>42</v>
      </c>
      <c r="C2196">
        <v>36961</v>
      </c>
      <c r="D2196">
        <v>599</v>
      </c>
      <c r="E2196" t="s">
        <v>20</v>
      </c>
      <c r="F2196" t="s">
        <v>25</v>
      </c>
      <c r="G2196">
        <v>29038</v>
      </c>
      <c r="H2196">
        <v>12</v>
      </c>
      <c r="I2196" t="s">
        <v>22</v>
      </c>
      <c r="J2196" t="s">
        <v>30</v>
      </c>
      <c r="K2196">
        <v>322</v>
      </c>
      <c r="L2196">
        <v>0.40044251199999997</v>
      </c>
      <c r="M2196" t="s">
        <v>31</v>
      </c>
      <c r="N2196">
        <v>20</v>
      </c>
      <c r="O2196">
        <v>1134</v>
      </c>
      <c r="P2196">
        <v>3080.083333</v>
      </c>
      <c r="Q2196">
        <v>44889</v>
      </c>
      <c r="R2196">
        <v>0.186076942</v>
      </c>
      <c r="S2196">
        <v>0</v>
      </c>
      <c r="T2196">
        <v>56</v>
      </c>
    </row>
    <row r="2197" spans="1:20" x14ac:dyDescent="0.25">
      <c r="A2197" s="1">
        <v>45296</v>
      </c>
      <c r="B2197">
        <v>32</v>
      </c>
      <c r="C2197">
        <v>92747</v>
      </c>
      <c r="D2197">
        <v>546</v>
      </c>
      <c r="E2197" t="s">
        <v>20</v>
      </c>
      <c r="F2197" t="s">
        <v>32</v>
      </c>
      <c r="G2197">
        <v>33204</v>
      </c>
      <c r="H2197">
        <v>60</v>
      </c>
      <c r="I2197" t="s">
        <v>26</v>
      </c>
      <c r="J2197" t="s">
        <v>34</v>
      </c>
      <c r="K2197">
        <v>850</v>
      </c>
      <c r="L2197">
        <v>0.23370806499999999</v>
      </c>
      <c r="M2197" t="s">
        <v>24</v>
      </c>
      <c r="N2197">
        <v>24</v>
      </c>
      <c r="O2197">
        <v>10817</v>
      </c>
      <c r="P2197">
        <v>7728.9166670000004</v>
      </c>
      <c r="Q2197">
        <v>8497</v>
      </c>
      <c r="R2197">
        <v>0.26996845200000003</v>
      </c>
      <c r="S2197">
        <v>0</v>
      </c>
      <c r="T2197">
        <v>54</v>
      </c>
    </row>
    <row r="2198" spans="1:20" x14ac:dyDescent="0.25">
      <c r="A2198" s="1">
        <v>45297</v>
      </c>
      <c r="B2198">
        <v>45</v>
      </c>
      <c r="C2198">
        <v>28709</v>
      </c>
      <c r="E2198" t="s">
        <v>20</v>
      </c>
      <c r="F2198" t="s">
        <v>32</v>
      </c>
      <c r="G2198">
        <v>39214</v>
      </c>
      <c r="H2198">
        <v>48</v>
      </c>
      <c r="I2198" t="s">
        <v>35</v>
      </c>
      <c r="J2198" t="s">
        <v>30</v>
      </c>
      <c r="K2198">
        <v>483</v>
      </c>
      <c r="L2198">
        <v>0.44518370400000001</v>
      </c>
      <c r="M2198" t="s">
        <v>24</v>
      </c>
      <c r="N2198">
        <v>22</v>
      </c>
      <c r="O2198">
        <v>1396</v>
      </c>
      <c r="P2198">
        <v>2392.416667</v>
      </c>
      <c r="Q2198">
        <v>21398</v>
      </c>
      <c r="R2198">
        <v>0.25740811800000002</v>
      </c>
      <c r="S2198">
        <v>0</v>
      </c>
      <c r="T2198">
        <v>58</v>
      </c>
    </row>
    <row r="2199" spans="1:20" x14ac:dyDescent="0.25">
      <c r="A2199" s="1">
        <v>45298</v>
      </c>
      <c r="B2199">
        <v>40</v>
      </c>
      <c r="C2199">
        <v>15000</v>
      </c>
      <c r="D2199">
        <v>594</v>
      </c>
      <c r="E2199" t="s">
        <v>45</v>
      </c>
      <c r="F2199" t="s">
        <v>41</v>
      </c>
      <c r="G2199">
        <v>26646</v>
      </c>
      <c r="H2199">
        <v>36</v>
      </c>
      <c r="I2199" t="s">
        <v>22</v>
      </c>
      <c r="J2199" t="s">
        <v>30</v>
      </c>
      <c r="K2199">
        <v>146</v>
      </c>
      <c r="L2199">
        <v>0.18292439699999999</v>
      </c>
      <c r="M2199" t="s">
        <v>24</v>
      </c>
      <c r="N2199">
        <v>24</v>
      </c>
      <c r="O2199">
        <v>1254</v>
      </c>
      <c r="P2199">
        <v>1250</v>
      </c>
      <c r="Q2199">
        <v>76839</v>
      </c>
      <c r="R2199">
        <v>0.200283301</v>
      </c>
      <c r="S2199">
        <v>0</v>
      </c>
      <c r="T2199">
        <v>57</v>
      </c>
    </row>
    <row r="2200" spans="1:20" x14ac:dyDescent="0.25">
      <c r="A2200" s="1">
        <v>45299</v>
      </c>
      <c r="B2200">
        <v>32</v>
      </c>
      <c r="C2200">
        <v>23306</v>
      </c>
      <c r="D2200">
        <v>560</v>
      </c>
      <c r="E2200" t="s">
        <v>20</v>
      </c>
      <c r="F2200" t="s">
        <v>32</v>
      </c>
      <c r="G2200">
        <v>11373</v>
      </c>
      <c r="H2200">
        <v>60</v>
      </c>
      <c r="I2200" t="s">
        <v>26</v>
      </c>
      <c r="J2200" t="s">
        <v>30</v>
      </c>
      <c r="K2200">
        <v>337</v>
      </c>
      <c r="L2200">
        <v>0.17893328</v>
      </c>
      <c r="M2200" t="s">
        <v>38</v>
      </c>
      <c r="N2200">
        <v>19</v>
      </c>
      <c r="O2200">
        <v>3649</v>
      </c>
      <c r="P2200">
        <v>1942.166667</v>
      </c>
      <c r="Q2200">
        <v>1146</v>
      </c>
      <c r="R2200">
        <v>0.191531218</v>
      </c>
      <c r="S2200">
        <v>0</v>
      </c>
      <c r="T2200">
        <v>55</v>
      </c>
    </row>
    <row r="2201" spans="1:20" x14ac:dyDescent="0.25">
      <c r="A2201" s="1">
        <v>45300</v>
      </c>
      <c r="B2201">
        <v>45</v>
      </c>
      <c r="C2201">
        <v>67086</v>
      </c>
      <c r="D2201">
        <v>501</v>
      </c>
      <c r="E2201" t="s">
        <v>20</v>
      </c>
      <c r="F2201" t="s">
        <v>25</v>
      </c>
      <c r="G2201">
        <v>30390</v>
      </c>
      <c r="H2201">
        <v>120</v>
      </c>
      <c r="I2201" t="s">
        <v>26</v>
      </c>
      <c r="J2201" t="s">
        <v>27</v>
      </c>
      <c r="K2201">
        <v>420</v>
      </c>
      <c r="L2201">
        <v>6.4198274999999999E-2</v>
      </c>
      <c r="M2201" t="s">
        <v>28</v>
      </c>
      <c r="N2201">
        <v>24</v>
      </c>
      <c r="O2201">
        <v>392</v>
      </c>
      <c r="P2201">
        <v>5590.5</v>
      </c>
      <c r="Q2201">
        <v>6073</v>
      </c>
      <c r="R2201">
        <v>0.31121157599999999</v>
      </c>
      <c r="S2201">
        <v>0</v>
      </c>
      <c r="T2201">
        <v>49</v>
      </c>
    </row>
    <row r="2202" spans="1:20" x14ac:dyDescent="0.25">
      <c r="A2202" s="1">
        <v>45301</v>
      </c>
      <c r="B2202">
        <v>61</v>
      </c>
      <c r="C2202">
        <v>56205</v>
      </c>
      <c r="D2202">
        <v>606</v>
      </c>
      <c r="E2202" t="s">
        <v>20</v>
      </c>
      <c r="F2202" t="s">
        <v>29</v>
      </c>
      <c r="G2202">
        <v>12502</v>
      </c>
      <c r="H2202">
        <v>24</v>
      </c>
      <c r="I2202" t="s">
        <v>22</v>
      </c>
      <c r="J2202" t="s">
        <v>30</v>
      </c>
      <c r="K2202">
        <v>189</v>
      </c>
      <c r="L2202">
        <v>0.25567858900000001</v>
      </c>
      <c r="M2202" t="s">
        <v>38</v>
      </c>
      <c r="N2202">
        <v>26</v>
      </c>
      <c r="O2202">
        <v>10188</v>
      </c>
      <c r="P2202">
        <v>4683.75</v>
      </c>
      <c r="Q2202">
        <v>4163</v>
      </c>
      <c r="R2202">
        <v>0.15127859499999999</v>
      </c>
      <c r="S2202">
        <v>1</v>
      </c>
      <c r="T2202">
        <v>41.6</v>
      </c>
    </row>
    <row r="2203" spans="1:20" x14ac:dyDescent="0.25">
      <c r="A2203" s="1">
        <v>45302</v>
      </c>
      <c r="B2203">
        <v>37</v>
      </c>
      <c r="C2203">
        <v>23414</v>
      </c>
      <c r="E2203" t="s">
        <v>20</v>
      </c>
      <c r="F2203" t="s">
        <v>29</v>
      </c>
      <c r="G2203">
        <v>7412</v>
      </c>
      <c r="H2203">
        <v>36</v>
      </c>
      <c r="I2203" t="s">
        <v>22</v>
      </c>
      <c r="J2203" t="s">
        <v>30</v>
      </c>
      <c r="K2203">
        <v>454</v>
      </c>
      <c r="L2203">
        <v>5.1383201000000003E-2</v>
      </c>
      <c r="M2203" t="s">
        <v>24</v>
      </c>
      <c r="N2203">
        <v>18</v>
      </c>
      <c r="O2203">
        <v>1750</v>
      </c>
      <c r="P2203">
        <v>1951.166667</v>
      </c>
      <c r="Q2203">
        <v>71795</v>
      </c>
      <c r="R2203">
        <v>0.173821218</v>
      </c>
      <c r="S2203">
        <v>0</v>
      </c>
      <c r="T2203">
        <v>48</v>
      </c>
    </row>
    <row r="2204" spans="1:20" x14ac:dyDescent="0.25">
      <c r="A2204" s="1">
        <v>45303</v>
      </c>
      <c r="B2204">
        <v>48</v>
      </c>
      <c r="C2204">
        <v>35338</v>
      </c>
      <c r="D2204">
        <v>604</v>
      </c>
      <c r="E2204" t="s">
        <v>20</v>
      </c>
      <c r="F2204" t="s">
        <v>29</v>
      </c>
      <c r="G2204">
        <v>25987</v>
      </c>
      <c r="H2204">
        <v>48</v>
      </c>
      <c r="I2204" t="s">
        <v>35</v>
      </c>
      <c r="J2204" t="s">
        <v>27</v>
      </c>
      <c r="K2204">
        <v>503</v>
      </c>
      <c r="L2204">
        <v>0.33681979699999998</v>
      </c>
      <c r="M2204" t="s">
        <v>28</v>
      </c>
      <c r="N2204">
        <v>21</v>
      </c>
      <c r="O2204">
        <v>5135</v>
      </c>
      <c r="P2204">
        <v>2944.833333</v>
      </c>
      <c r="Q2204">
        <v>61658</v>
      </c>
      <c r="R2204">
        <v>0.24384609400000001</v>
      </c>
      <c r="S2204">
        <v>0</v>
      </c>
      <c r="T2204">
        <v>51</v>
      </c>
    </row>
    <row r="2205" spans="1:20" x14ac:dyDescent="0.25">
      <c r="A2205" s="1">
        <v>45304</v>
      </c>
      <c r="B2205">
        <v>24</v>
      </c>
      <c r="C2205">
        <v>16824</v>
      </c>
      <c r="D2205">
        <v>589</v>
      </c>
      <c r="E2205" t="s">
        <v>20</v>
      </c>
      <c r="F2205" t="s">
        <v>29</v>
      </c>
      <c r="G2205">
        <v>30694</v>
      </c>
      <c r="H2205">
        <v>72</v>
      </c>
      <c r="I2205" t="s">
        <v>22</v>
      </c>
      <c r="J2205" t="s">
        <v>30</v>
      </c>
      <c r="K2205">
        <v>1197</v>
      </c>
      <c r="L2205">
        <v>0.170398777</v>
      </c>
      <c r="M2205" t="s">
        <v>24</v>
      </c>
      <c r="N2205">
        <v>21</v>
      </c>
      <c r="O2205">
        <v>2875</v>
      </c>
      <c r="P2205">
        <v>1402</v>
      </c>
      <c r="Q2205">
        <v>130475</v>
      </c>
      <c r="R2205">
        <v>0.21920741599999999</v>
      </c>
      <c r="S2205">
        <v>0</v>
      </c>
      <c r="T2205">
        <v>50</v>
      </c>
    </row>
    <row r="2206" spans="1:20" x14ac:dyDescent="0.25">
      <c r="A2206" s="1">
        <v>45305</v>
      </c>
      <c r="B2206">
        <v>28</v>
      </c>
      <c r="C2206">
        <v>29949</v>
      </c>
      <c r="D2206">
        <v>611</v>
      </c>
      <c r="E2206" t="s">
        <v>20</v>
      </c>
      <c r="F2206" t="s">
        <v>41</v>
      </c>
      <c r="G2206">
        <v>18742</v>
      </c>
      <c r="H2206">
        <v>48</v>
      </c>
      <c r="I2206" t="s">
        <v>22</v>
      </c>
      <c r="J2206" t="s">
        <v>27</v>
      </c>
      <c r="K2206">
        <v>567</v>
      </c>
      <c r="L2206">
        <v>7.4556058999999994E-2</v>
      </c>
      <c r="M2206" t="s">
        <v>34</v>
      </c>
      <c r="N2206">
        <v>29</v>
      </c>
      <c r="O2206">
        <v>4220</v>
      </c>
      <c r="P2206">
        <v>2495.75</v>
      </c>
      <c r="Q2206">
        <v>44267</v>
      </c>
      <c r="R2206">
        <v>0.21178330000000001</v>
      </c>
      <c r="S2206">
        <v>0</v>
      </c>
      <c r="T2206">
        <v>50</v>
      </c>
    </row>
    <row r="2207" spans="1:20" x14ac:dyDescent="0.25">
      <c r="A2207" s="1">
        <v>45306</v>
      </c>
      <c r="B2207">
        <v>45</v>
      </c>
      <c r="C2207">
        <v>31318</v>
      </c>
      <c r="D2207">
        <v>540</v>
      </c>
      <c r="E2207" t="s">
        <v>20</v>
      </c>
      <c r="F2207" t="s">
        <v>29</v>
      </c>
      <c r="G2207">
        <v>49775</v>
      </c>
      <c r="H2207">
        <v>36</v>
      </c>
      <c r="I2207" t="s">
        <v>35</v>
      </c>
      <c r="J2207" t="s">
        <v>30</v>
      </c>
      <c r="K2207">
        <v>223</v>
      </c>
      <c r="L2207">
        <v>0.35178178599999999</v>
      </c>
      <c r="M2207" t="s">
        <v>38</v>
      </c>
      <c r="N2207">
        <v>23</v>
      </c>
      <c r="O2207">
        <v>17635</v>
      </c>
      <c r="P2207">
        <v>2609.833333</v>
      </c>
      <c r="Q2207">
        <v>3128</v>
      </c>
      <c r="R2207">
        <v>0.27421918299999998</v>
      </c>
      <c r="S2207">
        <v>0</v>
      </c>
      <c r="T2207">
        <v>55</v>
      </c>
    </row>
    <row r="2208" spans="1:20" x14ac:dyDescent="0.25">
      <c r="A2208" s="1">
        <v>45307</v>
      </c>
      <c r="B2208">
        <v>57</v>
      </c>
      <c r="C2208">
        <v>77559</v>
      </c>
      <c r="D2208">
        <v>665</v>
      </c>
      <c r="E2208" t="s">
        <v>45</v>
      </c>
      <c r="F2208" t="s">
        <v>21</v>
      </c>
      <c r="G2208">
        <v>12122</v>
      </c>
      <c r="H2208">
        <v>72</v>
      </c>
      <c r="I2208" t="s">
        <v>22</v>
      </c>
      <c r="J2208" t="s">
        <v>27</v>
      </c>
      <c r="K2208">
        <v>408</v>
      </c>
      <c r="L2208">
        <v>0.414592032</v>
      </c>
      <c r="M2208" t="s">
        <v>24</v>
      </c>
      <c r="N2208">
        <v>23</v>
      </c>
      <c r="O2208">
        <v>470</v>
      </c>
      <c r="P2208">
        <v>6463.25</v>
      </c>
      <c r="Q2208">
        <v>45727</v>
      </c>
      <c r="R2208">
        <v>0.19651111900000001</v>
      </c>
      <c r="S2208">
        <v>0</v>
      </c>
      <c r="T2208">
        <v>52</v>
      </c>
    </row>
    <row r="2209" spans="1:20" x14ac:dyDescent="0.25">
      <c r="A2209" s="1">
        <v>45308</v>
      </c>
      <c r="B2209">
        <v>44</v>
      </c>
      <c r="C2209">
        <v>15000</v>
      </c>
      <c r="D2209">
        <v>557</v>
      </c>
      <c r="E2209" t="s">
        <v>20</v>
      </c>
      <c r="F2209" t="s">
        <v>29</v>
      </c>
      <c r="G2209">
        <v>32619</v>
      </c>
      <c r="H2209">
        <v>48</v>
      </c>
      <c r="I2209" t="s">
        <v>44</v>
      </c>
      <c r="J2209" t="s">
        <v>30</v>
      </c>
      <c r="K2209">
        <v>608</v>
      </c>
      <c r="L2209">
        <v>0.14582425399999999</v>
      </c>
      <c r="M2209" t="s">
        <v>24</v>
      </c>
      <c r="N2209">
        <v>30</v>
      </c>
      <c r="O2209">
        <v>2102</v>
      </c>
      <c r="P2209">
        <v>1250</v>
      </c>
      <c r="Q2209">
        <v>4496</v>
      </c>
      <c r="R2209">
        <v>0.25606825500000002</v>
      </c>
      <c r="S2209">
        <v>0</v>
      </c>
      <c r="T2209">
        <v>55</v>
      </c>
    </row>
    <row r="2210" spans="1:20" x14ac:dyDescent="0.25">
      <c r="A2210" s="1">
        <v>45309</v>
      </c>
      <c r="B2210">
        <v>36</v>
      </c>
      <c r="C2210">
        <v>127578</v>
      </c>
      <c r="D2210">
        <v>595</v>
      </c>
      <c r="E2210" t="s">
        <v>20</v>
      </c>
      <c r="F2210" t="s">
        <v>29</v>
      </c>
      <c r="G2210">
        <v>24135</v>
      </c>
      <c r="H2210">
        <v>84</v>
      </c>
      <c r="I2210" t="s">
        <v>22</v>
      </c>
      <c r="J2210" t="s">
        <v>27</v>
      </c>
      <c r="K2210">
        <v>777</v>
      </c>
      <c r="L2210">
        <v>0.12639561299999999</v>
      </c>
      <c r="M2210" t="s">
        <v>24</v>
      </c>
      <c r="N2210">
        <v>17</v>
      </c>
      <c r="O2210">
        <v>4639</v>
      </c>
      <c r="P2210">
        <v>10631.5</v>
      </c>
      <c r="Q2210">
        <v>2081</v>
      </c>
      <c r="R2210">
        <v>0.26111300799999998</v>
      </c>
      <c r="S2210">
        <v>1</v>
      </c>
      <c r="T2210">
        <v>40</v>
      </c>
    </row>
    <row r="2211" spans="1:20" x14ac:dyDescent="0.25">
      <c r="A2211" s="1">
        <v>45310</v>
      </c>
      <c r="B2211">
        <v>39</v>
      </c>
      <c r="C2211">
        <v>47586</v>
      </c>
      <c r="D2211">
        <v>620</v>
      </c>
      <c r="E2211" t="s">
        <v>52</v>
      </c>
      <c r="F2211" t="s">
        <v>25</v>
      </c>
      <c r="G2211">
        <v>18041</v>
      </c>
      <c r="H2211">
        <v>36</v>
      </c>
      <c r="I2211" t="s">
        <v>22</v>
      </c>
      <c r="J2211" t="s">
        <v>27</v>
      </c>
      <c r="K2211">
        <v>570</v>
      </c>
      <c r="L2211">
        <v>0.44177866900000001</v>
      </c>
      <c r="M2211" t="s">
        <v>24</v>
      </c>
      <c r="N2211">
        <v>31</v>
      </c>
      <c r="O2211">
        <v>3068</v>
      </c>
      <c r="P2211">
        <v>3965.5</v>
      </c>
      <c r="Q2211">
        <v>5396</v>
      </c>
      <c r="R2211">
        <v>0.20598376900000001</v>
      </c>
      <c r="S2211">
        <v>0</v>
      </c>
      <c r="T2211">
        <v>53</v>
      </c>
    </row>
    <row r="2212" spans="1:20" x14ac:dyDescent="0.25">
      <c r="A2212" s="1">
        <v>45311</v>
      </c>
      <c r="B2212">
        <v>24</v>
      </c>
      <c r="C2212">
        <v>20992</v>
      </c>
      <c r="D2212">
        <v>479</v>
      </c>
      <c r="E2212" t="s">
        <v>20</v>
      </c>
      <c r="F2212" t="s">
        <v>32</v>
      </c>
      <c r="G2212">
        <v>29168</v>
      </c>
      <c r="H2212">
        <v>72</v>
      </c>
      <c r="I2212" t="s">
        <v>22</v>
      </c>
      <c r="J2212" t="s">
        <v>30</v>
      </c>
      <c r="K2212">
        <v>635</v>
      </c>
      <c r="L2212">
        <v>0.44080574300000003</v>
      </c>
      <c r="M2212" t="s">
        <v>38</v>
      </c>
      <c r="N2212">
        <v>21</v>
      </c>
      <c r="O2212">
        <v>4056</v>
      </c>
      <c r="P2212">
        <v>1749.333333</v>
      </c>
      <c r="Q2212">
        <v>50843</v>
      </c>
      <c r="R2212">
        <v>0.28599844000000002</v>
      </c>
      <c r="S2212">
        <v>0</v>
      </c>
      <c r="T2212">
        <v>61</v>
      </c>
    </row>
    <row r="2213" spans="1:20" x14ac:dyDescent="0.25">
      <c r="A2213" s="1">
        <v>45312</v>
      </c>
      <c r="B2213">
        <v>47</v>
      </c>
      <c r="C2213">
        <v>27222</v>
      </c>
      <c r="D2213">
        <v>464</v>
      </c>
      <c r="E2213" t="s">
        <v>20</v>
      </c>
      <c r="F2213" t="s">
        <v>25</v>
      </c>
      <c r="G2213">
        <v>23092</v>
      </c>
      <c r="H2213">
        <v>48</v>
      </c>
      <c r="I2213" t="s">
        <v>22</v>
      </c>
      <c r="J2213" t="s">
        <v>34</v>
      </c>
      <c r="K2213">
        <v>327</v>
      </c>
      <c r="L2213">
        <v>0.144149319</v>
      </c>
      <c r="M2213" t="s">
        <v>28</v>
      </c>
      <c r="N2213">
        <v>17</v>
      </c>
      <c r="O2213">
        <v>7273</v>
      </c>
      <c r="P2213">
        <v>2268.5</v>
      </c>
      <c r="Q2213">
        <v>9993</v>
      </c>
      <c r="R2213">
        <v>0.241883136</v>
      </c>
      <c r="S2213">
        <v>0</v>
      </c>
      <c r="T2213">
        <v>51</v>
      </c>
    </row>
    <row r="2214" spans="1:20" x14ac:dyDescent="0.25">
      <c r="A2214" s="1">
        <v>111056</v>
      </c>
      <c r="B2214">
        <v>50</v>
      </c>
      <c r="C2214">
        <v>41181</v>
      </c>
      <c r="D2214">
        <v>536</v>
      </c>
      <c r="E2214" t="s">
        <v>166</v>
      </c>
      <c r="F2214" t="s">
        <v>151</v>
      </c>
      <c r="G2214">
        <v>31641</v>
      </c>
      <c r="H2214">
        <v>36</v>
      </c>
      <c r="I2214" t="s">
        <v>22</v>
      </c>
      <c r="J2214" t="s">
        <v>34</v>
      </c>
      <c r="K2214">
        <v>398</v>
      </c>
      <c r="L2214">
        <v>8.7021582E-2</v>
      </c>
      <c r="M2214" t="s">
        <v>24</v>
      </c>
      <c r="N2214">
        <v>24</v>
      </c>
      <c r="O2214">
        <v>1516</v>
      </c>
      <c r="P2214">
        <v>3431.75</v>
      </c>
      <c r="Q2214">
        <v>10142</v>
      </c>
      <c r="R2214">
        <v>0.25704992999999998</v>
      </c>
      <c r="S2214">
        <v>0</v>
      </c>
      <c r="T2214">
        <v>54</v>
      </c>
    </row>
    <row r="2215" spans="1:20" x14ac:dyDescent="0.25">
      <c r="A2215" s="1">
        <v>45314</v>
      </c>
      <c r="B2215">
        <v>34</v>
      </c>
      <c r="C2215">
        <v>43553</v>
      </c>
      <c r="D2215">
        <v>563</v>
      </c>
      <c r="E2215" t="s">
        <v>20</v>
      </c>
      <c r="F2215" t="s">
        <v>25</v>
      </c>
      <c r="G2215">
        <v>26244</v>
      </c>
      <c r="H2215">
        <v>60</v>
      </c>
      <c r="I2215" t="s">
        <v>22</v>
      </c>
      <c r="J2215" t="s">
        <v>34</v>
      </c>
      <c r="K2215">
        <v>280</v>
      </c>
      <c r="L2215">
        <v>0.40163071900000002</v>
      </c>
      <c r="M2215" t="s">
        <v>38</v>
      </c>
      <c r="N2215">
        <v>27</v>
      </c>
      <c r="O2215">
        <v>4730</v>
      </c>
      <c r="P2215">
        <v>3629.416667</v>
      </c>
      <c r="Q2215">
        <v>1876</v>
      </c>
      <c r="R2215">
        <v>0.22724541100000001</v>
      </c>
      <c r="S2215">
        <v>0</v>
      </c>
      <c r="T2215">
        <v>58</v>
      </c>
    </row>
    <row r="2216" spans="1:20" x14ac:dyDescent="0.25">
      <c r="A2216" s="1">
        <v>45315</v>
      </c>
      <c r="B2216">
        <v>34</v>
      </c>
      <c r="D2216">
        <v>614</v>
      </c>
      <c r="F2216" t="s">
        <v>29</v>
      </c>
      <c r="G2216">
        <v>29499</v>
      </c>
      <c r="I2216" t="s">
        <v>22</v>
      </c>
      <c r="J2216" t="s">
        <v>34</v>
      </c>
      <c r="K2216">
        <v>397</v>
      </c>
      <c r="L2216">
        <v>0.38485541200000001</v>
      </c>
      <c r="M2216" t="s">
        <v>34</v>
      </c>
      <c r="N2216">
        <v>28</v>
      </c>
      <c r="O2216">
        <v>6979</v>
      </c>
      <c r="P2216">
        <v>4533</v>
      </c>
      <c r="Q2216">
        <v>36265</v>
      </c>
      <c r="R2216">
        <v>0.242050972</v>
      </c>
      <c r="S2216">
        <v>0</v>
      </c>
      <c r="T2216">
        <v>50</v>
      </c>
    </row>
    <row r="2217" spans="1:20" x14ac:dyDescent="0.25">
      <c r="A2217" s="1">
        <v>45316</v>
      </c>
      <c r="B2217">
        <v>43</v>
      </c>
      <c r="C2217">
        <v>41440</v>
      </c>
      <c r="D2217">
        <v>594</v>
      </c>
      <c r="E2217" t="s">
        <v>20</v>
      </c>
      <c r="F2217" t="s">
        <v>32</v>
      </c>
      <c r="G2217">
        <v>22540</v>
      </c>
      <c r="H2217">
        <v>60</v>
      </c>
      <c r="I2217" t="s">
        <v>35</v>
      </c>
      <c r="J2217" t="s">
        <v>27</v>
      </c>
      <c r="K2217">
        <v>449</v>
      </c>
      <c r="L2217">
        <v>0.43853357100000001</v>
      </c>
      <c r="M2217" t="s">
        <v>38</v>
      </c>
      <c r="N2217">
        <v>22</v>
      </c>
      <c r="O2217">
        <v>3047</v>
      </c>
      <c r="P2217">
        <v>3453.333333</v>
      </c>
      <c r="Q2217">
        <v>38137</v>
      </c>
      <c r="R2217">
        <v>0.24377548900000001</v>
      </c>
      <c r="S2217">
        <v>0</v>
      </c>
      <c r="T2217">
        <v>56</v>
      </c>
    </row>
    <row r="2218" spans="1:20" x14ac:dyDescent="0.25">
      <c r="A2218" s="1">
        <v>45317</v>
      </c>
      <c r="B2218">
        <v>34</v>
      </c>
      <c r="C2218">
        <v>38671</v>
      </c>
      <c r="E2218" t="s">
        <v>20</v>
      </c>
      <c r="F2218" t="s">
        <v>29</v>
      </c>
      <c r="G2218">
        <v>16935</v>
      </c>
      <c r="H2218">
        <v>72</v>
      </c>
      <c r="I2218" t="s">
        <v>44</v>
      </c>
      <c r="J2218" t="s">
        <v>27</v>
      </c>
      <c r="K2218">
        <v>705</v>
      </c>
      <c r="L2218">
        <v>0.33055913999999997</v>
      </c>
      <c r="M2218" t="s">
        <v>31</v>
      </c>
      <c r="N2218">
        <v>19</v>
      </c>
      <c r="O2218">
        <v>304</v>
      </c>
      <c r="P2218">
        <v>3222.583333</v>
      </c>
      <c r="Q2218">
        <v>19353</v>
      </c>
      <c r="R2218">
        <v>0.21954799999999999</v>
      </c>
      <c r="S2218">
        <v>0</v>
      </c>
      <c r="T2218">
        <v>54</v>
      </c>
    </row>
    <row r="2219" spans="1:20" x14ac:dyDescent="0.25">
      <c r="A2219" s="1">
        <v>45318</v>
      </c>
      <c r="B2219">
        <v>39</v>
      </c>
      <c r="C2219">
        <v>60356</v>
      </c>
      <c r="E2219" t="s">
        <v>20</v>
      </c>
      <c r="F2219" t="s">
        <v>21</v>
      </c>
      <c r="G2219">
        <v>16433</v>
      </c>
      <c r="H2219">
        <v>72</v>
      </c>
      <c r="I2219" t="s">
        <v>26</v>
      </c>
      <c r="J2219" t="s">
        <v>30</v>
      </c>
      <c r="K2219">
        <v>889</v>
      </c>
      <c r="L2219">
        <v>0.120603102</v>
      </c>
      <c r="M2219" t="s">
        <v>28</v>
      </c>
      <c r="N2219">
        <v>21</v>
      </c>
      <c r="O2219">
        <v>9476</v>
      </c>
      <c r="P2219">
        <v>5029.6666670000004</v>
      </c>
      <c r="Q2219">
        <v>663721</v>
      </c>
      <c r="R2219">
        <v>0.23749655</v>
      </c>
      <c r="S2219">
        <v>1</v>
      </c>
      <c r="T2219">
        <v>31.2</v>
      </c>
    </row>
    <row r="2220" spans="1:20" x14ac:dyDescent="0.25">
      <c r="A2220" s="1">
        <v>45319</v>
      </c>
      <c r="B2220">
        <v>65</v>
      </c>
      <c r="C2220">
        <v>15592</v>
      </c>
      <c r="D2220">
        <v>608</v>
      </c>
      <c r="E2220" t="s">
        <v>20</v>
      </c>
      <c r="F2220" t="s">
        <v>25</v>
      </c>
      <c r="G2220">
        <v>31273</v>
      </c>
      <c r="H2220">
        <v>48</v>
      </c>
      <c r="I2220" t="s">
        <v>26</v>
      </c>
      <c r="J2220" t="s">
        <v>30</v>
      </c>
      <c r="K2220">
        <v>683</v>
      </c>
      <c r="L2220">
        <v>0.13166852000000001</v>
      </c>
      <c r="M2220" t="s">
        <v>31</v>
      </c>
      <c r="N2220">
        <v>26</v>
      </c>
      <c r="O2220">
        <v>3413</v>
      </c>
      <c r="P2220">
        <v>1299.333333</v>
      </c>
      <c r="Q2220">
        <v>53367</v>
      </c>
      <c r="R2220">
        <v>0.21042164999999999</v>
      </c>
      <c r="S2220">
        <v>0</v>
      </c>
      <c r="T2220">
        <v>46</v>
      </c>
    </row>
    <row r="2221" spans="1:20" x14ac:dyDescent="0.25">
      <c r="A2221" s="1">
        <v>45320</v>
      </c>
      <c r="B2221">
        <v>37</v>
      </c>
      <c r="C2221">
        <v>20864</v>
      </c>
      <c r="D2221">
        <v>505</v>
      </c>
      <c r="E2221" t="s">
        <v>20</v>
      </c>
      <c r="F2221" t="s">
        <v>32</v>
      </c>
      <c r="G2221">
        <v>13193</v>
      </c>
      <c r="H2221">
        <v>24</v>
      </c>
      <c r="I2221" t="s">
        <v>22</v>
      </c>
      <c r="J2221" t="s">
        <v>23</v>
      </c>
      <c r="K2221">
        <v>402</v>
      </c>
      <c r="L2221">
        <v>0.66833050800000005</v>
      </c>
      <c r="M2221" t="s">
        <v>24</v>
      </c>
      <c r="N2221">
        <v>25</v>
      </c>
      <c r="O2221">
        <v>6901</v>
      </c>
      <c r="P2221">
        <v>1738.666667</v>
      </c>
      <c r="Q2221">
        <v>27936</v>
      </c>
      <c r="R2221">
        <v>0.234148459</v>
      </c>
      <c r="S2221">
        <v>0</v>
      </c>
      <c r="T2221">
        <v>63</v>
      </c>
    </row>
    <row r="2222" spans="1:20" x14ac:dyDescent="0.25">
      <c r="A2222" s="1">
        <v>45321</v>
      </c>
      <c r="B2222">
        <v>35</v>
      </c>
      <c r="C2222">
        <v>26726</v>
      </c>
      <c r="G2222">
        <v>49457</v>
      </c>
      <c r="H2222">
        <v>60</v>
      </c>
      <c r="I2222" t="s">
        <v>44</v>
      </c>
      <c r="J2222" t="s">
        <v>30</v>
      </c>
      <c r="K2222">
        <v>425</v>
      </c>
      <c r="L2222">
        <v>0.49593690400000001</v>
      </c>
      <c r="M2222" t="s">
        <v>31</v>
      </c>
      <c r="N2222">
        <v>24</v>
      </c>
      <c r="O2222">
        <v>3534</v>
      </c>
      <c r="P2222">
        <v>2227.166667</v>
      </c>
      <c r="Q2222">
        <v>2230</v>
      </c>
      <c r="R2222">
        <v>0.29868025199999998</v>
      </c>
      <c r="S2222">
        <v>0</v>
      </c>
      <c r="T2222">
        <v>62</v>
      </c>
    </row>
    <row r="2223" spans="1:20" x14ac:dyDescent="0.25">
      <c r="A2223" s="1">
        <v>45322</v>
      </c>
      <c r="B2223">
        <v>32</v>
      </c>
      <c r="C2223">
        <v>26379</v>
      </c>
      <c r="D2223">
        <v>559</v>
      </c>
      <c r="E2223" t="s">
        <v>20</v>
      </c>
      <c r="F2223" t="s">
        <v>21</v>
      </c>
      <c r="G2223">
        <v>32306</v>
      </c>
      <c r="H2223">
        <v>24</v>
      </c>
      <c r="I2223" t="s">
        <v>22</v>
      </c>
      <c r="J2223" t="s">
        <v>34</v>
      </c>
      <c r="K2223">
        <v>490</v>
      </c>
      <c r="L2223">
        <v>0.48833132800000001</v>
      </c>
      <c r="M2223" t="s">
        <v>38</v>
      </c>
      <c r="N2223">
        <v>29</v>
      </c>
      <c r="O2223">
        <v>14785</v>
      </c>
      <c r="P2223">
        <v>2198.25</v>
      </c>
      <c r="Q2223">
        <v>9375</v>
      </c>
      <c r="R2223">
        <v>0.24082822300000001</v>
      </c>
      <c r="S2223">
        <v>0</v>
      </c>
      <c r="T2223">
        <v>58</v>
      </c>
    </row>
    <row r="2224" spans="1:20" x14ac:dyDescent="0.25">
      <c r="A2224" s="1">
        <v>45323</v>
      </c>
      <c r="B2224">
        <v>48</v>
      </c>
      <c r="C2224">
        <v>34434</v>
      </c>
      <c r="D2224">
        <v>545</v>
      </c>
      <c r="E2224" t="s">
        <v>20</v>
      </c>
      <c r="F2224" t="s">
        <v>21</v>
      </c>
      <c r="G2224">
        <v>28682</v>
      </c>
      <c r="H2224">
        <v>60</v>
      </c>
      <c r="I2224" t="s">
        <v>26</v>
      </c>
      <c r="J2224" t="s">
        <v>34</v>
      </c>
      <c r="K2224">
        <v>425</v>
      </c>
      <c r="L2224">
        <v>0.479174086</v>
      </c>
      <c r="M2224" t="s">
        <v>31</v>
      </c>
      <c r="N2224">
        <v>33</v>
      </c>
      <c r="O2224">
        <v>666</v>
      </c>
      <c r="P2224">
        <v>2869.5</v>
      </c>
      <c r="Q2224">
        <v>132499</v>
      </c>
      <c r="R2224">
        <v>0.25535495899999999</v>
      </c>
      <c r="S2224">
        <v>0</v>
      </c>
      <c r="T2224">
        <v>53</v>
      </c>
    </row>
    <row r="2225" spans="1:20" x14ac:dyDescent="0.25">
      <c r="A2225" s="1">
        <v>45324</v>
      </c>
      <c r="B2225">
        <v>37</v>
      </c>
      <c r="C2225">
        <v>23282</v>
      </c>
      <c r="D2225">
        <v>585</v>
      </c>
      <c r="E2225" t="s">
        <v>20</v>
      </c>
      <c r="F2225" t="s">
        <v>21</v>
      </c>
      <c r="G2225">
        <v>33664</v>
      </c>
      <c r="H2225">
        <v>48</v>
      </c>
      <c r="I2225" t="s">
        <v>44</v>
      </c>
      <c r="J2225" t="s">
        <v>30</v>
      </c>
      <c r="K2225">
        <v>295</v>
      </c>
      <c r="L2225">
        <v>0.58530409100000003</v>
      </c>
      <c r="M2225" t="s">
        <v>38</v>
      </c>
      <c r="N2225">
        <v>26</v>
      </c>
      <c r="O2225">
        <v>11075</v>
      </c>
      <c r="P2225">
        <v>1940.166667</v>
      </c>
      <c r="Q2225">
        <v>100189</v>
      </c>
      <c r="R2225">
        <v>0.257541454</v>
      </c>
      <c r="S2225">
        <v>0</v>
      </c>
      <c r="T2225">
        <v>62</v>
      </c>
    </row>
    <row r="2226" spans="1:20" x14ac:dyDescent="0.25">
      <c r="A2226" s="1">
        <v>45325</v>
      </c>
      <c r="B2226">
        <v>32</v>
      </c>
      <c r="C2226">
        <v>132452</v>
      </c>
      <c r="D2226">
        <v>546</v>
      </c>
      <c r="E2226" t="s">
        <v>20</v>
      </c>
      <c r="F2226" t="s">
        <v>32</v>
      </c>
      <c r="G2226">
        <v>36024</v>
      </c>
      <c r="H2226">
        <v>48</v>
      </c>
      <c r="I2226" t="s">
        <v>22</v>
      </c>
      <c r="J2226" t="s">
        <v>27</v>
      </c>
      <c r="K2226">
        <v>220</v>
      </c>
      <c r="L2226">
        <v>8.7493002E-2</v>
      </c>
      <c r="M2226" t="s">
        <v>38</v>
      </c>
      <c r="N2226">
        <v>25</v>
      </c>
      <c r="O2226">
        <v>3564</v>
      </c>
      <c r="P2226">
        <v>11037.666670000001</v>
      </c>
      <c r="Q2226">
        <v>47870</v>
      </c>
      <c r="R2226">
        <v>0.28349222099999999</v>
      </c>
      <c r="S2226">
        <v>0</v>
      </c>
      <c r="T2226">
        <v>48</v>
      </c>
    </row>
    <row r="2227" spans="1:20" x14ac:dyDescent="0.25">
      <c r="A2227" s="1">
        <v>45326</v>
      </c>
      <c r="B2227">
        <v>55</v>
      </c>
      <c r="C2227">
        <v>23661</v>
      </c>
      <c r="D2227">
        <v>587</v>
      </c>
      <c r="F2227" t="s">
        <v>25</v>
      </c>
      <c r="G2227">
        <v>16187</v>
      </c>
      <c r="H2227">
        <v>96</v>
      </c>
      <c r="I2227" t="s">
        <v>35</v>
      </c>
      <c r="J2227" t="s">
        <v>27</v>
      </c>
      <c r="K2227">
        <v>551</v>
      </c>
      <c r="L2227">
        <v>0.37428138999999999</v>
      </c>
      <c r="M2227" t="s">
        <v>34</v>
      </c>
      <c r="N2227">
        <v>26</v>
      </c>
      <c r="O2227">
        <v>3381</v>
      </c>
      <c r="P2227">
        <v>1971.75</v>
      </c>
      <c r="Q2227">
        <v>57755</v>
      </c>
      <c r="R2227">
        <v>0.27010282000000002</v>
      </c>
      <c r="S2227">
        <v>0</v>
      </c>
      <c r="T2227">
        <v>53</v>
      </c>
    </row>
    <row r="2228" spans="1:20" x14ac:dyDescent="0.25">
      <c r="A2228" s="1">
        <v>45327</v>
      </c>
      <c r="B2228">
        <v>57</v>
      </c>
      <c r="C2228">
        <v>176963</v>
      </c>
      <c r="D2228">
        <v>632</v>
      </c>
      <c r="E2228" t="s">
        <v>20</v>
      </c>
      <c r="F2228" t="s">
        <v>41</v>
      </c>
      <c r="G2228">
        <v>24882</v>
      </c>
      <c r="H2228">
        <v>72</v>
      </c>
      <c r="I2228" t="s">
        <v>22</v>
      </c>
      <c r="J2228" t="s">
        <v>27</v>
      </c>
      <c r="K2228">
        <v>338</v>
      </c>
      <c r="L2228">
        <v>0.37750597200000002</v>
      </c>
      <c r="M2228" t="s">
        <v>24</v>
      </c>
      <c r="N2228">
        <v>20</v>
      </c>
      <c r="O2228">
        <v>876</v>
      </c>
      <c r="P2228">
        <v>14746.916670000001</v>
      </c>
      <c r="Q2228">
        <v>587276</v>
      </c>
      <c r="R2228">
        <v>0.26741171400000002</v>
      </c>
      <c r="S2228">
        <v>1</v>
      </c>
      <c r="T2228">
        <v>32</v>
      </c>
    </row>
    <row r="2229" spans="1:20" x14ac:dyDescent="0.25">
      <c r="A2229" s="1">
        <v>45328</v>
      </c>
      <c r="B2229">
        <v>32</v>
      </c>
      <c r="C2229">
        <v>15000</v>
      </c>
      <c r="D2229">
        <v>500</v>
      </c>
      <c r="E2229" t="s">
        <v>20</v>
      </c>
      <c r="F2229" t="s">
        <v>25</v>
      </c>
      <c r="G2229">
        <v>20496</v>
      </c>
      <c r="H2229">
        <v>108</v>
      </c>
      <c r="I2229" t="s">
        <v>22</v>
      </c>
      <c r="J2229" t="s">
        <v>27</v>
      </c>
      <c r="K2229">
        <v>527</v>
      </c>
      <c r="L2229">
        <v>0.65474517899999995</v>
      </c>
      <c r="M2229" t="s">
        <v>24</v>
      </c>
      <c r="N2229">
        <v>23</v>
      </c>
      <c r="O2229">
        <v>1321</v>
      </c>
      <c r="P2229">
        <v>1250</v>
      </c>
      <c r="Q2229">
        <v>9588</v>
      </c>
      <c r="R2229">
        <v>0.337985955</v>
      </c>
      <c r="S2229">
        <v>0</v>
      </c>
      <c r="T2229">
        <v>72</v>
      </c>
    </row>
    <row r="2230" spans="1:20" x14ac:dyDescent="0.25">
      <c r="A2230" s="1">
        <v>45329</v>
      </c>
      <c r="B2230">
        <v>18</v>
      </c>
      <c r="C2230">
        <v>137037</v>
      </c>
      <c r="D2230">
        <v>529</v>
      </c>
      <c r="E2230" t="s">
        <v>45</v>
      </c>
      <c r="F2230" t="s">
        <v>32</v>
      </c>
      <c r="G2230">
        <v>24641</v>
      </c>
      <c r="H2230">
        <v>48</v>
      </c>
      <c r="I2230" t="s">
        <v>22</v>
      </c>
      <c r="J2230" t="s">
        <v>27</v>
      </c>
      <c r="K2230">
        <v>180</v>
      </c>
      <c r="L2230">
        <v>0.30042809300000001</v>
      </c>
      <c r="M2230" t="s">
        <v>28</v>
      </c>
      <c r="N2230">
        <v>18</v>
      </c>
      <c r="O2230">
        <v>2070</v>
      </c>
      <c r="P2230">
        <v>11419.75</v>
      </c>
      <c r="Q2230">
        <v>208711</v>
      </c>
      <c r="R2230">
        <v>0.24130154300000001</v>
      </c>
      <c r="S2230">
        <v>1</v>
      </c>
      <c r="T2230">
        <v>42.4</v>
      </c>
    </row>
    <row r="2231" spans="1:20" x14ac:dyDescent="0.25">
      <c r="A2231" s="1">
        <v>45330</v>
      </c>
      <c r="B2231">
        <v>52</v>
      </c>
      <c r="C2231">
        <v>61360</v>
      </c>
      <c r="D2231">
        <v>588</v>
      </c>
      <c r="E2231" t="s">
        <v>20</v>
      </c>
      <c r="F2231" t="s">
        <v>32</v>
      </c>
      <c r="G2231">
        <v>24441</v>
      </c>
      <c r="H2231">
        <v>60</v>
      </c>
      <c r="I2231" t="s">
        <v>22</v>
      </c>
      <c r="J2231" t="s">
        <v>30</v>
      </c>
      <c r="K2231">
        <v>749</v>
      </c>
      <c r="L2231">
        <v>0.128505919</v>
      </c>
      <c r="M2231" t="s">
        <v>34</v>
      </c>
      <c r="N2231">
        <v>28</v>
      </c>
      <c r="O2231">
        <v>16093</v>
      </c>
      <c r="P2231">
        <v>5113.3333329999996</v>
      </c>
      <c r="Q2231">
        <v>8437</v>
      </c>
      <c r="R2231">
        <v>0.27244388800000002</v>
      </c>
      <c r="S2231">
        <v>0</v>
      </c>
      <c r="T2231">
        <v>50</v>
      </c>
    </row>
    <row r="2232" spans="1:20" x14ac:dyDescent="0.25">
      <c r="A2232" t="s">
        <v>167</v>
      </c>
      <c r="B2232">
        <v>31</v>
      </c>
      <c r="C2232">
        <v>81776</v>
      </c>
      <c r="D2232">
        <v>612</v>
      </c>
      <c r="E2232" t="s">
        <v>37</v>
      </c>
      <c r="F2232" t="s">
        <v>116</v>
      </c>
      <c r="G2232">
        <v>14455</v>
      </c>
      <c r="H2232">
        <v>108</v>
      </c>
      <c r="I2232" t="s">
        <v>22</v>
      </c>
      <c r="J2232" t="s">
        <v>23</v>
      </c>
      <c r="K2232">
        <v>311</v>
      </c>
      <c r="L2232">
        <v>5.7025055999999998E-2</v>
      </c>
      <c r="M2232" t="s">
        <v>24</v>
      </c>
      <c r="N2232">
        <v>31</v>
      </c>
      <c r="O2232">
        <v>2343</v>
      </c>
      <c r="P2232">
        <v>6814.6666670000004</v>
      </c>
      <c r="Q2232">
        <v>40458</v>
      </c>
      <c r="R2232">
        <v>0.24291432099999999</v>
      </c>
      <c r="S2232">
        <v>1</v>
      </c>
      <c r="T2232">
        <v>38.4</v>
      </c>
    </row>
    <row r="2233" spans="1:20" x14ac:dyDescent="0.25">
      <c r="A2233" s="1">
        <v>45332</v>
      </c>
      <c r="B2233">
        <v>49</v>
      </c>
      <c r="C2233">
        <v>25334</v>
      </c>
      <c r="D2233">
        <v>602</v>
      </c>
      <c r="E2233" t="s">
        <v>20</v>
      </c>
      <c r="F2233" t="s">
        <v>25</v>
      </c>
      <c r="G2233">
        <v>35848</v>
      </c>
      <c r="H2233">
        <v>48</v>
      </c>
      <c r="I2233" t="s">
        <v>26</v>
      </c>
      <c r="J2233" t="s">
        <v>30</v>
      </c>
      <c r="K2233">
        <v>882</v>
      </c>
      <c r="L2233">
        <v>0.42775431899999999</v>
      </c>
      <c r="M2233" t="s">
        <v>38</v>
      </c>
      <c r="N2233">
        <v>24</v>
      </c>
      <c r="O2233">
        <v>1851</v>
      </c>
      <c r="P2233">
        <v>2111.166667</v>
      </c>
      <c r="Q2233">
        <v>6314</v>
      </c>
      <c r="R2233">
        <v>0.205940178</v>
      </c>
      <c r="S2233">
        <v>0</v>
      </c>
      <c r="T2233">
        <v>54</v>
      </c>
    </row>
    <row r="2234" spans="1:20" x14ac:dyDescent="0.25">
      <c r="A2234" s="1">
        <v>45333</v>
      </c>
      <c r="B2234">
        <v>18</v>
      </c>
      <c r="C2234">
        <v>35214</v>
      </c>
      <c r="D2234">
        <v>571</v>
      </c>
      <c r="E2234" t="s">
        <v>20</v>
      </c>
      <c r="F2234" t="s">
        <v>21</v>
      </c>
      <c r="G2234">
        <v>15293</v>
      </c>
      <c r="H2234">
        <v>48</v>
      </c>
      <c r="I2234" t="s">
        <v>26</v>
      </c>
      <c r="J2234" t="s">
        <v>23</v>
      </c>
      <c r="K2234">
        <v>654</v>
      </c>
      <c r="L2234">
        <v>0.63419854899999994</v>
      </c>
      <c r="M2234" t="s">
        <v>31</v>
      </c>
      <c r="N2234">
        <v>33</v>
      </c>
      <c r="O2234">
        <v>3989</v>
      </c>
      <c r="P2234">
        <v>2934.5</v>
      </c>
      <c r="Q2234">
        <v>27941</v>
      </c>
      <c r="R2234">
        <v>0.20645403700000001</v>
      </c>
      <c r="S2234">
        <v>0</v>
      </c>
      <c r="T2234">
        <v>58</v>
      </c>
    </row>
    <row r="2235" spans="1:20" x14ac:dyDescent="0.25">
      <c r="A2235" s="1">
        <v>45343</v>
      </c>
      <c r="B2235">
        <v>50</v>
      </c>
      <c r="C2235">
        <v>34267</v>
      </c>
      <c r="D2235">
        <v>606</v>
      </c>
      <c r="E2235" t="s">
        <v>54</v>
      </c>
      <c r="F2235" t="s">
        <v>70</v>
      </c>
      <c r="G2235">
        <v>36302</v>
      </c>
      <c r="H2235">
        <v>108</v>
      </c>
      <c r="I2235" t="s">
        <v>26</v>
      </c>
      <c r="J2235" t="s">
        <v>34</v>
      </c>
      <c r="K2235">
        <v>350</v>
      </c>
      <c r="L2235">
        <v>0.27843231699999998</v>
      </c>
      <c r="M2235" t="s">
        <v>28</v>
      </c>
      <c r="N2235">
        <v>20</v>
      </c>
      <c r="O2235">
        <v>3795</v>
      </c>
      <c r="P2235">
        <v>2855.583333</v>
      </c>
      <c r="Q2235">
        <v>255977</v>
      </c>
      <c r="R2235">
        <v>0.232998025</v>
      </c>
      <c r="S2235">
        <v>0</v>
      </c>
      <c r="T2235">
        <v>47</v>
      </c>
    </row>
    <row r="2236" spans="1:20" x14ac:dyDescent="0.25">
      <c r="A2236" s="1">
        <v>45335</v>
      </c>
      <c r="B2236">
        <v>25</v>
      </c>
      <c r="C2236">
        <v>37808</v>
      </c>
      <c r="D2236">
        <v>583</v>
      </c>
      <c r="E2236" t="s">
        <v>20</v>
      </c>
      <c r="F2236" t="s">
        <v>29</v>
      </c>
      <c r="G2236">
        <v>15324</v>
      </c>
      <c r="H2236">
        <v>24</v>
      </c>
      <c r="I2236" t="s">
        <v>26</v>
      </c>
      <c r="J2236" t="s">
        <v>23</v>
      </c>
      <c r="K2236">
        <v>487</v>
      </c>
      <c r="L2236">
        <v>0.28641000999999999</v>
      </c>
      <c r="M2236" t="s">
        <v>24</v>
      </c>
      <c r="N2236">
        <v>20</v>
      </c>
      <c r="O2236">
        <v>522</v>
      </c>
      <c r="P2236">
        <v>3150.666667</v>
      </c>
      <c r="Q2236">
        <v>58663</v>
      </c>
      <c r="R2236">
        <v>0.17820153399999999</v>
      </c>
      <c r="S2236">
        <v>0</v>
      </c>
      <c r="T2236">
        <v>58</v>
      </c>
    </row>
    <row r="2237" spans="1:20" x14ac:dyDescent="0.25">
      <c r="A2237" s="1">
        <v>45336</v>
      </c>
      <c r="B2237">
        <v>48</v>
      </c>
      <c r="C2237">
        <v>169702</v>
      </c>
      <c r="D2237">
        <v>484</v>
      </c>
      <c r="E2237" t="s">
        <v>20</v>
      </c>
      <c r="F2237" t="s">
        <v>32</v>
      </c>
      <c r="G2237">
        <v>23218</v>
      </c>
      <c r="H2237">
        <v>36</v>
      </c>
      <c r="I2237" t="s">
        <v>22</v>
      </c>
      <c r="J2237" t="s">
        <v>34</v>
      </c>
      <c r="K2237">
        <v>128</v>
      </c>
      <c r="L2237">
        <v>0.49810091299999998</v>
      </c>
      <c r="M2237" t="s">
        <v>38</v>
      </c>
      <c r="N2237">
        <v>29</v>
      </c>
      <c r="O2237">
        <v>6797</v>
      </c>
      <c r="P2237">
        <v>8403.5</v>
      </c>
      <c r="Q2237">
        <v>52236</v>
      </c>
      <c r="R2237">
        <v>0.29325652099999999</v>
      </c>
      <c r="S2237">
        <v>0</v>
      </c>
      <c r="T2237">
        <v>52</v>
      </c>
    </row>
    <row r="2238" spans="1:20" x14ac:dyDescent="0.25">
      <c r="A2238" s="1">
        <v>45337</v>
      </c>
      <c r="B2238">
        <v>40</v>
      </c>
      <c r="C2238">
        <v>61098</v>
      </c>
      <c r="D2238">
        <v>548</v>
      </c>
      <c r="E2238" t="s">
        <v>20</v>
      </c>
      <c r="G2238">
        <v>9563</v>
      </c>
      <c r="H2238">
        <v>60</v>
      </c>
      <c r="I2238" t="s">
        <v>22</v>
      </c>
      <c r="J2238" t="s">
        <v>27</v>
      </c>
      <c r="K2238">
        <v>191</v>
      </c>
      <c r="L2238">
        <v>0.496519082</v>
      </c>
      <c r="M2238" t="s">
        <v>24</v>
      </c>
      <c r="N2238">
        <v>17</v>
      </c>
      <c r="O2238">
        <v>2886</v>
      </c>
      <c r="P2238">
        <v>5091.5</v>
      </c>
      <c r="Q2238">
        <v>6400</v>
      </c>
      <c r="R2238">
        <v>0.266822587</v>
      </c>
      <c r="S2238">
        <v>0</v>
      </c>
      <c r="T2238">
        <v>58</v>
      </c>
    </row>
    <row r="2239" spans="1:20" x14ac:dyDescent="0.25">
      <c r="A2239" s="1">
        <v>45338</v>
      </c>
      <c r="B2239">
        <v>28</v>
      </c>
      <c r="C2239">
        <v>50351</v>
      </c>
      <c r="D2239">
        <v>593</v>
      </c>
      <c r="E2239" t="s">
        <v>20</v>
      </c>
      <c r="F2239" t="s">
        <v>29</v>
      </c>
      <c r="G2239">
        <v>16298</v>
      </c>
      <c r="H2239">
        <v>48</v>
      </c>
      <c r="I2239" t="s">
        <v>26</v>
      </c>
      <c r="J2239" t="s">
        <v>30</v>
      </c>
      <c r="K2239">
        <v>257</v>
      </c>
      <c r="L2239">
        <v>0.15654711099999999</v>
      </c>
      <c r="M2239" t="s">
        <v>34</v>
      </c>
      <c r="N2239">
        <v>19</v>
      </c>
      <c r="O2239">
        <v>4069</v>
      </c>
      <c r="P2239">
        <v>4195.9166670000004</v>
      </c>
      <c r="Q2239">
        <v>19623</v>
      </c>
      <c r="R2239">
        <v>0.21802327899999999</v>
      </c>
      <c r="S2239">
        <v>0</v>
      </c>
      <c r="T2239">
        <v>50</v>
      </c>
    </row>
    <row r="2240" spans="1:20" x14ac:dyDescent="0.25">
      <c r="A2240" s="1">
        <v>45339</v>
      </c>
      <c r="B2240">
        <v>35</v>
      </c>
      <c r="C2240">
        <v>82487</v>
      </c>
      <c r="D2240">
        <v>589</v>
      </c>
      <c r="E2240" t="s">
        <v>20</v>
      </c>
      <c r="F2240" t="s">
        <v>25</v>
      </c>
      <c r="G2240">
        <v>15971</v>
      </c>
      <c r="H2240">
        <v>60</v>
      </c>
      <c r="I2240" t="s">
        <v>35</v>
      </c>
      <c r="J2240" t="s">
        <v>30</v>
      </c>
      <c r="K2240">
        <v>369</v>
      </c>
      <c r="L2240">
        <v>0.38446396100000002</v>
      </c>
      <c r="M2240" t="s">
        <v>38</v>
      </c>
      <c r="N2240">
        <v>29</v>
      </c>
      <c r="O2240">
        <v>3334</v>
      </c>
      <c r="P2240">
        <v>6873.9166670000004</v>
      </c>
      <c r="Q2240">
        <v>42243</v>
      </c>
      <c r="R2240">
        <v>0.25968184</v>
      </c>
      <c r="S2240">
        <v>0</v>
      </c>
      <c r="T2240">
        <v>53</v>
      </c>
    </row>
    <row r="2241" spans="1:20" x14ac:dyDescent="0.25">
      <c r="A2241" s="1">
        <v>45340</v>
      </c>
      <c r="B2241">
        <v>48</v>
      </c>
      <c r="D2241">
        <v>577</v>
      </c>
      <c r="E2241" t="s">
        <v>20</v>
      </c>
      <c r="F2241" t="s">
        <v>29</v>
      </c>
      <c r="G2241">
        <v>32591</v>
      </c>
      <c r="I2241" t="s">
        <v>26</v>
      </c>
      <c r="J2241" t="s">
        <v>27</v>
      </c>
      <c r="K2241">
        <v>329</v>
      </c>
      <c r="L2241">
        <v>8.7734212000000006E-2</v>
      </c>
      <c r="M2241" t="s">
        <v>38</v>
      </c>
      <c r="N2241">
        <v>24</v>
      </c>
      <c r="O2241">
        <v>1600</v>
      </c>
      <c r="P2241">
        <v>8281.25</v>
      </c>
      <c r="Q2241">
        <v>36400</v>
      </c>
      <c r="R2241">
        <v>0.219172903</v>
      </c>
      <c r="S2241">
        <v>1</v>
      </c>
      <c r="T2241">
        <v>41.6</v>
      </c>
    </row>
    <row r="2242" spans="1:20" x14ac:dyDescent="0.25">
      <c r="A2242" s="1">
        <v>45341</v>
      </c>
      <c r="B2242">
        <v>41</v>
      </c>
      <c r="C2242">
        <v>35286</v>
      </c>
      <c r="D2242">
        <v>630</v>
      </c>
      <c r="E2242" t="s">
        <v>20</v>
      </c>
      <c r="F2242" t="s">
        <v>41</v>
      </c>
      <c r="G2242">
        <v>25822</v>
      </c>
      <c r="H2242">
        <v>60</v>
      </c>
      <c r="I2242" t="s">
        <v>22</v>
      </c>
      <c r="J2242" t="s">
        <v>30</v>
      </c>
      <c r="K2242">
        <v>110</v>
      </c>
      <c r="L2242">
        <v>0.57844045399999999</v>
      </c>
      <c r="M2242" t="s">
        <v>34</v>
      </c>
      <c r="N2242">
        <v>21</v>
      </c>
      <c r="O2242">
        <v>7160</v>
      </c>
      <c r="P2242">
        <v>2940.5</v>
      </c>
      <c r="Q2242">
        <v>178403</v>
      </c>
      <c r="R2242">
        <v>0.23502836899999999</v>
      </c>
      <c r="S2242">
        <v>0</v>
      </c>
      <c r="T2242">
        <v>62</v>
      </c>
    </row>
    <row r="2243" spans="1:20" x14ac:dyDescent="0.25">
      <c r="A2243" s="1">
        <v>45342</v>
      </c>
      <c r="B2243">
        <v>47</v>
      </c>
      <c r="C2243">
        <v>34302</v>
      </c>
      <c r="D2243">
        <v>513</v>
      </c>
      <c r="E2243" t="s">
        <v>20</v>
      </c>
      <c r="G2243">
        <v>18586</v>
      </c>
      <c r="H2243">
        <v>12</v>
      </c>
      <c r="I2243" t="s">
        <v>26</v>
      </c>
      <c r="J2243" t="s">
        <v>30</v>
      </c>
      <c r="K2243">
        <v>468</v>
      </c>
      <c r="L2243">
        <v>0.36915473700000001</v>
      </c>
      <c r="M2243" t="s">
        <v>28</v>
      </c>
      <c r="N2243">
        <v>24</v>
      </c>
      <c r="O2243">
        <v>3399</v>
      </c>
      <c r="P2243">
        <v>2858.5</v>
      </c>
      <c r="Q2243">
        <v>21700</v>
      </c>
      <c r="R2243">
        <v>0.213262115</v>
      </c>
      <c r="S2243">
        <v>0</v>
      </c>
      <c r="T2243">
        <v>57</v>
      </c>
    </row>
    <row r="2244" spans="1:20" x14ac:dyDescent="0.25">
      <c r="A2244" s="1">
        <v>45343</v>
      </c>
      <c r="B2244">
        <v>63</v>
      </c>
      <c r="C2244">
        <v>197055</v>
      </c>
      <c r="D2244">
        <v>587</v>
      </c>
      <c r="E2244" t="s">
        <v>20</v>
      </c>
      <c r="G2244">
        <v>25115</v>
      </c>
      <c r="H2244">
        <v>24</v>
      </c>
      <c r="I2244" t="s">
        <v>22</v>
      </c>
      <c r="J2244" t="s">
        <v>30</v>
      </c>
      <c r="K2244">
        <v>262</v>
      </c>
      <c r="L2244">
        <v>0.32554936800000001</v>
      </c>
      <c r="M2244" t="s">
        <v>38</v>
      </c>
      <c r="N2244">
        <v>22</v>
      </c>
      <c r="O2244">
        <v>819</v>
      </c>
      <c r="P2244">
        <v>16421.25</v>
      </c>
      <c r="Q2244">
        <v>60586</v>
      </c>
      <c r="R2244">
        <v>0.19666708399999999</v>
      </c>
      <c r="S2244">
        <v>1</v>
      </c>
      <c r="T2244">
        <v>45.6</v>
      </c>
    </row>
    <row r="2245" spans="1:20" x14ac:dyDescent="0.25">
      <c r="A2245" s="1">
        <v>45344</v>
      </c>
      <c r="B2245">
        <v>21</v>
      </c>
      <c r="C2245">
        <v>40033</v>
      </c>
      <c r="D2245">
        <v>544</v>
      </c>
      <c r="E2245" t="s">
        <v>20</v>
      </c>
      <c r="F2245" t="s">
        <v>29</v>
      </c>
      <c r="G2245">
        <v>33754</v>
      </c>
      <c r="H2245">
        <v>48</v>
      </c>
      <c r="I2245" t="s">
        <v>26</v>
      </c>
      <c r="J2245" t="s">
        <v>27</v>
      </c>
      <c r="K2245">
        <v>292</v>
      </c>
      <c r="L2245">
        <v>0.21667452300000001</v>
      </c>
      <c r="M2245" t="s">
        <v>28</v>
      </c>
      <c r="N2245">
        <v>21</v>
      </c>
      <c r="O2245">
        <v>3860</v>
      </c>
      <c r="P2245">
        <v>3336.083333</v>
      </c>
      <c r="Q2245">
        <v>18544</v>
      </c>
      <c r="R2245">
        <v>0.27496195899999998</v>
      </c>
      <c r="S2245">
        <v>0</v>
      </c>
      <c r="T2245">
        <v>54</v>
      </c>
    </row>
    <row r="2246" spans="1:20" x14ac:dyDescent="0.25">
      <c r="A2246" s="1">
        <v>45345</v>
      </c>
      <c r="B2246">
        <v>59</v>
      </c>
      <c r="C2246">
        <v>41483</v>
      </c>
      <c r="D2246">
        <v>634</v>
      </c>
      <c r="E2246" t="s">
        <v>20</v>
      </c>
      <c r="F2246" t="s">
        <v>21</v>
      </c>
      <c r="G2246">
        <v>39260</v>
      </c>
      <c r="H2246">
        <v>36</v>
      </c>
      <c r="I2246" t="s">
        <v>22</v>
      </c>
      <c r="J2246" t="s">
        <v>30</v>
      </c>
      <c r="K2246">
        <v>576</v>
      </c>
      <c r="L2246">
        <v>0.14663743000000001</v>
      </c>
      <c r="M2246" t="s">
        <v>38</v>
      </c>
      <c r="N2246">
        <v>25</v>
      </c>
      <c r="O2246">
        <v>2607</v>
      </c>
      <c r="P2246">
        <v>3456.916667</v>
      </c>
      <c r="Q2246">
        <v>2486</v>
      </c>
      <c r="R2246">
        <v>0.175639396</v>
      </c>
      <c r="S2246">
        <v>0</v>
      </c>
      <c r="T2246">
        <v>48</v>
      </c>
    </row>
    <row r="2247" spans="1:20" x14ac:dyDescent="0.25">
      <c r="A2247" s="1">
        <v>45346</v>
      </c>
      <c r="B2247">
        <v>41</v>
      </c>
      <c r="C2247">
        <v>48802</v>
      </c>
      <c r="D2247">
        <v>525</v>
      </c>
      <c r="E2247" t="s">
        <v>45</v>
      </c>
      <c r="F2247" t="s">
        <v>29</v>
      </c>
      <c r="G2247">
        <v>20909</v>
      </c>
      <c r="H2247">
        <v>60</v>
      </c>
      <c r="I2247" t="s">
        <v>22</v>
      </c>
      <c r="J2247" t="s">
        <v>30</v>
      </c>
      <c r="K2247">
        <v>470</v>
      </c>
      <c r="L2247">
        <v>0.13937729700000001</v>
      </c>
      <c r="M2247" t="s">
        <v>31</v>
      </c>
      <c r="N2247">
        <v>21</v>
      </c>
      <c r="O2247">
        <v>15795</v>
      </c>
      <c r="P2247">
        <v>4066.833333</v>
      </c>
      <c r="Q2247">
        <v>43401</v>
      </c>
      <c r="R2247">
        <v>0.24001945499999999</v>
      </c>
      <c r="S2247">
        <v>0</v>
      </c>
      <c r="T2247">
        <v>54</v>
      </c>
    </row>
    <row r="2248" spans="1:20" x14ac:dyDescent="0.25">
      <c r="A2248" s="1">
        <v>45347</v>
      </c>
      <c r="B2248">
        <v>29</v>
      </c>
      <c r="C2248">
        <v>87731</v>
      </c>
      <c r="D2248">
        <v>588</v>
      </c>
      <c r="E2248" t="s">
        <v>20</v>
      </c>
      <c r="F2248" t="s">
        <v>25</v>
      </c>
      <c r="G2248">
        <v>9273</v>
      </c>
      <c r="H2248">
        <v>36</v>
      </c>
      <c r="I2248" t="s">
        <v>22</v>
      </c>
      <c r="J2248" t="s">
        <v>23</v>
      </c>
      <c r="K2248">
        <v>261</v>
      </c>
      <c r="L2248">
        <v>6.5894003000000007E-2</v>
      </c>
      <c r="M2248" t="s">
        <v>38</v>
      </c>
      <c r="N2248">
        <v>33</v>
      </c>
      <c r="O2248">
        <v>17566</v>
      </c>
      <c r="P2248">
        <v>7310.9166670000004</v>
      </c>
      <c r="Q2248">
        <v>76105</v>
      </c>
      <c r="R2248">
        <v>0.21969166800000001</v>
      </c>
      <c r="S2248">
        <v>1</v>
      </c>
      <c r="T2248">
        <v>40</v>
      </c>
    </row>
    <row r="2249" spans="1:20" x14ac:dyDescent="0.25">
      <c r="A2249" s="1">
        <v>45348</v>
      </c>
      <c r="B2249">
        <v>24</v>
      </c>
      <c r="C2249">
        <v>67097</v>
      </c>
      <c r="D2249">
        <v>469</v>
      </c>
      <c r="E2249" t="s">
        <v>20</v>
      </c>
      <c r="F2249" t="s">
        <v>29</v>
      </c>
      <c r="G2249">
        <v>24425</v>
      </c>
      <c r="H2249">
        <v>60</v>
      </c>
      <c r="I2249" t="s">
        <v>26</v>
      </c>
      <c r="J2249" t="s">
        <v>27</v>
      </c>
      <c r="K2249">
        <v>449</v>
      </c>
      <c r="L2249">
        <v>0.58845269300000003</v>
      </c>
      <c r="M2249" t="s">
        <v>24</v>
      </c>
      <c r="N2249">
        <v>20</v>
      </c>
      <c r="O2249">
        <v>4407</v>
      </c>
      <c r="P2249">
        <v>5591.4166670000004</v>
      </c>
      <c r="Q2249">
        <v>7915</v>
      </c>
      <c r="R2249">
        <v>0.26352121699999997</v>
      </c>
      <c r="S2249">
        <v>0</v>
      </c>
      <c r="T2249">
        <v>59</v>
      </c>
    </row>
    <row r="2250" spans="1:20" x14ac:dyDescent="0.25">
      <c r="A2250" s="1">
        <v>45349</v>
      </c>
      <c r="B2250">
        <v>37</v>
      </c>
      <c r="C2250">
        <v>34287</v>
      </c>
      <c r="D2250">
        <v>523</v>
      </c>
      <c r="E2250" t="s">
        <v>20</v>
      </c>
      <c r="F2250" t="s">
        <v>32</v>
      </c>
      <c r="G2250">
        <v>30223</v>
      </c>
      <c r="H2250">
        <v>120</v>
      </c>
      <c r="I2250" t="s">
        <v>22</v>
      </c>
      <c r="J2250" t="s">
        <v>23</v>
      </c>
      <c r="K2250">
        <v>261</v>
      </c>
      <c r="L2250">
        <v>0.32855457100000002</v>
      </c>
      <c r="M2250" t="s">
        <v>24</v>
      </c>
      <c r="N2250">
        <v>25</v>
      </c>
      <c r="O2250">
        <v>564</v>
      </c>
      <c r="P2250">
        <v>2857.25</v>
      </c>
      <c r="Q2250">
        <v>38535</v>
      </c>
      <c r="R2250">
        <v>0.266359754</v>
      </c>
      <c r="S2250">
        <v>0</v>
      </c>
      <c r="T2250">
        <v>56</v>
      </c>
    </row>
    <row r="2251" spans="1:20" x14ac:dyDescent="0.25">
      <c r="A2251" s="1">
        <v>45350</v>
      </c>
      <c r="B2251">
        <v>51</v>
      </c>
      <c r="D2251">
        <v>615</v>
      </c>
      <c r="E2251" t="s">
        <v>33</v>
      </c>
      <c r="F2251" t="s">
        <v>32</v>
      </c>
      <c r="G2251">
        <v>30181</v>
      </c>
      <c r="I2251" t="s">
        <v>22</v>
      </c>
      <c r="J2251" t="s">
        <v>30</v>
      </c>
      <c r="K2251">
        <v>545</v>
      </c>
      <c r="L2251">
        <v>0.256669588</v>
      </c>
      <c r="M2251" t="s">
        <v>34</v>
      </c>
      <c r="N2251">
        <v>19</v>
      </c>
      <c r="O2251">
        <v>3500</v>
      </c>
      <c r="P2251">
        <v>6088.6666670000004</v>
      </c>
      <c r="Q2251">
        <v>54540</v>
      </c>
      <c r="R2251">
        <v>0.21516258399999999</v>
      </c>
      <c r="S2251">
        <v>0</v>
      </c>
      <c r="T2251">
        <v>49</v>
      </c>
    </row>
    <row r="2252" spans="1:20" x14ac:dyDescent="0.25">
      <c r="A2252" s="1">
        <v>45351</v>
      </c>
      <c r="B2252">
        <v>38</v>
      </c>
      <c r="C2252">
        <v>110514</v>
      </c>
      <c r="D2252">
        <v>535</v>
      </c>
      <c r="E2252" t="s">
        <v>20</v>
      </c>
      <c r="F2252" t="s">
        <v>29</v>
      </c>
      <c r="G2252">
        <v>42342</v>
      </c>
      <c r="H2252">
        <v>108</v>
      </c>
      <c r="I2252" t="s">
        <v>26</v>
      </c>
      <c r="J2252" t="s">
        <v>27</v>
      </c>
      <c r="K2252">
        <v>394</v>
      </c>
      <c r="L2252">
        <v>0.19364428</v>
      </c>
      <c r="M2252" t="s">
        <v>24</v>
      </c>
      <c r="N2252">
        <v>23</v>
      </c>
      <c r="O2252">
        <v>7251</v>
      </c>
      <c r="P2252">
        <v>4683.5833329999996</v>
      </c>
      <c r="Q2252">
        <v>10770</v>
      </c>
      <c r="R2252">
        <v>0.32045048900000001</v>
      </c>
      <c r="S2252">
        <v>0</v>
      </c>
      <c r="T2252">
        <v>49</v>
      </c>
    </row>
    <row r="2253" spans="1:20" x14ac:dyDescent="0.25">
      <c r="A2253" s="1">
        <v>45352</v>
      </c>
      <c r="B2253">
        <v>58</v>
      </c>
      <c r="C2253">
        <v>65601</v>
      </c>
      <c r="D2253">
        <v>657</v>
      </c>
      <c r="E2253" t="s">
        <v>20</v>
      </c>
      <c r="F2253" t="s">
        <v>21</v>
      </c>
      <c r="G2253">
        <v>19960</v>
      </c>
      <c r="H2253">
        <v>60</v>
      </c>
      <c r="I2253" t="s">
        <v>35</v>
      </c>
      <c r="J2253" t="s">
        <v>27</v>
      </c>
      <c r="K2253">
        <v>557</v>
      </c>
      <c r="L2253">
        <v>0.27746632300000001</v>
      </c>
      <c r="M2253" t="s">
        <v>24</v>
      </c>
      <c r="N2253">
        <v>22</v>
      </c>
      <c r="O2253">
        <v>11483</v>
      </c>
      <c r="P2253">
        <v>5466.75</v>
      </c>
      <c r="Q2253">
        <v>45181</v>
      </c>
      <c r="R2253">
        <v>0.22398442099999999</v>
      </c>
      <c r="S2253">
        <v>0</v>
      </c>
      <c r="T2253">
        <v>47</v>
      </c>
    </row>
    <row r="2254" spans="1:20" x14ac:dyDescent="0.25">
      <c r="A2254" s="1">
        <v>45353</v>
      </c>
      <c r="B2254">
        <v>22</v>
      </c>
      <c r="D2254">
        <v>514</v>
      </c>
      <c r="E2254" t="s">
        <v>45</v>
      </c>
      <c r="F2254" t="s">
        <v>25</v>
      </c>
      <c r="G2254">
        <v>24825</v>
      </c>
      <c r="I2254" t="s">
        <v>35</v>
      </c>
      <c r="J2254" t="s">
        <v>30</v>
      </c>
      <c r="K2254">
        <v>241</v>
      </c>
      <c r="L2254">
        <v>0.28989056400000002</v>
      </c>
      <c r="M2254" t="s">
        <v>34</v>
      </c>
      <c r="N2254">
        <v>22</v>
      </c>
      <c r="O2254">
        <v>2229</v>
      </c>
      <c r="P2254">
        <v>2899.083333</v>
      </c>
      <c r="Q2254">
        <v>46910</v>
      </c>
      <c r="R2254">
        <v>0.28446436899999999</v>
      </c>
      <c r="S2254">
        <v>0</v>
      </c>
      <c r="T2254">
        <v>56</v>
      </c>
    </row>
    <row r="2255" spans="1:20" x14ac:dyDescent="0.25">
      <c r="A2255" s="1">
        <v>45354</v>
      </c>
      <c r="B2255">
        <v>39</v>
      </c>
      <c r="C2255">
        <v>60525</v>
      </c>
      <c r="D2255">
        <v>574</v>
      </c>
      <c r="E2255" t="s">
        <v>20</v>
      </c>
      <c r="F2255" t="s">
        <v>29</v>
      </c>
      <c r="G2255">
        <v>22353</v>
      </c>
      <c r="H2255">
        <v>48</v>
      </c>
      <c r="I2255" t="s">
        <v>22</v>
      </c>
      <c r="J2255" t="s">
        <v>23</v>
      </c>
      <c r="K2255">
        <v>226</v>
      </c>
      <c r="L2255">
        <v>0.314114487</v>
      </c>
      <c r="M2255" t="s">
        <v>28</v>
      </c>
      <c r="N2255">
        <v>27</v>
      </c>
      <c r="O2255">
        <v>3470</v>
      </c>
      <c r="P2255">
        <v>5043.75</v>
      </c>
      <c r="Q2255">
        <v>8796</v>
      </c>
      <c r="R2255">
        <v>0.21920885500000001</v>
      </c>
      <c r="S2255">
        <v>0</v>
      </c>
      <c r="T2255">
        <v>55</v>
      </c>
    </row>
    <row r="2256" spans="1:20" x14ac:dyDescent="0.25">
      <c r="A2256" s="1">
        <v>45355</v>
      </c>
      <c r="B2256">
        <v>24</v>
      </c>
      <c r="C2256">
        <v>33352</v>
      </c>
      <c r="D2256">
        <v>584</v>
      </c>
      <c r="E2256" t="s">
        <v>45</v>
      </c>
      <c r="F2256" t="s">
        <v>25</v>
      </c>
      <c r="G2256">
        <v>58606</v>
      </c>
      <c r="H2256">
        <v>72</v>
      </c>
      <c r="I2256" t="s">
        <v>26</v>
      </c>
      <c r="J2256" t="s">
        <v>23</v>
      </c>
      <c r="K2256">
        <v>394</v>
      </c>
      <c r="L2256">
        <v>0.14236547799999999</v>
      </c>
      <c r="M2256" t="s">
        <v>28</v>
      </c>
      <c r="N2256">
        <v>15</v>
      </c>
      <c r="O2256">
        <v>1060</v>
      </c>
      <c r="P2256">
        <v>2779.333333</v>
      </c>
      <c r="Q2256">
        <v>13995</v>
      </c>
      <c r="R2256">
        <v>0.26647805899999999</v>
      </c>
      <c r="S2256">
        <v>0</v>
      </c>
      <c r="T2256">
        <v>54</v>
      </c>
    </row>
    <row r="2257" spans="1:20" x14ac:dyDescent="0.25">
      <c r="A2257" s="1">
        <v>45356</v>
      </c>
      <c r="B2257">
        <v>44</v>
      </c>
      <c r="C2257">
        <v>62153</v>
      </c>
      <c r="E2257" t="s">
        <v>20</v>
      </c>
      <c r="F2257" t="s">
        <v>29</v>
      </c>
      <c r="G2257">
        <v>70638</v>
      </c>
      <c r="H2257">
        <v>60</v>
      </c>
      <c r="I2257" t="s">
        <v>26</v>
      </c>
      <c r="J2257" t="s">
        <v>27</v>
      </c>
      <c r="K2257">
        <v>1078</v>
      </c>
      <c r="L2257">
        <v>0.36518599099999999</v>
      </c>
      <c r="M2257" t="s">
        <v>31</v>
      </c>
      <c r="N2257">
        <v>17</v>
      </c>
      <c r="O2257">
        <v>1437</v>
      </c>
      <c r="P2257">
        <v>5179.4166670000004</v>
      </c>
      <c r="Q2257">
        <v>131606</v>
      </c>
      <c r="R2257">
        <v>0.22091040000000001</v>
      </c>
      <c r="S2257">
        <v>0</v>
      </c>
      <c r="T2257">
        <v>52</v>
      </c>
    </row>
    <row r="2258" spans="1:20" x14ac:dyDescent="0.25">
      <c r="A2258" s="1">
        <v>45357</v>
      </c>
      <c r="B2258">
        <v>50</v>
      </c>
      <c r="C2258">
        <v>64805</v>
      </c>
      <c r="D2258">
        <v>550</v>
      </c>
      <c r="E2258" t="s">
        <v>20</v>
      </c>
      <c r="G2258">
        <v>55573</v>
      </c>
      <c r="H2258">
        <v>72</v>
      </c>
      <c r="I2258" t="s">
        <v>22</v>
      </c>
      <c r="J2258" t="s">
        <v>27</v>
      </c>
      <c r="K2258">
        <v>402</v>
      </c>
      <c r="L2258">
        <v>0.367330928</v>
      </c>
      <c r="M2258" t="s">
        <v>31</v>
      </c>
      <c r="N2258">
        <v>21</v>
      </c>
      <c r="O2258">
        <v>6274</v>
      </c>
      <c r="P2258">
        <v>5400.4166670000004</v>
      </c>
      <c r="Q2258">
        <v>239243</v>
      </c>
      <c r="R2258">
        <v>0.29438830599999999</v>
      </c>
      <c r="S2258">
        <v>0</v>
      </c>
      <c r="T2258">
        <v>59</v>
      </c>
    </row>
    <row r="2259" spans="1:20" x14ac:dyDescent="0.25">
      <c r="A2259" s="1">
        <v>45358</v>
      </c>
      <c r="B2259">
        <v>34</v>
      </c>
      <c r="C2259">
        <v>15856</v>
      </c>
      <c r="D2259">
        <v>545</v>
      </c>
      <c r="E2259" t="s">
        <v>33</v>
      </c>
      <c r="F2259" t="s">
        <v>25</v>
      </c>
      <c r="G2259">
        <v>24163</v>
      </c>
      <c r="H2259">
        <v>36</v>
      </c>
      <c r="I2259" t="s">
        <v>22</v>
      </c>
      <c r="J2259" t="s">
        <v>23</v>
      </c>
      <c r="K2259">
        <v>203</v>
      </c>
      <c r="L2259">
        <v>8.3403599999999994E-2</v>
      </c>
      <c r="M2259" t="s">
        <v>24</v>
      </c>
      <c r="N2259">
        <v>22</v>
      </c>
      <c r="O2259">
        <v>2423</v>
      </c>
      <c r="P2259">
        <v>1321.333333</v>
      </c>
      <c r="Q2259">
        <v>23277</v>
      </c>
      <c r="R2259">
        <v>0.248631718</v>
      </c>
      <c r="S2259">
        <v>0</v>
      </c>
      <c r="T2259">
        <v>55</v>
      </c>
    </row>
    <row r="2260" spans="1:20" x14ac:dyDescent="0.25">
      <c r="A2260" s="1">
        <v>45359</v>
      </c>
      <c r="B2260">
        <v>18</v>
      </c>
      <c r="C2260">
        <v>21481</v>
      </c>
      <c r="D2260">
        <v>527</v>
      </c>
      <c r="E2260" t="s">
        <v>20</v>
      </c>
      <c r="F2260" t="s">
        <v>32</v>
      </c>
      <c r="G2260">
        <v>13485</v>
      </c>
      <c r="H2260">
        <v>48</v>
      </c>
      <c r="I2260" t="s">
        <v>22</v>
      </c>
      <c r="J2260" t="s">
        <v>27</v>
      </c>
      <c r="K2260">
        <v>463</v>
      </c>
      <c r="L2260">
        <v>4.200487E-2</v>
      </c>
      <c r="M2260" t="s">
        <v>28</v>
      </c>
      <c r="N2260">
        <v>29</v>
      </c>
      <c r="O2260">
        <v>3637</v>
      </c>
      <c r="P2260">
        <v>1790.083333</v>
      </c>
      <c r="Q2260">
        <v>99489</v>
      </c>
      <c r="R2260">
        <v>0.25833437799999998</v>
      </c>
      <c r="S2260">
        <v>0</v>
      </c>
      <c r="T2260">
        <v>52</v>
      </c>
    </row>
    <row r="2261" spans="1:20" x14ac:dyDescent="0.25">
      <c r="A2261" s="1">
        <v>45360</v>
      </c>
      <c r="B2261">
        <v>42</v>
      </c>
      <c r="C2261">
        <v>45179</v>
      </c>
      <c r="D2261">
        <v>595</v>
      </c>
      <c r="E2261" t="s">
        <v>20</v>
      </c>
      <c r="G2261">
        <v>18297</v>
      </c>
      <c r="H2261">
        <v>84</v>
      </c>
      <c r="I2261" t="s">
        <v>35</v>
      </c>
      <c r="J2261" t="s">
        <v>27</v>
      </c>
      <c r="K2261">
        <v>287</v>
      </c>
      <c r="L2261">
        <v>0.104666511</v>
      </c>
      <c r="M2261" t="s">
        <v>24</v>
      </c>
      <c r="N2261">
        <v>24</v>
      </c>
      <c r="O2261">
        <v>2744</v>
      </c>
      <c r="P2261">
        <v>3764.916667</v>
      </c>
      <c r="Q2261">
        <v>128722</v>
      </c>
      <c r="R2261">
        <v>0.21371442500000001</v>
      </c>
      <c r="S2261">
        <v>0</v>
      </c>
      <c r="T2261">
        <v>50</v>
      </c>
    </row>
    <row r="2262" spans="1:20" x14ac:dyDescent="0.25">
      <c r="A2262" s="1">
        <v>45361</v>
      </c>
      <c r="B2262">
        <v>45</v>
      </c>
      <c r="C2262">
        <v>172033</v>
      </c>
      <c r="D2262">
        <v>646</v>
      </c>
      <c r="E2262" t="s">
        <v>20</v>
      </c>
      <c r="F2262" t="s">
        <v>29</v>
      </c>
      <c r="G2262">
        <v>16747</v>
      </c>
      <c r="H2262">
        <v>48</v>
      </c>
      <c r="I2262" t="s">
        <v>35</v>
      </c>
      <c r="J2262" t="s">
        <v>30</v>
      </c>
      <c r="K2262">
        <v>182</v>
      </c>
      <c r="L2262">
        <v>0.11423559799999999</v>
      </c>
      <c r="M2262" t="s">
        <v>24</v>
      </c>
      <c r="N2262">
        <v>23</v>
      </c>
      <c r="O2262">
        <v>6554</v>
      </c>
      <c r="P2262">
        <v>14336.083329999999</v>
      </c>
      <c r="Q2262">
        <v>2317</v>
      </c>
      <c r="R2262">
        <v>0.185411777</v>
      </c>
      <c r="S2262">
        <v>1</v>
      </c>
      <c r="T2262">
        <v>40</v>
      </c>
    </row>
    <row r="2263" spans="1:20" x14ac:dyDescent="0.25">
      <c r="A2263" s="1">
        <v>45362</v>
      </c>
      <c r="B2263">
        <v>44</v>
      </c>
      <c r="C2263">
        <v>45529</v>
      </c>
      <c r="D2263">
        <v>582</v>
      </c>
      <c r="E2263" t="s">
        <v>20</v>
      </c>
      <c r="F2263" t="s">
        <v>29</v>
      </c>
      <c r="G2263">
        <v>20330</v>
      </c>
      <c r="H2263">
        <v>60</v>
      </c>
      <c r="I2263" t="s">
        <v>26</v>
      </c>
      <c r="J2263" t="s">
        <v>27</v>
      </c>
      <c r="K2263">
        <v>302</v>
      </c>
      <c r="L2263">
        <v>0.45568053800000002</v>
      </c>
      <c r="M2263" t="s">
        <v>28</v>
      </c>
      <c r="N2263">
        <v>17</v>
      </c>
      <c r="O2263">
        <v>2294</v>
      </c>
      <c r="P2263">
        <v>3794.083333</v>
      </c>
      <c r="Q2263">
        <v>1420</v>
      </c>
      <c r="R2263">
        <v>0.26649031899999998</v>
      </c>
      <c r="S2263">
        <v>0</v>
      </c>
      <c r="T2263">
        <v>56</v>
      </c>
    </row>
    <row r="2264" spans="1:20" x14ac:dyDescent="0.25">
      <c r="A2264" s="1">
        <v>45363</v>
      </c>
      <c r="B2264">
        <v>54</v>
      </c>
      <c r="C2264">
        <v>77853</v>
      </c>
      <c r="D2264">
        <v>658</v>
      </c>
      <c r="E2264" t="s">
        <v>20</v>
      </c>
      <c r="F2264" t="s">
        <v>21</v>
      </c>
      <c r="G2264">
        <v>58366</v>
      </c>
      <c r="H2264">
        <v>36</v>
      </c>
      <c r="I2264" t="s">
        <v>22</v>
      </c>
      <c r="J2264" t="s">
        <v>30</v>
      </c>
      <c r="K2264">
        <v>586</v>
      </c>
      <c r="L2264">
        <v>0.40261740699999998</v>
      </c>
      <c r="M2264" t="s">
        <v>28</v>
      </c>
      <c r="N2264">
        <v>23</v>
      </c>
      <c r="O2264">
        <v>293</v>
      </c>
      <c r="P2264">
        <v>6487.75</v>
      </c>
      <c r="Q2264">
        <v>51258</v>
      </c>
      <c r="R2264">
        <v>0.241430225</v>
      </c>
      <c r="S2264">
        <v>0</v>
      </c>
      <c r="T2264">
        <v>50</v>
      </c>
    </row>
    <row r="2265" spans="1:20" x14ac:dyDescent="0.25">
      <c r="A2265" s="1">
        <v>45364</v>
      </c>
      <c r="B2265">
        <v>27</v>
      </c>
      <c r="C2265">
        <v>142853</v>
      </c>
      <c r="D2265">
        <v>576</v>
      </c>
      <c r="E2265" t="s">
        <v>20</v>
      </c>
      <c r="F2265" t="s">
        <v>32</v>
      </c>
      <c r="G2265">
        <v>32744</v>
      </c>
      <c r="H2265">
        <v>60</v>
      </c>
      <c r="I2265" t="s">
        <v>22</v>
      </c>
      <c r="J2265" t="s">
        <v>30</v>
      </c>
      <c r="K2265">
        <v>784</v>
      </c>
      <c r="L2265">
        <v>0.35160456699999998</v>
      </c>
      <c r="M2265" t="s">
        <v>24</v>
      </c>
      <c r="N2265">
        <v>33</v>
      </c>
      <c r="O2265">
        <v>10402</v>
      </c>
      <c r="P2265">
        <v>11904.416670000001</v>
      </c>
      <c r="Q2265">
        <v>18463</v>
      </c>
      <c r="R2265">
        <v>0.248420684</v>
      </c>
      <c r="S2265">
        <v>1</v>
      </c>
      <c r="T2265">
        <v>41.6</v>
      </c>
    </row>
    <row r="2266" spans="1:20" x14ac:dyDescent="0.25">
      <c r="A2266" s="1">
        <v>45365</v>
      </c>
      <c r="B2266">
        <v>48</v>
      </c>
      <c r="C2266">
        <v>21467</v>
      </c>
      <c r="E2266" t="s">
        <v>20</v>
      </c>
      <c r="F2266" t="s">
        <v>29</v>
      </c>
      <c r="G2266">
        <v>23387</v>
      </c>
      <c r="H2266">
        <v>36</v>
      </c>
      <c r="I2266" t="s">
        <v>22</v>
      </c>
      <c r="J2266" t="s">
        <v>30</v>
      </c>
      <c r="K2266">
        <v>681</v>
      </c>
      <c r="L2266">
        <v>0.31623799699999999</v>
      </c>
      <c r="M2266" t="s">
        <v>38</v>
      </c>
      <c r="N2266">
        <v>25</v>
      </c>
      <c r="O2266">
        <v>3790</v>
      </c>
      <c r="P2266">
        <v>1788.916667</v>
      </c>
      <c r="Q2266">
        <v>52571</v>
      </c>
      <c r="R2266">
        <v>0.206515015</v>
      </c>
      <c r="S2266">
        <v>0</v>
      </c>
      <c r="T2266">
        <v>56</v>
      </c>
    </row>
    <row r="2267" spans="1:20" x14ac:dyDescent="0.25">
      <c r="A2267" s="1">
        <v>45366</v>
      </c>
      <c r="B2267">
        <v>54</v>
      </c>
      <c r="C2267">
        <v>21455</v>
      </c>
      <c r="E2267" t="s">
        <v>20</v>
      </c>
      <c r="F2267" t="s">
        <v>29</v>
      </c>
      <c r="G2267">
        <v>35346</v>
      </c>
      <c r="H2267">
        <v>60</v>
      </c>
      <c r="I2267" t="s">
        <v>35</v>
      </c>
      <c r="J2267" t="s">
        <v>27</v>
      </c>
      <c r="K2267">
        <v>234</v>
      </c>
      <c r="L2267">
        <v>0.32456342300000002</v>
      </c>
      <c r="M2267" t="s">
        <v>28</v>
      </c>
      <c r="N2267">
        <v>28</v>
      </c>
      <c r="O2267">
        <v>6709</v>
      </c>
      <c r="P2267">
        <v>1787.916667</v>
      </c>
      <c r="Q2267">
        <v>332522</v>
      </c>
      <c r="R2267">
        <v>0.18697821000000001</v>
      </c>
      <c r="S2267">
        <v>0</v>
      </c>
      <c r="T2267">
        <v>45</v>
      </c>
    </row>
    <row r="2268" spans="1:20" x14ac:dyDescent="0.25">
      <c r="A2268" s="1">
        <v>45367</v>
      </c>
      <c r="B2268">
        <v>18</v>
      </c>
      <c r="C2268">
        <v>22489</v>
      </c>
      <c r="D2268">
        <v>569</v>
      </c>
      <c r="E2268" t="s">
        <v>20</v>
      </c>
      <c r="F2268" t="s">
        <v>25</v>
      </c>
      <c r="G2268">
        <v>14867</v>
      </c>
      <c r="H2268">
        <v>24</v>
      </c>
      <c r="I2268" t="s">
        <v>44</v>
      </c>
      <c r="J2268" t="s">
        <v>30</v>
      </c>
      <c r="K2268">
        <v>524</v>
      </c>
      <c r="L2268">
        <v>0.364278714</v>
      </c>
      <c r="M2268" t="s">
        <v>34</v>
      </c>
      <c r="N2268">
        <v>22</v>
      </c>
      <c r="O2268">
        <v>4271</v>
      </c>
      <c r="P2268">
        <v>1874.083333</v>
      </c>
      <c r="Q2268">
        <v>7323</v>
      </c>
      <c r="R2268">
        <v>0.20660827000000001</v>
      </c>
      <c r="S2268">
        <v>0</v>
      </c>
      <c r="T2268">
        <v>58</v>
      </c>
    </row>
    <row r="2269" spans="1:20" x14ac:dyDescent="0.25">
      <c r="A2269" s="1">
        <v>45368</v>
      </c>
      <c r="B2269">
        <v>43</v>
      </c>
      <c r="C2269">
        <v>58856</v>
      </c>
      <c r="D2269">
        <v>641</v>
      </c>
      <c r="E2269" t="s">
        <v>20</v>
      </c>
      <c r="F2269" t="s">
        <v>21</v>
      </c>
      <c r="G2269">
        <v>47429</v>
      </c>
      <c r="H2269">
        <v>60</v>
      </c>
      <c r="I2269" t="s">
        <v>26</v>
      </c>
      <c r="J2269" t="s">
        <v>23</v>
      </c>
      <c r="K2269">
        <v>321</v>
      </c>
      <c r="L2269">
        <v>0.51534026399999999</v>
      </c>
      <c r="M2269" t="s">
        <v>34</v>
      </c>
      <c r="N2269">
        <v>14</v>
      </c>
      <c r="O2269">
        <v>1419</v>
      </c>
      <c r="P2269">
        <v>4904.6666670000004</v>
      </c>
      <c r="Q2269">
        <v>23087</v>
      </c>
      <c r="R2269">
        <v>0.23077621200000001</v>
      </c>
      <c r="S2269">
        <v>0</v>
      </c>
      <c r="T2269">
        <v>56</v>
      </c>
    </row>
    <row r="2270" spans="1:20" x14ac:dyDescent="0.25">
      <c r="A2270" s="1">
        <v>45369</v>
      </c>
      <c r="B2270">
        <v>33</v>
      </c>
      <c r="C2270">
        <v>34353</v>
      </c>
      <c r="D2270">
        <v>530</v>
      </c>
      <c r="E2270" t="s">
        <v>20</v>
      </c>
      <c r="G2270">
        <v>6883</v>
      </c>
      <c r="H2270">
        <v>72</v>
      </c>
      <c r="I2270" t="s">
        <v>22</v>
      </c>
      <c r="J2270" t="s">
        <v>27</v>
      </c>
      <c r="K2270">
        <v>270</v>
      </c>
      <c r="L2270">
        <v>0.48521203299999999</v>
      </c>
      <c r="M2270" t="s">
        <v>24</v>
      </c>
      <c r="N2270">
        <v>28</v>
      </c>
      <c r="O2270">
        <v>8619</v>
      </c>
      <c r="P2270">
        <v>2862.75</v>
      </c>
      <c r="Q2270">
        <v>3180</v>
      </c>
      <c r="R2270">
        <v>0.259217586</v>
      </c>
      <c r="S2270">
        <v>0</v>
      </c>
      <c r="T2270">
        <v>57</v>
      </c>
    </row>
    <row r="2271" spans="1:20" x14ac:dyDescent="0.25">
      <c r="A2271" s="1">
        <v>45370</v>
      </c>
      <c r="B2271">
        <v>39</v>
      </c>
      <c r="C2271">
        <v>32596</v>
      </c>
      <c r="D2271">
        <v>612</v>
      </c>
      <c r="E2271" t="s">
        <v>20</v>
      </c>
      <c r="F2271" t="s">
        <v>29</v>
      </c>
      <c r="G2271">
        <v>16850</v>
      </c>
      <c r="H2271">
        <v>48</v>
      </c>
      <c r="I2271" t="s">
        <v>22</v>
      </c>
      <c r="J2271" t="s">
        <v>23</v>
      </c>
      <c r="K2271">
        <v>716</v>
      </c>
      <c r="L2271">
        <v>0.243466355</v>
      </c>
      <c r="M2271" t="s">
        <v>28</v>
      </c>
      <c r="N2271">
        <v>30</v>
      </c>
      <c r="O2271">
        <v>1276</v>
      </c>
      <c r="P2271">
        <v>2716.333333</v>
      </c>
      <c r="Q2271">
        <v>4616</v>
      </c>
      <c r="R2271">
        <v>0.22369765999999999</v>
      </c>
      <c r="S2271">
        <v>0</v>
      </c>
      <c r="T2271">
        <v>50</v>
      </c>
    </row>
    <row r="2272" spans="1:20" x14ac:dyDescent="0.25">
      <c r="A2272" s="1">
        <v>45371</v>
      </c>
      <c r="B2272">
        <v>44</v>
      </c>
      <c r="C2272">
        <v>35186</v>
      </c>
      <c r="D2272">
        <v>551</v>
      </c>
      <c r="E2272" t="s">
        <v>20</v>
      </c>
      <c r="F2272" t="s">
        <v>21</v>
      </c>
      <c r="G2272">
        <v>12959</v>
      </c>
      <c r="H2272">
        <v>60</v>
      </c>
      <c r="I2272" t="s">
        <v>26</v>
      </c>
      <c r="J2272" t="s">
        <v>27</v>
      </c>
      <c r="K2272">
        <v>442</v>
      </c>
      <c r="L2272">
        <v>0.40646435800000003</v>
      </c>
      <c r="M2272" t="s">
        <v>28</v>
      </c>
      <c r="N2272">
        <v>23</v>
      </c>
      <c r="O2272">
        <v>5767</v>
      </c>
      <c r="P2272">
        <v>2932.166667</v>
      </c>
      <c r="Q2272">
        <v>9959</v>
      </c>
      <c r="R2272">
        <v>0.25193239499999998</v>
      </c>
      <c r="S2272">
        <v>0</v>
      </c>
      <c r="T2272">
        <v>58</v>
      </c>
    </row>
    <row r="2273" spans="1:20" x14ac:dyDescent="0.25">
      <c r="A2273" s="1">
        <v>45372</v>
      </c>
      <c r="B2273">
        <v>34</v>
      </c>
      <c r="C2273">
        <v>65426</v>
      </c>
      <c r="D2273">
        <v>561</v>
      </c>
      <c r="E2273" t="s">
        <v>20</v>
      </c>
      <c r="F2273" t="s">
        <v>32</v>
      </c>
      <c r="G2273">
        <v>10881</v>
      </c>
      <c r="H2273">
        <v>36</v>
      </c>
      <c r="I2273" t="s">
        <v>35</v>
      </c>
      <c r="J2273" t="s">
        <v>27</v>
      </c>
      <c r="K2273">
        <v>388</v>
      </c>
      <c r="L2273">
        <v>0.19047276399999999</v>
      </c>
      <c r="M2273" t="s">
        <v>38</v>
      </c>
      <c r="N2273">
        <v>23</v>
      </c>
      <c r="O2273">
        <v>1495</v>
      </c>
      <c r="P2273">
        <v>5452.1666670000004</v>
      </c>
      <c r="Q2273">
        <v>8217</v>
      </c>
      <c r="R2273">
        <v>0.195257032</v>
      </c>
      <c r="S2273">
        <v>1</v>
      </c>
      <c r="T2273">
        <v>40</v>
      </c>
    </row>
    <row r="2274" spans="1:20" x14ac:dyDescent="0.25">
      <c r="A2274" s="1">
        <v>45373</v>
      </c>
      <c r="B2274">
        <v>31</v>
      </c>
      <c r="C2274">
        <v>34451</v>
      </c>
      <c r="D2274">
        <v>529</v>
      </c>
      <c r="E2274" t="s">
        <v>20</v>
      </c>
      <c r="G2274">
        <v>44962</v>
      </c>
      <c r="H2274">
        <v>60</v>
      </c>
      <c r="I2274" t="s">
        <v>35</v>
      </c>
      <c r="J2274" t="s">
        <v>23</v>
      </c>
      <c r="K2274">
        <v>372</v>
      </c>
      <c r="L2274">
        <v>0.40145836099999999</v>
      </c>
      <c r="M2274" t="s">
        <v>34</v>
      </c>
      <c r="N2274">
        <v>29</v>
      </c>
      <c r="O2274">
        <v>1716</v>
      </c>
      <c r="P2274">
        <v>2870.916667</v>
      </c>
      <c r="Q2274">
        <v>9565</v>
      </c>
      <c r="R2274">
        <v>0.31220398700000002</v>
      </c>
      <c r="S2274">
        <v>0</v>
      </c>
      <c r="T2274">
        <v>57</v>
      </c>
    </row>
    <row r="2275" spans="1:20" x14ac:dyDescent="0.25">
      <c r="A2275" s="1">
        <v>45374</v>
      </c>
      <c r="B2275">
        <v>40</v>
      </c>
      <c r="C2275">
        <v>111773</v>
      </c>
      <c r="D2275">
        <v>569</v>
      </c>
      <c r="E2275" t="s">
        <v>20</v>
      </c>
      <c r="F2275" t="s">
        <v>29</v>
      </c>
      <c r="G2275">
        <v>55980</v>
      </c>
      <c r="H2275">
        <v>60</v>
      </c>
      <c r="I2275" t="s">
        <v>26</v>
      </c>
      <c r="J2275" t="s">
        <v>30</v>
      </c>
      <c r="K2275">
        <v>200</v>
      </c>
      <c r="L2275">
        <v>0.11637917</v>
      </c>
      <c r="M2275" t="s">
        <v>28</v>
      </c>
      <c r="N2275">
        <v>31</v>
      </c>
      <c r="O2275">
        <v>1163</v>
      </c>
      <c r="P2275">
        <v>9314.4166669999995</v>
      </c>
      <c r="Q2275">
        <v>167486</v>
      </c>
      <c r="R2275">
        <v>0.27728176599999999</v>
      </c>
      <c r="S2275">
        <v>0</v>
      </c>
      <c r="T2275">
        <v>45</v>
      </c>
    </row>
    <row r="2276" spans="1:20" x14ac:dyDescent="0.25">
      <c r="A2276" s="1">
        <v>45375</v>
      </c>
      <c r="B2276">
        <v>26</v>
      </c>
      <c r="C2276">
        <v>27954</v>
      </c>
      <c r="D2276">
        <v>573</v>
      </c>
      <c r="E2276" t="s">
        <v>20</v>
      </c>
      <c r="F2276" t="s">
        <v>21</v>
      </c>
      <c r="G2276">
        <v>13554</v>
      </c>
      <c r="H2276">
        <v>60</v>
      </c>
      <c r="I2276" t="s">
        <v>26</v>
      </c>
      <c r="J2276" t="s">
        <v>23</v>
      </c>
      <c r="K2276">
        <v>586</v>
      </c>
      <c r="L2276">
        <v>0.39622827999999999</v>
      </c>
      <c r="M2276" t="s">
        <v>31</v>
      </c>
      <c r="N2276">
        <v>31</v>
      </c>
      <c r="O2276">
        <v>4261</v>
      </c>
      <c r="P2276">
        <v>2329.5</v>
      </c>
      <c r="Q2276">
        <v>14423</v>
      </c>
      <c r="R2276">
        <v>0.25921102299999998</v>
      </c>
      <c r="S2276">
        <v>0</v>
      </c>
      <c r="T2276">
        <v>55</v>
      </c>
    </row>
    <row r="2277" spans="1:20" x14ac:dyDescent="0.25">
      <c r="A2277" s="1">
        <v>45376</v>
      </c>
      <c r="B2277">
        <v>26</v>
      </c>
      <c r="C2277">
        <v>139251</v>
      </c>
      <c r="D2277">
        <v>576</v>
      </c>
      <c r="E2277" t="s">
        <v>20</v>
      </c>
      <c r="F2277" t="s">
        <v>25</v>
      </c>
      <c r="G2277">
        <v>11526</v>
      </c>
      <c r="H2277">
        <v>60</v>
      </c>
      <c r="I2277" t="s">
        <v>35</v>
      </c>
      <c r="J2277" t="s">
        <v>27</v>
      </c>
      <c r="K2277">
        <v>390</v>
      </c>
      <c r="L2277">
        <v>7.6705799000000005E-2</v>
      </c>
      <c r="M2277" t="s">
        <v>28</v>
      </c>
      <c r="N2277">
        <v>29</v>
      </c>
      <c r="O2277">
        <v>7610</v>
      </c>
      <c r="P2277">
        <v>11604.25</v>
      </c>
      <c r="Q2277">
        <v>56792</v>
      </c>
      <c r="R2277">
        <v>0.21878829</v>
      </c>
      <c r="S2277">
        <v>1</v>
      </c>
      <c r="T2277">
        <v>39.200000000000003</v>
      </c>
    </row>
    <row r="2278" spans="1:20" x14ac:dyDescent="0.25">
      <c r="A2278" s="1">
        <v>45377</v>
      </c>
      <c r="B2278">
        <v>48</v>
      </c>
      <c r="C2278">
        <v>23417</v>
      </c>
      <c r="D2278">
        <v>530</v>
      </c>
      <c r="E2278" t="s">
        <v>20</v>
      </c>
      <c r="F2278" t="s">
        <v>29</v>
      </c>
      <c r="G2278">
        <v>13516</v>
      </c>
      <c r="H2278">
        <v>24</v>
      </c>
      <c r="I2278" t="s">
        <v>26</v>
      </c>
      <c r="J2278" t="s">
        <v>27</v>
      </c>
      <c r="K2278">
        <v>223</v>
      </c>
      <c r="L2278">
        <v>0.50835688999999995</v>
      </c>
      <c r="M2278" t="s">
        <v>34</v>
      </c>
      <c r="N2278">
        <v>28</v>
      </c>
      <c r="O2278">
        <v>4438</v>
      </c>
      <c r="P2278">
        <v>1951.416667</v>
      </c>
      <c r="Q2278">
        <v>191100</v>
      </c>
      <c r="R2278">
        <v>0.19609449300000001</v>
      </c>
      <c r="S2278">
        <v>1</v>
      </c>
      <c r="T2278">
        <v>44</v>
      </c>
    </row>
    <row r="2279" spans="1:20" x14ac:dyDescent="0.25">
      <c r="A2279" s="1">
        <v>45378</v>
      </c>
      <c r="B2279">
        <v>26</v>
      </c>
      <c r="C2279">
        <v>32877</v>
      </c>
      <c r="D2279">
        <v>534</v>
      </c>
      <c r="E2279" t="s">
        <v>20</v>
      </c>
      <c r="F2279" t="s">
        <v>32</v>
      </c>
      <c r="G2279">
        <v>21029</v>
      </c>
      <c r="H2279">
        <v>60</v>
      </c>
      <c r="I2279" t="s">
        <v>26</v>
      </c>
      <c r="J2279" t="s">
        <v>23</v>
      </c>
      <c r="K2279">
        <v>461</v>
      </c>
      <c r="L2279">
        <v>0.41624439400000002</v>
      </c>
      <c r="M2279" t="s">
        <v>31</v>
      </c>
      <c r="N2279">
        <v>19</v>
      </c>
      <c r="O2279">
        <v>3036</v>
      </c>
      <c r="P2279">
        <v>2739.75</v>
      </c>
      <c r="Q2279">
        <v>35661</v>
      </c>
      <c r="R2279">
        <v>0.254827199</v>
      </c>
      <c r="S2279">
        <v>0</v>
      </c>
      <c r="T2279">
        <v>61</v>
      </c>
    </row>
    <row r="2280" spans="1:20" x14ac:dyDescent="0.25">
      <c r="A2280" s="1">
        <v>45379</v>
      </c>
      <c r="B2280">
        <v>47</v>
      </c>
      <c r="C2280">
        <v>33777</v>
      </c>
      <c r="D2280">
        <v>634</v>
      </c>
      <c r="E2280" t="s">
        <v>20</v>
      </c>
      <c r="F2280" t="s">
        <v>21</v>
      </c>
      <c r="G2280">
        <v>33427</v>
      </c>
      <c r="H2280">
        <v>108</v>
      </c>
      <c r="I2280" t="s">
        <v>22</v>
      </c>
      <c r="J2280" t="s">
        <v>30</v>
      </c>
      <c r="K2280">
        <v>312</v>
      </c>
      <c r="L2280">
        <v>0.19724481299999999</v>
      </c>
      <c r="M2280" t="s">
        <v>24</v>
      </c>
      <c r="N2280">
        <v>21</v>
      </c>
      <c r="O2280">
        <v>5240</v>
      </c>
      <c r="P2280">
        <v>2814.75</v>
      </c>
      <c r="Q2280">
        <v>1887</v>
      </c>
      <c r="R2280">
        <v>0.23200591400000001</v>
      </c>
      <c r="S2280">
        <v>0</v>
      </c>
      <c r="T2280">
        <v>47</v>
      </c>
    </row>
    <row r="2281" spans="1:20" x14ac:dyDescent="0.25">
      <c r="A2281" s="1">
        <v>45380</v>
      </c>
      <c r="B2281">
        <v>45</v>
      </c>
      <c r="C2281">
        <v>54463</v>
      </c>
      <c r="D2281">
        <v>533</v>
      </c>
      <c r="E2281" t="s">
        <v>20</v>
      </c>
      <c r="F2281" t="s">
        <v>29</v>
      </c>
      <c r="G2281">
        <v>20924</v>
      </c>
      <c r="H2281">
        <v>48</v>
      </c>
      <c r="I2281" t="s">
        <v>22</v>
      </c>
      <c r="J2281" t="s">
        <v>27</v>
      </c>
      <c r="K2281">
        <v>376</v>
      </c>
      <c r="L2281">
        <v>0.29004523399999999</v>
      </c>
      <c r="M2281" t="s">
        <v>38</v>
      </c>
      <c r="N2281">
        <v>23</v>
      </c>
      <c r="O2281">
        <v>7011</v>
      </c>
      <c r="P2281">
        <v>4538.5833329999996</v>
      </c>
      <c r="Q2281">
        <v>81856</v>
      </c>
      <c r="R2281">
        <v>0.22815143199999999</v>
      </c>
      <c r="S2281">
        <v>1</v>
      </c>
      <c r="T2281">
        <v>42.4</v>
      </c>
    </row>
    <row r="2282" spans="1:20" x14ac:dyDescent="0.25">
      <c r="A2282" s="1">
        <v>45381</v>
      </c>
      <c r="B2282">
        <v>19</v>
      </c>
      <c r="C2282">
        <v>22083</v>
      </c>
      <c r="D2282">
        <v>571</v>
      </c>
      <c r="E2282" t="s">
        <v>33</v>
      </c>
      <c r="F2282" t="s">
        <v>29</v>
      </c>
      <c r="G2282">
        <v>36550</v>
      </c>
      <c r="H2282">
        <v>36</v>
      </c>
      <c r="I2282" t="s">
        <v>22</v>
      </c>
      <c r="J2282" t="s">
        <v>23</v>
      </c>
      <c r="K2282">
        <v>522</v>
      </c>
      <c r="L2282">
        <v>0.18023676399999999</v>
      </c>
      <c r="M2282" t="s">
        <v>31</v>
      </c>
      <c r="N2282">
        <v>24</v>
      </c>
      <c r="O2282">
        <v>1409</v>
      </c>
      <c r="P2282">
        <v>1840.25</v>
      </c>
      <c r="Q2282">
        <v>5497</v>
      </c>
      <c r="R2282">
        <v>0.20545444299999999</v>
      </c>
      <c r="S2282">
        <v>0</v>
      </c>
      <c r="T2282">
        <v>56</v>
      </c>
    </row>
    <row r="2283" spans="1:20" x14ac:dyDescent="0.25">
      <c r="A2283" s="1">
        <v>45382</v>
      </c>
      <c r="B2283">
        <v>31</v>
      </c>
      <c r="C2283">
        <v>15000</v>
      </c>
      <c r="D2283">
        <v>525</v>
      </c>
      <c r="E2283" t="s">
        <v>20</v>
      </c>
      <c r="F2283" t="s">
        <v>32</v>
      </c>
      <c r="G2283">
        <v>21355</v>
      </c>
      <c r="H2283">
        <v>48</v>
      </c>
      <c r="I2283" t="s">
        <v>35</v>
      </c>
      <c r="J2283" t="s">
        <v>27</v>
      </c>
      <c r="K2283">
        <v>284</v>
      </c>
      <c r="L2283">
        <v>0.13515371900000001</v>
      </c>
      <c r="M2283" t="s">
        <v>28</v>
      </c>
      <c r="N2283">
        <v>28</v>
      </c>
      <c r="O2283">
        <v>2944</v>
      </c>
      <c r="P2283">
        <v>1250</v>
      </c>
      <c r="Q2283">
        <v>8341</v>
      </c>
      <c r="R2283">
        <v>0.248111795</v>
      </c>
      <c r="S2283">
        <v>0</v>
      </c>
      <c r="T2283">
        <v>53</v>
      </c>
    </row>
    <row r="2284" spans="1:20" x14ac:dyDescent="0.25">
      <c r="A2284" s="1">
        <v>45383</v>
      </c>
      <c r="B2284">
        <v>54</v>
      </c>
      <c r="C2284">
        <v>38315</v>
      </c>
      <c r="D2284">
        <v>614</v>
      </c>
      <c r="E2284" t="s">
        <v>20</v>
      </c>
      <c r="F2284" t="s">
        <v>29</v>
      </c>
      <c r="G2284">
        <v>15805</v>
      </c>
      <c r="H2284">
        <v>84</v>
      </c>
      <c r="I2284" t="s">
        <v>35</v>
      </c>
      <c r="J2284" t="s">
        <v>34</v>
      </c>
      <c r="K2284">
        <v>755</v>
      </c>
      <c r="L2284">
        <v>0.38339583100000002</v>
      </c>
      <c r="M2284" t="s">
        <v>28</v>
      </c>
      <c r="N2284">
        <v>21</v>
      </c>
      <c r="O2284">
        <v>8103</v>
      </c>
      <c r="P2284">
        <v>3192.916667</v>
      </c>
      <c r="Q2284">
        <v>18807</v>
      </c>
      <c r="R2284">
        <v>0.27002246000000002</v>
      </c>
      <c r="S2284">
        <v>0</v>
      </c>
      <c r="T2284">
        <v>55</v>
      </c>
    </row>
    <row r="2285" spans="1:20" x14ac:dyDescent="0.25">
      <c r="A2285" s="1">
        <v>45384</v>
      </c>
      <c r="B2285">
        <v>28</v>
      </c>
      <c r="C2285">
        <v>107169</v>
      </c>
      <c r="D2285">
        <v>598</v>
      </c>
      <c r="E2285" t="s">
        <v>20</v>
      </c>
      <c r="F2285" t="s">
        <v>32</v>
      </c>
      <c r="G2285">
        <v>22633</v>
      </c>
      <c r="H2285">
        <v>60</v>
      </c>
      <c r="I2285" t="s">
        <v>35</v>
      </c>
      <c r="J2285" t="s">
        <v>27</v>
      </c>
      <c r="K2285">
        <v>329</v>
      </c>
      <c r="L2285">
        <v>4.4968152999999997E-2</v>
      </c>
      <c r="M2285" t="s">
        <v>24</v>
      </c>
      <c r="N2285">
        <v>22</v>
      </c>
      <c r="O2285">
        <v>7562</v>
      </c>
      <c r="P2285">
        <v>8930.75</v>
      </c>
      <c r="Q2285">
        <v>8020</v>
      </c>
      <c r="R2285">
        <v>0.247895015</v>
      </c>
      <c r="S2285">
        <v>0</v>
      </c>
      <c r="T2285">
        <v>48</v>
      </c>
    </row>
    <row r="2286" spans="1:20" x14ac:dyDescent="0.25">
      <c r="A2286" s="1">
        <v>45385</v>
      </c>
      <c r="B2286">
        <v>34</v>
      </c>
      <c r="C2286">
        <v>32695</v>
      </c>
      <c r="D2286">
        <v>582</v>
      </c>
      <c r="E2286" t="s">
        <v>45</v>
      </c>
      <c r="F2286" t="s">
        <v>21</v>
      </c>
      <c r="G2286">
        <v>47200</v>
      </c>
      <c r="H2286">
        <v>72</v>
      </c>
      <c r="I2286" t="s">
        <v>35</v>
      </c>
      <c r="J2286" t="s">
        <v>30</v>
      </c>
      <c r="K2286">
        <v>304</v>
      </c>
      <c r="L2286">
        <v>0.22557019</v>
      </c>
      <c r="M2286" t="s">
        <v>31</v>
      </c>
      <c r="N2286">
        <v>29</v>
      </c>
      <c r="O2286">
        <v>1176</v>
      </c>
      <c r="P2286">
        <v>2724.583333</v>
      </c>
      <c r="Q2286">
        <v>20598</v>
      </c>
      <c r="R2286">
        <v>0.24887462099999999</v>
      </c>
      <c r="S2286">
        <v>0</v>
      </c>
      <c r="T2286">
        <v>63</v>
      </c>
    </row>
    <row r="2287" spans="1:20" x14ac:dyDescent="0.25">
      <c r="A2287" s="1">
        <v>45386</v>
      </c>
      <c r="B2287">
        <v>45</v>
      </c>
      <c r="C2287">
        <v>77191</v>
      </c>
      <c r="D2287">
        <v>646</v>
      </c>
      <c r="E2287" t="s">
        <v>20</v>
      </c>
      <c r="F2287" t="s">
        <v>21</v>
      </c>
      <c r="G2287">
        <v>99655</v>
      </c>
      <c r="H2287">
        <v>24</v>
      </c>
      <c r="I2287" t="s">
        <v>22</v>
      </c>
      <c r="J2287" t="s">
        <v>27</v>
      </c>
      <c r="K2287">
        <v>599</v>
      </c>
      <c r="L2287">
        <v>0.48565934300000002</v>
      </c>
      <c r="M2287" t="s">
        <v>38</v>
      </c>
      <c r="N2287">
        <v>22</v>
      </c>
      <c r="O2287">
        <v>11373</v>
      </c>
      <c r="P2287">
        <v>6432.5833329999996</v>
      </c>
      <c r="Q2287">
        <v>16312</v>
      </c>
      <c r="R2287">
        <v>0.25600988699999999</v>
      </c>
      <c r="S2287">
        <v>0</v>
      </c>
      <c r="T2287">
        <v>52</v>
      </c>
    </row>
    <row r="2288" spans="1:20" x14ac:dyDescent="0.25">
      <c r="A2288" s="1">
        <v>45387</v>
      </c>
      <c r="B2288">
        <v>49</v>
      </c>
      <c r="C2288">
        <v>41944</v>
      </c>
      <c r="D2288">
        <v>483</v>
      </c>
      <c r="E2288" t="s">
        <v>20</v>
      </c>
      <c r="F2288" t="s">
        <v>32</v>
      </c>
      <c r="G2288">
        <v>24721</v>
      </c>
      <c r="H2288">
        <v>48</v>
      </c>
      <c r="I2288" t="s">
        <v>35</v>
      </c>
      <c r="J2288" t="s">
        <v>27</v>
      </c>
      <c r="K2288">
        <v>459</v>
      </c>
      <c r="L2288">
        <v>0.49106640400000001</v>
      </c>
      <c r="M2288" t="s">
        <v>24</v>
      </c>
      <c r="N2288">
        <v>24</v>
      </c>
      <c r="O2288">
        <v>1393</v>
      </c>
      <c r="P2288">
        <v>3495.333333</v>
      </c>
      <c r="Q2288">
        <v>7675</v>
      </c>
      <c r="R2288">
        <v>0.30872492699999998</v>
      </c>
      <c r="S2288">
        <v>0</v>
      </c>
      <c r="T2288">
        <v>56</v>
      </c>
    </row>
    <row r="2289" spans="1:20" x14ac:dyDescent="0.25">
      <c r="A2289" s="1">
        <v>45388</v>
      </c>
      <c r="B2289">
        <v>36</v>
      </c>
      <c r="C2289">
        <v>32297</v>
      </c>
      <c r="D2289">
        <v>601</v>
      </c>
      <c r="E2289" t="s">
        <v>20</v>
      </c>
      <c r="F2289" t="s">
        <v>29</v>
      </c>
      <c r="G2289">
        <v>14476</v>
      </c>
      <c r="H2289">
        <v>24</v>
      </c>
      <c r="I2289" t="s">
        <v>26</v>
      </c>
      <c r="J2289" t="s">
        <v>34</v>
      </c>
      <c r="K2289">
        <v>775</v>
      </c>
      <c r="L2289">
        <v>0.59877219400000004</v>
      </c>
      <c r="M2289" t="s">
        <v>24</v>
      </c>
      <c r="N2289">
        <v>23</v>
      </c>
      <c r="O2289">
        <v>8535</v>
      </c>
      <c r="P2289">
        <v>2691.416667</v>
      </c>
      <c r="Q2289">
        <v>100286</v>
      </c>
      <c r="R2289">
        <v>0.212768713</v>
      </c>
      <c r="S2289">
        <v>0</v>
      </c>
      <c r="T2289">
        <v>51</v>
      </c>
    </row>
    <row r="2290" spans="1:20" x14ac:dyDescent="0.25">
      <c r="A2290" s="1">
        <v>45389</v>
      </c>
      <c r="B2290">
        <v>32</v>
      </c>
      <c r="C2290">
        <v>154395</v>
      </c>
      <c r="D2290">
        <v>432</v>
      </c>
      <c r="E2290" t="s">
        <v>45</v>
      </c>
      <c r="F2290" t="s">
        <v>29</v>
      </c>
      <c r="G2290">
        <v>26979</v>
      </c>
      <c r="H2290">
        <v>60</v>
      </c>
      <c r="I2290" t="s">
        <v>22</v>
      </c>
      <c r="J2290" t="s">
        <v>23</v>
      </c>
      <c r="K2290">
        <v>236</v>
      </c>
      <c r="L2290">
        <v>0.811771986</v>
      </c>
      <c r="M2290" t="s">
        <v>28</v>
      </c>
      <c r="N2290">
        <v>23</v>
      </c>
      <c r="O2290">
        <v>909</v>
      </c>
      <c r="P2290">
        <v>12866.25</v>
      </c>
      <c r="Q2290">
        <v>6140</v>
      </c>
      <c r="R2290">
        <v>0.32483878199999999</v>
      </c>
      <c r="S2290">
        <v>1</v>
      </c>
      <c r="T2290">
        <v>50.4</v>
      </c>
    </row>
    <row r="2291" spans="1:20" x14ac:dyDescent="0.25">
      <c r="A2291" s="1">
        <v>45390</v>
      </c>
      <c r="B2291">
        <v>57</v>
      </c>
      <c r="C2291">
        <v>43944</v>
      </c>
      <c r="D2291">
        <v>614</v>
      </c>
      <c r="E2291" t="s">
        <v>33</v>
      </c>
      <c r="F2291" t="s">
        <v>21</v>
      </c>
      <c r="G2291">
        <v>16187</v>
      </c>
      <c r="H2291">
        <v>48</v>
      </c>
      <c r="I2291" t="s">
        <v>35</v>
      </c>
      <c r="J2291" t="s">
        <v>30</v>
      </c>
      <c r="K2291">
        <v>301</v>
      </c>
      <c r="L2291">
        <v>0.71607319599999997</v>
      </c>
      <c r="M2291" t="s">
        <v>31</v>
      </c>
      <c r="N2291">
        <v>21</v>
      </c>
      <c r="O2291">
        <v>1649</v>
      </c>
      <c r="P2291">
        <v>3662</v>
      </c>
      <c r="Q2291">
        <v>101682</v>
      </c>
      <c r="R2291">
        <v>0.21730912199999999</v>
      </c>
      <c r="S2291">
        <v>1</v>
      </c>
      <c r="T2291">
        <v>44.8</v>
      </c>
    </row>
    <row r="2292" spans="1:20" x14ac:dyDescent="0.25">
      <c r="A2292" s="1">
        <v>45391</v>
      </c>
      <c r="B2292">
        <v>60</v>
      </c>
      <c r="C2292">
        <v>61394</v>
      </c>
      <c r="D2292">
        <v>624</v>
      </c>
      <c r="E2292" t="s">
        <v>52</v>
      </c>
      <c r="F2292" t="s">
        <v>29</v>
      </c>
      <c r="G2292">
        <v>10882</v>
      </c>
      <c r="H2292">
        <v>36</v>
      </c>
      <c r="I2292" t="s">
        <v>22</v>
      </c>
      <c r="J2292" t="s">
        <v>27</v>
      </c>
      <c r="K2292">
        <v>408</v>
      </c>
      <c r="L2292">
        <v>0.17724204399999999</v>
      </c>
      <c r="M2292" t="s">
        <v>31</v>
      </c>
      <c r="N2292">
        <v>19</v>
      </c>
      <c r="O2292">
        <v>15633</v>
      </c>
      <c r="P2292">
        <v>5116.1666670000004</v>
      </c>
      <c r="Q2292">
        <v>27146</v>
      </c>
      <c r="R2292">
        <v>0.168002343</v>
      </c>
      <c r="S2292">
        <v>1</v>
      </c>
      <c r="T2292">
        <v>36.799999999999997</v>
      </c>
    </row>
    <row r="2293" spans="1:20" x14ac:dyDescent="0.25">
      <c r="A2293" s="1">
        <v>45392</v>
      </c>
      <c r="B2293">
        <v>51</v>
      </c>
      <c r="C2293">
        <v>61357</v>
      </c>
      <c r="D2293">
        <v>552</v>
      </c>
      <c r="E2293" t="s">
        <v>20</v>
      </c>
      <c r="F2293" t="s">
        <v>41</v>
      </c>
      <c r="G2293">
        <v>15238</v>
      </c>
      <c r="H2293">
        <v>48</v>
      </c>
      <c r="I2293" t="s">
        <v>22</v>
      </c>
      <c r="J2293" t="s">
        <v>27</v>
      </c>
      <c r="K2293">
        <v>401</v>
      </c>
      <c r="L2293">
        <v>0.213094376</v>
      </c>
      <c r="M2293" t="s">
        <v>24</v>
      </c>
      <c r="N2293">
        <v>29</v>
      </c>
      <c r="O2293">
        <v>1647</v>
      </c>
      <c r="P2293">
        <v>5113.0833329999996</v>
      </c>
      <c r="Q2293">
        <v>27680</v>
      </c>
      <c r="R2293">
        <v>0.21755321699999999</v>
      </c>
      <c r="S2293">
        <v>1</v>
      </c>
      <c r="T2293">
        <v>42.4</v>
      </c>
    </row>
    <row r="2294" spans="1:20" x14ac:dyDescent="0.25">
      <c r="A2294" s="1">
        <v>45393</v>
      </c>
      <c r="B2294">
        <v>41</v>
      </c>
      <c r="C2294">
        <v>116216</v>
      </c>
      <c r="D2294">
        <v>621</v>
      </c>
      <c r="E2294" t="s">
        <v>54</v>
      </c>
      <c r="G2294">
        <v>39842</v>
      </c>
      <c r="H2294">
        <v>60</v>
      </c>
      <c r="I2294" t="s">
        <v>22</v>
      </c>
      <c r="J2294" t="s">
        <v>27</v>
      </c>
      <c r="K2294">
        <v>1389</v>
      </c>
      <c r="L2294">
        <v>0.63673598799999997</v>
      </c>
      <c r="M2294" t="s">
        <v>38</v>
      </c>
      <c r="N2294">
        <v>19</v>
      </c>
      <c r="O2294">
        <v>2825</v>
      </c>
      <c r="P2294">
        <v>9684.6666669999995</v>
      </c>
      <c r="Q2294">
        <v>295933</v>
      </c>
      <c r="R2294">
        <v>0.22118090000000001</v>
      </c>
      <c r="S2294">
        <v>1</v>
      </c>
      <c r="T2294">
        <v>41.6</v>
      </c>
    </row>
    <row r="2295" spans="1:20" x14ac:dyDescent="0.25">
      <c r="A2295" s="1">
        <v>45394</v>
      </c>
      <c r="B2295">
        <v>30</v>
      </c>
      <c r="C2295">
        <v>18805</v>
      </c>
      <c r="E2295" t="s">
        <v>20</v>
      </c>
      <c r="F2295" t="s">
        <v>32</v>
      </c>
      <c r="G2295">
        <v>37647</v>
      </c>
      <c r="H2295">
        <v>24</v>
      </c>
      <c r="I2295" t="s">
        <v>22</v>
      </c>
      <c r="J2295" t="s">
        <v>27</v>
      </c>
      <c r="K2295">
        <v>450</v>
      </c>
      <c r="L2295">
        <v>0.18073188200000001</v>
      </c>
      <c r="M2295" t="s">
        <v>28</v>
      </c>
      <c r="N2295">
        <v>17</v>
      </c>
      <c r="O2295">
        <v>8001</v>
      </c>
      <c r="P2295">
        <v>1567.083333</v>
      </c>
      <c r="Q2295">
        <v>45150</v>
      </c>
      <c r="R2295">
        <v>0.213234441</v>
      </c>
      <c r="S2295">
        <v>0</v>
      </c>
      <c r="T2295">
        <v>54</v>
      </c>
    </row>
    <row r="2296" spans="1:20" x14ac:dyDescent="0.25">
      <c r="A2296" s="1">
        <v>45395</v>
      </c>
      <c r="B2296">
        <v>30</v>
      </c>
      <c r="D2296">
        <v>496</v>
      </c>
      <c r="E2296" t="s">
        <v>20</v>
      </c>
      <c r="F2296" t="s">
        <v>29</v>
      </c>
      <c r="G2296">
        <v>21133</v>
      </c>
      <c r="I2296" t="s">
        <v>26</v>
      </c>
      <c r="J2296" t="s">
        <v>27</v>
      </c>
      <c r="K2296">
        <v>287</v>
      </c>
      <c r="L2296">
        <v>0.54878669099999999</v>
      </c>
      <c r="M2296" t="s">
        <v>38</v>
      </c>
      <c r="N2296">
        <v>27</v>
      </c>
      <c r="O2296">
        <v>1993</v>
      </c>
      <c r="P2296">
        <v>14890.25</v>
      </c>
      <c r="Q2296">
        <v>108285</v>
      </c>
      <c r="R2296">
        <v>0.281712611</v>
      </c>
      <c r="S2296">
        <v>1</v>
      </c>
      <c r="T2296">
        <v>40.799999999999997</v>
      </c>
    </row>
    <row r="2297" spans="1:20" x14ac:dyDescent="0.25">
      <c r="A2297" t="s">
        <v>168</v>
      </c>
      <c r="B2297">
        <v>46</v>
      </c>
      <c r="C2297">
        <v>160633</v>
      </c>
      <c r="D2297">
        <v>636</v>
      </c>
      <c r="E2297" t="s">
        <v>61</v>
      </c>
      <c r="F2297" t="s">
        <v>76</v>
      </c>
      <c r="G2297">
        <v>18751</v>
      </c>
      <c r="H2297">
        <v>60</v>
      </c>
      <c r="I2297" t="s">
        <v>26</v>
      </c>
      <c r="J2297" t="s">
        <v>23</v>
      </c>
      <c r="K2297">
        <v>463</v>
      </c>
      <c r="L2297">
        <v>0.121955411</v>
      </c>
      <c r="M2297" t="s">
        <v>34</v>
      </c>
      <c r="N2297">
        <v>27</v>
      </c>
      <c r="O2297">
        <v>1644</v>
      </c>
      <c r="P2297">
        <v>13386.083329999999</v>
      </c>
      <c r="Q2297">
        <v>15559</v>
      </c>
      <c r="R2297">
        <v>0.217766506</v>
      </c>
      <c r="S2297">
        <v>1</v>
      </c>
      <c r="T2297">
        <v>35.200000000000003</v>
      </c>
    </row>
    <row r="2298" spans="1:20" x14ac:dyDescent="0.25">
      <c r="A2298" s="1">
        <v>45397</v>
      </c>
      <c r="B2298">
        <v>45</v>
      </c>
      <c r="C2298">
        <v>59553</v>
      </c>
      <c r="D2298">
        <v>587</v>
      </c>
      <c r="E2298" t="s">
        <v>20</v>
      </c>
      <c r="F2298" t="s">
        <v>32</v>
      </c>
      <c r="G2298">
        <v>21010</v>
      </c>
      <c r="H2298">
        <v>48</v>
      </c>
      <c r="I2298" t="s">
        <v>26</v>
      </c>
      <c r="J2298" t="s">
        <v>27</v>
      </c>
      <c r="K2298">
        <v>695</v>
      </c>
      <c r="L2298">
        <v>0.33800450199999998</v>
      </c>
      <c r="M2298" t="s">
        <v>38</v>
      </c>
      <c r="N2298">
        <v>24</v>
      </c>
      <c r="O2298">
        <v>8385</v>
      </c>
      <c r="P2298">
        <v>4962.75</v>
      </c>
      <c r="Q2298">
        <v>294701</v>
      </c>
      <c r="R2298">
        <v>0.26040063699999999</v>
      </c>
      <c r="S2298">
        <v>0</v>
      </c>
      <c r="T2298">
        <v>52</v>
      </c>
    </row>
    <row r="2299" spans="1:20" x14ac:dyDescent="0.25">
      <c r="A2299" s="1">
        <v>45398</v>
      </c>
      <c r="B2299">
        <v>56</v>
      </c>
      <c r="C2299">
        <v>65631</v>
      </c>
      <c r="D2299">
        <v>636</v>
      </c>
      <c r="E2299" t="s">
        <v>20</v>
      </c>
      <c r="F2299" t="s">
        <v>32</v>
      </c>
      <c r="G2299">
        <v>10803</v>
      </c>
      <c r="H2299">
        <v>60</v>
      </c>
      <c r="I2299" t="s">
        <v>22</v>
      </c>
      <c r="J2299" t="s">
        <v>27</v>
      </c>
      <c r="K2299">
        <v>319</v>
      </c>
      <c r="L2299">
        <v>0.110238852</v>
      </c>
      <c r="M2299" t="s">
        <v>24</v>
      </c>
      <c r="N2299">
        <v>23</v>
      </c>
      <c r="O2299">
        <v>11189</v>
      </c>
      <c r="P2299">
        <v>5469.25</v>
      </c>
      <c r="Q2299">
        <v>10774</v>
      </c>
      <c r="R2299">
        <v>0.230397931</v>
      </c>
      <c r="S2299">
        <v>0</v>
      </c>
      <c r="T2299">
        <v>47</v>
      </c>
    </row>
    <row r="2300" spans="1:20" x14ac:dyDescent="0.25">
      <c r="A2300" s="1">
        <v>45399</v>
      </c>
      <c r="B2300">
        <v>47</v>
      </c>
      <c r="C2300">
        <v>51237</v>
      </c>
      <c r="D2300">
        <v>638</v>
      </c>
      <c r="E2300" t="s">
        <v>20</v>
      </c>
      <c r="G2300">
        <v>23120</v>
      </c>
      <c r="H2300">
        <v>48</v>
      </c>
      <c r="I2300" t="s">
        <v>22</v>
      </c>
      <c r="J2300" t="s">
        <v>27</v>
      </c>
      <c r="K2300">
        <v>222</v>
      </c>
      <c r="L2300">
        <v>0.36636716200000002</v>
      </c>
      <c r="M2300" t="s">
        <v>24</v>
      </c>
      <c r="N2300">
        <v>24</v>
      </c>
      <c r="O2300">
        <v>780</v>
      </c>
      <c r="P2300">
        <v>4269.75</v>
      </c>
      <c r="Q2300">
        <v>6356</v>
      </c>
      <c r="R2300">
        <v>0.21810986500000001</v>
      </c>
      <c r="S2300">
        <v>0</v>
      </c>
      <c r="T2300">
        <v>68</v>
      </c>
    </row>
    <row r="2301" spans="1:20" x14ac:dyDescent="0.25">
      <c r="A2301" t="s">
        <v>169</v>
      </c>
      <c r="B2301">
        <v>21</v>
      </c>
      <c r="C2301">
        <v>39813</v>
      </c>
      <c r="D2301">
        <v>492</v>
      </c>
      <c r="E2301" t="s">
        <v>54</v>
      </c>
      <c r="F2301" t="s">
        <v>122</v>
      </c>
      <c r="G2301">
        <v>55003</v>
      </c>
      <c r="H2301">
        <v>84</v>
      </c>
      <c r="I2301" t="s">
        <v>22</v>
      </c>
      <c r="J2301" t="s">
        <v>30</v>
      </c>
      <c r="K2301">
        <v>203</v>
      </c>
      <c r="L2301">
        <v>0.155729859</v>
      </c>
      <c r="M2301" t="s">
        <v>24</v>
      </c>
      <c r="N2301">
        <v>27</v>
      </c>
      <c r="O2301">
        <v>826</v>
      </c>
      <c r="P2301">
        <v>3317.75</v>
      </c>
      <c r="Q2301">
        <v>94731</v>
      </c>
      <c r="R2301">
        <v>0.28546532600000002</v>
      </c>
      <c r="S2301">
        <v>0</v>
      </c>
      <c r="T2301">
        <v>49</v>
      </c>
    </row>
    <row r="2302" spans="1:20" x14ac:dyDescent="0.25">
      <c r="A2302" s="1">
        <v>45401</v>
      </c>
      <c r="B2302">
        <v>52</v>
      </c>
      <c r="C2302">
        <v>60084</v>
      </c>
      <c r="D2302">
        <v>552</v>
      </c>
      <c r="F2302" t="s">
        <v>32</v>
      </c>
      <c r="G2302">
        <v>19529</v>
      </c>
      <c r="H2302">
        <v>48</v>
      </c>
      <c r="I2302" t="s">
        <v>26</v>
      </c>
      <c r="J2302" t="s">
        <v>30</v>
      </c>
      <c r="K2302">
        <v>331</v>
      </c>
      <c r="L2302">
        <v>0.26372428599999997</v>
      </c>
      <c r="M2302" t="s">
        <v>34</v>
      </c>
      <c r="N2302">
        <v>21</v>
      </c>
      <c r="O2302">
        <v>1994</v>
      </c>
      <c r="P2302">
        <v>5007</v>
      </c>
      <c r="Q2302">
        <v>1570692</v>
      </c>
      <c r="R2302">
        <v>0.23762704000000001</v>
      </c>
      <c r="S2302">
        <v>1</v>
      </c>
      <c r="T2302">
        <v>35.200000000000003</v>
      </c>
    </row>
    <row r="2303" spans="1:20" x14ac:dyDescent="0.25">
      <c r="A2303" s="1">
        <v>45402</v>
      </c>
      <c r="B2303">
        <v>28</v>
      </c>
      <c r="C2303">
        <v>24733</v>
      </c>
      <c r="D2303">
        <v>478</v>
      </c>
      <c r="F2303" t="s">
        <v>21</v>
      </c>
      <c r="G2303">
        <v>16764</v>
      </c>
      <c r="H2303">
        <v>96</v>
      </c>
      <c r="I2303" t="s">
        <v>26</v>
      </c>
      <c r="J2303" t="s">
        <v>23</v>
      </c>
      <c r="K2303">
        <v>431</v>
      </c>
      <c r="L2303">
        <v>0.23444866</v>
      </c>
      <c r="M2303" t="s">
        <v>24</v>
      </c>
      <c r="N2303">
        <v>30</v>
      </c>
      <c r="O2303">
        <v>8409</v>
      </c>
      <c r="P2303">
        <v>2061.083333</v>
      </c>
      <c r="Q2303">
        <v>209018</v>
      </c>
      <c r="R2303">
        <v>0.25136044400000002</v>
      </c>
      <c r="S2303">
        <v>0</v>
      </c>
      <c r="T2303">
        <v>51</v>
      </c>
    </row>
    <row r="2304" spans="1:20" x14ac:dyDescent="0.25">
      <c r="A2304" s="1">
        <v>45403</v>
      </c>
      <c r="B2304">
        <v>35</v>
      </c>
      <c r="C2304">
        <v>106311</v>
      </c>
      <c r="D2304">
        <v>561</v>
      </c>
      <c r="E2304" t="s">
        <v>20</v>
      </c>
      <c r="F2304" t="s">
        <v>32</v>
      </c>
      <c r="G2304">
        <v>43824</v>
      </c>
      <c r="H2304">
        <v>36</v>
      </c>
      <c r="I2304" t="s">
        <v>26</v>
      </c>
      <c r="J2304" t="s">
        <v>30</v>
      </c>
      <c r="K2304">
        <v>320</v>
      </c>
      <c r="L2304">
        <v>0.260549998</v>
      </c>
      <c r="M2304" t="s">
        <v>24</v>
      </c>
      <c r="N2304">
        <v>27</v>
      </c>
      <c r="O2304">
        <v>3027</v>
      </c>
      <c r="P2304">
        <v>8859.25</v>
      </c>
      <c r="Q2304">
        <v>18947</v>
      </c>
      <c r="R2304">
        <v>0.28145387599999999</v>
      </c>
      <c r="S2304">
        <v>0</v>
      </c>
      <c r="T2304">
        <v>56</v>
      </c>
    </row>
    <row r="2305" spans="1:20" x14ac:dyDescent="0.25">
      <c r="A2305" s="1">
        <v>45404</v>
      </c>
      <c r="B2305">
        <v>43</v>
      </c>
      <c r="C2305">
        <v>47285</v>
      </c>
      <c r="D2305">
        <v>515</v>
      </c>
      <c r="E2305" t="s">
        <v>20</v>
      </c>
      <c r="F2305" t="s">
        <v>32</v>
      </c>
      <c r="H2305">
        <v>48</v>
      </c>
      <c r="I2305" t="s">
        <v>22</v>
      </c>
      <c r="J2305" t="s">
        <v>30</v>
      </c>
      <c r="K2305">
        <v>426</v>
      </c>
      <c r="L2305">
        <v>0.15909327700000001</v>
      </c>
      <c r="M2305" t="s">
        <v>38</v>
      </c>
      <c r="N2305">
        <v>28</v>
      </c>
      <c r="O2305">
        <v>638</v>
      </c>
      <c r="P2305">
        <v>3940.416667</v>
      </c>
      <c r="Q2305">
        <v>10614</v>
      </c>
      <c r="R2305">
        <v>0.28695136900000001</v>
      </c>
      <c r="S2305">
        <v>0</v>
      </c>
      <c r="T2305">
        <v>53</v>
      </c>
    </row>
    <row r="2306" spans="1:20" x14ac:dyDescent="0.25">
      <c r="A2306" s="1">
        <v>45405</v>
      </c>
      <c r="B2306">
        <v>63</v>
      </c>
      <c r="C2306">
        <v>60723</v>
      </c>
      <c r="F2306" t="s">
        <v>25</v>
      </c>
      <c r="G2306">
        <v>46538</v>
      </c>
      <c r="H2306">
        <v>72</v>
      </c>
      <c r="I2306" t="s">
        <v>26</v>
      </c>
      <c r="J2306" t="s">
        <v>30</v>
      </c>
      <c r="K2306">
        <v>935</v>
      </c>
      <c r="L2306">
        <v>0.24569160600000001</v>
      </c>
      <c r="M2306" t="s">
        <v>24</v>
      </c>
      <c r="N2306">
        <v>30</v>
      </c>
      <c r="O2306">
        <v>7246</v>
      </c>
      <c r="P2306">
        <v>5060.25</v>
      </c>
      <c r="Q2306">
        <v>6478</v>
      </c>
      <c r="R2306">
        <v>0.258467958</v>
      </c>
      <c r="S2306">
        <v>0</v>
      </c>
      <c r="T2306">
        <v>49</v>
      </c>
    </row>
    <row r="2307" spans="1:20" x14ac:dyDescent="0.25">
      <c r="A2307" s="1">
        <v>45406</v>
      </c>
      <c r="B2307">
        <v>77</v>
      </c>
      <c r="C2307">
        <v>41416</v>
      </c>
      <c r="D2307">
        <v>637</v>
      </c>
      <c r="E2307" t="s">
        <v>20</v>
      </c>
      <c r="F2307" t="s">
        <v>21</v>
      </c>
      <c r="G2307">
        <v>16637</v>
      </c>
      <c r="H2307">
        <v>60</v>
      </c>
      <c r="I2307" t="s">
        <v>35</v>
      </c>
      <c r="J2307" t="s">
        <v>23</v>
      </c>
      <c r="K2307">
        <v>569</v>
      </c>
      <c r="L2307">
        <v>0.10543501399999999</v>
      </c>
      <c r="M2307" t="s">
        <v>38</v>
      </c>
      <c r="N2307">
        <v>17</v>
      </c>
      <c r="O2307">
        <v>15485</v>
      </c>
      <c r="P2307">
        <v>3451.333333</v>
      </c>
      <c r="Q2307">
        <v>129093</v>
      </c>
      <c r="R2307">
        <v>0.22498221700000001</v>
      </c>
      <c r="S2307">
        <v>0</v>
      </c>
      <c r="T2307">
        <v>49</v>
      </c>
    </row>
    <row r="2308" spans="1:20" x14ac:dyDescent="0.25">
      <c r="A2308" s="1">
        <v>45407</v>
      </c>
      <c r="B2308">
        <v>47</v>
      </c>
      <c r="C2308">
        <v>120729</v>
      </c>
      <c r="D2308">
        <v>623</v>
      </c>
      <c r="E2308" t="s">
        <v>20</v>
      </c>
      <c r="F2308" t="s">
        <v>29</v>
      </c>
      <c r="G2308">
        <v>26787</v>
      </c>
      <c r="H2308">
        <v>36</v>
      </c>
      <c r="I2308" t="s">
        <v>22</v>
      </c>
      <c r="J2308" t="s">
        <v>23</v>
      </c>
      <c r="K2308">
        <v>645</v>
      </c>
      <c r="L2308">
        <v>0.58467233600000001</v>
      </c>
      <c r="M2308" t="s">
        <v>28</v>
      </c>
      <c r="N2308">
        <v>28</v>
      </c>
      <c r="O2308">
        <v>3159</v>
      </c>
      <c r="P2308">
        <v>10060.75</v>
      </c>
      <c r="Q2308">
        <v>44075</v>
      </c>
      <c r="R2308">
        <v>0.169129162</v>
      </c>
      <c r="S2308">
        <v>1</v>
      </c>
      <c r="T2308">
        <v>51.2</v>
      </c>
    </row>
    <row r="2309" spans="1:20" x14ac:dyDescent="0.25">
      <c r="A2309" s="1">
        <v>45408</v>
      </c>
      <c r="B2309">
        <v>37</v>
      </c>
      <c r="C2309">
        <v>41421</v>
      </c>
      <c r="D2309">
        <v>592</v>
      </c>
      <c r="F2309" t="s">
        <v>25</v>
      </c>
      <c r="G2309">
        <v>30866</v>
      </c>
      <c r="H2309">
        <v>48</v>
      </c>
      <c r="I2309" t="s">
        <v>26</v>
      </c>
      <c r="J2309" t="s">
        <v>27</v>
      </c>
      <c r="K2309">
        <v>449</v>
      </c>
      <c r="L2309">
        <v>0.55965304100000002</v>
      </c>
      <c r="M2309" t="s">
        <v>28</v>
      </c>
      <c r="N2309">
        <v>23</v>
      </c>
      <c r="O2309">
        <v>619</v>
      </c>
      <c r="P2309">
        <v>3451.75</v>
      </c>
      <c r="Q2309">
        <v>23775</v>
      </c>
      <c r="R2309">
        <v>0.23193878200000001</v>
      </c>
      <c r="S2309">
        <v>0</v>
      </c>
      <c r="T2309">
        <v>61</v>
      </c>
    </row>
    <row r="2310" spans="1:20" x14ac:dyDescent="0.25">
      <c r="A2310" s="1">
        <v>45409</v>
      </c>
      <c r="B2310">
        <v>46</v>
      </c>
      <c r="C2310">
        <v>29718</v>
      </c>
      <c r="E2310" t="s">
        <v>20</v>
      </c>
      <c r="F2310" t="s">
        <v>32</v>
      </c>
      <c r="G2310">
        <v>31229</v>
      </c>
      <c r="H2310">
        <v>12</v>
      </c>
      <c r="I2310" t="s">
        <v>26</v>
      </c>
      <c r="J2310" t="s">
        <v>27</v>
      </c>
      <c r="K2310">
        <v>545</v>
      </c>
      <c r="L2310">
        <v>0.38724521699999997</v>
      </c>
      <c r="M2310" t="s">
        <v>24</v>
      </c>
      <c r="N2310">
        <v>20</v>
      </c>
      <c r="O2310">
        <v>1192</v>
      </c>
      <c r="P2310">
        <v>2476.5</v>
      </c>
      <c r="Q2310">
        <v>317950</v>
      </c>
      <c r="R2310">
        <v>0.23571589000000001</v>
      </c>
      <c r="S2310">
        <v>0</v>
      </c>
      <c r="T2310">
        <v>50</v>
      </c>
    </row>
    <row r="2311" spans="1:20" x14ac:dyDescent="0.25">
      <c r="A2311" s="1">
        <v>45410</v>
      </c>
      <c r="B2311">
        <v>50</v>
      </c>
      <c r="C2311">
        <v>30304</v>
      </c>
      <c r="D2311">
        <v>563</v>
      </c>
      <c r="E2311" t="s">
        <v>20</v>
      </c>
      <c r="F2311" t="s">
        <v>29</v>
      </c>
      <c r="G2311">
        <v>18964</v>
      </c>
      <c r="H2311">
        <v>12</v>
      </c>
      <c r="I2311" t="s">
        <v>26</v>
      </c>
      <c r="J2311" t="s">
        <v>30</v>
      </c>
      <c r="K2311">
        <v>1080</v>
      </c>
      <c r="L2311">
        <v>0.32699732799999998</v>
      </c>
      <c r="M2311" t="s">
        <v>28</v>
      </c>
      <c r="N2311">
        <v>25</v>
      </c>
      <c r="O2311">
        <v>3174</v>
      </c>
      <c r="P2311">
        <v>2525.333333</v>
      </c>
      <c r="Q2311">
        <v>50818</v>
      </c>
      <c r="R2311">
        <v>0.16197120000000001</v>
      </c>
      <c r="S2311">
        <v>0</v>
      </c>
      <c r="T2311">
        <v>54</v>
      </c>
    </row>
    <row r="2312" spans="1:20" x14ac:dyDescent="0.25">
      <c r="A2312" s="1">
        <v>45411</v>
      </c>
      <c r="B2312">
        <v>36</v>
      </c>
      <c r="C2312">
        <v>49112</v>
      </c>
      <c r="D2312">
        <v>450</v>
      </c>
      <c r="E2312" t="s">
        <v>33</v>
      </c>
      <c r="F2312" t="s">
        <v>29</v>
      </c>
      <c r="G2312">
        <v>14867</v>
      </c>
      <c r="H2312">
        <v>48</v>
      </c>
      <c r="I2312" t="s">
        <v>22</v>
      </c>
      <c r="J2312" t="s">
        <v>23</v>
      </c>
      <c r="K2312">
        <v>805</v>
      </c>
      <c r="L2312">
        <v>0.59778872599999999</v>
      </c>
      <c r="M2312" t="s">
        <v>24</v>
      </c>
      <c r="N2312">
        <v>19</v>
      </c>
      <c r="O2312">
        <v>521</v>
      </c>
      <c r="P2312">
        <v>4092.666667</v>
      </c>
      <c r="Q2312">
        <v>9685</v>
      </c>
      <c r="R2312">
        <v>0.265707415</v>
      </c>
      <c r="S2312">
        <v>0</v>
      </c>
      <c r="T2312">
        <v>63</v>
      </c>
    </row>
    <row r="2313" spans="1:20" x14ac:dyDescent="0.25">
      <c r="A2313" s="1">
        <v>45412</v>
      </c>
      <c r="B2313">
        <v>61</v>
      </c>
      <c r="C2313">
        <v>35669</v>
      </c>
      <c r="D2313">
        <v>628</v>
      </c>
      <c r="E2313" t="s">
        <v>20</v>
      </c>
      <c r="F2313" t="s">
        <v>41</v>
      </c>
      <c r="G2313">
        <v>20923</v>
      </c>
      <c r="H2313">
        <v>60</v>
      </c>
      <c r="I2313" t="s">
        <v>22</v>
      </c>
      <c r="J2313" t="s">
        <v>30</v>
      </c>
      <c r="K2313">
        <v>216</v>
      </c>
      <c r="L2313">
        <v>0.50179399000000002</v>
      </c>
      <c r="M2313" t="s">
        <v>24</v>
      </c>
      <c r="N2313">
        <v>19</v>
      </c>
      <c r="O2313">
        <v>7361</v>
      </c>
      <c r="P2313">
        <v>2972.416667</v>
      </c>
      <c r="Q2313">
        <v>6952</v>
      </c>
      <c r="R2313">
        <v>0.220910254</v>
      </c>
      <c r="S2313">
        <v>0</v>
      </c>
      <c r="T2313">
        <v>57</v>
      </c>
    </row>
    <row r="2314" spans="1:20" x14ac:dyDescent="0.25">
      <c r="A2314" s="1">
        <v>45413</v>
      </c>
      <c r="B2314">
        <v>42</v>
      </c>
      <c r="C2314">
        <v>79733</v>
      </c>
      <c r="D2314">
        <v>629</v>
      </c>
      <c r="E2314" t="s">
        <v>20</v>
      </c>
      <c r="F2314" t="s">
        <v>29</v>
      </c>
      <c r="H2314">
        <v>48</v>
      </c>
      <c r="I2314" t="s">
        <v>22</v>
      </c>
      <c r="J2314" t="s">
        <v>27</v>
      </c>
      <c r="K2314">
        <v>348</v>
      </c>
      <c r="L2314">
        <v>0.265428787</v>
      </c>
      <c r="M2314" t="s">
        <v>24</v>
      </c>
      <c r="N2314">
        <v>31</v>
      </c>
      <c r="O2314">
        <v>18685</v>
      </c>
      <c r="P2314">
        <v>6644.4166670000004</v>
      </c>
      <c r="Q2314">
        <v>10920</v>
      </c>
      <c r="R2314">
        <v>0.23490092900000001</v>
      </c>
      <c r="S2314">
        <v>0</v>
      </c>
      <c r="T2314">
        <v>57</v>
      </c>
    </row>
    <row r="2315" spans="1:20" x14ac:dyDescent="0.25">
      <c r="A2315" s="1">
        <v>45414</v>
      </c>
      <c r="B2315">
        <v>45</v>
      </c>
      <c r="C2315">
        <v>64968</v>
      </c>
      <c r="D2315">
        <v>436</v>
      </c>
      <c r="F2315" t="s">
        <v>32</v>
      </c>
      <c r="G2315">
        <v>24468</v>
      </c>
      <c r="H2315">
        <v>60</v>
      </c>
      <c r="I2315" t="s">
        <v>22</v>
      </c>
      <c r="J2315" t="s">
        <v>23</v>
      </c>
      <c r="K2315">
        <v>474</v>
      </c>
      <c r="L2315">
        <v>0.36520193099999998</v>
      </c>
      <c r="M2315" t="s">
        <v>28</v>
      </c>
      <c r="N2315">
        <v>25</v>
      </c>
      <c r="O2315">
        <v>18401</v>
      </c>
      <c r="P2315">
        <v>5414</v>
      </c>
      <c r="Q2315">
        <v>55501</v>
      </c>
      <c r="R2315">
        <v>0.34190646299999999</v>
      </c>
      <c r="S2315">
        <v>0</v>
      </c>
      <c r="T2315">
        <v>52</v>
      </c>
    </row>
    <row r="2316" spans="1:20" x14ac:dyDescent="0.25">
      <c r="A2316" s="1">
        <v>45415</v>
      </c>
      <c r="B2316">
        <v>47</v>
      </c>
      <c r="C2316">
        <v>33707</v>
      </c>
      <c r="D2316">
        <v>584</v>
      </c>
      <c r="E2316" t="s">
        <v>20</v>
      </c>
      <c r="F2316" t="s">
        <v>29</v>
      </c>
      <c r="G2316">
        <v>86770</v>
      </c>
      <c r="H2316">
        <v>24</v>
      </c>
      <c r="I2316" t="s">
        <v>22</v>
      </c>
      <c r="J2316" t="s">
        <v>27</v>
      </c>
      <c r="K2316">
        <v>1212</v>
      </c>
      <c r="L2316">
        <v>0.69929486399999996</v>
      </c>
      <c r="M2316" t="s">
        <v>24</v>
      </c>
      <c r="N2316">
        <v>26</v>
      </c>
      <c r="O2316">
        <v>397</v>
      </c>
      <c r="P2316">
        <v>2808.916667</v>
      </c>
      <c r="Q2316">
        <v>2245</v>
      </c>
      <c r="R2316">
        <v>0.26876189099999998</v>
      </c>
      <c r="S2316">
        <v>0</v>
      </c>
      <c r="T2316">
        <v>58</v>
      </c>
    </row>
    <row r="2317" spans="1:20" x14ac:dyDescent="0.25">
      <c r="A2317" s="1">
        <v>45416</v>
      </c>
      <c r="B2317">
        <v>45</v>
      </c>
      <c r="C2317">
        <v>53973</v>
      </c>
      <c r="E2317" t="s">
        <v>20</v>
      </c>
      <c r="F2317" t="s">
        <v>32</v>
      </c>
      <c r="G2317">
        <v>37188</v>
      </c>
      <c r="H2317">
        <v>36</v>
      </c>
      <c r="I2317" t="s">
        <v>22</v>
      </c>
      <c r="J2317" t="s">
        <v>30</v>
      </c>
      <c r="K2317">
        <v>104</v>
      </c>
      <c r="L2317">
        <v>0.32533463800000001</v>
      </c>
      <c r="M2317" t="s">
        <v>28</v>
      </c>
      <c r="N2317">
        <v>18</v>
      </c>
      <c r="O2317">
        <v>6940</v>
      </c>
      <c r="P2317">
        <v>4497.75</v>
      </c>
      <c r="Q2317">
        <v>37286</v>
      </c>
      <c r="R2317">
        <v>0.33982560000000001</v>
      </c>
      <c r="S2317">
        <v>0</v>
      </c>
      <c r="T2317">
        <v>62</v>
      </c>
    </row>
    <row r="2318" spans="1:20" x14ac:dyDescent="0.25">
      <c r="A2318" s="1">
        <v>45417</v>
      </c>
      <c r="B2318">
        <v>50</v>
      </c>
      <c r="C2318">
        <v>130124</v>
      </c>
      <c r="D2318">
        <v>619</v>
      </c>
      <c r="E2318" t="s">
        <v>20</v>
      </c>
      <c r="F2318" t="s">
        <v>41</v>
      </c>
      <c r="G2318">
        <v>12170</v>
      </c>
      <c r="H2318">
        <v>84</v>
      </c>
      <c r="I2318" t="s">
        <v>35</v>
      </c>
      <c r="J2318" t="s">
        <v>27</v>
      </c>
      <c r="K2318">
        <v>985</v>
      </c>
      <c r="L2318">
        <v>0.19116902499999999</v>
      </c>
      <c r="M2318" t="s">
        <v>28</v>
      </c>
      <c r="N2318">
        <v>21</v>
      </c>
      <c r="O2318">
        <v>847</v>
      </c>
      <c r="P2318">
        <v>10843.666670000001</v>
      </c>
      <c r="Q2318">
        <v>50992</v>
      </c>
      <c r="R2318">
        <v>0.24159070199999999</v>
      </c>
      <c r="S2318">
        <v>1</v>
      </c>
      <c r="T2318">
        <v>36.799999999999997</v>
      </c>
    </row>
    <row r="2319" spans="1:20" x14ac:dyDescent="0.25">
      <c r="A2319" s="1">
        <v>45418</v>
      </c>
      <c r="B2319">
        <v>32</v>
      </c>
      <c r="C2319">
        <v>37024</v>
      </c>
      <c r="E2319" t="s">
        <v>20</v>
      </c>
      <c r="F2319" t="s">
        <v>32</v>
      </c>
      <c r="G2319">
        <v>46365</v>
      </c>
      <c r="H2319">
        <v>96</v>
      </c>
      <c r="I2319" t="s">
        <v>35</v>
      </c>
      <c r="J2319" t="s">
        <v>34</v>
      </c>
      <c r="K2319">
        <v>370</v>
      </c>
      <c r="L2319">
        <v>0.211033938</v>
      </c>
      <c r="M2319" t="s">
        <v>38</v>
      </c>
      <c r="N2319">
        <v>33</v>
      </c>
      <c r="O2319">
        <v>1563</v>
      </c>
      <c r="P2319">
        <v>3085.333333</v>
      </c>
      <c r="Q2319">
        <v>135678</v>
      </c>
      <c r="R2319">
        <v>0.33535838400000001</v>
      </c>
      <c r="S2319">
        <v>0</v>
      </c>
      <c r="T2319">
        <v>49</v>
      </c>
    </row>
    <row r="2320" spans="1:20" x14ac:dyDescent="0.25">
      <c r="A2320" s="1">
        <v>45419</v>
      </c>
      <c r="B2320">
        <v>33</v>
      </c>
      <c r="C2320">
        <v>40709</v>
      </c>
      <c r="D2320">
        <v>611</v>
      </c>
      <c r="E2320" t="s">
        <v>20</v>
      </c>
      <c r="F2320" t="s">
        <v>32</v>
      </c>
      <c r="G2320">
        <v>56354</v>
      </c>
      <c r="H2320">
        <v>36</v>
      </c>
      <c r="I2320" t="s">
        <v>22</v>
      </c>
      <c r="J2320" t="s">
        <v>23</v>
      </c>
      <c r="K2320">
        <v>562</v>
      </c>
      <c r="L2320">
        <v>0.31059487200000002</v>
      </c>
      <c r="M2320" t="s">
        <v>38</v>
      </c>
      <c r="N2320">
        <v>17</v>
      </c>
      <c r="O2320">
        <v>2748</v>
      </c>
      <c r="P2320">
        <v>3392.416667</v>
      </c>
      <c r="Q2320">
        <v>16910</v>
      </c>
      <c r="R2320">
        <v>0.24069766500000001</v>
      </c>
      <c r="S2320">
        <v>0</v>
      </c>
      <c r="T2320">
        <v>51</v>
      </c>
    </row>
    <row r="2321" spans="1:20" x14ac:dyDescent="0.25">
      <c r="A2321" s="1">
        <v>45420</v>
      </c>
      <c r="B2321">
        <v>26</v>
      </c>
      <c r="C2321">
        <v>35324</v>
      </c>
      <c r="D2321">
        <v>507</v>
      </c>
      <c r="E2321" t="s">
        <v>20</v>
      </c>
      <c r="F2321" t="s">
        <v>25</v>
      </c>
      <c r="G2321">
        <v>8589</v>
      </c>
      <c r="H2321">
        <v>48</v>
      </c>
      <c r="I2321" t="s">
        <v>35</v>
      </c>
      <c r="J2321" t="s">
        <v>27</v>
      </c>
      <c r="K2321">
        <v>831</v>
      </c>
      <c r="L2321">
        <v>0.23847576200000001</v>
      </c>
      <c r="M2321" t="s">
        <v>38</v>
      </c>
      <c r="N2321">
        <v>21</v>
      </c>
      <c r="O2321">
        <v>8454</v>
      </c>
      <c r="P2321">
        <v>2943.666667</v>
      </c>
      <c r="Q2321">
        <v>13594</v>
      </c>
      <c r="R2321">
        <v>0.22110195099999999</v>
      </c>
      <c r="S2321">
        <v>0</v>
      </c>
      <c r="T2321">
        <v>54</v>
      </c>
    </row>
    <row r="2322" spans="1:20" x14ac:dyDescent="0.25">
      <c r="A2322" s="1">
        <v>45421</v>
      </c>
      <c r="B2322">
        <v>45</v>
      </c>
      <c r="C2322">
        <v>34121</v>
      </c>
      <c r="E2322" t="s">
        <v>20</v>
      </c>
      <c r="F2322" t="s">
        <v>32</v>
      </c>
      <c r="G2322">
        <v>45110</v>
      </c>
      <c r="H2322">
        <v>36</v>
      </c>
      <c r="I2322" t="s">
        <v>22</v>
      </c>
      <c r="J2322" t="s">
        <v>27</v>
      </c>
      <c r="K2322">
        <v>248</v>
      </c>
      <c r="L2322">
        <v>0.28907734800000001</v>
      </c>
      <c r="M2322" t="s">
        <v>34</v>
      </c>
      <c r="N2322">
        <v>21</v>
      </c>
      <c r="O2322">
        <v>8638</v>
      </c>
      <c r="P2322">
        <v>2843.416667</v>
      </c>
      <c r="Q2322">
        <v>31978</v>
      </c>
      <c r="R2322">
        <v>0.219328153</v>
      </c>
      <c r="S2322">
        <v>0</v>
      </c>
      <c r="T2322">
        <v>51</v>
      </c>
    </row>
    <row r="2323" spans="1:20" x14ac:dyDescent="0.25">
      <c r="A2323" s="1">
        <v>45422</v>
      </c>
      <c r="B2323">
        <v>49</v>
      </c>
      <c r="C2323">
        <v>42462</v>
      </c>
      <c r="D2323">
        <v>605</v>
      </c>
      <c r="E2323" t="s">
        <v>20</v>
      </c>
      <c r="F2323" t="s">
        <v>25</v>
      </c>
      <c r="G2323">
        <v>25596</v>
      </c>
      <c r="H2323">
        <v>36</v>
      </c>
      <c r="I2323" t="s">
        <v>26</v>
      </c>
      <c r="J2323" t="s">
        <v>27</v>
      </c>
      <c r="K2323">
        <v>236</v>
      </c>
      <c r="L2323">
        <v>0.24756847100000001</v>
      </c>
      <c r="M2323" t="s">
        <v>31</v>
      </c>
      <c r="N2323">
        <v>25</v>
      </c>
      <c r="O2323">
        <v>1860</v>
      </c>
      <c r="P2323">
        <v>3538.5</v>
      </c>
      <c r="Q2323">
        <v>32782</v>
      </c>
      <c r="R2323">
        <v>0.16647680000000001</v>
      </c>
      <c r="S2323">
        <v>0</v>
      </c>
      <c r="T2323">
        <v>50</v>
      </c>
    </row>
    <row r="2324" spans="1:20" x14ac:dyDescent="0.25">
      <c r="A2324" s="1">
        <v>45423</v>
      </c>
      <c r="B2324">
        <v>45</v>
      </c>
      <c r="C2324">
        <v>31770</v>
      </c>
      <c r="D2324">
        <v>455</v>
      </c>
      <c r="E2324" t="s">
        <v>20</v>
      </c>
      <c r="F2324" t="s">
        <v>25</v>
      </c>
      <c r="G2324">
        <v>28008</v>
      </c>
      <c r="H2324">
        <v>48</v>
      </c>
      <c r="I2324" t="s">
        <v>26</v>
      </c>
      <c r="J2324" t="s">
        <v>30</v>
      </c>
      <c r="K2324">
        <v>313</v>
      </c>
      <c r="L2324">
        <v>0.52619022100000001</v>
      </c>
      <c r="M2324" t="s">
        <v>38</v>
      </c>
      <c r="N2324">
        <v>18</v>
      </c>
      <c r="O2324">
        <v>2436</v>
      </c>
      <c r="P2324">
        <v>2647.5</v>
      </c>
      <c r="Q2324">
        <v>146198</v>
      </c>
      <c r="R2324">
        <v>0.299457154</v>
      </c>
      <c r="S2324">
        <v>0</v>
      </c>
      <c r="T2324">
        <v>54</v>
      </c>
    </row>
    <row r="2325" spans="1:20" x14ac:dyDescent="0.25">
      <c r="A2325" s="1">
        <v>45424</v>
      </c>
      <c r="B2325">
        <v>60</v>
      </c>
      <c r="C2325">
        <v>68044</v>
      </c>
      <c r="D2325">
        <v>602</v>
      </c>
      <c r="E2325" t="s">
        <v>20</v>
      </c>
      <c r="F2325" t="s">
        <v>25</v>
      </c>
      <c r="G2325">
        <v>16368</v>
      </c>
      <c r="H2325">
        <v>36</v>
      </c>
      <c r="I2325" t="s">
        <v>22</v>
      </c>
      <c r="J2325" t="s">
        <v>27</v>
      </c>
      <c r="K2325">
        <v>447</v>
      </c>
      <c r="L2325">
        <v>0.17294749700000001</v>
      </c>
      <c r="M2325" t="s">
        <v>28</v>
      </c>
      <c r="N2325">
        <v>20</v>
      </c>
      <c r="O2325">
        <v>25368</v>
      </c>
      <c r="P2325">
        <v>5670.3333329999996</v>
      </c>
      <c r="Q2325">
        <v>67989</v>
      </c>
      <c r="R2325">
        <v>0.207628008</v>
      </c>
      <c r="S2325">
        <v>0</v>
      </c>
      <c r="T2325">
        <v>58</v>
      </c>
    </row>
    <row r="2326" spans="1:20" x14ac:dyDescent="0.25">
      <c r="A2326" s="1">
        <v>45425</v>
      </c>
      <c r="B2326">
        <v>39</v>
      </c>
      <c r="C2326">
        <v>47668</v>
      </c>
      <c r="D2326">
        <v>544</v>
      </c>
      <c r="E2326" t="s">
        <v>20</v>
      </c>
      <c r="F2326" t="s">
        <v>25</v>
      </c>
      <c r="G2326">
        <v>35530</v>
      </c>
      <c r="H2326">
        <v>60</v>
      </c>
      <c r="I2326" t="s">
        <v>35</v>
      </c>
      <c r="J2326" t="s">
        <v>27</v>
      </c>
      <c r="K2326">
        <v>174</v>
      </c>
      <c r="L2326">
        <v>0.53355080300000002</v>
      </c>
      <c r="M2326" t="s">
        <v>24</v>
      </c>
      <c r="N2326">
        <v>17</v>
      </c>
      <c r="O2326">
        <v>1513</v>
      </c>
      <c r="P2326">
        <v>3972.333333</v>
      </c>
      <c r="Q2326">
        <v>118642</v>
      </c>
      <c r="R2326">
        <v>0.28083053299999999</v>
      </c>
      <c r="S2326">
        <v>0</v>
      </c>
      <c r="T2326">
        <v>55</v>
      </c>
    </row>
    <row r="2327" spans="1:20" x14ac:dyDescent="0.25">
      <c r="A2327" s="1">
        <v>45426</v>
      </c>
      <c r="B2327">
        <v>48</v>
      </c>
      <c r="C2327">
        <v>89975</v>
      </c>
      <c r="E2327" t="s">
        <v>20</v>
      </c>
      <c r="H2327">
        <v>72</v>
      </c>
      <c r="I2327" t="s">
        <v>22</v>
      </c>
      <c r="J2327" t="s">
        <v>30</v>
      </c>
      <c r="K2327">
        <v>250</v>
      </c>
      <c r="L2327">
        <v>0.51075084100000001</v>
      </c>
      <c r="M2327" t="s">
        <v>34</v>
      </c>
      <c r="N2327">
        <v>21</v>
      </c>
      <c r="O2327">
        <v>4373</v>
      </c>
      <c r="P2327">
        <v>7497.9166670000004</v>
      </c>
      <c r="Q2327">
        <v>2373</v>
      </c>
      <c r="R2327">
        <v>0.176129597</v>
      </c>
      <c r="S2327">
        <v>1</v>
      </c>
      <c r="T2327">
        <v>48.8</v>
      </c>
    </row>
    <row r="2328" spans="1:20" x14ac:dyDescent="0.25">
      <c r="A2328" s="1">
        <v>45427</v>
      </c>
      <c r="B2328">
        <v>26</v>
      </c>
      <c r="C2328">
        <v>65226</v>
      </c>
      <c r="D2328">
        <v>568</v>
      </c>
      <c r="E2328" t="s">
        <v>20</v>
      </c>
      <c r="F2328" t="s">
        <v>29</v>
      </c>
      <c r="H2328">
        <v>36</v>
      </c>
      <c r="I2328" t="s">
        <v>22</v>
      </c>
      <c r="J2328" t="s">
        <v>30</v>
      </c>
      <c r="K2328">
        <v>854</v>
      </c>
      <c r="L2328">
        <v>0.46312487000000002</v>
      </c>
      <c r="M2328" t="s">
        <v>38</v>
      </c>
      <c r="N2328">
        <v>16</v>
      </c>
      <c r="O2328">
        <v>999</v>
      </c>
      <c r="P2328">
        <v>5435.5</v>
      </c>
      <c r="Q2328">
        <v>111562</v>
      </c>
      <c r="R2328">
        <v>0.22199732999999999</v>
      </c>
      <c r="S2328">
        <v>0</v>
      </c>
      <c r="T2328">
        <v>52</v>
      </c>
    </row>
    <row r="2329" spans="1:20" x14ac:dyDescent="0.25">
      <c r="A2329" s="1">
        <v>45428</v>
      </c>
      <c r="B2329">
        <v>35</v>
      </c>
      <c r="C2329">
        <v>33458</v>
      </c>
      <c r="D2329">
        <v>613</v>
      </c>
      <c r="E2329" t="s">
        <v>20</v>
      </c>
      <c r="F2329" t="s">
        <v>21</v>
      </c>
      <c r="G2329">
        <v>31067</v>
      </c>
      <c r="H2329">
        <v>24</v>
      </c>
      <c r="I2329" t="s">
        <v>26</v>
      </c>
      <c r="J2329" t="s">
        <v>27</v>
      </c>
      <c r="K2329">
        <v>669</v>
      </c>
      <c r="L2329">
        <v>0.10206599099999999</v>
      </c>
      <c r="M2329" t="s">
        <v>24</v>
      </c>
      <c r="N2329">
        <v>16</v>
      </c>
      <c r="O2329">
        <v>1614</v>
      </c>
      <c r="P2329">
        <v>2788.166667</v>
      </c>
      <c r="Q2329">
        <v>42107</v>
      </c>
      <c r="R2329">
        <v>0.19005477000000001</v>
      </c>
      <c r="S2329">
        <v>0</v>
      </c>
      <c r="T2329">
        <v>48</v>
      </c>
    </row>
    <row r="2330" spans="1:20" x14ac:dyDescent="0.25">
      <c r="A2330" s="1">
        <v>45429</v>
      </c>
      <c r="B2330">
        <v>48</v>
      </c>
      <c r="C2330">
        <v>24502</v>
      </c>
      <c r="D2330">
        <v>546</v>
      </c>
      <c r="E2330" t="s">
        <v>20</v>
      </c>
      <c r="F2330" t="s">
        <v>32</v>
      </c>
      <c r="G2330">
        <v>48200</v>
      </c>
      <c r="H2330">
        <v>72</v>
      </c>
      <c r="I2330" t="s">
        <v>22</v>
      </c>
      <c r="J2330" t="s">
        <v>34</v>
      </c>
      <c r="K2330">
        <v>430</v>
      </c>
      <c r="L2330">
        <v>0.18124805799999999</v>
      </c>
      <c r="M2330" t="s">
        <v>31</v>
      </c>
      <c r="N2330">
        <v>24</v>
      </c>
      <c r="O2330">
        <v>1565</v>
      </c>
      <c r="P2330">
        <v>2041.833333</v>
      </c>
      <c r="Q2330">
        <v>24250</v>
      </c>
      <c r="R2330">
        <v>0.29181475800000001</v>
      </c>
      <c r="S2330">
        <v>0</v>
      </c>
      <c r="T2330">
        <v>55</v>
      </c>
    </row>
    <row r="2331" spans="1:20" x14ac:dyDescent="0.25">
      <c r="A2331" t="s">
        <v>170</v>
      </c>
      <c r="B2331">
        <v>50</v>
      </c>
      <c r="C2331">
        <v>74594</v>
      </c>
      <c r="D2331">
        <v>601</v>
      </c>
      <c r="E2331" t="s">
        <v>37</v>
      </c>
      <c r="F2331" t="s">
        <v>70</v>
      </c>
      <c r="G2331">
        <v>52329</v>
      </c>
      <c r="H2331">
        <v>36</v>
      </c>
      <c r="I2331" t="s">
        <v>22</v>
      </c>
      <c r="J2331" t="s">
        <v>23</v>
      </c>
      <c r="K2331">
        <v>804</v>
      </c>
      <c r="L2331">
        <v>0.38474581400000002</v>
      </c>
      <c r="M2331" t="s">
        <v>28</v>
      </c>
      <c r="N2331">
        <v>26</v>
      </c>
      <c r="O2331">
        <v>3280</v>
      </c>
      <c r="P2331">
        <v>6216.1666670000004</v>
      </c>
      <c r="Q2331">
        <v>8428</v>
      </c>
      <c r="R2331">
        <v>0.21716702399999999</v>
      </c>
      <c r="S2331">
        <v>0</v>
      </c>
      <c r="T2331">
        <v>50</v>
      </c>
    </row>
    <row r="2332" spans="1:20" x14ac:dyDescent="0.25">
      <c r="A2332" s="1">
        <v>45431</v>
      </c>
      <c r="B2332">
        <v>36</v>
      </c>
      <c r="C2332">
        <v>41599</v>
      </c>
      <c r="D2332">
        <v>507</v>
      </c>
      <c r="E2332" t="s">
        <v>20</v>
      </c>
      <c r="F2332" t="s">
        <v>29</v>
      </c>
      <c r="G2332">
        <v>41115</v>
      </c>
      <c r="H2332">
        <v>12</v>
      </c>
      <c r="I2332" t="s">
        <v>22</v>
      </c>
      <c r="J2332" t="s">
        <v>30</v>
      </c>
      <c r="K2332">
        <v>550</v>
      </c>
      <c r="L2332">
        <v>0.42616563899999998</v>
      </c>
      <c r="M2332" t="s">
        <v>38</v>
      </c>
      <c r="N2332">
        <v>16</v>
      </c>
      <c r="O2332">
        <v>2758</v>
      </c>
      <c r="P2332">
        <v>3466.583333</v>
      </c>
      <c r="Q2332">
        <v>220960</v>
      </c>
      <c r="R2332">
        <v>0.28233384</v>
      </c>
      <c r="S2332">
        <v>0</v>
      </c>
      <c r="T2332">
        <v>56</v>
      </c>
    </row>
    <row r="2333" spans="1:20" x14ac:dyDescent="0.25">
      <c r="A2333" s="1">
        <v>45432</v>
      </c>
      <c r="B2333">
        <v>39</v>
      </c>
      <c r="C2333">
        <v>50194</v>
      </c>
      <c r="D2333">
        <v>626</v>
      </c>
      <c r="E2333" t="s">
        <v>20</v>
      </c>
      <c r="F2333" t="s">
        <v>32</v>
      </c>
      <c r="G2333">
        <v>37566</v>
      </c>
      <c r="H2333">
        <v>48</v>
      </c>
      <c r="I2333" t="s">
        <v>22</v>
      </c>
      <c r="J2333" t="s">
        <v>30</v>
      </c>
      <c r="K2333">
        <v>336</v>
      </c>
      <c r="L2333">
        <v>0.251638574</v>
      </c>
      <c r="M2333" t="s">
        <v>28</v>
      </c>
      <c r="N2333">
        <v>22</v>
      </c>
      <c r="O2333">
        <v>1096</v>
      </c>
      <c r="P2333">
        <v>4182.8333329999996</v>
      </c>
      <c r="Q2333">
        <v>2788</v>
      </c>
      <c r="R2333">
        <v>0.22850643900000001</v>
      </c>
      <c r="S2333">
        <v>0</v>
      </c>
      <c r="T2333">
        <v>62</v>
      </c>
    </row>
    <row r="2334" spans="1:20" x14ac:dyDescent="0.25">
      <c r="A2334" s="1">
        <v>45433</v>
      </c>
      <c r="B2334">
        <v>21</v>
      </c>
      <c r="C2334">
        <v>45480</v>
      </c>
      <c r="D2334">
        <v>483</v>
      </c>
      <c r="F2334" t="s">
        <v>25</v>
      </c>
      <c r="G2334">
        <v>80363</v>
      </c>
      <c r="H2334">
        <v>48</v>
      </c>
      <c r="I2334" t="s">
        <v>26</v>
      </c>
      <c r="J2334" t="s">
        <v>23</v>
      </c>
      <c r="K2334">
        <v>543</v>
      </c>
      <c r="L2334">
        <v>0.35155610300000001</v>
      </c>
      <c r="M2334" t="s">
        <v>31</v>
      </c>
      <c r="N2334">
        <v>18</v>
      </c>
      <c r="O2334">
        <v>1577</v>
      </c>
      <c r="P2334">
        <v>3790</v>
      </c>
      <c r="Q2334">
        <v>7430</v>
      </c>
      <c r="R2334">
        <v>0.26722125200000002</v>
      </c>
      <c r="S2334">
        <v>0</v>
      </c>
      <c r="T2334">
        <v>55</v>
      </c>
    </row>
    <row r="2335" spans="1:20" x14ac:dyDescent="0.25">
      <c r="A2335" s="1">
        <v>45434</v>
      </c>
      <c r="B2335">
        <v>35</v>
      </c>
      <c r="C2335">
        <v>31702</v>
      </c>
      <c r="D2335">
        <v>625</v>
      </c>
      <c r="E2335" t="s">
        <v>20</v>
      </c>
      <c r="F2335" t="s">
        <v>21</v>
      </c>
      <c r="G2335">
        <v>41315</v>
      </c>
      <c r="H2335">
        <v>60</v>
      </c>
      <c r="I2335" t="s">
        <v>26</v>
      </c>
      <c r="J2335" t="s">
        <v>27</v>
      </c>
      <c r="K2335">
        <v>614</v>
      </c>
      <c r="L2335">
        <v>0.33947217899999999</v>
      </c>
      <c r="M2335" t="s">
        <v>34</v>
      </c>
      <c r="N2335">
        <v>16</v>
      </c>
      <c r="O2335">
        <v>2146</v>
      </c>
      <c r="P2335">
        <v>2641.833333</v>
      </c>
      <c r="Q2335">
        <v>58881</v>
      </c>
      <c r="R2335">
        <v>0.27964630099999999</v>
      </c>
      <c r="S2335">
        <v>0</v>
      </c>
      <c r="T2335">
        <v>62</v>
      </c>
    </row>
    <row r="2336" spans="1:20" x14ac:dyDescent="0.25">
      <c r="A2336" t="s">
        <v>171</v>
      </c>
      <c r="B2336">
        <v>50</v>
      </c>
      <c r="C2336">
        <v>76643</v>
      </c>
      <c r="D2336">
        <v>532</v>
      </c>
      <c r="E2336" t="s">
        <v>91</v>
      </c>
      <c r="F2336" t="s">
        <v>76</v>
      </c>
      <c r="G2336">
        <v>14833</v>
      </c>
      <c r="H2336">
        <v>36</v>
      </c>
      <c r="I2336" t="s">
        <v>35</v>
      </c>
      <c r="J2336" t="s">
        <v>27</v>
      </c>
      <c r="K2336">
        <v>137</v>
      </c>
      <c r="L2336">
        <v>0.30202775999999998</v>
      </c>
      <c r="M2336" t="s">
        <v>31</v>
      </c>
      <c r="N2336">
        <v>19</v>
      </c>
      <c r="O2336">
        <v>2351</v>
      </c>
      <c r="P2336">
        <v>6386.9166670000004</v>
      </c>
      <c r="Q2336">
        <v>251329</v>
      </c>
      <c r="R2336">
        <v>0.255587801</v>
      </c>
      <c r="S2336">
        <v>1</v>
      </c>
      <c r="T2336">
        <v>40.799999999999997</v>
      </c>
    </row>
    <row r="2337" spans="1:20" x14ac:dyDescent="0.25">
      <c r="A2337" s="1">
        <v>45436</v>
      </c>
      <c r="B2337">
        <v>46</v>
      </c>
      <c r="C2337">
        <v>55300</v>
      </c>
      <c r="D2337">
        <v>459</v>
      </c>
      <c r="E2337" t="s">
        <v>20</v>
      </c>
      <c r="F2337" t="s">
        <v>25</v>
      </c>
      <c r="G2337">
        <v>35568</v>
      </c>
      <c r="H2337">
        <v>72</v>
      </c>
      <c r="I2337" t="s">
        <v>26</v>
      </c>
      <c r="J2337" t="s">
        <v>27</v>
      </c>
      <c r="K2337">
        <v>829</v>
      </c>
      <c r="L2337">
        <v>0.178427373</v>
      </c>
      <c r="M2337" t="s">
        <v>31</v>
      </c>
      <c r="N2337">
        <v>18</v>
      </c>
      <c r="O2337">
        <v>4836</v>
      </c>
      <c r="P2337">
        <v>4608.3333329999996</v>
      </c>
      <c r="Q2337">
        <v>22604</v>
      </c>
      <c r="R2337">
        <v>0.25685439999999998</v>
      </c>
      <c r="S2337">
        <v>0</v>
      </c>
      <c r="T2337">
        <v>51</v>
      </c>
    </row>
    <row r="2338" spans="1:20" x14ac:dyDescent="0.25">
      <c r="A2338" s="1">
        <v>45437</v>
      </c>
      <c r="B2338">
        <v>46</v>
      </c>
      <c r="C2338">
        <v>25727</v>
      </c>
      <c r="E2338" t="s">
        <v>20</v>
      </c>
      <c r="F2338" t="s">
        <v>29</v>
      </c>
      <c r="G2338">
        <v>31602</v>
      </c>
      <c r="H2338">
        <v>60</v>
      </c>
      <c r="I2338" t="s">
        <v>22</v>
      </c>
      <c r="J2338" t="s">
        <v>30</v>
      </c>
      <c r="K2338">
        <v>511</v>
      </c>
      <c r="L2338">
        <v>0.71045667400000001</v>
      </c>
      <c r="M2338" t="s">
        <v>34</v>
      </c>
      <c r="N2338">
        <v>26</v>
      </c>
      <c r="O2338">
        <v>8594</v>
      </c>
      <c r="P2338">
        <v>2143.916667</v>
      </c>
      <c r="Q2338">
        <v>7662</v>
      </c>
      <c r="R2338">
        <v>0.27270547000000001</v>
      </c>
      <c r="S2338">
        <v>0</v>
      </c>
      <c r="T2338">
        <v>61</v>
      </c>
    </row>
    <row r="2339" spans="1:20" x14ac:dyDescent="0.25">
      <c r="A2339" s="1">
        <v>45438</v>
      </c>
      <c r="B2339">
        <v>40</v>
      </c>
      <c r="C2339">
        <v>33158</v>
      </c>
      <c r="D2339">
        <v>442</v>
      </c>
      <c r="F2339" t="s">
        <v>32</v>
      </c>
      <c r="G2339">
        <v>10345</v>
      </c>
      <c r="H2339">
        <v>48</v>
      </c>
      <c r="I2339" t="s">
        <v>22</v>
      </c>
      <c r="J2339" t="s">
        <v>30</v>
      </c>
      <c r="K2339">
        <v>410</v>
      </c>
      <c r="L2339">
        <v>0.2364697</v>
      </c>
      <c r="M2339" t="s">
        <v>31</v>
      </c>
      <c r="N2339">
        <v>19</v>
      </c>
      <c r="O2339">
        <v>2594</v>
      </c>
      <c r="P2339">
        <v>2763.166667</v>
      </c>
      <c r="Q2339">
        <v>114925</v>
      </c>
      <c r="R2339">
        <v>0.299804077</v>
      </c>
      <c r="S2339">
        <v>0</v>
      </c>
      <c r="T2339">
        <v>50</v>
      </c>
    </row>
    <row r="2340" spans="1:20" x14ac:dyDescent="0.25">
      <c r="A2340" s="1">
        <v>45439</v>
      </c>
      <c r="B2340">
        <v>40</v>
      </c>
      <c r="C2340">
        <v>45535</v>
      </c>
      <c r="D2340">
        <v>586</v>
      </c>
      <c r="E2340" t="s">
        <v>20</v>
      </c>
      <c r="F2340" t="s">
        <v>29</v>
      </c>
      <c r="G2340">
        <v>28806</v>
      </c>
      <c r="H2340">
        <v>12</v>
      </c>
      <c r="I2340" t="s">
        <v>35</v>
      </c>
      <c r="J2340" t="s">
        <v>27</v>
      </c>
      <c r="K2340">
        <v>533</v>
      </c>
      <c r="L2340">
        <v>3.3988336000000001E-2</v>
      </c>
      <c r="M2340" t="s">
        <v>28</v>
      </c>
      <c r="N2340">
        <v>22</v>
      </c>
      <c r="O2340">
        <v>6669</v>
      </c>
      <c r="P2340">
        <v>3794.583333</v>
      </c>
      <c r="Q2340">
        <v>8458</v>
      </c>
      <c r="R2340">
        <v>0.20022262399999999</v>
      </c>
      <c r="S2340">
        <v>0</v>
      </c>
      <c r="T2340">
        <v>50</v>
      </c>
    </row>
    <row r="2341" spans="1:20" x14ac:dyDescent="0.25">
      <c r="A2341" s="1">
        <v>45440</v>
      </c>
      <c r="B2341">
        <v>32</v>
      </c>
      <c r="C2341">
        <v>70125</v>
      </c>
      <c r="D2341">
        <v>561</v>
      </c>
      <c r="F2341" t="s">
        <v>32</v>
      </c>
      <c r="G2341">
        <v>19798</v>
      </c>
      <c r="H2341">
        <v>36</v>
      </c>
      <c r="I2341" t="s">
        <v>22</v>
      </c>
      <c r="J2341" t="s">
        <v>34</v>
      </c>
      <c r="K2341">
        <v>102</v>
      </c>
      <c r="L2341">
        <v>0.57477334199999996</v>
      </c>
      <c r="M2341" t="s">
        <v>34</v>
      </c>
      <c r="N2341">
        <v>22</v>
      </c>
      <c r="O2341">
        <v>16843</v>
      </c>
      <c r="P2341">
        <v>5843.75</v>
      </c>
      <c r="Q2341">
        <v>20881</v>
      </c>
      <c r="R2341">
        <v>0.21043993</v>
      </c>
      <c r="S2341">
        <v>1</v>
      </c>
      <c r="T2341">
        <v>46.4</v>
      </c>
    </row>
    <row r="2342" spans="1:20" x14ac:dyDescent="0.25">
      <c r="A2342" s="1">
        <v>45441</v>
      </c>
      <c r="B2342">
        <v>48</v>
      </c>
      <c r="C2342">
        <v>82573</v>
      </c>
      <c r="D2342">
        <v>598</v>
      </c>
      <c r="E2342" t="s">
        <v>20</v>
      </c>
      <c r="G2342">
        <v>14607</v>
      </c>
      <c r="H2342">
        <v>72</v>
      </c>
      <c r="I2342" t="s">
        <v>22</v>
      </c>
      <c r="J2342" t="s">
        <v>30</v>
      </c>
      <c r="K2342">
        <v>586</v>
      </c>
      <c r="L2342">
        <v>0.18268663199999999</v>
      </c>
      <c r="M2342" t="s">
        <v>24</v>
      </c>
      <c r="N2342">
        <v>23</v>
      </c>
      <c r="O2342">
        <v>30776</v>
      </c>
      <c r="P2342">
        <v>6881.0833329999996</v>
      </c>
      <c r="Q2342">
        <v>5016</v>
      </c>
      <c r="R2342">
        <v>0.22681591100000001</v>
      </c>
      <c r="S2342">
        <v>0</v>
      </c>
      <c r="T2342">
        <v>54</v>
      </c>
    </row>
    <row r="2343" spans="1:20" x14ac:dyDescent="0.25">
      <c r="A2343" s="1">
        <v>52016</v>
      </c>
      <c r="B2343">
        <v>45</v>
      </c>
      <c r="C2343">
        <v>49817</v>
      </c>
      <c r="D2343">
        <v>527</v>
      </c>
      <c r="E2343" t="s">
        <v>64</v>
      </c>
      <c r="F2343" t="s">
        <v>120</v>
      </c>
      <c r="G2343">
        <v>13637</v>
      </c>
      <c r="H2343">
        <v>48</v>
      </c>
      <c r="I2343" t="s">
        <v>26</v>
      </c>
      <c r="J2343" t="s">
        <v>27</v>
      </c>
      <c r="K2343">
        <v>191</v>
      </c>
      <c r="L2343">
        <v>0.17347770700000001</v>
      </c>
      <c r="M2343" t="s">
        <v>38</v>
      </c>
      <c r="N2343">
        <v>19</v>
      </c>
      <c r="O2343">
        <v>2659</v>
      </c>
      <c r="P2343">
        <v>4151.4166670000004</v>
      </c>
      <c r="Q2343">
        <v>254254</v>
      </c>
      <c r="R2343">
        <v>0.22517456399999999</v>
      </c>
      <c r="S2343">
        <v>1</v>
      </c>
      <c r="T2343">
        <v>36</v>
      </c>
    </row>
    <row r="2344" spans="1:20" x14ac:dyDescent="0.25">
      <c r="A2344" s="1">
        <v>45443</v>
      </c>
      <c r="B2344">
        <v>45</v>
      </c>
      <c r="C2344">
        <v>18700</v>
      </c>
      <c r="D2344">
        <v>580</v>
      </c>
      <c r="F2344" t="s">
        <v>21</v>
      </c>
      <c r="G2344">
        <v>25845</v>
      </c>
      <c r="H2344">
        <v>72</v>
      </c>
      <c r="I2344" t="s">
        <v>22</v>
      </c>
      <c r="J2344" t="s">
        <v>30</v>
      </c>
      <c r="K2344">
        <v>570</v>
      </c>
      <c r="L2344">
        <v>0.48232472500000001</v>
      </c>
      <c r="M2344" t="s">
        <v>38</v>
      </c>
      <c r="N2344">
        <v>22</v>
      </c>
      <c r="O2344">
        <v>4277</v>
      </c>
      <c r="P2344">
        <v>1558.333333</v>
      </c>
      <c r="Q2344">
        <v>100676</v>
      </c>
      <c r="R2344">
        <v>0.24305443199999999</v>
      </c>
      <c r="S2344">
        <v>0</v>
      </c>
      <c r="T2344">
        <v>56</v>
      </c>
    </row>
    <row r="2345" spans="1:20" x14ac:dyDescent="0.25">
      <c r="A2345" s="1">
        <v>45444</v>
      </c>
      <c r="B2345">
        <v>33</v>
      </c>
      <c r="C2345">
        <v>61295</v>
      </c>
      <c r="D2345">
        <v>552</v>
      </c>
      <c r="E2345" t="s">
        <v>20</v>
      </c>
      <c r="F2345" t="s">
        <v>32</v>
      </c>
      <c r="G2345">
        <v>15487</v>
      </c>
      <c r="H2345">
        <v>60</v>
      </c>
      <c r="I2345" t="s">
        <v>35</v>
      </c>
      <c r="J2345" t="s">
        <v>30</v>
      </c>
      <c r="K2345">
        <v>310</v>
      </c>
      <c r="L2345">
        <v>3.5072082999999997E-2</v>
      </c>
      <c r="M2345" t="s">
        <v>28</v>
      </c>
      <c r="N2345">
        <v>20</v>
      </c>
      <c r="O2345">
        <v>3867</v>
      </c>
      <c r="P2345">
        <v>5107.9166670000004</v>
      </c>
      <c r="Q2345">
        <v>16205</v>
      </c>
      <c r="R2345">
        <v>0.21728634599999999</v>
      </c>
      <c r="S2345">
        <v>0</v>
      </c>
      <c r="T2345">
        <v>56</v>
      </c>
    </row>
    <row r="2346" spans="1:20" x14ac:dyDescent="0.25">
      <c r="A2346" s="1">
        <v>45445</v>
      </c>
      <c r="B2346">
        <v>18</v>
      </c>
      <c r="C2346">
        <v>170294</v>
      </c>
      <c r="D2346">
        <v>539</v>
      </c>
      <c r="E2346" t="s">
        <v>20</v>
      </c>
      <c r="F2346" t="s">
        <v>29</v>
      </c>
      <c r="G2346">
        <v>15941</v>
      </c>
      <c r="H2346">
        <v>60</v>
      </c>
      <c r="I2346" t="s">
        <v>22</v>
      </c>
      <c r="J2346" t="s">
        <v>30</v>
      </c>
      <c r="K2346">
        <v>485</v>
      </c>
      <c r="L2346">
        <v>0.378454925</v>
      </c>
      <c r="M2346" t="s">
        <v>28</v>
      </c>
      <c r="N2346">
        <v>14</v>
      </c>
      <c r="O2346">
        <v>3189</v>
      </c>
      <c r="P2346">
        <v>14191.166670000001</v>
      </c>
      <c r="Q2346">
        <v>78223</v>
      </c>
      <c r="R2346">
        <v>0.26534244200000001</v>
      </c>
      <c r="S2346">
        <v>1</v>
      </c>
      <c r="T2346">
        <v>43.2</v>
      </c>
    </row>
    <row r="2347" spans="1:20" x14ac:dyDescent="0.25">
      <c r="A2347" s="1">
        <v>45446</v>
      </c>
      <c r="B2347">
        <v>53</v>
      </c>
      <c r="C2347">
        <v>78235</v>
      </c>
      <c r="D2347">
        <v>510</v>
      </c>
      <c r="F2347" t="s">
        <v>32</v>
      </c>
      <c r="G2347">
        <v>17613</v>
      </c>
      <c r="H2347">
        <v>60</v>
      </c>
      <c r="I2347" t="s">
        <v>26</v>
      </c>
      <c r="J2347" t="s">
        <v>30</v>
      </c>
      <c r="K2347">
        <v>600</v>
      </c>
      <c r="L2347">
        <v>0.243877859</v>
      </c>
      <c r="M2347" t="s">
        <v>38</v>
      </c>
      <c r="N2347">
        <v>26</v>
      </c>
      <c r="O2347">
        <v>3064</v>
      </c>
      <c r="P2347">
        <v>6519.5833329999996</v>
      </c>
      <c r="Q2347">
        <v>10994</v>
      </c>
      <c r="R2347">
        <v>0.27762228999999999</v>
      </c>
      <c r="S2347">
        <v>0</v>
      </c>
      <c r="T2347">
        <v>53</v>
      </c>
    </row>
    <row r="2348" spans="1:20" x14ac:dyDescent="0.25">
      <c r="A2348" s="1">
        <v>45447</v>
      </c>
      <c r="B2348">
        <v>34</v>
      </c>
      <c r="C2348">
        <v>36266</v>
      </c>
      <c r="D2348">
        <v>593</v>
      </c>
      <c r="E2348" t="s">
        <v>45</v>
      </c>
      <c r="F2348" t="s">
        <v>25</v>
      </c>
      <c r="G2348">
        <v>27857</v>
      </c>
      <c r="H2348">
        <v>72</v>
      </c>
      <c r="I2348" t="s">
        <v>26</v>
      </c>
      <c r="J2348" t="s">
        <v>23</v>
      </c>
      <c r="K2348">
        <v>644</v>
      </c>
      <c r="L2348">
        <v>0.135304017</v>
      </c>
      <c r="M2348" t="s">
        <v>34</v>
      </c>
      <c r="N2348">
        <v>26</v>
      </c>
      <c r="O2348">
        <v>7931</v>
      </c>
      <c r="P2348">
        <v>3022.166667</v>
      </c>
      <c r="Q2348">
        <v>101334</v>
      </c>
      <c r="R2348">
        <v>0.26745059199999999</v>
      </c>
      <c r="S2348">
        <v>0</v>
      </c>
      <c r="T2348">
        <v>50</v>
      </c>
    </row>
    <row r="2349" spans="1:20" x14ac:dyDescent="0.25">
      <c r="A2349" s="1">
        <v>45448</v>
      </c>
      <c r="B2349">
        <v>29</v>
      </c>
      <c r="C2349">
        <v>56987</v>
      </c>
      <c r="D2349">
        <v>515</v>
      </c>
      <c r="E2349" t="s">
        <v>20</v>
      </c>
      <c r="G2349">
        <v>27169</v>
      </c>
      <c r="H2349">
        <v>60</v>
      </c>
      <c r="I2349" t="s">
        <v>26</v>
      </c>
      <c r="J2349" t="s">
        <v>23</v>
      </c>
      <c r="K2349">
        <v>563</v>
      </c>
      <c r="L2349">
        <v>0.23448960599999999</v>
      </c>
      <c r="M2349" t="s">
        <v>24</v>
      </c>
      <c r="N2349">
        <v>11</v>
      </c>
      <c r="O2349">
        <v>6245</v>
      </c>
      <c r="P2349">
        <v>4748.9166670000004</v>
      </c>
      <c r="Q2349">
        <v>1686</v>
      </c>
      <c r="R2349">
        <v>0.301699096</v>
      </c>
      <c r="S2349">
        <v>0</v>
      </c>
      <c r="T2349">
        <v>55</v>
      </c>
    </row>
    <row r="2350" spans="1:20" x14ac:dyDescent="0.25">
      <c r="A2350" s="1">
        <v>45449</v>
      </c>
      <c r="B2350">
        <v>48</v>
      </c>
      <c r="C2350">
        <v>82424</v>
      </c>
      <c r="E2350" t="s">
        <v>20</v>
      </c>
      <c r="F2350" t="s">
        <v>25</v>
      </c>
      <c r="G2350">
        <v>38466</v>
      </c>
      <c r="H2350">
        <v>72</v>
      </c>
      <c r="I2350" t="s">
        <v>22</v>
      </c>
      <c r="J2350" t="s">
        <v>34</v>
      </c>
      <c r="K2350">
        <v>280</v>
      </c>
      <c r="L2350">
        <v>0.61118463199999995</v>
      </c>
      <c r="M2350" t="s">
        <v>28</v>
      </c>
      <c r="N2350">
        <v>27</v>
      </c>
      <c r="O2350">
        <v>2968</v>
      </c>
      <c r="P2350">
        <v>6868.6666670000004</v>
      </c>
      <c r="Q2350">
        <v>80838</v>
      </c>
      <c r="R2350">
        <v>0.30135741999999999</v>
      </c>
      <c r="S2350">
        <v>0</v>
      </c>
      <c r="T2350">
        <v>54</v>
      </c>
    </row>
    <row r="2351" spans="1:20" x14ac:dyDescent="0.25">
      <c r="A2351" s="1">
        <v>45450</v>
      </c>
      <c r="B2351">
        <v>35</v>
      </c>
      <c r="C2351">
        <v>50927</v>
      </c>
      <c r="D2351">
        <v>601</v>
      </c>
      <c r="E2351" t="s">
        <v>20</v>
      </c>
      <c r="F2351" t="s">
        <v>29</v>
      </c>
      <c r="G2351">
        <v>12070</v>
      </c>
      <c r="H2351">
        <v>72</v>
      </c>
      <c r="I2351" t="s">
        <v>26</v>
      </c>
      <c r="J2351" t="s">
        <v>27</v>
      </c>
      <c r="K2351">
        <v>505</v>
      </c>
      <c r="L2351">
        <v>0.222713471</v>
      </c>
      <c r="M2351" t="s">
        <v>34</v>
      </c>
      <c r="N2351">
        <v>21</v>
      </c>
      <c r="O2351">
        <v>1754</v>
      </c>
      <c r="P2351">
        <v>4243.9166670000004</v>
      </c>
      <c r="Q2351">
        <v>15203</v>
      </c>
      <c r="R2351">
        <v>0.197616706</v>
      </c>
      <c r="S2351">
        <v>0</v>
      </c>
      <c r="T2351">
        <v>55</v>
      </c>
    </row>
    <row r="2352" spans="1:20" x14ac:dyDescent="0.25">
      <c r="A2352" s="1">
        <v>45451</v>
      </c>
      <c r="B2352">
        <v>52</v>
      </c>
      <c r="C2352">
        <v>122919</v>
      </c>
      <c r="D2352">
        <v>647</v>
      </c>
      <c r="E2352" t="s">
        <v>20</v>
      </c>
      <c r="F2352" t="s">
        <v>21</v>
      </c>
      <c r="G2352">
        <v>35147</v>
      </c>
      <c r="H2352">
        <v>108</v>
      </c>
      <c r="I2352" t="s">
        <v>22</v>
      </c>
      <c r="J2352" t="s">
        <v>23</v>
      </c>
      <c r="K2352">
        <v>215</v>
      </c>
      <c r="L2352">
        <v>0.13627689700000001</v>
      </c>
      <c r="M2352" t="s">
        <v>24</v>
      </c>
      <c r="N2352">
        <v>23</v>
      </c>
      <c r="O2352">
        <v>3701</v>
      </c>
      <c r="P2352">
        <v>10243.25</v>
      </c>
      <c r="Q2352">
        <v>3311</v>
      </c>
      <c r="R2352">
        <v>0.220281903</v>
      </c>
      <c r="S2352">
        <v>1</v>
      </c>
      <c r="T2352">
        <v>38.4</v>
      </c>
    </row>
    <row r="2353" spans="1:20" x14ac:dyDescent="0.25">
      <c r="A2353" t="s">
        <v>172</v>
      </c>
      <c r="B2353">
        <v>47</v>
      </c>
      <c r="C2353">
        <v>26214</v>
      </c>
      <c r="D2353">
        <v>613</v>
      </c>
      <c r="E2353" t="s">
        <v>68</v>
      </c>
      <c r="F2353" t="s">
        <v>160</v>
      </c>
      <c r="G2353">
        <v>27538</v>
      </c>
      <c r="H2353">
        <v>36</v>
      </c>
      <c r="I2353" t="s">
        <v>22</v>
      </c>
      <c r="J2353" t="s">
        <v>27</v>
      </c>
      <c r="K2353">
        <v>458</v>
      </c>
      <c r="L2353">
        <v>7.2979421000000003E-2</v>
      </c>
      <c r="M2353" t="s">
        <v>24</v>
      </c>
      <c r="N2353">
        <v>27</v>
      </c>
      <c r="O2353">
        <v>8816</v>
      </c>
      <c r="P2353">
        <v>2184.5</v>
      </c>
      <c r="Q2353">
        <v>271721</v>
      </c>
      <c r="R2353">
        <v>0.17792787800000001</v>
      </c>
      <c r="S2353">
        <v>0</v>
      </c>
      <c r="T2353">
        <v>45</v>
      </c>
    </row>
    <row r="2354" spans="1:20" x14ac:dyDescent="0.25">
      <c r="A2354" s="1">
        <v>45453</v>
      </c>
      <c r="B2354">
        <v>48</v>
      </c>
      <c r="C2354">
        <v>36007</v>
      </c>
      <c r="D2354">
        <v>524</v>
      </c>
      <c r="F2354" t="s">
        <v>32</v>
      </c>
      <c r="H2354">
        <v>36</v>
      </c>
      <c r="I2354" t="s">
        <v>22</v>
      </c>
      <c r="J2354" t="s">
        <v>30</v>
      </c>
      <c r="K2354">
        <v>168</v>
      </c>
      <c r="L2354">
        <v>0.29329581599999999</v>
      </c>
      <c r="M2354" t="s">
        <v>28</v>
      </c>
      <c r="N2354">
        <v>20</v>
      </c>
      <c r="O2354">
        <v>2715</v>
      </c>
      <c r="P2354">
        <v>3000.583333</v>
      </c>
      <c r="Q2354">
        <v>3873</v>
      </c>
      <c r="R2354">
        <v>0.27626242499999998</v>
      </c>
      <c r="S2354">
        <v>0</v>
      </c>
      <c r="T2354">
        <v>54</v>
      </c>
    </row>
    <row r="2355" spans="1:20" x14ac:dyDescent="0.25">
      <c r="A2355" s="1">
        <v>45454</v>
      </c>
      <c r="B2355">
        <v>23</v>
      </c>
      <c r="C2355">
        <v>60195</v>
      </c>
      <c r="D2355">
        <v>585</v>
      </c>
      <c r="E2355" t="s">
        <v>20</v>
      </c>
      <c r="G2355">
        <v>29848</v>
      </c>
      <c r="H2355">
        <v>36</v>
      </c>
      <c r="I2355" t="s">
        <v>22</v>
      </c>
      <c r="J2355" t="s">
        <v>27</v>
      </c>
      <c r="K2355">
        <v>577</v>
      </c>
      <c r="L2355">
        <v>0.13365766400000001</v>
      </c>
      <c r="M2355" t="s">
        <v>34</v>
      </c>
      <c r="N2355">
        <v>20</v>
      </c>
      <c r="O2355">
        <v>2331</v>
      </c>
      <c r="P2355">
        <v>5016.25</v>
      </c>
      <c r="Q2355">
        <v>4391</v>
      </c>
      <c r="R2355">
        <v>0.23636259600000001</v>
      </c>
      <c r="S2355">
        <v>0</v>
      </c>
      <c r="T2355">
        <v>49</v>
      </c>
    </row>
    <row r="2356" spans="1:20" x14ac:dyDescent="0.25">
      <c r="A2356" s="1">
        <v>45455</v>
      </c>
      <c r="B2356">
        <v>54</v>
      </c>
      <c r="C2356">
        <v>103990</v>
      </c>
      <c r="D2356">
        <v>650</v>
      </c>
      <c r="E2356" t="s">
        <v>20</v>
      </c>
      <c r="F2356" t="s">
        <v>41</v>
      </c>
      <c r="G2356">
        <v>30065</v>
      </c>
      <c r="H2356">
        <v>24</v>
      </c>
      <c r="I2356" t="s">
        <v>26</v>
      </c>
      <c r="J2356" t="s">
        <v>30</v>
      </c>
      <c r="K2356">
        <v>265</v>
      </c>
      <c r="L2356">
        <v>0.18232368199999999</v>
      </c>
      <c r="M2356" t="s">
        <v>38</v>
      </c>
      <c r="N2356">
        <v>31</v>
      </c>
      <c r="O2356">
        <v>591</v>
      </c>
      <c r="P2356">
        <v>8665.8333330000005</v>
      </c>
      <c r="Q2356">
        <v>12411</v>
      </c>
      <c r="R2356">
        <v>0.165710208</v>
      </c>
      <c r="S2356">
        <v>1</v>
      </c>
      <c r="T2356">
        <v>33.6</v>
      </c>
    </row>
    <row r="2357" spans="1:20" x14ac:dyDescent="0.25">
      <c r="A2357" s="1">
        <v>45456</v>
      </c>
      <c r="B2357">
        <v>43</v>
      </c>
      <c r="C2357">
        <v>37101</v>
      </c>
      <c r="D2357">
        <v>535</v>
      </c>
      <c r="E2357" t="s">
        <v>20</v>
      </c>
      <c r="F2357" t="s">
        <v>25</v>
      </c>
      <c r="G2357">
        <v>25805</v>
      </c>
      <c r="H2357">
        <v>72</v>
      </c>
      <c r="I2357" t="s">
        <v>26</v>
      </c>
      <c r="J2357" t="s">
        <v>30</v>
      </c>
      <c r="K2357">
        <v>608</v>
      </c>
      <c r="L2357">
        <v>0.37026367199999999</v>
      </c>
      <c r="M2357" t="s">
        <v>34</v>
      </c>
      <c r="N2357">
        <v>33</v>
      </c>
      <c r="O2357">
        <v>7685</v>
      </c>
      <c r="P2357">
        <v>3091.75</v>
      </c>
      <c r="Q2357">
        <v>164751</v>
      </c>
      <c r="R2357">
        <v>0.30355602300000001</v>
      </c>
      <c r="S2357">
        <v>0</v>
      </c>
      <c r="T2357">
        <v>50</v>
      </c>
    </row>
    <row r="2358" spans="1:20" x14ac:dyDescent="0.25">
      <c r="A2358" s="1">
        <v>45457</v>
      </c>
      <c r="B2358">
        <v>35</v>
      </c>
      <c r="C2358">
        <v>27610</v>
      </c>
      <c r="D2358">
        <v>530</v>
      </c>
      <c r="E2358" t="s">
        <v>20</v>
      </c>
      <c r="F2358" t="s">
        <v>25</v>
      </c>
      <c r="G2358">
        <v>29704</v>
      </c>
      <c r="H2358">
        <v>36</v>
      </c>
      <c r="I2358" t="s">
        <v>35</v>
      </c>
      <c r="J2358" t="s">
        <v>27</v>
      </c>
      <c r="K2358">
        <v>754</v>
      </c>
      <c r="L2358">
        <v>0.34699631399999997</v>
      </c>
      <c r="M2358" t="s">
        <v>34</v>
      </c>
      <c r="N2358">
        <v>26</v>
      </c>
      <c r="O2358">
        <v>1880</v>
      </c>
      <c r="P2358">
        <v>2300.833333</v>
      </c>
      <c r="Q2358">
        <v>9048</v>
      </c>
      <c r="R2358">
        <v>0.225964838</v>
      </c>
      <c r="S2358">
        <v>0</v>
      </c>
      <c r="T2358">
        <v>62</v>
      </c>
    </row>
    <row r="2359" spans="1:20" x14ac:dyDescent="0.25">
      <c r="A2359" s="1">
        <v>45458</v>
      </c>
      <c r="B2359">
        <v>41</v>
      </c>
      <c r="C2359">
        <v>26696</v>
      </c>
      <c r="D2359">
        <v>478</v>
      </c>
      <c r="E2359" t="s">
        <v>20</v>
      </c>
      <c r="F2359" t="s">
        <v>32</v>
      </c>
      <c r="G2359">
        <v>16305</v>
      </c>
      <c r="H2359">
        <v>48</v>
      </c>
      <c r="I2359" t="s">
        <v>26</v>
      </c>
      <c r="J2359" t="s">
        <v>30</v>
      </c>
      <c r="K2359">
        <v>352</v>
      </c>
      <c r="L2359">
        <v>0.32944052800000001</v>
      </c>
      <c r="M2359" t="s">
        <v>24</v>
      </c>
      <c r="N2359">
        <v>25</v>
      </c>
      <c r="O2359">
        <v>6498</v>
      </c>
      <c r="P2359">
        <v>2224.666667</v>
      </c>
      <c r="Q2359">
        <v>4612</v>
      </c>
      <c r="R2359">
        <v>0.29010397799999998</v>
      </c>
      <c r="S2359">
        <v>0</v>
      </c>
      <c r="T2359">
        <v>56</v>
      </c>
    </row>
    <row r="2360" spans="1:20" x14ac:dyDescent="0.25">
      <c r="A2360" t="s">
        <v>173</v>
      </c>
      <c r="B2360">
        <v>18</v>
      </c>
      <c r="C2360">
        <v>23064</v>
      </c>
      <c r="D2360">
        <v>590</v>
      </c>
      <c r="E2360" t="s">
        <v>54</v>
      </c>
      <c r="F2360" t="s">
        <v>25</v>
      </c>
      <c r="G2360">
        <v>31442</v>
      </c>
      <c r="H2360">
        <v>36</v>
      </c>
      <c r="I2360" t="s">
        <v>44</v>
      </c>
      <c r="J2360" t="s">
        <v>27</v>
      </c>
      <c r="K2360">
        <v>350</v>
      </c>
      <c r="L2360">
        <v>0.120811611</v>
      </c>
      <c r="M2360" t="s">
        <v>38</v>
      </c>
      <c r="N2360">
        <v>28</v>
      </c>
      <c r="O2360">
        <v>1526</v>
      </c>
      <c r="P2360">
        <v>1922</v>
      </c>
      <c r="Q2360">
        <v>3740</v>
      </c>
      <c r="R2360">
        <v>0.23030916300000001</v>
      </c>
      <c r="S2360">
        <v>0</v>
      </c>
      <c r="T2360">
        <v>55</v>
      </c>
    </row>
    <row r="2361" spans="1:20" x14ac:dyDescent="0.25">
      <c r="A2361" t="s">
        <v>174</v>
      </c>
      <c r="B2361">
        <v>44</v>
      </c>
      <c r="C2361">
        <v>59072</v>
      </c>
      <c r="D2361">
        <v>493</v>
      </c>
      <c r="E2361" t="s">
        <v>54</v>
      </c>
      <c r="F2361" t="s">
        <v>151</v>
      </c>
      <c r="G2361">
        <v>30138</v>
      </c>
      <c r="H2361">
        <v>48</v>
      </c>
      <c r="I2361" t="s">
        <v>22</v>
      </c>
      <c r="J2361" t="s">
        <v>30</v>
      </c>
      <c r="K2361">
        <v>229</v>
      </c>
      <c r="L2361">
        <v>0.35073974200000002</v>
      </c>
      <c r="M2361" t="s">
        <v>31</v>
      </c>
      <c r="N2361">
        <v>23</v>
      </c>
      <c r="O2361">
        <v>6251</v>
      </c>
      <c r="P2361">
        <v>4922.6666670000004</v>
      </c>
      <c r="Q2361">
        <v>4858</v>
      </c>
      <c r="R2361">
        <v>0.30924521399999999</v>
      </c>
      <c r="S2361">
        <v>0</v>
      </c>
      <c r="T2361">
        <v>63</v>
      </c>
    </row>
    <row r="2362" spans="1:20" x14ac:dyDescent="0.25">
      <c r="A2362" s="1">
        <v>45461</v>
      </c>
      <c r="B2362">
        <v>27</v>
      </c>
      <c r="C2362">
        <v>48078</v>
      </c>
      <c r="D2362">
        <v>600</v>
      </c>
      <c r="E2362" t="s">
        <v>20</v>
      </c>
      <c r="F2362" t="s">
        <v>41</v>
      </c>
      <c r="G2362">
        <v>39344</v>
      </c>
      <c r="H2362">
        <v>48</v>
      </c>
      <c r="I2362" t="s">
        <v>22</v>
      </c>
      <c r="J2362" t="s">
        <v>34</v>
      </c>
      <c r="K2362">
        <v>312</v>
      </c>
      <c r="L2362">
        <v>0.10040547599999999</v>
      </c>
      <c r="M2362" t="s">
        <v>24</v>
      </c>
      <c r="N2362">
        <v>19</v>
      </c>
      <c r="O2362">
        <v>5374</v>
      </c>
      <c r="P2362">
        <v>4006.5</v>
      </c>
      <c r="Q2362">
        <v>70279</v>
      </c>
      <c r="R2362">
        <v>0.25381654300000001</v>
      </c>
      <c r="S2362">
        <v>0</v>
      </c>
      <c r="T2362">
        <v>46</v>
      </c>
    </row>
    <row r="2363" spans="1:20" x14ac:dyDescent="0.25">
      <c r="A2363" s="1">
        <v>45462</v>
      </c>
      <c r="B2363">
        <v>23</v>
      </c>
      <c r="C2363">
        <v>89534</v>
      </c>
      <c r="D2363">
        <v>531</v>
      </c>
      <c r="E2363" t="s">
        <v>45</v>
      </c>
      <c r="F2363" t="s">
        <v>32</v>
      </c>
      <c r="G2363">
        <v>18585</v>
      </c>
      <c r="H2363">
        <v>36</v>
      </c>
      <c r="I2363" t="s">
        <v>26</v>
      </c>
      <c r="J2363" t="s">
        <v>30</v>
      </c>
      <c r="K2363">
        <v>372</v>
      </c>
      <c r="L2363">
        <v>0.17652356799999999</v>
      </c>
      <c r="M2363" t="s">
        <v>24</v>
      </c>
      <c r="N2363">
        <v>25</v>
      </c>
      <c r="O2363">
        <v>974</v>
      </c>
      <c r="P2363">
        <v>7461.1666670000004</v>
      </c>
      <c r="Q2363">
        <v>20013</v>
      </c>
      <c r="R2363">
        <v>0.20204825500000001</v>
      </c>
      <c r="S2363">
        <v>0</v>
      </c>
      <c r="T2363">
        <v>62</v>
      </c>
    </row>
    <row r="2364" spans="1:20" x14ac:dyDescent="0.25">
      <c r="A2364" s="1">
        <v>45463</v>
      </c>
      <c r="B2364">
        <v>21</v>
      </c>
      <c r="C2364">
        <v>21630</v>
      </c>
      <c r="D2364">
        <v>497</v>
      </c>
      <c r="E2364" t="s">
        <v>20</v>
      </c>
      <c r="F2364" t="s">
        <v>25</v>
      </c>
      <c r="G2364">
        <v>28744</v>
      </c>
      <c r="H2364">
        <v>60</v>
      </c>
      <c r="I2364" t="s">
        <v>26</v>
      </c>
      <c r="J2364" t="s">
        <v>27</v>
      </c>
      <c r="K2364">
        <v>436</v>
      </c>
      <c r="L2364">
        <v>0.217959505</v>
      </c>
      <c r="M2364" t="s">
        <v>28</v>
      </c>
      <c r="N2364">
        <v>23</v>
      </c>
      <c r="O2364">
        <v>2623</v>
      </c>
      <c r="P2364">
        <v>1802.5</v>
      </c>
      <c r="Q2364">
        <v>19197</v>
      </c>
      <c r="R2364">
        <v>0.274604511</v>
      </c>
      <c r="S2364">
        <v>0</v>
      </c>
      <c r="T2364">
        <v>58</v>
      </c>
    </row>
    <row r="2365" spans="1:20" x14ac:dyDescent="0.25">
      <c r="A2365" s="1">
        <v>45464</v>
      </c>
      <c r="B2365">
        <v>53</v>
      </c>
      <c r="C2365">
        <v>46588</v>
      </c>
      <c r="D2365">
        <v>546</v>
      </c>
      <c r="E2365" t="s">
        <v>20</v>
      </c>
      <c r="F2365" t="s">
        <v>29</v>
      </c>
      <c r="G2365">
        <v>20472</v>
      </c>
      <c r="H2365">
        <v>84</v>
      </c>
      <c r="I2365" t="s">
        <v>22</v>
      </c>
      <c r="J2365" t="s">
        <v>30</v>
      </c>
      <c r="K2365">
        <v>309</v>
      </c>
      <c r="L2365">
        <v>0.351281593</v>
      </c>
      <c r="M2365" t="s">
        <v>31</v>
      </c>
      <c r="N2365">
        <v>23</v>
      </c>
      <c r="O2365">
        <v>1977</v>
      </c>
      <c r="P2365">
        <v>3882.333333</v>
      </c>
      <c r="Q2365">
        <v>40599</v>
      </c>
      <c r="R2365">
        <v>0.26152886199999997</v>
      </c>
      <c r="S2365">
        <v>0</v>
      </c>
      <c r="T2365">
        <v>54</v>
      </c>
    </row>
    <row r="2366" spans="1:20" x14ac:dyDescent="0.25">
      <c r="A2366" s="1">
        <v>45465</v>
      </c>
      <c r="B2366">
        <v>32</v>
      </c>
      <c r="C2366">
        <v>70233</v>
      </c>
      <c r="D2366">
        <v>514</v>
      </c>
      <c r="E2366" t="s">
        <v>20</v>
      </c>
      <c r="F2366" t="s">
        <v>25</v>
      </c>
      <c r="G2366">
        <v>18181</v>
      </c>
      <c r="H2366">
        <v>48</v>
      </c>
      <c r="I2366" t="s">
        <v>22</v>
      </c>
      <c r="J2366" t="s">
        <v>30</v>
      </c>
      <c r="K2366">
        <v>250</v>
      </c>
      <c r="L2366">
        <v>0.34161761699999998</v>
      </c>
      <c r="M2366" t="s">
        <v>38</v>
      </c>
      <c r="N2366">
        <v>39</v>
      </c>
      <c r="O2366">
        <v>1964</v>
      </c>
      <c r="P2366">
        <v>5852.75</v>
      </c>
      <c r="Q2366">
        <v>128390</v>
      </c>
      <c r="R2366">
        <v>0.22160200799999999</v>
      </c>
      <c r="S2366">
        <v>0</v>
      </c>
      <c r="T2366">
        <v>62</v>
      </c>
    </row>
    <row r="2367" spans="1:20" x14ac:dyDescent="0.25">
      <c r="A2367" s="1">
        <v>45466</v>
      </c>
      <c r="B2367">
        <v>58</v>
      </c>
      <c r="D2367">
        <v>630</v>
      </c>
      <c r="E2367" t="s">
        <v>20</v>
      </c>
      <c r="F2367" t="s">
        <v>25</v>
      </c>
      <c r="G2367">
        <v>18836</v>
      </c>
      <c r="I2367" t="s">
        <v>44</v>
      </c>
      <c r="J2367" t="s">
        <v>27</v>
      </c>
      <c r="K2367">
        <v>254</v>
      </c>
      <c r="L2367">
        <v>0.45686373400000002</v>
      </c>
      <c r="M2367" t="s">
        <v>24</v>
      </c>
      <c r="N2367">
        <v>19</v>
      </c>
      <c r="O2367">
        <v>4541</v>
      </c>
      <c r="P2367">
        <v>5889.75</v>
      </c>
      <c r="Q2367">
        <v>4196</v>
      </c>
      <c r="R2367">
        <v>0.20624452200000001</v>
      </c>
      <c r="S2367">
        <v>0</v>
      </c>
      <c r="T2367">
        <v>58</v>
      </c>
    </row>
    <row r="2368" spans="1:20" x14ac:dyDescent="0.25">
      <c r="A2368" s="1">
        <v>45467</v>
      </c>
      <c r="B2368">
        <v>33</v>
      </c>
      <c r="C2368">
        <v>28659</v>
      </c>
      <c r="D2368">
        <v>493</v>
      </c>
      <c r="E2368" t="s">
        <v>45</v>
      </c>
      <c r="F2368" t="s">
        <v>41</v>
      </c>
      <c r="G2368">
        <v>21363</v>
      </c>
      <c r="H2368">
        <v>48</v>
      </c>
      <c r="I2368" t="s">
        <v>22</v>
      </c>
      <c r="J2368" t="s">
        <v>34</v>
      </c>
      <c r="K2368">
        <v>260</v>
      </c>
      <c r="L2368">
        <v>0.33924073100000002</v>
      </c>
      <c r="M2368" t="s">
        <v>28</v>
      </c>
      <c r="N2368">
        <v>22</v>
      </c>
      <c r="O2368">
        <v>8005</v>
      </c>
      <c r="P2368">
        <v>2388.25</v>
      </c>
      <c r="Q2368">
        <v>72640</v>
      </c>
      <c r="R2368">
        <v>0.23189270400000001</v>
      </c>
      <c r="S2368">
        <v>0</v>
      </c>
      <c r="T2368">
        <v>60</v>
      </c>
    </row>
    <row r="2369" spans="1:20" x14ac:dyDescent="0.25">
      <c r="A2369" s="1">
        <v>45468</v>
      </c>
      <c r="B2369">
        <v>19</v>
      </c>
      <c r="C2369">
        <v>75795</v>
      </c>
      <c r="D2369">
        <v>537</v>
      </c>
      <c r="E2369" t="s">
        <v>45</v>
      </c>
      <c r="F2369" t="s">
        <v>29</v>
      </c>
      <c r="G2369">
        <v>8795</v>
      </c>
      <c r="H2369">
        <v>24</v>
      </c>
      <c r="I2369" t="s">
        <v>35</v>
      </c>
      <c r="J2369" t="s">
        <v>30</v>
      </c>
      <c r="K2369">
        <v>282</v>
      </c>
      <c r="L2369">
        <v>0.26326482499999998</v>
      </c>
      <c r="M2369" t="s">
        <v>24</v>
      </c>
      <c r="N2369">
        <v>23</v>
      </c>
      <c r="O2369">
        <v>1431</v>
      </c>
      <c r="P2369">
        <v>6316.25</v>
      </c>
      <c r="Q2369">
        <v>28458</v>
      </c>
      <c r="R2369">
        <v>0.222325156</v>
      </c>
      <c r="S2369">
        <v>0</v>
      </c>
      <c r="T2369">
        <v>62</v>
      </c>
    </row>
    <row r="2370" spans="1:20" x14ac:dyDescent="0.25">
      <c r="A2370" s="1">
        <v>45469</v>
      </c>
      <c r="B2370">
        <v>26</v>
      </c>
      <c r="C2370">
        <v>45898</v>
      </c>
      <c r="D2370">
        <v>515</v>
      </c>
      <c r="E2370" t="s">
        <v>20</v>
      </c>
      <c r="F2370" t="s">
        <v>21</v>
      </c>
      <c r="G2370">
        <v>18022</v>
      </c>
      <c r="H2370">
        <v>36</v>
      </c>
      <c r="I2370" t="s">
        <v>35</v>
      </c>
      <c r="J2370" t="s">
        <v>30</v>
      </c>
      <c r="K2370">
        <v>721</v>
      </c>
      <c r="L2370">
        <v>0.30499499499999999</v>
      </c>
      <c r="M2370" t="s">
        <v>38</v>
      </c>
      <c r="N2370">
        <v>32</v>
      </c>
      <c r="O2370">
        <v>4705</v>
      </c>
      <c r="P2370">
        <v>3824.833333</v>
      </c>
      <c r="Q2370">
        <v>215560</v>
      </c>
      <c r="R2370">
        <v>0.1964176</v>
      </c>
      <c r="S2370">
        <v>1</v>
      </c>
      <c r="T2370">
        <v>42.4</v>
      </c>
    </row>
    <row r="2371" spans="1:20" x14ac:dyDescent="0.25">
      <c r="A2371" s="1">
        <v>45470</v>
      </c>
      <c r="B2371">
        <v>54</v>
      </c>
      <c r="D2371">
        <v>601</v>
      </c>
      <c r="E2371" t="s">
        <v>45</v>
      </c>
      <c r="F2371" t="s">
        <v>32</v>
      </c>
      <c r="G2371">
        <v>42212</v>
      </c>
      <c r="I2371" t="s">
        <v>22</v>
      </c>
      <c r="J2371" t="s">
        <v>23</v>
      </c>
      <c r="K2371">
        <v>311</v>
      </c>
      <c r="L2371">
        <v>0.28434551699999999</v>
      </c>
      <c r="M2371" t="s">
        <v>28</v>
      </c>
      <c r="N2371">
        <v>28</v>
      </c>
      <c r="O2371">
        <v>1718</v>
      </c>
      <c r="P2371">
        <v>10536.916670000001</v>
      </c>
      <c r="Q2371">
        <v>59660</v>
      </c>
      <c r="R2371">
        <v>0.221576676</v>
      </c>
      <c r="S2371">
        <v>0</v>
      </c>
      <c r="T2371">
        <v>49</v>
      </c>
    </row>
    <row r="2372" spans="1:20" x14ac:dyDescent="0.25">
      <c r="A2372" s="1">
        <v>45471</v>
      </c>
      <c r="B2372">
        <v>38</v>
      </c>
      <c r="C2372">
        <v>46429</v>
      </c>
      <c r="D2372">
        <v>570</v>
      </c>
      <c r="E2372" t="s">
        <v>20</v>
      </c>
      <c r="F2372" t="s">
        <v>32</v>
      </c>
      <c r="G2372">
        <v>17567</v>
      </c>
      <c r="H2372">
        <v>36</v>
      </c>
      <c r="I2372" t="s">
        <v>44</v>
      </c>
      <c r="J2372" t="s">
        <v>30</v>
      </c>
      <c r="K2372">
        <v>187</v>
      </c>
      <c r="L2372">
        <v>3.2647200000000001E-2</v>
      </c>
      <c r="M2372" t="s">
        <v>24</v>
      </c>
      <c r="N2372">
        <v>22</v>
      </c>
      <c r="O2372">
        <v>4290</v>
      </c>
      <c r="P2372">
        <v>3869.083333</v>
      </c>
      <c r="Q2372">
        <v>10878</v>
      </c>
      <c r="R2372">
        <v>0.24398365699999999</v>
      </c>
      <c r="S2372">
        <v>0</v>
      </c>
      <c r="T2372">
        <v>52</v>
      </c>
    </row>
    <row r="2373" spans="1:20" x14ac:dyDescent="0.25">
      <c r="A2373" s="1">
        <v>45472</v>
      </c>
      <c r="B2373">
        <v>33</v>
      </c>
      <c r="C2373">
        <v>86832</v>
      </c>
      <c r="D2373">
        <v>574</v>
      </c>
      <c r="E2373" t="s">
        <v>20</v>
      </c>
      <c r="F2373" t="s">
        <v>21</v>
      </c>
      <c r="G2373">
        <v>11310</v>
      </c>
      <c r="H2373">
        <v>72</v>
      </c>
      <c r="I2373" t="s">
        <v>26</v>
      </c>
      <c r="J2373" t="s">
        <v>23</v>
      </c>
      <c r="K2373">
        <v>182</v>
      </c>
      <c r="L2373">
        <v>0.225277422</v>
      </c>
      <c r="M2373" t="s">
        <v>38</v>
      </c>
      <c r="N2373">
        <v>22</v>
      </c>
      <c r="O2373">
        <v>3766</v>
      </c>
      <c r="P2373">
        <v>7236</v>
      </c>
      <c r="Q2373">
        <v>36926</v>
      </c>
      <c r="R2373">
        <v>0.23157699300000001</v>
      </c>
      <c r="S2373">
        <v>1</v>
      </c>
      <c r="T2373">
        <v>41.6</v>
      </c>
    </row>
    <row r="2374" spans="1:20" x14ac:dyDescent="0.25">
      <c r="A2374" s="1">
        <v>45473</v>
      </c>
      <c r="B2374">
        <v>41</v>
      </c>
      <c r="C2374">
        <v>30995</v>
      </c>
      <c r="D2374">
        <v>550</v>
      </c>
      <c r="E2374" t="s">
        <v>20</v>
      </c>
      <c r="F2374" t="s">
        <v>32</v>
      </c>
      <c r="G2374">
        <v>6124</v>
      </c>
      <c r="H2374">
        <v>84</v>
      </c>
      <c r="I2374" t="s">
        <v>22</v>
      </c>
      <c r="J2374" t="s">
        <v>34</v>
      </c>
      <c r="K2374">
        <v>950</v>
      </c>
      <c r="L2374">
        <v>0.13649038799999999</v>
      </c>
      <c r="M2374" t="s">
        <v>38</v>
      </c>
      <c r="N2374">
        <v>20</v>
      </c>
      <c r="O2374">
        <v>7275</v>
      </c>
      <c r="P2374">
        <v>2582.916667</v>
      </c>
      <c r="Q2374">
        <v>7438</v>
      </c>
      <c r="R2374">
        <v>0.29179035599999997</v>
      </c>
      <c r="S2374">
        <v>0</v>
      </c>
      <c r="T2374">
        <v>54</v>
      </c>
    </row>
    <row r="2375" spans="1:20" x14ac:dyDescent="0.25">
      <c r="A2375" s="1">
        <v>45474</v>
      </c>
      <c r="B2375">
        <v>46</v>
      </c>
      <c r="D2375">
        <v>628</v>
      </c>
      <c r="E2375" t="s">
        <v>45</v>
      </c>
      <c r="F2375" t="s">
        <v>29</v>
      </c>
      <c r="G2375">
        <v>18741</v>
      </c>
      <c r="I2375" t="s">
        <v>44</v>
      </c>
      <c r="J2375" t="s">
        <v>27</v>
      </c>
      <c r="K2375">
        <v>1432</v>
      </c>
      <c r="L2375">
        <v>8.3381530999999995E-2</v>
      </c>
      <c r="M2375" t="s">
        <v>31</v>
      </c>
      <c r="N2375">
        <v>13</v>
      </c>
      <c r="O2375">
        <v>3498</v>
      </c>
      <c r="P2375">
        <v>3867.666667</v>
      </c>
      <c r="Q2375">
        <v>144921</v>
      </c>
      <c r="R2375">
        <v>0.195170865</v>
      </c>
      <c r="S2375">
        <v>0</v>
      </c>
      <c r="T2375">
        <v>48</v>
      </c>
    </row>
    <row r="2376" spans="1:20" x14ac:dyDescent="0.25">
      <c r="A2376" s="1">
        <v>45475</v>
      </c>
      <c r="B2376">
        <v>53</v>
      </c>
      <c r="C2376">
        <v>58402</v>
      </c>
      <c r="D2376">
        <v>543</v>
      </c>
      <c r="E2376" t="s">
        <v>20</v>
      </c>
      <c r="F2376" t="s">
        <v>25</v>
      </c>
      <c r="G2376">
        <v>10785</v>
      </c>
      <c r="H2376">
        <v>84</v>
      </c>
      <c r="I2376" t="s">
        <v>22</v>
      </c>
      <c r="J2376" t="s">
        <v>27</v>
      </c>
      <c r="K2376">
        <v>417</v>
      </c>
      <c r="L2376">
        <v>6.8615565000000003E-2</v>
      </c>
      <c r="M2376" t="s">
        <v>24</v>
      </c>
      <c r="N2376">
        <v>26</v>
      </c>
      <c r="O2376">
        <v>2394</v>
      </c>
      <c r="P2376">
        <v>4866.8333329999996</v>
      </c>
      <c r="Q2376">
        <v>2726</v>
      </c>
      <c r="R2376">
        <v>0.29530176299999999</v>
      </c>
      <c r="S2376">
        <v>0</v>
      </c>
      <c r="T2376">
        <v>50</v>
      </c>
    </row>
    <row r="2377" spans="1:20" x14ac:dyDescent="0.25">
      <c r="A2377" s="1">
        <v>45476</v>
      </c>
      <c r="B2377">
        <v>57</v>
      </c>
      <c r="C2377">
        <v>16915</v>
      </c>
      <c r="E2377" t="s">
        <v>20</v>
      </c>
      <c r="F2377" t="s">
        <v>25</v>
      </c>
      <c r="G2377">
        <v>75309</v>
      </c>
      <c r="H2377">
        <v>48</v>
      </c>
      <c r="I2377" t="s">
        <v>35</v>
      </c>
      <c r="J2377" t="s">
        <v>27</v>
      </c>
      <c r="K2377">
        <v>229</v>
      </c>
      <c r="L2377">
        <v>0.19391974100000001</v>
      </c>
      <c r="M2377" t="s">
        <v>31</v>
      </c>
      <c r="N2377">
        <v>27</v>
      </c>
      <c r="O2377">
        <v>1167</v>
      </c>
      <c r="P2377">
        <v>1409.583333</v>
      </c>
      <c r="Q2377">
        <v>9312</v>
      </c>
      <c r="R2377">
        <v>0.27850538699999999</v>
      </c>
      <c r="S2377">
        <v>0</v>
      </c>
      <c r="T2377">
        <v>52</v>
      </c>
    </row>
    <row r="2378" spans="1:20" x14ac:dyDescent="0.25">
      <c r="A2378" s="1">
        <v>45477</v>
      </c>
      <c r="B2378">
        <v>35</v>
      </c>
      <c r="C2378">
        <v>15094</v>
      </c>
      <c r="D2378">
        <v>616</v>
      </c>
      <c r="E2378" t="s">
        <v>20</v>
      </c>
      <c r="F2378" t="s">
        <v>29</v>
      </c>
      <c r="G2378">
        <v>33133</v>
      </c>
      <c r="H2378">
        <v>60</v>
      </c>
      <c r="I2378" t="s">
        <v>35</v>
      </c>
      <c r="J2378" t="s">
        <v>30</v>
      </c>
      <c r="K2378">
        <v>395</v>
      </c>
      <c r="L2378">
        <v>0.45661069900000001</v>
      </c>
      <c r="M2378" t="s">
        <v>24</v>
      </c>
      <c r="N2378">
        <v>24</v>
      </c>
      <c r="O2378">
        <v>8212</v>
      </c>
      <c r="P2378">
        <v>1257.833333</v>
      </c>
      <c r="Q2378">
        <v>10215</v>
      </c>
      <c r="R2378">
        <v>0.22516317699999999</v>
      </c>
      <c r="S2378">
        <v>0</v>
      </c>
      <c r="T2378">
        <v>56</v>
      </c>
    </row>
    <row r="2379" spans="1:20" x14ac:dyDescent="0.25">
      <c r="A2379" s="1">
        <v>45478</v>
      </c>
      <c r="B2379">
        <v>24</v>
      </c>
      <c r="C2379">
        <v>30509</v>
      </c>
      <c r="D2379">
        <v>600</v>
      </c>
      <c r="E2379" t="s">
        <v>20</v>
      </c>
      <c r="G2379">
        <v>12967</v>
      </c>
      <c r="H2379">
        <v>60</v>
      </c>
      <c r="I2379" t="s">
        <v>22</v>
      </c>
      <c r="J2379" t="s">
        <v>27</v>
      </c>
      <c r="K2379">
        <v>334</v>
      </c>
      <c r="L2379">
        <v>0.182090527</v>
      </c>
      <c r="M2379" t="s">
        <v>34</v>
      </c>
      <c r="N2379">
        <v>32</v>
      </c>
      <c r="O2379">
        <v>2830</v>
      </c>
      <c r="P2379">
        <v>2542.416667</v>
      </c>
      <c r="Q2379">
        <v>84639</v>
      </c>
      <c r="R2379">
        <v>0.20747552699999999</v>
      </c>
      <c r="S2379">
        <v>0</v>
      </c>
      <c r="T2379">
        <v>53</v>
      </c>
    </row>
    <row r="2380" spans="1:20" x14ac:dyDescent="0.25">
      <c r="A2380" s="1">
        <v>45479</v>
      </c>
      <c r="B2380">
        <v>35</v>
      </c>
      <c r="C2380">
        <v>25463</v>
      </c>
      <c r="D2380">
        <v>585</v>
      </c>
      <c r="E2380" t="s">
        <v>20</v>
      </c>
      <c r="F2380" t="s">
        <v>21</v>
      </c>
      <c r="G2380">
        <v>28967</v>
      </c>
      <c r="H2380">
        <v>48</v>
      </c>
      <c r="I2380" t="s">
        <v>22</v>
      </c>
      <c r="J2380" t="s">
        <v>23</v>
      </c>
      <c r="K2380">
        <v>980</v>
      </c>
      <c r="L2380">
        <v>0.29548639999999998</v>
      </c>
      <c r="M2380" t="s">
        <v>34</v>
      </c>
      <c r="N2380">
        <v>23</v>
      </c>
      <c r="O2380">
        <v>4452</v>
      </c>
      <c r="P2380">
        <v>2121.916667</v>
      </c>
      <c r="Q2380">
        <v>14220</v>
      </c>
      <c r="R2380">
        <v>0.24848564200000001</v>
      </c>
      <c r="S2380">
        <v>0</v>
      </c>
      <c r="T2380">
        <v>55</v>
      </c>
    </row>
    <row r="2381" spans="1:20" x14ac:dyDescent="0.25">
      <c r="A2381" s="1">
        <v>45480</v>
      </c>
      <c r="B2381">
        <v>43</v>
      </c>
      <c r="C2381">
        <v>15000</v>
      </c>
      <c r="D2381">
        <v>571</v>
      </c>
      <c r="E2381" t="s">
        <v>20</v>
      </c>
      <c r="F2381" t="s">
        <v>32</v>
      </c>
      <c r="G2381">
        <v>20144</v>
      </c>
      <c r="H2381">
        <v>36</v>
      </c>
      <c r="I2381" t="s">
        <v>22</v>
      </c>
      <c r="J2381" t="s">
        <v>27</v>
      </c>
      <c r="K2381">
        <v>341</v>
      </c>
      <c r="L2381">
        <v>0.42702993900000003</v>
      </c>
      <c r="M2381" t="s">
        <v>24</v>
      </c>
      <c r="N2381">
        <v>23</v>
      </c>
      <c r="O2381">
        <v>1192</v>
      </c>
      <c r="P2381">
        <v>1250</v>
      </c>
      <c r="Q2381">
        <v>14533</v>
      </c>
      <c r="R2381">
        <v>0.231016729</v>
      </c>
      <c r="S2381">
        <v>0</v>
      </c>
      <c r="T2381">
        <v>57</v>
      </c>
    </row>
    <row r="2382" spans="1:20" x14ac:dyDescent="0.25">
      <c r="A2382" s="1">
        <v>45481</v>
      </c>
      <c r="B2382">
        <v>28</v>
      </c>
      <c r="C2382">
        <v>71152</v>
      </c>
      <c r="D2382">
        <v>596</v>
      </c>
      <c r="E2382" t="s">
        <v>20</v>
      </c>
      <c r="F2382" t="s">
        <v>29</v>
      </c>
      <c r="G2382">
        <v>8435</v>
      </c>
      <c r="H2382">
        <v>24</v>
      </c>
      <c r="I2382" t="s">
        <v>22</v>
      </c>
      <c r="J2382" t="s">
        <v>27</v>
      </c>
      <c r="K2382">
        <v>602</v>
      </c>
      <c r="L2382">
        <v>0.56047845100000004</v>
      </c>
      <c r="M2382" t="s">
        <v>31</v>
      </c>
      <c r="N2382">
        <v>24</v>
      </c>
      <c r="O2382">
        <v>248</v>
      </c>
      <c r="P2382">
        <v>5929.3333329999996</v>
      </c>
      <c r="Q2382">
        <v>30214</v>
      </c>
      <c r="R2382">
        <v>0.17612102900000001</v>
      </c>
      <c r="S2382">
        <v>1</v>
      </c>
      <c r="T2382">
        <v>48</v>
      </c>
    </row>
    <row r="2383" spans="1:20" x14ac:dyDescent="0.25">
      <c r="A2383" s="1">
        <v>45482</v>
      </c>
      <c r="B2383">
        <v>28</v>
      </c>
      <c r="C2383">
        <v>24295</v>
      </c>
      <c r="D2383">
        <v>544</v>
      </c>
      <c r="F2383" t="s">
        <v>25</v>
      </c>
      <c r="G2383">
        <v>16587</v>
      </c>
      <c r="H2383">
        <v>72</v>
      </c>
      <c r="I2383" t="s">
        <v>22</v>
      </c>
      <c r="J2383" t="s">
        <v>27</v>
      </c>
      <c r="K2383">
        <v>626</v>
      </c>
      <c r="L2383">
        <v>0.19737333600000001</v>
      </c>
      <c r="M2383" t="s">
        <v>24</v>
      </c>
      <c r="N2383">
        <v>16</v>
      </c>
      <c r="O2383">
        <v>412</v>
      </c>
      <c r="P2383">
        <v>2024.583333</v>
      </c>
      <c r="Q2383">
        <v>96787</v>
      </c>
      <c r="R2383">
        <v>0.24248303199999999</v>
      </c>
      <c r="S2383">
        <v>0</v>
      </c>
      <c r="T2383">
        <v>50</v>
      </c>
    </row>
    <row r="2384" spans="1:20" x14ac:dyDescent="0.25">
      <c r="A2384" s="1">
        <v>45483</v>
      </c>
      <c r="B2384">
        <v>44</v>
      </c>
      <c r="C2384">
        <v>43754</v>
      </c>
      <c r="D2384">
        <v>588</v>
      </c>
      <c r="E2384" t="s">
        <v>20</v>
      </c>
      <c r="F2384" t="s">
        <v>29</v>
      </c>
      <c r="H2384">
        <v>48</v>
      </c>
      <c r="I2384" t="s">
        <v>22</v>
      </c>
      <c r="J2384" t="s">
        <v>30</v>
      </c>
      <c r="K2384">
        <v>211</v>
      </c>
      <c r="L2384">
        <v>0.33231440299999998</v>
      </c>
      <c r="M2384" t="s">
        <v>31</v>
      </c>
      <c r="N2384">
        <v>25</v>
      </c>
      <c r="O2384">
        <v>463</v>
      </c>
      <c r="P2384">
        <v>3646.166667</v>
      </c>
      <c r="Q2384">
        <v>16080</v>
      </c>
      <c r="R2384">
        <v>0.24595720800000001</v>
      </c>
      <c r="S2384">
        <v>0</v>
      </c>
      <c r="T2384">
        <v>55</v>
      </c>
    </row>
    <row r="2385" spans="1:20" x14ac:dyDescent="0.25">
      <c r="A2385" t="s">
        <v>175</v>
      </c>
      <c r="B2385">
        <v>39</v>
      </c>
      <c r="C2385">
        <v>99589</v>
      </c>
      <c r="D2385">
        <v>602</v>
      </c>
      <c r="E2385" t="s">
        <v>39</v>
      </c>
      <c r="F2385" t="s">
        <v>92</v>
      </c>
      <c r="G2385">
        <v>46532</v>
      </c>
      <c r="H2385">
        <v>36</v>
      </c>
      <c r="I2385" t="s">
        <v>35</v>
      </c>
      <c r="J2385" t="s">
        <v>27</v>
      </c>
      <c r="K2385">
        <v>445</v>
      </c>
      <c r="L2385">
        <v>4.8903751000000002E-2</v>
      </c>
      <c r="M2385" t="s">
        <v>38</v>
      </c>
      <c r="N2385">
        <v>17</v>
      </c>
      <c r="O2385">
        <v>477</v>
      </c>
      <c r="P2385">
        <v>4496.75</v>
      </c>
      <c r="Q2385">
        <v>1215</v>
      </c>
      <c r="R2385">
        <v>0.23440180699999999</v>
      </c>
      <c r="S2385">
        <v>0</v>
      </c>
      <c r="T2385">
        <v>45</v>
      </c>
    </row>
    <row r="2386" spans="1:20" x14ac:dyDescent="0.25">
      <c r="A2386" s="1">
        <v>45485</v>
      </c>
      <c r="B2386">
        <v>40</v>
      </c>
      <c r="C2386">
        <v>68890</v>
      </c>
      <c r="D2386">
        <v>566</v>
      </c>
      <c r="E2386" t="s">
        <v>20</v>
      </c>
      <c r="F2386" t="s">
        <v>25</v>
      </c>
      <c r="G2386">
        <v>17071</v>
      </c>
      <c r="H2386">
        <v>48</v>
      </c>
      <c r="I2386" t="s">
        <v>22</v>
      </c>
      <c r="J2386" t="s">
        <v>27</v>
      </c>
      <c r="K2386">
        <v>249</v>
      </c>
      <c r="L2386">
        <v>0.32876061400000001</v>
      </c>
      <c r="M2386" t="s">
        <v>24</v>
      </c>
      <c r="N2386">
        <v>16</v>
      </c>
      <c r="O2386">
        <v>2113</v>
      </c>
      <c r="P2386">
        <v>5740.8333329999996</v>
      </c>
      <c r="Q2386">
        <v>85518</v>
      </c>
      <c r="R2386">
        <v>0.234427472</v>
      </c>
      <c r="S2386">
        <v>1</v>
      </c>
      <c r="T2386">
        <v>41.6</v>
      </c>
    </row>
    <row r="2387" spans="1:20" x14ac:dyDescent="0.25">
      <c r="A2387" s="1">
        <v>45486</v>
      </c>
      <c r="B2387">
        <v>30</v>
      </c>
      <c r="C2387">
        <v>43248</v>
      </c>
      <c r="D2387">
        <v>422</v>
      </c>
      <c r="E2387" t="s">
        <v>20</v>
      </c>
      <c r="F2387" t="s">
        <v>32</v>
      </c>
      <c r="G2387">
        <v>17782</v>
      </c>
      <c r="H2387">
        <v>108</v>
      </c>
      <c r="I2387" t="s">
        <v>26</v>
      </c>
      <c r="J2387" t="s">
        <v>34</v>
      </c>
      <c r="K2387">
        <v>634</v>
      </c>
      <c r="L2387">
        <v>4.4826843999999998E-2</v>
      </c>
      <c r="M2387" t="s">
        <v>24</v>
      </c>
      <c r="N2387">
        <v>23</v>
      </c>
      <c r="O2387">
        <v>3367</v>
      </c>
      <c r="P2387">
        <v>3604</v>
      </c>
      <c r="Q2387">
        <v>24756</v>
      </c>
      <c r="R2387">
        <v>0.30604109400000001</v>
      </c>
      <c r="S2387">
        <v>0</v>
      </c>
      <c r="T2387">
        <v>50</v>
      </c>
    </row>
    <row r="2388" spans="1:20" x14ac:dyDescent="0.25">
      <c r="A2388" s="1">
        <v>45487</v>
      </c>
      <c r="B2388">
        <v>37</v>
      </c>
      <c r="C2388">
        <v>56482</v>
      </c>
      <c r="D2388">
        <v>621</v>
      </c>
      <c r="E2388" t="s">
        <v>33</v>
      </c>
      <c r="F2388" t="s">
        <v>25</v>
      </c>
      <c r="G2388">
        <v>15054</v>
      </c>
      <c r="H2388">
        <v>72</v>
      </c>
      <c r="I2388" t="s">
        <v>22</v>
      </c>
      <c r="J2388" t="s">
        <v>30</v>
      </c>
      <c r="K2388">
        <v>1116</v>
      </c>
      <c r="L2388">
        <v>0.378321452</v>
      </c>
      <c r="M2388" t="s">
        <v>24</v>
      </c>
      <c r="N2388">
        <v>18</v>
      </c>
      <c r="O2388">
        <v>8908</v>
      </c>
      <c r="P2388">
        <v>4706.8333329999996</v>
      </c>
      <c r="Q2388">
        <v>298219</v>
      </c>
      <c r="R2388">
        <v>0.1756432</v>
      </c>
      <c r="S2388">
        <v>1</v>
      </c>
      <c r="T2388">
        <v>37.6</v>
      </c>
    </row>
    <row r="2389" spans="1:20" x14ac:dyDescent="0.25">
      <c r="A2389" s="1">
        <v>45488</v>
      </c>
      <c r="B2389">
        <v>28</v>
      </c>
      <c r="C2389">
        <v>65256</v>
      </c>
      <c r="D2389">
        <v>561</v>
      </c>
      <c r="F2389" t="s">
        <v>29</v>
      </c>
      <c r="G2389">
        <v>25848</v>
      </c>
      <c r="H2389">
        <v>12</v>
      </c>
      <c r="I2389" t="s">
        <v>35</v>
      </c>
      <c r="J2389" t="s">
        <v>30</v>
      </c>
      <c r="K2389">
        <v>245</v>
      </c>
      <c r="L2389">
        <v>0.37392941299999999</v>
      </c>
      <c r="M2389" t="s">
        <v>38</v>
      </c>
      <c r="N2389">
        <v>30</v>
      </c>
      <c r="O2389">
        <v>43152</v>
      </c>
      <c r="P2389">
        <v>5438</v>
      </c>
      <c r="Q2389">
        <v>102348</v>
      </c>
      <c r="R2389">
        <v>0.189944741</v>
      </c>
      <c r="S2389">
        <v>0</v>
      </c>
      <c r="T2389">
        <v>56</v>
      </c>
    </row>
    <row r="2390" spans="1:20" x14ac:dyDescent="0.25">
      <c r="A2390" s="1">
        <v>45489</v>
      </c>
      <c r="B2390">
        <v>50</v>
      </c>
      <c r="D2390">
        <v>621</v>
      </c>
      <c r="E2390" t="s">
        <v>20</v>
      </c>
      <c r="F2390" t="s">
        <v>32</v>
      </c>
      <c r="G2390">
        <v>19769</v>
      </c>
      <c r="I2390" t="s">
        <v>35</v>
      </c>
      <c r="J2390" t="s">
        <v>30</v>
      </c>
      <c r="K2390">
        <v>619</v>
      </c>
      <c r="L2390">
        <v>0.29540835100000001</v>
      </c>
      <c r="M2390" t="s">
        <v>28</v>
      </c>
      <c r="N2390">
        <v>22</v>
      </c>
      <c r="O2390">
        <v>4541</v>
      </c>
      <c r="P2390">
        <v>2475.75</v>
      </c>
      <c r="Q2390">
        <v>157825</v>
      </c>
      <c r="R2390">
        <v>0.18800132899999999</v>
      </c>
      <c r="S2390">
        <v>0</v>
      </c>
      <c r="T2390">
        <v>54</v>
      </c>
    </row>
    <row r="2391" spans="1:20" x14ac:dyDescent="0.25">
      <c r="A2391" s="1">
        <v>45490</v>
      </c>
      <c r="B2391">
        <v>52</v>
      </c>
      <c r="C2391">
        <v>36357</v>
      </c>
      <c r="D2391">
        <v>621</v>
      </c>
      <c r="E2391" t="s">
        <v>52</v>
      </c>
      <c r="F2391" t="s">
        <v>29</v>
      </c>
      <c r="G2391">
        <v>26811</v>
      </c>
      <c r="H2391">
        <v>72</v>
      </c>
      <c r="I2391" t="s">
        <v>22</v>
      </c>
      <c r="J2391" t="s">
        <v>23</v>
      </c>
      <c r="K2391">
        <v>309</v>
      </c>
      <c r="L2391">
        <v>0.84292251399999996</v>
      </c>
      <c r="M2391" t="s">
        <v>24</v>
      </c>
      <c r="N2391">
        <v>43</v>
      </c>
      <c r="O2391">
        <v>1001</v>
      </c>
      <c r="P2391">
        <v>3029.75</v>
      </c>
      <c r="Q2391">
        <v>29395</v>
      </c>
      <c r="R2391">
        <v>0.21443467899999999</v>
      </c>
      <c r="S2391">
        <v>0</v>
      </c>
      <c r="T2391">
        <v>58</v>
      </c>
    </row>
    <row r="2392" spans="1:20" x14ac:dyDescent="0.25">
      <c r="A2392" s="1">
        <v>45491</v>
      </c>
      <c r="B2392">
        <v>18</v>
      </c>
      <c r="D2392">
        <v>570</v>
      </c>
      <c r="F2392" t="s">
        <v>25</v>
      </c>
      <c r="G2392">
        <v>23943</v>
      </c>
      <c r="I2392" t="s">
        <v>26</v>
      </c>
      <c r="J2392" t="s">
        <v>23</v>
      </c>
      <c r="K2392">
        <v>372</v>
      </c>
      <c r="L2392">
        <v>0.54888709999999996</v>
      </c>
      <c r="M2392" t="s">
        <v>28</v>
      </c>
      <c r="N2392">
        <v>27</v>
      </c>
      <c r="O2392">
        <v>3407</v>
      </c>
      <c r="P2392">
        <v>1250</v>
      </c>
      <c r="Q2392">
        <v>73763</v>
      </c>
      <c r="R2392">
        <v>0.19274667300000001</v>
      </c>
      <c r="S2392">
        <v>0</v>
      </c>
      <c r="T2392">
        <v>58</v>
      </c>
    </row>
    <row r="2393" spans="1:20" x14ac:dyDescent="0.25">
      <c r="A2393" s="1">
        <v>45492</v>
      </c>
      <c r="B2393">
        <v>28</v>
      </c>
      <c r="C2393">
        <v>64797</v>
      </c>
      <c r="D2393">
        <v>530</v>
      </c>
      <c r="E2393" t="s">
        <v>20</v>
      </c>
      <c r="F2393" t="s">
        <v>32</v>
      </c>
      <c r="G2393">
        <v>8475</v>
      </c>
      <c r="H2393">
        <v>84</v>
      </c>
      <c r="I2393" t="s">
        <v>26</v>
      </c>
      <c r="J2393" t="s">
        <v>27</v>
      </c>
      <c r="K2393">
        <v>539</v>
      </c>
      <c r="L2393">
        <v>0.18196889199999999</v>
      </c>
      <c r="M2393" t="s">
        <v>28</v>
      </c>
      <c r="N2393">
        <v>24</v>
      </c>
      <c r="O2393">
        <v>4231</v>
      </c>
      <c r="P2393">
        <v>5399.75</v>
      </c>
      <c r="Q2393">
        <v>129505</v>
      </c>
      <c r="R2393">
        <v>0.25581729199999997</v>
      </c>
      <c r="S2393">
        <v>1</v>
      </c>
      <c r="T2393">
        <v>37.6</v>
      </c>
    </row>
    <row r="2394" spans="1:20" x14ac:dyDescent="0.25">
      <c r="A2394" t="s">
        <v>176</v>
      </c>
      <c r="B2394">
        <v>22</v>
      </c>
      <c r="D2394">
        <v>502</v>
      </c>
      <c r="E2394" t="s">
        <v>37</v>
      </c>
      <c r="F2394" t="s">
        <v>51</v>
      </c>
      <c r="G2394">
        <v>14230</v>
      </c>
      <c r="I2394" t="s">
        <v>22</v>
      </c>
      <c r="J2394" t="s">
        <v>23</v>
      </c>
      <c r="K2394">
        <v>319</v>
      </c>
      <c r="L2394">
        <v>0.34405479300000003</v>
      </c>
      <c r="M2394" t="s">
        <v>34</v>
      </c>
      <c r="N2394">
        <v>15</v>
      </c>
      <c r="O2394">
        <v>369</v>
      </c>
      <c r="P2394">
        <v>2084.25</v>
      </c>
      <c r="Q2394">
        <v>3936</v>
      </c>
      <c r="R2394">
        <v>0.23365045700000001</v>
      </c>
      <c r="S2394">
        <v>0</v>
      </c>
      <c r="T2394">
        <v>62</v>
      </c>
    </row>
    <row r="2395" spans="1:20" x14ac:dyDescent="0.25">
      <c r="A2395" s="1">
        <v>45494</v>
      </c>
      <c r="B2395">
        <v>32</v>
      </c>
      <c r="C2395">
        <v>145841</v>
      </c>
      <c r="D2395">
        <v>593</v>
      </c>
      <c r="E2395" t="s">
        <v>45</v>
      </c>
      <c r="F2395" t="s">
        <v>21</v>
      </c>
      <c r="G2395">
        <v>23408</v>
      </c>
      <c r="H2395">
        <v>48</v>
      </c>
      <c r="I2395" t="s">
        <v>22</v>
      </c>
      <c r="J2395" t="s">
        <v>23</v>
      </c>
      <c r="K2395">
        <v>137</v>
      </c>
      <c r="L2395">
        <v>0.355461629</v>
      </c>
      <c r="M2395" t="s">
        <v>24</v>
      </c>
      <c r="N2395">
        <v>30</v>
      </c>
      <c r="O2395">
        <v>7328</v>
      </c>
      <c r="P2395">
        <v>12153.416670000001</v>
      </c>
      <c r="Q2395">
        <v>10990</v>
      </c>
      <c r="R2395">
        <v>0.25229459300000001</v>
      </c>
      <c r="S2395">
        <v>1</v>
      </c>
      <c r="T2395">
        <v>44</v>
      </c>
    </row>
    <row r="2396" spans="1:20" x14ac:dyDescent="0.25">
      <c r="A2396" s="1">
        <v>45495</v>
      </c>
      <c r="B2396">
        <v>38</v>
      </c>
      <c r="C2396">
        <v>94828</v>
      </c>
      <c r="D2396">
        <v>528</v>
      </c>
      <c r="E2396" t="s">
        <v>20</v>
      </c>
      <c r="F2396" t="s">
        <v>41</v>
      </c>
      <c r="G2396">
        <v>11330</v>
      </c>
      <c r="H2396">
        <v>60</v>
      </c>
      <c r="I2396" t="s">
        <v>22</v>
      </c>
      <c r="J2396" t="s">
        <v>23</v>
      </c>
      <c r="K2396">
        <v>140</v>
      </c>
      <c r="L2396">
        <v>0.16442045199999999</v>
      </c>
      <c r="M2396" t="s">
        <v>38</v>
      </c>
      <c r="N2396">
        <v>23</v>
      </c>
      <c r="O2396">
        <v>4679</v>
      </c>
      <c r="P2396">
        <v>7902.3333329999996</v>
      </c>
      <c r="Q2396">
        <v>486646</v>
      </c>
      <c r="R2396">
        <v>0.25590196300000001</v>
      </c>
      <c r="S2396">
        <v>1</v>
      </c>
      <c r="T2396">
        <v>47.2</v>
      </c>
    </row>
    <row r="2397" spans="1:20" x14ac:dyDescent="0.25">
      <c r="A2397" s="1">
        <v>45496</v>
      </c>
      <c r="B2397">
        <v>22</v>
      </c>
      <c r="C2397">
        <v>70954</v>
      </c>
      <c r="E2397" t="s">
        <v>52</v>
      </c>
      <c r="F2397" t="s">
        <v>25</v>
      </c>
      <c r="G2397">
        <v>37447</v>
      </c>
      <c r="H2397">
        <v>24</v>
      </c>
      <c r="I2397" t="s">
        <v>44</v>
      </c>
      <c r="J2397" t="s">
        <v>23</v>
      </c>
      <c r="K2397">
        <v>579</v>
      </c>
      <c r="L2397">
        <v>0.54720265400000001</v>
      </c>
      <c r="M2397" t="s">
        <v>31</v>
      </c>
      <c r="N2397">
        <v>22</v>
      </c>
      <c r="O2397">
        <v>612</v>
      </c>
      <c r="P2397">
        <v>5912.8333329999996</v>
      </c>
      <c r="Q2397">
        <v>76792</v>
      </c>
      <c r="R2397">
        <v>0.26518949400000003</v>
      </c>
      <c r="S2397">
        <v>0</v>
      </c>
      <c r="T2397">
        <v>56</v>
      </c>
    </row>
    <row r="2398" spans="1:20" x14ac:dyDescent="0.25">
      <c r="A2398" s="1">
        <v>45497</v>
      </c>
      <c r="B2398">
        <v>28</v>
      </c>
      <c r="C2398">
        <v>60198</v>
      </c>
      <c r="D2398">
        <v>561</v>
      </c>
      <c r="E2398" t="s">
        <v>20</v>
      </c>
      <c r="F2398" t="s">
        <v>32</v>
      </c>
      <c r="G2398">
        <v>19617</v>
      </c>
      <c r="H2398">
        <v>84</v>
      </c>
      <c r="I2398" t="s">
        <v>22</v>
      </c>
      <c r="J2398" t="s">
        <v>30</v>
      </c>
      <c r="K2398">
        <v>336</v>
      </c>
      <c r="L2398">
        <v>0.35080682299999999</v>
      </c>
      <c r="M2398" t="s">
        <v>28</v>
      </c>
      <c r="N2398">
        <v>16</v>
      </c>
      <c r="O2398">
        <v>864</v>
      </c>
      <c r="P2398">
        <v>5016.5</v>
      </c>
      <c r="Q2398">
        <v>7129</v>
      </c>
      <c r="R2398">
        <v>0.26836387099999998</v>
      </c>
      <c r="S2398">
        <v>0</v>
      </c>
      <c r="T2398">
        <v>54</v>
      </c>
    </row>
    <row r="2399" spans="1:20" x14ac:dyDescent="0.25">
      <c r="A2399" s="1">
        <v>45498</v>
      </c>
      <c r="B2399">
        <v>27</v>
      </c>
      <c r="C2399">
        <v>51899</v>
      </c>
      <c r="E2399" t="s">
        <v>20</v>
      </c>
      <c r="G2399">
        <v>29651</v>
      </c>
      <c r="H2399">
        <v>36</v>
      </c>
      <c r="I2399" t="s">
        <v>44</v>
      </c>
      <c r="J2399" t="s">
        <v>30</v>
      </c>
      <c r="K2399">
        <v>1303</v>
      </c>
      <c r="L2399">
        <v>0.21368215099999999</v>
      </c>
      <c r="M2399" t="s">
        <v>24</v>
      </c>
      <c r="N2399">
        <v>22</v>
      </c>
      <c r="O2399">
        <v>6163</v>
      </c>
      <c r="P2399">
        <v>4324.9166670000004</v>
      </c>
      <c r="Q2399">
        <v>4292</v>
      </c>
      <c r="R2399">
        <v>0.25473869100000002</v>
      </c>
      <c r="S2399">
        <v>0</v>
      </c>
      <c r="T2399">
        <v>52</v>
      </c>
    </row>
    <row r="2400" spans="1:20" x14ac:dyDescent="0.25">
      <c r="A2400" s="1">
        <v>45499</v>
      </c>
      <c r="B2400">
        <v>42</v>
      </c>
      <c r="C2400">
        <v>70613</v>
      </c>
      <c r="D2400">
        <v>650</v>
      </c>
      <c r="E2400" t="s">
        <v>20</v>
      </c>
      <c r="F2400" t="s">
        <v>29</v>
      </c>
      <c r="G2400">
        <v>9788</v>
      </c>
      <c r="H2400">
        <v>24</v>
      </c>
      <c r="I2400" t="s">
        <v>26</v>
      </c>
      <c r="J2400" t="s">
        <v>27</v>
      </c>
      <c r="K2400">
        <v>352</v>
      </c>
      <c r="L2400">
        <v>5.3200049999999999E-2</v>
      </c>
      <c r="M2400" t="s">
        <v>24</v>
      </c>
      <c r="N2400">
        <v>25</v>
      </c>
      <c r="O2400">
        <v>10879</v>
      </c>
      <c r="P2400">
        <v>5884.4166670000004</v>
      </c>
      <c r="Q2400">
        <v>23041</v>
      </c>
      <c r="R2400">
        <v>0.14787214500000001</v>
      </c>
      <c r="S2400">
        <v>1</v>
      </c>
      <c r="T2400">
        <v>34.4</v>
      </c>
    </row>
    <row r="2401" spans="1:20" x14ac:dyDescent="0.25">
      <c r="A2401" s="1">
        <v>45500</v>
      </c>
      <c r="B2401">
        <v>40</v>
      </c>
      <c r="D2401">
        <v>543</v>
      </c>
      <c r="E2401" t="s">
        <v>20</v>
      </c>
      <c r="F2401" t="s">
        <v>29</v>
      </c>
      <c r="G2401">
        <v>14674</v>
      </c>
      <c r="I2401" t="s">
        <v>35</v>
      </c>
      <c r="J2401" t="s">
        <v>27</v>
      </c>
      <c r="K2401">
        <v>1006</v>
      </c>
      <c r="L2401">
        <v>0.17855901299999999</v>
      </c>
      <c r="M2401" t="s">
        <v>28</v>
      </c>
      <c r="N2401">
        <v>21</v>
      </c>
      <c r="O2401">
        <v>7510</v>
      </c>
      <c r="P2401">
        <v>5975.75</v>
      </c>
      <c r="Q2401">
        <v>11223</v>
      </c>
      <c r="R2401">
        <v>0.27883383499999997</v>
      </c>
      <c r="S2401">
        <v>0</v>
      </c>
      <c r="T2401">
        <v>50</v>
      </c>
    </row>
    <row r="2402" spans="1:20" x14ac:dyDescent="0.25">
      <c r="A2402" s="1">
        <v>45501</v>
      </c>
      <c r="B2402">
        <v>31</v>
      </c>
      <c r="C2402">
        <v>46631</v>
      </c>
      <c r="D2402">
        <v>590</v>
      </c>
      <c r="E2402" t="s">
        <v>20</v>
      </c>
      <c r="F2402" t="s">
        <v>32</v>
      </c>
      <c r="G2402">
        <v>26743</v>
      </c>
      <c r="H2402">
        <v>36</v>
      </c>
      <c r="I2402" t="s">
        <v>22</v>
      </c>
      <c r="J2402" t="s">
        <v>27</v>
      </c>
      <c r="K2402">
        <v>283</v>
      </c>
      <c r="L2402">
        <v>6.7210375000000003E-2</v>
      </c>
      <c r="M2402" t="s">
        <v>28</v>
      </c>
      <c r="N2402">
        <v>25</v>
      </c>
      <c r="O2402">
        <v>1299</v>
      </c>
      <c r="P2402">
        <v>3885.916667</v>
      </c>
      <c r="Q2402">
        <v>48879</v>
      </c>
      <c r="R2402">
        <v>0.234841666</v>
      </c>
      <c r="S2402">
        <v>0</v>
      </c>
      <c r="T2402">
        <v>51</v>
      </c>
    </row>
    <row r="2403" spans="1:20" x14ac:dyDescent="0.25">
      <c r="A2403" s="1">
        <v>45502</v>
      </c>
      <c r="B2403">
        <v>42</v>
      </c>
      <c r="C2403">
        <v>29799</v>
      </c>
      <c r="D2403">
        <v>562</v>
      </c>
      <c r="E2403" t="s">
        <v>20</v>
      </c>
      <c r="F2403" t="s">
        <v>25</v>
      </c>
      <c r="G2403">
        <v>32544</v>
      </c>
      <c r="H2403">
        <v>24</v>
      </c>
      <c r="I2403" t="s">
        <v>26</v>
      </c>
      <c r="J2403" t="s">
        <v>30</v>
      </c>
      <c r="K2403">
        <v>546</v>
      </c>
      <c r="L2403">
        <v>0.26017850799999998</v>
      </c>
      <c r="M2403" t="s">
        <v>28</v>
      </c>
      <c r="N2403">
        <v>17</v>
      </c>
      <c r="O2403">
        <v>2884</v>
      </c>
      <c r="P2403">
        <v>2483.25</v>
      </c>
      <c r="Q2403">
        <v>524123</v>
      </c>
      <c r="R2403">
        <v>0.190665949</v>
      </c>
      <c r="S2403">
        <v>0</v>
      </c>
      <c r="T2403">
        <v>55</v>
      </c>
    </row>
    <row r="2404" spans="1:20" x14ac:dyDescent="0.25">
      <c r="A2404" s="1">
        <v>45503</v>
      </c>
      <c r="B2404">
        <v>33</v>
      </c>
      <c r="C2404">
        <v>26043</v>
      </c>
      <c r="D2404">
        <v>565</v>
      </c>
      <c r="E2404" t="s">
        <v>20</v>
      </c>
      <c r="F2404" t="s">
        <v>21</v>
      </c>
      <c r="G2404">
        <v>27367</v>
      </c>
      <c r="H2404">
        <v>36</v>
      </c>
      <c r="I2404" t="s">
        <v>44</v>
      </c>
      <c r="J2404" t="s">
        <v>27</v>
      </c>
      <c r="K2404">
        <v>569</v>
      </c>
      <c r="L2404">
        <v>1.2124396000000001E-2</v>
      </c>
      <c r="M2404" t="s">
        <v>31</v>
      </c>
      <c r="N2404">
        <v>23</v>
      </c>
      <c r="O2404">
        <v>2119</v>
      </c>
      <c r="P2404">
        <v>2170.25</v>
      </c>
      <c r="Q2404">
        <v>28593</v>
      </c>
      <c r="R2404">
        <v>0.20988294900000001</v>
      </c>
      <c r="S2404">
        <v>0</v>
      </c>
      <c r="T2404">
        <v>58</v>
      </c>
    </row>
    <row r="2405" spans="1:20" x14ac:dyDescent="0.25">
      <c r="A2405" s="1">
        <v>45504</v>
      </c>
      <c r="B2405">
        <v>36</v>
      </c>
      <c r="C2405">
        <v>62585</v>
      </c>
      <c r="D2405">
        <v>606</v>
      </c>
      <c r="E2405" t="s">
        <v>33</v>
      </c>
      <c r="G2405">
        <v>8294</v>
      </c>
      <c r="H2405">
        <v>72</v>
      </c>
      <c r="I2405" t="s">
        <v>22</v>
      </c>
      <c r="J2405" t="s">
        <v>34</v>
      </c>
      <c r="K2405">
        <v>179</v>
      </c>
      <c r="L2405">
        <v>0.170473925</v>
      </c>
      <c r="M2405" t="s">
        <v>24</v>
      </c>
      <c r="N2405">
        <v>34</v>
      </c>
      <c r="O2405">
        <v>1473</v>
      </c>
      <c r="P2405">
        <v>5215.4166670000004</v>
      </c>
      <c r="Q2405">
        <v>67668</v>
      </c>
      <c r="R2405">
        <v>0.203620684</v>
      </c>
      <c r="S2405">
        <v>1</v>
      </c>
      <c r="T2405">
        <v>40</v>
      </c>
    </row>
    <row r="2406" spans="1:20" x14ac:dyDescent="0.25">
      <c r="A2406" s="1">
        <v>45505</v>
      </c>
      <c r="B2406">
        <v>60</v>
      </c>
      <c r="C2406">
        <v>124263</v>
      </c>
      <c r="D2406">
        <v>625</v>
      </c>
      <c r="E2406" t="s">
        <v>20</v>
      </c>
      <c r="F2406" t="s">
        <v>29</v>
      </c>
      <c r="G2406">
        <v>32616</v>
      </c>
      <c r="H2406">
        <v>12</v>
      </c>
      <c r="I2406" t="s">
        <v>22</v>
      </c>
      <c r="J2406" t="s">
        <v>30</v>
      </c>
      <c r="K2406">
        <v>301</v>
      </c>
      <c r="L2406">
        <v>0.14755011400000001</v>
      </c>
      <c r="M2406" t="s">
        <v>28</v>
      </c>
      <c r="N2406">
        <v>18</v>
      </c>
      <c r="O2406">
        <v>1997</v>
      </c>
      <c r="P2406">
        <v>10355.25</v>
      </c>
      <c r="Q2406">
        <v>105834</v>
      </c>
      <c r="R2406">
        <v>0.19394752400000001</v>
      </c>
      <c r="S2406">
        <v>1</v>
      </c>
      <c r="T2406">
        <v>33.6</v>
      </c>
    </row>
    <row r="2407" spans="1:20" x14ac:dyDescent="0.25">
      <c r="A2407" s="1">
        <v>45506</v>
      </c>
      <c r="B2407">
        <v>56</v>
      </c>
      <c r="C2407">
        <v>49079</v>
      </c>
      <c r="D2407">
        <v>573</v>
      </c>
      <c r="E2407" t="s">
        <v>20</v>
      </c>
      <c r="F2407" t="s">
        <v>32</v>
      </c>
      <c r="G2407">
        <v>12479</v>
      </c>
      <c r="H2407">
        <v>36</v>
      </c>
      <c r="I2407" t="s">
        <v>26</v>
      </c>
      <c r="J2407" t="s">
        <v>23</v>
      </c>
      <c r="K2407">
        <v>212</v>
      </c>
      <c r="L2407">
        <v>0.19116554099999999</v>
      </c>
      <c r="M2407" t="s">
        <v>24</v>
      </c>
      <c r="N2407">
        <v>31</v>
      </c>
      <c r="O2407">
        <v>1588</v>
      </c>
      <c r="P2407">
        <v>4089.916667</v>
      </c>
      <c r="Q2407">
        <v>15023</v>
      </c>
      <c r="R2407">
        <v>0.19744922400000001</v>
      </c>
      <c r="S2407">
        <v>1</v>
      </c>
      <c r="T2407">
        <v>40</v>
      </c>
    </row>
    <row r="2408" spans="1:20" x14ac:dyDescent="0.25">
      <c r="A2408" s="1">
        <v>45507</v>
      </c>
      <c r="B2408">
        <v>24</v>
      </c>
      <c r="C2408">
        <v>46868</v>
      </c>
      <c r="D2408">
        <v>505</v>
      </c>
      <c r="E2408" t="s">
        <v>45</v>
      </c>
      <c r="F2408" t="s">
        <v>29</v>
      </c>
      <c r="H2408">
        <v>48</v>
      </c>
      <c r="I2408" t="s">
        <v>22</v>
      </c>
      <c r="J2408" t="s">
        <v>27</v>
      </c>
      <c r="K2408">
        <v>480</v>
      </c>
      <c r="L2408">
        <v>0.23029601499999999</v>
      </c>
      <c r="M2408" t="s">
        <v>31</v>
      </c>
      <c r="N2408">
        <v>20</v>
      </c>
      <c r="O2408">
        <v>3299</v>
      </c>
      <c r="P2408">
        <v>3905.666667</v>
      </c>
      <c r="Q2408">
        <v>4606</v>
      </c>
      <c r="R2408">
        <v>0.26920586800000001</v>
      </c>
      <c r="S2408">
        <v>0</v>
      </c>
      <c r="T2408">
        <v>55</v>
      </c>
    </row>
    <row r="2409" spans="1:20" x14ac:dyDescent="0.25">
      <c r="A2409" s="1">
        <v>45508</v>
      </c>
      <c r="B2409">
        <v>49</v>
      </c>
      <c r="C2409">
        <v>28520</v>
      </c>
      <c r="D2409">
        <v>636</v>
      </c>
      <c r="E2409" t="s">
        <v>20</v>
      </c>
      <c r="F2409" t="s">
        <v>25</v>
      </c>
      <c r="G2409">
        <v>10428</v>
      </c>
      <c r="H2409">
        <v>60</v>
      </c>
      <c r="I2409" t="s">
        <v>44</v>
      </c>
      <c r="J2409" t="s">
        <v>23</v>
      </c>
      <c r="K2409">
        <v>473</v>
      </c>
      <c r="L2409">
        <v>0.15612082699999999</v>
      </c>
      <c r="M2409" t="s">
        <v>38</v>
      </c>
      <c r="N2409">
        <v>34</v>
      </c>
      <c r="O2409">
        <v>4949</v>
      </c>
      <c r="P2409">
        <v>2376.666667</v>
      </c>
      <c r="Q2409">
        <v>34587</v>
      </c>
      <c r="R2409">
        <v>0.190000532</v>
      </c>
      <c r="S2409">
        <v>0</v>
      </c>
      <c r="T2409">
        <v>49</v>
      </c>
    </row>
    <row r="2410" spans="1:20" x14ac:dyDescent="0.25">
      <c r="A2410" s="1">
        <v>45509</v>
      </c>
      <c r="B2410">
        <v>49</v>
      </c>
      <c r="C2410">
        <v>42466</v>
      </c>
      <c r="E2410" t="s">
        <v>20</v>
      </c>
      <c r="F2410" t="s">
        <v>29</v>
      </c>
      <c r="G2410">
        <v>33309</v>
      </c>
      <c r="H2410">
        <v>36</v>
      </c>
      <c r="I2410" t="s">
        <v>26</v>
      </c>
      <c r="J2410" t="s">
        <v>30</v>
      </c>
      <c r="K2410">
        <v>425</v>
      </c>
      <c r="L2410">
        <v>0.37370229999999999</v>
      </c>
      <c r="M2410" t="s">
        <v>34</v>
      </c>
      <c r="N2410">
        <v>25</v>
      </c>
      <c r="O2410">
        <v>9113</v>
      </c>
      <c r="P2410">
        <v>3538.833333</v>
      </c>
      <c r="Q2410">
        <v>32660</v>
      </c>
      <c r="R2410">
        <v>0.19813477800000001</v>
      </c>
      <c r="S2410">
        <v>0</v>
      </c>
      <c r="T2410">
        <v>48</v>
      </c>
    </row>
    <row r="2411" spans="1:20" x14ac:dyDescent="0.25">
      <c r="A2411" s="1">
        <v>45510</v>
      </c>
      <c r="B2411">
        <v>26</v>
      </c>
      <c r="C2411">
        <v>24366</v>
      </c>
      <c r="D2411">
        <v>618</v>
      </c>
      <c r="F2411" t="s">
        <v>29</v>
      </c>
      <c r="G2411">
        <v>15849</v>
      </c>
      <c r="H2411">
        <v>84</v>
      </c>
      <c r="I2411" t="s">
        <v>22</v>
      </c>
      <c r="J2411" t="s">
        <v>30</v>
      </c>
      <c r="K2411">
        <v>311</v>
      </c>
      <c r="L2411">
        <v>0.212094375</v>
      </c>
      <c r="M2411" t="s">
        <v>24</v>
      </c>
      <c r="N2411">
        <v>19</v>
      </c>
      <c r="O2411">
        <v>4049</v>
      </c>
      <c r="P2411">
        <v>2030.5</v>
      </c>
      <c r="Q2411">
        <v>1452</v>
      </c>
      <c r="R2411">
        <v>0.25549046600000003</v>
      </c>
      <c r="S2411">
        <v>0</v>
      </c>
      <c r="T2411">
        <v>55</v>
      </c>
    </row>
    <row r="2412" spans="1:20" x14ac:dyDescent="0.25">
      <c r="A2412" s="1">
        <v>45511</v>
      </c>
      <c r="B2412">
        <v>49</v>
      </c>
      <c r="C2412">
        <v>27333</v>
      </c>
      <c r="D2412">
        <v>564</v>
      </c>
      <c r="E2412" t="s">
        <v>20</v>
      </c>
      <c r="F2412" t="s">
        <v>25</v>
      </c>
      <c r="G2412">
        <v>13413</v>
      </c>
      <c r="H2412">
        <v>48</v>
      </c>
      <c r="I2412" t="s">
        <v>26</v>
      </c>
      <c r="J2412" t="s">
        <v>30</v>
      </c>
      <c r="K2412">
        <v>338</v>
      </c>
      <c r="L2412">
        <v>0.41042794900000001</v>
      </c>
      <c r="M2412" t="s">
        <v>28</v>
      </c>
      <c r="N2412">
        <v>32</v>
      </c>
      <c r="O2412">
        <v>1385</v>
      </c>
      <c r="P2412">
        <v>2277.75</v>
      </c>
      <c r="Q2412">
        <v>3238</v>
      </c>
      <c r="R2412">
        <v>0.229213423</v>
      </c>
      <c r="S2412">
        <v>0</v>
      </c>
      <c r="T2412">
        <v>63</v>
      </c>
    </row>
    <row r="2413" spans="1:20" x14ac:dyDescent="0.25">
      <c r="A2413" s="1">
        <v>45512</v>
      </c>
      <c r="B2413">
        <v>58</v>
      </c>
      <c r="C2413">
        <v>65365</v>
      </c>
      <c r="D2413">
        <v>602</v>
      </c>
      <c r="E2413" t="s">
        <v>20</v>
      </c>
      <c r="F2413" t="s">
        <v>25</v>
      </c>
      <c r="G2413">
        <v>19894</v>
      </c>
      <c r="H2413">
        <v>84</v>
      </c>
      <c r="I2413" t="s">
        <v>22</v>
      </c>
      <c r="J2413" t="s">
        <v>30</v>
      </c>
      <c r="K2413">
        <v>1092</v>
      </c>
      <c r="L2413">
        <v>0.143019759</v>
      </c>
      <c r="M2413" t="s">
        <v>24</v>
      </c>
      <c r="N2413">
        <v>18</v>
      </c>
      <c r="O2413">
        <v>1976</v>
      </c>
      <c r="P2413">
        <v>5447.0833329999996</v>
      </c>
      <c r="Q2413">
        <v>11670</v>
      </c>
      <c r="R2413">
        <v>0.22205752200000001</v>
      </c>
      <c r="S2413">
        <v>0</v>
      </c>
      <c r="T2413">
        <v>46</v>
      </c>
    </row>
    <row r="2414" spans="1:20" x14ac:dyDescent="0.25">
      <c r="A2414" s="1">
        <v>45513</v>
      </c>
      <c r="B2414">
        <v>26</v>
      </c>
      <c r="C2414">
        <v>36806</v>
      </c>
      <c r="D2414">
        <v>569</v>
      </c>
      <c r="E2414" t="s">
        <v>20</v>
      </c>
      <c r="F2414" t="s">
        <v>32</v>
      </c>
      <c r="G2414">
        <v>36376</v>
      </c>
      <c r="H2414">
        <v>36</v>
      </c>
      <c r="I2414" t="s">
        <v>22</v>
      </c>
      <c r="J2414" t="s">
        <v>27</v>
      </c>
      <c r="K2414">
        <v>682</v>
      </c>
      <c r="L2414">
        <v>0.29098774799999999</v>
      </c>
      <c r="M2414" t="s">
        <v>24</v>
      </c>
      <c r="N2414">
        <v>20</v>
      </c>
      <c r="O2414">
        <v>3709</v>
      </c>
      <c r="P2414">
        <v>3067.166667</v>
      </c>
      <c r="Q2414">
        <v>57816</v>
      </c>
      <c r="R2414">
        <v>0.22620459200000001</v>
      </c>
      <c r="S2414">
        <v>0</v>
      </c>
      <c r="T2414">
        <v>62</v>
      </c>
    </row>
    <row r="2415" spans="1:20" x14ac:dyDescent="0.25">
      <c r="A2415" s="1">
        <v>45514</v>
      </c>
      <c r="B2415">
        <v>28</v>
      </c>
      <c r="C2415">
        <v>97102</v>
      </c>
      <c r="D2415">
        <v>627</v>
      </c>
      <c r="E2415" t="s">
        <v>33</v>
      </c>
      <c r="F2415" t="s">
        <v>41</v>
      </c>
      <c r="G2415">
        <v>35997</v>
      </c>
      <c r="H2415">
        <v>84</v>
      </c>
      <c r="I2415" t="s">
        <v>22</v>
      </c>
      <c r="J2415" t="s">
        <v>27</v>
      </c>
      <c r="K2415">
        <v>492</v>
      </c>
      <c r="L2415">
        <v>0.21020777099999999</v>
      </c>
      <c r="M2415" t="s">
        <v>28</v>
      </c>
      <c r="N2415">
        <v>25</v>
      </c>
      <c r="O2415">
        <v>2392</v>
      </c>
      <c r="P2415">
        <v>8091.8333329999996</v>
      </c>
      <c r="Q2415">
        <v>154288</v>
      </c>
      <c r="R2415">
        <v>0.241141935</v>
      </c>
      <c r="S2415">
        <v>1</v>
      </c>
      <c r="T2415">
        <v>36.799999999999997</v>
      </c>
    </row>
    <row r="2416" spans="1:20" x14ac:dyDescent="0.25">
      <c r="A2416" s="1">
        <v>45515</v>
      </c>
      <c r="B2416">
        <v>52</v>
      </c>
      <c r="C2416">
        <v>107917</v>
      </c>
      <c r="D2416">
        <v>666</v>
      </c>
      <c r="E2416" t="s">
        <v>20</v>
      </c>
      <c r="F2416" t="s">
        <v>21</v>
      </c>
      <c r="G2416">
        <v>24706</v>
      </c>
      <c r="H2416">
        <v>96</v>
      </c>
      <c r="I2416" t="s">
        <v>26</v>
      </c>
      <c r="J2416" t="s">
        <v>30</v>
      </c>
      <c r="K2416">
        <v>402</v>
      </c>
      <c r="L2416">
        <v>0.60553752999999999</v>
      </c>
      <c r="M2416" t="s">
        <v>31</v>
      </c>
      <c r="N2416">
        <v>27</v>
      </c>
      <c r="O2416">
        <v>27601</v>
      </c>
      <c r="P2416">
        <v>8993.0833330000005</v>
      </c>
      <c r="Q2416">
        <v>134794</v>
      </c>
      <c r="R2416">
        <v>0.231712639</v>
      </c>
      <c r="S2416">
        <v>1</v>
      </c>
      <c r="T2416">
        <v>38.4</v>
      </c>
    </row>
    <row r="2417" spans="1:20" x14ac:dyDescent="0.25">
      <c r="A2417" s="1">
        <v>45516</v>
      </c>
      <c r="B2417">
        <v>43</v>
      </c>
      <c r="C2417">
        <v>32641</v>
      </c>
      <c r="D2417">
        <v>628</v>
      </c>
      <c r="E2417" t="s">
        <v>20</v>
      </c>
      <c r="F2417" t="s">
        <v>29</v>
      </c>
      <c r="G2417">
        <v>27463</v>
      </c>
      <c r="H2417">
        <v>84</v>
      </c>
      <c r="I2417" t="s">
        <v>22</v>
      </c>
      <c r="J2417" t="s">
        <v>27</v>
      </c>
      <c r="K2417">
        <v>376</v>
      </c>
      <c r="L2417">
        <v>8.8693447999999994E-2</v>
      </c>
      <c r="M2417" t="s">
        <v>24</v>
      </c>
      <c r="N2417">
        <v>31</v>
      </c>
      <c r="O2417">
        <v>12473</v>
      </c>
      <c r="P2417">
        <v>2720.083333</v>
      </c>
      <c r="Q2417">
        <v>30460</v>
      </c>
      <c r="R2417">
        <v>0.25472654900000002</v>
      </c>
      <c r="S2417">
        <v>0</v>
      </c>
      <c r="T2417">
        <v>49</v>
      </c>
    </row>
    <row r="2418" spans="1:20" x14ac:dyDescent="0.25">
      <c r="A2418" s="1">
        <v>45517</v>
      </c>
      <c r="B2418">
        <v>46</v>
      </c>
      <c r="C2418">
        <v>15000</v>
      </c>
      <c r="D2418">
        <v>550</v>
      </c>
      <c r="E2418" t="s">
        <v>20</v>
      </c>
      <c r="F2418" t="s">
        <v>32</v>
      </c>
      <c r="G2418">
        <v>20375</v>
      </c>
      <c r="H2418">
        <v>12</v>
      </c>
      <c r="I2418" t="s">
        <v>35</v>
      </c>
      <c r="J2418" t="s">
        <v>30</v>
      </c>
      <c r="K2418">
        <v>486</v>
      </c>
      <c r="L2418">
        <v>0.23131138600000001</v>
      </c>
      <c r="M2418" t="s">
        <v>38</v>
      </c>
      <c r="N2418">
        <v>22</v>
      </c>
      <c r="O2418">
        <v>2313</v>
      </c>
      <c r="P2418">
        <v>1250</v>
      </c>
      <c r="Q2418">
        <v>94879</v>
      </c>
      <c r="R2418">
        <v>0.23622188599999999</v>
      </c>
      <c r="S2418">
        <v>0</v>
      </c>
      <c r="T2418">
        <v>52</v>
      </c>
    </row>
    <row r="2419" spans="1:20" x14ac:dyDescent="0.25">
      <c r="A2419" s="1">
        <v>45518</v>
      </c>
      <c r="B2419">
        <v>44</v>
      </c>
      <c r="C2419">
        <v>29424</v>
      </c>
      <c r="D2419">
        <v>532</v>
      </c>
      <c r="E2419" t="s">
        <v>20</v>
      </c>
      <c r="F2419" t="s">
        <v>32</v>
      </c>
      <c r="G2419">
        <v>13943</v>
      </c>
      <c r="H2419">
        <v>48</v>
      </c>
      <c r="I2419" t="s">
        <v>26</v>
      </c>
      <c r="J2419" t="s">
        <v>27</v>
      </c>
      <c r="K2419">
        <v>637</v>
      </c>
      <c r="L2419">
        <v>0.23171725600000001</v>
      </c>
      <c r="M2419" t="s">
        <v>24</v>
      </c>
      <c r="N2419">
        <v>25</v>
      </c>
      <c r="O2419">
        <v>42208</v>
      </c>
      <c r="P2419">
        <v>2452</v>
      </c>
      <c r="Q2419">
        <v>20624</v>
      </c>
      <c r="R2419">
        <v>0.223944909</v>
      </c>
      <c r="S2419">
        <v>0</v>
      </c>
      <c r="T2419">
        <v>56</v>
      </c>
    </row>
    <row r="2420" spans="1:20" x14ac:dyDescent="0.25">
      <c r="A2420" s="1">
        <v>45519</v>
      </c>
      <c r="B2420">
        <v>44</v>
      </c>
      <c r="C2420">
        <v>36749</v>
      </c>
      <c r="D2420">
        <v>567</v>
      </c>
      <c r="E2420" t="s">
        <v>20</v>
      </c>
      <c r="F2420" t="s">
        <v>21</v>
      </c>
      <c r="G2420">
        <v>26387</v>
      </c>
      <c r="H2420">
        <v>84</v>
      </c>
      <c r="I2420" t="s">
        <v>26</v>
      </c>
      <c r="J2420" t="s">
        <v>23</v>
      </c>
      <c r="K2420">
        <v>370</v>
      </c>
      <c r="L2420">
        <v>2.9103627999999999E-2</v>
      </c>
      <c r="M2420" t="s">
        <v>38</v>
      </c>
      <c r="N2420">
        <v>35</v>
      </c>
      <c r="O2420">
        <v>2749</v>
      </c>
      <c r="P2420">
        <v>3062.416667</v>
      </c>
      <c r="Q2420">
        <v>58787</v>
      </c>
      <c r="R2420">
        <v>0.26879998599999999</v>
      </c>
      <c r="S2420">
        <v>0</v>
      </c>
      <c r="T2420">
        <v>48</v>
      </c>
    </row>
    <row r="2421" spans="1:20" x14ac:dyDescent="0.25">
      <c r="A2421" s="1">
        <v>45520</v>
      </c>
      <c r="B2421">
        <v>24</v>
      </c>
      <c r="C2421">
        <v>66265</v>
      </c>
      <c r="D2421">
        <v>586</v>
      </c>
      <c r="E2421" t="s">
        <v>20</v>
      </c>
      <c r="G2421">
        <v>11536</v>
      </c>
      <c r="H2421">
        <v>60</v>
      </c>
      <c r="I2421" t="s">
        <v>22</v>
      </c>
      <c r="J2421" t="s">
        <v>30</v>
      </c>
      <c r="K2421">
        <v>587</v>
      </c>
      <c r="L2421">
        <v>0.24000574499999999</v>
      </c>
      <c r="M2421" t="s">
        <v>31</v>
      </c>
      <c r="N2421">
        <v>22</v>
      </c>
      <c r="O2421">
        <v>13520</v>
      </c>
      <c r="P2421">
        <v>5522.0833329999996</v>
      </c>
      <c r="Q2421">
        <v>28546</v>
      </c>
      <c r="R2421">
        <v>0.24078518400000001</v>
      </c>
      <c r="S2421">
        <v>0</v>
      </c>
      <c r="T2421">
        <v>55</v>
      </c>
    </row>
    <row r="2422" spans="1:20" x14ac:dyDescent="0.25">
      <c r="A2422" s="1">
        <v>45521</v>
      </c>
      <c r="B2422">
        <v>52</v>
      </c>
      <c r="C2422">
        <v>70016</v>
      </c>
      <c r="D2422">
        <v>574</v>
      </c>
      <c r="E2422" t="s">
        <v>20</v>
      </c>
      <c r="F2422" t="s">
        <v>32</v>
      </c>
      <c r="G2422">
        <v>20323</v>
      </c>
      <c r="H2422">
        <v>120</v>
      </c>
      <c r="I2422" t="s">
        <v>22</v>
      </c>
      <c r="J2422" t="s">
        <v>27</v>
      </c>
      <c r="K2422">
        <v>434</v>
      </c>
      <c r="L2422">
        <v>0.188906198</v>
      </c>
      <c r="M2422" t="s">
        <v>24</v>
      </c>
      <c r="N2422">
        <v>34</v>
      </c>
      <c r="O2422">
        <v>1044</v>
      </c>
      <c r="P2422">
        <v>5834.6666670000004</v>
      </c>
      <c r="Q2422">
        <v>32725</v>
      </c>
      <c r="R2422">
        <v>0.28662035499999999</v>
      </c>
      <c r="S2422">
        <v>0</v>
      </c>
      <c r="T2422">
        <v>49</v>
      </c>
    </row>
    <row r="2423" spans="1:20" x14ac:dyDescent="0.25">
      <c r="A2423" s="1">
        <v>45522</v>
      </c>
      <c r="B2423">
        <v>54</v>
      </c>
      <c r="C2423">
        <v>50776</v>
      </c>
      <c r="D2423">
        <v>648</v>
      </c>
      <c r="E2423" t="s">
        <v>20</v>
      </c>
      <c r="H2423">
        <v>60</v>
      </c>
      <c r="I2423" t="s">
        <v>26</v>
      </c>
      <c r="J2423" t="s">
        <v>27</v>
      </c>
      <c r="K2423">
        <v>661</v>
      </c>
      <c r="L2423">
        <v>0.51117617100000001</v>
      </c>
      <c r="M2423" t="s">
        <v>31</v>
      </c>
      <c r="N2423">
        <v>25</v>
      </c>
      <c r="O2423">
        <v>9351</v>
      </c>
      <c r="P2423">
        <v>4231.3333329999996</v>
      </c>
      <c r="Q2423">
        <v>2796</v>
      </c>
      <c r="R2423">
        <v>0.189642116</v>
      </c>
      <c r="S2423">
        <v>1</v>
      </c>
      <c r="T2423">
        <v>44.8</v>
      </c>
    </row>
    <row r="2424" spans="1:20" x14ac:dyDescent="0.25">
      <c r="A2424" s="1">
        <v>45523</v>
      </c>
      <c r="B2424">
        <v>37</v>
      </c>
      <c r="C2424">
        <v>77980</v>
      </c>
      <c r="D2424">
        <v>509</v>
      </c>
      <c r="E2424" t="s">
        <v>33</v>
      </c>
      <c r="F2424" t="s">
        <v>29</v>
      </c>
      <c r="G2424">
        <v>10486</v>
      </c>
      <c r="H2424">
        <v>60</v>
      </c>
      <c r="I2424" t="s">
        <v>26</v>
      </c>
      <c r="J2424" t="s">
        <v>30</v>
      </c>
      <c r="K2424">
        <v>1080</v>
      </c>
      <c r="L2424">
        <v>0.13203629</v>
      </c>
      <c r="M2424" t="s">
        <v>24</v>
      </c>
      <c r="N2424">
        <v>19</v>
      </c>
      <c r="O2424">
        <v>3931</v>
      </c>
      <c r="P2424">
        <v>6498.3333329999996</v>
      </c>
      <c r="Q2424">
        <v>275426</v>
      </c>
      <c r="R2424">
        <v>0.25577717599999999</v>
      </c>
      <c r="S2424">
        <v>1</v>
      </c>
      <c r="T2424">
        <v>40</v>
      </c>
    </row>
    <row r="2425" spans="1:20" x14ac:dyDescent="0.25">
      <c r="A2425" s="1">
        <v>45524</v>
      </c>
      <c r="B2425">
        <v>39</v>
      </c>
      <c r="C2425">
        <v>225011</v>
      </c>
      <c r="D2425">
        <v>629</v>
      </c>
      <c r="E2425" t="s">
        <v>20</v>
      </c>
      <c r="F2425" t="s">
        <v>25</v>
      </c>
      <c r="H2425">
        <v>60</v>
      </c>
      <c r="I2425" t="s">
        <v>26</v>
      </c>
      <c r="J2425" t="s">
        <v>27</v>
      </c>
      <c r="K2425">
        <v>365</v>
      </c>
      <c r="L2425">
        <v>0.503120872</v>
      </c>
      <c r="M2425" t="s">
        <v>28</v>
      </c>
      <c r="N2425">
        <v>18</v>
      </c>
      <c r="O2425">
        <v>3104</v>
      </c>
      <c r="P2425">
        <v>18750.916669999999</v>
      </c>
      <c r="Q2425">
        <v>166635</v>
      </c>
      <c r="R2425">
        <v>0.19066244700000001</v>
      </c>
      <c r="S2425">
        <v>1</v>
      </c>
      <c r="T2425">
        <v>44.8</v>
      </c>
    </row>
    <row r="2426" spans="1:20" x14ac:dyDescent="0.25">
      <c r="A2426" t="s">
        <v>177</v>
      </c>
      <c r="B2426">
        <v>21</v>
      </c>
      <c r="C2426">
        <v>37540</v>
      </c>
      <c r="D2426">
        <v>505</v>
      </c>
      <c r="E2426" t="s">
        <v>46</v>
      </c>
      <c r="F2426" t="s">
        <v>67</v>
      </c>
      <c r="G2426">
        <v>32928</v>
      </c>
      <c r="H2426">
        <v>120</v>
      </c>
      <c r="I2426" t="s">
        <v>22</v>
      </c>
      <c r="J2426" t="s">
        <v>23</v>
      </c>
      <c r="K2426">
        <v>442</v>
      </c>
      <c r="L2426">
        <v>0.744206268</v>
      </c>
      <c r="M2426" t="s">
        <v>38</v>
      </c>
      <c r="N2426">
        <v>19</v>
      </c>
      <c r="O2426">
        <v>1989</v>
      </c>
      <c r="P2426">
        <v>3128.333333</v>
      </c>
      <c r="Q2426">
        <v>14581</v>
      </c>
      <c r="R2426">
        <v>0.32822333199999998</v>
      </c>
      <c r="S2426">
        <v>0</v>
      </c>
      <c r="T2426">
        <v>61</v>
      </c>
    </row>
    <row r="2427" spans="1:20" x14ac:dyDescent="0.25">
      <c r="A2427" t="s">
        <v>178</v>
      </c>
      <c r="B2427">
        <v>46</v>
      </c>
      <c r="D2427">
        <v>633</v>
      </c>
      <c r="E2427" t="s">
        <v>54</v>
      </c>
      <c r="F2427" t="s">
        <v>76</v>
      </c>
      <c r="G2427">
        <v>30625</v>
      </c>
      <c r="I2427" t="s">
        <v>26</v>
      </c>
      <c r="J2427" t="s">
        <v>27</v>
      </c>
      <c r="K2427">
        <v>312</v>
      </c>
      <c r="L2427">
        <v>0.42795355699999998</v>
      </c>
      <c r="M2427" t="s">
        <v>28</v>
      </c>
      <c r="N2427">
        <v>24</v>
      </c>
      <c r="O2427">
        <v>202</v>
      </c>
      <c r="P2427">
        <v>3889.166667</v>
      </c>
      <c r="Q2427">
        <v>14703</v>
      </c>
      <c r="R2427">
        <v>0.29213986199999997</v>
      </c>
      <c r="S2427">
        <v>0</v>
      </c>
      <c r="T2427">
        <v>67</v>
      </c>
    </row>
    <row r="2428" spans="1:20" x14ac:dyDescent="0.25">
      <c r="A2428" s="1">
        <v>45527</v>
      </c>
      <c r="B2428">
        <v>46</v>
      </c>
      <c r="C2428">
        <v>27018</v>
      </c>
      <c r="D2428">
        <v>563</v>
      </c>
      <c r="E2428" t="s">
        <v>33</v>
      </c>
      <c r="F2428" t="s">
        <v>32</v>
      </c>
      <c r="G2428">
        <v>32504</v>
      </c>
      <c r="H2428">
        <v>48</v>
      </c>
      <c r="I2428" t="s">
        <v>35</v>
      </c>
      <c r="J2428" t="s">
        <v>27</v>
      </c>
      <c r="K2428">
        <v>430</v>
      </c>
      <c r="L2428">
        <v>0.25634117299999998</v>
      </c>
      <c r="M2428" t="s">
        <v>24</v>
      </c>
      <c r="N2428">
        <v>21</v>
      </c>
      <c r="O2428">
        <v>3634</v>
      </c>
      <c r="P2428">
        <v>2251.5</v>
      </c>
      <c r="Q2428">
        <v>79594</v>
      </c>
      <c r="R2428">
        <v>0.22296371300000001</v>
      </c>
      <c r="S2428">
        <v>0</v>
      </c>
      <c r="T2428">
        <v>56</v>
      </c>
    </row>
    <row r="2429" spans="1:20" x14ac:dyDescent="0.25">
      <c r="A2429" s="1">
        <v>45528</v>
      </c>
      <c r="B2429">
        <v>39</v>
      </c>
      <c r="C2429">
        <v>49067</v>
      </c>
      <c r="D2429">
        <v>568</v>
      </c>
      <c r="E2429" t="s">
        <v>20</v>
      </c>
      <c r="F2429" t="s">
        <v>32</v>
      </c>
      <c r="G2429">
        <v>17100</v>
      </c>
      <c r="H2429">
        <v>72</v>
      </c>
      <c r="I2429" t="s">
        <v>22</v>
      </c>
      <c r="J2429" t="s">
        <v>30</v>
      </c>
      <c r="K2429">
        <v>515</v>
      </c>
      <c r="L2429">
        <v>0.26564820300000003</v>
      </c>
      <c r="M2429" t="s">
        <v>24</v>
      </c>
      <c r="N2429">
        <v>26</v>
      </c>
      <c r="O2429">
        <v>4935</v>
      </c>
      <c r="P2429">
        <v>4088.916667</v>
      </c>
      <c r="Q2429">
        <v>19909</v>
      </c>
      <c r="R2429">
        <v>0.24275738899999999</v>
      </c>
      <c r="S2429">
        <v>0</v>
      </c>
      <c r="T2429">
        <v>54</v>
      </c>
    </row>
    <row r="2430" spans="1:20" x14ac:dyDescent="0.25">
      <c r="A2430" s="1">
        <v>45529</v>
      </c>
      <c r="B2430">
        <v>53</v>
      </c>
      <c r="C2430">
        <v>98660</v>
      </c>
      <c r="D2430">
        <v>629</v>
      </c>
      <c r="E2430" t="s">
        <v>20</v>
      </c>
      <c r="F2430" t="s">
        <v>32</v>
      </c>
      <c r="G2430">
        <v>21283</v>
      </c>
      <c r="H2430">
        <v>12</v>
      </c>
      <c r="I2430" t="s">
        <v>22</v>
      </c>
      <c r="J2430" t="s">
        <v>30</v>
      </c>
      <c r="K2430">
        <v>351</v>
      </c>
      <c r="L2430">
        <v>0.33486111400000002</v>
      </c>
      <c r="M2430" t="s">
        <v>38</v>
      </c>
      <c r="N2430">
        <v>27</v>
      </c>
      <c r="O2430">
        <v>3251</v>
      </c>
      <c r="P2430">
        <v>8221.6666669999995</v>
      </c>
      <c r="Q2430">
        <v>420384</v>
      </c>
      <c r="R2430">
        <v>0.19504044300000001</v>
      </c>
      <c r="S2430">
        <v>1</v>
      </c>
      <c r="T2430">
        <v>39.200000000000003</v>
      </c>
    </row>
    <row r="2431" spans="1:20" x14ac:dyDescent="0.25">
      <c r="A2431" s="1">
        <v>45530</v>
      </c>
      <c r="B2431">
        <v>35</v>
      </c>
      <c r="C2431">
        <v>40701</v>
      </c>
      <c r="D2431">
        <v>619</v>
      </c>
      <c r="E2431" t="s">
        <v>20</v>
      </c>
      <c r="H2431">
        <v>48</v>
      </c>
      <c r="I2431" t="s">
        <v>22</v>
      </c>
      <c r="J2431" t="s">
        <v>30</v>
      </c>
      <c r="K2431">
        <v>546</v>
      </c>
      <c r="L2431">
        <v>5.2413040000000001E-2</v>
      </c>
      <c r="M2431" t="s">
        <v>24</v>
      </c>
      <c r="N2431">
        <v>24</v>
      </c>
      <c r="O2431">
        <v>2681</v>
      </c>
      <c r="P2431">
        <v>3391.75</v>
      </c>
      <c r="Q2431">
        <v>8809</v>
      </c>
      <c r="R2431">
        <v>0.210435442</v>
      </c>
      <c r="S2431">
        <v>0</v>
      </c>
      <c r="T2431">
        <v>49</v>
      </c>
    </row>
    <row r="2432" spans="1:20" x14ac:dyDescent="0.25">
      <c r="A2432" s="1">
        <v>45531</v>
      </c>
      <c r="B2432">
        <v>46</v>
      </c>
      <c r="C2432">
        <v>47844</v>
      </c>
      <c r="D2432">
        <v>606</v>
      </c>
      <c r="E2432" t="s">
        <v>20</v>
      </c>
      <c r="F2432" t="s">
        <v>29</v>
      </c>
      <c r="G2432">
        <v>19427</v>
      </c>
      <c r="H2432">
        <v>48</v>
      </c>
      <c r="I2432" t="s">
        <v>26</v>
      </c>
      <c r="J2432" t="s">
        <v>27</v>
      </c>
      <c r="K2432">
        <v>415</v>
      </c>
      <c r="L2432">
        <v>0.40302754699999999</v>
      </c>
      <c r="M2432" t="s">
        <v>28</v>
      </c>
      <c r="N2432">
        <v>29</v>
      </c>
      <c r="O2432">
        <v>11848</v>
      </c>
      <c r="P2432">
        <v>3987</v>
      </c>
      <c r="Q2432">
        <v>59066</v>
      </c>
      <c r="R2432">
        <v>0.211289487</v>
      </c>
      <c r="S2432">
        <v>0</v>
      </c>
      <c r="T2432">
        <v>55</v>
      </c>
    </row>
    <row r="2433" spans="1:20" x14ac:dyDescent="0.25">
      <c r="A2433" s="1">
        <v>45532</v>
      </c>
      <c r="B2433">
        <v>27</v>
      </c>
      <c r="C2433">
        <v>30810</v>
      </c>
      <c r="D2433">
        <v>534</v>
      </c>
      <c r="E2433" t="s">
        <v>33</v>
      </c>
      <c r="F2433" t="s">
        <v>29</v>
      </c>
      <c r="G2433">
        <v>20987</v>
      </c>
      <c r="H2433">
        <v>60</v>
      </c>
      <c r="I2433" t="s">
        <v>44</v>
      </c>
      <c r="J2433" t="s">
        <v>30</v>
      </c>
      <c r="K2433">
        <v>375</v>
      </c>
      <c r="L2433">
        <v>5.9799289999999998E-2</v>
      </c>
      <c r="M2433" t="s">
        <v>38</v>
      </c>
      <c r="N2433">
        <v>33</v>
      </c>
      <c r="O2433">
        <v>3061</v>
      </c>
      <c r="P2433">
        <v>2567.5</v>
      </c>
      <c r="Q2433">
        <v>56113</v>
      </c>
      <c r="R2433">
        <v>0.26614071</v>
      </c>
      <c r="S2433">
        <v>0</v>
      </c>
      <c r="T2433">
        <v>53</v>
      </c>
    </row>
    <row r="2434" spans="1:20" x14ac:dyDescent="0.25">
      <c r="A2434" s="1">
        <v>45533</v>
      </c>
      <c r="B2434">
        <v>39</v>
      </c>
      <c r="C2434">
        <v>29173</v>
      </c>
      <c r="D2434">
        <v>640</v>
      </c>
      <c r="E2434" t="s">
        <v>20</v>
      </c>
      <c r="F2434" t="s">
        <v>29</v>
      </c>
      <c r="G2434">
        <v>17946</v>
      </c>
      <c r="H2434">
        <v>84</v>
      </c>
      <c r="I2434" t="s">
        <v>22</v>
      </c>
      <c r="J2434" t="s">
        <v>27</v>
      </c>
      <c r="K2434">
        <v>540</v>
      </c>
      <c r="L2434">
        <v>0.152422008</v>
      </c>
      <c r="M2434" t="s">
        <v>28</v>
      </c>
      <c r="N2434">
        <v>22</v>
      </c>
      <c r="O2434">
        <v>2493</v>
      </c>
      <c r="P2434">
        <v>2431.083333</v>
      </c>
      <c r="Q2434">
        <v>206984</v>
      </c>
      <c r="R2434">
        <v>0.205184004</v>
      </c>
      <c r="S2434">
        <v>0</v>
      </c>
      <c r="T2434">
        <v>45</v>
      </c>
    </row>
    <row r="2435" spans="1:20" x14ac:dyDescent="0.25">
      <c r="A2435" s="1">
        <v>45534</v>
      </c>
      <c r="B2435">
        <v>37</v>
      </c>
      <c r="C2435">
        <v>70820</v>
      </c>
      <c r="D2435">
        <v>524</v>
      </c>
      <c r="F2435" t="s">
        <v>41</v>
      </c>
      <c r="G2435">
        <v>10618</v>
      </c>
      <c r="H2435">
        <v>48</v>
      </c>
      <c r="I2435" t="s">
        <v>22</v>
      </c>
      <c r="J2435" t="s">
        <v>30</v>
      </c>
      <c r="K2435">
        <v>334</v>
      </c>
      <c r="L2435">
        <v>0.364640297</v>
      </c>
      <c r="M2435" t="s">
        <v>28</v>
      </c>
      <c r="N2435">
        <v>31</v>
      </c>
      <c r="O2435">
        <v>1414</v>
      </c>
      <c r="P2435">
        <v>5901.6666670000004</v>
      </c>
      <c r="Q2435">
        <v>20059</v>
      </c>
      <c r="R2435">
        <v>0.20595671600000001</v>
      </c>
      <c r="S2435">
        <v>1</v>
      </c>
      <c r="T2435">
        <v>43.2</v>
      </c>
    </row>
    <row r="2436" spans="1:20" x14ac:dyDescent="0.25">
      <c r="A2436" s="1">
        <v>45535</v>
      </c>
      <c r="B2436">
        <v>42</v>
      </c>
      <c r="C2436">
        <v>47084</v>
      </c>
      <c r="D2436">
        <v>587</v>
      </c>
      <c r="E2436" t="s">
        <v>20</v>
      </c>
      <c r="F2436" t="s">
        <v>32</v>
      </c>
      <c r="G2436">
        <v>29300</v>
      </c>
      <c r="H2436">
        <v>108</v>
      </c>
      <c r="I2436" t="s">
        <v>26</v>
      </c>
      <c r="J2436" t="s">
        <v>34</v>
      </c>
      <c r="K2436">
        <v>416</v>
      </c>
      <c r="L2436">
        <v>0.170767534</v>
      </c>
      <c r="M2436" t="s">
        <v>24</v>
      </c>
      <c r="N2436">
        <v>25</v>
      </c>
      <c r="O2436">
        <v>4916</v>
      </c>
      <c r="P2436">
        <v>3923.666667</v>
      </c>
      <c r="Q2436">
        <v>59134</v>
      </c>
      <c r="R2436">
        <v>0.23718756499999999</v>
      </c>
      <c r="S2436">
        <v>0</v>
      </c>
      <c r="T2436">
        <v>50</v>
      </c>
    </row>
    <row r="2437" spans="1:20" x14ac:dyDescent="0.25">
      <c r="A2437" s="1">
        <v>45536</v>
      </c>
      <c r="B2437">
        <v>35</v>
      </c>
      <c r="C2437">
        <v>37033</v>
      </c>
      <c r="D2437">
        <v>602</v>
      </c>
      <c r="E2437" t="s">
        <v>20</v>
      </c>
      <c r="F2437" t="s">
        <v>32</v>
      </c>
      <c r="G2437">
        <v>9308</v>
      </c>
      <c r="H2437">
        <v>48</v>
      </c>
      <c r="I2437" t="s">
        <v>22</v>
      </c>
      <c r="J2437" t="s">
        <v>30</v>
      </c>
      <c r="K2437">
        <v>484</v>
      </c>
      <c r="L2437">
        <v>0.20604829299999999</v>
      </c>
      <c r="M2437" t="s">
        <v>34</v>
      </c>
      <c r="N2437">
        <v>21</v>
      </c>
      <c r="O2437">
        <v>2437</v>
      </c>
      <c r="P2437">
        <v>3086.083333</v>
      </c>
      <c r="Q2437">
        <v>75199</v>
      </c>
      <c r="R2437">
        <v>0.198157588</v>
      </c>
      <c r="S2437">
        <v>0</v>
      </c>
      <c r="T2437">
        <v>54</v>
      </c>
    </row>
    <row r="2438" spans="1:20" x14ac:dyDescent="0.25">
      <c r="A2438" s="1">
        <v>45537</v>
      </c>
      <c r="B2438">
        <v>38</v>
      </c>
      <c r="C2438">
        <v>133379</v>
      </c>
      <c r="D2438">
        <v>561</v>
      </c>
      <c r="E2438" t="s">
        <v>20</v>
      </c>
      <c r="F2438" t="s">
        <v>32</v>
      </c>
      <c r="G2438">
        <v>23119</v>
      </c>
      <c r="H2438">
        <v>36</v>
      </c>
      <c r="I2438" t="s">
        <v>22</v>
      </c>
      <c r="J2438" t="s">
        <v>30</v>
      </c>
      <c r="K2438">
        <v>712</v>
      </c>
      <c r="L2438">
        <v>0.13840122599999999</v>
      </c>
      <c r="M2438" t="s">
        <v>28</v>
      </c>
      <c r="N2438">
        <v>23</v>
      </c>
      <c r="O2438">
        <v>1091</v>
      </c>
      <c r="P2438">
        <v>11114.916670000001</v>
      </c>
      <c r="Q2438">
        <v>22168</v>
      </c>
      <c r="R2438">
        <v>0.21388650000000001</v>
      </c>
      <c r="S2438">
        <v>1</v>
      </c>
      <c r="T2438">
        <v>38.4</v>
      </c>
    </row>
    <row r="2439" spans="1:20" x14ac:dyDescent="0.25">
      <c r="A2439" s="1">
        <v>45538</v>
      </c>
      <c r="B2439">
        <v>49</v>
      </c>
      <c r="C2439">
        <v>64137</v>
      </c>
      <c r="D2439">
        <v>524</v>
      </c>
      <c r="F2439" t="s">
        <v>21</v>
      </c>
      <c r="H2439">
        <v>36</v>
      </c>
      <c r="I2439" t="s">
        <v>22</v>
      </c>
      <c r="J2439" t="s">
        <v>30</v>
      </c>
      <c r="K2439">
        <v>337</v>
      </c>
      <c r="L2439">
        <v>0.51693871000000002</v>
      </c>
      <c r="M2439" t="s">
        <v>31</v>
      </c>
      <c r="N2439">
        <v>25</v>
      </c>
      <c r="O2439">
        <v>15224</v>
      </c>
      <c r="P2439">
        <v>5344.75</v>
      </c>
      <c r="Q2439">
        <v>389863</v>
      </c>
      <c r="R2439">
        <v>0.20006955000000001</v>
      </c>
      <c r="S2439">
        <v>1</v>
      </c>
      <c r="T2439">
        <v>40.799999999999997</v>
      </c>
    </row>
    <row r="2440" spans="1:20" x14ac:dyDescent="0.25">
      <c r="A2440" s="1">
        <v>45539</v>
      </c>
      <c r="B2440">
        <v>34</v>
      </c>
      <c r="C2440">
        <v>21163</v>
      </c>
      <c r="D2440">
        <v>508</v>
      </c>
      <c r="E2440" t="s">
        <v>20</v>
      </c>
      <c r="F2440" t="s">
        <v>25</v>
      </c>
      <c r="G2440">
        <v>59842</v>
      </c>
      <c r="H2440">
        <v>60</v>
      </c>
      <c r="I2440" t="s">
        <v>26</v>
      </c>
      <c r="J2440" t="s">
        <v>23</v>
      </c>
      <c r="K2440">
        <v>334</v>
      </c>
      <c r="L2440">
        <v>0.13854646700000001</v>
      </c>
      <c r="M2440" t="s">
        <v>28</v>
      </c>
      <c r="N2440">
        <v>31</v>
      </c>
      <c r="O2440">
        <v>3928</v>
      </c>
      <c r="P2440">
        <v>1763.583333</v>
      </c>
      <c r="Q2440">
        <v>9584</v>
      </c>
      <c r="R2440">
        <v>0.37301040000000002</v>
      </c>
      <c r="S2440">
        <v>0</v>
      </c>
      <c r="T2440">
        <v>53</v>
      </c>
    </row>
    <row r="2441" spans="1:20" x14ac:dyDescent="0.25">
      <c r="A2441" s="1">
        <v>45540</v>
      </c>
      <c r="B2441">
        <v>20</v>
      </c>
      <c r="C2441">
        <v>65439</v>
      </c>
      <c r="D2441">
        <v>564</v>
      </c>
      <c r="E2441" t="s">
        <v>20</v>
      </c>
      <c r="F2441" t="s">
        <v>29</v>
      </c>
      <c r="G2441">
        <v>9010</v>
      </c>
      <c r="H2441">
        <v>12</v>
      </c>
      <c r="I2441" t="s">
        <v>26</v>
      </c>
      <c r="J2441" t="s">
        <v>23</v>
      </c>
      <c r="K2441">
        <v>476</v>
      </c>
      <c r="L2441">
        <v>0.113332471</v>
      </c>
      <c r="M2441" t="s">
        <v>24</v>
      </c>
      <c r="N2441">
        <v>27</v>
      </c>
      <c r="O2441">
        <v>1442</v>
      </c>
      <c r="P2441">
        <v>5453.25</v>
      </c>
      <c r="Q2441">
        <v>167195</v>
      </c>
      <c r="R2441">
        <v>0.19674753</v>
      </c>
      <c r="S2441">
        <v>1</v>
      </c>
      <c r="T2441">
        <v>38.4</v>
      </c>
    </row>
    <row r="2442" spans="1:20" x14ac:dyDescent="0.25">
      <c r="A2442" s="1">
        <v>45541</v>
      </c>
      <c r="B2442">
        <v>60</v>
      </c>
      <c r="C2442">
        <v>39392</v>
      </c>
      <c r="D2442">
        <v>615</v>
      </c>
      <c r="E2442" t="s">
        <v>20</v>
      </c>
      <c r="F2442" t="s">
        <v>32</v>
      </c>
      <c r="G2442">
        <v>20577</v>
      </c>
      <c r="H2442">
        <v>36</v>
      </c>
      <c r="I2442" t="s">
        <v>22</v>
      </c>
      <c r="J2442" t="s">
        <v>30</v>
      </c>
      <c r="K2442">
        <v>295</v>
      </c>
      <c r="L2442">
        <v>0.386485246</v>
      </c>
      <c r="M2442" t="s">
        <v>34</v>
      </c>
      <c r="N2442">
        <v>17</v>
      </c>
      <c r="O2442">
        <v>5161</v>
      </c>
      <c r="P2442">
        <v>3282.666667</v>
      </c>
      <c r="Q2442">
        <v>30608</v>
      </c>
      <c r="R2442">
        <v>0.18986910700000001</v>
      </c>
      <c r="S2442">
        <v>0</v>
      </c>
      <c r="T2442">
        <v>51</v>
      </c>
    </row>
    <row r="2443" spans="1:20" x14ac:dyDescent="0.25">
      <c r="A2443" s="1">
        <v>45542</v>
      </c>
      <c r="B2443">
        <v>56</v>
      </c>
      <c r="D2443">
        <v>562</v>
      </c>
      <c r="E2443" t="s">
        <v>20</v>
      </c>
      <c r="F2443" t="s">
        <v>25</v>
      </c>
      <c r="G2443">
        <v>77257</v>
      </c>
      <c r="I2443" t="s">
        <v>22</v>
      </c>
      <c r="J2443" t="s">
        <v>27</v>
      </c>
      <c r="K2443">
        <v>354</v>
      </c>
      <c r="L2443">
        <v>0.119903704</v>
      </c>
      <c r="M2443" t="s">
        <v>38</v>
      </c>
      <c r="N2443">
        <v>21</v>
      </c>
      <c r="O2443">
        <v>1100</v>
      </c>
      <c r="P2443">
        <v>3220.833333</v>
      </c>
      <c r="Q2443">
        <v>230209</v>
      </c>
      <c r="R2443">
        <v>0.28844012099999999</v>
      </c>
      <c r="S2443">
        <v>0</v>
      </c>
      <c r="T2443">
        <v>47</v>
      </c>
    </row>
    <row r="2444" spans="1:20" x14ac:dyDescent="0.25">
      <c r="A2444" s="1">
        <v>45543</v>
      </c>
      <c r="B2444">
        <v>24</v>
      </c>
      <c r="C2444">
        <v>34342</v>
      </c>
      <c r="D2444">
        <v>604</v>
      </c>
      <c r="E2444" t="s">
        <v>20</v>
      </c>
      <c r="F2444" t="s">
        <v>32</v>
      </c>
      <c r="G2444">
        <v>11405</v>
      </c>
      <c r="H2444">
        <v>60</v>
      </c>
      <c r="I2444" t="s">
        <v>22</v>
      </c>
      <c r="J2444" t="s">
        <v>30</v>
      </c>
      <c r="K2444">
        <v>739</v>
      </c>
      <c r="L2444">
        <v>0.20614984</v>
      </c>
      <c r="M2444" t="s">
        <v>31</v>
      </c>
      <c r="N2444">
        <v>18</v>
      </c>
      <c r="O2444">
        <v>516</v>
      </c>
      <c r="P2444">
        <v>2861.833333</v>
      </c>
      <c r="Q2444">
        <v>73630</v>
      </c>
      <c r="R2444">
        <v>0.182660657</v>
      </c>
      <c r="S2444">
        <v>0</v>
      </c>
      <c r="T2444">
        <v>51</v>
      </c>
    </row>
    <row r="2445" spans="1:20" x14ac:dyDescent="0.25">
      <c r="A2445" s="1">
        <v>45544</v>
      </c>
      <c r="B2445">
        <v>48</v>
      </c>
      <c r="C2445">
        <v>38178</v>
      </c>
      <c r="D2445">
        <v>617</v>
      </c>
      <c r="E2445" t="s">
        <v>20</v>
      </c>
      <c r="F2445" t="s">
        <v>25</v>
      </c>
      <c r="G2445">
        <v>9892</v>
      </c>
      <c r="H2445">
        <v>60</v>
      </c>
      <c r="I2445" t="s">
        <v>22</v>
      </c>
      <c r="J2445" t="s">
        <v>23</v>
      </c>
      <c r="K2445">
        <v>499</v>
      </c>
      <c r="L2445">
        <v>0.44217213399999999</v>
      </c>
      <c r="M2445" t="s">
        <v>34</v>
      </c>
      <c r="N2445">
        <v>28</v>
      </c>
      <c r="O2445">
        <v>4479</v>
      </c>
      <c r="P2445">
        <v>3181.5</v>
      </c>
      <c r="Q2445">
        <v>10203</v>
      </c>
      <c r="R2445">
        <v>0.198456352</v>
      </c>
      <c r="S2445">
        <v>0</v>
      </c>
      <c r="T2445">
        <v>56</v>
      </c>
    </row>
    <row r="2446" spans="1:20" x14ac:dyDescent="0.25">
      <c r="A2446" s="1">
        <v>45545</v>
      </c>
      <c r="B2446">
        <v>33</v>
      </c>
      <c r="C2446">
        <v>46442</v>
      </c>
      <c r="D2446">
        <v>592</v>
      </c>
      <c r="E2446" t="s">
        <v>52</v>
      </c>
      <c r="F2446" t="s">
        <v>32</v>
      </c>
      <c r="G2446">
        <v>17992</v>
      </c>
      <c r="H2446">
        <v>96</v>
      </c>
      <c r="I2446" t="s">
        <v>22</v>
      </c>
      <c r="J2446" t="s">
        <v>34</v>
      </c>
      <c r="K2446">
        <v>478</v>
      </c>
      <c r="L2446">
        <v>0.171727665</v>
      </c>
      <c r="M2446" t="s">
        <v>31</v>
      </c>
      <c r="N2446">
        <v>20</v>
      </c>
      <c r="O2446">
        <v>4705</v>
      </c>
      <c r="P2446">
        <v>3870.166667</v>
      </c>
      <c r="Q2446">
        <v>26190</v>
      </c>
      <c r="R2446">
        <v>0.26408767</v>
      </c>
      <c r="S2446">
        <v>0</v>
      </c>
      <c r="T2446">
        <v>51</v>
      </c>
    </row>
    <row r="2447" spans="1:20" x14ac:dyDescent="0.25">
      <c r="A2447" s="1">
        <v>45546</v>
      </c>
      <c r="B2447">
        <v>43</v>
      </c>
      <c r="C2447">
        <v>181768</v>
      </c>
      <c r="D2447">
        <v>520</v>
      </c>
      <c r="E2447" t="s">
        <v>20</v>
      </c>
      <c r="F2447" t="s">
        <v>29</v>
      </c>
      <c r="G2447">
        <v>13400</v>
      </c>
      <c r="H2447">
        <v>12</v>
      </c>
      <c r="I2447" t="s">
        <v>22</v>
      </c>
      <c r="J2447" t="s">
        <v>30</v>
      </c>
      <c r="K2447">
        <v>365</v>
      </c>
      <c r="L2447">
        <v>0.41946468399999998</v>
      </c>
      <c r="M2447" t="s">
        <v>38</v>
      </c>
      <c r="N2447">
        <v>24</v>
      </c>
      <c r="O2447">
        <v>6220</v>
      </c>
      <c r="P2447">
        <v>15147.333329999999</v>
      </c>
      <c r="Q2447">
        <v>57465</v>
      </c>
      <c r="R2447">
        <v>0.19866414600000001</v>
      </c>
      <c r="S2447">
        <v>1</v>
      </c>
      <c r="T2447">
        <v>41.6</v>
      </c>
    </row>
    <row r="2448" spans="1:20" x14ac:dyDescent="0.25">
      <c r="A2448" s="1">
        <v>45547</v>
      </c>
      <c r="B2448">
        <v>43</v>
      </c>
      <c r="C2448">
        <v>42033</v>
      </c>
      <c r="D2448">
        <v>623</v>
      </c>
      <c r="F2448" t="s">
        <v>29</v>
      </c>
      <c r="G2448">
        <v>26444</v>
      </c>
      <c r="H2448">
        <v>12</v>
      </c>
      <c r="I2448" t="s">
        <v>22</v>
      </c>
      <c r="J2448" t="s">
        <v>23</v>
      </c>
      <c r="K2448">
        <v>272</v>
      </c>
      <c r="L2448">
        <v>0.25852299499999998</v>
      </c>
      <c r="M2448" t="s">
        <v>28</v>
      </c>
      <c r="N2448">
        <v>29</v>
      </c>
      <c r="O2448">
        <v>1869</v>
      </c>
      <c r="P2448">
        <v>3502.75</v>
      </c>
      <c r="Q2448">
        <v>26444</v>
      </c>
      <c r="R2448">
        <v>0.165233087</v>
      </c>
      <c r="S2448">
        <v>0</v>
      </c>
      <c r="T2448">
        <v>50</v>
      </c>
    </row>
    <row r="2449" spans="1:20" x14ac:dyDescent="0.25">
      <c r="A2449" s="1">
        <v>45548</v>
      </c>
      <c r="B2449">
        <v>37</v>
      </c>
      <c r="C2449">
        <v>52106</v>
      </c>
      <c r="D2449">
        <v>611</v>
      </c>
      <c r="E2449" t="s">
        <v>20</v>
      </c>
      <c r="F2449" t="s">
        <v>21</v>
      </c>
      <c r="G2449">
        <v>61314</v>
      </c>
      <c r="H2449">
        <v>60</v>
      </c>
      <c r="I2449" t="s">
        <v>44</v>
      </c>
      <c r="J2449" t="s">
        <v>23</v>
      </c>
      <c r="K2449">
        <v>1289</v>
      </c>
      <c r="L2449">
        <v>0.39253713699999998</v>
      </c>
      <c r="M2449" t="s">
        <v>24</v>
      </c>
      <c r="N2449">
        <v>13</v>
      </c>
      <c r="O2449">
        <v>30050</v>
      </c>
      <c r="P2449">
        <v>4342.1666670000004</v>
      </c>
      <c r="Q2449">
        <v>22628</v>
      </c>
      <c r="R2449">
        <v>0.29066535700000001</v>
      </c>
      <c r="S2449">
        <v>0</v>
      </c>
      <c r="T2449">
        <v>50</v>
      </c>
    </row>
    <row r="2450" spans="1:20" x14ac:dyDescent="0.25">
      <c r="A2450" s="1">
        <v>45549</v>
      </c>
      <c r="B2450">
        <v>30</v>
      </c>
      <c r="C2450">
        <v>48634</v>
      </c>
      <c r="D2450">
        <v>601</v>
      </c>
      <c r="E2450" t="s">
        <v>83</v>
      </c>
      <c r="F2450" t="s">
        <v>32</v>
      </c>
      <c r="G2450">
        <v>15394</v>
      </c>
      <c r="H2450">
        <v>120</v>
      </c>
      <c r="I2450" t="s">
        <v>22</v>
      </c>
      <c r="J2450" t="s">
        <v>23</v>
      </c>
      <c r="K2450">
        <v>525</v>
      </c>
      <c r="L2450">
        <v>0.14941193699999999</v>
      </c>
      <c r="M2450" t="s">
        <v>31</v>
      </c>
      <c r="N2450">
        <v>24</v>
      </c>
      <c r="O2450">
        <v>18474</v>
      </c>
      <c r="P2450">
        <v>4052.833333</v>
      </c>
      <c r="Q2450">
        <v>25953</v>
      </c>
      <c r="R2450">
        <v>0.23442100900000001</v>
      </c>
      <c r="S2450">
        <v>0</v>
      </c>
      <c r="T2450">
        <v>54</v>
      </c>
    </row>
    <row r="2451" spans="1:20" x14ac:dyDescent="0.25">
      <c r="A2451" s="1">
        <v>45550</v>
      </c>
      <c r="B2451">
        <v>31</v>
      </c>
      <c r="D2451">
        <v>594</v>
      </c>
      <c r="E2451" t="s">
        <v>20</v>
      </c>
      <c r="F2451" t="s">
        <v>29</v>
      </c>
      <c r="G2451">
        <v>22960</v>
      </c>
      <c r="I2451" t="s">
        <v>22</v>
      </c>
      <c r="J2451" t="s">
        <v>34</v>
      </c>
      <c r="K2451">
        <v>674</v>
      </c>
      <c r="L2451">
        <v>0.36490694800000001</v>
      </c>
      <c r="M2451" t="s">
        <v>38</v>
      </c>
      <c r="N2451">
        <v>25</v>
      </c>
      <c r="O2451">
        <v>16493</v>
      </c>
      <c r="P2451">
        <v>2894</v>
      </c>
      <c r="Q2451">
        <v>9286</v>
      </c>
      <c r="R2451">
        <v>0.24010662999999999</v>
      </c>
      <c r="S2451">
        <v>0</v>
      </c>
      <c r="T2451">
        <v>55</v>
      </c>
    </row>
    <row r="2452" spans="1:20" x14ac:dyDescent="0.25">
      <c r="A2452" s="1">
        <v>45551</v>
      </c>
      <c r="B2452">
        <v>29</v>
      </c>
      <c r="C2452">
        <v>36772</v>
      </c>
      <c r="D2452">
        <v>593</v>
      </c>
      <c r="E2452" t="s">
        <v>33</v>
      </c>
      <c r="F2452" t="s">
        <v>21</v>
      </c>
      <c r="G2452">
        <v>15616</v>
      </c>
      <c r="H2452">
        <v>48</v>
      </c>
      <c r="I2452" t="s">
        <v>26</v>
      </c>
      <c r="J2452" t="s">
        <v>34</v>
      </c>
      <c r="K2452">
        <v>490</v>
      </c>
      <c r="L2452">
        <v>0.52518769200000004</v>
      </c>
      <c r="M2452" t="s">
        <v>31</v>
      </c>
      <c r="N2452">
        <v>23</v>
      </c>
      <c r="O2452">
        <v>8139</v>
      </c>
      <c r="P2452">
        <v>3064.333333</v>
      </c>
      <c r="Q2452">
        <v>223917</v>
      </c>
      <c r="R2452">
        <v>0.23595880299999999</v>
      </c>
      <c r="S2452">
        <v>0</v>
      </c>
      <c r="T2452">
        <v>71</v>
      </c>
    </row>
    <row r="2453" spans="1:20" x14ac:dyDescent="0.25">
      <c r="A2453" s="1">
        <v>45552</v>
      </c>
      <c r="B2453">
        <v>30</v>
      </c>
      <c r="C2453">
        <v>68373</v>
      </c>
      <c r="D2453">
        <v>459</v>
      </c>
      <c r="E2453" t="s">
        <v>20</v>
      </c>
      <c r="G2453">
        <v>13485</v>
      </c>
      <c r="H2453">
        <v>72</v>
      </c>
      <c r="I2453" t="s">
        <v>44</v>
      </c>
      <c r="J2453" t="s">
        <v>27</v>
      </c>
      <c r="K2453">
        <v>512</v>
      </c>
      <c r="L2453">
        <v>0.67970897799999996</v>
      </c>
      <c r="M2453" t="s">
        <v>24</v>
      </c>
      <c r="N2453">
        <v>23</v>
      </c>
      <c r="O2453">
        <v>1838</v>
      </c>
      <c r="P2453">
        <v>5697.75</v>
      </c>
      <c r="Q2453">
        <v>4189</v>
      </c>
      <c r="R2453">
        <v>0.32238387600000001</v>
      </c>
      <c r="S2453">
        <v>0</v>
      </c>
      <c r="T2453">
        <v>59</v>
      </c>
    </row>
    <row r="2454" spans="1:20" x14ac:dyDescent="0.25">
      <c r="A2454" s="1">
        <v>52127</v>
      </c>
      <c r="B2454">
        <v>39</v>
      </c>
      <c r="C2454">
        <v>44052</v>
      </c>
      <c r="D2454">
        <v>527</v>
      </c>
      <c r="E2454" t="s">
        <v>54</v>
      </c>
      <c r="F2454" t="s">
        <v>40</v>
      </c>
      <c r="G2454">
        <v>12723</v>
      </c>
      <c r="H2454">
        <v>96</v>
      </c>
      <c r="I2454" t="s">
        <v>35</v>
      </c>
      <c r="J2454" t="s">
        <v>23</v>
      </c>
      <c r="K2454">
        <v>417</v>
      </c>
      <c r="L2454">
        <v>0.398775777</v>
      </c>
      <c r="M2454" t="s">
        <v>24</v>
      </c>
      <c r="N2454">
        <v>24</v>
      </c>
      <c r="O2454">
        <v>2085</v>
      </c>
      <c r="P2454">
        <v>3671</v>
      </c>
      <c r="Q2454">
        <v>9337</v>
      </c>
      <c r="R2454">
        <v>0.30140783100000001</v>
      </c>
      <c r="S2454">
        <v>0</v>
      </c>
      <c r="T2454">
        <v>62</v>
      </c>
    </row>
    <row r="2455" spans="1:20" x14ac:dyDescent="0.25">
      <c r="A2455" s="1">
        <v>52128</v>
      </c>
      <c r="B2455">
        <v>31</v>
      </c>
      <c r="C2455">
        <v>29342</v>
      </c>
      <c r="D2455">
        <v>533</v>
      </c>
      <c r="E2455" t="s">
        <v>37</v>
      </c>
      <c r="F2455" t="s">
        <v>58</v>
      </c>
      <c r="G2455">
        <v>14328</v>
      </c>
      <c r="H2455">
        <v>60</v>
      </c>
      <c r="I2455" t="s">
        <v>35</v>
      </c>
      <c r="J2455" t="s">
        <v>30</v>
      </c>
      <c r="K2455">
        <v>384</v>
      </c>
      <c r="L2455">
        <v>0.35610446099999998</v>
      </c>
      <c r="M2455" t="s">
        <v>28</v>
      </c>
      <c r="N2455">
        <v>19</v>
      </c>
      <c r="O2455">
        <v>24040</v>
      </c>
      <c r="P2455">
        <v>2445.166667</v>
      </c>
      <c r="Q2455">
        <v>211504</v>
      </c>
      <c r="R2455">
        <v>0.21496933500000001</v>
      </c>
      <c r="S2455">
        <v>0</v>
      </c>
      <c r="T2455">
        <v>51</v>
      </c>
    </row>
    <row r="2456" spans="1:20" x14ac:dyDescent="0.25">
      <c r="A2456" s="1">
        <v>45555</v>
      </c>
      <c r="B2456">
        <v>48</v>
      </c>
      <c r="C2456">
        <v>151233</v>
      </c>
      <c r="D2456">
        <v>613</v>
      </c>
      <c r="E2456" t="s">
        <v>20</v>
      </c>
      <c r="F2456" t="s">
        <v>32</v>
      </c>
      <c r="G2456">
        <v>27861</v>
      </c>
      <c r="H2456">
        <v>36</v>
      </c>
      <c r="I2456" t="s">
        <v>22</v>
      </c>
      <c r="J2456" t="s">
        <v>30</v>
      </c>
      <c r="K2456">
        <v>365</v>
      </c>
      <c r="L2456">
        <v>0.356619678</v>
      </c>
      <c r="M2456" t="s">
        <v>34</v>
      </c>
      <c r="N2456">
        <v>25</v>
      </c>
      <c r="O2456">
        <v>9485</v>
      </c>
      <c r="P2456">
        <v>12602.75</v>
      </c>
      <c r="Q2456">
        <v>4951</v>
      </c>
      <c r="R2456">
        <v>0.178018221</v>
      </c>
      <c r="S2456">
        <v>1</v>
      </c>
      <c r="T2456">
        <v>40</v>
      </c>
    </row>
    <row r="2457" spans="1:20" x14ac:dyDescent="0.25">
      <c r="A2457" s="1">
        <v>45556</v>
      </c>
      <c r="B2457">
        <v>57</v>
      </c>
      <c r="C2457">
        <v>19215</v>
      </c>
      <c r="D2457">
        <v>547</v>
      </c>
      <c r="E2457" t="s">
        <v>20</v>
      </c>
      <c r="F2457" t="s">
        <v>32</v>
      </c>
      <c r="G2457">
        <v>11210</v>
      </c>
      <c r="H2457">
        <v>60</v>
      </c>
      <c r="I2457" t="s">
        <v>26</v>
      </c>
      <c r="J2457" t="s">
        <v>23</v>
      </c>
      <c r="K2457">
        <v>184</v>
      </c>
      <c r="L2457">
        <v>0.44385925599999998</v>
      </c>
      <c r="M2457" t="s">
        <v>24</v>
      </c>
      <c r="N2457">
        <v>18</v>
      </c>
      <c r="O2457">
        <v>1042</v>
      </c>
      <c r="P2457">
        <v>1601.25</v>
      </c>
      <c r="Q2457">
        <v>8994</v>
      </c>
      <c r="R2457">
        <v>0.25437079499999998</v>
      </c>
      <c r="S2457">
        <v>0</v>
      </c>
      <c r="T2457">
        <v>58</v>
      </c>
    </row>
    <row r="2458" spans="1:20" x14ac:dyDescent="0.25">
      <c r="A2458" s="1">
        <v>45557</v>
      </c>
      <c r="B2458">
        <v>33</v>
      </c>
      <c r="C2458">
        <v>67134</v>
      </c>
      <c r="D2458">
        <v>539</v>
      </c>
      <c r="F2458" t="s">
        <v>71</v>
      </c>
      <c r="G2458">
        <v>15562</v>
      </c>
      <c r="H2458">
        <v>24</v>
      </c>
      <c r="I2458" t="s">
        <v>22</v>
      </c>
      <c r="J2458" t="s">
        <v>23</v>
      </c>
      <c r="K2458">
        <v>278</v>
      </c>
      <c r="L2458">
        <v>0.53200659400000005</v>
      </c>
      <c r="M2458" t="s">
        <v>38</v>
      </c>
      <c r="N2458">
        <v>18</v>
      </c>
      <c r="O2458">
        <v>889</v>
      </c>
      <c r="P2458">
        <v>5594.5</v>
      </c>
      <c r="Q2458">
        <v>56111</v>
      </c>
      <c r="R2458">
        <v>0.21845299600000001</v>
      </c>
      <c r="S2458">
        <v>1</v>
      </c>
      <c r="T2458">
        <v>44</v>
      </c>
    </row>
    <row r="2459" spans="1:20" x14ac:dyDescent="0.25">
      <c r="A2459" s="1">
        <v>45558</v>
      </c>
      <c r="B2459">
        <v>42</v>
      </c>
      <c r="C2459">
        <v>41360</v>
      </c>
      <c r="D2459">
        <v>507</v>
      </c>
      <c r="E2459" t="s">
        <v>20</v>
      </c>
      <c r="F2459" t="s">
        <v>29</v>
      </c>
      <c r="G2459">
        <v>23545</v>
      </c>
      <c r="H2459">
        <v>72</v>
      </c>
      <c r="I2459" t="s">
        <v>26</v>
      </c>
      <c r="J2459" t="s">
        <v>27</v>
      </c>
      <c r="K2459">
        <v>597</v>
      </c>
      <c r="L2459">
        <v>0.10453230500000001</v>
      </c>
      <c r="M2459" t="s">
        <v>34</v>
      </c>
      <c r="N2459">
        <v>24</v>
      </c>
      <c r="O2459">
        <v>2429</v>
      </c>
      <c r="P2459">
        <v>3446.666667</v>
      </c>
      <c r="Q2459">
        <v>13428</v>
      </c>
      <c r="R2459">
        <v>0.27581021100000003</v>
      </c>
      <c r="S2459">
        <v>0</v>
      </c>
      <c r="T2459">
        <v>50</v>
      </c>
    </row>
    <row r="2460" spans="1:20" x14ac:dyDescent="0.25">
      <c r="A2460" s="1">
        <v>45559</v>
      </c>
      <c r="B2460">
        <v>45</v>
      </c>
      <c r="C2460">
        <v>20591</v>
      </c>
      <c r="D2460">
        <v>575</v>
      </c>
      <c r="E2460" t="s">
        <v>20</v>
      </c>
      <c r="F2460" t="s">
        <v>32</v>
      </c>
      <c r="G2460">
        <v>42281</v>
      </c>
      <c r="H2460">
        <v>36</v>
      </c>
      <c r="I2460" t="s">
        <v>22</v>
      </c>
      <c r="J2460" t="s">
        <v>30</v>
      </c>
      <c r="K2460">
        <v>768</v>
      </c>
      <c r="L2460">
        <v>0.234738736</v>
      </c>
      <c r="M2460" t="s">
        <v>34</v>
      </c>
      <c r="N2460">
        <v>27</v>
      </c>
      <c r="O2460">
        <v>3879</v>
      </c>
      <c r="P2460">
        <v>1715.916667</v>
      </c>
      <c r="Q2460">
        <v>21016</v>
      </c>
      <c r="R2460">
        <v>0.227242844</v>
      </c>
      <c r="S2460">
        <v>0</v>
      </c>
      <c r="T2460">
        <v>53</v>
      </c>
    </row>
    <row r="2461" spans="1:20" x14ac:dyDescent="0.25">
      <c r="A2461" s="1">
        <v>45560</v>
      </c>
      <c r="B2461">
        <v>45</v>
      </c>
      <c r="C2461">
        <v>32631</v>
      </c>
      <c r="D2461">
        <v>577</v>
      </c>
      <c r="E2461" t="s">
        <v>20</v>
      </c>
      <c r="F2461" t="s">
        <v>32</v>
      </c>
      <c r="G2461">
        <v>27997</v>
      </c>
      <c r="H2461">
        <v>48</v>
      </c>
      <c r="I2461" t="s">
        <v>26</v>
      </c>
      <c r="J2461" t="s">
        <v>23</v>
      </c>
      <c r="K2461">
        <v>189</v>
      </c>
      <c r="L2461">
        <v>0.103979103</v>
      </c>
      <c r="M2461" t="s">
        <v>24</v>
      </c>
      <c r="N2461">
        <v>22</v>
      </c>
      <c r="O2461">
        <v>196</v>
      </c>
      <c r="P2461">
        <v>2719.25</v>
      </c>
      <c r="Q2461">
        <v>10351</v>
      </c>
      <c r="R2461">
        <v>0.27632752999999999</v>
      </c>
      <c r="S2461">
        <v>0</v>
      </c>
      <c r="T2461">
        <v>51</v>
      </c>
    </row>
    <row r="2462" spans="1:20" x14ac:dyDescent="0.25">
      <c r="A2462" s="1">
        <v>45561</v>
      </c>
      <c r="B2462">
        <v>40</v>
      </c>
      <c r="C2462">
        <v>49413</v>
      </c>
      <c r="D2462">
        <v>608</v>
      </c>
      <c r="E2462" t="s">
        <v>20</v>
      </c>
      <c r="F2462" t="s">
        <v>29</v>
      </c>
      <c r="G2462">
        <v>17491</v>
      </c>
      <c r="H2462">
        <v>36</v>
      </c>
      <c r="I2462" t="s">
        <v>22</v>
      </c>
      <c r="J2462" t="s">
        <v>27</v>
      </c>
      <c r="K2462">
        <v>314</v>
      </c>
      <c r="L2462">
        <v>0.179563579</v>
      </c>
      <c r="M2462" t="s">
        <v>38</v>
      </c>
      <c r="N2462">
        <v>29</v>
      </c>
      <c r="O2462">
        <v>4993</v>
      </c>
      <c r="P2462">
        <v>4117.75</v>
      </c>
      <c r="Q2462">
        <v>119105</v>
      </c>
      <c r="R2462">
        <v>0.2290256</v>
      </c>
      <c r="S2462">
        <v>0</v>
      </c>
      <c r="T2462">
        <v>46</v>
      </c>
    </row>
    <row r="2463" spans="1:20" x14ac:dyDescent="0.25">
      <c r="A2463" s="1">
        <v>45562</v>
      </c>
      <c r="B2463">
        <v>48</v>
      </c>
      <c r="C2463">
        <v>20444</v>
      </c>
      <c r="D2463">
        <v>596</v>
      </c>
      <c r="E2463" t="s">
        <v>20</v>
      </c>
      <c r="F2463" t="s">
        <v>25</v>
      </c>
      <c r="G2463">
        <v>28049</v>
      </c>
      <c r="H2463">
        <v>60</v>
      </c>
      <c r="I2463" t="s">
        <v>22</v>
      </c>
      <c r="J2463" t="s">
        <v>23</v>
      </c>
      <c r="K2463">
        <v>695</v>
      </c>
      <c r="L2463">
        <v>0.11640716600000001</v>
      </c>
      <c r="M2463" t="s">
        <v>31</v>
      </c>
      <c r="N2463">
        <v>25</v>
      </c>
      <c r="O2463">
        <v>3808</v>
      </c>
      <c r="P2463">
        <v>1703.666667</v>
      </c>
      <c r="Q2463">
        <v>17297</v>
      </c>
      <c r="R2463">
        <v>0.25182335700000003</v>
      </c>
      <c r="S2463">
        <v>0</v>
      </c>
      <c r="T2463">
        <v>58</v>
      </c>
    </row>
    <row r="2464" spans="1:20" x14ac:dyDescent="0.25">
      <c r="A2464" s="1">
        <v>45563</v>
      </c>
      <c r="B2464">
        <v>45</v>
      </c>
      <c r="D2464">
        <v>525</v>
      </c>
      <c r="E2464" t="s">
        <v>20</v>
      </c>
      <c r="F2464" t="s">
        <v>32</v>
      </c>
      <c r="G2464">
        <v>30796</v>
      </c>
      <c r="I2464" t="s">
        <v>22</v>
      </c>
      <c r="J2464" t="s">
        <v>27</v>
      </c>
      <c r="K2464">
        <v>422</v>
      </c>
      <c r="L2464">
        <v>0.31674762200000001</v>
      </c>
      <c r="M2464" t="s">
        <v>38</v>
      </c>
      <c r="N2464">
        <v>30</v>
      </c>
      <c r="O2464">
        <v>6773</v>
      </c>
      <c r="P2464">
        <v>4412.0833329999996</v>
      </c>
      <c r="Q2464">
        <v>509610</v>
      </c>
      <c r="R2464">
        <v>0.30726966</v>
      </c>
      <c r="S2464">
        <v>0</v>
      </c>
      <c r="T2464">
        <v>49</v>
      </c>
    </row>
    <row r="2465" spans="1:20" x14ac:dyDescent="0.25">
      <c r="A2465" s="1">
        <v>45564</v>
      </c>
      <c r="B2465">
        <v>25</v>
      </c>
      <c r="C2465">
        <v>48669</v>
      </c>
      <c r="D2465">
        <v>602</v>
      </c>
      <c r="E2465" t="s">
        <v>20</v>
      </c>
      <c r="F2465" t="s">
        <v>25</v>
      </c>
      <c r="G2465">
        <v>29832</v>
      </c>
      <c r="H2465">
        <v>48</v>
      </c>
      <c r="I2465" t="s">
        <v>35</v>
      </c>
      <c r="J2465" t="s">
        <v>30</v>
      </c>
      <c r="K2465">
        <v>106</v>
      </c>
      <c r="L2465">
        <v>0.194233301</v>
      </c>
      <c r="M2465" t="s">
        <v>34</v>
      </c>
      <c r="N2465">
        <v>22</v>
      </c>
      <c r="O2465">
        <v>406</v>
      </c>
      <c r="P2465">
        <v>4055.75</v>
      </c>
      <c r="Q2465">
        <v>9783</v>
      </c>
      <c r="R2465">
        <v>0.24309435300000001</v>
      </c>
      <c r="S2465">
        <v>0</v>
      </c>
      <c r="T2465">
        <v>53</v>
      </c>
    </row>
    <row r="2466" spans="1:20" x14ac:dyDescent="0.25">
      <c r="A2466" t="s">
        <v>179</v>
      </c>
      <c r="B2466">
        <v>50</v>
      </c>
      <c r="C2466">
        <v>52581</v>
      </c>
      <c r="D2466">
        <v>507</v>
      </c>
      <c r="E2466" t="s">
        <v>180</v>
      </c>
      <c r="F2466" t="s">
        <v>181</v>
      </c>
      <c r="G2466">
        <v>19422</v>
      </c>
      <c r="H2466">
        <v>108</v>
      </c>
      <c r="I2466" t="s">
        <v>22</v>
      </c>
      <c r="J2466" t="s">
        <v>34</v>
      </c>
      <c r="K2466">
        <v>428</v>
      </c>
      <c r="L2466">
        <v>0.49710990500000002</v>
      </c>
      <c r="M2466" t="s">
        <v>38</v>
      </c>
      <c r="N2466">
        <v>28</v>
      </c>
      <c r="O2466">
        <v>2141</v>
      </c>
      <c r="P2466">
        <v>4381.75</v>
      </c>
      <c r="Q2466">
        <v>201149</v>
      </c>
      <c r="R2466">
        <v>0.280567819</v>
      </c>
      <c r="S2466">
        <v>0</v>
      </c>
      <c r="T2466">
        <v>57</v>
      </c>
    </row>
    <row r="2467" spans="1:20" x14ac:dyDescent="0.25">
      <c r="A2467" s="1">
        <v>45566</v>
      </c>
      <c r="B2467">
        <v>50</v>
      </c>
      <c r="C2467">
        <v>66728</v>
      </c>
      <c r="D2467">
        <v>595</v>
      </c>
      <c r="E2467" t="s">
        <v>20</v>
      </c>
      <c r="F2467" t="s">
        <v>32</v>
      </c>
      <c r="G2467">
        <v>46881</v>
      </c>
      <c r="H2467">
        <v>36</v>
      </c>
      <c r="I2467" t="s">
        <v>22</v>
      </c>
      <c r="J2467" t="s">
        <v>23</v>
      </c>
      <c r="K2467">
        <v>345</v>
      </c>
      <c r="L2467">
        <v>0.11125887700000001</v>
      </c>
      <c r="M2467" t="s">
        <v>24</v>
      </c>
      <c r="N2467">
        <v>13</v>
      </c>
      <c r="O2467">
        <v>3150</v>
      </c>
      <c r="P2467">
        <v>5560.6666670000004</v>
      </c>
      <c r="Q2467">
        <v>17632</v>
      </c>
      <c r="R2467">
        <v>0.23022345399999999</v>
      </c>
      <c r="S2467">
        <v>0</v>
      </c>
      <c r="T2467">
        <v>50</v>
      </c>
    </row>
    <row r="2468" spans="1:20" x14ac:dyDescent="0.25">
      <c r="A2468" s="1">
        <v>45567</v>
      </c>
      <c r="B2468">
        <v>30</v>
      </c>
      <c r="C2468">
        <v>48944</v>
      </c>
      <c r="D2468">
        <v>536</v>
      </c>
      <c r="E2468" t="s">
        <v>20</v>
      </c>
      <c r="F2468" t="s">
        <v>32</v>
      </c>
      <c r="G2468">
        <v>19027</v>
      </c>
      <c r="H2468">
        <v>72</v>
      </c>
      <c r="I2468" t="s">
        <v>22</v>
      </c>
      <c r="J2468" t="s">
        <v>27</v>
      </c>
      <c r="K2468">
        <v>274</v>
      </c>
      <c r="L2468">
        <v>0.38913067200000001</v>
      </c>
      <c r="M2468" t="s">
        <v>24</v>
      </c>
      <c r="N2468">
        <v>39</v>
      </c>
      <c r="O2468">
        <v>2681</v>
      </c>
      <c r="P2468">
        <v>4078.666667</v>
      </c>
      <c r="Q2468">
        <v>58610</v>
      </c>
      <c r="R2468">
        <v>0.30709598500000002</v>
      </c>
      <c r="S2468">
        <v>0</v>
      </c>
      <c r="T2468">
        <v>60</v>
      </c>
    </row>
    <row r="2469" spans="1:20" x14ac:dyDescent="0.25">
      <c r="A2469" s="1">
        <v>45568</v>
      </c>
      <c r="B2469">
        <v>40</v>
      </c>
      <c r="C2469">
        <v>99041</v>
      </c>
      <c r="D2469">
        <v>469</v>
      </c>
      <c r="E2469" t="s">
        <v>20</v>
      </c>
      <c r="F2469" t="s">
        <v>32</v>
      </c>
      <c r="G2469">
        <v>17339</v>
      </c>
      <c r="H2469">
        <v>60</v>
      </c>
      <c r="I2469" t="s">
        <v>26</v>
      </c>
      <c r="J2469" t="s">
        <v>23</v>
      </c>
      <c r="K2469">
        <v>428</v>
      </c>
      <c r="L2469">
        <v>0.26653907900000001</v>
      </c>
      <c r="M2469" t="s">
        <v>38</v>
      </c>
      <c r="N2469">
        <v>24</v>
      </c>
      <c r="O2469">
        <v>1638</v>
      </c>
      <c r="P2469">
        <v>8253.4166669999995</v>
      </c>
      <c r="Q2469">
        <v>53189</v>
      </c>
      <c r="R2469">
        <v>0.26129502399999999</v>
      </c>
      <c r="S2469">
        <v>1</v>
      </c>
      <c r="T2469">
        <v>39.200000000000003</v>
      </c>
    </row>
    <row r="2470" spans="1:20" x14ac:dyDescent="0.25">
      <c r="A2470" s="1">
        <v>45569</v>
      </c>
      <c r="B2470">
        <v>48</v>
      </c>
      <c r="C2470">
        <v>28536</v>
      </c>
      <c r="D2470">
        <v>603</v>
      </c>
      <c r="E2470" t="s">
        <v>20</v>
      </c>
      <c r="F2470" t="s">
        <v>32</v>
      </c>
      <c r="G2470">
        <v>23903</v>
      </c>
      <c r="H2470">
        <v>72</v>
      </c>
      <c r="I2470" t="s">
        <v>22</v>
      </c>
      <c r="J2470" t="s">
        <v>34</v>
      </c>
      <c r="K2470">
        <v>213</v>
      </c>
      <c r="L2470">
        <v>0.37983750999999999</v>
      </c>
      <c r="M2470" t="s">
        <v>28</v>
      </c>
      <c r="N2470">
        <v>19</v>
      </c>
      <c r="O2470">
        <v>1413</v>
      </c>
      <c r="P2470">
        <v>2378</v>
      </c>
      <c r="Q2470">
        <v>13463</v>
      </c>
      <c r="R2470">
        <v>0.19445633000000001</v>
      </c>
      <c r="S2470">
        <v>0</v>
      </c>
      <c r="T2470">
        <v>53</v>
      </c>
    </row>
    <row r="2471" spans="1:20" x14ac:dyDescent="0.25">
      <c r="A2471" s="1">
        <v>45570</v>
      </c>
      <c r="B2471">
        <v>37</v>
      </c>
      <c r="C2471">
        <v>43840</v>
      </c>
      <c r="D2471">
        <v>644</v>
      </c>
      <c r="E2471" t="s">
        <v>20</v>
      </c>
      <c r="F2471" t="s">
        <v>29</v>
      </c>
      <c r="G2471">
        <v>25821</v>
      </c>
      <c r="H2471">
        <v>60</v>
      </c>
      <c r="I2471" t="s">
        <v>22</v>
      </c>
      <c r="J2471" t="s">
        <v>27</v>
      </c>
      <c r="K2471">
        <v>704</v>
      </c>
      <c r="L2471">
        <v>0.32215830099999998</v>
      </c>
      <c r="M2471" t="s">
        <v>28</v>
      </c>
      <c r="N2471">
        <v>21</v>
      </c>
      <c r="O2471">
        <v>932</v>
      </c>
      <c r="P2471">
        <v>3653.333333</v>
      </c>
      <c r="Q2471">
        <v>40399</v>
      </c>
      <c r="R2471">
        <v>0.20231032099999999</v>
      </c>
      <c r="S2471">
        <v>0</v>
      </c>
      <c r="T2471">
        <v>51</v>
      </c>
    </row>
    <row r="2472" spans="1:20" x14ac:dyDescent="0.25">
      <c r="A2472" s="1">
        <v>45571</v>
      </c>
      <c r="B2472">
        <v>52</v>
      </c>
      <c r="C2472">
        <v>118693</v>
      </c>
      <c r="D2472">
        <v>619</v>
      </c>
      <c r="E2472" t="s">
        <v>33</v>
      </c>
      <c r="F2472" t="s">
        <v>41</v>
      </c>
      <c r="G2472">
        <v>29315</v>
      </c>
      <c r="H2472">
        <v>96</v>
      </c>
      <c r="I2472" t="s">
        <v>35</v>
      </c>
      <c r="J2472" t="s">
        <v>23</v>
      </c>
      <c r="K2472">
        <v>296</v>
      </c>
      <c r="L2472">
        <v>7.5424512999999999E-2</v>
      </c>
      <c r="M2472" t="s">
        <v>28</v>
      </c>
      <c r="N2472">
        <v>20</v>
      </c>
      <c r="O2472">
        <v>7143</v>
      </c>
      <c r="P2472">
        <v>9891.0833330000005</v>
      </c>
      <c r="Q2472">
        <v>12931</v>
      </c>
      <c r="R2472">
        <v>0.26030503599999999</v>
      </c>
      <c r="S2472">
        <v>1</v>
      </c>
      <c r="T2472">
        <v>40.799999999999997</v>
      </c>
    </row>
    <row r="2473" spans="1:20" x14ac:dyDescent="0.25">
      <c r="A2473" s="1">
        <v>45572</v>
      </c>
      <c r="B2473">
        <v>68</v>
      </c>
      <c r="C2473">
        <v>80867</v>
      </c>
      <c r="D2473">
        <v>633</v>
      </c>
      <c r="E2473" t="s">
        <v>20</v>
      </c>
      <c r="F2473" t="s">
        <v>29</v>
      </c>
      <c r="G2473">
        <v>35215</v>
      </c>
      <c r="H2473">
        <v>36</v>
      </c>
      <c r="I2473" t="s">
        <v>26</v>
      </c>
      <c r="J2473" t="s">
        <v>34</v>
      </c>
      <c r="K2473">
        <v>590</v>
      </c>
      <c r="L2473">
        <v>0.14500753299999999</v>
      </c>
      <c r="M2473" t="s">
        <v>24</v>
      </c>
      <c r="N2473">
        <v>34</v>
      </c>
      <c r="O2473">
        <v>2624</v>
      </c>
      <c r="P2473">
        <v>6738.9166670000004</v>
      </c>
      <c r="Q2473">
        <v>55668</v>
      </c>
      <c r="R2473">
        <v>0.21305369599999999</v>
      </c>
      <c r="S2473">
        <v>0</v>
      </c>
      <c r="T2473">
        <v>43</v>
      </c>
    </row>
    <row r="2474" spans="1:20" x14ac:dyDescent="0.25">
      <c r="A2474" s="1">
        <v>45573</v>
      </c>
      <c r="B2474">
        <v>30</v>
      </c>
      <c r="D2474">
        <v>533</v>
      </c>
      <c r="E2474" t="s">
        <v>20</v>
      </c>
      <c r="F2474" t="s">
        <v>25</v>
      </c>
      <c r="G2474">
        <v>11173</v>
      </c>
      <c r="I2474" t="s">
        <v>44</v>
      </c>
      <c r="J2474" t="s">
        <v>27</v>
      </c>
      <c r="K2474">
        <v>662</v>
      </c>
      <c r="L2474">
        <v>0.11258990300000001</v>
      </c>
      <c r="M2474" t="s">
        <v>24</v>
      </c>
      <c r="N2474">
        <v>21</v>
      </c>
      <c r="O2474">
        <v>807</v>
      </c>
      <c r="P2474">
        <v>1250</v>
      </c>
      <c r="Q2474">
        <v>69497</v>
      </c>
      <c r="R2474">
        <v>0.31696837500000002</v>
      </c>
      <c r="S2474">
        <v>0</v>
      </c>
      <c r="T2474">
        <v>50</v>
      </c>
    </row>
    <row r="2475" spans="1:20" x14ac:dyDescent="0.25">
      <c r="A2475" t="s">
        <v>182</v>
      </c>
      <c r="B2475">
        <v>23</v>
      </c>
      <c r="C2475">
        <v>15000</v>
      </c>
      <c r="D2475">
        <v>519</v>
      </c>
      <c r="E2475" t="s">
        <v>183</v>
      </c>
      <c r="F2475" t="s">
        <v>51</v>
      </c>
      <c r="G2475">
        <v>63824</v>
      </c>
      <c r="H2475">
        <v>36</v>
      </c>
      <c r="I2475" t="s">
        <v>26</v>
      </c>
      <c r="J2475" t="s">
        <v>23</v>
      </c>
      <c r="K2475">
        <v>305</v>
      </c>
      <c r="L2475">
        <v>0.135720444</v>
      </c>
      <c r="M2475" t="s">
        <v>28</v>
      </c>
      <c r="N2475">
        <v>42</v>
      </c>
      <c r="O2475">
        <v>1860</v>
      </c>
      <c r="P2475">
        <v>1250</v>
      </c>
      <c r="Q2475">
        <v>62836</v>
      </c>
      <c r="R2475">
        <v>0.26589858599999999</v>
      </c>
      <c r="S2475">
        <v>0</v>
      </c>
      <c r="T2475">
        <v>49</v>
      </c>
    </row>
    <row r="2476" spans="1:20" x14ac:dyDescent="0.25">
      <c r="A2476" s="1">
        <v>45575</v>
      </c>
      <c r="B2476">
        <v>43</v>
      </c>
      <c r="D2476">
        <v>600</v>
      </c>
      <c r="E2476" t="s">
        <v>20</v>
      </c>
      <c r="F2476" t="s">
        <v>32</v>
      </c>
      <c r="G2476">
        <v>15389</v>
      </c>
      <c r="I2476" t="s">
        <v>22</v>
      </c>
      <c r="J2476" t="s">
        <v>30</v>
      </c>
      <c r="K2476">
        <v>288</v>
      </c>
      <c r="L2476">
        <v>0.62317533999999997</v>
      </c>
      <c r="M2476" t="s">
        <v>28</v>
      </c>
      <c r="N2476">
        <v>17</v>
      </c>
      <c r="O2476">
        <v>2408</v>
      </c>
      <c r="P2476">
        <v>3942.916667</v>
      </c>
      <c r="Q2476">
        <v>5491</v>
      </c>
      <c r="R2476">
        <v>0.3244668</v>
      </c>
      <c r="S2476">
        <v>0</v>
      </c>
      <c r="T2476">
        <v>58</v>
      </c>
    </row>
    <row r="2477" spans="1:20" x14ac:dyDescent="0.25">
      <c r="A2477" s="1">
        <v>45576</v>
      </c>
      <c r="B2477">
        <v>48</v>
      </c>
      <c r="C2477">
        <v>142990</v>
      </c>
      <c r="D2477">
        <v>647</v>
      </c>
      <c r="E2477" t="s">
        <v>20</v>
      </c>
      <c r="F2477" t="s">
        <v>32</v>
      </c>
      <c r="G2477">
        <v>29411</v>
      </c>
      <c r="H2477">
        <v>60</v>
      </c>
      <c r="I2477" t="s">
        <v>26</v>
      </c>
      <c r="J2477" t="s">
        <v>30</v>
      </c>
      <c r="K2477">
        <v>566</v>
      </c>
      <c r="L2477">
        <v>7.6449483999999998E-2</v>
      </c>
      <c r="M2477" t="s">
        <v>38</v>
      </c>
      <c r="N2477">
        <v>24</v>
      </c>
      <c r="O2477">
        <v>5171</v>
      </c>
      <c r="P2477">
        <v>11915.833329999999</v>
      </c>
      <c r="Q2477">
        <v>14405</v>
      </c>
      <c r="R2477">
        <v>0.23674226200000001</v>
      </c>
      <c r="S2477">
        <v>1</v>
      </c>
      <c r="T2477">
        <v>35.200000000000003</v>
      </c>
    </row>
    <row r="2478" spans="1:20" x14ac:dyDescent="0.25">
      <c r="A2478" s="1">
        <v>45577</v>
      </c>
      <c r="B2478">
        <v>37</v>
      </c>
      <c r="C2478">
        <v>39083</v>
      </c>
      <c r="D2478">
        <v>611</v>
      </c>
      <c r="E2478" t="s">
        <v>45</v>
      </c>
      <c r="F2478" t="s">
        <v>29</v>
      </c>
      <c r="G2478">
        <v>32854</v>
      </c>
      <c r="H2478">
        <v>84</v>
      </c>
      <c r="I2478" t="s">
        <v>35</v>
      </c>
      <c r="J2478" t="s">
        <v>27</v>
      </c>
      <c r="K2478">
        <v>735</v>
      </c>
      <c r="L2478">
        <v>0.21324768</v>
      </c>
      <c r="M2478" t="s">
        <v>28</v>
      </c>
      <c r="N2478">
        <v>19</v>
      </c>
      <c r="O2478">
        <v>708</v>
      </c>
      <c r="P2478">
        <v>3256.916667</v>
      </c>
      <c r="Q2478">
        <v>7005</v>
      </c>
      <c r="R2478">
        <v>0.25520433199999998</v>
      </c>
      <c r="S2478">
        <v>0</v>
      </c>
      <c r="T2478">
        <v>56</v>
      </c>
    </row>
    <row r="2479" spans="1:20" x14ac:dyDescent="0.25">
      <c r="A2479" s="1">
        <v>45578</v>
      </c>
      <c r="B2479">
        <v>57</v>
      </c>
      <c r="C2479">
        <v>96244</v>
      </c>
      <c r="D2479">
        <v>667</v>
      </c>
      <c r="E2479" t="s">
        <v>20</v>
      </c>
      <c r="F2479" t="s">
        <v>25</v>
      </c>
      <c r="G2479">
        <v>20241</v>
      </c>
      <c r="H2479">
        <v>60</v>
      </c>
      <c r="I2479" t="s">
        <v>26</v>
      </c>
      <c r="J2479" t="s">
        <v>34</v>
      </c>
      <c r="K2479">
        <v>633</v>
      </c>
      <c r="L2479">
        <v>8.7150101999999993E-2</v>
      </c>
      <c r="M2479" t="s">
        <v>24</v>
      </c>
      <c r="N2479">
        <v>26</v>
      </c>
      <c r="O2479">
        <v>483</v>
      </c>
      <c r="P2479">
        <v>8020.3333329999996</v>
      </c>
      <c r="Q2479">
        <v>137722</v>
      </c>
      <c r="R2479">
        <v>0.198311812</v>
      </c>
      <c r="S2479">
        <v>1</v>
      </c>
      <c r="T2479">
        <v>35.200000000000003</v>
      </c>
    </row>
    <row r="2480" spans="1:20" x14ac:dyDescent="0.25">
      <c r="A2480" s="1">
        <v>45579</v>
      </c>
      <c r="B2480">
        <v>23</v>
      </c>
      <c r="C2480">
        <v>38265</v>
      </c>
      <c r="D2480">
        <v>493</v>
      </c>
      <c r="E2480" t="s">
        <v>20</v>
      </c>
      <c r="F2480" t="s">
        <v>32</v>
      </c>
      <c r="G2480">
        <v>29040</v>
      </c>
      <c r="H2480">
        <v>48</v>
      </c>
      <c r="I2480" t="s">
        <v>35</v>
      </c>
      <c r="J2480" t="s">
        <v>27</v>
      </c>
      <c r="K2480">
        <v>279</v>
      </c>
      <c r="L2480">
        <v>3.3619151E-2</v>
      </c>
      <c r="M2480" t="s">
        <v>28</v>
      </c>
      <c r="N2480">
        <v>24</v>
      </c>
      <c r="O2480">
        <v>2218</v>
      </c>
      <c r="P2480">
        <v>3188.75</v>
      </c>
      <c r="Q2480">
        <v>63983</v>
      </c>
      <c r="R2480">
        <v>0.256041242</v>
      </c>
      <c r="S2480">
        <v>0</v>
      </c>
      <c r="T2480">
        <v>50</v>
      </c>
    </row>
    <row r="2481" spans="1:20" x14ac:dyDescent="0.25">
      <c r="A2481" s="1">
        <v>45580</v>
      </c>
      <c r="B2481">
        <v>48</v>
      </c>
      <c r="D2481">
        <v>635</v>
      </c>
      <c r="E2481" t="s">
        <v>20</v>
      </c>
      <c r="F2481" t="s">
        <v>32</v>
      </c>
      <c r="I2481" t="s">
        <v>22</v>
      </c>
      <c r="J2481" t="s">
        <v>30</v>
      </c>
      <c r="K2481">
        <v>800</v>
      </c>
      <c r="L2481">
        <v>0.40177036799999999</v>
      </c>
      <c r="M2481" t="s">
        <v>24</v>
      </c>
      <c r="N2481">
        <v>15</v>
      </c>
      <c r="O2481">
        <v>499</v>
      </c>
      <c r="P2481">
        <v>5860.5</v>
      </c>
      <c r="Q2481">
        <v>4613</v>
      </c>
      <c r="R2481">
        <v>0.20001840000000001</v>
      </c>
      <c r="S2481">
        <v>0</v>
      </c>
      <c r="T2481">
        <v>53</v>
      </c>
    </row>
    <row r="2482" spans="1:20" x14ac:dyDescent="0.25">
      <c r="A2482" s="1">
        <v>45581</v>
      </c>
      <c r="B2482">
        <v>32</v>
      </c>
      <c r="C2482">
        <v>68402</v>
      </c>
      <c r="D2482">
        <v>508</v>
      </c>
      <c r="F2482" t="s">
        <v>25</v>
      </c>
      <c r="G2482">
        <v>14011</v>
      </c>
      <c r="H2482">
        <v>12</v>
      </c>
      <c r="I2482" t="s">
        <v>22</v>
      </c>
      <c r="J2482" t="s">
        <v>34</v>
      </c>
      <c r="K2482">
        <v>1111</v>
      </c>
      <c r="L2482">
        <v>0.330972557</v>
      </c>
      <c r="M2482" t="s">
        <v>24</v>
      </c>
      <c r="N2482">
        <v>24</v>
      </c>
      <c r="O2482">
        <v>490</v>
      </c>
      <c r="P2482">
        <v>5700.1666670000004</v>
      </c>
      <c r="Q2482">
        <v>324656</v>
      </c>
      <c r="R2482">
        <v>0.25513055800000001</v>
      </c>
      <c r="S2482">
        <v>0</v>
      </c>
      <c r="T2482">
        <v>47</v>
      </c>
    </row>
    <row r="2483" spans="1:20" x14ac:dyDescent="0.25">
      <c r="A2483" s="1">
        <v>45582</v>
      </c>
      <c r="B2483">
        <v>60</v>
      </c>
      <c r="C2483">
        <v>112917</v>
      </c>
      <c r="D2483">
        <v>641</v>
      </c>
      <c r="E2483" t="s">
        <v>20</v>
      </c>
      <c r="F2483" t="s">
        <v>29</v>
      </c>
      <c r="G2483">
        <v>15533</v>
      </c>
      <c r="H2483">
        <v>120</v>
      </c>
      <c r="I2483" t="s">
        <v>26</v>
      </c>
      <c r="J2483" t="s">
        <v>30</v>
      </c>
      <c r="K2483">
        <v>253</v>
      </c>
      <c r="L2483">
        <v>0.33682036500000001</v>
      </c>
      <c r="M2483" t="s">
        <v>31</v>
      </c>
      <c r="N2483">
        <v>30</v>
      </c>
      <c r="O2483">
        <v>3547</v>
      </c>
      <c r="P2483">
        <v>9409.75</v>
      </c>
      <c r="Q2483">
        <v>30315</v>
      </c>
      <c r="R2483">
        <v>0.277214713</v>
      </c>
      <c r="S2483">
        <v>0</v>
      </c>
      <c r="T2483">
        <v>56</v>
      </c>
    </row>
    <row r="2484" spans="1:20" x14ac:dyDescent="0.25">
      <c r="A2484" s="1">
        <v>45583</v>
      </c>
      <c r="B2484">
        <v>63</v>
      </c>
      <c r="C2484">
        <v>91632</v>
      </c>
      <c r="D2484">
        <v>505</v>
      </c>
      <c r="E2484" t="s">
        <v>33</v>
      </c>
      <c r="F2484" t="s">
        <v>25</v>
      </c>
      <c r="G2484">
        <v>17804</v>
      </c>
      <c r="H2484">
        <v>72</v>
      </c>
      <c r="I2484" t="s">
        <v>22</v>
      </c>
      <c r="J2484" t="s">
        <v>27</v>
      </c>
      <c r="K2484">
        <v>405</v>
      </c>
      <c r="L2484">
        <v>0.55377373200000002</v>
      </c>
      <c r="M2484" t="s">
        <v>28</v>
      </c>
      <c r="N2484">
        <v>29</v>
      </c>
      <c r="O2484">
        <v>1924</v>
      </c>
      <c r="P2484">
        <v>7636</v>
      </c>
      <c r="Q2484">
        <v>158602</v>
      </c>
      <c r="R2484">
        <v>0.30807820800000002</v>
      </c>
      <c r="S2484">
        <v>0</v>
      </c>
      <c r="T2484">
        <v>64</v>
      </c>
    </row>
    <row r="2485" spans="1:20" x14ac:dyDescent="0.25">
      <c r="A2485" s="1">
        <v>45584</v>
      </c>
      <c r="B2485">
        <v>30</v>
      </c>
      <c r="C2485">
        <v>34593</v>
      </c>
      <c r="D2485">
        <v>511</v>
      </c>
      <c r="E2485" t="s">
        <v>20</v>
      </c>
      <c r="F2485" t="s">
        <v>29</v>
      </c>
      <c r="G2485">
        <v>22462</v>
      </c>
      <c r="H2485">
        <v>96</v>
      </c>
      <c r="I2485" t="s">
        <v>22</v>
      </c>
      <c r="J2485" t="s">
        <v>30</v>
      </c>
      <c r="K2485">
        <v>425</v>
      </c>
      <c r="L2485">
        <v>0.79342066700000002</v>
      </c>
      <c r="M2485" t="s">
        <v>28</v>
      </c>
      <c r="N2485">
        <v>30</v>
      </c>
      <c r="O2485">
        <v>4425</v>
      </c>
      <c r="P2485">
        <v>2882.75</v>
      </c>
      <c r="Q2485">
        <v>12788</v>
      </c>
      <c r="R2485">
        <v>0.2415696</v>
      </c>
      <c r="S2485">
        <v>0</v>
      </c>
      <c r="T2485">
        <v>71</v>
      </c>
    </row>
    <row r="2486" spans="1:20" x14ac:dyDescent="0.25">
      <c r="A2486" s="1">
        <v>45585</v>
      </c>
      <c r="B2486">
        <v>33</v>
      </c>
      <c r="C2486">
        <v>49395</v>
      </c>
      <c r="D2486">
        <v>580</v>
      </c>
      <c r="E2486" t="s">
        <v>20</v>
      </c>
      <c r="F2486" t="s">
        <v>29</v>
      </c>
      <c r="G2486">
        <v>21555</v>
      </c>
      <c r="H2486">
        <v>36</v>
      </c>
      <c r="I2486" t="s">
        <v>22</v>
      </c>
      <c r="J2486" t="s">
        <v>23</v>
      </c>
      <c r="K2486">
        <v>373</v>
      </c>
      <c r="L2486">
        <v>0.26742674500000002</v>
      </c>
      <c r="M2486" t="s">
        <v>24</v>
      </c>
      <c r="N2486">
        <v>25</v>
      </c>
      <c r="O2486">
        <v>3668</v>
      </c>
      <c r="P2486">
        <v>4116.25</v>
      </c>
      <c r="Q2486">
        <v>72757</v>
      </c>
      <c r="R2486">
        <v>0.216703698</v>
      </c>
      <c r="S2486">
        <v>0</v>
      </c>
      <c r="T2486">
        <v>50</v>
      </c>
    </row>
    <row r="2487" spans="1:20" x14ac:dyDescent="0.25">
      <c r="A2487" s="1">
        <v>45586</v>
      </c>
      <c r="B2487">
        <v>50</v>
      </c>
      <c r="D2487">
        <v>590</v>
      </c>
      <c r="E2487" t="s">
        <v>20</v>
      </c>
      <c r="F2487" t="s">
        <v>32</v>
      </c>
      <c r="G2487">
        <v>33280</v>
      </c>
      <c r="I2487" t="s">
        <v>26</v>
      </c>
      <c r="J2487" t="s">
        <v>34</v>
      </c>
      <c r="K2487">
        <v>297</v>
      </c>
      <c r="L2487">
        <v>0.129133264</v>
      </c>
      <c r="M2487" t="s">
        <v>34</v>
      </c>
      <c r="N2487">
        <v>30</v>
      </c>
      <c r="O2487">
        <v>4633</v>
      </c>
      <c r="P2487">
        <v>5533.5</v>
      </c>
      <c r="Q2487">
        <v>3445</v>
      </c>
      <c r="R2487">
        <v>0.195819626</v>
      </c>
      <c r="S2487">
        <v>0</v>
      </c>
      <c r="T2487">
        <v>49</v>
      </c>
    </row>
    <row r="2488" spans="1:20" x14ac:dyDescent="0.25">
      <c r="A2488" s="1">
        <v>45587</v>
      </c>
      <c r="B2488">
        <v>35</v>
      </c>
      <c r="D2488">
        <v>626</v>
      </c>
      <c r="E2488" t="s">
        <v>20</v>
      </c>
      <c r="F2488" t="s">
        <v>41</v>
      </c>
      <c r="G2488">
        <v>13201</v>
      </c>
      <c r="I2488" t="s">
        <v>22</v>
      </c>
      <c r="J2488" t="s">
        <v>30</v>
      </c>
      <c r="K2488">
        <v>336</v>
      </c>
      <c r="L2488">
        <v>0.26460140999999998</v>
      </c>
      <c r="M2488" t="s">
        <v>24</v>
      </c>
      <c r="N2488">
        <v>15</v>
      </c>
      <c r="O2488">
        <v>14047</v>
      </c>
      <c r="P2488">
        <v>6908</v>
      </c>
      <c r="Q2488">
        <v>173713</v>
      </c>
      <c r="R2488">
        <v>0.18016080000000001</v>
      </c>
      <c r="S2488">
        <v>1</v>
      </c>
      <c r="T2488">
        <v>36.799999999999997</v>
      </c>
    </row>
    <row r="2489" spans="1:20" x14ac:dyDescent="0.25">
      <c r="A2489" s="1">
        <v>45588</v>
      </c>
      <c r="B2489">
        <v>39</v>
      </c>
      <c r="C2489">
        <v>60902</v>
      </c>
      <c r="D2489">
        <v>561</v>
      </c>
      <c r="E2489" t="s">
        <v>20</v>
      </c>
      <c r="G2489">
        <v>21811</v>
      </c>
      <c r="H2489">
        <v>36</v>
      </c>
      <c r="I2489" t="s">
        <v>22</v>
      </c>
      <c r="J2489" t="s">
        <v>27</v>
      </c>
      <c r="K2489">
        <v>529</v>
      </c>
      <c r="L2489">
        <v>0.52906060399999999</v>
      </c>
      <c r="M2489" t="s">
        <v>28</v>
      </c>
      <c r="N2489">
        <v>21</v>
      </c>
      <c r="O2489">
        <v>4745</v>
      </c>
      <c r="P2489">
        <v>5075.1666670000004</v>
      </c>
      <c r="Q2489">
        <v>192178</v>
      </c>
      <c r="R2489">
        <v>0.19013892800000001</v>
      </c>
      <c r="S2489">
        <v>0</v>
      </c>
      <c r="T2489">
        <v>59</v>
      </c>
    </row>
    <row r="2490" spans="1:20" x14ac:dyDescent="0.25">
      <c r="A2490" s="1">
        <v>45589</v>
      </c>
      <c r="B2490">
        <v>40</v>
      </c>
      <c r="C2490">
        <v>15910</v>
      </c>
      <c r="D2490">
        <v>535</v>
      </c>
      <c r="E2490" t="s">
        <v>20</v>
      </c>
      <c r="F2490" t="s">
        <v>32</v>
      </c>
      <c r="G2490">
        <v>48229</v>
      </c>
      <c r="H2490">
        <v>36</v>
      </c>
      <c r="I2490" t="s">
        <v>26</v>
      </c>
      <c r="J2490" t="s">
        <v>23</v>
      </c>
      <c r="K2490">
        <v>581</v>
      </c>
      <c r="L2490">
        <v>0.32956042899999999</v>
      </c>
      <c r="M2490" t="s">
        <v>28</v>
      </c>
      <c r="N2490">
        <v>26</v>
      </c>
      <c r="O2490">
        <v>2100</v>
      </c>
      <c r="P2490">
        <v>1325.833333</v>
      </c>
      <c r="Q2490">
        <v>141419</v>
      </c>
      <c r="R2490">
        <v>0.30275447999999999</v>
      </c>
      <c r="S2490">
        <v>0</v>
      </c>
      <c r="T2490">
        <v>52</v>
      </c>
    </row>
    <row r="2491" spans="1:20" x14ac:dyDescent="0.25">
      <c r="A2491" s="1">
        <v>45590</v>
      </c>
      <c r="B2491">
        <v>18</v>
      </c>
      <c r="C2491">
        <v>114954</v>
      </c>
      <c r="D2491">
        <v>641</v>
      </c>
      <c r="E2491" t="s">
        <v>20</v>
      </c>
      <c r="H2491">
        <v>108</v>
      </c>
      <c r="I2491" t="s">
        <v>22</v>
      </c>
      <c r="J2491" t="s">
        <v>27</v>
      </c>
      <c r="K2491">
        <v>240</v>
      </c>
      <c r="L2491">
        <v>0.68334206799999997</v>
      </c>
      <c r="M2491" t="s">
        <v>28</v>
      </c>
      <c r="N2491">
        <v>26</v>
      </c>
      <c r="O2491">
        <v>859</v>
      </c>
      <c r="P2491">
        <v>9579.5</v>
      </c>
      <c r="Q2491">
        <v>92036</v>
      </c>
      <c r="R2491">
        <v>0.24241753799999999</v>
      </c>
      <c r="S2491">
        <v>1</v>
      </c>
      <c r="T2491">
        <v>40.799999999999997</v>
      </c>
    </row>
    <row r="2492" spans="1:20" x14ac:dyDescent="0.25">
      <c r="A2492" s="1">
        <v>45591</v>
      </c>
      <c r="B2492">
        <v>39</v>
      </c>
      <c r="C2492">
        <v>15177</v>
      </c>
      <c r="D2492">
        <v>570</v>
      </c>
      <c r="E2492" t="s">
        <v>20</v>
      </c>
      <c r="G2492">
        <v>27910</v>
      </c>
      <c r="H2492">
        <v>24</v>
      </c>
      <c r="I2492" t="s">
        <v>26</v>
      </c>
      <c r="J2492" t="s">
        <v>23</v>
      </c>
      <c r="K2492">
        <v>199</v>
      </c>
      <c r="L2492">
        <v>0.18409704099999999</v>
      </c>
      <c r="M2492" t="s">
        <v>24</v>
      </c>
      <c r="N2492">
        <v>22</v>
      </c>
      <c r="O2492">
        <v>2902</v>
      </c>
      <c r="P2492">
        <v>1264.75</v>
      </c>
      <c r="Q2492">
        <v>4492</v>
      </c>
      <c r="R2492">
        <v>0.19779326899999999</v>
      </c>
      <c r="S2492">
        <v>0</v>
      </c>
      <c r="T2492">
        <v>51</v>
      </c>
    </row>
    <row r="2493" spans="1:20" x14ac:dyDescent="0.25">
      <c r="A2493" s="1">
        <v>45592</v>
      </c>
      <c r="B2493">
        <v>31</v>
      </c>
      <c r="C2493">
        <v>28465</v>
      </c>
      <c r="D2493">
        <v>497</v>
      </c>
      <c r="E2493" t="s">
        <v>20</v>
      </c>
      <c r="F2493" t="s">
        <v>25</v>
      </c>
      <c r="G2493">
        <v>24084</v>
      </c>
      <c r="H2493">
        <v>72</v>
      </c>
      <c r="I2493" t="s">
        <v>22</v>
      </c>
      <c r="J2493" t="s">
        <v>23</v>
      </c>
      <c r="K2493">
        <v>551</v>
      </c>
      <c r="L2493">
        <v>0.19647753900000001</v>
      </c>
      <c r="M2493" t="s">
        <v>31</v>
      </c>
      <c r="N2493">
        <v>31</v>
      </c>
      <c r="O2493">
        <v>3274</v>
      </c>
      <c r="P2493">
        <v>2372.083333</v>
      </c>
      <c r="Q2493">
        <v>116321</v>
      </c>
      <c r="R2493">
        <v>0.32376115700000002</v>
      </c>
      <c r="S2493">
        <v>0</v>
      </c>
      <c r="T2493">
        <v>48</v>
      </c>
    </row>
    <row r="2494" spans="1:20" x14ac:dyDescent="0.25">
      <c r="A2494" s="1">
        <v>45593</v>
      </c>
      <c r="B2494">
        <v>34</v>
      </c>
      <c r="C2494">
        <v>47130</v>
      </c>
      <c r="D2494">
        <v>533</v>
      </c>
      <c r="E2494" t="s">
        <v>33</v>
      </c>
      <c r="F2494" t="s">
        <v>21</v>
      </c>
      <c r="G2494">
        <v>12060</v>
      </c>
      <c r="H2494">
        <v>12</v>
      </c>
      <c r="I2494" t="s">
        <v>35</v>
      </c>
      <c r="J2494" t="s">
        <v>27</v>
      </c>
      <c r="K2494">
        <v>208</v>
      </c>
      <c r="L2494">
        <v>0.41506148900000001</v>
      </c>
      <c r="M2494" t="s">
        <v>38</v>
      </c>
      <c r="N2494">
        <v>19</v>
      </c>
      <c r="O2494">
        <v>444</v>
      </c>
      <c r="P2494">
        <v>3927.5</v>
      </c>
      <c r="Q2494">
        <v>81137</v>
      </c>
      <c r="R2494">
        <v>0.18832106000000001</v>
      </c>
      <c r="S2494">
        <v>1</v>
      </c>
      <c r="T2494">
        <v>48.8</v>
      </c>
    </row>
    <row r="2495" spans="1:20" x14ac:dyDescent="0.25">
      <c r="A2495" s="1">
        <v>45594</v>
      </c>
      <c r="B2495">
        <v>57</v>
      </c>
      <c r="C2495">
        <v>59349</v>
      </c>
      <c r="D2495">
        <v>618</v>
      </c>
      <c r="E2495" t="s">
        <v>20</v>
      </c>
      <c r="G2495">
        <v>8979</v>
      </c>
      <c r="H2495">
        <v>60</v>
      </c>
      <c r="I2495" t="s">
        <v>22</v>
      </c>
      <c r="J2495" t="s">
        <v>27</v>
      </c>
      <c r="K2495">
        <v>558</v>
      </c>
      <c r="L2495">
        <v>0.48851933600000003</v>
      </c>
      <c r="M2495" t="s">
        <v>24</v>
      </c>
      <c r="N2495">
        <v>20</v>
      </c>
      <c r="O2495">
        <v>3252</v>
      </c>
      <c r="P2495">
        <v>4945.75</v>
      </c>
      <c r="Q2495">
        <v>7599</v>
      </c>
      <c r="R2495">
        <v>0.18465448000000001</v>
      </c>
      <c r="S2495">
        <v>1</v>
      </c>
      <c r="T2495">
        <v>42.4</v>
      </c>
    </row>
    <row r="2496" spans="1:20" x14ac:dyDescent="0.25">
      <c r="A2496" s="1">
        <v>45595</v>
      </c>
      <c r="B2496">
        <v>24</v>
      </c>
      <c r="C2496">
        <v>91443</v>
      </c>
      <c r="D2496">
        <v>472</v>
      </c>
      <c r="E2496" t="s">
        <v>20</v>
      </c>
      <c r="F2496" t="s">
        <v>25</v>
      </c>
      <c r="G2496">
        <v>32288</v>
      </c>
      <c r="H2496">
        <v>36</v>
      </c>
      <c r="I2496" t="s">
        <v>35</v>
      </c>
      <c r="J2496" t="s">
        <v>30</v>
      </c>
      <c r="K2496">
        <v>667</v>
      </c>
      <c r="L2496">
        <v>8.1079408000000006E-2</v>
      </c>
      <c r="M2496" t="s">
        <v>28</v>
      </c>
      <c r="N2496">
        <v>18</v>
      </c>
      <c r="O2496">
        <v>1508</v>
      </c>
      <c r="P2496">
        <v>7620.25</v>
      </c>
      <c r="Q2496">
        <v>388767</v>
      </c>
      <c r="R2496">
        <v>0.23527867299999999</v>
      </c>
      <c r="S2496">
        <v>1</v>
      </c>
      <c r="T2496">
        <v>34.4</v>
      </c>
    </row>
    <row r="2497" spans="1:20" x14ac:dyDescent="0.25">
      <c r="A2497" s="1">
        <v>45596</v>
      </c>
      <c r="B2497">
        <v>49</v>
      </c>
      <c r="C2497">
        <v>26873</v>
      </c>
      <c r="D2497">
        <v>574</v>
      </c>
      <c r="E2497" t="s">
        <v>20</v>
      </c>
      <c r="F2497" t="s">
        <v>29</v>
      </c>
      <c r="G2497">
        <v>15710</v>
      </c>
      <c r="H2497">
        <v>24</v>
      </c>
      <c r="I2497" t="s">
        <v>35</v>
      </c>
      <c r="J2497" t="s">
        <v>27</v>
      </c>
      <c r="K2497">
        <v>869</v>
      </c>
      <c r="L2497">
        <v>0.43747778199999998</v>
      </c>
      <c r="M2497" t="s">
        <v>38</v>
      </c>
      <c r="N2497">
        <v>18</v>
      </c>
      <c r="O2497">
        <v>4253</v>
      </c>
      <c r="P2497">
        <v>2239.416667</v>
      </c>
      <c r="Q2497">
        <v>6828</v>
      </c>
      <c r="R2497">
        <v>0.22795391200000001</v>
      </c>
      <c r="S2497">
        <v>0</v>
      </c>
      <c r="T2497">
        <v>63</v>
      </c>
    </row>
    <row r="2498" spans="1:20" x14ac:dyDescent="0.25">
      <c r="A2498" s="1">
        <v>45597</v>
      </c>
      <c r="B2498">
        <v>36</v>
      </c>
      <c r="C2498">
        <v>46118</v>
      </c>
      <c r="D2498">
        <v>512</v>
      </c>
      <c r="E2498" t="s">
        <v>33</v>
      </c>
      <c r="F2498" t="s">
        <v>21</v>
      </c>
      <c r="G2498">
        <v>20992</v>
      </c>
      <c r="H2498">
        <v>84</v>
      </c>
      <c r="I2498" t="s">
        <v>22</v>
      </c>
      <c r="J2498" t="s">
        <v>34</v>
      </c>
      <c r="K2498">
        <v>389</v>
      </c>
      <c r="L2498">
        <v>0.25929867299999998</v>
      </c>
      <c r="M2498" t="s">
        <v>28</v>
      </c>
      <c r="N2498">
        <v>20</v>
      </c>
      <c r="O2498">
        <v>10623</v>
      </c>
      <c r="P2498">
        <v>3843.166667</v>
      </c>
      <c r="Q2498">
        <v>41622</v>
      </c>
      <c r="R2498">
        <v>0.26971028899999999</v>
      </c>
      <c r="S2498">
        <v>0</v>
      </c>
      <c r="T2498">
        <v>56</v>
      </c>
    </row>
    <row r="2499" spans="1:20" x14ac:dyDescent="0.25">
      <c r="A2499" s="1">
        <v>45598</v>
      </c>
      <c r="B2499">
        <v>36</v>
      </c>
      <c r="C2499">
        <v>15000</v>
      </c>
      <c r="D2499">
        <v>598</v>
      </c>
      <c r="E2499" t="s">
        <v>20</v>
      </c>
      <c r="F2499" t="s">
        <v>25</v>
      </c>
      <c r="G2499">
        <v>17717</v>
      </c>
      <c r="H2499">
        <v>24</v>
      </c>
      <c r="I2499" t="s">
        <v>22</v>
      </c>
      <c r="J2499" t="s">
        <v>27</v>
      </c>
      <c r="K2499">
        <v>1106</v>
      </c>
      <c r="L2499">
        <v>0.176423986</v>
      </c>
      <c r="M2499" t="s">
        <v>31</v>
      </c>
      <c r="N2499">
        <v>28</v>
      </c>
      <c r="O2499">
        <v>1444</v>
      </c>
      <c r="P2499">
        <v>1250</v>
      </c>
      <c r="Q2499">
        <v>9475</v>
      </c>
      <c r="R2499">
        <v>0.20209948899999999</v>
      </c>
      <c r="S2499">
        <v>0</v>
      </c>
      <c r="T2499">
        <v>52</v>
      </c>
    </row>
    <row r="2500" spans="1:20" x14ac:dyDescent="0.25">
      <c r="A2500" s="1">
        <v>45599</v>
      </c>
      <c r="B2500">
        <v>49</v>
      </c>
      <c r="C2500">
        <v>62680</v>
      </c>
      <c r="D2500">
        <v>445</v>
      </c>
      <c r="E2500" t="s">
        <v>20</v>
      </c>
      <c r="F2500" t="s">
        <v>29</v>
      </c>
      <c r="G2500">
        <v>22360</v>
      </c>
      <c r="H2500">
        <v>72</v>
      </c>
      <c r="I2500" t="s">
        <v>35</v>
      </c>
      <c r="J2500" t="s">
        <v>27</v>
      </c>
      <c r="K2500">
        <v>322</v>
      </c>
      <c r="L2500">
        <v>0.59807788200000001</v>
      </c>
      <c r="M2500" t="s">
        <v>31</v>
      </c>
      <c r="N2500">
        <v>22</v>
      </c>
      <c r="O2500">
        <v>24813</v>
      </c>
      <c r="P2500">
        <v>5223.3333329999996</v>
      </c>
      <c r="Q2500">
        <v>110591</v>
      </c>
      <c r="R2500">
        <v>0.31091179400000002</v>
      </c>
      <c r="S2500">
        <v>0</v>
      </c>
      <c r="T2500">
        <v>54</v>
      </c>
    </row>
    <row r="2501" spans="1:20" x14ac:dyDescent="0.25">
      <c r="A2501" t="s">
        <v>184</v>
      </c>
      <c r="B2501">
        <v>44</v>
      </c>
      <c r="C2501">
        <v>55661</v>
      </c>
      <c r="D2501">
        <v>629</v>
      </c>
      <c r="E2501" t="s">
        <v>37</v>
      </c>
      <c r="F2501" t="s">
        <v>185</v>
      </c>
      <c r="G2501">
        <v>22541</v>
      </c>
      <c r="H2501">
        <v>48</v>
      </c>
      <c r="I2501" t="s">
        <v>22</v>
      </c>
      <c r="J2501" t="s">
        <v>30</v>
      </c>
      <c r="K2501">
        <v>700</v>
      </c>
      <c r="L2501">
        <v>4.8618732999999997E-2</v>
      </c>
      <c r="M2501" t="s">
        <v>28</v>
      </c>
      <c r="N2501">
        <v>32</v>
      </c>
      <c r="O2501">
        <v>1292</v>
      </c>
      <c r="P2501">
        <v>4638.4166670000004</v>
      </c>
      <c r="Q2501">
        <v>36706</v>
      </c>
      <c r="R2501">
        <v>0.207906749</v>
      </c>
      <c r="S2501">
        <v>0</v>
      </c>
      <c r="T2501">
        <v>46</v>
      </c>
    </row>
    <row r="2502" spans="1:20" x14ac:dyDescent="0.25">
      <c r="A2502" s="1">
        <v>45601</v>
      </c>
      <c r="B2502">
        <v>46</v>
      </c>
      <c r="C2502">
        <v>31807</v>
      </c>
      <c r="D2502">
        <v>531</v>
      </c>
      <c r="E2502" t="s">
        <v>45</v>
      </c>
      <c r="F2502" t="s">
        <v>41</v>
      </c>
      <c r="G2502">
        <v>13918</v>
      </c>
      <c r="H2502">
        <v>36</v>
      </c>
      <c r="I2502" t="s">
        <v>22</v>
      </c>
      <c r="J2502" t="s">
        <v>27</v>
      </c>
      <c r="K2502">
        <v>327</v>
      </c>
      <c r="L2502">
        <v>0.29934298199999998</v>
      </c>
      <c r="M2502" t="s">
        <v>28</v>
      </c>
      <c r="N2502">
        <v>29</v>
      </c>
      <c r="O2502">
        <v>481</v>
      </c>
      <c r="P2502">
        <v>2650.583333</v>
      </c>
      <c r="Q2502">
        <v>13627</v>
      </c>
      <c r="R2502">
        <v>0.212943365</v>
      </c>
      <c r="S2502">
        <v>0</v>
      </c>
      <c r="T2502">
        <v>56</v>
      </c>
    </row>
    <row r="2503" spans="1:20" x14ac:dyDescent="0.25">
      <c r="A2503" s="1">
        <v>45602</v>
      </c>
      <c r="B2503">
        <v>51</v>
      </c>
      <c r="D2503">
        <v>646</v>
      </c>
      <c r="F2503" t="s">
        <v>29</v>
      </c>
      <c r="G2503">
        <v>35892</v>
      </c>
      <c r="I2503" t="s">
        <v>26</v>
      </c>
      <c r="J2503" t="s">
        <v>27</v>
      </c>
      <c r="K2503">
        <v>909</v>
      </c>
      <c r="L2503">
        <v>0.148033107</v>
      </c>
      <c r="M2503" t="s">
        <v>28</v>
      </c>
      <c r="N2503">
        <v>19</v>
      </c>
      <c r="O2503">
        <v>11036</v>
      </c>
      <c r="P2503">
        <v>9396.0833330000005</v>
      </c>
      <c r="Q2503">
        <v>3886</v>
      </c>
      <c r="R2503">
        <v>0.205513313</v>
      </c>
      <c r="S2503">
        <v>1</v>
      </c>
      <c r="T2503">
        <v>38.4</v>
      </c>
    </row>
    <row r="2504" spans="1:20" x14ac:dyDescent="0.25">
      <c r="A2504" s="1">
        <v>45603</v>
      </c>
      <c r="B2504">
        <v>36</v>
      </c>
      <c r="C2504">
        <v>86406</v>
      </c>
      <c r="D2504">
        <v>556</v>
      </c>
      <c r="E2504" t="s">
        <v>20</v>
      </c>
      <c r="F2504" t="s">
        <v>32</v>
      </c>
      <c r="G2504">
        <v>9873</v>
      </c>
      <c r="H2504">
        <v>48</v>
      </c>
      <c r="I2504" t="s">
        <v>26</v>
      </c>
      <c r="J2504" t="s">
        <v>27</v>
      </c>
      <c r="K2504">
        <v>222</v>
      </c>
      <c r="L2504">
        <v>0.85826468</v>
      </c>
      <c r="M2504" t="s">
        <v>38</v>
      </c>
      <c r="N2504">
        <v>22</v>
      </c>
      <c r="O2504">
        <v>5402</v>
      </c>
      <c r="P2504">
        <v>7200.5</v>
      </c>
      <c r="Q2504">
        <v>54105</v>
      </c>
      <c r="R2504">
        <v>0.238490392</v>
      </c>
      <c r="S2504">
        <v>1</v>
      </c>
      <c r="T2504">
        <v>46.4</v>
      </c>
    </row>
    <row r="2505" spans="1:20" x14ac:dyDescent="0.25">
      <c r="A2505" s="1">
        <v>45604</v>
      </c>
      <c r="B2505">
        <v>32</v>
      </c>
      <c r="C2505">
        <v>50643</v>
      </c>
      <c r="D2505">
        <v>615</v>
      </c>
      <c r="E2505" t="s">
        <v>45</v>
      </c>
      <c r="F2505" t="s">
        <v>29</v>
      </c>
      <c r="G2505">
        <v>28274</v>
      </c>
      <c r="H2505">
        <v>72</v>
      </c>
      <c r="I2505" t="s">
        <v>22</v>
      </c>
      <c r="J2505" t="s">
        <v>23</v>
      </c>
      <c r="K2505">
        <v>524</v>
      </c>
      <c r="L2505">
        <v>0.27173883799999998</v>
      </c>
      <c r="M2505" t="s">
        <v>31</v>
      </c>
      <c r="N2505">
        <v>24</v>
      </c>
      <c r="O2505">
        <v>4055</v>
      </c>
      <c r="P2505">
        <v>4220.25</v>
      </c>
      <c r="Q2505">
        <v>8783</v>
      </c>
      <c r="R2505">
        <v>0.22307777000000001</v>
      </c>
      <c r="S2505">
        <v>0</v>
      </c>
      <c r="T2505">
        <v>53</v>
      </c>
    </row>
    <row r="2506" spans="1:20" x14ac:dyDescent="0.25">
      <c r="A2506" s="1">
        <v>45605</v>
      </c>
      <c r="B2506">
        <v>26</v>
      </c>
      <c r="C2506">
        <v>68800</v>
      </c>
      <c r="D2506">
        <v>460</v>
      </c>
      <c r="F2506" t="s">
        <v>32</v>
      </c>
      <c r="G2506">
        <v>4913</v>
      </c>
      <c r="H2506">
        <v>60</v>
      </c>
      <c r="I2506" t="s">
        <v>22</v>
      </c>
      <c r="J2506" t="s">
        <v>27</v>
      </c>
      <c r="K2506">
        <v>223</v>
      </c>
      <c r="L2506">
        <v>0.24407559300000001</v>
      </c>
      <c r="M2506" t="s">
        <v>28</v>
      </c>
      <c r="N2506">
        <v>22</v>
      </c>
      <c r="O2506">
        <v>1973</v>
      </c>
      <c r="P2506">
        <v>5733.3333329999996</v>
      </c>
      <c r="Q2506">
        <v>5909</v>
      </c>
      <c r="R2506">
        <v>0.26950864499999999</v>
      </c>
      <c r="S2506">
        <v>0</v>
      </c>
      <c r="T2506">
        <v>53</v>
      </c>
    </row>
    <row r="2507" spans="1:20" x14ac:dyDescent="0.25">
      <c r="A2507" s="1">
        <v>45606</v>
      </c>
      <c r="B2507">
        <v>30</v>
      </c>
      <c r="C2507">
        <v>37360</v>
      </c>
      <c r="D2507">
        <v>611</v>
      </c>
      <c r="E2507" t="s">
        <v>20</v>
      </c>
      <c r="F2507" t="s">
        <v>29</v>
      </c>
      <c r="G2507">
        <v>29213</v>
      </c>
      <c r="H2507">
        <v>60</v>
      </c>
      <c r="I2507" t="s">
        <v>26</v>
      </c>
      <c r="J2507" t="s">
        <v>27</v>
      </c>
      <c r="K2507">
        <v>324</v>
      </c>
      <c r="L2507">
        <v>7.0079313000000004E-2</v>
      </c>
      <c r="M2507" t="s">
        <v>28</v>
      </c>
      <c r="N2507">
        <v>34</v>
      </c>
      <c r="O2507">
        <v>2015</v>
      </c>
      <c r="P2507">
        <v>3113.333333</v>
      </c>
      <c r="Q2507">
        <v>9106</v>
      </c>
      <c r="R2507">
        <v>0.22197440199999999</v>
      </c>
      <c r="S2507">
        <v>0</v>
      </c>
      <c r="T2507">
        <v>49</v>
      </c>
    </row>
    <row r="2508" spans="1:20" x14ac:dyDescent="0.25">
      <c r="A2508" s="1">
        <v>45607</v>
      </c>
      <c r="B2508">
        <v>75</v>
      </c>
      <c r="C2508">
        <v>88712</v>
      </c>
      <c r="D2508">
        <v>636</v>
      </c>
      <c r="E2508" t="s">
        <v>33</v>
      </c>
      <c r="F2508" t="s">
        <v>25</v>
      </c>
      <c r="G2508">
        <v>27181</v>
      </c>
      <c r="H2508">
        <v>12</v>
      </c>
      <c r="I2508" t="s">
        <v>26</v>
      </c>
      <c r="J2508" t="s">
        <v>30</v>
      </c>
      <c r="K2508">
        <v>649</v>
      </c>
      <c r="L2508">
        <v>0.18093662499999999</v>
      </c>
      <c r="M2508" t="s">
        <v>24</v>
      </c>
      <c r="N2508">
        <v>25</v>
      </c>
      <c r="O2508">
        <v>2212</v>
      </c>
      <c r="P2508">
        <v>7392.6666670000004</v>
      </c>
      <c r="Q2508">
        <v>4483</v>
      </c>
      <c r="R2508">
        <v>0.17774600099999999</v>
      </c>
      <c r="S2508">
        <v>0</v>
      </c>
      <c r="T2508">
        <v>49</v>
      </c>
    </row>
    <row r="2509" spans="1:20" x14ac:dyDescent="0.25">
      <c r="A2509" s="1">
        <v>45608</v>
      </c>
      <c r="B2509">
        <v>54</v>
      </c>
      <c r="D2509">
        <v>508</v>
      </c>
      <c r="E2509" t="s">
        <v>20</v>
      </c>
      <c r="F2509" t="s">
        <v>29</v>
      </c>
      <c r="G2509">
        <v>21677</v>
      </c>
      <c r="I2509" t="s">
        <v>22</v>
      </c>
      <c r="J2509" t="s">
        <v>30</v>
      </c>
      <c r="K2509">
        <v>572</v>
      </c>
      <c r="L2509">
        <v>0.14685306400000001</v>
      </c>
      <c r="M2509" t="s">
        <v>28</v>
      </c>
      <c r="N2509">
        <v>22</v>
      </c>
      <c r="O2509">
        <v>3129</v>
      </c>
      <c r="P2509">
        <v>8746.3333330000005</v>
      </c>
      <c r="Q2509">
        <v>5519</v>
      </c>
      <c r="R2509">
        <v>0.25834467700000002</v>
      </c>
      <c r="S2509">
        <v>0</v>
      </c>
      <c r="T2509">
        <v>57</v>
      </c>
    </row>
    <row r="2510" spans="1:20" x14ac:dyDescent="0.25">
      <c r="A2510" s="1">
        <v>45609</v>
      </c>
      <c r="B2510">
        <v>23</v>
      </c>
      <c r="C2510">
        <v>22855</v>
      </c>
      <c r="D2510">
        <v>445</v>
      </c>
      <c r="E2510" t="s">
        <v>20</v>
      </c>
      <c r="F2510" t="s">
        <v>25</v>
      </c>
      <c r="G2510">
        <v>30354</v>
      </c>
      <c r="H2510">
        <v>12</v>
      </c>
      <c r="I2510" t="s">
        <v>35</v>
      </c>
      <c r="J2510" t="s">
        <v>34</v>
      </c>
      <c r="K2510">
        <v>261</v>
      </c>
      <c r="L2510">
        <v>0.44189122600000003</v>
      </c>
      <c r="M2510" t="s">
        <v>31</v>
      </c>
      <c r="N2510">
        <v>30</v>
      </c>
      <c r="O2510">
        <v>15541</v>
      </c>
      <c r="P2510">
        <v>1904.583333</v>
      </c>
      <c r="Q2510">
        <v>13290</v>
      </c>
      <c r="R2510">
        <v>0.30567864</v>
      </c>
      <c r="S2510">
        <v>0</v>
      </c>
      <c r="T2510">
        <v>57</v>
      </c>
    </row>
    <row r="2511" spans="1:20" x14ac:dyDescent="0.25">
      <c r="A2511" s="1">
        <v>45610</v>
      </c>
      <c r="B2511">
        <v>24</v>
      </c>
      <c r="C2511">
        <v>48065</v>
      </c>
      <c r="D2511">
        <v>578</v>
      </c>
      <c r="E2511" t="s">
        <v>20</v>
      </c>
      <c r="F2511" t="s">
        <v>21</v>
      </c>
      <c r="G2511">
        <v>14092</v>
      </c>
      <c r="H2511">
        <v>48</v>
      </c>
      <c r="I2511" t="s">
        <v>26</v>
      </c>
      <c r="J2511" t="s">
        <v>34</v>
      </c>
      <c r="K2511">
        <v>207</v>
      </c>
      <c r="L2511">
        <v>0.18569380899999999</v>
      </c>
      <c r="M2511" t="s">
        <v>28</v>
      </c>
      <c r="N2511">
        <v>31</v>
      </c>
      <c r="O2511">
        <v>5140</v>
      </c>
      <c r="P2511">
        <v>4005.416667</v>
      </c>
      <c r="Q2511">
        <v>154916</v>
      </c>
      <c r="R2511">
        <v>0.23935632100000001</v>
      </c>
      <c r="S2511">
        <v>0</v>
      </c>
      <c r="T2511">
        <v>49</v>
      </c>
    </row>
    <row r="2512" spans="1:20" x14ac:dyDescent="0.25">
      <c r="A2512" s="1">
        <v>45611</v>
      </c>
      <c r="B2512">
        <v>45</v>
      </c>
      <c r="C2512">
        <v>47771</v>
      </c>
      <c r="D2512">
        <v>609</v>
      </c>
      <c r="E2512" t="s">
        <v>20</v>
      </c>
      <c r="F2512" t="s">
        <v>32</v>
      </c>
      <c r="G2512">
        <v>13552</v>
      </c>
      <c r="H2512">
        <v>108</v>
      </c>
      <c r="I2512" t="s">
        <v>26</v>
      </c>
      <c r="J2512" t="s">
        <v>30</v>
      </c>
      <c r="K2512">
        <v>373</v>
      </c>
      <c r="L2512">
        <v>0.25214999599999999</v>
      </c>
      <c r="M2512" t="s">
        <v>24</v>
      </c>
      <c r="N2512">
        <v>34</v>
      </c>
      <c r="O2512">
        <v>813</v>
      </c>
      <c r="P2512">
        <v>3980.916667</v>
      </c>
      <c r="Q2512">
        <v>197892</v>
      </c>
      <c r="R2512">
        <v>0.23510594500000001</v>
      </c>
      <c r="S2512">
        <v>0</v>
      </c>
      <c r="T2512">
        <v>46</v>
      </c>
    </row>
    <row r="2513" spans="1:20" x14ac:dyDescent="0.25">
      <c r="A2513" s="1">
        <v>45612</v>
      </c>
      <c r="B2513">
        <v>46</v>
      </c>
      <c r="C2513">
        <v>23470</v>
      </c>
      <c r="D2513">
        <v>561</v>
      </c>
      <c r="E2513" t="s">
        <v>45</v>
      </c>
      <c r="F2513" t="s">
        <v>32</v>
      </c>
      <c r="G2513">
        <v>69416</v>
      </c>
      <c r="H2513">
        <v>60</v>
      </c>
      <c r="I2513" t="s">
        <v>26</v>
      </c>
      <c r="J2513" t="s">
        <v>23</v>
      </c>
      <c r="K2513">
        <v>404</v>
      </c>
      <c r="L2513">
        <v>0.265175408</v>
      </c>
      <c r="M2513" t="s">
        <v>34</v>
      </c>
      <c r="N2513">
        <v>16</v>
      </c>
      <c r="O2513">
        <v>3921</v>
      </c>
      <c r="P2513">
        <v>1955.833333</v>
      </c>
      <c r="Q2513">
        <v>2674</v>
      </c>
      <c r="R2513">
        <v>0.28671432899999999</v>
      </c>
      <c r="S2513">
        <v>0</v>
      </c>
      <c r="T2513">
        <v>61</v>
      </c>
    </row>
    <row r="2514" spans="1:20" x14ac:dyDescent="0.25">
      <c r="A2514" s="1">
        <v>45613</v>
      </c>
      <c r="B2514">
        <v>46</v>
      </c>
      <c r="C2514">
        <v>29902</v>
      </c>
      <c r="D2514">
        <v>570</v>
      </c>
      <c r="E2514" t="s">
        <v>45</v>
      </c>
      <c r="F2514" t="s">
        <v>29</v>
      </c>
      <c r="G2514">
        <v>13521</v>
      </c>
      <c r="H2514">
        <v>72</v>
      </c>
      <c r="I2514" t="s">
        <v>44</v>
      </c>
      <c r="J2514" t="s">
        <v>34</v>
      </c>
      <c r="K2514">
        <v>394</v>
      </c>
      <c r="L2514">
        <v>0.13838382199999999</v>
      </c>
      <c r="M2514" t="s">
        <v>38</v>
      </c>
      <c r="N2514">
        <v>22</v>
      </c>
      <c r="O2514">
        <v>4479</v>
      </c>
      <c r="P2514">
        <v>2491.833333</v>
      </c>
      <c r="Q2514">
        <v>66156</v>
      </c>
      <c r="R2514">
        <v>0.23548778000000001</v>
      </c>
      <c r="S2514">
        <v>0</v>
      </c>
      <c r="T2514">
        <v>53</v>
      </c>
    </row>
    <row r="2515" spans="1:20" x14ac:dyDescent="0.25">
      <c r="A2515" s="1">
        <v>45614</v>
      </c>
      <c r="B2515">
        <v>36</v>
      </c>
      <c r="C2515">
        <v>68693</v>
      </c>
      <c r="D2515">
        <v>573</v>
      </c>
      <c r="E2515" t="s">
        <v>52</v>
      </c>
      <c r="F2515" t="s">
        <v>25</v>
      </c>
      <c r="G2515">
        <v>19752</v>
      </c>
      <c r="H2515">
        <v>12</v>
      </c>
      <c r="I2515" t="s">
        <v>35</v>
      </c>
      <c r="J2515" t="s">
        <v>27</v>
      </c>
      <c r="K2515">
        <v>288</v>
      </c>
      <c r="L2515">
        <v>0.27767786500000002</v>
      </c>
      <c r="M2515" t="s">
        <v>24</v>
      </c>
      <c r="N2515">
        <v>23</v>
      </c>
      <c r="O2515">
        <v>20583</v>
      </c>
      <c r="P2515">
        <v>5724.4166670000004</v>
      </c>
      <c r="Q2515">
        <v>23101</v>
      </c>
      <c r="R2515">
        <v>0.192850564</v>
      </c>
      <c r="S2515">
        <v>0</v>
      </c>
      <c r="T2515">
        <v>52</v>
      </c>
    </row>
    <row r="2516" spans="1:20" x14ac:dyDescent="0.25">
      <c r="A2516" s="1">
        <v>45615</v>
      </c>
      <c r="B2516">
        <v>38</v>
      </c>
      <c r="C2516">
        <v>37766</v>
      </c>
      <c r="D2516">
        <v>561</v>
      </c>
      <c r="E2516" t="s">
        <v>20</v>
      </c>
      <c r="F2516" t="s">
        <v>25</v>
      </c>
      <c r="G2516">
        <v>19390</v>
      </c>
      <c r="H2516">
        <v>36</v>
      </c>
      <c r="I2516" t="s">
        <v>22</v>
      </c>
      <c r="J2516" t="s">
        <v>27</v>
      </c>
      <c r="K2516">
        <v>171</v>
      </c>
      <c r="L2516">
        <v>0.25609637600000001</v>
      </c>
      <c r="M2516" t="s">
        <v>28</v>
      </c>
      <c r="N2516">
        <v>24</v>
      </c>
      <c r="O2516">
        <v>679</v>
      </c>
      <c r="P2516">
        <v>3147.166667</v>
      </c>
      <c r="Q2516">
        <v>32261</v>
      </c>
      <c r="R2516">
        <v>0.25330612699999999</v>
      </c>
      <c r="S2516">
        <v>0</v>
      </c>
      <c r="T2516">
        <v>52</v>
      </c>
    </row>
    <row r="2517" spans="1:20" x14ac:dyDescent="0.25">
      <c r="A2517" t="s">
        <v>186</v>
      </c>
      <c r="B2517">
        <v>43</v>
      </c>
      <c r="C2517">
        <v>24548</v>
      </c>
      <c r="D2517">
        <v>613</v>
      </c>
      <c r="E2517" t="s">
        <v>107</v>
      </c>
      <c r="F2517" t="s">
        <v>156</v>
      </c>
      <c r="H2517">
        <v>36</v>
      </c>
      <c r="I2517" t="s">
        <v>22</v>
      </c>
      <c r="J2517" t="s">
        <v>27</v>
      </c>
      <c r="K2517">
        <v>341</v>
      </c>
      <c r="L2517">
        <v>3.1945063000000003E-2</v>
      </c>
      <c r="M2517" t="s">
        <v>38</v>
      </c>
      <c r="N2517">
        <v>30</v>
      </c>
      <c r="O2517">
        <v>875</v>
      </c>
      <c r="P2517">
        <v>2045.666667</v>
      </c>
      <c r="Q2517">
        <v>199901</v>
      </c>
      <c r="R2517">
        <v>0.20592956800000001</v>
      </c>
      <c r="S2517">
        <v>0</v>
      </c>
      <c r="T2517">
        <v>52</v>
      </c>
    </row>
    <row r="2518" spans="1:20" x14ac:dyDescent="0.25">
      <c r="A2518" s="1">
        <v>45617</v>
      </c>
      <c r="B2518">
        <v>41</v>
      </c>
      <c r="C2518">
        <v>62883</v>
      </c>
      <c r="D2518">
        <v>607</v>
      </c>
      <c r="E2518" t="s">
        <v>20</v>
      </c>
      <c r="F2518" t="s">
        <v>29</v>
      </c>
      <c r="G2518">
        <v>55525</v>
      </c>
      <c r="H2518">
        <v>60</v>
      </c>
      <c r="I2518" t="s">
        <v>22</v>
      </c>
      <c r="J2518" t="s">
        <v>30</v>
      </c>
      <c r="K2518">
        <v>396</v>
      </c>
      <c r="L2518">
        <v>0.42483022500000001</v>
      </c>
      <c r="M2518" t="s">
        <v>28</v>
      </c>
      <c r="N2518">
        <v>32</v>
      </c>
      <c r="O2518">
        <v>3991</v>
      </c>
      <c r="P2518">
        <v>5240.25</v>
      </c>
      <c r="Q2518">
        <v>20900</v>
      </c>
      <c r="R2518">
        <v>0.29351799299999998</v>
      </c>
      <c r="S2518">
        <v>0</v>
      </c>
      <c r="T2518">
        <v>52</v>
      </c>
    </row>
    <row r="2519" spans="1:20" x14ac:dyDescent="0.25">
      <c r="A2519" s="1">
        <v>45618</v>
      </c>
      <c r="B2519">
        <v>18</v>
      </c>
      <c r="C2519">
        <v>56302</v>
      </c>
      <c r="E2519" t="s">
        <v>20</v>
      </c>
      <c r="F2519" t="s">
        <v>29</v>
      </c>
      <c r="G2519">
        <v>26197</v>
      </c>
      <c r="H2519">
        <v>36</v>
      </c>
      <c r="I2519" t="s">
        <v>26</v>
      </c>
      <c r="J2519" t="s">
        <v>27</v>
      </c>
      <c r="K2519">
        <v>928</v>
      </c>
      <c r="L2519">
        <v>0.15345851699999999</v>
      </c>
      <c r="M2519" t="s">
        <v>38</v>
      </c>
      <c r="N2519">
        <v>19</v>
      </c>
      <c r="O2519">
        <v>10007</v>
      </c>
      <c r="P2519">
        <v>4691.8333329999996</v>
      </c>
      <c r="Q2519">
        <v>19315</v>
      </c>
      <c r="R2519">
        <v>0.243935502</v>
      </c>
      <c r="S2519">
        <v>0</v>
      </c>
      <c r="T2519">
        <v>64</v>
      </c>
    </row>
    <row r="2520" spans="1:20" x14ac:dyDescent="0.25">
      <c r="A2520" s="1">
        <v>45619</v>
      </c>
      <c r="B2520">
        <v>37</v>
      </c>
      <c r="C2520">
        <v>19863</v>
      </c>
      <c r="D2520">
        <v>532</v>
      </c>
      <c r="E2520" t="s">
        <v>20</v>
      </c>
      <c r="F2520" t="s">
        <v>32</v>
      </c>
      <c r="G2520">
        <v>36240</v>
      </c>
      <c r="H2520">
        <v>84</v>
      </c>
      <c r="I2520" t="s">
        <v>26</v>
      </c>
      <c r="J2520" t="s">
        <v>23</v>
      </c>
      <c r="K2520">
        <v>831</v>
      </c>
      <c r="L2520">
        <v>0.112266935</v>
      </c>
      <c r="M2520" t="s">
        <v>31</v>
      </c>
      <c r="N2520">
        <v>26</v>
      </c>
      <c r="O2520">
        <v>7350</v>
      </c>
      <c r="P2520">
        <v>1655.25</v>
      </c>
      <c r="Q2520">
        <v>20271</v>
      </c>
      <c r="R2520">
        <v>0.32134574300000002</v>
      </c>
      <c r="S2520">
        <v>0</v>
      </c>
      <c r="T2520">
        <v>52</v>
      </c>
    </row>
    <row r="2521" spans="1:20" x14ac:dyDescent="0.25">
      <c r="A2521" s="1">
        <v>45620</v>
      </c>
      <c r="B2521">
        <v>29</v>
      </c>
      <c r="C2521">
        <v>49821</v>
      </c>
      <c r="D2521">
        <v>476</v>
      </c>
      <c r="F2521" t="s">
        <v>29</v>
      </c>
      <c r="H2521">
        <v>84</v>
      </c>
      <c r="I2521" t="s">
        <v>22</v>
      </c>
      <c r="J2521" t="s">
        <v>30</v>
      </c>
      <c r="K2521">
        <v>707</v>
      </c>
      <c r="L2521">
        <v>7.7372141000000005E-2</v>
      </c>
      <c r="M2521" t="s">
        <v>24</v>
      </c>
      <c r="N2521">
        <v>31</v>
      </c>
      <c r="O2521">
        <v>5044</v>
      </c>
      <c r="P2521">
        <v>4151.75</v>
      </c>
      <c r="Q2521">
        <v>41191</v>
      </c>
      <c r="R2521">
        <v>0.29377984000000001</v>
      </c>
      <c r="S2521">
        <v>0</v>
      </c>
      <c r="T2521">
        <v>51</v>
      </c>
    </row>
    <row r="2522" spans="1:20" x14ac:dyDescent="0.25">
      <c r="A2522" s="1">
        <v>45621</v>
      </c>
      <c r="B2522">
        <v>42</v>
      </c>
      <c r="C2522">
        <v>122384</v>
      </c>
      <c r="D2522">
        <v>480</v>
      </c>
      <c r="F2522" t="s">
        <v>25</v>
      </c>
      <c r="G2522">
        <v>16047</v>
      </c>
      <c r="H2522">
        <v>24</v>
      </c>
      <c r="I2522" t="s">
        <v>22</v>
      </c>
      <c r="J2522" t="s">
        <v>27</v>
      </c>
      <c r="K2522">
        <v>203</v>
      </c>
      <c r="L2522">
        <v>0.21416660400000001</v>
      </c>
      <c r="M2522" t="s">
        <v>24</v>
      </c>
      <c r="N2522">
        <v>28</v>
      </c>
      <c r="O2522">
        <v>2233</v>
      </c>
      <c r="P2522">
        <v>10198.666670000001</v>
      </c>
      <c r="Q2522">
        <v>18085</v>
      </c>
      <c r="R2522">
        <v>0.22868113300000001</v>
      </c>
      <c r="S2522">
        <v>1</v>
      </c>
      <c r="T2522">
        <v>39.200000000000003</v>
      </c>
    </row>
    <row r="2523" spans="1:20" x14ac:dyDescent="0.25">
      <c r="A2523" s="1">
        <v>45622</v>
      </c>
      <c r="B2523">
        <v>75</v>
      </c>
      <c r="C2523">
        <v>32510</v>
      </c>
      <c r="D2523">
        <v>627</v>
      </c>
      <c r="E2523" t="s">
        <v>20</v>
      </c>
      <c r="F2523" t="s">
        <v>25</v>
      </c>
      <c r="G2523">
        <v>26504</v>
      </c>
      <c r="H2523">
        <v>60</v>
      </c>
      <c r="I2523" t="s">
        <v>26</v>
      </c>
      <c r="J2523" t="s">
        <v>30</v>
      </c>
      <c r="K2523">
        <v>471</v>
      </c>
      <c r="L2523">
        <v>0.4157614</v>
      </c>
      <c r="M2523" t="s">
        <v>38</v>
      </c>
      <c r="N2523">
        <v>11</v>
      </c>
      <c r="O2523">
        <v>5005</v>
      </c>
      <c r="P2523">
        <v>2709.166667</v>
      </c>
      <c r="Q2523">
        <v>50103</v>
      </c>
      <c r="R2523">
        <v>0.214799394</v>
      </c>
      <c r="S2523">
        <v>0</v>
      </c>
      <c r="T2523">
        <v>52</v>
      </c>
    </row>
    <row r="2524" spans="1:20" x14ac:dyDescent="0.25">
      <c r="A2524" s="1">
        <v>45623</v>
      </c>
      <c r="B2524">
        <v>44</v>
      </c>
      <c r="E2524" t="s">
        <v>20</v>
      </c>
      <c r="F2524" t="s">
        <v>21</v>
      </c>
      <c r="G2524">
        <v>20811</v>
      </c>
      <c r="I2524" t="s">
        <v>26</v>
      </c>
      <c r="J2524" t="s">
        <v>23</v>
      </c>
      <c r="K2524">
        <v>877</v>
      </c>
      <c r="L2524">
        <v>0.17611173499999999</v>
      </c>
      <c r="M2524" t="s">
        <v>28</v>
      </c>
      <c r="N2524">
        <v>23</v>
      </c>
      <c r="O2524">
        <v>1687</v>
      </c>
      <c r="P2524">
        <v>14228.916670000001</v>
      </c>
      <c r="Q2524">
        <v>78908</v>
      </c>
      <c r="R2524">
        <v>0.16344880000000001</v>
      </c>
      <c r="S2524">
        <v>1</v>
      </c>
      <c r="T2524">
        <v>34.4</v>
      </c>
    </row>
    <row r="2525" spans="1:20" x14ac:dyDescent="0.25">
      <c r="A2525" s="1">
        <v>45624</v>
      </c>
      <c r="B2525">
        <v>36</v>
      </c>
      <c r="C2525">
        <v>48666</v>
      </c>
      <c r="D2525">
        <v>637</v>
      </c>
      <c r="E2525" t="s">
        <v>20</v>
      </c>
      <c r="F2525" t="s">
        <v>29</v>
      </c>
      <c r="G2525">
        <v>17188</v>
      </c>
      <c r="H2525">
        <v>48</v>
      </c>
      <c r="I2525" t="s">
        <v>22</v>
      </c>
      <c r="J2525" t="s">
        <v>23</v>
      </c>
      <c r="K2525">
        <v>330</v>
      </c>
      <c r="L2525">
        <v>0.28898092600000003</v>
      </c>
      <c r="M2525" t="s">
        <v>28</v>
      </c>
      <c r="N2525">
        <v>27</v>
      </c>
      <c r="O2525">
        <v>2940</v>
      </c>
      <c r="P2525">
        <v>4055.5</v>
      </c>
      <c r="Q2525">
        <v>24500</v>
      </c>
      <c r="R2525">
        <v>0.201679264</v>
      </c>
      <c r="S2525">
        <v>0</v>
      </c>
      <c r="T2525">
        <v>49</v>
      </c>
    </row>
    <row r="2526" spans="1:20" x14ac:dyDescent="0.25">
      <c r="A2526" s="1">
        <v>45625</v>
      </c>
      <c r="B2526">
        <v>51</v>
      </c>
      <c r="C2526">
        <v>53518</v>
      </c>
      <c r="D2526">
        <v>534</v>
      </c>
      <c r="E2526" t="s">
        <v>20</v>
      </c>
      <c r="F2526" t="s">
        <v>41</v>
      </c>
      <c r="G2526">
        <v>20341</v>
      </c>
      <c r="H2526">
        <v>36</v>
      </c>
      <c r="I2526" t="s">
        <v>44</v>
      </c>
      <c r="J2526" t="s">
        <v>34</v>
      </c>
      <c r="K2526">
        <v>568</v>
      </c>
      <c r="L2526">
        <v>0.32382270499999999</v>
      </c>
      <c r="M2526" t="s">
        <v>28</v>
      </c>
      <c r="N2526">
        <v>21</v>
      </c>
      <c r="O2526">
        <v>2693</v>
      </c>
      <c r="P2526">
        <v>4459.8333329999996</v>
      </c>
      <c r="Q2526">
        <v>3730</v>
      </c>
      <c r="R2526">
        <v>0.219353198</v>
      </c>
      <c r="S2526">
        <v>0</v>
      </c>
      <c r="T2526">
        <v>53</v>
      </c>
    </row>
    <row r="2527" spans="1:20" x14ac:dyDescent="0.25">
      <c r="A2527" s="1">
        <v>45626</v>
      </c>
      <c r="B2527">
        <v>45</v>
      </c>
      <c r="C2527">
        <v>22153</v>
      </c>
      <c r="D2527">
        <v>621</v>
      </c>
      <c r="E2527" t="s">
        <v>20</v>
      </c>
      <c r="F2527" t="s">
        <v>29</v>
      </c>
      <c r="G2527">
        <v>54574</v>
      </c>
      <c r="H2527">
        <v>36</v>
      </c>
      <c r="I2527" t="s">
        <v>26</v>
      </c>
      <c r="J2527" t="s">
        <v>34</v>
      </c>
      <c r="K2527">
        <v>195</v>
      </c>
      <c r="L2527">
        <v>0.182593283</v>
      </c>
      <c r="M2527" t="s">
        <v>31</v>
      </c>
      <c r="N2527">
        <v>25</v>
      </c>
      <c r="O2527">
        <v>1699</v>
      </c>
      <c r="P2527">
        <v>1846.083333</v>
      </c>
      <c r="Q2527">
        <v>29077</v>
      </c>
      <c r="R2527">
        <v>0.20366931099999999</v>
      </c>
      <c r="S2527">
        <v>0</v>
      </c>
      <c r="T2527">
        <v>48</v>
      </c>
    </row>
    <row r="2528" spans="1:20" x14ac:dyDescent="0.25">
      <c r="A2528" s="1">
        <v>45627</v>
      </c>
      <c r="B2528">
        <v>45</v>
      </c>
      <c r="C2528">
        <v>22281</v>
      </c>
      <c r="D2528">
        <v>637</v>
      </c>
      <c r="E2528" t="s">
        <v>20</v>
      </c>
      <c r="F2528" t="s">
        <v>29</v>
      </c>
      <c r="G2528">
        <v>39286</v>
      </c>
      <c r="H2528">
        <v>48</v>
      </c>
      <c r="I2528" t="s">
        <v>26</v>
      </c>
      <c r="J2528" t="s">
        <v>30</v>
      </c>
      <c r="K2528">
        <v>241</v>
      </c>
      <c r="L2528">
        <v>0.17189105199999999</v>
      </c>
      <c r="M2528" t="s">
        <v>38</v>
      </c>
      <c r="N2528">
        <v>16</v>
      </c>
      <c r="O2528">
        <v>7405</v>
      </c>
      <c r="P2528">
        <v>1856.75</v>
      </c>
      <c r="Q2528">
        <v>36544</v>
      </c>
      <c r="R2528">
        <v>0.25116421</v>
      </c>
      <c r="S2528">
        <v>0</v>
      </c>
      <c r="T2528">
        <v>52</v>
      </c>
    </row>
    <row r="2529" spans="1:20" x14ac:dyDescent="0.25">
      <c r="A2529" s="1">
        <v>45628</v>
      </c>
      <c r="B2529">
        <v>47</v>
      </c>
      <c r="C2529">
        <v>37208</v>
      </c>
      <c r="D2529">
        <v>569</v>
      </c>
      <c r="E2529" t="s">
        <v>33</v>
      </c>
      <c r="F2529" t="s">
        <v>29</v>
      </c>
      <c r="G2529">
        <v>36875</v>
      </c>
      <c r="H2529">
        <v>72</v>
      </c>
      <c r="I2529" t="s">
        <v>35</v>
      </c>
      <c r="J2529" t="s">
        <v>27</v>
      </c>
      <c r="K2529">
        <v>829</v>
      </c>
      <c r="L2529">
        <v>0.42625831199999997</v>
      </c>
      <c r="M2529" t="s">
        <v>38</v>
      </c>
      <c r="N2529">
        <v>21</v>
      </c>
      <c r="O2529">
        <v>15856</v>
      </c>
      <c r="P2529">
        <v>3100.666667</v>
      </c>
      <c r="Q2529">
        <v>1035762</v>
      </c>
      <c r="R2529">
        <v>0.25391736399999998</v>
      </c>
      <c r="S2529">
        <v>1</v>
      </c>
      <c r="T2529">
        <v>44</v>
      </c>
    </row>
    <row r="2530" spans="1:20" x14ac:dyDescent="0.25">
      <c r="A2530" s="1">
        <v>45629</v>
      </c>
      <c r="B2530">
        <v>64</v>
      </c>
      <c r="C2530">
        <v>90807</v>
      </c>
      <c r="D2530">
        <v>588</v>
      </c>
      <c r="E2530" t="s">
        <v>20</v>
      </c>
      <c r="F2530" t="s">
        <v>25</v>
      </c>
      <c r="G2530">
        <v>26576</v>
      </c>
      <c r="H2530">
        <v>48</v>
      </c>
      <c r="I2530" t="s">
        <v>35</v>
      </c>
      <c r="J2530" t="s">
        <v>27</v>
      </c>
      <c r="K2530">
        <v>416</v>
      </c>
      <c r="L2530">
        <v>0.47398041499999999</v>
      </c>
      <c r="M2530" t="s">
        <v>28</v>
      </c>
      <c r="N2530">
        <v>33</v>
      </c>
      <c r="O2530">
        <v>8984</v>
      </c>
      <c r="P2530">
        <v>7567.25</v>
      </c>
      <c r="Q2530">
        <v>84809</v>
      </c>
      <c r="R2530">
        <v>0.23023579899999999</v>
      </c>
      <c r="S2530">
        <v>0</v>
      </c>
      <c r="T2530">
        <v>59</v>
      </c>
    </row>
    <row r="2531" spans="1:20" x14ac:dyDescent="0.25">
      <c r="A2531" s="1">
        <v>45630</v>
      </c>
      <c r="B2531">
        <v>26</v>
      </c>
      <c r="C2531">
        <v>198662</v>
      </c>
      <c r="D2531">
        <v>514</v>
      </c>
      <c r="E2531" t="s">
        <v>20</v>
      </c>
      <c r="F2531" t="s">
        <v>32</v>
      </c>
      <c r="G2531">
        <v>14577</v>
      </c>
      <c r="H2531">
        <v>72</v>
      </c>
      <c r="I2531" t="s">
        <v>26</v>
      </c>
      <c r="J2531" t="s">
        <v>30</v>
      </c>
      <c r="K2531">
        <v>280</v>
      </c>
      <c r="L2531">
        <v>0.46042145299999998</v>
      </c>
      <c r="M2531" t="s">
        <v>24</v>
      </c>
      <c r="N2531">
        <v>24</v>
      </c>
      <c r="O2531">
        <v>14260</v>
      </c>
      <c r="P2531">
        <v>16555.166669999999</v>
      </c>
      <c r="Q2531">
        <v>2405</v>
      </c>
      <c r="R2531">
        <v>0.28718074799999999</v>
      </c>
      <c r="S2531">
        <v>1</v>
      </c>
      <c r="T2531">
        <v>44.8</v>
      </c>
    </row>
    <row r="2532" spans="1:20" x14ac:dyDescent="0.25">
      <c r="A2532" s="1">
        <v>45631</v>
      </c>
      <c r="B2532">
        <v>45</v>
      </c>
      <c r="C2532">
        <v>215917</v>
      </c>
      <c r="D2532">
        <v>531</v>
      </c>
      <c r="E2532" t="s">
        <v>20</v>
      </c>
      <c r="F2532" t="s">
        <v>32</v>
      </c>
      <c r="G2532">
        <v>28124</v>
      </c>
      <c r="H2532">
        <v>24</v>
      </c>
      <c r="I2532" t="s">
        <v>22</v>
      </c>
      <c r="J2532" t="s">
        <v>27</v>
      </c>
      <c r="K2532">
        <v>296</v>
      </c>
      <c r="L2532">
        <v>0.40378072500000001</v>
      </c>
      <c r="M2532" t="s">
        <v>38</v>
      </c>
      <c r="N2532">
        <v>22</v>
      </c>
      <c r="O2532">
        <v>7440</v>
      </c>
      <c r="P2532">
        <v>17993.083330000001</v>
      </c>
      <c r="Q2532">
        <v>109269</v>
      </c>
      <c r="R2532">
        <v>0.22843550800000001</v>
      </c>
      <c r="S2532">
        <v>1</v>
      </c>
      <c r="T2532">
        <v>39.200000000000003</v>
      </c>
    </row>
    <row r="2533" spans="1:20" x14ac:dyDescent="0.25">
      <c r="A2533" s="1">
        <v>45632</v>
      </c>
      <c r="B2533">
        <v>28</v>
      </c>
      <c r="C2533">
        <v>35781</v>
      </c>
      <c r="D2533">
        <v>551</v>
      </c>
      <c r="E2533" t="s">
        <v>20</v>
      </c>
      <c r="F2533" t="s">
        <v>32</v>
      </c>
      <c r="G2533">
        <v>16448</v>
      </c>
      <c r="H2533">
        <v>96</v>
      </c>
      <c r="I2533" t="s">
        <v>35</v>
      </c>
      <c r="J2533" t="s">
        <v>30</v>
      </c>
      <c r="K2533">
        <v>697</v>
      </c>
      <c r="L2533">
        <v>0.18223473600000001</v>
      </c>
      <c r="M2533" t="s">
        <v>24</v>
      </c>
      <c r="N2533">
        <v>25</v>
      </c>
      <c r="O2533">
        <v>2490</v>
      </c>
      <c r="P2533">
        <v>2981.75</v>
      </c>
      <c r="Q2533">
        <v>237646</v>
      </c>
      <c r="R2533">
        <v>0.27962042399999998</v>
      </c>
      <c r="S2533">
        <v>0</v>
      </c>
      <c r="T2533">
        <v>50</v>
      </c>
    </row>
    <row r="2534" spans="1:20" x14ac:dyDescent="0.25">
      <c r="A2534" s="1">
        <v>45633</v>
      </c>
      <c r="B2534">
        <v>46</v>
      </c>
      <c r="C2534">
        <v>52593</v>
      </c>
      <c r="D2534">
        <v>603</v>
      </c>
      <c r="E2534" t="s">
        <v>20</v>
      </c>
      <c r="F2534" t="s">
        <v>41</v>
      </c>
      <c r="G2534">
        <v>18548</v>
      </c>
      <c r="H2534">
        <v>60</v>
      </c>
      <c r="I2534" t="s">
        <v>22</v>
      </c>
      <c r="J2534" t="s">
        <v>34</v>
      </c>
      <c r="K2534">
        <v>365</v>
      </c>
      <c r="L2534">
        <v>0.77152516599999998</v>
      </c>
      <c r="M2534" t="s">
        <v>38</v>
      </c>
      <c r="N2534">
        <v>20</v>
      </c>
      <c r="O2534">
        <v>7772</v>
      </c>
      <c r="P2534">
        <v>4382.75</v>
      </c>
      <c r="Q2534">
        <v>37488</v>
      </c>
      <c r="R2534">
        <v>0.20590042</v>
      </c>
      <c r="S2534">
        <v>1</v>
      </c>
      <c r="T2534">
        <v>43.2</v>
      </c>
    </row>
    <row r="2535" spans="1:20" x14ac:dyDescent="0.25">
      <c r="A2535" s="1">
        <v>45634</v>
      </c>
      <c r="B2535">
        <v>28</v>
      </c>
      <c r="C2535">
        <v>19551</v>
      </c>
      <c r="D2535">
        <v>498</v>
      </c>
      <c r="E2535" t="s">
        <v>20</v>
      </c>
      <c r="G2535">
        <v>9753</v>
      </c>
      <c r="H2535">
        <v>48</v>
      </c>
      <c r="I2535" t="s">
        <v>22</v>
      </c>
      <c r="J2535" t="s">
        <v>30</v>
      </c>
      <c r="K2535">
        <v>712</v>
      </c>
      <c r="L2535">
        <v>0.43374571499999998</v>
      </c>
      <c r="M2535" t="s">
        <v>24</v>
      </c>
      <c r="N2535">
        <v>25</v>
      </c>
      <c r="O2535">
        <v>10801</v>
      </c>
      <c r="P2535">
        <v>1629.25</v>
      </c>
      <c r="Q2535">
        <v>87398</v>
      </c>
      <c r="R2535">
        <v>0.23446551199999999</v>
      </c>
      <c r="S2535">
        <v>0</v>
      </c>
      <c r="T2535">
        <v>55</v>
      </c>
    </row>
    <row r="2536" spans="1:20" x14ac:dyDescent="0.25">
      <c r="A2536" s="1">
        <v>45635</v>
      </c>
      <c r="B2536">
        <v>34</v>
      </c>
      <c r="C2536">
        <v>97208</v>
      </c>
      <c r="D2536">
        <v>397</v>
      </c>
      <c r="E2536" t="s">
        <v>20</v>
      </c>
      <c r="F2536" t="s">
        <v>29</v>
      </c>
      <c r="G2536">
        <v>10312</v>
      </c>
      <c r="H2536">
        <v>48</v>
      </c>
      <c r="I2536" t="s">
        <v>35</v>
      </c>
      <c r="J2536" t="s">
        <v>30</v>
      </c>
      <c r="K2536">
        <v>637</v>
      </c>
      <c r="L2536">
        <v>0.52044198900000005</v>
      </c>
      <c r="M2536" t="s">
        <v>28</v>
      </c>
      <c r="N2536">
        <v>26</v>
      </c>
      <c r="O2536">
        <v>3283</v>
      </c>
      <c r="P2536">
        <v>8100.6666670000004</v>
      </c>
      <c r="Q2536">
        <v>3502</v>
      </c>
      <c r="R2536">
        <v>0.29655240199999999</v>
      </c>
      <c r="S2536">
        <v>0</v>
      </c>
      <c r="T2536">
        <v>73</v>
      </c>
    </row>
    <row r="2537" spans="1:20" x14ac:dyDescent="0.25">
      <c r="A2537" s="1">
        <v>45636</v>
      </c>
      <c r="B2537">
        <v>36</v>
      </c>
      <c r="C2537">
        <v>26203</v>
      </c>
      <c r="D2537">
        <v>582</v>
      </c>
      <c r="E2537" t="s">
        <v>33</v>
      </c>
      <c r="F2537" t="s">
        <v>29</v>
      </c>
      <c r="G2537">
        <v>32261</v>
      </c>
      <c r="H2537">
        <v>96</v>
      </c>
      <c r="I2537" t="s">
        <v>22</v>
      </c>
      <c r="J2537" t="s">
        <v>23</v>
      </c>
      <c r="K2537">
        <v>157</v>
      </c>
      <c r="L2537">
        <v>0.33690814400000002</v>
      </c>
      <c r="M2537" t="s">
        <v>31</v>
      </c>
      <c r="N2537">
        <v>18</v>
      </c>
      <c r="O2537">
        <v>687</v>
      </c>
      <c r="P2537">
        <v>2183.583333</v>
      </c>
      <c r="Q2537">
        <v>7933</v>
      </c>
      <c r="R2537">
        <v>0.29568413700000001</v>
      </c>
      <c r="S2537">
        <v>0</v>
      </c>
      <c r="T2537">
        <v>60</v>
      </c>
    </row>
    <row r="2538" spans="1:20" x14ac:dyDescent="0.25">
      <c r="A2538" s="1">
        <v>45637</v>
      </c>
      <c r="B2538">
        <v>51</v>
      </c>
      <c r="C2538">
        <v>58443</v>
      </c>
      <c r="D2538">
        <v>588</v>
      </c>
      <c r="E2538" t="s">
        <v>20</v>
      </c>
      <c r="F2538" t="s">
        <v>29</v>
      </c>
      <c r="G2538">
        <v>31444</v>
      </c>
      <c r="H2538">
        <v>84</v>
      </c>
      <c r="I2538" t="s">
        <v>22</v>
      </c>
      <c r="J2538" t="s">
        <v>27</v>
      </c>
      <c r="K2538">
        <v>430</v>
      </c>
      <c r="L2538">
        <v>0.19951766700000001</v>
      </c>
      <c r="M2538" t="s">
        <v>34</v>
      </c>
      <c r="N2538">
        <v>21</v>
      </c>
      <c r="O2538">
        <v>5031</v>
      </c>
      <c r="P2538">
        <v>4870.25</v>
      </c>
      <c r="Q2538">
        <v>56185</v>
      </c>
      <c r="R2538">
        <v>0.25013383</v>
      </c>
      <c r="S2538">
        <v>0</v>
      </c>
      <c r="T2538">
        <v>50</v>
      </c>
    </row>
    <row r="2539" spans="1:20" x14ac:dyDescent="0.25">
      <c r="A2539" s="1">
        <v>45638</v>
      </c>
      <c r="B2539">
        <v>51</v>
      </c>
      <c r="C2539">
        <v>80666</v>
      </c>
      <c r="D2539">
        <v>642</v>
      </c>
      <c r="E2539" t="s">
        <v>20</v>
      </c>
      <c r="F2539" t="s">
        <v>29</v>
      </c>
      <c r="G2539">
        <v>20915</v>
      </c>
      <c r="H2539">
        <v>48</v>
      </c>
      <c r="I2539" t="s">
        <v>44</v>
      </c>
      <c r="J2539" t="s">
        <v>27</v>
      </c>
      <c r="K2539">
        <v>281</v>
      </c>
      <c r="L2539">
        <v>0.27058578999999999</v>
      </c>
      <c r="M2539" t="s">
        <v>28</v>
      </c>
      <c r="N2539">
        <v>31</v>
      </c>
      <c r="O2539">
        <v>6674</v>
      </c>
      <c r="P2539">
        <v>6722.1666670000004</v>
      </c>
      <c r="Q2539">
        <v>115215</v>
      </c>
      <c r="R2539">
        <v>0.19653611500000001</v>
      </c>
      <c r="S2539">
        <v>0</v>
      </c>
      <c r="T2539">
        <v>59</v>
      </c>
    </row>
    <row r="2540" spans="1:20" x14ac:dyDescent="0.25">
      <c r="A2540" s="1">
        <v>45639</v>
      </c>
      <c r="B2540">
        <v>25</v>
      </c>
      <c r="C2540">
        <v>50337</v>
      </c>
      <c r="D2540">
        <v>523</v>
      </c>
      <c r="E2540" t="s">
        <v>20</v>
      </c>
      <c r="F2540" t="s">
        <v>25</v>
      </c>
      <c r="G2540">
        <v>7275</v>
      </c>
      <c r="H2540">
        <v>48</v>
      </c>
      <c r="I2540" t="s">
        <v>26</v>
      </c>
      <c r="J2540" t="s">
        <v>30</v>
      </c>
      <c r="K2540">
        <v>695</v>
      </c>
      <c r="L2540">
        <v>0.25057319300000003</v>
      </c>
      <c r="M2540" t="s">
        <v>34</v>
      </c>
      <c r="N2540">
        <v>23</v>
      </c>
      <c r="O2540">
        <v>871</v>
      </c>
      <c r="P2540">
        <v>4194.75</v>
      </c>
      <c r="Q2540">
        <v>59403</v>
      </c>
      <c r="R2540">
        <v>0.23433578099999999</v>
      </c>
      <c r="S2540">
        <v>0</v>
      </c>
      <c r="T2540">
        <v>54</v>
      </c>
    </row>
    <row r="2541" spans="1:20" x14ac:dyDescent="0.25">
      <c r="A2541" s="1">
        <v>45640</v>
      </c>
      <c r="B2541">
        <v>40</v>
      </c>
      <c r="C2541">
        <v>37333</v>
      </c>
      <c r="D2541">
        <v>645</v>
      </c>
      <c r="E2541" t="s">
        <v>20</v>
      </c>
      <c r="F2541" t="s">
        <v>21</v>
      </c>
      <c r="G2541">
        <v>30487</v>
      </c>
      <c r="H2541">
        <v>60</v>
      </c>
      <c r="I2541" t="s">
        <v>26</v>
      </c>
      <c r="J2541" t="s">
        <v>27</v>
      </c>
      <c r="K2541">
        <v>261</v>
      </c>
      <c r="L2541">
        <v>2.1916923000000001E-2</v>
      </c>
      <c r="M2541" t="s">
        <v>31</v>
      </c>
      <c r="N2541">
        <v>32</v>
      </c>
      <c r="O2541">
        <v>1352</v>
      </c>
      <c r="P2541">
        <v>3111.083333</v>
      </c>
      <c r="Q2541">
        <v>28585</v>
      </c>
      <c r="R2541">
        <v>0.22321165300000001</v>
      </c>
      <c r="S2541">
        <v>0</v>
      </c>
      <c r="T2541">
        <v>48</v>
      </c>
    </row>
    <row r="2542" spans="1:20" x14ac:dyDescent="0.25">
      <c r="A2542" t="s">
        <v>187</v>
      </c>
      <c r="B2542">
        <v>31</v>
      </c>
      <c r="C2542">
        <v>52608</v>
      </c>
      <c r="D2542">
        <v>540</v>
      </c>
      <c r="E2542" t="s">
        <v>64</v>
      </c>
      <c r="F2542" t="s">
        <v>109</v>
      </c>
      <c r="G2542">
        <v>16726</v>
      </c>
      <c r="H2542">
        <v>120</v>
      </c>
      <c r="I2542" t="s">
        <v>26</v>
      </c>
      <c r="J2542" t="s">
        <v>27</v>
      </c>
      <c r="K2542">
        <v>434</v>
      </c>
      <c r="L2542">
        <v>0.51192295099999996</v>
      </c>
      <c r="M2542" t="s">
        <v>31</v>
      </c>
      <c r="N2542">
        <v>21</v>
      </c>
      <c r="O2542">
        <v>2081</v>
      </c>
      <c r="P2542">
        <v>4384</v>
      </c>
      <c r="Q2542">
        <v>40171</v>
      </c>
      <c r="R2542">
        <v>0.29805877400000003</v>
      </c>
      <c r="S2542">
        <v>0</v>
      </c>
      <c r="T2542">
        <v>57</v>
      </c>
    </row>
    <row r="2543" spans="1:20" x14ac:dyDescent="0.25">
      <c r="A2543" s="1">
        <v>45642</v>
      </c>
      <c r="B2543">
        <v>24</v>
      </c>
      <c r="C2543">
        <v>32168</v>
      </c>
      <c r="D2543">
        <v>502</v>
      </c>
      <c r="E2543" t="s">
        <v>45</v>
      </c>
      <c r="F2543" t="s">
        <v>29</v>
      </c>
      <c r="G2543">
        <v>59920</v>
      </c>
      <c r="H2543">
        <v>36</v>
      </c>
      <c r="I2543" t="s">
        <v>35</v>
      </c>
      <c r="J2543" t="s">
        <v>30</v>
      </c>
      <c r="K2543">
        <v>319</v>
      </c>
      <c r="L2543">
        <v>0.68776155100000003</v>
      </c>
      <c r="M2543" t="s">
        <v>38</v>
      </c>
      <c r="N2543">
        <v>22</v>
      </c>
      <c r="O2543">
        <v>1062</v>
      </c>
      <c r="P2543">
        <v>2680.666667</v>
      </c>
      <c r="Q2543">
        <v>27398</v>
      </c>
      <c r="R2543">
        <v>0.295608186</v>
      </c>
      <c r="S2543">
        <v>0</v>
      </c>
      <c r="T2543">
        <v>73</v>
      </c>
    </row>
    <row r="2544" spans="1:20" x14ac:dyDescent="0.25">
      <c r="A2544" s="1">
        <v>45643</v>
      </c>
      <c r="B2544">
        <v>37</v>
      </c>
      <c r="C2544">
        <v>27983</v>
      </c>
      <c r="D2544">
        <v>475</v>
      </c>
      <c r="E2544" t="s">
        <v>20</v>
      </c>
      <c r="F2544" t="s">
        <v>21</v>
      </c>
      <c r="G2544">
        <v>14847</v>
      </c>
      <c r="H2544">
        <v>120</v>
      </c>
      <c r="I2544" t="s">
        <v>35</v>
      </c>
      <c r="J2544" t="s">
        <v>30</v>
      </c>
      <c r="K2544">
        <v>239</v>
      </c>
      <c r="L2544">
        <v>0.54106097600000003</v>
      </c>
      <c r="M2544" t="s">
        <v>38</v>
      </c>
      <c r="N2544">
        <v>22</v>
      </c>
      <c r="O2544">
        <v>1890</v>
      </c>
      <c r="P2544">
        <v>2331.916667</v>
      </c>
      <c r="Q2544">
        <v>6082</v>
      </c>
      <c r="R2544">
        <v>0.27912251500000002</v>
      </c>
      <c r="S2544">
        <v>0</v>
      </c>
      <c r="T2544">
        <v>73</v>
      </c>
    </row>
    <row r="2545" spans="1:20" x14ac:dyDescent="0.25">
      <c r="A2545" s="1">
        <v>45644</v>
      </c>
      <c r="B2545">
        <v>36</v>
      </c>
      <c r="C2545">
        <v>22756</v>
      </c>
      <c r="D2545">
        <v>582</v>
      </c>
      <c r="E2545" t="s">
        <v>20</v>
      </c>
      <c r="F2545" t="s">
        <v>32</v>
      </c>
      <c r="H2545">
        <v>36</v>
      </c>
      <c r="I2545" t="s">
        <v>22</v>
      </c>
      <c r="J2545" t="s">
        <v>27</v>
      </c>
      <c r="K2545">
        <v>487</v>
      </c>
      <c r="L2545">
        <v>0.117070824</v>
      </c>
      <c r="M2545" t="s">
        <v>28</v>
      </c>
      <c r="N2545">
        <v>28</v>
      </c>
      <c r="O2545">
        <v>2303</v>
      </c>
      <c r="P2545">
        <v>1896.333333</v>
      </c>
      <c r="Q2545">
        <v>8040</v>
      </c>
      <c r="R2545">
        <v>0.23146450499999999</v>
      </c>
      <c r="S2545">
        <v>0</v>
      </c>
      <c r="T2545">
        <v>52</v>
      </c>
    </row>
    <row r="2546" spans="1:20" x14ac:dyDescent="0.25">
      <c r="A2546" s="1">
        <v>45645</v>
      </c>
      <c r="B2546">
        <v>69</v>
      </c>
      <c r="C2546">
        <v>24307</v>
      </c>
      <c r="D2546">
        <v>646</v>
      </c>
      <c r="E2546" t="s">
        <v>20</v>
      </c>
      <c r="F2546" t="s">
        <v>32</v>
      </c>
      <c r="G2546">
        <v>39297</v>
      </c>
      <c r="H2546">
        <v>48</v>
      </c>
      <c r="I2546" t="s">
        <v>26</v>
      </c>
      <c r="J2546" t="s">
        <v>27</v>
      </c>
      <c r="K2546">
        <v>273</v>
      </c>
      <c r="L2546">
        <v>0.424114926</v>
      </c>
      <c r="M2546" t="s">
        <v>24</v>
      </c>
      <c r="N2546">
        <v>20</v>
      </c>
      <c r="O2546">
        <v>6917</v>
      </c>
      <c r="P2546">
        <v>2025.583333</v>
      </c>
      <c r="Q2546">
        <v>37618</v>
      </c>
      <c r="R2546">
        <v>0.196314659</v>
      </c>
      <c r="S2546">
        <v>0</v>
      </c>
      <c r="T2546">
        <v>54</v>
      </c>
    </row>
    <row r="2547" spans="1:20" x14ac:dyDescent="0.25">
      <c r="A2547" s="1">
        <v>45646</v>
      </c>
      <c r="B2547">
        <v>45</v>
      </c>
      <c r="C2547">
        <v>51058</v>
      </c>
      <c r="E2547" t="s">
        <v>20</v>
      </c>
      <c r="F2547" t="s">
        <v>29</v>
      </c>
      <c r="G2547">
        <v>15799</v>
      </c>
      <c r="H2547">
        <v>24</v>
      </c>
      <c r="I2547" t="s">
        <v>26</v>
      </c>
      <c r="J2547" t="s">
        <v>27</v>
      </c>
      <c r="K2547">
        <v>555</v>
      </c>
      <c r="L2547">
        <v>0.29575263600000001</v>
      </c>
      <c r="M2547" t="s">
        <v>34</v>
      </c>
      <c r="N2547">
        <v>29</v>
      </c>
      <c r="O2547">
        <v>2409</v>
      </c>
      <c r="P2547">
        <v>4254.8333329999996</v>
      </c>
      <c r="Q2547">
        <v>86899</v>
      </c>
      <c r="R2547">
        <v>0.194269622</v>
      </c>
      <c r="S2547">
        <v>1</v>
      </c>
      <c r="T2547">
        <v>40</v>
      </c>
    </row>
    <row r="2548" spans="1:20" x14ac:dyDescent="0.25">
      <c r="A2548" s="1">
        <v>45647</v>
      </c>
      <c r="B2548">
        <v>23</v>
      </c>
      <c r="C2548">
        <v>41426</v>
      </c>
      <c r="D2548">
        <v>512</v>
      </c>
      <c r="E2548" t="s">
        <v>33</v>
      </c>
      <c r="F2548" t="s">
        <v>21</v>
      </c>
      <c r="G2548">
        <v>20674</v>
      </c>
      <c r="H2548">
        <v>48</v>
      </c>
      <c r="I2548" t="s">
        <v>35</v>
      </c>
      <c r="J2548" t="s">
        <v>23</v>
      </c>
      <c r="K2548">
        <v>373</v>
      </c>
      <c r="L2548">
        <v>0.36910206400000001</v>
      </c>
      <c r="M2548" t="s">
        <v>31</v>
      </c>
      <c r="N2548">
        <v>27</v>
      </c>
      <c r="O2548">
        <v>317</v>
      </c>
      <c r="P2548">
        <v>3452.166667</v>
      </c>
      <c r="Q2548">
        <v>85725</v>
      </c>
      <c r="R2548">
        <v>0.23966609799999999</v>
      </c>
      <c r="S2548">
        <v>0</v>
      </c>
      <c r="T2548">
        <v>59</v>
      </c>
    </row>
    <row r="2549" spans="1:20" x14ac:dyDescent="0.25">
      <c r="A2549" s="1">
        <v>45648</v>
      </c>
      <c r="B2549">
        <v>33</v>
      </c>
      <c r="C2549">
        <v>20374</v>
      </c>
      <c r="D2549">
        <v>575</v>
      </c>
      <c r="E2549" t="s">
        <v>20</v>
      </c>
      <c r="G2549">
        <v>17976</v>
      </c>
      <c r="H2549">
        <v>120</v>
      </c>
      <c r="I2549" t="s">
        <v>35</v>
      </c>
      <c r="J2549" t="s">
        <v>27</v>
      </c>
      <c r="K2549">
        <v>408</v>
      </c>
      <c r="L2549">
        <v>0.20944559800000001</v>
      </c>
      <c r="M2549" t="s">
        <v>38</v>
      </c>
      <c r="N2549">
        <v>19</v>
      </c>
      <c r="O2549">
        <v>7609</v>
      </c>
      <c r="P2549">
        <v>1697.833333</v>
      </c>
      <c r="Q2549">
        <v>47906</v>
      </c>
      <c r="R2549">
        <v>0.2752868</v>
      </c>
      <c r="S2549">
        <v>0</v>
      </c>
      <c r="T2549">
        <v>53</v>
      </c>
    </row>
    <row r="2550" spans="1:20" x14ac:dyDescent="0.25">
      <c r="A2550" s="1">
        <v>45649</v>
      </c>
      <c r="B2550">
        <v>52</v>
      </c>
      <c r="C2550">
        <v>30790</v>
      </c>
      <c r="D2550">
        <v>647</v>
      </c>
      <c r="F2550" t="s">
        <v>29</v>
      </c>
      <c r="G2550">
        <v>21579</v>
      </c>
      <c r="H2550">
        <v>48</v>
      </c>
      <c r="I2550" t="s">
        <v>26</v>
      </c>
      <c r="J2550" t="s">
        <v>34</v>
      </c>
      <c r="K2550">
        <v>200</v>
      </c>
      <c r="L2550">
        <v>5.6961238999999997E-2</v>
      </c>
      <c r="M2550" t="s">
        <v>28</v>
      </c>
      <c r="N2550">
        <v>36</v>
      </c>
      <c r="O2550">
        <v>6343</v>
      </c>
      <c r="P2550">
        <v>2565.833333</v>
      </c>
      <c r="Q2550">
        <v>55241</v>
      </c>
      <c r="R2550">
        <v>0.188995264</v>
      </c>
      <c r="S2550">
        <v>0</v>
      </c>
      <c r="T2550">
        <v>49</v>
      </c>
    </row>
    <row r="2551" spans="1:20" x14ac:dyDescent="0.25">
      <c r="A2551" s="1">
        <v>45650</v>
      </c>
      <c r="B2551">
        <v>65</v>
      </c>
      <c r="C2551">
        <v>23345</v>
      </c>
      <c r="D2551">
        <v>615</v>
      </c>
      <c r="E2551" t="s">
        <v>20</v>
      </c>
      <c r="G2551">
        <v>13889</v>
      </c>
      <c r="H2551">
        <v>84</v>
      </c>
      <c r="I2551" t="s">
        <v>22</v>
      </c>
      <c r="J2551" t="s">
        <v>27</v>
      </c>
      <c r="K2551">
        <v>261</v>
      </c>
      <c r="L2551">
        <v>0.29214264099999998</v>
      </c>
      <c r="M2551" t="s">
        <v>28</v>
      </c>
      <c r="N2551">
        <v>27</v>
      </c>
      <c r="O2551">
        <v>13796</v>
      </c>
      <c r="P2551">
        <v>1945.416667</v>
      </c>
      <c r="Q2551">
        <v>157522</v>
      </c>
      <c r="R2551">
        <v>0.20646862699999999</v>
      </c>
      <c r="S2551">
        <v>0</v>
      </c>
      <c r="T2551">
        <v>46</v>
      </c>
    </row>
    <row r="2552" spans="1:20" x14ac:dyDescent="0.25">
      <c r="A2552" s="1">
        <v>45651</v>
      </c>
      <c r="B2552">
        <v>20</v>
      </c>
      <c r="C2552">
        <v>33256</v>
      </c>
      <c r="D2552">
        <v>629</v>
      </c>
      <c r="E2552" t="s">
        <v>20</v>
      </c>
      <c r="G2552">
        <v>71149</v>
      </c>
      <c r="H2552">
        <v>36</v>
      </c>
      <c r="I2552" t="s">
        <v>35</v>
      </c>
      <c r="J2552" t="s">
        <v>27</v>
      </c>
      <c r="K2552">
        <v>202</v>
      </c>
      <c r="L2552">
        <v>0.29153063299999998</v>
      </c>
      <c r="M2552" t="s">
        <v>38</v>
      </c>
      <c r="N2552">
        <v>33</v>
      </c>
      <c r="O2552">
        <v>15931</v>
      </c>
      <c r="P2552">
        <v>2771.333333</v>
      </c>
      <c r="Q2552">
        <v>8838</v>
      </c>
      <c r="R2552">
        <v>0.229988531</v>
      </c>
      <c r="S2552">
        <v>0</v>
      </c>
      <c r="T2552">
        <v>49</v>
      </c>
    </row>
    <row r="2553" spans="1:20" x14ac:dyDescent="0.25">
      <c r="A2553" s="1">
        <v>45652</v>
      </c>
      <c r="B2553">
        <v>18</v>
      </c>
      <c r="C2553">
        <v>92711</v>
      </c>
      <c r="D2553">
        <v>610</v>
      </c>
      <c r="E2553" t="s">
        <v>20</v>
      </c>
      <c r="F2553" t="s">
        <v>29</v>
      </c>
      <c r="G2553">
        <v>13293</v>
      </c>
      <c r="H2553">
        <v>84</v>
      </c>
      <c r="I2553" t="s">
        <v>22</v>
      </c>
      <c r="J2553" t="s">
        <v>30</v>
      </c>
      <c r="K2553">
        <v>308</v>
      </c>
      <c r="L2553">
        <v>0.23424852400000001</v>
      </c>
      <c r="M2553" t="s">
        <v>38</v>
      </c>
      <c r="N2553">
        <v>30</v>
      </c>
      <c r="O2553">
        <v>4814</v>
      </c>
      <c r="P2553">
        <v>7725.9166670000004</v>
      </c>
      <c r="Q2553">
        <v>43098</v>
      </c>
      <c r="R2553">
        <v>0.188923535</v>
      </c>
      <c r="S2553">
        <v>0</v>
      </c>
      <c r="T2553">
        <v>61</v>
      </c>
    </row>
    <row r="2554" spans="1:20" x14ac:dyDescent="0.25">
      <c r="A2554" s="1">
        <v>45653</v>
      </c>
      <c r="B2554">
        <v>62</v>
      </c>
      <c r="C2554">
        <v>33342</v>
      </c>
      <c r="D2554">
        <v>601</v>
      </c>
      <c r="E2554" t="s">
        <v>20</v>
      </c>
      <c r="F2554" t="s">
        <v>25</v>
      </c>
      <c r="G2554">
        <v>34322</v>
      </c>
      <c r="H2554">
        <v>48</v>
      </c>
      <c r="I2554" t="s">
        <v>22</v>
      </c>
      <c r="J2554" t="s">
        <v>23</v>
      </c>
      <c r="K2554">
        <v>1176</v>
      </c>
      <c r="L2554">
        <v>0.13195822900000001</v>
      </c>
      <c r="M2554" t="s">
        <v>31</v>
      </c>
      <c r="N2554">
        <v>24</v>
      </c>
      <c r="O2554">
        <v>21932</v>
      </c>
      <c r="P2554">
        <v>2778.5</v>
      </c>
      <c r="Q2554">
        <v>89282</v>
      </c>
      <c r="R2554">
        <v>0.20744448900000001</v>
      </c>
      <c r="S2554">
        <v>0</v>
      </c>
      <c r="T2554">
        <v>49</v>
      </c>
    </row>
    <row r="2555" spans="1:20" x14ac:dyDescent="0.25">
      <c r="A2555" t="s">
        <v>188</v>
      </c>
      <c r="B2555">
        <v>44</v>
      </c>
      <c r="C2555">
        <v>88116</v>
      </c>
      <c r="D2555">
        <v>592</v>
      </c>
      <c r="E2555" t="s">
        <v>54</v>
      </c>
      <c r="F2555" t="s">
        <v>189</v>
      </c>
      <c r="G2555">
        <v>10805</v>
      </c>
      <c r="H2555">
        <v>48</v>
      </c>
      <c r="I2555" t="s">
        <v>22</v>
      </c>
      <c r="J2555" t="s">
        <v>23</v>
      </c>
      <c r="K2555">
        <v>527</v>
      </c>
      <c r="L2555">
        <v>0.256475218</v>
      </c>
      <c r="M2555" t="s">
        <v>34</v>
      </c>
      <c r="N2555">
        <v>24</v>
      </c>
      <c r="O2555">
        <v>6609</v>
      </c>
      <c r="P2555">
        <v>7343</v>
      </c>
      <c r="Q2555">
        <v>3251</v>
      </c>
      <c r="R2555">
        <v>0.20474184300000001</v>
      </c>
      <c r="S2555">
        <v>1</v>
      </c>
      <c r="T2555">
        <v>40.799999999999997</v>
      </c>
    </row>
    <row r="2556" spans="1:20" x14ac:dyDescent="0.25">
      <c r="A2556" s="1">
        <v>45655</v>
      </c>
      <c r="B2556">
        <v>29</v>
      </c>
      <c r="C2556">
        <v>101896</v>
      </c>
      <c r="D2556">
        <v>498</v>
      </c>
      <c r="F2556" t="s">
        <v>32</v>
      </c>
      <c r="G2556">
        <v>33595</v>
      </c>
      <c r="H2556">
        <v>36</v>
      </c>
      <c r="I2556" t="s">
        <v>22</v>
      </c>
      <c r="J2556" t="s">
        <v>30</v>
      </c>
      <c r="K2556">
        <v>302</v>
      </c>
      <c r="L2556">
        <v>0.145586305</v>
      </c>
      <c r="M2556" t="s">
        <v>24</v>
      </c>
      <c r="N2556">
        <v>20</v>
      </c>
      <c r="O2556">
        <v>1825</v>
      </c>
      <c r="P2556">
        <v>8491.3333330000005</v>
      </c>
      <c r="Q2556">
        <v>619235</v>
      </c>
      <c r="R2556">
        <v>0.24362608099999999</v>
      </c>
      <c r="S2556">
        <v>1</v>
      </c>
      <c r="T2556">
        <v>33.6</v>
      </c>
    </row>
    <row r="2557" spans="1:20" x14ac:dyDescent="0.25">
      <c r="A2557" s="1">
        <v>45656</v>
      </c>
      <c r="B2557">
        <v>46</v>
      </c>
      <c r="C2557">
        <v>53306</v>
      </c>
      <c r="D2557">
        <v>627</v>
      </c>
      <c r="E2557" t="s">
        <v>20</v>
      </c>
      <c r="G2557">
        <v>27232</v>
      </c>
      <c r="H2557">
        <v>48</v>
      </c>
      <c r="I2557" t="s">
        <v>22</v>
      </c>
      <c r="J2557" t="s">
        <v>30</v>
      </c>
      <c r="K2557">
        <v>247</v>
      </c>
      <c r="L2557">
        <v>0.279441363</v>
      </c>
      <c r="M2557" t="s">
        <v>24</v>
      </c>
      <c r="N2557">
        <v>31</v>
      </c>
      <c r="O2557">
        <v>343</v>
      </c>
      <c r="P2557">
        <v>4442.1666670000004</v>
      </c>
      <c r="Q2557">
        <v>9984</v>
      </c>
      <c r="R2557">
        <v>0.19573072399999999</v>
      </c>
      <c r="S2557">
        <v>0</v>
      </c>
      <c r="T2557">
        <v>50</v>
      </c>
    </row>
    <row r="2558" spans="1:20" x14ac:dyDescent="0.25">
      <c r="A2558" s="1">
        <v>45657</v>
      </c>
      <c r="B2558">
        <v>18</v>
      </c>
      <c r="C2558">
        <v>19958</v>
      </c>
      <c r="D2558">
        <v>484</v>
      </c>
      <c r="E2558" t="s">
        <v>20</v>
      </c>
      <c r="F2558" t="s">
        <v>32</v>
      </c>
      <c r="G2558">
        <v>38132</v>
      </c>
      <c r="H2558">
        <v>72</v>
      </c>
      <c r="I2558" t="s">
        <v>22</v>
      </c>
      <c r="J2558" t="s">
        <v>27</v>
      </c>
      <c r="K2558">
        <v>497</v>
      </c>
      <c r="L2558">
        <v>0.77116944499999995</v>
      </c>
      <c r="M2558" t="s">
        <v>24</v>
      </c>
      <c r="N2558">
        <v>22</v>
      </c>
      <c r="O2558">
        <v>828</v>
      </c>
      <c r="P2558">
        <v>1663.166667</v>
      </c>
      <c r="Q2558">
        <v>8184</v>
      </c>
      <c r="R2558">
        <v>0.34817198700000002</v>
      </c>
      <c r="S2558">
        <v>0</v>
      </c>
      <c r="T2558">
        <v>66</v>
      </c>
    </row>
    <row r="2559" spans="1:20" x14ac:dyDescent="0.25">
      <c r="A2559" s="1">
        <v>45658</v>
      </c>
      <c r="B2559">
        <v>40</v>
      </c>
      <c r="C2559">
        <v>40433</v>
      </c>
      <c r="E2559" t="s">
        <v>20</v>
      </c>
      <c r="F2559" t="s">
        <v>25</v>
      </c>
      <c r="G2559">
        <v>18418</v>
      </c>
      <c r="H2559">
        <v>84</v>
      </c>
      <c r="I2559" t="s">
        <v>22</v>
      </c>
      <c r="J2559" t="s">
        <v>27</v>
      </c>
      <c r="K2559">
        <v>221</v>
      </c>
      <c r="L2559">
        <v>0.48365138200000002</v>
      </c>
      <c r="M2559" t="s">
        <v>24</v>
      </c>
      <c r="N2559">
        <v>27</v>
      </c>
      <c r="O2559">
        <v>674</v>
      </c>
      <c r="P2559">
        <v>3369.416667</v>
      </c>
      <c r="Q2559">
        <v>265260</v>
      </c>
      <c r="R2559">
        <v>0.23643908</v>
      </c>
      <c r="S2559">
        <v>0</v>
      </c>
      <c r="T2559">
        <v>49</v>
      </c>
    </row>
    <row r="2560" spans="1:20" x14ac:dyDescent="0.25">
      <c r="A2560" s="1">
        <v>45659</v>
      </c>
      <c r="B2560">
        <v>43</v>
      </c>
      <c r="C2560">
        <v>41556</v>
      </c>
      <c r="D2560">
        <v>585</v>
      </c>
      <c r="E2560" t="s">
        <v>52</v>
      </c>
      <c r="F2560" t="s">
        <v>32</v>
      </c>
      <c r="G2560">
        <v>22182</v>
      </c>
      <c r="H2560">
        <v>60</v>
      </c>
      <c r="I2560" t="s">
        <v>26</v>
      </c>
      <c r="J2560" t="s">
        <v>30</v>
      </c>
      <c r="K2560">
        <v>343</v>
      </c>
      <c r="L2560">
        <v>0.268062258</v>
      </c>
      <c r="M2560" t="s">
        <v>24</v>
      </c>
      <c r="N2560">
        <v>33</v>
      </c>
      <c r="O2560">
        <v>12118</v>
      </c>
      <c r="P2560">
        <v>3463</v>
      </c>
      <c r="Q2560">
        <v>81717</v>
      </c>
      <c r="R2560">
        <v>0.20817055000000001</v>
      </c>
      <c r="S2560">
        <v>0</v>
      </c>
      <c r="T2560">
        <v>53</v>
      </c>
    </row>
    <row r="2561" spans="1:20" x14ac:dyDescent="0.25">
      <c r="A2561" s="1">
        <v>45660</v>
      </c>
      <c r="B2561">
        <v>51</v>
      </c>
      <c r="C2561">
        <v>117775</v>
      </c>
      <c r="D2561">
        <v>551</v>
      </c>
      <c r="E2561" t="s">
        <v>20</v>
      </c>
      <c r="F2561" t="s">
        <v>25</v>
      </c>
      <c r="G2561">
        <v>22423</v>
      </c>
      <c r="H2561">
        <v>60</v>
      </c>
      <c r="I2561" t="s">
        <v>22</v>
      </c>
      <c r="J2561" t="s">
        <v>30</v>
      </c>
      <c r="K2561">
        <v>428</v>
      </c>
      <c r="L2561">
        <v>0.115318909</v>
      </c>
      <c r="M2561" t="s">
        <v>28</v>
      </c>
      <c r="N2561">
        <v>35</v>
      </c>
      <c r="O2561">
        <v>6605</v>
      </c>
      <c r="P2561">
        <v>9814.5833330000005</v>
      </c>
      <c r="Q2561">
        <v>186018</v>
      </c>
      <c r="R2561">
        <v>0.28399654800000002</v>
      </c>
      <c r="S2561">
        <v>1</v>
      </c>
      <c r="T2561">
        <v>35.200000000000003</v>
      </c>
    </row>
    <row r="2562" spans="1:20" x14ac:dyDescent="0.25">
      <c r="A2562" s="1">
        <v>45661</v>
      </c>
      <c r="B2562">
        <v>27</v>
      </c>
      <c r="C2562">
        <v>17680</v>
      </c>
      <c r="D2562">
        <v>591</v>
      </c>
      <c r="E2562" t="s">
        <v>20</v>
      </c>
      <c r="F2562" t="s">
        <v>21</v>
      </c>
      <c r="G2562">
        <v>11224</v>
      </c>
      <c r="H2562">
        <v>84</v>
      </c>
      <c r="I2562" t="s">
        <v>35</v>
      </c>
      <c r="J2562" t="s">
        <v>27</v>
      </c>
      <c r="K2562">
        <v>447</v>
      </c>
      <c r="L2562">
        <v>0.43385057100000002</v>
      </c>
      <c r="M2562" t="s">
        <v>24</v>
      </c>
      <c r="N2562">
        <v>19</v>
      </c>
      <c r="O2562">
        <v>1292</v>
      </c>
      <c r="P2562">
        <v>1473.333333</v>
      </c>
      <c r="Q2562">
        <v>24496</v>
      </c>
      <c r="R2562">
        <v>0.23996609899999999</v>
      </c>
      <c r="S2562">
        <v>0</v>
      </c>
      <c r="T2562">
        <v>58</v>
      </c>
    </row>
    <row r="2563" spans="1:20" x14ac:dyDescent="0.25">
      <c r="A2563" s="1">
        <v>45662</v>
      </c>
      <c r="B2563">
        <v>41</v>
      </c>
      <c r="D2563">
        <v>611</v>
      </c>
      <c r="E2563" t="s">
        <v>20</v>
      </c>
      <c r="F2563" t="s">
        <v>25</v>
      </c>
      <c r="G2563">
        <v>16945</v>
      </c>
      <c r="I2563" t="s">
        <v>22</v>
      </c>
      <c r="J2563" t="s">
        <v>27</v>
      </c>
      <c r="K2563">
        <v>282</v>
      </c>
      <c r="L2563">
        <v>0.24767076399999999</v>
      </c>
      <c r="M2563" t="s">
        <v>28</v>
      </c>
      <c r="N2563">
        <v>27</v>
      </c>
      <c r="O2563">
        <v>3795</v>
      </c>
      <c r="P2563">
        <v>7532.9166670000004</v>
      </c>
      <c r="Q2563">
        <v>26010</v>
      </c>
      <c r="R2563">
        <v>0.19065233200000001</v>
      </c>
      <c r="S2563">
        <v>1</v>
      </c>
      <c r="T2563">
        <v>37.6</v>
      </c>
    </row>
    <row r="2564" spans="1:20" x14ac:dyDescent="0.25">
      <c r="A2564" s="1">
        <v>45663</v>
      </c>
      <c r="B2564">
        <v>28</v>
      </c>
      <c r="C2564">
        <v>15582</v>
      </c>
      <c r="D2564">
        <v>562</v>
      </c>
      <c r="E2564" t="s">
        <v>45</v>
      </c>
      <c r="F2564" t="s">
        <v>25</v>
      </c>
      <c r="G2564">
        <v>19639</v>
      </c>
      <c r="H2564">
        <v>72</v>
      </c>
      <c r="I2564" t="s">
        <v>22</v>
      </c>
      <c r="J2564" t="s">
        <v>30</v>
      </c>
      <c r="K2564">
        <v>352</v>
      </c>
      <c r="L2564">
        <v>0.137782978</v>
      </c>
      <c r="M2564" t="s">
        <v>24</v>
      </c>
      <c r="N2564">
        <v>25</v>
      </c>
      <c r="O2564">
        <v>486</v>
      </c>
      <c r="P2564">
        <v>1298.5</v>
      </c>
      <c r="Q2564">
        <v>89121</v>
      </c>
      <c r="R2564">
        <v>0.25000021900000002</v>
      </c>
      <c r="S2564">
        <v>0</v>
      </c>
      <c r="T2564">
        <v>53</v>
      </c>
    </row>
    <row r="2565" spans="1:20" x14ac:dyDescent="0.25">
      <c r="A2565" s="1">
        <v>45664</v>
      </c>
      <c r="B2565">
        <v>43</v>
      </c>
      <c r="C2565">
        <v>91388</v>
      </c>
      <c r="D2565">
        <v>521</v>
      </c>
      <c r="E2565" t="s">
        <v>20</v>
      </c>
      <c r="F2565" t="s">
        <v>29</v>
      </c>
      <c r="G2565">
        <v>19755</v>
      </c>
      <c r="H2565">
        <v>48</v>
      </c>
      <c r="I2565" t="s">
        <v>22</v>
      </c>
      <c r="J2565" t="s">
        <v>27</v>
      </c>
      <c r="K2565">
        <v>476</v>
      </c>
      <c r="L2565">
        <v>0.17281094399999999</v>
      </c>
      <c r="M2565" t="s">
        <v>24</v>
      </c>
      <c r="N2565">
        <v>19</v>
      </c>
      <c r="O2565">
        <v>2187</v>
      </c>
      <c r="P2565">
        <v>7615.6666670000004</v>
      </c>
      <c r="Q2565">
        <v>30967</v>
      </c>
      <c r="R2565">
        <v>0.26131957700000003</v>
      </c>
      <c r="S2565">
        <v>1</v>
      </c>
      <c r="T2565">
        <v>40</v>
      </c>
    </row>
    <row r="2566" spans="1:20" x14ac:dyDescent="0.25">
      <c r="A2566" s="1">
        <v>45665</v>
      </c>
      <c r="B2566">
        <v>29</v>
      </c>
      <c r="C2566">
        <v>31473</v>
      </c>
      <c r="D2566">
        <v>527</v>
      </c>
      <c r="E2566" t="s">
        <v>20</v>
      </c>
      <c r="F2566" t="s">
        <v>29</v>
      </c>
      <c r="G2566">
        <v>21217</v>
      </c>
      <c r="H2566">
        <v>36</v>
      </c>
      <c r="I2566" t="s">
        <v>22</v>
      </c>
      <c r="J2566" t="s">
        <v>34</v>
      </c>
      <c r="K2566">
        <v>221</v>
      </c>
      <c r="L2566">
        <v>0.22649765499999999</v>
      </c>
      <c r="M2566" t="s">
        <v>24</v>
      </c>
      <c r="N2566">
        <v>24</v>
      </c>
      <c r="O2566">
        <v>1452</v>
      </c>
      <c r="P2566">
        <v>2622.75</v>
      </c>
      <c r="Q2566">
        <v>83865</v>
      </c>
      <c r="R2566">
        <v>0.23255972599999999</v>
      </c>
      <c r="S2566">
        <v>0</v>
      </c>
      <c r="T2566">
        <v>67</v>
      </c>
    </row>
    <row r="2567" spans="1:20" x14ac:dyDescent="0.25">
      <c r="A2567" s="1">
        <v>45666</v>
      </c>
      <c r="B2567">
        <v>35</v>
      </c>
      <c r="C2567">
        <v>162896</v>
      </c>
      <c r="D2567">
        <v>634</v>
      </c>
      <c r="E2567" t="s">
        <v>20</v>
      </c>
      <c r="F2567" t="s">
        <v>41</v>
      </c>
      <c r="G2567">
        <v>23968</v>
      </c>
      <c r="H2567">
        <v>72</v>
      </c>
      <c r="I2567" t="s">
        <v>22</v>
      </c>
      <c r="J2567" t="s">
        <v>23</v>
      </c>
      <c r="K2567">
        <v>366</v>
      </c>
      <c r="L2567">
        <v>0.33787597400000002</v>
      </c>
      <c r="M2567" t="s">
        <v>24</v>
      </c>
      <c r="N2567">
        <v>21</v>
      </c>
      <c r="O2567">
        <v>2000</v>
      </c>
      <c r="P2567">
        <v>13574.666670000001</v>
      </c>
      <c r="Q2567">
        <v>132126</v>
      </c>
      <c r="R2567">
        <v>0.24683997599999999</v>
      </c>
      <c r="S2567">
        <v>1</v>
      </c>
      <c r="T2567">
        <v>37.6</v>
      </c>
    </row>
    <row r="2568" spans="1:20" x14ac:dyDescent="0.25">
      <c r="A2568" s="1">
        <v>45667</v>
      </c>
      <c r="B2568">
        <v>28</v>
      </c>
      <c r="C2568">
        <v>64559</v>
      </c>
      <c r="D2568">
        <v>589</v>
      </c>
      <c r="E2568" t="s">
        <v>20</v>
      </c>
      <c r="F2568" t="s">
        <v>29</v>
      </c>
      <c r="G2568">
        <v>16914</v>
      </c>
      <c r="H2568">
        <v>24</v>
      </c>
      <c r="I2568" t="s">
        <v>22</v>
      </c>
      <c r="J2568" t="s">
        <v>27</v>
      </c>
      <c r="K2568">
        <v>644</v>
      </c>
      <c r="L2568">
        <v>0.34326057199999999</v>
      </c>
      <c r="M2568" t="s">
        <v>24</v>
      </c>
      <c r="N2568">
        <v>27</v>
      </c>
      <c r="O2568">
        <v>4123</v>
      </c>
      <c r="P2568">
        <v>5379.9166670000004</v>
      </c>
      <c r="Q2568">
        <v>8744</v>
      </c>
      <c r="R2568">
        <v>0.21001271399999999</v>
      </c>
      <c r="S2568">
        <v>0</v>
      </c>
      <c r="T2568">
        <v>55</v>
      </c>
    </row>
    <row r="2569" spans="1:20" x14ac:dyDescent="0.25">
      <c r="A2569" s="1">
        <v>45668</v>
      </c>
      <c r="B2569">
        <v>47</v>
      </c>
      <c r="C2569">
        <v>69306</v>
      </c>
      <c r="D2569">
        <v>505</v>
      </c>
      <c r="E2569" t="s">
        <v>20</v>
      </c>
      <c r="F2569" t="s">
        <v>29</v>
      </c>
      <c r="G2569">
        <v>40560</v>
      </c>
      <c r="H2569">
        <v>48</v>
      </c>
      <c r="I2569" t="s">
        <v>35</v>
      </c>
      <c r="J2569" t="s">
        <v>34</v>
      </c>
      <c r="K2569">
        <v>345</v>
      </c>
      <c r="L2569">
        <v>0.45631365400000001</v>
      </c>
      <c r="M2569" t="s">
        <v>28</v>
      </c>
      <c r="N2569">
        <v>27</v>
      </c>
      <c r="O2569">
        <v>24289</v>
      </c>
      <c r="P2569">
        <v>5775.5</v>
      </c>
      <c r="Q2569">
        <v>118691</v>
      </c>
      <c r="R2569">
        <v>0.26219689800000001</v>
      </c>
      <c r="S2569">
        <v>0</v>
      </c>
      <c r="T2569">
        <v>51</v>
      </c>
    </row>
    <row r="2570" spans="1:20" x14ac:dyDescent="0.25">
      <c r="A2570" s="1">
        <v>45669</v>
      </c>
      <c r="B2570">
        <v>50</v>
      </c>
      <c r="C2570">
        <v>28327</v>
      </c>
      <c r="D2570">
        <v>616</v>
      </c>
      <c r="E2570" t="s">
        <v>20</v>
      </c>
      <c r="F2570" t="s">
        <v>25</v>
      </c>
      <c r="G2570">
        <v>13915</v>
      </c>
      <c r="H2570">
        <v>12</v>
      </c>
      <c r="I2570" t="s">
        <v>26</v>
      </c>
      <c r="J2570" t="s">
        <v>27</v>
      </c>
      <c r="K2570">
        <v>214</v>
      </c>
      <c r="L2570">
        <v>0.222767509</v>
      </c>
      <c r="M2570" t="s">
        <v>28</v>
      </c>
      <c r="N2570">
        <v>22</v>
      </c>
      <c r="O2570">
        <v>8435</v>
      </c>
      <c r="P2570">
        <v>2360.583333</v>
      </c>
      <c r="Q2570">
        <v>11949</v>
      </c>
      <c r="R2570">
        <v>0.16694679500000001</v>
      </c>
      <c r="S2570">
        <v>0</v>
      </c>
      <c r="T2570">
        <v>51</v>
      </c>
    </row>
    <row r="2571" spans="1:20" x14ac:dyDescent="0.25">
      <c r="A2571" s="1">
        <v>45670</v>
      </c>
      <c r="B2571">
        <v>37</v>
      </c>
      <c r="C2571">
        <v>133604</v>
      </c>
      <c r="D2571">
        <v>516</v>
      </c>
      <c r="F2571" t="s">
        <v>32</v>
      </c>
      <c r="G2571">
        <v>38526</v>
      </c>
      <c r="H2571">
        <v>36</v>
      </c>
      <c r="I2571" t="s">
        <v>26</v>
      </c>
      <c r="J2571" t="s">
        <v>30</v>
      </c>
      <c r="K2571">
        <v>222</v>
      </c>
      <c r="L2571">
        <v>0.24578771099999999</v>
      </c>
      <c r="M2571" t="s">
        <v>31</v>
      </c>
      <c r="N2571">
        <v>28</v>
      </c>
      <c r="O2571">
        <v>829</v>
      </c>
      <c r="P2571">
        <v>11133.666670000001</v>
      </c>
      <c r="Q2571">
        <v>7906</v>
      </c>
      <c r="R2571">
        <v>0.27782071200000003</v>
      </c>
      <c r="S2571">
        <v>0</v>
      </c>
      <c r="T2571">
        <v>50</v>
      </c>
    </row>
    <row r="2572" spans="1:20" x14ac:dyDescent="0.25">
      <c r="A2572" s="1">
        <v>45671</v>
      </c>
      <c r="B2572">
        <v>40</v>
      </c>
      <c r="C2572">
        <v>233904</v>
      </c>
      <c r="D2572">
        <v>517</v>
      </c>
      <c r="F2572" t="s">
        <v>25</v>
      </c>
      <c r="G2572">
        <v>14528</v>
      </c>
      <c r="H2572">
        <v>24</v>
      </c>
      <c r="I2572" t="s">
        <v>22</v>
      </c>
      <c r="J2572" t="s">
        <v>27</v>
      </c>
      <c r="K2572">
        <v>238</v>
      </c>
      <c r="L2572">
        <v>0.25428137200000001</v>
      </c>
      <c r="M2572" t="s">
        <v>24</v>
      </c>
      <c r="N2572">
        <v>21</v>
      </c>
      <c r="O2572">
        <v>3461</v>
      </c>
      <c r="P2572">
        <v>19492</v>
      </c>
      <c r="Q2572">
        <v>23854</v>
      </c>
      <c r="R2572">
        <v>0.23619425499999999</v>
      </c>
      <c r="S2572">
        <v>1</v>
      </c>
      <c r="T2572">
        <v>40</v>
      </c>
    </row>
    <row r="2573" spans="1:20" x14ac:dyDescent="0.25">
      <c r="A2573" s="1">
        <v>45672</v>
      </c>
      <c r="B2573">
        <v>22</v>
      </c>
      <c r="C2573">
        <v>145383</v>
      </c>
      <c r="D2573">
        <v>594</v>
      </c>
      <c r="E2573" t="s">
        <v>20</v>
      </c>
      <c r="F2573" t="s">
        <v>25</v>
      </c>
      <c r="G2573">
        <v>21986</v>
      </c>
      <c r="H2573">
        <v>60</v>
      </c>
      <c r="I2573" t="s">
        <v>44</v>
      </c>
      <c r="J2573" t="s">
        <v>27</v>
      </c>
      <c r="K2573">
        <v>255</v>
      </c>
      <c r="L2573">
        <v>0.55867697999999999</v>
      </c>
      <c r="M2573" t="s">
        <v>31</v>
      </c>
      <c r="N2573">
        <v>16</v>
      </c>
      <c r="O2573">
        <v>9106</v>
      </c>
      <c r="P2573">
        <v>12115.25</v>
      </c>
      <c r="Q2573">
        <v>9119</v>
      </c>
      <c r="R2573">
        <v>0.20595295399999999</v>
      </c>
      <c r="S2573">
        <v>1</v>
      </c>
      <c r="T2573">
        <v>55.2</v>
      </c>
    </row>
    <row r="2574" spans="1:20" x14ac:dyDescent="0.25">
      <c r="A2574" s="1">
        <v>45673</v>
      </c>
      <c r="B2574">
        <v>36</v>
      </c>
      <c r="C2574">
        <v>25595</v>
      </c>
      <c r="D2574">
        <v>563</v>
      </c>
      <c r="E2574" t="s">
        <v>20</v>
      </c>
      <c r="F2574" t="s">
        <v>25</v>
      </c>
      <c r="G2574">
        <v>32256</v>
      </c>
      <c r="H2574">
        <v>48</v>
      </c>
      <c r="I2574" t="s">
        <v>26</v>
      </c>
      <c r="J2574" t="s">
        <v>30</v>
      </c>
      <c r="K2574">
        <v>490</v>
      </c>
      <c r="L2574">
        <v>8.7653202999999999E-2</v>
      </c>
      <c r="M2574" t="s">
        <v>28</v>
      </c>
      <c r="N2574">
        <v>23</v>
      </c>
      <c r="O2574">
        <v>1199</v>
      </c>
      <c r="P2574">
        <v>2132.916667</v>
      </c>
      <c r="Q2574">
        <v>6195</v>
      </c>
      <c r="R2574">
        <v>0.280620174</v>
      </c>
      <c r="S2574">
        <v>0</v>
      </c>
      <c r="T2574">
        <v>59</v>
      </c>
    </row>
    <row r="2575" spans="1:20" x14ac:dyDescent="0.25">
      <c r="A2575" s="1">
        <v>45674</v>
      </c>
      <c r="B2575">
        <v>39</v>
      </c>
      <c r="C2575">
        <v>51359</v>
      </c>
      <c r="D2575">
        <v>572</v>
      </c>
      <c r="F2575" t="s">
        <v>29</v>
      </c>
      <c r="G2575">
        <v>61574</v>
      </c>
      <c r="H2575">
        <v>48</v>
      </c>
      <c r="I2575" t="s">
        <v>35</v>
      </c>
      <c r="J2575" t="s">
        <v>34</v>
      </c>
      <c r="K2575">
        <v>449</v>
      </c>
      <c r="L2575">
        <v>0.12814247300000001</v>
      </c>
      <c r="M2575" t="s">
        <v>38</v>
      </c>
      <c r="N2575">
        <v>19</v>
      </c>
      <c r="O2575">
        <v>4743</v>
      </c>
      <c r="P2575">
        <v>4279.9166670000004</v>
      </c>
      <c r="Q2575">
        <v>30932</v>
      </c>
      <c r="R2575">
        <v>0.3246888</v>
      </c>
      <c r="S2575">
        <v>0</v>
      </c>
      <c r="T2575">
        <v>49</v>
      </c>
    </row>
    <row r="2576" spans="1:20" x14ac:dyDescent="0.25">
      <c r="A2576" s="1">
        <v>45675</v>
      </c>
      <c r="B2576">
        <v>71</v>
      </c>
      <c r="C2576">
        <v>28518</v>
      </c>
      <c r="D2576">
        <v>581</v>
      </c>
      <c r="E2576" t="s">
        <v>20</v>
      </c>
      <c r="F2576" t="s">
        <v>25</v>
      </c>
      <c r="G2576">
        <v>9482</v>
      </c>
      <c r="H2576">
        <v>36</v>
      </c>
      <c r="I2576" t="s">
        <v>26</v>
      </c>
      <c r="J2576" t="s">
        <v>34</v>
      </c>
      <c r="K2576">
        <v>449</v>
      </c>
      <c r="L2576">
        <v>0.23691717500000001</v>
      </c>
      <c r="M2576" t="s">
        <v>31</v>
      </c>
      <c r="N2576">
        <v>29</v>
      </c>
      <c r="O2576">
        <v>3095</v>
      </c>
      <c r="P2576">
        <v>2376.5</v>
      </c>
      <c r="Q2576">
        <v>2328</v>
      </c>
      <c r="R2576">
        <v>0.24453708599999999</v>
      </c>
      <c r="S2576">
        <v>0</v>
      </c>
      <c r="T2576">
        <v>54</v>
      </c>
    </row>
    <row r="2577" spans="1:20" x14ac:dyDescent="0.25">
      <c r="A2577" s="1">
        <v>45676</v>
      </c>
      <c r="B2577">
        <v>26</v>
      </c>
      <c r="C2577">
        <v>32400</v>
      </c>
      <c r="E2577" t="s">
        <v>20</v>
      </c>
      <c r="F2577" t="s">
        <v>41</v>
      </c>
      <c r="G2577">
        <v>13728</v>
      </c>
      <c r="H2577">
        <v>60</v>
      </c>
      <c r="I2577" t="s">
        <v>26</v>
      </c>
      <c r="J2577" t="s">
        <v>30</v>
      </c>
      <c r="K2577">
        <v>410</v>
      </c>
      <c r="L2577">
        <v>0.22439061699999999</v>
      </c>
      <c r="M2577" t="s">
        <v>28</v>
      </c>
      <c r="N2577">
        <v>25</v>
      </c>
      <c r="O2577">
        <v>4673</v>
      </c>
      <c r="P2577">
        <v>2700</v>
      </c>
      <c r="Q2577">
        <v>117164</v>
      </c>
      <c r="R2577">
        <v>0.257574625</v>
      </c>
      <c r="S2577">
        <v>0</v>
      </c>
      <c r="T2577">
        <v>49</v>
      </c>
    </row>
    <row r="2578" spans="1:20" x14ac:dyDescent="0.25">
      <c r="A2578" s="1">
        <v>45677</v>
      </c>
      <c r="B2578">
        <v>57</v>
      </c>
      <c r="C2578">
        <v>83147</v>
      </c>
      <c r="D2578">
        <v>564</v>
      </c>
      <c r="E2578" t="s">
        <v>20</v>
      </c>
      <c r="F2578" t="s">
        <v>41</v>
      </c>
      <c r="G2578">
        <v>26302</v>
      </c>
      <c r="H2578">
        <v>48</v>
      </c>
      <c r="I2578" t="s">
        <v>44</v>
      </c>
      <c r="J2578" t="s">
        <v>34</v>
      </c>
      <c r="K2578">
        <v>392</v>
      </c>
      <c r="L2578">
        <v>0.27814318500000001</v>
      </c>
      <c r="M2578" t="s">
        <v>28</v>
      </c>
      <c r="N2578">
        <v>20</v>
      </c>
      <c r="O2578">
        <v>2092</v>
      </c>
      <c r="P2578">
        <v>6928.9166670000004</v>
      </c>
      <c r="Q2578">
        <v>214513</v>
      </c>
      <c r="R2578">
        <v>0.210515542</v>
      </c>
      <c r="S2578">
        <v>1</v>
      </c>
      <c r="T2578">
        <v>38.4</v>
      </c>
    </row>
    <row r="2579" spans="1:20" x14ac:dyDescent="0.25">
      <c r="A2579" s="1">
        <v>45678</v>
      </c>
      <c r="B2579">
        <v>51</v>
      </c>
      <c r="C2579">
        <v>73096</v>
      </c>
      <c r="D2579">
        <v>513</v>
      </c>
      <c r="E2579" t="s">
        <v>20</v>
      </c>
      <c r="F2579" t="s">
        <v>29</v>
      </c>
      <c r="G2579">
        <v>16142</v>
      </c>
      <c r="H2579">
        <v>60</v>
      </c>
      <c r="I2579" t="s">
        <v>26</v>
      </c>
      <c r="J2579" t="s">
        <v>30</v>
      </c>
      <c r="K2579">
        <v>143</v>
      </c>
      <c r="L2579">
        <v>0.44546070100000001</v>
      </c>
      <c r="M2579" t="s">
        <v>28</v>
      </c>
      <c r="N2579">
        <v>17</v>
      </c>
      <c r="O2579">
        <v>3292</v>
      </c>
      <c r="P2579">
        <v>6091.3333329999996</v>
      </c>
      <c r="Q2579">
        <v>100941</v>
      </c>
      <c r="R2579">
        <v>0.236264369</v>
      </c>
      <c r="S2579">
        <v>1</v>
      </c>
      <c r="T2579">
        <v>42.4</v>
      </c>
    </row>
    <row r="2580" spans="1:20" x14ac:dyDescent="0.25">
      <c r="A2580" s="1">
        <v>45952</v>
      </c>
      <c r="B2580">
        <v>43</v>
      </c>
      <c r="C2580">
        <v>73140</v>
      </c>
      <c r="D2580">
        <v>615</v>
      </c>
      <c r="E2580" t="s">
        <v>190</v>
      </c>
      <c r="G2580">
        <v>26726</v>
      </c>
      <c r="H2580">
        <v>48</v>
      </c>
      <c r="I2580" t="s">
        <v>26</v>
      </c>
      <c r="J2580" t="s">
        <v>23</v>
      </c>
      <c r="K2580">
        <v>568</v>
      </c>
      <c r="L2580">
        <v>0.221130042</v>
      </c>
      <c r="M2580" t="s">
        <v>24</v>
      </c>
      <c r="N2580">
        <v>18</v>
      </c>
      <c r="O2580">
        <v>1603</v>
      </c>
      <c r="P2580">
        <v>6095</v>
      </c>
      <c r="Q2580">
        <v>7552</v>
      </c>
      <c r="R2580">
        <v>0.22434077699999999</v>
      </c>
      <c r="S2580">
        <v>0</v>
      </c>
      <c r="T2580">
        <v>52</v>
      </c>
    </row>
    <row r="2581" spans="1:20" x14ac:dyDescent="0.25">
      <c r="A2581" s="1">
        <v>45680</v>
      </c>
      <c r="B2581">
        <v>61</v>
      </c>
      <c r="C2581">
        <v>20893</v>
      </c>
      <c r="D2581">
        <v>636</v>
      </c>
      <c r="E2581" t="s">
        <v>45</v>
      </c>
      <c r="F2581" t="s">
        <v>25</v>
      </c>
      <c r="G2581">
        <v>53380</v>
      </c>
      <c r="H2581">
        <v>48</v>
      </c>
      <c r="I2581" t="s">
        <v>26</v>
      </c>
      <c r="J2581" t="s">
        <v>23</v>
      </c>
      <c r="K2581">
        <v>278</v>
      </c>
      <c r="L2581">
        <v>0.37693596000000001</v>
      </c>
      <c r="M2581" t="s">
        <v>28</v>
      </c>
      <c r="N2581">
        <v>19</v>
      </c>
      <c r="O2581">
        <v>1769</v>
      </c>
      <c r="P2581">
        <v>1741.083333</v>
      </c>
      <c r="Q2581">
        <v>19106</v>
      </c>
      <c r="R2581">
        <v>0.22754205199999999</v>
      </c>
      <c r="S2581">
        <v>0</v>
      </c>
      <c r="T2581">
        <v>56</v>
      </c>
    </row>
    <row r="2582" spans="1:20" x14ac:dyDescent="0.25">
      <c r="A2582" s="1">
        <v>45681</v>
      </c>
      <c r="B2582">
        <v>44</v>
      </c>
      <c r="C2582">
        <v>53355</v>
      </c>
      <c r="D2582">
        <v>544</v>
      </c>
      <c r="E2582" t="s">
        <v>33</v>
      </c>
      <c r="F2582" t="s">
        <v>25</v>
      </c>
      <c r="H2582">
        <v>72</v>
      </c>
      <c r="I2582" t="s">
        <v>22</v>
      </c>
      <c r="J2582" t="s">
        <v>27</v>
      </c>
      <c r="K2582">
        <v>367</v>
      </c>
      <c r="L2582">
        <v>0.248719038</v>
      </c>
      <c r="M2582" t="s">
        <v>38</v>
      </c>
      <c r="N2582">
        <v>16</v>
      </c>
      <c r="O2582">
        <v>749</v>
      </c>
      <c r="P2582">
        <v>4446.25</v>
      </c>
      <c r="Q2582">
        <v>6676</v>
      </c>
      <c r="R2582">
        <v>0.28441421</v>
      </c>
      <c r="S2582">
        <v>0</v>
      </c>
      <c r="T2582">
        <v>55</v>
      </c>
    </row>
    <row r="2583" spans="1:20" x14ac:dyDescent="0.25">
      <c r="A2583" s="1">
        <v>45682</v>
      </c>
      <c r="B2583">
        <v>44</v>
      </c>
      <c r="C2583">
        <v>85885</v>
      </c>
      <c r="D2583">
        <v>600</v>
      </c>
      <c r="E2583" t="s">
        <v>20</v>
      </c>
      <c r="F2583" t="s">
        <v>41</v>
      </c>
      <c r="G2583">
        <v>18992</v>
      </c>
      <c r="H2583">
        <v>60</v>
      </c>
      <c r="I2583" t="s">
        <v>26</v>
      </c>
      <c r="J2583" t="s">
        <v>27</v>
      </c>
      <c r="K2583">
        <v>293</v>
      </c>
      <c r="L2583">
        <v>0.36962441499999998</v>
      </c>
      <c r="M2583" t="s">
        <v>24</v>
      </c>
      <c r="N2583">
        <v>25</v>
      </c>
      <c r="O2583">
        <v>2316</v>
      </c>
      <c r="P2583">
        <v>7157.0833329999996</v>
      </c>
      <c r="Q2583">
        <v>66732</v>
      </c>
      <c r="R2583">
        <v>0.199903045</v>
      </c>
      <c r="S2583">
        <v>1</v>
      </c>
      <c r="T2583">
        <v>42.4</v>
      </c>
    </row>
    <row r="2584" spans="1:20" x14ac:dyDescent="0.25">
      <c r="A2584" s="1">
        <v>45683</v>
      </c>
      <c r="B2584">
        <v>39</v>
      </c>
      <c r="C2584">
        <v>72733</v>
      </c>
      <c r="D2584">
        <v>535</v>
      </c>
      <c r="E2584" t="s">
        <v>20</v>
      </c>
      <c r="F2584" t="s">
        <v>32</v>
      </c>
      <c r="G2584">
        <v>40057</v>
      </c>
      <c r="H2584">
        <v>72</v>
      </c>
      <c r="I2584" t="s">
        <v>26</v>
      </c>
      <c r="J2584" t="s">
        <v>27</v>
      </c>
      <c r="K2584">
        <v>147</v>
      </c>
      <c r="L2584">
        <v>0.20562881899999999</v>
      </c>
      <c r="M2584" t="s">
        <v>34</v>
      </c>
      <c r="N2584">
        <v>21</v>
      </c>
      <c r="O2584">
        <v>1863</v>
      </c>
      <c r="P2584">
        <v>6061.0833329999996</v>
      </c>
      <c r="Q2584">
        <v>5229</v>
      </c>
      <c r="R2584">
        <v>0.27708308700000001</v>
      </c>
      <c r="S2584">
        <v>0</v>
      </c>
      <c r="T2584">
        <v>56</v>
      </c>
    </row>
    <row r="2585" spans="1:20" x14ac:dyDescent="0.25">
      <c r="A2585" s="1">
        <v>45684</v>
      </c>
      <c r="B2585">
        <v>54</v>
      </c>
      <c r="C2585">
        <v>80792</v>
      </c>
      <c r="D2585">
        <v>617</v>
      </c>
      <c r="E2585" t="s">
        <v>20</v>
      </c>
      <c r="F2585" t="s">
        <v>25</v>
      </c>
      <c r="G2585">
        <v>17417</v>
      </c>
      <c r="H2585">
        <v>48</v>
      </c>
      <c r="I2585" t="s">
        <v>26</v>
      </c>
      <c r="J2585" t="s">
        <v>30</v>
      </c>
      <c r="K2585">
        <v>238</v>
      </c>
      <c r="L2585">
        <v>0.35482626699999997</v>
      </c>
      <c r="M2585" t="s">
        <v>24</v>
      </c>
      <c r="N2585">
        <v>14</v>
      </c>
      <c r="O2585">
        <v>6786</v>
      </c>
      <c r="P2585">
        <v>6732.6666670000004</v>
      </c>
      <c r="Q2585">
        <v>80739</v>
      </c>
      <c r="R2585">
        <v>0.19917618500000001</v>
      </c>
      <c r="S2585">
        <v>0</v>
      </c>
      <c r="T2585">
        <v>50</v>
      </c>
    </row>
    <row r="2586" spans="1:20" x14ac:dyDescent="0.25">
      <c r="A2586" t="s">
        <v>191</v>
      </c>
      <c r="B2586">
        <v>53</v>
      </c>
      <c r="D2586">
        <v>561</v>
      </c>
      <c r="E2586" t="s">
        <v>54</v>
      </c>
      <c r="F2586" t="s">
        <v>140</v>
      </c>
      <c r="G2586">
        <v>11178</v>
      </c>
      <c r="I2586" t="s">
        <v>26</v>
      </c>
      <c r="J2586" t="s">
        <v>23</v>
      </c>
      <c r="K2586">
        <v>493</v>
      </c>
      <c r="L2586">
        <v>0.40443980899999998</v>
      </c>
      <c r="M2586" t="s">
        <v>28</v>
      </c>
      <c r="N2586">
        <v>21</v>
      </c>
      <c r="O2586">
        <v>10107</v>
      </c>
      <c r="P2586">
        <v>5310.1666670000004</v>
      </c>
      <c r="Q2586">
        <v>48130</v>
      </c>
      <c r="R2586">
        <v>0.27527231299999999</v>
      </c>
      <c r="S2586">
        <v>0</v>
      </c>
      <c r="T2586">
        <v>56</v>
      </c>
    </row>
    <row r="2587" spans="1:20" x14ac:dyDescent="0.25">
      <c r="A2587" s="1">
        <v>45686</v>
      </c>
      <c r="B2587">
        <v>32</v>
      </c>
      <c r="C2587">
        <v>36141</v>
      </c>
      <c r="D2587">
        <v>582</v>
      </c>
      <c r="E2587" t="s">
        <v>20</v>
      </c>
      <c r="F2587" t="s">
        <v>29</v>
      </c>
      <c r="G2587">
        <v>21067</v>
      </c>
      <c r="H2587">
        <v>72</v>
      </c>
      <c r="I2587" t="s">
        <v>26</v>
      </c>
      <c r="J2587" t="s">
        <v>23</v>
      </c>
      <c r="K2587">
        <v>151</v>
      </c>
      <c r="L2587">
        <v>0.50742569000000004</v>
      </c>
      <c r="M2587" t="s">
        <v>38</v>
      </c>
      <c r="N2587">
        <v>31</v>
      </c>
      <c r="O2587">
        <v>14455</v>
      </c>
      <c r="P2587">
        <v>3011.75</v>
      </c>
      <c r="Q2587">
        <v>56749</v>
      </c>
      <c r="R2587">
        <v>0.25051048399999998</v>
      </c>
      <c r="S2587">
        <v>0</v>
      </c>
      <c r="T2587">
        <v>58</v>
      </c>
    </row>
    <row r="2588" spans="1:20" x14ac:dyDescent="0.25">
      <c r="A2588" s="1">
        <v>45687</v>
      </c>
      <c r="B2588">
        <v>24</v>
      </c>
      <c r="C2588">
        <v>43454</v>
      </c>
      <c r="D2588">
        <v>543</v>
      </c>
      <c r="E2588" t="s">
        <v>20</v>
      </c>
      <c r="F2588" t="s">
        <v>32</v>
      </c>
      <c r="G2588">
        <v>28832</v>
      </c>
      <c r="H2588">
        <v>48</v>
      </c>
      <c r="I2588" t="s">
        <v>22</v>
      </c>
      <c r="J2588" t="s">
        <v>23</v>
      </c>
      <c r="K2588">
        <v>498</v>
      </c>
      <c r="L2588">
        <v>0.377097976</v>
      </c>
      <c r="M2588" t="s">
        <v>28</v>
      </c>
      <c r="N2588">
        <v>28</v>
      </c>
      <c r="O2588">
        <v>10991</v>
      </c>
      <c r="P2588">
        <v>3621.166667</v>
      </c>
      <c r="Q2588">
        <v>85030</v>
      </c>
      <c r="R2588">
        <v>0.290037983</v>
      </c>
      <c r="S2588">
        <v>0</v>
      </c>
      <c r="T2588">
        <v>53</v>
      </c>
    </row>
    <row r="2589" spans="1:20" x14ac:dyDescent="0.25">
      <c r="A2589" s="1">
        <v>45688</v>
      </c>
      <c r="B2589">
        <v>37</v>
      </c>
      <c r="C2589">
        <v>213870</v>
      </c>
      <c r="D2589">
        <v>537</v>
      </c>
      <c r="E2589" t="s">
        <v>20</v>
      </c>
      <c r="F2589" t="s">
        <v>21</v>
      </c>
      <c r="G2589">
        <v>9641</v>
      </c>
      <c r="H2589">
        <v>60</v>
      </c>
      <c r="I2589" t="s">
        <v>22</v>
      </c>
      <c r="J2589" t="s">
        <v>30</v>
      </c>
      <c r="K2589">
        <v>672</v>
      </c>
      <c r="L2589">
        <v>0.18013368399999999</v>
      </c>
      <c r="M2589" t="s">
        <v>38</v>
      </c>
      <c r="N2589">
        <v>26</v>
      </c>
      <c r="O2589">
        <v>10908</v>
      </c>
      <c r="P2589">
        <v>17822.5</v>
      </c>
      <c r="Q2589">
        <v>5226</v>
      </c>
      <c r="R2589">
        <v>0.275920938</v>
      </c>
      <c r="S2589">
        <v>1</v>
      </c>
      <c r="T2589">
        <v>38.4</v>
      </c>
    </row>
    <row r="2590" spans="1:20" x14ac:dyDescent="0.25">
      <c r="A2590" s="1">
        <v>45689</v>
      </c>
      <c r="B2590">
        <v>30</v>
      </c>
      <c r="C2590">
        <v>77299</v>
      </c>
      <c r="D2590">
        <v>548</v>
      </c>
      <c r="E2590" t="s">
        <v>20</v>
      </c>
      <c r="F2590" t="s">
        <v>25</v>
      </c>
      <c r="G2590">
        <v>56918</v>
      </c>
      <c r="H2590">
        <v>12</v>
      </c>
      <c r="I2590" t="s">
        <v>22</v>
      </c>
      <c r="J2590" t="s">
        <v>27</v>
      </c>
      <c r="K2590">
        <v>448</v>
      </c>
      <c r="L2590">
        <v>0.232401896</v>
      </c>
      <c r="M2590" t="s">
        <v>28</v>
      </c>
      <c r="N2590">
        <v>19</v>
      </c>
      <c r="O2590">
        <v>1229</v>
      </c>
      <c r="P2590">
        <v>6441.5833329999996</v>
      </c>
      <c r="Q2590">
        <v>90712</v>
      </c>
      <c r="R2590">
        <v>0.22773179199999999</v>
      </c>
      <c r="S2590">
        <v>0</v>
      </c>
      <c r="T2590">
        <v>54</v>
      </c>
    </row>
    <row r="2591" spans="1:20" x14ac:dyDescent="0.25">
      <c r="A2591" s="1">
        <v>45690</v>
      </c>
      <c r="B2591">
        <v>39</v>
      </c>
      <c r="C2591">
        <v>68604</v>
      </c>
      <c r="D2591">
        <v>610</v>
      </c>
      <c r="E2591" t="s">
        <v>45</v>
      </c>
      <c r="F2591" t="s">
        <v>21</v>
      </c>
      <c r="G2591">
        <v>45995</v>
      </c>
      <c r="H2591">
        <v>36</v>
      </c>
      <c r="I2591" t="s">
        <v>26</v>
      </c>
      <c r="J2591" t="s">
        <v>23</v>
      </c>
      <c r="K2591">
        <v>562</v>
      </c>
      <c r="L2591">
        <v>0.193750216</v>
      </c>
      <c r="M2591" t="s">
        <v>24</v>
      </c>
      <c r="N2591">
        <v>24</v>
      </c>
      <c r="O2591">
        <v>1223</v>
      </c>
      <c r="P2591">
        <v>5717</v>
      </c>
      <c r="Q2591">
        <v>21495</v>
      </c>
      <c r="R2591">
        <v>0.21947471900000001</v>
      </c>
      <c r="S2591">
        <v>0</v>
      </c>
      <c r="T2591">
        <v>50</v>
      </c>
    </row>
    <row r="2592" spans="1:20" x14ac:dyDescent="0.25">
      <c r="A2592" s="1">
        <v>45691</v>
      </c>
      <c r="B2592">
        <v>54</v>
      </c>
      <c r="C2592">
        <v>90137</v>
      </c>
      <c r="D2592">
        <v>640</v>
      </c>
      <c r="E2592" t="s">
        <v>20</v>
      </c>
      <c r="F2592" t="s">
        <v>41</v>
      </c>
      <c r="G2592">
        <v>27595</v>
      </c>
      <c r="H2592">
        <v>48</v>
      </c>
      <c r="I2592" t="s">
        <v>22</v>
      </c>
      <c r="J2592" t="s">
        <v>30</v>
      </c>
      <c r="K2592">
        <v>596</v>
      </c>
      <c r="L2592">
        <v>0.388984899</v>
      </c>
      <c r="M2592" t="s">
        <v>24</v>
      </c>
      <c r="N2592">
        <v>23</v>
      </c>
      <c r="O2592">
        <v>930</v>
      </c>
      <c r="P2592">
        <v>7511.4166670000004</v>
      </c>
      <c r="Q2592">
        <v>23830</v>
      </c>
      <c r="R2592">
        <v>0.23777952699999999</v>
      </c>
      <c r="S2592">
        <v>0</v>
      </c>
      <c r="T2592">
        <v>49</v>
      </c>
    </row>
    <row r="2593" spans="1:20" x14ac:dyDescent="0.25">
      <c r="A2593" s="1">
        <v>45692</v>
      </c>
      <c r="B2593">
        <v>34</v>
      </c>
      <c r="C2593">
        <v>47503</v>
      </c>
      <c r="D2593">
        <v>586</v>
      </c>
      <c r="E2593" t="s">
        <v>20</v>
      </c>
      <c r="F2593" t="s">
        <v>29</v>
      </c>
      <c r="G2593">
        <v>29606</v>
      </c>
      <c r="H2593">
        <v>24</v>
      </c>
      <c r="I2593" t="s">
        <v>22</v>
      </c>
      <c r="J2593" t="s">
        <v>27</v>
      </c>
      <c r="K2593">
        <v>210</v>
      </c>
      <c r="L2593">
        <v>0.60400530399999997</v>
      </c>
      <c r="M2593" t="s">
        <v>34</v>
      </c>
      <c r="N2593">
        <v>27</v>
      </c>
      <c r="O2593">
        <v>38387</v>
      </c>
      <c r="P2593">
        <v>3958.583333</v>
      </c>
      <c r="Q2593">
        <v>31333</v>
      </c>
      <c r="R2593">
        <v>0.225974592</v>
      </c>
      <c r="S2593">
        <v>0</v>
      </c>
      <c r="T2593">
        <v>59</v>
      </c>
    </row>
    <row r="2594" spans="1:20" x14ac:dyDescent="0.25">
      <c r="A2594" s="1">
        <v>45693</v>
      </c>
      <c r="B2594">
        <v>39</v>
      </c>
      <c r="C2594">
        <v>45783</v>
      </c>
      <c r="D2594">
        <v>509</v>
      </c>
      <c r="E2594" t="s">
        <v>20</v>
      </c>
      <c r="F2594" t="s">
        <v>29</v>
      </c>
      <c r="G2594">
        <v>23921</v>
      </c>
      <c r="H2594">
        <v>72</v>
      </c>
      <c r="I2594" t="s">
        <v>22</v>
      </c>
      <c r="J2594" t="s">
        <v>27</v>
      </c>
      <c r="K2594">
        <v>328</v>
      </c>
      <c r="L2594">
        <v>0.15576052300000001</v>
      </c>
      <c r="M2594" t="s">
        <v>38</v>
      </c>
      <c r="N2594">
        <v>29</v>
      </c>
      <c r="O2594">
        <v>8676</v>
      </c>
      <c r="P2594">
        <v>3815.25</v>
      </c>
      <c r="Q2594">
        <v>10688</v>
      </c>
      <c r="R2594">
        <v>0.30505409</v>
      </c>
      <c r="S2594">
        <v>0</v>
      </c>
      <c r="T2594">
        <v>54</v>
      </c>
    </row>
    <row r="2595" spans="1:20" x14ac:dyDescent="0.25">
      <c r="A2595" s="1">
        <v>45694</v>
      </c>
      <c r="B2595">
        <v>40</v>
      </c>
      <c r="C2595">
        <v>73600</v>
      </c>
      <c r="D2595">
        <v>449</v>
      </c>
      <c r="E2595" t="s">
        <v>20</v>
      </c>
      <c r="F2595" t="s">
        <v>32</v>
      </c>
      <c r="G2595">
        <v>27666</v>
      </c>
      <c r="H2595">
        <v>48</v>
      </c>
      <c r="I2595" t="s">
        <v>22</v>
      </c>
      <c r="J2595" t="s">
        <v>30</v>
      </c>
      <c r="K2595">
        <v>615</v>
      </c>
      <c r="L2595">
        <v>0.37533294699999997</v>
      </c>
      <c r="M2595" t="s">
        <v>24</v>
      </c>
      <c r="N2595">
        <v>19</v>
      </c>
      <c r="O2595">
        <v>1846</v>
      </c>
      <c r="P2595">
        <v>6133.3333329999996</v>
      </c>
      <c r="Q2595">
        <v>186204</v>
      </c>
      <c r="R2595">
        <v>0.31585181099999998</v>
      </c>
      <c r="S2595">
        <v>0</v>
      </c>
      <c r="T2595">
        <v>53</v>
      </c>
    </row>
    <row r="2596" spans="1:20" x14ac:dyDescent="0.25">
      <c r="A2596" s="1">
        <v>45695</v>
      </c>
      <c r="B2596">
        <v>50</v>
      </c>
      <c r="C2596">
        <v>37959</v>
      </c>
      <c r="D2596">
        <v>609</v>
      </c>
      <c r="E2596" t="s">
        <v>20</v>
      </c>
      <c r="G2596">
        <v>23628</v>
      </c>
      <c r="H2596">
        <v>48</v>
      </c>
      <c r="I2596" t="s">
        <v>22</v>
      </c>
      <c r="J2596" t="s">
        <v>23</v>
      </c>
      <c r="K2596">
        <v>560</v>
      </c>
      <c r="L2596">
        <v>0.31290786700000001</v>
      </c>
      <c r="M2596" t="s">
        <v>24</v>
      </c>
      <c r="N2596">
        <v>26</v>
      </c>
      <c r="O2596">
        <v>1780</v>
      </c>
      <c r="P2596">
        <v>3163.25</v>
      </c>
      <c r="Q2596">
        <v>5501</v>
      </c>
      <c r="R2596">
        <v>0.17446725599999999</v>
      </c>
      <c r="S2596">
        <v>0</v>
      </c>
      <c r="T2596">
        <v>52</v>
      </c>
    </row>
    <row r="2597" spans="1:20" x14ac:dyDescent="0.25">
      <c r="A2597" s="1">
        <v>45696</v>
      </c>
      <c r="B2597">
        <v>18</v>
      </c>
      <c r="C2597">
        <v>42467</v>
      </c>
      <c r="D2597">
        <v>570</v>
      </c>
      <c r="E2597" t="s">
        <v>20</v>
      </c>
      <c r="F2597" t="s">
        <v>29</v>
      </c>
      <c r="G2597">
        <v>14035</v>
      </c>
      <c r="H2597">
        <v>36</v>
      </c>
      <c r="I2597" t="s">
        <v>26</v>
      </c>
      <c r="J2597" t="s">
        <v>27</v>
      </c>
      <c r="K2597">
        <v>488</v>
      </c>
      <c r="L2597">
        <v>0.13223230899999999</v>
      </c>
      <c r="M2597" t="s">
        <v>24</v>
      </c>
      <c r="N2597">
        <v>26</v>
      </c>
      <c r="O2597">
        <v>684</v>
      </c>
      <c r="P2597">
        <v>3538.916667</v>
      </c>
      <c r="Q2597">
        <v>48075</v>
      </c>
      <c r="R2597">
        <v>0.20687742000000001</v>
      </c>
      <c r="S2597">
        <v>0</v>
      </c>
      <c r="T2597">
        <v>52</v>
      </c>
    </row>
    <row r="2598" spans="1:20" x14ac:dyDescent="0.25">
      <c r="A2598" s="1">
        <v>45697</v>
      </c>
      <c r="B2598">
        <v>32</v>
      </c>
      <c r="C2598">
        <v>18016</v>
      </c>
      <c r="D2598">
        <v>577</v>
      </c>
      <c r="E2598" t="s">
        <v>20</v>
      </c>
      <c r="F2598" t="s">
        <v>32</v>
      </c>
      <c r="G2598">
        <v>36328</v>
      </c>
      <c r="H2598">
        <v>60</v>
      </c>
      <c r="I2598" t="s">
        <v>22</v>
      </c>
      <c r="J2598" t="s">
        <v>23</v>
      </c>
      <c r="K2598">
        <v>584</v>
      </c>
      <c r="L2598">
        <v>0.19126838700000001</v>
      </c>
      <c r="M2598" t="s">
        <v>28</v>
      </c>
      <c r="N2598">
        <v>19</v>
      </c>
      <c r="O2598">
        <v>2397</v>
      </c>
      <c r="P2598">
        <v>1501.333333</v>
      </c>
      <c r="Q2598">
        <v>6362</v>
      </c>
      <c r="R2598">
        <v>0.30339359999999999</v>
      </c>
      <c r="S2598">
        <v>0</v>
      </c>
      <c r="T2598">
        <v>51</v>
      </c>
    </row>
    <row r="2599" spans="1:20" x14ac:dyDescent="0.25">
      <c r="A2599" s="1">
        <v>45698</v>
      </c>
      <c r="B2599">
        <v>42</v>
      </c>
      <c r="C2599">
        <v>66964</v>
      </c>
      <c r="D2599">
        <v>560</v>
      </c>
      <c r="E2599" t="s">
        <v>20</v>
      </c>
      <c r="F2599" t="s">
        <v>25</v>
      </c>
      <c r="G2599">
        <v>35436</v>
      </c>
      <c r="H2599">
        <v>60</v>
      </c>
      <c r="I2599" t="s">
        <v>22</v>
      </c>
      <c r="J2599" t="s">
        <v>27</v>
      </c>
      <c r="K2599">
        <v>1237</v>
      </c>
      <c r="L2599">
        <v>0.283954653</v>
      </c>
      <c r="M2599" t="s">
        <v>24</v>
      </c>
      <c r="N2599">
        <v>26</v>
      </c>
      <c r="O2599">
        <v>1151</v>
      </c>
      <c r="P2599">
        <v>5580.3333329999996</v>
      </c>
      <c r="Q2599">
        <v>5308</v>
      </c>
      <c r="R2599">
        <v>0.25242722699999998</v>
      </c>
      <c r="S2599">
        <v>0</v>
      </c>
      <c r="T2599">
        <v>60</v>
      </c>
    </row>
    <row r="2600" spans="1:20" x14ac:dyDescent="0.25">
      <c r="A2600" s="1">
        <v>45699</v>
      </c>
      <c r="B2600">
        <v>54</v>
      </c>
      <c r="C2600">
        <v>98703</v>
      </c>
      <c r="D2600">
        <v>630</v>
      </c>
      <c r="E2600" t="s">
        <v>20</v>
      </c>
      <c r="F2600" t="s">
        <v>32</v>
      </c>
      <c r="G2600">
        <v>7898</v>
      </c>
      <c r="H2600">
        <v>24</v>
      </c>
      <c r="I2600" t="s">
        <v>44</v>
      </c>
      <c r="J2600" t="s">
        <v>27</v>
      </c>
      <c r="K2600">
        <v>1337</v>
      </c>
      <c r="L2600">
        <v>9.4198021000000007E-2</v>
      </c>
      <c r="M2600" t="s">
        <v>24</v>
      </c>
      <c r="N2600">
        <v>22</v>
      </c>
      <c r="O2600">
        <v>9305</v>
      </c>
      <c r="P2600">
        <v>8225.25</v>
      </c>
      <c r="Q2600">
        <v>49544</v>
      </c>
      <c r="R2600">
        <v>0.17168921200000001</v>
      </c>
      <c r="S2600">
        <v>1</v>
      </c>
      <c r="T2600">
        <v>36.799999999999997</v>
      </c>
    </row>
    <row r="2601" spans="1:20" x14ac:dyDescent="0.25">
      <c r="A2601" s="1">
        <v>45700</v>
      </c>
      <c r="B2601">
        <v>34</v>
      </c>
      <c r="D2601">
        <v>610</v>
      </c>
      <c r="E2601" t="s">
        <v>20</v>
      </c>
      <c r="F2601" t="s">
        <v>29</v>
      </c>
      <c r="G2601">
        <v>25151</v>
      </c>
      <c r="I2601" t="s">
        <v>35</v>
      </c>
      <c r="J2601" t="s">
        <v>23</v>
      </c>
      <c r="K2601">
        <v>308</v>
      </c>
      <c r="L2601">
        <v>0.21757937299999999</v>
      </c>
      <c r="M2601" t="s">
        <v>34</v>
      </c>
      <c r="N2601">
        <v>23</v>
      </c>
      <c r="O2601">
        <v>4126</v>
      </c>
      <c r="P2601">
        <v>5791.6666670000004</v>
      </c>
      <c r="Q2601">
        <v>313352</v>
      </c>
      <c r="R2601">
        <v>0.23467226299999999</v>
      </c>
      <c r="S2601">
        <v>1</v>
      </c>
      <c r="T2601">
        <v>34.4</v>
      </c>
    </row>
    <row r="2602" spans="1:20" x14ac:dyDescent="0.25">
      <c r="A2602" s="1">
        <v>45701</v>
      </c>
      <c r="B2602">
        <v>18</v>
      </c>
      <c r="C2602">
        <v>27689</v>
      </c>
      <c r="D2602">
        <v>519</v>
      </c>
      <c r="E2602" t="s">
        <v>20</v>
      </c>
      <c r="F2602" t="s">
        <v>32</v>
      </c>
      <c r="H2602">
        <v>36</v>
      </c>
      <c r="I2602" t="s">
        <v>22</v>
      </c>
      <c r="J2602" t="s">
        <v>27</v>
      </c>
      <c r="K2602">
        <v>755</v>
      </c>
      <c r="L2602">
        <v>0.15191733499999999</v>
      </c>
      <c r="M2602" t="s">
        <v>34</v>
      </c>
      <c r="N2602">
        <v>24</v>
      </c>
      <c r="O2602">
        <v>3075</v>
      </c>
      <c r="P2602">
        <v>2307.416667</v>
      </c>
      <c r="Q2602">
        <v>31049</v>
      </c>
      <c r="R2602">
        <v>0.237433746</v>
      </c>
      <c r="S2602">
        <v>0</v>
      </c>
      <c r="T2602">
        <v>53</v>
      </c>
    </row>
    <row r="2603" spans="1:20" x14ac:dyDescent="0.25">
      <c r="A2603" s="1">
        <v>45702</v>
      </c>
      <c r="B2603">
        <v>47</v>
      </c>
      <c r="C2603">
        <v>54586</v>
      </c>
      <c r="D2603">
        <v>594</v>
      </c>
      <c r="E2603" t="s">
        <v>20</v>
      </c>
      <c r="F2603" t="s">
        <v>29</v>
      </c>
      <c r="G2603">
        <v>33443</v>
      </c>
      <c r="H2603">
        <v>36</v>
      </c>
      <c r="I2603" t="s">
        <v>26</v>
      </c>
      <c r="J2603" t="s">
        <v>30</v>
      </c>
      <c r="K2603">
        <v>272</v>
      </c>
      <c r="L2603">
        <v>0.26965690399999998</v>
      </c>
      <c r="M2603" t="s">
        <v>31</v>
      </c>
      <c r="N2603">
        <v>25</v>
      </c>
      <c r="O2603">
        <v>2158</v>
      </c>
      <c r="P2603">
        <v>4548.8333329999996</v>
      </c>
      <c r="Q2603">
        <v>3464</v>
      </c>
      <c r="R2603">
        <v>0.215839805</v>
      </c>
      <c r="S2603">
        <v>0</v>
      </c>
      <c r="T2603">
        <v>51</v>
      </c>
    </row>
    <row r="2604" spans="1:20" x14ac:dyDescent="0.25">
      <c r="A2604" s="1">
        <v>45703</v>
      </c>
      <c r="B2604">
        <v>32</v>
      </c>
      <c r="C2604">
        <v>63250</v>
      </c>
      <c r="D2604">
        <v>578</v>
      </c>
      <c r="E2604" t="s">
        <v>20</v>
      </c>
      <c r="F2604" t="s">
        <v>29</v>
      </c>
      <c r="G2604">
        <v>13788</v>
      </c>
      <c r="H2604">
        <v>60</v>
      </c>
      <c r="I2604" t="s">
        <v>22</v>
      </c>
      <c r="J2604" t="s">
        <v>23</v>
      </c>
      <c r="K2604">
        <v>261</v>
      </c>
      <c r="L2604">
        <v>0.20030079200000001</v>
      </c>
      <c r="M2604" t="s">
        <v>28</v>
      </c>
      <c r="N2604">
        <v>26</v>
      </c>
      <c r="O2604">
        <v>3867</v>
      </c>
      <c r="P2604">
        <v>5270.8333329999996</v>
      </c>
      <c r="Q2604">
        <v>31019</v>
      </c>
      <c r="R2604">
        <v>0.189372337</v>
      </c>
      <c r="S2604">
        <v>1</v>
      </c>
      <c r="T2604">
        <v>40.799999999999997</v>
      </c>
    </row>
    <row r="2605" spans="1:20" x14ac:dyDescent="0.25">
      <c r="A2605" s="1">
        <v>45704</v>
      </c>
      <c r="B2605">
        <v>25</v>
      </c>
      <c r="C2605">
        <v>77050</v>
      </c>
      <c r="D2605">
        <v>580</v>
      </c>
      <c r="E2605" t="s">
        <v>20</v>
      </c>
      <c r="F2605" t="s">
        <v>25</v>
      </c>
      <c r="G2605">
        <v>19071</v>
      </c>
      <c r="H2605">
        <v>24</v>
      </c>
      <c r="I2605" t="s">
        <v>35</v>
      </c>
      <c r="J2605" t="s">
        <v>27</v>
      </c>
      <c r="K2605">
        <v>752</v>
      </c>
      <c r="L2605">
        <v>0.38502762200000001</v>
      </c>
      <c r="M2605" t="s">
        <v>28</v>
      </c>
      <c r="N2605">
        <v>16</v>
      </c>
      <c r="O2605">
        <v>732</v>
      </c>
      <c r="P2605">
        <v>6420.8333329999996</v>
      </c>
      <c r="Q2605">
        <v>3411</v>
      </c>
      <c r="R2605">
        <v>0.20062323900000001</v>
      </c>
      <c r="S2605">
        <v>1</v>
      </c>
      <c r="T2605">
        <v>42.4</v>
      </c>
    </row>
    <row r="2606" spans="1:20" x14ac:dyDescent="0.25">
      <c r="A2606" s="1">
        <v>45705</v>
      </c>
      <c r="B2606">
        <v>32</v>
      </c>
      <c r="C2606">
        <v>80042</v>
      </c>
      <c r="D2606">
        <v>566</v>
      </c>
      <c r="E2606" t="s">
        <v>52</v>
      </c>
      <c r="F2606" t="s">
        <v>21</v>
      </c>
      <c r="G2606">
        <v>18897</v>
      </c>
      <c r="H2606">
        <v>48</v>
      </c>
      <c r="I2606" t="s">
        <v>26</v>
      </c>
      <c r="J2606" t="s">
        <v>27</v>
      </c>
      <c r="K2606">
        <v>603</v>
      </c>
      <c r="L2606">
        <v>0.119684811</v>
      </c>
      <c r="M2606" t="s">
        <v>38</v>
      </c>
      <c r="N2606">
        <v>29</v>
      </c>
      <c r="O2606">
        <v>2130</v>
      </c>
      <c r="P2606">
        <v>6670.1666670000004</v>
      </c>
      <c r="Q2606">
        <v>60426</v>
      </c>
      <c r="R2606">
        <v>0.27263398100000003</v>
      </c>
      <c r="S2606">
        <v>0</v>
      </c>
      <c r="T2606">
        <v>48</v>
      </c>
    </row>
    <row r="2607" spans="1:20" x14ac:dyDescent="0.25">
      <c r="A2607" s="1">
        <v>45706</v>
      </c>
      <c r="B2607">
        <v>37</v>
      </c>
      <c r="C2607">
        <v>23144</v>
      </c>
      <c r="D2607">
        <v>467</v>
      </c>
      <c r="E2607" t="s">
        <v>20</v>
      </c>
      <c r="F2607" t="s">
        <v>29</v>
      </c>
      <c r="G2607">
        <v>29465</v>
      </c>
      <c r="H2607">
        <v>60</v>
      </c>
      <c r="I2607" t="s">
        <v>35</v>
      </c>
      <c r="J2607" t="s">
        <v>30</v>
      </c>
      <c r="K2607">
        <v>365</v>
      </c>
      <c r="L2607">
        <v>0.41980225399999999</v>
      </c>
      <c r="M2607" t="s">
        <v>24</v>
      </c>
      <c r="N2607">
        <v>17</v>
      </c>
      <c r="O2607">
        <v>1282</v>
      </c>
      <c r="P2607">
        <v>1928.666667</v>
      </c>
      <c r="Q2607">
        <v>1665</v>
      </c>
      <c r="R2607">
        <v>0.28489867099999999</v>
      </c>
      <c r="S2607">
        <v>0</v>
      </c>
      <c r="T2607">
        <v>60</v>
      </c>
    </row>
    <row r="2608" spans="1:20" x14ac:dyDescent="0.25">
      <c r="A2608" s="1">
        <v>45707</v>
      </c>
      <c r="B2608">
        <v>32</v>
      </c>
      <c r="C2608">
        <v>29757</v>
      </c>
      <c r="D2608">
        <v>591</v>
      </c>
      <c r="E2608" t="s">
        <v>45</v>
      </c>
      <c r="F2608" t="s">
        <v>25</v>
      </c>
      <c r="G2608">
        <v>43957</v>
      </c>
      <c r="H2608">
        <v>60</v>
      </c>
      <c r="I2608" t="s">
        <v>22</v>
      </c>
      <c r="J2608" t="s">
        <v>23</v>
      </c>
      <c r="K2608">
        <v>201</v>
      </c>
      <c r="L2608">
        <v>0.145975251</v>
      </c>
      <c r="M2608" t="s">
        <v>24</v>
      </c>
      <c r="N2608">
        <v>18</v>
      </c>
      <c r="O2608">
        <v>3932</v>
      </c>
      <c r="P2608">
        <v>2479.75</v>
      </c>
      <c r="Q2608">
        <v>155968</v>
      </c>
      <c r="R2608">
        <v>0.24605094499999999</v>
      </c>
      <c r="S2608">
        <v>0</v>
      </c>
      <c r="T2608">
        <v>51</v>
      </c>
    </row>
    <row r="2609" spans="1:20" x14ac:dyDescent="0.25">
      <c r="A2609" s="1">
        <v>45708</v>
      </c>
      <c r="B2609">
        <v>18</v>
      </c>
      <c r="C2609">
        <v>54650</v>
      </c>
      <c r="D2609">
        <v>514</v>
      </c>
      <c r="E2609" t="s">
        <v>20</v>
      </c>
      <c r="F2609" t="s">
        <v>21</v>
      </c>
      <c r="G2609">
        <v>25199</v>
      </c>
      <c r="H2609">
        <v>36</v>
      </c>
      <c r="I2609" t="s">
        <v>22</v>
      </c>
      <c r="J2609" t="s">
        <v>27</v>
      </c>
      <c r="K2609">
        <v>646</v>
      </c>
      <c r="L2609">
        <v>0.28408423199999999</v>
      </c>
      <c r="M2609" t="s">
        <v>24</v>
      </c>
      <c r="N2609">
        <v>16</v>
      </c>
      <c r="O2609">
        <v>2657</v>
      </c>
      <c r="P2609">
        <v>4554.1666670000004</v>
      </c>
      <c r="Q2609">
        <v>39006</v>
      </c>
      <c r="R2609">
        <v>0.26840735700000001</v>
      </c>
      <c r="S2609">
        <v>0</v>
      </c>
      <c r="T2609">
        <v>57</v>
      </c>
    </row>
    <row r="2610" spans="1:20" x14ac:dyDescent="0.25">
      <c r="A2610" s="1">
        <v>45709</v>
      </c>
      <c r="B2610">
        <v>50</v>
      </c>
      <c r="C2610">
        <v>25109</v>
      </c>
      <c r="D2610">
        <v>583</v>
      </c>
      <c r="E2610" t="s">
        <v>20</v>
      </c>
      <c r="F2610" t="s">
        <v>21</v>
      </c>
      <c r="G2610">
        <v>10974</v>
      </c>
      <c r="H2610">
        <v>48</v>
      </c>
      <c r="I2610" t="s">
        <v>22</v>
      </c>
      <c r="J2610" t="s">
        <v>27</v>
      </c>
      <c r="K2610">
        <v>400</v>
      </c>
      <c r="L2610">
        <v>0.41613360700000002</v>
      </c>
      <c r="M2610" t="s">
        <v>24</v>
      </c>
      <c r="N2610">
        <v>23</v>
      </c>
      <c r="O2610">
        <v>906</v>
      </c>
      <c r="P2610">
        <v>2092.416667</v>
      </c>
      <c r="Q2610">
        <v>28803</v>
      </c>
      <c r="R2610">
        <v>0.221853414</v>
      </c>
      <c r="S2610">
        <v>0</v>
      </c>
      <c r="T2610">
        <v>58</v>
      </c>
    </row>
    <row r="2611" spans="1:20" x14ac:dyDescent="0.25">
      <c r="A2611" s="1">
        <v>45710</v>
      </c>
      <c r="B2611">
        <v>55</v>
      </c>
      <c r="C2611">
        <v>98657</v>
      </c>
      <c r="D2611">
        <v>593</v>
      </c>
      <c r="E2611" t="s">
        <v>20</v>
      </c>
      <c r="F2611" t="s">
        <v>29</v>
      </c>
      <c r="G2611">
        <v>19479</v>
      </c>
      <c r="H2611">
        <v>12</v>
      </c>
      <c r="I2611" t="s">
        <v>22</v>
      </c>
      <c r="J2611" t="s">
        <v>34</v>
      </c>
      <c r="K2611">
        <v>447</v>
      </c>
      <c r="L2611">
        <v>0.25459013899999999</v>
      </c>
      <c r="M2611" t="s">
        <v>24</v>
      </c>
      <c r="N2611">
        <v>26</v>
      </c>
      <c r="O2611">
        <v>599</v>
      </c>
      <c r="P2611">
        <v>8221.4166669999995</v>
      </c>
      <c r="Q2611">
        <v>20697</v>
      </c>
      <c r="R2611">
        <v>0.19773049300000001</v>
      </c>
      <c r="S2611">
        <v>0</v>
      </c>
      <c r="T2611">
        <v>55</v>
      </c>
    </row>
    <row r="2612" spans="1:20" x14ac:dyDescent="0.25">
      <c r="A2612" t="s">
        <v>192</v>
      </c>
      <c r="B2612">
        <v>47</v>
      </c>
      <c r="C2612">
        <v>30790</v>
      </c>
      <c r="D2612">
        <v>545</v>
      </c>
      <c r="E2612" t="s">
        <v>64</v>
      </c>
      <c r="F2612" t="s">
        <v>81</v>
      </c>
      <c r="G2612">
        <v>22072</v>
      </c>
      <c r="H2612">
        <v>36</v>
      </c>
      <c r="I2612" t="s">
        <v>26</v>
      </c>
      <c r="J2612" t="s">
        <v>27</v>
      </c>
      <c r="K2612">
        <v>247</v>
      </c>
      <c r="L2612">
        <v>0.65590337899999995</v>
      </c>
      <c r="M2612" t="s">
        <v>34</v>
      </c>
      <c r="N2612">
        <v>26</v>
      </c>
      <c r="O2612">
        <v>4292</v>
      </c>
      <c r="P2612">
        <v>2565.833333</v>
      </c>
      <c r="Q2612">
        <v>101667</v>
      </c>
      <c r="R2612">
        <v>0.25089330599999998</v>
      </c>
      <c r="S2612">
        <v>0</v>
      </c>
      <c r="T2612">
        <v>69</v>
      </c>
    </row>
    <row r="2613" spans="1:20" x14ac:dyDescent="0.25">
      <c r="A2613" s="1">
        <v>45712</v>
      </c>
      <c r="B2613">
        <v>26</v>
      </c>
      <c r="C2613">
        <v>75984</v>
      </c>
      <c r="D2613">
        <v>456</v>
      </c>
      <c r="E2613" t="s">
        <v>20</v>
      </c>
      <c r="G2613">
        <v>13427</v>
      </c>
      <c r="H2613">
        <v>36</v>
      </c>
      <c r="I2613" t="s">
        <v>26</v>
      </c>
      <c r="J2613" t="s">
        <v>30</v>
      </c>
      <c r="K2613">
        <v>266</v>
      </c>
      <c r="L2613">
        <v>0.59074003600000002</v>
      </c>
      <c r="M2613" t="s">
        <v>38</v>
      </c>
      <c r="N2613">
        <v>22</v>
      </c>
      <c r="O2613">
        <v>2473</v>
      </c>
      <c r="P2613">
        <v>6332</v>
      </c>
      <c r="Q2613">
        <v>86681</v>
      </c>
      <c r="R2613">
        <v>0.279915566</v>
      </c>
      <c r="S2613">
        <v>0</v>
      </c>
      <c r="T2613">
        <v>60</v>
      </c>
    </row>
    <row r="2614" spans="1:20" x14ac:dyDescent="0.25">
      <c r="A2614" s="1">
        <v>45713</v>
      </c>
      <c r="B2614">
        <v>37</v>
      </c>
      <c r="C2614">
        <v>55615</v>
      </c>
      <c r="D2614">
        <v>609</v>
      </c>
      <c r="E2614" t="s">
        <v>45</v>
      </c>
      <c r="F2614" t="s">
        <v>21</v>
      </c>
      <c r="G2614">
        <v>12755</v>
      </c>
      <c r="H2614">
        <v>48</v>
      </c>
      <c r="I2614" t="s">
        <v>35</v>
      </c>
      <c r="J2614" t="s">
        <v>27</v>
      </c>
      <c r="K2614">
        <v>578</v>
      </c>
      <c r="L2614">
        <v>3.1521232000000003E-2</v>
      </c>
      <c r="M2614" t="s">
        <v>24</v>
      </c>
      <c r="N2614">
        <v>31</v>
      </c>
      <c r="O2614">
        <v>9762</v>
      </c>
      <c r="P2614">
        <v>4634.5833329999996</v>
      </c>
      <c r="Q2614">
        <v>162802</v>
      </c>
      <c r="R2614">
        <v>0.22924082200000001</v>
      </c>
      <c r="S2614">
        <v>0</v>
      </c>
      <c r="T2614">
        <v>59</v>
      </c>
    </row>
    <row r="2615" spans="1:20" x14ac:dyDescent="0.25">
      <c r="A2615" s="1">
        <v>45714</v>
      </c>
      <c r="B2615">
        <v>39</v>
      </c>
      <c r="C2615">
        <v>47839</v>
      </c>
      <c r="D2615">
        <v>564</v>
      </c>
      <c r="E2615" t="s">
        <v>20</v>
      </c>
      <c r="F2615" t="s">
        <v>29</v>
      </c>
      <c r="G2615">
        <v>16741</v>
      </c>
      <c r="H2615">
        <v>84</v>
      </c>
      <c r="I2615" t="s">
        <v>22</v>
      </c>
      <c r="J2615" t="s">
        <v>23</v>
      </c>
      <c r="K2615">
        <v>240</v>
      </c>
      <c r="L2615">
        <v>0.43902171299999998</v>
      </c>
      <c r="M2615" t="s">
        <v>28</v>
      </c>
      <c r="N2615">
        <v>24</v>
      </c>
      <c r="O2615">
        <v>5779</v>
      </c>
      <c r="P2615">
        <v>3986.583333</v>
      </c>
      <c r="Q2615">
        <v>8519</v>
      </c>
      <c r="R2615">
        <v>0.24656476699999999</v>
      </c>
      <c r="S2615">
        <v>0</v>
      </c>
      <c r="T2615">
        <v>57</v>
      </c>
    </row>
    <row r="2616" spans="1:20" x14ac:dyDescent="0.25">
      <c r="A2616" s="1">
        <v>45715</v>
      </c>
      <c r="B2616">
        <v>47</v>
      </c>
      <c r="C2616">
        <v>30328</v>
      </c>
      <c r="E2616" t="s">
        <v>20</v>
      </c>
      <c r="G2616">
        <v>6724</v>
      </c>
      <c r="H2616">
        <v>48</v>
      </c>
      <c r="I2616" t="s">
        <v>22</v>
      </c>
      <c r="J2616" t="s">
        <v>27</v>
      </c>
      <c r="K2616">
        <v>459</v>
      </c>
      <c r="L2616">
        <v>0.36969300100000002</v>
      </c>
      <c r="M2616" t="s">
        <v>31</v>
      </c>
      <c r="N2616">
        <v>27</v>
      </c>
      <c r="O2616">
        <v>1488</v>
      </c>
      <c r="P2616">
        <v>2527.333333</v>
      </c>
      <c r="Q2616">
        <v>112901</v>
      </c>
      <c r="R2616">
        <v>0.20584256500000001</v>
      </c>
      <c r="S2616">
        <v>0</v>
      </c>
      <c r="T2616">
        <v>52</v>
      </c>
    </row>
    <row r="2617" spans="1:20" x14ac:dyDescent="0.25">
      <c r="A2617" s="1">
        <v>45716</v>
      </c>
      <c r="B2617">
        <v>48</v>
      </c>
      <c r="C2617">
        <v>44220</v>
      </c>
      <c r="D2617">
        <v>672</v>
      </c>
      <c r="E2617" t="s">
        <v>20</v>
      </c>
      <c r="F2617" t="s">
        <v>41</v>
      </c>
      <c r="G2617">
        <v>19651</v>
      </c>
      <c r="H2617">
        <v>60</v>
      </c>
      <c r="I2617" t="s">
        <v>35</v>
      </c>
      <c r="J2617" t="s">
        <v>27</v>
      </c>
      <c r="K2617">
        <v>673</v>
      </c>
      <c r="L2617">
        <v>0.389009043</v>
      </c>
      <c r="M2617" t="s">
        <v>28</v>
      </c>
      <c r="N2617">
        <v>29</v>
      </c>
      <c r="O2617">
        <v>20310</v>
      </c>
      <c r="P2617">
        <v>3685</v>
      </c>
      <c r="Q2617">
        <v>126691</v>
      </c>
      <c r="R2617">
        <v>0.15871890599999999</v>
      </c>
      <c r="S2617">
        <v>1</v>
      </c>
      <c r="T2617">
        <v>35.200000000000003</v>
      </c>
    </row>
    <row r="2618" spans="1:20" x14ac:dyDescent="0.25">
      <c r="A2618" s="1">
        <v>45717</v>
      </c>
      <c r="B2618">
        <v>31</v>
      </c>
      <c r="D2618">
        <v>497</v>
      </c>
      <c r="E2618" t="s">
        <v>20</v>
      </c>
      <c r="F2618" t="s">
        <v>32</v>
      </c>
      <c r="G2618">
        <v>24855</v>
      </c>
      <c r="I2618" t="s">
        <v>26</v>
      </c>
      <c r="J2618" t="s">
        <v>23</v>
      </c>
      <c r="K2618">
        <v>540</v>
      </c>
      <c r="L2618">
        <v>0.21295087200000001</v>
      </c>
      <c r="M2618" t="s">
        <v>24</v>
      </c>
      <c r="N2618">
        <v>30</v>
      </c>
      <c r="O2618">
        <v>1362</v>
      </c>
      <c r="P2618">
        <v>2812.333333</v>
      </c>
      <c r="Q2618">
        <v>501214</v>
      </c>
      <c r="R2618">
        <v>0.22710856200000001</v>
      </c>
      <c r="S2618">
        <v>0</v>
      </c>
      <c r="T2618">
        <v>49</v>
      </c>
    </row>
    <row r="2619" spans="1:20" x14ac:dyDescent="0.25">
      <c r="A2619" s="1">
        <v>45718</v>
      </c>
      <c r="B2619">
        <v>40</v>
      </c>
      <c r="C2619">
        <v>36111</v>
      </c>
      <c r="D2619">
        <v>548</v>
      </c>
      <c r="E2619" t="s">
        <v>20</v>
      </c>
      <c r="F2619" t="s">
        <v>32</v>
      </c>
      <c r="G2619">
        <v>18981</v>
      </c>
      <c r="H2619">
        <v>36</v>
      </c>
      <c r="I2619" t="s">
        <v>22</v>
      </c>
      <c r="J2619" t="s">
        <v>23</v>
      </c>
      <c r="K2619">
        <v>670</v>
      </c>
      <c r="L2619">
        <v>0.16640144500000001</v>
      </c>
      <c r="M2619" t="s">
        <v>24</v>
      </c>
      <c r="N2619">
        <v>25</v>
      </c>
      <c r="O2619">
        <v>3444</v>
      </c>
      <c r="P2619">
        <v>3009.25</v>
      </c>
      <c r="Q2619">
        <v>157208</v>
      </c>
      <c r="R2619">
        <v>0.260243787</v>
      </c>
      <c r="S2619">
        <v>0</v>
      </c>
      <c r="T2619">
        <v>53</v>
      </c>
    </row>
    <row r="2620" spans="1:20" x14ac:dyDescent="0.25">
      <c r="A2620" s="1">
        <v>45719</v>
      </c>
      <c r="B2620">
        <v>45</v>
      </c>
      <c r="C2620">
        <v>79750</v>
      </c>
      <c r="D2620">
        <v>537</v>
      </c>
      <c r="E2620" t="s">
        <v>20</v>
      </c>
      <c r="F2620" t="s">
        <v>21</v>
      </c>
      <c r="G2620">
        <v>14730</v>
      </c>
      <c r="H2620">
        <v>60</v>
      </c>
      <c r="I2620" t="s">
        <v>22</v>
      </c>
      <c r="J2620" t="s">
        <v>27</v>
      </c>
      <c r="K2620">
        <v>616</v>
      </c>
      <c r="L2620">
        <v>0.18357251199999999</v>
      </c>
      <c r="M2620" t="s">
        <v>34</v>
      </c>
      <c r="N2620">
        <v>19</v>
      </c>
      <c r="O2620">
        <v>1548</v>
      </c>
      <c r="P2620">
        <v>6645.8333329999996</v>
      </c>
      <c r="Q2620">
        <v>174818</v>
      </c>
      <c r="R2620">
        <v>0.23043554399999999</v>
      </c>
      <c r="S2620">
        <v>1</v>
      </c>
      <c r="T2620">
        <v>41.6</v>
      </c>
    </row>
    <row r="2621" spans="1:20" x14ac:dyDescent="0.25">
      <c r="A2621" s="1">
        <v>45720</v>
      </c>
      <c r="B2621">
        <v>57</v>
      </c>
      <c r="C2621">
        <v>34436</v>
      </c>
      <c r="D2621">
        <v>559</v>
      </c>
      <c r="E2621" t="s">
        <v>33</v>
      </c>
      <c r="F2621" t="s">
        <v>32</v>
      </c>
      <c r="G2621">
        <v>22956</v>
      </c>
      <c r="H2621">
        <v>48</v>
      </c>
      <c r="I2621" t="s">
        <v>22</v>
      </c>
      <c r="J2621" t="s">
        <v>34</v>
      </c>
      <c r="K2621">
        <v>425</v>
      </c>
      <c r="L2621">
        <v>0.17730594799999999</v>
      </c>
      <c r="M2621" t="s">
        <v>31</v>
      </c>
      <c r="N2621">
        <v>23</v>
      </c>
      <c r="O2621">
        <v>5231</v>
      </c>
      <c r="P2621">
        <v>2869.666667</v>
      </c>
      <c r="Q2621">
        <v>4255</v>
      </c>
      <c r="R2621">
        <v>0.24531312799999999</v>
      </c>
      <c r="S2621">
        <v>0</v>
      </c>
      <c r="T2621">
        <v>55</v>
      </c>
    </row>
    <row r="2622" spans="1:20" x14ac:dyDescent="0.25">
      <c r="A2622" s="1">
        <v>45721</v>
      </c>
      <c r="B2622">
        <v>48</v>
      </c>
      <c r="C2622">
        <v>54798</v>
      </c>
      <c r="D2622">
        <v>572</v>
      </c>
      <c r="E2622" t="s">
        <v>20</v>
      </c>
      <c r="F2622" t="s">
        <v>25</v>
      </c>
      <c r="H2622">
        <v>48</v>
      </c>
      <c r="I2622" t="s">
        <v>26</v>
      </c>
      <c r="J2622" t="s">
        <v>23</v>
      </c>
      <c r="K2622">
        <v>435</v>
      </c>
      <c r="L2622">
        <v>6.8665908999999997E-2</v>
      </c>
      <c r="M2622" t="s">
        <v>38</v>
      </c>
      <c r="N2622">
        <v>30</v>
      </c>
      <c r="O2622">
        <v>3307</v>
      </c>
      <c r="P2622">
        <v>4566.5</v>
      </c>
      <c r="Q2622">
        <v>2397</v>
      </c>
      <c r="R2622">
        <v>0.26076883499999998</v>
      </c>
      <c r="S2622">
        <v>0</v>
      </c>
      <c r="T2622">
        <v>53</v>
      </c>
    </row>
    <row r="2623" spans="1:20" x14ac:dyDescent="0.25">
      <c r="A2623" s="1">
        <v>45722</v>
      </c>
      <c r="B2623">
        <v>49</v>
      </c>
      <c r="C2623">
        <v>161912</v>
      </c>
      <c r="D2623">
        <v>656</v>
      </c>
      <c r="F2623" t="s">
        <v>21</v>
      </c>
      <c r="G2623">
        <v>12639</v>
      </c>
      <c r="H2623">
        <v>48</v>
      </c>
      <c r="I2623" t="s">
        <v>22</v>
      </c>
      <c r="J2623" t="s">
        <v>27</v>
      </c>
      <c r="K2623">
        <v>1006</v>
      </c>
      <c r="L2623">
        <v>0.23347072499999999</v>
      </c>
      <c r="M2623" t="s">
        <v>28</v>
      </c>
      <c r="N2623">
        <v>26</v>
      </c>
      <c r="O2623">
        <v>13349</v>
      </c>
      <c r="P2623">
        <v>13492.666670000001</v>
      </c>
      <c r="Q2623">
        <v>9915</v>
      </c>
      <c r="R2623">
        <v>0.201712735</v>
      </c>
      <c r="S2623">
        <v>1</v>
      </c>
      <c r="T2623">
        <v>35.200000000000003</v>
      </c>
    </row>
    <row r="2624" spans="1:20" x14ac:dyDescent="0.25">
      <c r="A2624" s="1">
        <v>45723</v>
      </c>
      <c r="B2624">
        <v>41</v>
      </c>
      <c r="C2624">
        <v>83829</v>
      </c>
      <c r="D2624">
        <v>579</v>
      </c>
      <c r="E2624" t="s">
        <v>20</v>
      </c>
      <c r="G2624">
        <v>17569</v>
      </c>
      <c r="H2624">
        <v>12</v>
      </c>
      <c r="I2624" t="s">
        <v>26</v>
      </c>
      <c r="J2624" t="s">
        <v>23</v>
      </c>
      <c r="K2624">
        <v>371</v>
      </c>
      <c r="L2624">
        <v>0.26080241599999998</v>
      </c>
      <c r="M2624" t="s">
        <v>31</v>
      </c>
      <c r="N2624">
        <v>18</v>
      </c>
      <c r="O2624">
        <v>27618</v>
      </c>
      <c r="P2624">
        <v>6985.75</v>
      </c>
      <c r="Q2624">
        <v>40993</v>
      </c>
      <c r="R2624">
        <v>0.191862686</v>
      </c>
      <c r="S2624">
        <v>1</v>
      </c>
      <c r="T2624">
        <v>44</v>
      </c>
    </row>
    <row r="2625" spans="1:20" x14ac:dyDescent="0.25">
      <c r="A2625" s="1">
        <v>45724</v>
      </c>
      <c r="B2625">
        <v>56</v>
      </c>
      <c r="C2625">
        <v>60989</v>
      </c>
      <c r="D2625">
        <v>668</v>
      </c>
      <c r="E2625" t="s">
        <v>20</v>
      </c>
      <c r="F2625" t="s">
        <v>29</v>
      </c>
      <c r="G2625">
        <v>17596</v>
      </c>
      <c r="H2625">
        <v>24</v>
      </c>
      <c r="I2625" t="s">
        <v>26</v>
      </c>
      <c r="J2625" t="s">
        <v>27</v>
      </c>
      <c r="K2625">
        <v>443</v>
      </c>
      <c r="L2625">
        <v>0.30227374099999998</v>
      </c>
      <c r="M2625" t="s">
        <v>31</v>
      </c>
      <c r="N2625">
        <v>23</v>
      </c>
      <c r="O2625">
        <v>1203</v>
      </c>
      <c r="P2625">
        <v>5082.4166670000004</v>
      </c>
      <c r="Q2625">
        <v>5640</v>
      </c>
      <c r="R2625">
        <v>0.139686479</v>
      </c>
      <c r="S2625">
        <v>1</v>
      </c>
      <c r="T2625">
        <v>38.4</v>
      </c>
    </row>
    <row r="2626" spans="1:20" x14ac:dyDescent="0.25">
      <c r="A2626" s="1">
        <v>45725</v>
      </c>
      <c r="B2626">
        <v>44</v>
      </c>
      <c r="C2626">
        <v>26175</v>
      </c>
      <c r="D2626">
        <v>599</v>
      </c>
      <c r="E2626" t="s">
        <v>20</v>
      </c>
      <c r="F2626" t="s">
        <v>29</v>
      </c>
      <c r="G2626">
        <v>19891</v>
      </c>
      <c r="H2626">
        <v>96</v>
      </c>
      <c r="I2626" t="s">
        <v>22</v>
      </c>
      <c r="J2626" t="s">
        <v>30</v>
      </c>
      <c r="K2626">
        <v>430</v>
      </c>
      <c r="L2626">
        <v>0.28735212500000001</v>
      </c>
      <c r="M2626" t="s">
        <v>31</v>
      </c>
      <c r="N2626">
        <v>22</v>
      </c>
      <c r="O2626">
        <v>14514</v>
      </c>
      <c r="P2626">
        <v>2181.25</v>
      </c>
      <c r="Q2626">
        <v>4196</v>
      </c>
      <c r="R2626">
        <v>0.24650467100000001</v>
      </c>
      <c r="S2626">
        <v>0</v>
      </c>
      <c r="T2626">
        <v>62</v>
      </c>
    </row>
    <row r="2627" spans="1:20" x14ac:dyDescent="0.25">
      <c r="A2627" s="1">
        <v>45726</v>
      </c>
      <c r="B2627">
        <v>29</v>
      </c>
      <c r="C2627">
        <v>17410</v>
      </c>
      <c r="E2627" t="s">
        <v>20</v>
      </c>
      <c r="F2627" t="s">
        <v>25</v>
      </c>
      <c r="G2627">
        <v>18707</v>
      </c>
      <c r="H2627">
        <v>12</v>
      </c>
      <c r="I2627" t="s">
        <v>22</v>
      </c>
      <c r="J2627" t="s">
        <v>27</v>
      </c>
      <c r="K2627">
        <v>212</v>
      </c>
      <c r="L2627">
        <v>0.31503125900000001</v>
      </c>
      <c r="M2627" t="s">
        <v>28</v>
      </c>
      <c r="N2627">
        <v>31</v>
      </c>
      <c r="O2627">
        <v>3026</v>
      </c>
      <c r="P2627">
        <v>1450.833333</v>
      </c>
      <c r="Q2627">
        <v>91681</v>
      </c>
      <c r="R2627">
        <v>0.20532114500000001</v>
      </c>
      <c r="S2627">
        <v>0</v>
      </c>
      <c r="T2627">
        <v>55</v>
      </c>
    </row>
    <row r="2628" spans="1:20" x14ac:dyDescent="0.25">
      <c r="A2628" s="1">
        <v>45727</v>
      </c>
      <c r="B2628">
        <v>56</v>
      </c>
      <c r="C2628">
        <v>71316</v>
      </c>
      <c r="D2628">
        <v>554</v>
      </c>
      <c r="E2628" t="s">
        <v>20</v>
      </c>
      <c r="F2628" t="s">
        <v>29</v>
      </c>
      <c r="G2628">
        <v>17618</v>
      </c>
      <c r="H2628">
        <v>60</v>
      </c>
      <c r="I2628" t="s">
        <v>22</v>
      </c>
      <c r="J2628" t="s">
        <v>23</v>
      </c>
      <c r="K2628">
        <v>334</v>
      </c>
      <c r="L2628">
        <v>0.27225055500000001</v>
      </c>
      <c r="M2628" t="s">
        <v>28</v>
      </c>
      <c r="N2628">
        <v>26</v>
      </c>
      <c r="O2628">
        <v>3292</v>
      </c>
      <c r="P2628">
        <v>5943</v>
      </c>
      <c r="Q2628">
        <v>3322</v>
      </c>
      <c r="R2628">
        <v>0.25421693099999998</v>
      </c>
      <c r="S2628">
        <v>0</v>
      </c>
      <c r="T2628">
        <v>51</v>
      </c>
    </row>
    <row r="2629" spans="1:20" x14ac:dyDescent="0.25">
      <c r="A2629" s="1">
        <v>45728</v>
      </c>
      <c r="B2629">
        <v>48</v>
      </c>
      <c r="C2629">
        <v>88438</v>
      </c>
      <c r="D2629">
        <v>647</v>
      </c>
      <c r="E2629" t="s">
        <v>20</v>
      </c>
      <c r="F2629" t="s">
        <v>29</v>
      </c>
      <c r="G2629">
        <v>23488</v>
      </c>
      <c r="H2629">
        <v>72</v>
      </c>
      <c r="I2629" t="s">
        <v>35</v>
      </c>
      <c r="J2629" t="s">
        <v>23</v>
      </c>
      <c r="K2629">
        <v>156</v>
      </c>
      <c r="L2629">
        <v>0.34089677299999999</v>
      </c>
      <c r="M2629" t="s">
        <v>28</v>
      </c>
      <c r="N2629">
        <v>20</v>
      </c>
      <c r="O2629">
        <v>780</v>
      </c>
      <c r="P2629">
        <v>7369.8333329999996</v>
      </c>
      <c r="Q2629">
        <v>114728</v>
      </c>
      <c r="R2629">
        <v>0.24792566899999999</v>
      </c>
      <c r="S2629">
        <v>1</v>
      </c>
      <c r="T2629">
        <v>36.799999999999997</v>
      </c>
    </row>
    <row r="2630" spans="1:20" x14ac:dyDescent="0.25">
      <c r="A2630" s="1">
        <v>45729</v>
      </c>
      <c r="B2630">
        <v>34</v>
      </c>
      <c r="D2630">
        <v>610</v>
      </c>
      <c r="E2630" t="s">
        <v>20</v>
      </c>
      <c r="F2630" t="s">
        <v>25</v>
      </c>
      <c r="G2630">
        <v>20974</v>
      </c>
      <c r="I2630" t="s">
        <v>22</v>
      </c>
      <c r="J2630" t="s">
        <v>27</v>
      </c>
      <c r="K2630">
        <v>354</v>
      </c>
      <c r="L2630">
        <v>0.31440536000000002</v>
      </c>
      <c r="M2630" t="s">
        <v>28</v>
      </c>
      <c r="N2630">
        <v>18</v>
      </c>
      <c r="O2630">
        <v>6532</v>
      </c>
      <c r="P2630">
        <v>1270.75</v>
      </c>
      <c r="Q2630">
        <v>51970</v>
      </c>
      <c r="R2630">
        <v>0.21184067000000001</v>
      </c>
      <c r="S2630">
        <v>0</v>
      </c>
      <c r="T2630">
        <v>54</v>
      </c>
    </row>
    <row r="2631" spans="1:20" x14ac:dyDescent="0.25">
      <c r="A2631" s="1">
        <v>45730</v>
      </c>
      <c r="B2631">
        <v>34</v>
      </c>
      <c r="C2631">
        <v>55296</v>
      </c>
      <c r="D2631">
        <v>516</v>
      </c>
      <c r="E2631" t="s">
        <v>20</v>
      </c>
      <c r="F2631" t="s">
        <v>29</v>
      </c>
      <c r="G2631">
        <v>12547</v>
      </c>
      <c r="H2631">
        <v>48</v>
      </c>
      <c r="I2631" t="s">
        <v>22</v>
      </c>
      <c r="J2631" t="s">
        <v>30</v>
      </c>
      <c r="K2631">
        <v>270</v>
      </c>
      <c r="L2631">
        <v>0.42904516100000001</v>
      </c>
      <c r="M2631" t="s">
        <v>28</v>
      </c>
      <c r="N2631">
        <v>26</v>
      </c>
      <c r="O2631">
        <v>2286</v>
      </c>
      <c r="P2631">
        <v>4608</v>
      </c>
      <c r="Q2631">
        <v>81972</v>
      </c>
      <c r="R2631">
        <v>0.206870944</v>
      </c>
      <c r="S2631">
        <v>1</v>
      </c>
      <c r="T2631">
        <v>42.4</v>
      </c>
    </row>
    <row r="2632" spans="1:20" x14ac:dyDescent="0.25">
      <c r="A2632" s="1">
        <v>45731</v>
      </c>
      <c r="B2632">
        <v>43</v>
      </c>
      <c r="C2632">
        <v>35575</v>
      </c>
      <c r="D2632">
        <v>607</v>
      </c>
      <c r="E2632" t="s">
        <v>20</v>
      </c>
      <c r="F2632" t="s">
        <v>25</v>
      </c>
      <c r="G2632">
        <v>51763</v>
      </c>
      <c r="H2632">
        <v>36</v>
      </c>
      <c r="I2632" t="s">
        <v>35</v>
      </c>
      <c r="J2632" t="s">
        <v>27</v>
      </c>
      <c r="K2632">
        <v>603</v>
      </c>
      <c r="L2632">
        <v>0.38502138600000002</v>
      </c>
      <c r="M2632" t="s">
        <v>38</v>
      </c>
      <c r="N2632">
        <v>29</v>
      </c>
      <c r="O2632">
        <v>6292</v>
      </c>
      <c r="P2632">
        <v>2964.583333</v>
      </c>
      <c r="Q2632">
        <v>70102</v>
      </c>
      <c r="R2632">
        <v>0.25558059</v>
      </c>
      <c r="S2632">
        <v>0</v>
      </c>
      <c r="T2632">
        <v>49</v>
      </c>
    </row>
    <row r="2633" spans="1:20" x14ac:dyDescent="0.25">
      <c r="A2633" s="1">
        <v>45732</v>
      </c>
      <c r="B2633">
        <v>45</v>
      </c>
      <c r="C2633">
        <v>31577</v>
      </c>
      <c r="D2633">
        <v>595</v>
      </c>
      <c r="E2633" t="s">
        <v>20</v>
      </c>
      <c r="F2633" t="s">
        <v>32</v>
      </c>
      <c r="H2633">
        <v>60</v>
      </c>
      <c r="I2633" t="s">
        <v>35</v>
      </c>
      <c r="J2633" t="s">
        <v>23</v>
      </c>
      <c r="K2633">
        <v>227</v>
      </c>
      <c r="L2633">
        <v>0.28466656499999998</v>
      </c>
      <c r="M2633" t="s">
        <v>24</v>
      </c>
      <c r="N2633">
        <v>33</v>
      </c>
      <c r="O2633">
        <v>4288</v>
      </c>
      <c r="P2633">
        <v>2631.416667</v>
      </c>
      <c r="Q2633">
        <v>6328</v>
      </c>
      <c r="R2633">
        <v>0.228988048</v>
      </c>
      <c r="S2633">
        <v>0</v>
      </c>
      <c r="T2633">
        <v>55</v>
      </c>
    </row>
    <row r="2634" spans="1:20" x14ac:dyDescent="0.25">
      <c r="A2634" s="1">
        <v>45733</v>
      </c>
      <c r="B2634">
        <v>42</v>
      </c>
      <c r="C2634">
        <v>63216</v>
      </c>
      <c r="E2634" t="s">
        <v>20</v>
      </c>
      <c r="F2634" t="s">
        <v>32</v>
      </c>
      <c r="G2634">
        <v>20760</v>
      </c>
      <c r="H2634">
        <v>36</v>
      </c>
      <c r="I2634" t="s">
        <v>26</v>
      </c>
      <c r="J2634" t="s">
        <v>23</v>
      </c>
      <c r="K2634">
        <v>348</v>
      </c>
      <c r="L2634">
        <v>0.19953357499999999</v>
      </c>
      <c r="M2634" t="s">
        <v>34</v>
      </c>
      <c r="N2634">
        <v>18</v>
      </c>
      <c r="O2634">
        <v>3482</v>
      </c>
      <c r="P2634">
        <v>5268</v>
      </c>
      <c r="Q2634">
        <v>4833</v>
      </c>
      <c r="R2634">
        <v>0.22266551600000001</v>
      </c>
      <c r="S2634">
        <v>0</v>
      </c>
      <c r="T2634">
        <v>66</v>
      </c>
    </row>
    <row r="2635" spans="1:20" x14ac:dyDescent="0.25">
      <c r="A2635" s="1">
        <v>45734</v>
      </c>
      <c r="B2635">
        <v>43</v>
      </c>
      <c r="C2635">
        <v>72838</v>
      </c>
      <c r="E2635" t="s">
        <v>72</v>
      </c>
      <c r="F2635" t="s">
        <v>25</v>
      </c>
      <c r="G2635">
        <v>11517</v>
      </c>
      <c r="H2635">
        <v>60</v>
      </c>
      <c r="I2635" t="s">
        <v>26</v>
      </c>
      <c r="J2635" t="s">
        <v>27</v>
      </c>
      <c r="K2635">
        <v>504</v>
      </c>
      <c r="L2635">
        <v>0.371380716</v>
      </c>
      <c r="M2635" t="s">
        <v>34</v>
      </c>
      <c r="N2635">
        <v>16</v>
      </c>
      <c r="O2635">
        <v>5118</v>
      </c>
      <c r="P2635">
        <v>6069.8333329999996</v>
      </c>
      <c r="Q2635">
        <v>51933</v>
      </c>
      <c r="R2635">
        <v>0.233066204</v>
      </c>
      <c r="S2635">
        <v>1</v>
      </c>
      <c r="T2635">
        <v>44</v>
      </c>
    </row>
    <row r="2636" spans="1:20" x14ac:dyDescent="0.25">
      <c r="A2636" s="1">
        <v>45735</v>
      </c>
      <c r="B2636">
        <v>60</v>
      </c>
      <c r="C2636">
        <v>53525</v>
      </c>
      <c r="D2636">
        <v>646</v>
      </c>
      <c r="E2636" t="s">
        <v>20</v>
      </c>
      <c r="F2636" t="s">
        <v>21</v>
      </c>
      <c r="G2636">
        <v>15336</v>
      </c>
      <c r="H2636">
        <v>84</v>
      </c>
      <c r="I2636" t="s">
        <v>26</v>
      </c>
      <c r="J2636" t="s">
        <v>27</v>
      </c>
      <c r="K2636">
        <v>152</v>
      </c>
      <c r="L2636">
        <v>0.34346855700000001</v>
      </c>
      <c r="M2636" t="s">
        <v>28</v>
      </c>
      <c r="N2636">
        <v>25</v>
      </c>
      <c r="O2636">
        <v>20244</v>
      </c>
      <c r="P2636">
        <v>4460.4166670000004</v>
      </c>
      <c r="Q2636">
        <v>33279</v>
      </c>
      <c r="R2636">
        <v>0.20013972999999999</v>
      </c>
      <c r="S2636">
        <v>1</v>
      </c>
      <c r="T2636">
        <v>43.2</v>
      </c>
    </row>
    <row r="2637" spans="1:20" x14ac:dyDescent="0.25">
      <c r="A2637" s="1">
        <v>45736</v>
      </c>
      <c r="B2637">
        <v>52</v>
      </c>
      <c r="C2637">
        <v>63595</v>
      </c>
      <c r="D2637">
        <v>540</v>
      </c>
      <c r="E2637" t="s">
        <v>20</v>
      </c>
      <c r="G2637">
        <v>18960</v>
      </c>
      <c r="H2637">
        <v>24</v>
      </c>
      <c r="I2637" t="s">
        <v>26</v>
      </c>
      <c r="J2637" t="s">
        <v>27</v>
      </c>
      <c r="K2637">
        <v>575</v>
      </c>
      <c r="L2637">
        <v>8.7165198999999999E-2</v>
      </c>
      <c r="M2637" t="s">
        <v>38</v>
      </c>
      <c r="N2637">
        <v>24</v>
      </c>
      <c r="O2637">
        <v>2239</v>
      </c>
      <c r="P2637">
        <v>5299.5833329999996</v>
      </c>
      <c r="Q2637">
        <v>26642</v>
      </c>
      <c r="R2637">
        <v>0.25999092699999998</v>
      </c>
      <c r="S2637">
        <v>0</v>
      </c>
      <c r="T2637">
        <v>51</v>
      </c>
    </row>
    <row r="2638" spans="1:20" x14ac:dyDescent="0.25">
      <c r="A2638" s="1">
        <v>45737</v>
      </c>
      <c r="B2638">
        <v>42</v>
      </c>
      <c r="C2638">
        <v>35713</v>
      </c>
      <c r="D2638">
        <v>578</v>
      </c>
      <c r="E2638" t="s">
        <v>20</v>
      </c>
      <c r="F2638" t="s">
        <v>32</v>
      </c>
      <c r="G2638">
        <v>20417</v>
      </c>
      <c r="H2638">
        <v>60</v>
      </c>
      <c r="I2638" t="s">
        <v>26</v>
      </c>
      <c r="J2638" t="s">
        <v>34</v>
      </c>
      <c r="K2638">
        <v>223</v>
      </c>
      <c r="L2638">
        <v>0.38920089600000002</v>
      </c>
      <c r="M2638" t="s">
        <v>24</v>
      </c>
      <c r="N2638">
        <v>22</v>
      </c>
      <c r="O2638">
        <v>9705</v>
      </c>
      <c r="P2638">
        <v>2976.083333</v>
      </c>
      <c r="Q2638">
        <v>133103</v>
      </c>
      <c r="R2638">
        <v>0.26586649299999998</v>
      </c>
      <c r="S2638">
        <v>0</v>
      </c>
      <c r="T2638">
        <v>52</v>
      </c>
    </row>
    <row r="2639" spans="1:20" x14ac:dyDescent="0.25">
      <c r="A2639" s="1">
        <v>45738</v>
      </c>
      <c r="B2639">
        <v>51</v>
      </c>
      <c r="C2639">
        <v>28586</v>
      </c>
      <c r="D2639">
        <v>586</v>
      </c>
      <c r="E2639" t="s">
        <v>20</v>
      </c>
      <c r="F2639" t="s">
        <v>32</v>
      </c>
      <c r="G2639">
        <v>15626</v>
      </c>
      <c r="H2639">
        <v>72</v>
      </c>
      <c r="I2639" t="s">
        <v>22</v>
      </c>
      <c r="J2639" t="s">
        <v>27</v>
      </c>
      <c r="K2639">
        <v>258</v>
      </c>
      <c r="L2639">
        <v>0.111817391</v>
      </c>
      <c r="M2639" t="s">
        <v>28</v>
      </c>
      <c r="N2639">
        <v>21</v>
      </c>
      <c r="O2639">
        <v>531</v>
      </c>
      <c r="P2639">
        <v>2382.166667</v>
      </c>
      <c r="Q2639">
        <v>8868</v>
      </c>
      <c r="R2639">
        <v>0.26020883900000003</v>
      </c>
      <c r="S2639">
        <v>0</v>
      </c>
      <c r="T2639">
        <v>51</v>
      </c>
    </row>
    <row r="2640" spans="1:20" x14ac:dyDescent="0.25">
      <c r="A2640" s="1">
        <v>45739</v>
      </c>
      <c r="B2640">
        <v>27</v>
      </c>
      <c r="D2640">
        <v>547</v>
      </c>
      <c r="E2640" t="s">
        <v>33</v>
      </c>
      <c r="F2640" t="s">
        <v>29</v>
      </c>
      <c r="G2640">
        <v>42426</v>
      </c>
      <c r="I2640" t="s">
        <v>26</v>
      </c>
      <c r="J2640" t="s">
        <v>27</v>
      </c>
      <c r="K2640">
        <v>856</v>
      </c>
      <c r="L2640">
        <v>0.25731814800000002</v>
      </c>
      <c r="M2640" t="s">
        <v>38</v>
      </c>
      <c r="N2640">
        <v>21</v>
      </c>
      <c r="O2640">
        <v>750</v>
      </c>
      <c r="P2640">
        <v>6789.5833329999996</v>
      </c>
      <c r="Q2640">
        <v>195591</v>
      </c>
      <c r="R2640">
        <v>0.25528135200000002</v>
      </c>
      <c r="S2640">
        <v>0</v>
      </c>
      <c r="T2640">
        <v>50</v>
      </c>
    </row>
    <row r="2641" spans="1:20" x14ac:dyDescent="0.25">
      <c r="A2641" s="1">
        <v>45740</v>
      </c>
      <c r="B2641">
        <v>44</v>
      </c>
      <c r="C2641">
        <v>82271</v>
      </c>
      <c r="D2641">
        <v>574</v>
      </c>
      <c r="E2641" t="s">
        <v>20</v>
      </c>
      <c r="F2641" t="s">
        <v>32</v>
      </c>
      <c r="G2641">
        <v>10649</v>
      </c>
      <c r="H2641">
        <v>96</v>
      </c>
      <c r="I2641" t="s">
        <v>22</v>
      </c>
      <c r="J2641" t="s">
        <v>23</v>
      </c>
      <c r="K2641">
        <v>202</v>
      </c>
      <c r="L2641">
        <v>0.54587535499999995</v>
      </c>
      <c r="M2641" t="s">
        <v>38</v>
      </c>
      <c r="N2641">
        <v>24</v>
      </c>
      <c r="O2641">
        <v>1769</v>
      </c>
      <c r="P2641">
        <v>6855.9166670000004</v>
      </c>
      <c r="Q2641">
        <v>5889</v>
      </c>
      <c r="R2641">
        <v>0.22974330600000001</v>
      </c>
      <c r="S2641">
        <v>1</v>
      </c>
      <c r="T2641">
        <v>45.6</v>
      </c>
    </row>
    <row r="2642" spans="1:20" x14ac:dyDescent="0.25">
      <c r="A2642" s="1">
        <v>45741</v>
      </c>
      <c r="B2642">
        <v>61</v>
      </c>
      <c r="C2642">
        <v>36162</v>
      </c>
      <c r="D2642">
        <v>582</v>
      </c>
      <c r="E2642" t="s">
        <v>20</v>
      </c>
      <c r="F2642" t="s">
        <v>32</v>
      </c>
      <c r="G2642">
        <v>47710</v>
      </c>
      <c r="H2642">
        <v>60</v>
      </c>
      <c r="I2642" t="s">
        <v>22</v>
      </c>
      <c r="J2642" t="s">
        <v>27</v>
      </c>
      <c r="K2642">
        <v>393</v>
      </c>
      <c r="L2642">
        <v>0.153349235</v>
      </c>
      <c r="M2642" t="s">
        <v>24</v>
      </c>
      <c r="N2642">
        <v>21</v>
      </c>
      <c r="O2642">
        <v>1378</v>
      </c>
      <c r="P2642">
        <v>3013.5</v>
      </c>
      <c r="Q2642">
        <v>3289</v>
      </c>
      <c r="R2642">
        <v>0.28659731799999999</v>
      </c>
      <c r="S2642">
        <v>0</v>
      </c>
      <c r="T2642">
        <v>52</v>
      </c>
    </row>
    <row r="2643" spans="1:20" x14ac:dyDescent="0.25">
      <c r="A2643" s="1">
        <v>45742</v>
      </c>
      <c r="B2643">
        <v>37</v>
      </c>
      <c r="C2643">
        <v>37971</v>
      </c>
      <c r="D2643">
        <v>595</v>
      </c>
      <c r="E2643" t="s">
        <v>20</v>
      </c>
      <c r="F2643" t="s">
        <v>29</v>
      </c>
      <c r="G2643">
        <v>19116</v>
      </c>
      <c r="H2643">
        <v>60</v>
      </c>
      <c r="I2643" t="s">
        <v>26</v>
      </c>
      <c r="J2643" t="s">
        <v>23</v>
      </c>
      <c r="K2643">
        <v>462</v>
      </c>
      <c r="L2643">
        <v>0.45227464099999998</v>
      </c>
      <c r="M2643" t="s">
        <v>34</v>
      </c>
      <c r="N2643">
        <v>29</v>
      </c>
      <c r="O2643">
        <v>4534</v>
      </c>
      <c r="P2643">
        <v>3164.25</v>
      </c>
      <c r="Q2643">
        <v>47205</v>
      </c>
      <c r="R2643">
        <v>0.214788704</v>
      </c>
      <c r="S2643">
        <v>0</v>
      </c>
      <c r="T2643">
        <v>56</v>
      </c>
    </row>
    <row r="2644" spans="1:20" x14ac:dyDescent="0.25">
      <c r="A2644" s="1">
        <v>45743</v>
      </c>
      <c r="B2644">
        <v>29</v>
      </c>
      <c r="D2644">
        <v>565</v>
      </c>
      <c r="F2644" t="s">
        <v>29</v>
      </c>
      <c r="G2644">
        <v>21362</v>
      </c>
      <c r="I2644" t="s">
        <v>22</v>
      </c>
      <c r="J2644" t="s">
        <v>27</v>
      </c>
      <c r="K2644">
        <v>538</v>
      </c>
      <c r="L2644">
        <v>0.47041357499999997</v>
      </c>
      <c r="M2644" t="s">
        <v>28</v>
      </c>
      <c r="N2644">
        <v>27</v>
      </c>
      <c r="O2644">
        <v>8894</v>
      </c>
      <c r="P2644">
        <v>4878</v>
      </c>
      <c r="Q2644">
        <v>1786</v>
      </c>
      <c r="R2644">
        <v>0.25280260300000001</v>
      </c>
      <c r="S2644">
        <v>0</v>
      </c>
      <c r="T2644">
        <v>56</v>
      </c>
    </row>
    <row r="2645" spans="1:20" x14ac:dyDescent="0.25">
      <c r="A2645" s="1">
        <v>45744</v>
      </c>
      <c r="B2645">
        <v>32</v>
      </c>
      <c r="D2645">
        <v>615</v>
      </c>
      <c r="E2645" t="s">
        <v>20</v>
      </c>
      <c r="F2645" t="s">
        <v>21</v>
      </c>
      <c r="G2645">
        <v>21299</v>
      </c>
      <c r="I2645" t="s">
        <v>22</v>
      </c>
      <c r="J2645" t="s">
        <v>30</v>
      </c>
      <c r="K2645">
        <v>342</v>
      </c>
      <c r="L2645">
        <v>0.23360753100000001</v>
      </c>
      <c r="M2645" t="s">
        <v>24</v>
      </c>
      <c r="N2645">
        <v>20</v>
      </c>
      <c r="O2645">
        <v>1921</v>
      </c>
      <c r="P2645">
        <v>2539.166667</v>
      </c>
      <c r="Q2645">
        <v>12210</v>
      </c>
      <c r="R2645">
        <v>0.196069622</v>
      </c>
      <c r="S2645">
        <v>0</v>
      </c>
      <c r="T2645">
        <v>51</v>
      </c>
    </row>
    <row r="2646" spans="1:20" x14ac:dyDescent="0.25">
      <c r="A2646" s="1">
        <v>45745</v>
      </c>
      <c r="B2646">
        <v>26</v>
      </c>
      <c r="C2646">
        <v>77215</v>
      </c>
      <c r="D2646">
        <v>625</v>
      </c>
      <c r="E2646" t="s">
        <v>33</v>
      </c>
      <c r="G2646">
        <v>50722</v>
      </c>
      <c r="H2646">
        <v>24</v>
      </c>
      <c r="I2646" t="s">
        <v>22</v>
      </c>
      <c r="J2646" t="s">
        <v>23</v>
      </c>
      <c r="K2646">
        <v>345</v>
      </c>
      <c r="L2646">
        <v>0.34569021500000002</v>
      </c>
      <c r="M2646" t="s">
        <v>31</v>
      </c>
      <c r="N2646">
        <v>18</v>
      </c>
      <c r="O2646">
        <v>1686</v>
      </c>
      <c r="P2646">
        <v>6434.5833329999996</v>
      </c>
      <c r="Q2646">
        <v>11300</v>
      </c>
      <c r="R2646">
        <v>0.239818911</v>
      </c>
      <c r="S2646">
        <v>0</v>
      </c>
      <c r="T2646">
        <v>53</v>
      </c>
    </row>
    <row r="2647" spans="1:20" x14ac:dyDescent="0.25">
      <c r="A2647" s="1">
        <v>45746</v>
      </c>
      <c r="B2647">
        <v>30</v>
      </c>
      <c r="C2647">
        <v>24544</v>
      </c>
      <c r="D2647">
        <v>596</v>
      </c>
      <c r="E2647" t="s">
        <v>33</v>
      </c>
      <c r="F2647" t="s">
        <v>25</v>
      </c>
      <c r="G2647">
        <v>16984</v>
      </c>
      <c r="H2647">
        <v>36</v>
      </c>
      <c r="I2647" t="s">
        <v>22</v>
      </c>
      <c r="J2647" t="s">
        <v>27</v>
      </c>
      <c r="K2647">
        <v>396</v>
      </c>
      <c r="L2647">
        <v>0.122772832</v>
      </c>
      <c r="M2647" t="s">
        <v>24</v>
      </c>
      <c r="N2647">
        <v>24</v>
      </c>
      <c r="O2647">
        <v>1670</v>
      </c>
      <c r="P2647">
        <v>2045.333333</v>
      </c>
      <c r="Q2647">
        <v>5435</v>
      </c>
      <c r="R2647">
        <v>0.19754292700000001</v>
      </c>
      <c r="S2647">
        <v>0</v>
      </c>
      <c r="T2647">
        <v>54</v>
      </c>
    </row>
    <row r="2648" spans="1:20" x14ac:dyDescent="0.25">
      <c r="A2648" s="1">
        <v>45747</v>
      </c>
      <c r="B2648">
        <v>35</v>
      </c>
      <c r="C2648">
        <v>44312</v>
      </c>
      <c r="D2648">
        <v>598</v>
      </c>
      <c r="E2648" t="s">
        <v>52</v>
      </c>
      <c r="F2648" t="s">
        <v>29</v>
      </c>
      <c r="G2648">
        <v>31916</v>
      </c>
      <c r="H2648">
        <v>48</v>
      </c>
      <c r="I2648" t="s">
        <v>26</v>
      </c>
      <c r="J2648" t="s">
        <v>30</v>
      </c>
      <c r="K2648">
        <v>173</v>
      </c>
      <c r="L2648">
        <v>0.54700553799999996</v>
      </c>
      <c r="M2648" t="s">
        <v>38</v>
      </c>
      <c r="N2648">
        <v>21</v>
      </c>
      <c r="O2648">
        <v>2553</v>
      </c>
      <c r="P2648">
        <v>3692.666667</v>
      </c>
      <c r="Q2648">
        <v>120255</v>
      </c>
      <c r="R2648">
        <v>0.218940205</v>
      </c>
      <c r="S2648">
        <v>0</v>
      </c>
      <c r="T2648">
        <v>54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535F9D-CB6D-4F47-87DF-FD3FB759B644}">
  <dimension ref="A1:AM2648"/>
  <sheetViews>
    <sheetView workbookViewId="0">
      <selection activeCell="AH3" sqref="AH3"/>
    </sheetView>
  </sheetViews>
  <sheetFormatPr defaultRowHeight="15" x14ac:dyDescent="0.25"/>
  <cols>
    <col min="1" max="1" width="19.28515625" style="2" bestFit="1" customWidth="1"/>
    <col min="2" max="2" width="7" style="3" bestFit="1" customWidth="1"/>
    <col min="3" max="3" width="14.85546875" style="3" bestFit="1" customWidth="1"/>
    <col min="4" max="4" width="17.5703125" style="4" bestFit="1" customWidth="1"/>
    <col min="5" max="5" width="17.5703125" style="4" customWidth="1"/>
    <col min="6" max="6" width="14.5703125" style="3" bestFit="1" customWidth="1"/>
    <col min="7" max="7" width="39" style="3" bestFit="1" customWidth="1"/>
    <col min="8" max="8" width="14.5703125" style="3" customWidth="1"/>
    <col min="9" max="9" width="22.140625" style="5" bestFit="1" customWidth="1"/>
    <col min="10" max="12" width="22.140625" style="2" customWidth="1"/>
    <col min="13" max="13" width="18.28515625" style="5" bestFit="1" customWidth="1"/>
    <col min="14" max="15" width="18.28515625" style="2" customWidth="1"/>
    <col min="16" max="16" width="16.140625" style="4" bestFit="1" customWidth="1"/>
    <col min="17" max="17" width="16.140625" style="4" customWidth="1"/>
    <col min="18" max="18" width="16.140625" style="18" customWidth="1"/>
    <col min="19" max="19" width="30" style="18" bestFit="1" customWidth="1"/>
    <col min="20" max="20" width="16.85546875" style="3" bestFit="1" customWidth="1"/>
    <col min="21" max="21" width="16.85546875" style="3" customWidth="1"/>
    <col min="22" max="22" width="16.7109375" style="5" bestFit="1" customWidth="1"/>
    <col min="23" max="23" width="26.140625" style="5" bestFit="1" customWidth="1"/>
    <col min="24" max="24" width="26.42578125" style="4" bestFit="1" customWidth="1"/>
    <col min="25" max="25" width="23" style="18" bestFit="1" customWidth="1"/>
    <col min="26" max="26" width="18.28515625" style="5" bestFit="1" customWidth="1"/>
    <col min="27" max="27" width="19.140625" style="3" bestFit="1" customWidth="1"/>
    <col min="28" max="28" width="26.7109375" style="4" bestFit="1" customWidth="1"/>
    <col min="29" max="29" width="19" style="4" bestFit="1" customWidth="1"/>
    <col min="30" max="30" width="19" style="4" customWidth="1"/>
    <col min="31" max="31" width="13.28515625" style="4" bestFit="1" customWidth="1"/>
    <col min="32" max="32" width="15.42578125" style="18" bestFit="1" customWidth="1"/>
    <col min="33" max="33" width="17.85546875" style="3" bestFit="1" customWidth="1"/>
    <col min="34" max="34" width="12.5703125" style="3" bestFit="1" customWidth="1"/>
    <col min="35" max="35" width="21.140625" style="2" bestFit="1" customWidth="1"/>
    <col min="36" max="36" width="9.140625" style="2"/>
    <col min="37" max="37" width="16" style="2" bestFit="1" customWidth="1"/>
    <col min="38" max="38" width="23.28515625" style="2" bestFit="1" customWidth="1"/>
    <col min="39" max="16384" width="9.140625" style="2"/>
  </cols>
  <sheetData>
    <row r="1" spans="1:39" s="7" customFormat="1" ht="15.75" x14ac:dyDescent="0.25">
      <c r="A1" s="7" t="s">
        <v>194</v>
      </c>
      <c r="B1" s="8" t="s">
        <v>1</v>
      </c>
      <c r="C1" s="13" t="s">
        <v>227</v>
      </c>
      <c r="D1" s="9" t="s">
        <v>193</v>
      </c>
      <c r="E1" s="13" t="s">
        <v>217</v>
      </c>
      <c r="F1" s="8" t="s">
        <v>196</v>
      </c>
      <c r="G1" s="13" t="s">
        <v>226</v>
      </c>
      <c r="H1" s="13" t="s">
        <v>228</v>
      </c>
      <c r="I1" s="10" t="s">
        <v>195</v>
      </c>
      <c r="J1" s="15" t="s">
        <v>219</v>
      </c>
      <c r="K1" s="15" t="s">
        <v>218</v>
      </c>
      <c r="L1" s="13" t="s">
        <v>221</v>
      </c>
      <c r="M1" s="10" t="s">
        <v>197</v>
      </c>
      <c r="N1" s="16" t="s">
        <v>220</v>
      </c>
      <c r="O1" s="14" t="s">
        <v>222</v>
      </c>
      <c r="P1" s="9" t="s">
        <v>198</v>
      </c>
      <c r="Q1" s="14" t="s">
        <v>224</v>
      </c>
      <c r="R1" s="52" t="s">
        <v>238</v>
      </c>
      <c r="S1" s="52" t="s">
        <v>239</v>
      </c>
      <c r="T1" s="8" t="s">
        <v>199</v>
      </c>
      <c r="U1" s="14" t="s">
        <v>225</v>
      </c>
      <c r="V1" s="10" t="s">
        <v>200</v>
      </c>
      <c r="W1" s="10" t="s">
        <v>201</v>
      </c>
      <c r="X1" s="9" t="s">
        <v>202</v>
      </c>
      <c r="Y1" s="17" t="s">
        <v>203</v>
      </c>
      <c r="Z1" s="10" t="s">
        <v>204</v>
      </c>
      <c r="AA1" s="8" t="s">
        <v>205</v>
      </c>
      <c r="AB1" s="9" t="s">
        <v>206</v>
      </c>
      <c r="AC1" s="9" t="s">
        <v>207</v>
      </c>
      <c r="AD1" s="14" t="s">
        <v>223</v>
      </c>
      <c r="AE1" s="9" t="s">
        <v>208</v>
      </c>
      <c r="AF1" s="17" t="s">
        <v>209</v>
      </c>
      <c r="AG1" s="8" t="s">
        <v>210</v>
      </c>
      <c r="AH1" s="8" t="s">
        <v>211</v>
      </c>
      <c r="AI1" s="14" t="s">
        <v>229</v>
      </c>
    </row>
    <row r="2" spans="1:39" x14ac:dyDescent="0.25">
      <c r="A2" s="6">
        <v>43101</v>
      </c>
      <c r="B2" s="3">
        <v>45</v>
      </c>
      <c r="C2" s="3" t="str">
        <f t="shared" ref="C2:C65" si="0">IF(B2&lt;25,"Young",IF(B2&lt;40,"Mid",IF(B2&lt;60,"Senior","Old")))</f>
        <v>Senior</v>
      </c>
      <c r="D2" s="4">
        <v>39948</v>
      </c>
      <c r="E2" s="4">
        <f t="shared" ref="E2:E65" si="1">IF(D2="",AC2*12,D2)</f>
        <v>39948</v>
      </c>
      <c r="F2" s="3">
        <v>617</v>
      </c>
      <c r="G2" s="3">
        <f t="shared" ref="G2:G65" si="2">IF(F2="",AVERAGEIF($AA$2:$AA$2648,AA2,$F$2:$F$2648),F2)</f>
        <v>617</v>
      </c>
      <c r="H2" s="3" t="str">
        <f t="shared" ref="H2:H65" si="3">IF(G2&lt;450,"Poor", IF(G2&lt;550,"Fair",IF(G2&lt;650,"Good","Excellent")))</f>
        <v>Good</v>
      </c>
      <c r="I2" s="5" t="s">
        <v>20</v>
      </c>
      <c r="J2" s="2" t="str">
        <f t="shared" ref="J2:J65" si="4">TRIM(CLEAN(I2))</f>
        <v>Employed</v>
      </c>
      <c r="K2" s="2" t="str">
        <f t="shared" ref="K2:K65" si="5">PROPER(J2)</f>
        <v>Employed</v>
      </c>
      <c r="L2" s="2" t="str">
        <f t="shared" ref="L2:L65" si="6">IF(K2="","Employed",K2)</f>
        <v>Employed</v>
      </c>
      <c r="M2" s="5" t="s">
        <v>21</v>
      </c>
      <c r="N2" s="2" t="str">
        <f t="shared" ref="N2:N65" si="7">TRIM(CLEAN(M2))</f>
        <v>Master</v>
      </c>
      <c r="O2" s="2" t="str">
        <f t="shared" ref="O2:O65" si="8">IF(N2="","Bachelor",N2)</f>
        <v>Master</v>
      </c>
      <c r="P2" s="4">
        <v>13152</v>
      </c>
      <c r="Q2" s="4">
        <f t="shared" ref="Q2:Q65" si="9">IF(P2="",(AVERAGEIFS($P$2:$P$2648,$Z$2:$Z$2648,Z2,$AD$2:$AD$2648,AD2)),P2)</f>
        <v>13152</v>
      </c>
      <c r="R2" s="18">
        <f t="shared" ref="R2:R65" si="10">Q2/E2</f>
        <v>0.32922799639531392</v>
      </c>
      <c r="S2" s="18" t="str">
        <f t="shared" ref="S2:S65" si="11">IF(R2 &lt;= 0.5, "Conservative Borrower", IF(R2 &lt;= 1, "Moderate Borrower", "Aggressive Borrower"))</f>
        <v>Conservative Borrower</v>
      </c>
      <c r="T2" s="3">
        <v>48</v>
      </c>
      <c r="U2" s="3">
        <f t="shared" ref="U2:U65" si="12">IF(T2="",AVERAGEIFS($T$2:$T$2648,$Z$2:$Z$2648,Z2,$AD$2:$AD$2648,AD2),T2)</f>
        <v>48</v>
      </c>
      <c r="V2" s="5" t="s">
        <v>22</v>
      </c>
      <c r="W2" s="5" t="s">
        <v>23</v>
      </c>
      <c r="X2" s="4">
        <v>183</v>
      </c>
      <c r="Y2" s="18">
        <v>0.35833559999999998</v>
      </c>
      <c r="Z2" s="5" t="s">
        <v>24</v>
      </c>
      <c r="AA2" s="3">
        <v>29</v>
      </c>
      <c r="AB2" s="4">
        <v>7632</v>
      </c>
      <c r="AC2" s="4">
        <v>3329</v>
      </c>
      <c r="AD2" s="4" t="str">
        <f t="shared" ref="AD2:AD65" si="13">IF(AC2&lt;=5000,"Low Income",IF(AC2&lt;=12000,"Medium Income","High Income"))</f>
        <v>Low Income</v>
      </c>
      <c r="AE2" s="4">
        <v>126928</v>
      </c>
      <c r="AF2" s="18">
        <v>0.22758962999999999</v>
      </c>
      <c r="AG2" s="3">
        <v>0</v>
      </c>
      <c r="AH2" s="3">
        <v>49</v>
      </c>
      <c r="AI2" s="2" t="str">
        <f t="shared" ref="AI2:AI65" si="14">IF(AH2&lt;40,"Low Risk", IF(AH2&lt;55,"Medium Risk", IF(AH2&lt;70,"High Risk","Very High Risk")))</f>
        <v>Medium Risk</v>
      </c>
    </row>
    <row r="3" spans="1:39" x14ac:dyDescent="0.25">
      <c r="A3" s="6">
        <v>43102</v>
      </c>
      <c r="B3" s="3">
        <v>38</v>
      </c>
      <c r="C3" s="3" t="str">
        <f t="shared" si="0"/>
        <v>Mid</v>
      </c>
      <c r="D3" s="4">
        <v>39709</v>
      </c>
      <c r="E3" s="4">
        <f t="shared" si="1"/>
        <v>39709</v>
      </c>
      <c r="F3" s="3">
        <v>628</v>
      </c>
      <c r="G3" s="3">
        <f t="shared" si="2"/>
        <v>628</v>
      </c>
      <c r="H3" s="3" t="str">
        <f t="shared" si="3"/>
        <v>Good</v>
      </c>
      <c r="I3" s="5" t="s">
        <v>20</v>
      </c>
      <c r="J3" s="2" t="str">
        <f t="shared" si="4"/>
        <v>Employed</v>
      </c>
      <c r="K3" s="2" t="str">
        <f t="shared" si="5"/>
        <v>Employed</v>
      </c>
      <c r="L3" s="2" t="str">
        <f t="shared" si="6"/>
        <v>Employed</v>
      </c>
      <c r="M3" s="5" t="s">
        <v>25</v>
      </c>
      <c r="N3" s="2" t="str">
        <f t="shared" si="7"/>
        <v>Associate</v>
      </c>
      <c r="O3" s="2" t="str">
        <f t="shared" si="8"/>
        <v>Associate</v>
      </c>
      <c r="P3" s="4">
        <v>26045</v>
      </c>
      <c r="Q3" s="4">
        <f t="shared" si="9"/>
        <v>26045</v>
      </c>
      <c r="R3" s="18">
        <f t="shared" si="10"/>
        <v>0.6558966481150369</v>
      </c>
      <c r="S3" s="18" t="str">
        <f t="shared" si="11"/>
        <v>Moderate Borrower</v>
      </c>
      <c r="T3" s="3">
        <v>48</v>
      </c>
      <c r="U3" s="3">
        <f t="shared" si="12"/>
        <v>48</v>
      </c>
      <c r="V3" s="5" t="s">
        <v>26</v>
      </c>
      <c r="W3" s="5" t="s">
        <v>27</v>
      </c>
      <c r="X3" s="4">
        <v>496</v>
      </c>
      <c r="Y3" s="18">
        <v>0.33027367000000002</v>
      </c>
      <c r="Z3" s="5" t="s">
        <v>28</v>
      </c>
      <c r="AA3" s="3">
        <v>21</v>
      </c>
      <c r="AB3" s="4">
        <v>4627</v>
      </c>
      <c r="AC3" s="4">
        <v>3309.083333</v>
      </c>
      <c r="AD3" s="4" t="str">
        <f t="shared" si="13"/>
        <v>Low Income</v>
      </c>
      <c r="AE3" s="4">
        <v>43609</v>
      </c>
      <c r="AF3" s="18">
        <v>0.201077121</v>
      </c>
      <c r="AG3" s="3">
        <v>0</v>
      </c>
      <c r="AH3" s="3">
        <v>52</v>
      </c>
      <c r="AI3" s="2" t="str">
        <f t="shared" si="14"/>
        <v>Medium Risk</v>
      </c>
      <c r="AK3" s="11" t="s">
        <v>212</v>
      </c>
      <c r="AL3" t="s">
        <v>215</v>
      </c>
      <c r="AM3"/>
    </row>
    <row r="4" spans="1:39" x14ac:dyDescent="0.25">
      <c r="A4" s="6">
        <v>43103</v>
      </c>
      <c r="B4" s="3">
        <v>47</v>
      </c>
      <c r="C4" s="3" t="str">
        <f t="shared" si="0"/>
        <v>Senior</v>
      </c>
      <c r="D4" s="4">
        <v>40724</v>
      </c>
      <c r="E4" s="4">
        <f t="shared" si="1"/>
        <v>40724</v>
      </c>
      <c r="F4" s="3">
        <v>570</v>
      </c>
      <c r="G4" s="3">
        <f t="shared" si="2"/>
        <v>570</v>
      </c>
      <c r="H4" s="3" t="str">
        <f t="shared" si="3"/>
        <v>Good</v>
      </c>
      <c r="I4" s="5" t="s">
        <v>20</v>
      </c>
      <c r="J4" s="2" t="str">
        <f t="shared" si="4"/>
        <v>Employed</v>
      </c>
      <c r="K4" s="2" t="str">
        <f t="shared" si="5"/>
        <v>Employed</v>
      </c>
      <c r="L4" s="2" t="str">
        <f t="shared" si="6"/>
        <v>Employed</v>
      </c>
      <c r="M4" s="5" t="s">
        <v>29</v>
      </c>
      <c r="N4" s="2" t="str">
        <f t="shared" si="7"/>
        <v>Bachelor</v>
      </c>
      <c r="O4" s="2" t="str">
        <f t="shared" si="8"/>
        <v>Bachelor</v>
      </c>
      <c r="P4" s="4">
        <v>17627</v>
      </c>
      <c r="Q4" s="4">
        <f t="shared" si="9"/>
        <v>17627</v>
      </c>
      <c r="R4" s="18">
        <f t="shared" si="10"/>
        <v>0.43284058540418424</v>
      </c>
      <c r="S4" s="18" t="str">
        <f t="shared" si="11"/>
        <v>Conservative Borrower</v>
      </c>
      <c r="T4" s="3">
        <v>36</v>
      </c>
      <c r="U4" s="3">
        <f t="shared" si="12"/>
        <v>36</v>
      </c>
      <c r="V4" s="5" t="s">
        <v>22</v>
      </c>
      <c r="W4" s="5" t="s">
        <v>30</v>
      </c>
      <c r="X4" s="4">
        <v>902</v>
      </c>
      <c r="Y4" s="18">
        <v>0.244729109</v>
      </c>
      <c r="Z4" s="5" t="s">
        <v>31</v>
      </c>
      <c r="AA4" s="3">
        <v>20</v>
      </c>
      <c r="AB4" s="4">
        <v>886</v>
      </c>
      <c r="AC4" s="4">
        <v>3393.666667</v>
      </c>
      <c r="AD4" s="4" t="str">
        <f t="shared" si="13"/>
        <v>Low Income</v>
      </c>
      <c r="AE4" s="4">
        <v>5205</v>
      </c>
      <c r="AF4" s="18">
        <v>0.21254801000000001</v>
      </c>
      <c r="AG4" s="3">
        <v>0</v>
      </c>
      <c r="AH4" s="3">
        <v>52</v>
      </c>
      <c r="AI4" s="2" t="str">
        <f t="shared" si="14"/>
        <v>Medium Risk</v>
      </c>
      <c r="AK4" s="12"/>
      <c r="AL4">
        <v>170</v>
      </c>
      <c r="AM4"/>
    </row>
    <row r="5" spans="1:39" x14ac:dyDescent="0.25">
      <c r="A5" s="6">
        <v>43104</v>
      </c>
      <c r="B5" s="3">
        <v>58</v>
      </c>
      <c r="C5" s="3" t="str">
        <f t="shared" si="0"/>
        <v>Senior</v>
      </c>
      <c r="D5" s="4">
        <v>69084</v>
      </c>
      <c r="E5" s="4">
        <f t="shared" si="1"/>
        <v>69084</v>
      </c>
      <c r="F5" s="3">
        <v>545</v>
      </c>
      <c r="G5" s="3">
        <f t="shared" si="2"/>
        <v>545</v>
      </c>
      <c r="H5" s="3" t="str">
        <f t="shared" si="3"/>
        <v>Fair</v>
      </c>
      <c r="I5" s="5" t="s">
        <v>20</v>
      </c>
      <c r="J5" s="2" t="str">
        <f t="shared" si="4"/>
        <v>Employed</v>
      </c>
      <c r="K5" s="2" t="str">
        <f t="shared" si="5"/>
        <v>Employed</v>
      </c>
      <c r="L5" s="2" t="str">
        <f t="shared" si="6"/>
        <v>Employed</v>
      </c>
      <c r="M5" s="5" t="s">
        <v>32</v>
      </c>
      <c r="N5" s="2" t="str">
        <f t="shared" si="7"/>
        <v>High School</v>
      </c>
      <c r="O5" s="2" t="str">
        <f t="shared" si="8"/>
        <v>High School</v>
      </c>
      <c r="P5" s="4">
        <v>37898</v>
      </c>
      <c r="Q5" s="4">
        <f t="shared" si="9"/>
        <v>37898</v>
      </c>
      <c r="R5" s="18">
        <f t="shared" si="10"/>
        <v>0.54857854206473278</v>
      </c>
      <c r="S5" s="18" t="str">
        <f t="shared" si="11"/>
        <v>Moderate Borrower</v>
      </c>
      <c r="T5" s="3">
        <v>96</v>
      </c>
      <c r="U5" s="3">
        <f t="shared" si="12"/>
        <v>96</v>
      </c>
      <c r="V5" s="5" t="s">
        <v>26</v>
      </c>
      <c r="W5" s="5" t="s">
        <v>27</v>
      </c>
      <c r="X5" s="4">
        <v>755</v>
      </c>
      <c r="Y5" s="18">
        <v>0.43624426500000002</v>
      </c>
      <c r="Z5" s="5" t="s">
        <v>24</v>
      </c>
      <c r="AA5" s="3">
        <v>27</v>
      </c>
      <c r="AB5" s="4">
        <v>1675</v>
      </c>
      <c r="AC5" s="4">
        <v>5757</v>
      </c>
      <c r="AD5" s="4" t="str">
        <f t="shared" si="13"/>
        <v>Medium Income</v>
      </c>
      <c r="AE5" s="4">
        <v>99452</v>
      </c>
      <c r="AF5" s="18">
        <v>0.30091084899999998</v>
      </c>
      <c r="AG5" s="3">
        <v>0</v>
      </c>
      <c r="AH5" s="3">
        <v>54</v>
      </c>
      <c r="AI5" s="2" t="str">
        <f t="shared" si="14"/>
        <v>Medium Risk</v>
      </c>
      <c r="AK5" s="12" t="s">
        <v>20</v>
      </c>
      <c r="AL5">
        <v>2111</v>
      </c>
      <c r="AM5"/>
    </row>
    <row r="6" spans="1:39" x14ac:dyDescent="0.25">
      <c r="A6" s="6">
        <v>43105</v>
      </c>
      <c r="B6" s="3">
        <v>37</v>
      </c>
      <c r="C6" s="3" t="str">
        <f t="shared" si="0"/>
        <v>Mid</v>
      </c>
      <c r="D6" s="4">
        <v>103264</v>
      </c>
      <c r="E6" s="4">
        <f t="shared" si="1"/>
        <v>103264</v>
      </c>
      <c r="F6" s="3">
        <v>594</v>
      </c>
      <c r="G6" s="3">
        <f t="shared" si="2"/>
        <v>594</v>
      </c>
      <c r="H6" s="3" t="str">
        <f t="shared" si="3"/>
        <v>Good</v>
      </c>
      <c r="I6" s="5" t="s">
        <v>20</v>
      </c>
      <c r="J6" s="2" t="str">
        <f t="shared" si="4"/>
        <v>Employed</v>
      </c>
      <c r="K6" s="2" t="str">
        <f t="shared" si="5"/>
        <v>Employed</v>
      </c>
      <c r="L6" s="2" t="str">
        <f t="shared" si="6"/>
        <v>Employed</v>
      </c>
      <c r="M6" s="5" t="s">
        <v>25</v>
      </c>
      <c r="N6" s="2" t="str">
        <f t="shared" si="7"/>
        <v>Associate</v>
      </c>
      <c r="O6" s="2" t="str">
        <f t="shared" si="8"/>
        <v>Associate</v>
      </c>
      <c r="P6" s="4">
        <v>9184</v>
      </c>
      <c r="Q6" s="4">
        <f t="shared" si="9"/>
        <v>9184</v>
      </c>
      <c r="R6" s="18">
        <f t="shared" si="10"/>
        <v>8.8937093275488072E-2</v>
      </c>
      <c r="S6" s="18" t="str">
        <f t="shared" si="11"/>
        <v>Conservative Borrower</v>
      </c>
      <c r="T6" s="3">
        <v>36</v>
      </c>
      <c r="U6" s="3">
        <f t="shared" si="12"/>
        <v>36</v>
      </c>
      <c r="V6" s="5" t="s">
        <v>22</v>
      </c>
      <c r="W6" s="5" t="s">
        <v>27</v>
      </c>
      <c r="X6" s="4">
        <v>274</v>
      </c>
      <c r="Y6" s="18">
        <v>7.8884211999999995E-2</v>
      </c>
      <c r="Z6" s="5" t="s">
        <v>28</v>
      </c>
      <c r="AA6" s="3">
        <v>26</v>
      </c>
      <c r="AB6" s="4">
        <v>1555</v>
      </c>
      <c r="AC6" s="4">
        <v>8605.3333330000005</v>
      </c>
      <c r="AD6" s="4" t="str">
        <f t="shared" si="13"/>
        <v>Medium Income</v>
      </c>
      <c r="AE6" s="4">
        <v>227019</v>
      </c>
      <c r="AF6" s="18">
        <v>0.175990179</v>
      </c>
      <c r="AG6" s="3">
        <v>1</v>
      </c>
      <c r="AH6" s="3">
        <v>36</v>
      </c>
      <c r="AI6" s="2" t="str">
        <f t="shared" si="14"/>
        <v>Low Risk</v>
      </c>
      <c r="AK6" s="12" t="s">
        <v>33</v>
      </c>
      <c r="AL6">
        <v>189</v>
      </c>
      <c r="AM6"/>
    </row>
    <row r="7" spans="1:39" x14ac:dyDescent="0.25">
      <c r="A7" s="6">
        <v>43106</v>
      </c>
      <c r="B7" s="3">
        <v>37</v>
      </c>
      <c r="C7" s="3" t="str">
        <f t="shared" si="0"/>
        <v>Mid</v>
      </c>
      <c r="E7" s="4">
        <f t="shared" si="1"/>
        <v>178310.00004000001</v>
      </c>
      <c r="F7" s="3">
        <v>626</v>
      </c>
      <c r="G7" s="3">
        <f t="shared" si="2"/>
        <v>626</v>
      </c>
      <c r="H7" s="3" t="str">
        <f t="shared" si="3"/>
        <v>Good</v>
      </c>
      <c r="I7" s="5" t="s">
        <v>33</v>
      </c>
      <c r="J7" s="2" t="str">
        <f t="shared" si="4"/>
        <v>Self-Employed</v>
      </c>
      <c r="K7" s="2" t="str">
        <f t="shared" si="5"/>
        <v>Self-Employed</v>
      </c>
      <c r="L7" s="2" t="str">
        <f t="shared" si="6"/>
        <v>Self-Employed</v>
      </c>
      <c r="M7" s="5" t="s">
        <v>21</v>
      </c>
      <c r="N7" s="2" t="str">
        <f t="shared" si="7"/>
        <v>Master</v>
      </c>
      <c r="O7" s="2" t="str">
        <f t="shared" si="8"/>
        <v>Master</v>
      </c>
      <c r="P7" s="4">
        <v>15433</v>
      </c>
      <c r="Q7" s="4">
        <f t="shared" si="9"/>
        <v>15433</v>
      </c>
      <c r="R7" s="18">
        <f t="shared" si="10"/>
        <v>8.655151139329223E-2</v>
      </c>
      <c r="S7" s="18" t="str">
        <f t="shared" si="11"/>
        <v>Conservative Borrower</v>
      </c>
      <c r="U7" s="3">
        <f t="shared" si="12"/>
        <v>52.551724137931032</v>
      </c>
      <c r="V7" s="5" t="s">
        <v>22</v>
      </c>
      <c r="W7" s="5" t="s">
        <v>30</v>
      </c>
      <c r="X7" s="4">
        <v>732</v>
      </c>
      <c r="Y7" s="18">
        <v>0.25936640100000002</v>
      </c>
      <c r="Z7" s="5" t="s">
        <v>28</v>
      </c>
      <c r="AA7" s="3">
        <v>16</v>
      </c>
      <c r="AB7" s="4">
        <v>2118</v>
      </c>
      <c r="AC7" s="4">
        <v>14859.166670000001</v>
      </c>
      <c r="AD7" s="4" t="str">
        <f t="shared" si="13"/>
        <v>High Income</v>
      </c>
      <c r="AE7" s="4">
        <v>27071</v>
      </c>
      <c r="AF7" s="18">
        <v>0.21760115499999999</v>
      </c>
      <c r="AG7" s="3">
        <v>1</v>
      </c>
      <c r="AH7" s="3">
        <v>44</v>
      </c>
      <c r="AI7" s="2" t="str">
        <f t="shared" si="14"/>
        <v>Medium Risk</v>
      </c>
      <c r="AK7" s="12" t="s">
        <v>45</v>
      </c>
      <c r="AL7">
        <v>177</v>
      </c>
      <c r="AM7"/>
    </row>
    <row r="8" spans="1:39" x14ac:dyDescent="0.25">
      <c r="A8" s="6">
        <v>43107</v>
      </c>
      <c r="B8" s="3">
        <v>58</v>
      </c>
      <c r="C8" s="3" t="str">
        <f t="shared" si="0"/>
        <v>Senior</v>
      </c>
      <c r="D8" s="4">
        <v>51250</v>
      </c>
      <c r="E8" s="4">
        <f t="shared" si="1"/>
        <v>51250</v>
      </c>
      <c r="F8" s="3">
        <v>564</v>
      </c>
      <c r="G8" s="3">
        <f t="shared" si="2"/>
        <v>564</v>
      </c>
      <c r="H8" s="3" t="str">
        <f t="shared" si="3"/>
        <v>Good</v>
      </c>
      <c r="I8" s="5" t="s">
        <v>20</v>
      </c>
      <c r="J8" s="2" t="str">
        <f t="shared" si="4"/>
        <v>Employed</v>
      </c>
      <c r="K8" s="2" t="str">
        <f t="shared" si="5"/>
        <v>Employed</v>
      </c>
      <c r="L8" s="2" t="str">
        <f t="shared" si="6"/>
        <v>Employed</v>
      </c>
      <c r="M8" s="5" t="s">
        <v>32</v>
      </c>
      <c r="N8" s="2" t="str">
        <f t="shared" si="7"/>
        <v>High School</v>
      </c>
      <c r="O8" s="2" t="str">
        <f t="shared" si="8"/>
        <v>High School</v>
      </c>
      <c r="P8" s="4">
        <v>12741</v>
      </c>
      <c r="Q8" s="4">
        <f t="shared" si="9"/>
        <v>12741</v>
      </c>
      <c r="R8" s="18">
        <f t="shared" si="10"/>
        <v>0.24860487804878048</v>
      </c>
      <c r="S8" s="18" t="str">
        <f t="shared" si="11"/>
        <v>Conservative Borrower</v>
      </c>
      <c r="T8" s="3">
        <v>48</v>
      </c>
      <c r="U8" s="3">
        <f t="shared" si="12"/>
        <v>48</v>
      </c>
      <c r="V8" s="5" t="s">
        <v>22</v>
      </c>
      <c r="W8" s="5" t="s">
        <v>30</v>
      </c>
      <c r="X8" s="4">
        <v>337</v>
      </c>
      <c r="Y8" s="18">
        <v>0.12747270299999999</v>
      </c>
      <c r="Z8" s="5" t="s">
        <v>34</v>
      </c>
      <c r="AA8" s="3">
        <v>21</v>
      </c>
      <c r="AB8" s="4">
        <v>5161</v>
      </c>
      <c r="AC8" s="4">
        <v>4270.8333329999996</v>
      </c>
      <c r="AD8" s="4" t="str">
        <f t="shared" si="13"/>
        <v>Low Income</v>
      </c>
      <c r="AE8" s="4">
        <v>21730</v>
      </c>
      <c r="AF8" s="18">
        <v>0.205270968</v>
      </c>
      <c r="AG8" s="3">
        <v>0</v>
      </c>
      <c r="AH8" s="3">
        <v>50</v>
      </c>
      <c r="AI8" s="2" t="str">
        <f t="shared" si="14"/>
        <v>Medium Risk</v>
      </c>
      <c r="AK8" s="12" t="s">
        <v>214</v>
      </c>
      <c r="AL8">
        <v>2647</v>
      </c>
      <c r="AM8"/>
    </row>
    <row r="9" spans="1:39" x14ac:dyDescent="0.25">
      <c r="A9" s="6">
        <v>43108</v>
      </c>
      <c r="B9" s="3">
        <v>49</v>
      </c>
      <c r="C9" s="3" t="str">
        <f t="shared" si="0"/>
        <v>Senior</v>
      </c>
      <c r="D9" s="4">
        <v>97345</v>
      </c>
      <c r="E9" s="4">
        <f t="shared" si="1"/>
        <v>97345</v>
      </c>
      <c r="F9" s="3">
        <v>516</v>
      </c>
      <c r="G9" s="3">
        <f t="shared" si="2"/>
        <v>516</v>
      </c>
      <c r="H9" s="3" t="str">
        <f t="shared" si="3"/>
        <v>Fair</v>
      </c>
      <c r="I9" s="5" t="s">
        <v>20</v>
      </c>
      <c r="J9" s="2" t="str">
        <f t="shared" si="4"/>
        <v>Employed</v>
      </c>
      <c r="K9" s="2" t="str">
        <f t="shared" si="5"/>
        <v>Employed</v>
      </c>
      <c r="L9" s="2" t="str">
        <f t="shared" si="6"/>
        <v>Employed</v>
      </c>
      <c r="M9" s="5" t="s">
        <v>32</v>
      </c>
      <c r="N9" s="2" t="str">
        <f t="shared" si="7"/>
        <v>High School</v>
      </c>
      <c r="O9" s="2" t="str">
        <f t="shared" si="8"/>
        <v>High School</v>
      </c>
      <c r="P9" s="4">
        <v>19634</v>
      </c>
      <c r="Q9" s="4">
        <f t="shared" si="9"/>
        <v>19634</v>
      </c>
      <c r="R9" s="18">
        <f t="shared" si="10"/>
        <v>0.20169500231136678</v>
      </c>
      <c r="S9" s="18" t="str">
        <f t="shared" si="11"/>
        <v>Conservative Borrower</v>
      </c>
      <c r="T9" s="3">
        <v>12</v>
      </c>
      <c r="U9" s="3">
        <f t="shared" si="12"/>
        <v>12</v>
      </c>
      <c r="V9" s="5" t="s">
        <v>35</v>
      </c>
      <c r="W9" s="5" t="s">
        <v>27</v>
      </c>
      <c r="X9" s="4">
        <v>288</v>
      </c>
      <c r="Y9" s="18">
        <v>0.39556763499999997</v>
      </c>
      <c r="Z9" s="5" t="s">
        <v>34</v>
      </c>
      <c r="AA9" s="3">
        <v>19</v>
      </c>
      <c r="AB9" s="4">
        <v>781</v>
      </c>
      <c r="AC9" s="4">
        <v>8112.0833329999996</v>
      </c>
      <c r="AD9" s="4" t="str">
        <f t="shared" si="13"/>
        <v>Medium Income</v>
      </c>
      <c r="AE9" s="4">
        <v>38621</v>
      </c>
      <c r="AF9" s="18">
        <v>0.209112942</v>
      </c>
      <c r="AG9" s="3">
        <v>1</v>
      </c>
      <c r="AH9" s="3">
        <v>42.4</v>
      </c>
      <c r="AI9" s="2" t="str">
        <f t="shared" si="14"/>
        <v>Medium Risk</v>
      </c>
      <c r="AK9"/>
      <c r="AL9"/>
      <c r="AM9"/>
    </row>
    <row r="10" spans="1:39" x14ac:dyDescent="0.25">
      <c r="A10" s="6">
        <v>43109</v>
      </c>
      <c r="B10" s="3">
        <v>34</v>
      </c>
      <c r="C10" s="3" t="str">
        <f t="shared" si="0"/>
        <v>Mid</v>
      </c>
      <c r="D10" s="4">
        <v>116841</v>
      </c>
      <c r="E10" s="4">
        <f t="shared" si="1"/>
        <v>116841</v>
      </c>
      <c r="F10" s="3">
        <v>603</v>
      </c>
      <c r="G10" s="3">
        <f t="shared" si="2"/>
        <v>603</v>
      </c>
      <c r="H10" s="3" t="str">
        <f t="shared" si="3"/>
        <v>Good</v>
      </c>
      <c r="I10" s="5" t="s">
        <v>20</v>
      </c>
      <c r="J10" s="2" t="str">
        <f t="shared" si="4"/>
        <v>Employed</v>
      </c>
      <c r="K10" s="2" t="str">
        <f t="shared" si="5"/>
        <v>Employed</v>
      </c>
      <c r="L10" s="2" t="str">
        <f t="shared" si="6"/>
        <v>Employed</v>
      </c>
      <c r="N10" s="2" t="str">
        <f t="shared" si="7"/>
        <v/>
      </c>
      <c r="O10" s="2" t="str">
        <f t="shared" si="8"/>
        <v>Bachelor</v>
      </c>
      <c r="P10" s="4">
        <v>55353</v>
      </c>
      <c r="Q10" s="4">
        <f t="shared" si="9"/>
        <v>55353</v>
      </c>
      <c r="R10" s="18">
        <f t="shared" si="10"/>
        <v>0.47374637327650398</v>
      </c>
      <c r="S10" s="18" t="str">
        <f t="shared" si="11"/>
        <v>Conservative Borrower</v>
      </c>
      <c r="T10" s="3">
        <v>60</v>
      </c>
      <c r="U10" s="3">
        <f t="shared" si="12"/>
        <v>60</v>
      </c>
      <c r="V10" s="5" t="s">
        <v>35</v>
      </c>
      <c r="W10" s="5" t="s">
        <v>23</v>
      </c>
      <c r="X10" s="4">
        <v>638</v>
      </c>
      <c r="Y10" s="18">
        <v>0.31323326000000001</v>
      </c>
      <c r="Z10" s="5" t="s">
        <v>28</v>
      </c>
      <c r="AA10" s="3">
        <v>25</v>
      </c>
      <c r="AB10" s="4">
        <v>1157</v>
      </c>
      <c r="AC10" s="4">
        <v>9736.75</v>
      </c>
      <c r="AD10" s="4" t="str">
        <f t="shared" si="13"/>
        <v>Medium Income</v>
      </c>
      <c r="AE10" s="4">
        <v>7711</v>
      </c>
      <c r="AF10" s="18">
        <v>0.29153942500000002</v>
      </c>
      <c r="AG10" s="3">
        <v>0</v>
      </c>
      <c r="AH10" s="3">
        <v>61</v>
      </c>
      <c r="AI10" s="2" t="str">
        <f t="shared" si="14"/>
        <v>High Risk</v>
      </c>
      <c r="AK10" s="11" t="s">
        <v>212</v>
      </c>
      <c r="AL10" t="s">
        <v>216</v>
      </c>
      <c r="AM10"/>
    </row>
    <row r="11" spans="1:39" x14ac:dyDescent="0.25">
      <c r="A11" s="6">
        <v>43110</v>
      </c>
      <c r="B11" s="3">
        <v>46</v>
      </c>
      <c r="C11" s="3" t="str">
        <f t="shared" si="0"/>
        <v>Senior</v>
      </c>
      <c r="D11" s="4">
        <v>40615</v>
      </c>
      <c r="E11" s="4">
        <f t="shared" si="1"/>
        <v>40615</v>
      </c>
      <c r="F11" s="3">
        <v>612</v>
      </c>
      <c r="G11" s="3">
        <f t="shared" si="2"/>
        <v>612</v>
      </c>
      <c r="H11" s="3" t="str">
        <f t="shared" si="3"/>
        <v>Good</v>
      </c>
      <c r="I11" s="5" t="s">
        <v>20</v>
      </c>
      <c r="J11" s="2" t="str">
        <f t="shared" si="4"/>
        <v>Employed</v>
      </c>
      <c r="K11" s="2" t="str">
        <f t="shared" si="5"/>
        <v>Employed</v>
      </c>
      <c r="L11" s="2" t="str">
        <f t="shared" si="6"/>
        <v>Employed</v>
      </c>
      <c r="M11" s="5" t="s">
        <v>25</v>
      </c>
      <c r="N11" s="2" t="str">
        <f t="shared" si="7"/>
        <v>Associate</v>
      </c>
      <c r="O11" s="2" t="str">
        <f t="shared" si="8"/>
        <v>Associate</v>
      </c>
      <c r="P11" s="4">
        <v>25443</v>
      </c>
      <c r="Q11" s="4">
        <f t="shared" si="9"/>
        <v>25443</v>
      </c>
      <c r="R11" s="18">
        <f t="shared" si="10"/>
        <v>0.62644343222947185</v>
      </c>
      <c r="S11" s="18" t="str">
        <f t="shared" si="11"/>
        <v>Moderate Borrower</v>
      </c>
      <c r="T11" s="3">
        <v>12</v>
      </c>
      <c r="U11" s="3">
        <f t="shared" si="12"/>
        <v>12</v>
      </c>
      <c r="V11" s="5" t="s">
        <v>22</v>
      </c>
      <c r="W11" s="5" t="s">
        <v>34</v>
      </c>
      <c r="X11" s="4">
        <v>704</v>
      </c>
      <c r="Y11" s="18">
        <v>0.50514802700000005</v>
      </c>
      <c r="Z11" s="5" t="s">
        <v>34</v>
      </c>
      <c r="AA11" s="3">
        <v>23</v>
      </c>
      <c r="AB11" s="4">
        <v>1028</v>
      </c>
      <c r="AC11" s="4">
        <v>3384.583333</v>
      </c>
      <c r="AD11" s="4" t="str">
        <f t="shared" si="13"/>
        <v>Low Income</v>
      </c>
      <c r="AE11" s="4">
        <v>116812</v>
      </c>
      <c r="AF11" s="18">
        <v>0.19727060199999999</v>
      </c>
      <c r="AG11" s="3">
        <v>0</v>
      </c>
      <c r="AH11" s="3">
        <v>53</v>
      </c>
      <c r="AI11" s="2" t="str">
        <f t="shared" si="14"/>
        <v>Medium Risk</v>
      </c>
      <c r="AK11" s="12"/>
      <c r="AL11">
        <v>154</v>
      </c>
      <c r="AM11"/>
    </row>
    <row r="12" spans="1:39" x14ac:dyDescent="0.25">
      <c r="A12" s="6">
        <v>43111</v>
      </c>
      <c r="B12" s="3">
        <v>34</v>
      </c>
      <c r="C12" s="3" t="str">
        <f t="shared" si="0"/>
        <v>Mid</v>
      </c>
      <c r="E12" s="4">
        <f t="shared" si="1"/>
        <v>73646.000004000001</v>
      </c>
      <c r="F12" s="3">
        <v>478</v>
      </c>
      <c r="G12" s="3">
        <f t="shared" si="2"/>
        <v>478</v>
      </c>
      <c r="H12" s="3" t="str">
        <f t="shared" si="3"/>
        <v>Fair</v>
      </c>
      <c r="I12" s="5" t="s">
        <v>20</v>
      </c>
      <c r="J12" s="2" t="str">
        <f t="shared" si="4"/>
        <v>Employed</v>
      </c>
      <c r="K12" s="2" t="str">
        <f t="shared" si="5"/>
        <v>Employed</v>
      </c>
      <c r="L12" s="2" t="str">
        <f t="shared" si="6"/>
        <v>Employed</v>
      </c>
      <c r="M12" s="5" t="s">
        <v>25</v>
      </c>
      <c r="N12" s="2" t="str">
        <f t="shared" si="7"/>
        <v>Associate</v>
      </c>
      <c r="O12" s="2" t="str">
        <f t="shared" si="8"/>
        <v>Associate</v>
      </c>
      <c r="P12" s="4">
        <v>48716</v>
      </c>
      <c r="Q12" s="4">
        <f t="shared" si="9"/>
        <v>48716</v>
      </c>
      <c r="R12" s="18">
        <f t="shared" si="10"/>
        <v>0.66148874341246022</v>
      </c>
      <c r="S12" s="18" t="str">
        <f t="shared" si="11"/>
        <v>Moderate Borrower</v>
      </c>
      <c r="U12" s="3">
        <f t="shared" si="12"/>
        <v>53.77215189873418</v>
      </c>
      <c r="V12" s="5" t="s">
        <v>26</v>
      </c>
      <c r="W12" s="5" t="s">
        <v>23</v>
      </c>
      <c r="X12" s="4">
        <v>267</v>
      </c>
      <c r="Y12" s="18">
        <v>8.1444730000000007E-2</v>
      </c>
      <c r="Z12" s="5" t="s">
        <v>38</v>
      </c>
      <c r="AA12" s="3">
        <v>25</v>
      </c>
      <c r="AB12" s="4">
        <v>9266</v>
      </c>
      <c r="AC12" s="4">
        <v>6137.1666670000004</v>
      </c>
      <c r="AD12" s="4" t="str">
        <f t="shared" si="13"/>
        <v>Medium Income</v>
      </c>
      <c r="AE12" s="4">
        <v>128651</v>
      </c>
      <c r="AF12" s="18">
        <v>0.33353888199999998</v>
      </c>
      <c r="AG12" s="3">
        <v>0</v>
      </c>
      <c r="AH12" s="3">
        <v>47</v>
      </c>
      <c r="AI12" s="2" t="str">
        <f t="shared" si="14"/>
        <v>Medium Risk</v>
      </c>
      <c r="AK12" s="12" t="s">
        <v>25</v>
      </c>
      <c r="AL12">
        <v>483</v>
      </c>
      <c r="AM12"/>
    </row>
    <row r="13" spans="1:39" x14ac:dyDescent="0.25">
      <c r="A13" s="6">
        <v>43112</v>
      </c>
      <c r="B13" s="3">
        <v>34</v>
      </c>
      <c r="C13" s="3" t="str">
        <f t="shared" si="0"/>
        <v>Mid</v>
      </c>
      <c r="D13" s="4">
        <v>15000</v>
      </c>
      <c r="E13" s="4">
        <f t="shared" si="1"/>
        <v>15000</v>
      </c>
      <c r="F13" s="3">
        <v>591</v>
      </c>
      <c r="G13" s="3">
        <f t="shared" si="2"/>
        <v>591</v>
      </c>
      <c r="H13" s="3" t="str">
        <f t="shared" si="3"/>
        <v>Good</v>
      </c>
      <c r="I13" s="5" t="s">
        <v>20</v>
      </c>
      <c r="J13" s="2" t="str">
        <f t="shared" si="4"/>
        <v>Employed</v>
      </c>
      <c r="K13" s="2" t="str">
        <f t="shared" si="5"/>
        <v>Employed</v>
      </c>
      <c r="L13" s="2" t="str">
        <f t="shared" si="6"/>
        <v>Employed</v>
      </c>
      <c r="M13" s="5" t="s">
        <v>29</v>
      </c>
      <c r="N13" s="2" t="str">
        <f t="shared" si="7"/>
        <v>Bachelor</v>
      </c>
      <c r="O13" s="2" t="str">
        <f t="shared" si="8"/>
        <v>Bachelor</v>
      </c>
      <c r="P13" s="4">
        <v>30088</v>
      </c>
      <c r="Q13" s="4">
        <f t="shared" si="9"/>
        <v>30088</v>
      </c>
      <c r="R13" s="18">
        <f t="shared" si="10"/>
        <v>2.0058666666666665</v>
      </c>
      <c r="S13" s="18" t="str">
        <f t="shared" si="11"/>
        <v>Aggressive Borrower</v>
      </c>
      <c r="T13" s="3">
        <v>24</v>
      </c>
      <c r="U13" s="3">
        <f t="shared" si="12"/>
        <v>24</v>
      </c>
      <c r="V13" s="5" t="s">
        <v>22</v>
      </c>
      <c r="W13" s="5" t="s">
        <v>27</v>
      </c>
      <c r="X13" s="4">
        <v>295</v>
      </c>
      <c r="Y13" s="18">
        <v>0.34668566099999998</v>
      </c>
      <c r="Z13" s="5" t="s">
        <v>24</v>
      </c>
      <c r="AA13" s="3">
        <v>21</v>
      </c>
      <c r="AB13" s="4">
        <v>259</v>
      </c>
      <c r="AC13" s="4">
        <v>1250</v>
      </c>
      <c r="AD13" s="4" t="str">
        <f t="shared" si="13"/>
        <v>Low Income</v>
      </c>
      <c r="AE13" s="4">
        <v>29709</v>
      </c>
      <c r="AF13" s="18">
        <v>0.18240119799999999</v>
      </c>
      <c r="AG13" s="3">
        <v>0</v>
      </c>
      <c r="AH13" s="3">
        <v>56</v>
      </c>
      <c r="AI13" s="2" t="str">
        <f t="shared" si="14"/>
        <v>High Risk</v>
      </c>
      <c r="AK13" s="12" t="s">
        <v>29</v>
      </c>
      <c r="AL13">
        <v>799</v>
      </c>
      <c r="AM13"/>
    </row>
    <row r="14" spans="1:39" x14ac:dyDescent="0.25">
      <c r="A14" s="6">
        <v>43113</v>
      </c>
      <c r="B14" s="3">
        <v>42</v>
      </c>
      <c r="C14" s="3" t="str">
        <f t="shared" si="0"/>
        <v>Senior</v>
      </c>
      <c r="D14" s="4">
        <v>74453</v>
      </c>
      <c r="E14" s="4">
        <f t="shared" si="1"/>
        <v>74453</v>
      </c>
      <c r="G14" s="3">
        <f t="shared" si="2"/>
        <v>577.02515723270437</v>
      </c>
      <c r="H14" s="3" t="str">
        <f t="shared" si="3"/>
        <v>Good</v>
      </c>
      <c r="I14" s="5" t="s">
        <v>20</v>
      </c>
      <c r="J14" s="2" t="str">
        <f t="shared" si="4"/>
        <v>Employed</v>
      </c>
      <c r="K14" s="2" t="str">
        <f t="shared" si="5"/>
        <v>Employed</v>
      </c>
      <c r="L14" s="2" t="str">
        <f t="shared" si="6"/>
        <v>Employed</v>
      </c>
      <c r="M14" s="5" t="s">
        <v>29</v>
      </c>
      <c r="N14" s="2" t="str">
        <f t="shared" si="7"/>
        <v>Bachelor</v>
      </c>
      <c r="O14" s="2" t="str">
        <f t="shared" si="8"/>
        <v>Bachelor</v>
      </c>
      <c r="P14" s="4">
        <v>16154</v>
      </c>
      <c r="Q14" s="4">
        <f t="shared" si="9"/>
        <v>16154</v>
      </c>
      <c r="R14" s="18">
        <f t="shared" si="10"/>
        <v>0.21696909459659114</v>
      </c>
      <c r="S14" s="18" t="str">
        <f t="shared" si="11"/>
        <v>Conservative Borrower</v>
      </c>
      <c r="T14" s="3">
        <v>60</v>
      </c>
      <c r="U14" s="3">
        <f t="shared" si="12"/>
        <v>60</v>
      </c>
      <c r="V14" s="5" t="s">
        <v>22</v>
      </c>
      <c r="W14" s="5" t="s">
        <v>30</v>
      </c>
      <c r="X14" s="4">
        <v>258</v>
      </c>
      <c r="Y14" s="18">
        <v>0.37103359200000002</v>
      </c>
      <c r="Z14" s="5" t="s">
        <v>28</v>
      </c>
      <c r="AA14" s="3">
        <v>26</v>
      </c>
      <c r="AB14" s="4">
        <v>781</v>
      </c>
      <c r="AC14" s="4">
        <v>6204.4166670000004</v>
      </c>
      <c r="AD14" s="4" t="str">
        <f t="shared" si="13"/>
        <v>Medium Income</v>
      </c>
      <c r="AE14" s="4">
        <v>5231</v>
      </c>
      <c r="AF14" s="18">
        <v>0.25568453099999999</v>
      </c>
      <c r="AG14" s="3">
        <v>0</v>
      </c>
      <c r="AH14" s="3">
        <v>56</v>
      </c>
      <c r="AI14" s="2" t="str">
        <f t="shared" si="14"/>
        <v>High Risk</v>
      </c>
      <c r="AK14" s="12" t="s">
        <v>41</v>
      </c>
      <c r="AL14">
        <v>118</v>
      </c>
      <c r="AM14"/>
    </row>
    <row r="15" spans="1:39" x14ac:dyDescent="0.25">
      <c r="A15" s="6">
        <v>43114</v>
      </c>
      <c r="B15" s="3">
        <v>18</v>
      </c>
      <c r="C15" s="3" t="str">
        <f t="shared" si="0"/>
        <v>Young</v>
      </c>
      <c r="E15" s="4">
        <f t="shared" si="1"/>
        <v>100508.000004</v>
      </c>
      <c r="F15" s="3">
        <v>580</v>
      </c>
      <c r="G15" s="3">
        <f t="shared" si="2"/>
        <v>580</v>
      </c>
      <c r="H15" s="3" t="str">
        <f t="shared" si="3"/>
        <v>Good</v>
      </c>
      <c r="I15" s="5" t="s">
        <v>20</v>
      </c>
      <c r="J15" s="2" t="str">
        <f t="shared" si="4"/>
        <v>Employed</v>
      </c>
      <c r="K15" s="2" t="str">
        <f t="shared" si="5"/>
        <v>Employed</v>
      </c>
      <c r="L15" s="2" t="str">
        <f t="shared" si="6"/>
        <v>Employed</v>
      </c>
      <c r="M15" s="5" t="s">
        <v>25</v>
      </c>
      <c r="N15" s="2" t="str">
        <f t="shared" si="7"/>
        <v>Associate</v>
      </c>
      <c r="O15" s="2" t="str">
        <f t="shared" si="8"/>
        <v>Associate</v>
      </c>
      <c r="P15" s="4">
        <v>20439</v>
      </c>
      <c r="Q15" s="4">
        <f t="shared" si="9"/>
        <v>20439</v>
      </c>
      <c r="R15" s="18">
        <f t="shared" si="10"/>
        <v>0.20335694670261642</v>
      </c>
      <c r="S15" s="18" t="str">
        <f t="shared" si="11"/>
        <v>Conservative Borrower</v>
      </c>
      <c r="U15" s="3">
        <f t="shared" si="12"/>
        <v>53.406593406593409</v>
      </c>
      <c r="V15" s="5" t="s">
        <v>22</v>
      </c>
      <c r="W15" s="5" t="s">
        <v>30</v>
      </c>
      <c r="X15" s="4">
        <v>247</v>
      </c>
      <c r="Y15" s="18">
        <v>0.58136098000000003</v>
      </c>
      <c r="Z15" s="5" t="s">
        <v>34</v>
      </c>
      <c r="AA15" s="3">
        <v>20</v>
      </c>
      <c r="AB15" s="4">
        <v>2027</v>
      </c>
      <c r="AC15" s="4">
        <v>8375.6666669999995</v>
      </c>
      <c r="AD15" s="4" t="str">
        <f t="shared" si="13"/>
        <v>Medium Income</v>
      </c>
      <c r="AE15" s="4">
        <v>82783</v>
      </c>
      <c r="AF15" s="18">
        <v>0.245374274</v>
      </c>
      <c r="AG15" s="3">
        <v>0</v>
      </c>
      <c r="AH15" s="3">
        <v>63</v>
      </c>
      <c r="AI15" s="2" t="str">
        <f t="shared" si="14"/>
        <v>High Risk</v>
      </c>
      <c r="AK15" s="12" t="s">
        <v>32</v>
      </c>
      <c r="AL15">
        <v>728</v>
      </c>
      <c r="AM15"/>
    </row>
    <row r="16" spans="1:39" x14ac:dyDescent="0.25">
      <c r="A16" s="6">
        <v>43115</v>
      </c>
      <c r="B16" s="3">
        <v>19</v>
      </c>
      <c r="C16" s="3" t="str">
        <f t="shared" si="0"/>
        <v>Young</v>
      </c>
      <c r="D16" s="4">
        <v>47624</v>
      </c>
      <c r="E16" s="4">
        <f t="shared" si="1"/>
        <v>47624</v>
      </c>
      <c r="G16" s="3">
        <f t="shared" si="2"/>
        <v>568.53571428571433</v>
      </c>
      <c r="H16" s="3" t="str">
        <f t="shared" si="3"/>
        <v>Good</v>
      </c>
      <c r="I16" s="5" t="s">
        <v>20</v>
      </c>
      <c r="J16" s="2" t="str">
        <f t="shared" si="4"/>
        <v>Employed</v>
      </c>
      <c r="K16" s="2" t="str">
        <f t="shared" si="5"/>
        <v>Employed</v>
      </c>
      <c r="L16" s="2" t="str">
        <f t="shared" si="6"/>
        <v>Employed</v>
      </c>
      <c r="M16" s="5" t="s">
        <v>29</v>
      </c>
      <c r="N16" s="2" t="str">
        <f t="shared" si="7"/>
        <v>Bachelor</v>
      </c>
      <c r="O16" s="2" t="str">
        <f t="shared" si="8"/>
        <v>Bachelor</v>
      </c>
      <c r="P16" s="4">
        <v>27197</v>
      </c>
      <c r="Q16" s="4">
        <f t="shared" si="9"/>
        <v>27197</v>
      </c>
      <c r="R16" s="18">
        <f t="shared" si="10"/>
        <v>0.57107760792877538</v>
      </c>
      <c r="S16" s="18" t="str">
        <f t="shared" si="11"/>
        <v>Moderate Borrower</v>
      </c>
      <c r="T16" s="3">
        <v>36</v>
      </c>
      <c r="U16" s="3">
        <f t="shared" si="12"/>
        <v>36</v>
      </c>
      <c r="V16" s="5" t="s">
        <v>22</v>
      </c>
      <c r="W16" s="5" t="s">
        <v>27</v>
      </c>
      <c r="X16" s="4">
        <v>196</v>
      </c>
      <c r="Y16" s="18">
        <v>0.75151481899999995</v>
      </c>
      <c r="Z16" s="5" t="s">
        <v>28</v>
      </c>
      <c r="AA16" s="3">
        <v>15</v>
      </c>
      <c r="AB16" s="4">
        <v>2971</v>
      </c>
      <c r="AC16" s="4">
        <v>3968.666667</v>
      </c>
      <c r="AD16" s="4" t="str">
        <f t="shared" si="13"/>
        <v>Low Income</v>
      </c>
      <c r="AE16" s="4">
        <v>35918</v>
      </c>
      <c r="AF16" s="18">
        <v>0.20222892200000001</v>
      </c>
      <c r="AG16" s="3">
        <v>0</v>
      </c>
      <c r="AH16" s="3">
        <v>58</v>
      </c>
      <c r="AI16" s="2" t="str">
        <f t="shared" si="14"/>
        <v>High Risk</v>
      </c>
      <c r="AK16" s="12" t="s">
        <v>21</v>
      </c>
      <c r="AL16">
        <v>365</v>
      </c>
      <c r="AM16"/>
    </row>
    <row r="17" spans="1:39" x14ac:dyDescent="0.25">
      <c r="A17" s="6">
        <v>43116</v>
      </c>
      <c r="B17" s="3">
        <v>33</v>
      </c>
      <c r="C17" s="3" t="str">
        <f t="shared" si="0"/>
        <v>Mid</v>
      </c>
      <c r="D17" s="4">
        <v>56650</v>
      </c>
      <c r="E17" s="4">
        <f t="shared" si="1"/>
        <v>56650</v>
      </c>
      <c r="F17" s="3">
        <v>605</v>
      </c>
      <c r="G17" s="3">
        <f t="shared" si="2"/>
        <v>605</v>
      </c>
      <c r="H17" s="3" t="str">
        <f t="shared" si="3"/>
        <v>Good</v>
      </c>
      <c r="I17" s="5" t="s">
        <v>20</v>
      </c>
      <c r="J17" s="2" t="str">
        <f t="shared" si="4"/>
        <v>Employed</v>
      </c>
      <c r="K17" s="2" t="str">
        <f t="shared" si="5"/>
        <v>Employed</v>
      </c>
      <c r="L17" s="2" t="str">
        <f t="shared" si="6"/>
        <v>Employed</v>
      </c>
      <c r="M17" s="5" t="s">
        <v>41</v>
      </c>
      <c r="N17" s="2" t="str">
        <f t="shared" si="7"/>
        <v>Doctorate</v>
      </c>
      <c r="O17" s="2" t="str">
        <f t="shared" si="8"/>
        <v>Doctorate</v>
      </c>
      <c r="P17" s="4">
        <v>12652</v>
      </c>
      <c r="Q17" s="4">
        <f t="shared" si="9"/>
        <v>12652</v>
      </c>
      <c r="R17" s="18">
        <f t="shared" si="10"/>
        <v>0.22333627537511033</v>
      </c>
      <c r="S17" s="18" t="str">
        <f t="shared" si="11"/>
        <v>Conservative Borrower</v>
      </c>
      <c r="T17" s="3">
        <v>36</v>
      </c>
      <c r="U17" s="3">
        <f t="shared" si="12"/>
        <v>36</v>
      </c>
      <c r="V17" s="5" t="s">
        <v>26</v>
      </c>
      <c r="W17" s="5" t="s">
        <v>27</v>
      </c>
      <c r="X17" s="4">
        <v>336</v>
      </c>
      <c r="Y17" s="18">
        <v>4.4156804000000001E-2</v>
      </c>
      <c r="Z17" s="5" t="s">
        <v>38</v>
      </c>
      <c r="AA17" s="3">
        <v>21</v>
      </c>
      <c r="AB17" s="4">
        <v>242</v>
      </c>
      <c r="AC17" s="4">
        <v>4720.8333329999996</v>
      </c>
      <c r="AD17" s="4" t="str">
        <f t="shared" si="13"/>
        <v>Low Income</v>
      </c>
      <c r="AE17" s="4">
        <v>250291</v>
      </c>
      <c r="AF17" s="18">
        <v>0.21641275200000001</v>
      </c>
      <c r="AG17" s="3">
        <v>1</v>
      </c>
      <c r="AH17" s="3">
        <v>33.6</v>
      </c>
      <c r="AI17" s="2" t="str">
        <f t="shared" si="14"/>
        <v>Low Risk</v>
      </c>
      <c r="AK17" s="12" t="s">
        <v>213</v>
      </c>
      <c r="AL17"/>
      <c r="AM17"/>
    </row>
    <row r="18" spans="1:39" x14ac:dyDescent="0.25">
      <c r="A18" s="6">
        <v>43117</v>
      </c>
      <c r="B18" s="3">
        <v>27</v>
      </c>
      <c r="C18" s="3" t="str">
        <f t="shared" si="0"/>
        <v>Mid</v>
      </c>
      <c r="D18" s="4">
        <v>50042</v>
      </c>
      <c r="E18" s="4">
        <f t="shared" si="1"/>
        <v>50042</v>
      </c>
      <c r="F18" s="3">
        <v>582</v>
      </c>
      <c r="G18" s="3">
        <f t="shared" si="2"/>
        <v>582</v>
      </c>
      <c r="H18" s="3" t="str">
        <f t="shared" si="3"/>
        <v>Good</v>
      </c>
      <c r="J18" s="2" t="str">
        <f t="shared" si="4"/>
        <v/>
      </c>
      <c r="K18" s="2" t="str">
        <f t="shared" si="5"/>
        <v/>
      </c>
      <c r="L18" s="2" t="str">
        <f t="shared" si="6"/>
        <v>Employed</v>
      </c>
      <c r="M18" s="5" t="s">
        <v>41</v>
      </c>
      <c r="N18" s="2" t="str">
        <f t="shared" si="7"/>
        <v>Doctorate</v>
      </c>
      <c r="O18" s="2" t="str">
        <f t="shared" si="8"/>
        <v>Doctorate</v>
      </c>
      <c r="Q18" s="4">
        <f t="shared" si="9"/>
        <v>25183.596306068601</v>
      </c>
      <c r="R18" s="18">
        <f t="shared" si="10"/>
        <v>0.50324919679606328</v>
      </c>
      <c r="S18" s="18" t="str">
        <f t="shared" si="11"/>
        <v>Moderate Borrower</v>
      </c>
      <c r="T18" s="3">
        <v>60</v>
      </c>
      <c r="U18" s="3">
        <f t="shared" si="12"/>
        <v>60</v>
      </c>
      <c r="V18" s="5" t="s">
        <v>26</v>
      </c>
      <c r="W18" s="5" t="s">
        <v>30</v>
      </c>
      <c r="X18" s="4">
        <v>680</v>
      </c>
      <c r="Y18" s="18">
        <v>0.30886931400000001</v>
      </c>
      <c r="Z18" s="5" t="s">
        <v>28</v>
      </c>
      <c r="AA18" s="3">
        <v>36</v>
      </c>
      <c r="AB18" s="4">
        <v>2214</v>
      </c>
      <c r="AC18" s="4">
        <v>4170.1666670000004</v>
      </c>
      <c r="AD18" s="4" t="str">
        <f t="shared" si="13"/>
        <v>Low Income</v>
      </c>
      <c r="AE18" s="4">
        <v>7021</v>
      </c>
      <c r="AF18" s="18">
        <v>0.18712938700000001</v>
      </c>
      <c r="AG18" s="3">
        <v>0</v>
      </c>
      <c r="AH18" s="3">
        <v>53</v>
      </c>
      <c r="AI18" s="2" t="str">
        <f t="shared" si="14"/>
        <v>Medium Risk</v>
      </c>
      <c r="AK18" s="12" t="s">
        <v>214</v>
      </c>
      <c r="AL18">
        <v>2647</v>
      </c>
      <c r="AM18"/>
    </row>
    <row r="19" spans="1:39" x14ac:dyDescent="0.25">
      <c r="A19" s="6">
        <v>43118</v>
      </c>
      <c r="B19" s="3">
        <v>43</v>
      </c>
      <c r="C19" s="3" t="str">
        <f t="shared" si="0"/>
        <v>Senior</v>
      </c>
      <c r="D19" s="4">
        <v>142326</v>
      </c>
      <c r="E19" s="4">
        <f t="shared" si="1"/>
        <v>142326</v>
      </c>
      <c r="F19" s="3">
        <v>644</v>
      </c>
      <c r="G19" s="3">
        <f t="shared" si="2"/>
        <v>644</v>
      </c>
      <c r="H19" s="3" t="str">
        <f t="shared" si="3"/>
        <v>Good</v>
      </c>
      <c r="I19" s="5" t="s">
        <v>20</v>
      </c>
      <c r="J19" s="2" t="str">
        <f t="shared" si="4"/>
        <v>Employed</v>
      </c>
      <c r="K19" s="2" t="str">
        <f t="shared" si="5"/>
        <v>Employed</v>
      </c>
      <c r="L19" s="2" t="str">
        <f t="shared" si="6"/>
        <v>Employed</v>
      </c>
      <c r="M19" s="5" t="s">
        <v>29</v>
      </c>
      <c r="N19" s="2" t="str">
        <f t="shared" si="7"/>
        <v>Bachelor</v>
      </c>
      <c r="O19" s="2" t="str">
        <f t="shared" si="8"/>
        <v>Bachelor</v>
      </c>
      <c r="Q19" s="4">
        <f t="shared" si="9"/>
        <v>24647.715909090908</v>
      </c>
      <c r="R19" s="18">
        <f t="shared" si="10"/>
        <v>0.17317788674656007</v>
      </c>
      <c r="S19" s="18" t="str">
        <f t="shared" si="11"/>
        <v>Conservative Borrower</v>
      </c>
      <c r="T19" s="3">
        <v>96</v>
      </c>
      <c r="U19" s="3">
        <f t="shared" si="12"/>
        <v>96</v>
      </c>
      <c r="V19" s="5" t="s">
        <v>44</v>
      </c>
      <c r="W19" s="5" t="s">
        <v>27</v>
      </c>
      <c r="X19" s="4">
        <v>772</v>
      </c>
      <c r="Y19" s="18">
        <v>0.29546987600000002</v>
      </c>
      <c r="Z19" s="5" t="s">
        <v>34</v>
      </c>
      <c r="AA19" s="3">
        <v>18</v>
      </c>
      <c r="AB19" s="4">
        <v>13247</v>
      </c>
      <c r="AC19" s="4">
        <v>11860.5</v>
      </c>
      <c r="AD19" s="4" t="str">
        <f t="shared" si="13"/>
        <v>Medium Income</v>
      </c>
      <c r="AE19" s="4">
        <v>69623</v>
      </c>
      <c r="AF19" s="18">
        <v>0.22379476500000001</v>
      </c>
      <c r="AG19" s="3">
        <v>1</v>
      </c>
      <c r="AH19" s="3">
        <v>39.200000000000003</v>
      </c>
      <c r="AI19" s="2" t="str">
        <f t="shared" si="14"/>
        <v>Low Risk</v>
      </c>
      <c r="AK19"/>
      <c r="AL19"/>
      <c r="AM19"/>
    </row>
    <row r="20" spans="1:39" x14ac:dyDescent="0.25">
      <c r="A20" s="6">
        <v>43119</v>
      </c>
      <c r="B20" s="3">
        <v>29</v>
      </c>
      <c r="C20" s="3" t="str">
        <f t="shared" si="0"/>
        <v>Mid</v>
      </c>
      <c r="D20" s="4">
        <v>16021</v>
      </c>
      <c r="E20" s="4">
        <f t="shared" si="1"/>
        <v>16021</v>
      </c>
      <c r="F20" s="3">
        <v>553</v>
      </c>
      <c r="G20" s="3">
        <f t="shared" si="2"/>
        <v>553</v>
      </c>
      <c r="H20" s="3" t="str">
        <f t="shared" si="3"/>
        <v>Good</v>
      </c>
      <c r="I20" s="5" t="s">
        <v>20</v>
      </c>
      <c r="J20" s="2" t="str">
        <f t="shared" si="4"/>
        <v>Employed</v>
      </c>
      <c r="K20" s="2" t="str">
        <f t="shared" si="5"/>
        <v>Employed</v>
      </c>
      <c r="L20" s="2" t="str">
        <f t="shared" si="6"/>
        <v>Employed</v>
      </c>
      <c r="M20" s="5" t="s">
        <v>32</v>
      </c>
      <c r="N20" s="2" t="str">
        <f t="shared" si="7"/>
        <v>High School</v>
      </c>
      <c r="O20" s="2" t="str">
        <f t="shared" si="8"/>
        <v>High School</v>
      </c>
      <c r="P20" s="4">
        <v>14655</v>
      </c>
      <c r="Q20" s="4">
        <f t="shared" si="9"/>
        <v>14655</v>
      </c>
      <c r="R20" s="18">
        <f t="shared" si="10"/>
        <v>0.91473690780850136</v>
      </c>
      <c r="S20" s="18" t="str">
        <f t="shared" si="11"/>
        <v>Moderate Borrower</v>
      </c>
      <c r="T20" s="3">
        <v>72</v>
      </c>
      <c r="U20" s="3">
        <f t="shared" si="12"/>
        <v>72</v>
      </c>
      <c r="V20" s="5" t="s">
        <v>26</v>
      </c>
      <c r="W20" s="5" t="s">
        <v>30</v>
      </c>
      <c r="X20" s="4">
        <v>286</v>
      </c>
      <c r="Y20" s="18">
        <v>0.10456869000000001</v>
      </c>
      <c r="Z20" s="5" t="s">
        <v>28</v>
      </c>
      <c r="AA20" s="3">
        <v>25</v>
      </c>
      <c r="AB20" s="4">
        <v>8651</v>
      </c>
      <c r="AC20" s="4">
        <v>1335.083333</v>
      </c>
      <c r="AD20" s="4" t="str">
        <f t="shared" si="13"/>
        <v>Low Income</v>
      </c>
      <c r="AE20" s="4">
        <v>3933</v>
      </c>
      <c r="AF20" s="18">
        <v>0.234766213</v>
      </c>
      <c r="AG20" s="3">
        <v>0</v>
      </c>
      <c r="AH20" s="3">
        <v>59</v>
      </c>
      <c r="AI20" s="2" t="str">
        <f t="shared" si="14"/>
        <v>High Risk</v>
      </c>
      <c r="AK20"/>
      <c r="AL20"/>
      <c r="AM20"/>
    </row>
    <row r="21" spans="1:39" x14ac:dyDescent="0.25">
      <c r="A21" s="6">
        <v>43120</v>
      </c>
      <c r="B21" s="3">
        <v>23</v>
      </c>
      <c r="C21" s="3" t="str">
        <f t="shared" si="0"/>
        <v>Young</v>
      </c>
      <c r="D21" s="4">
        <v>34698</v>
      </c>
      <c r="E21" s="4">
        <f t="shared" si="1"/>
        <v>34698</v>
      </c>
      <c r="F21" s="3">
        <v>594</v>
      </c>
      <c r="G21" s="3">
        <f t="shared" si="2"/>
        <v>594</v>
      </c>
      <c r="H21" s="3" t="str">
        <f t="shared" si="3"/>
        <v>Good</v>
      </c>
      <c r="I21" s="5" t="s">
        <v>20</v>
      </c>
      <c r="J21" s="2" t="str">
        <f t="shared" si="4"/>
        <v>Employed</v>
      </c>
      <c r="K21" s="2" t="str">
        <f t="shared" si="5"/>
        <v>Employed</v>
      </c>
      <c r="L21" s="2" t="str">
        <f t="shared" si="6"/>
        <v>Employed</v>
      </c>
      <c r="M21" s="5" t="s">
        <v>25</v>
      </c>
      <c r="N21" s="2" t="str">
        <f t="shared" si="7"/>
        <v>Associate</v>
      </c>
      <c r="O21" s="2" t="str">
        <f t="shared" si="8"/>
        <v>Associate</v>
      </c>
      <c r="P21" s="4">
        <v>14314</v>
      </c>
      <c r="Q21" s="4">
        <f t="shared" si="9"/>
        <v>14314</v>
      </c>
      <c r="R21" s="18">
        <f t="shared" si="10"/>
        <v>0.41253098161277307</v>
      </c>
      <c r="S21" s="18" t="str">
        <f t="shared" si="11"/>
        <v>Conservative Borrower</v>
      </c>
      <c r="T21" s="3">
        <v>60</v>
      </c>
      <c r="U21" s="3">
        <f t="shared" si="12"/>
        <v>60</v>
      </c>
      <c r="V21" s="5" t="s">
        <v>44</v>
      </c>
      <c r="W21" s="5" t="s">
        <v>27</v>
      </c>
      <c r="X21" s="4">
        <v>755</v>
      </c>
      <c r="Y21" s="18">
        <v>0.100597962</v>
      </c>
      <c r="Z21" s="5" t="s">
        <v>28</v>
      </c>
      <c r="AA21" s="3">
        <v>27</v>
      </c>
      <c r="AB21" s="4">
        <v>3721</v>
      </c>
      <c r="AC21" s="4">
        <v>2891.5</v>
      </c>
      <c r="AD21" s="4" t="str">
        <f t="shared" si="13"/>
        <v>Low Income</v>
      </c>
      <c r="AE21" s="4">
        <v>55430</v>
      </c>
      <c r="AF21" s="18">
        <v>0.23147831399999999</v>
      </c>
      <c r="AG21" s="3">
        <v>0</v>
      </c>
      <c r="AH21" s="3">
        <v>48</v>
      </c>
      <c r="AI21" s="2" t="str">
        <f t="shared" si="14"/>
        <v>Medium Risk</v>
      </c>
      <c r="AK21"/>
      <c r="AL21"/>
      <c r="AM21"/>
    </row>
    <row r="22" spans="1:39" x14ac:dyDescent="0.25">
      <c r="A22" s="6">
        <v>43121</v>
      </c>
      <c r="B22" s="3">
        <v>57</v>
      </c>
      <c r="C22" s="3" t="str">
        <f t="shared" si="0"/>
        <v>Senior</v>
      </c>
      <c r="E22" s="4">
        <f t="shared" si="1"/>
        <v>106749</v>
      </c>
      <c r="F22" s="3">
        <v>630</v>
      </c>
      <c r="G22" s="3">
        <f t="shared" si="2"/>
        <v>630</v>
      </c>
      <c r="H22" s="3" t="str">
        <f t="shared" si="3"/>
        <v>Good</v>
      </c>
      <c r="I22" s="5" t="s">
        <v>20</v>
      </c>
      <c r="J22" s="2" t="str">
        <f t="shared" si="4"/>
        <v>Employed</v>
      </c>
      <c r="K22" s="2" t="str">
        <f t="shared" si="5"/>
        <v>Employed</v>
      </c>
      <c r="L22" s="2" t="str">
        <f t="shared" si="6"/>
        <v>Employed</v>
      </c>
      <c r="M22" s="5" t="s">
        <v>21</v>
      </c>
      <c r="N22" s="2" t="str">
        <f t="shared" si="7"/>
        <v>Master</v>
      </c>
      <c r="O22" s="2" t="str">
        <f t="shared" si="8"/>
        <v>Master</v>
      </c>
      <c r="P22" s="4">
        <v>15698</v>
      </c>
      <c r="Q22" s="4">
        <f t="shared" si="9"/>
        <v>15698</v>
      </c>
      <c r="R22" s="18">
        <f t="shared" si="10"/>
        <v>0.14705524173528559</v>
      </c>
      <c r="S22" s="18" t="str">
        <f t="shared" si="11"/>
        <v>Conservative Borrower</v>
      </c>
      <c r="U22" s="3">
        <f t="shared" si="12"/>
        <v>53.77215189873418</v>
      </c>
      <c r="V22" s="5" t="s">
        <v>26</v>
      </c>
      <c r="W22" s="5" t="s">
        <v>30</v>
      </c>
      <c r="X22" s="4">
        <v>1059</v>
      </c>
      <c r="Y22" s="18">
        <v>0.147279682</v>
      </c>
      <c r="Z22" s="5" t="s">
        <v>38</v>
      </c>
      <c r="AA22" s="3">
        <v>21</v>
      </c>
      <c r="AB22" s="4">
        <v>1686</v>
      </c>
      <c r="AC22" s="4">
        <v>8895.75</v>
      </c>
      <c r="AD22" s="4" t="str">
        <f t="shared" si="13"/>
        <v>Medium Income</v>
      </c>
      <c r="AE22" s="4">
        <v>204416</v>
      </c>
      <c r="AF22" s="18">
        <v>0.20441269200000001</v>
      </c>
      <c r="AG22" s="3">
        <v>1</v>
      </c>
      <c r="AH22" s="3">
        <v>32.799999999999997</v>
      </c>
      <c r="AI22" s="2" t="str">
        <f t="shared" si="14"/>
        <v>Low Risk</v>
      </c>
      <c r="AK22"/>
      <c r="AL22"/>
      <c r="AM22"/>
    </row>
    <row r="23" spans="1:39" x14ac:dyDescent="0.25">
      <c r="A23" s="6">
        <v>43122</v>
      </c>
      <c r="B23" s="3">
        <v>37</v>
      </c>
      <c r="C23" s="3" t="str">
        <f t="shared" si="0"/>
        <v>Mid</v>
      </c>
      <c r="D23" s="4">
        <v>59138</v>
      </c>
      <c r="E23" s="4">
        <f t="shared" si="1"/>
        <v>59138</v>
      </c>
      <c r="F23" s="3">
        <v>594</v>
      </c>
      <c r="G23" s="3">
        <f t="shared" si="2"/>
        <v>594</v>
      </c>
      <c r="H23" s="3" t="str">
        <f t="shared" si="3"/>
        <v>Good</v>
      </c>
      <c r="I23" s="5" t="s">
        <v>20</v>
      </c>
      <c r="J23" s="2" t="str">
        <f t="shared" si="4"/>
        <v>Employed</v>
      </c>
      <c r="K23" s="2" t="str">
        <f t="shared" si="5"/>
        <v>Employed</v>
      </c>
      <c r="L23" s="2" t="str">
        <f t="shared" si="6"/>
        <v>Employed</v>
      </c>
      <c r="M23" s="5" t="s">
        <v>25</v>
      </c>
      <c r="N23" s="2" t="str">
        <f t="shared" si="7"/>
        <v>Associate</v>
      </c>
      <c r="O23" s="2" t="str">
        <f t="shared" si="8"/>
        <v>Associate</v>
      </c>
      <c r="P23" s="4">
        <v>13205</v>
      </c>
      <c r="Q23" s="4">
        <f t="shared" si="9"/>
        <v>13205</v>
      </c>
      <c r="R23" s="18">
        <f t="shared" si="10"/>
        <v>0.22329128479150462</v>
      </c>
      <c r="S23" s="18" t="str">
        <f t="shared" si="11"/>
        <v>Conservative Borrower</v>
      </c>
      <c r="T23" s="3">
        <v>72</v>
      </c>
      <c r="U23" s="3">
        <f t="shared" si="12"/>
        <v>72</v>
      </c>
      <c r="V23" s="5" t="s">
        <v>22</v>
      </c>
      <c r="W23" s="5" t="s">
        <v>23</v>
      </c>
      <c r="X23" s="4">
        <v>564</v>
      </c>
      <c r="Y23" s="18">
        <v>0.111663227</v>
      </c>
      <c r="Z23" s="5" t="s">
        <v>38</v>
      </c>
      <c r="AA23" s="3">
        <v>18</v>
      </c>
      <c r="AB23" s="4">
        <v>1187</v>
      </c>
      <c r="AC23" s="4">
        <v>4928.1666670000004</v>
      </c>
      <c r="AD23" s="4" t="str">
        <f t="shared" si="13"/>
        <v>Low Income</v>
      </c>
      <c r="AE23" s="4">
        <v>5576</v>
      </c>
      <c r="AF23" s="18">
        <v>0.21144396100000001</v>
      </c>
      <c r="AG23" s="3">
        <v>0</v>
      </c>
      <c r="AH23" s="3">
        <v>51</v>
      </c>
      <c r="AI23" s="2" t="str">
        <f t="shared" si="14"/>
        <v>Medium Risk</v>
      </c>
      <c r="AK23"/>
      <c r="AL23"/>
      <c r="AM23"/>
    </row>
    <row r="24" spans="1:39" x14ac:dyDescent="0.25">
      <c r="A24" s="6">
        <v>43123</v>
      </c>
      <c r="B24" s="3">
        <v>40</v>
      </c>
      <c r="C24" s="3" t="str">
        <f t="shared" si="0"/>
        <v>Senior</v>
      </c>
      <c r="E24" s="4">
        <f t="shared" si="1"/>
        <v>114216</v>
      </c>
      <c r="F24" s="3">
        <v>635</v>
      </c>
      <c r="G24" s="3">
        <f t="shared" si="2"/>
        <v>635</v>
      </c>
      <c r="H24" s="3" t="str">
        <f t="shared" si="3"/>
        <v>Good</v>
      </c>
      <c r="J24" s="2" t="str">
        <f t="shared" si="4"/>
        <v/>
      </c>
      <c r="K24" s="2" t="str">
        <f t="shared" si="5"/>
        <v/>
      </c>
      <c r="L24" s="2" t="str">
        <f t="shared" si="6"/>
        <v>Employed</v>
      </c>
      <c r="M24" s="5" t="s">
        <v>41</v>
      </c>
      <c r="N24" s="2" t="str">
        <f t="shared" si="7"/>
        <v>Doctorate</v>
      </c>
      <c r="O24" s="2" t="str">
        <f t="shared" si="8"/>
        <v>Doctorate</v>
      </c>
      <c r="P24" s="4">
        <v>9809</v>
      </c>
      <c r="Q24" s="4">
        <f t="shared" si="9"/>
        <v>9809</v>
      </c>
      <c r="R24" s="18">
        <f t="shared" si="10"/>
        <v>8.588113749387126E-2</v>
      </c>
      <c r="S24" s="18" t="str">
        <f t="shared" si="11"/>
        <v>Conservative Borrower</v>
      </c>
      <c r="U24" s="3">
        <f t="shared" si="12"/>
        <v>55.043478260869563</v>
      </c>
      <c r="V24" s="5" t="s">
        <v>26</v>
      </c>
      <c r="W24" s="5" t="s">
        <v>30</v>
      </c>
      <c r="X24" s="4">
        <v>571</v>
      </c>
      <c r="Y24" s="18">
        <v>0.630448393</v>
      </c>
      <c r="Z24" s="5" t="s">
        <v>24</v>
      </c>
      <c r="AA24" s="3">
        <v>26</v>
      </c>
      <c r="AB24" s="4">
        <v>720</v>
      </c>
      <c r="AC24" s="4">
        <v>9518</v>
      </c>
      <c r="AD24" s="4" t="str">
        <f t="shared" si="13"/>
        <v>Medium Income</v>
      </c>
      <c r="AE24" s="4">
        <v>2482</v>
      </c>
      <c r="AF24" s="18">
        <v>0.201114034</v>
      </c>
      <c r="AG24" s="3">
        <v>1</v>
      </c>
      <c r="AH24" s="3">
        <v>46.4</v>
      </c>
      <c r="AI24" s="2" t="str">
        <f t="shared" si="14"/>
        <v>Medium Risk</v>
      </c>
      <c r="AK24"/>
      <c r="AL24"/>
      <c r="AM24"/>
    </row>
    <row r="25" spans="1:39" x14ac:dyDescent="0.25">
      <c r="A25" s="6">
        <v>43124</v>
      </c>
      <c r="B25" s="3">
        <v>22</v>
      </c>
      <c r="C25" s="3" t="str">
        <f t="shared" si="0"/>
        <v>Young</v>
      </c>
      <c r="D25" s="4">
        <v>63300</v>
      </c>
      <c r="E25" s="4">
        <f t="shared" si="1"/>
        <v>63300</v>
      </c>
      <c r="F25" s="3">
        <v>503</v>
      </c>
      <c r="G25" s="3">
        <f t="shared" si="2"/>
        <v>503</v>
      </c>
      <c r="H25" s="3" t="str">
        <f t="shared" si="3"/>
        <v>Fair</v>
      </c>
      <c r="I25" s="5" t="s">
        <v>20</v>
      </c>
      <c r="J25" s="2" t="str">
        <f t="shared" si="4"/>
        <v>Employed</v>
      </c>
      <c r="K25" s="2" t="str">
        <f t="shared" si="5"/>
        <v>Employed</v>
      </c>
      <c r="L25" s="2" t="str">
        <f t="shared" si="6"/>
        <v>Employed</v>
      </c>
      <c r="M25" s="5" t="s">
        <v>25</v>
      </c>
      <c r="N25" s="2" t="str">
        <f t="shared" si="7"/>
        <v>Associate</v>
      </c>
      <c r="O25" s="2" t="str">
        <f t="shared" si="8"/>
        <v>Associate</v>
      </c>
      <c r="P25" s="4">
        <v>16476</v>
      </c>
      <c r="Q25" s="4">
        <f t="shared" si="9"/>
        <v>16476</v>
      </c>
      <c r="R25" s="18">
        <f t="shared" si="10"/>
        <v>0.26028436018957346</v>
      </c>
      <c r="S25" s="18" t="str">
        <f t="shared" si="11"/>
        <v>Conservative Borrower</v>
      </c>
      <c r="T25" s="3">
        <v>24</v>
      </c>
      <c r="U25" s="3">
        <f t="shared" si="12"/>
        <v>24</v>
      </c>
      <c r="V25" s="5" t="s">
        <v>22</v>
      </c>
      <c r="W25" s="5" t="s">
        <v>30</v>
      </c>
      <c r="X25" s="4">
        <v>376</v>
      </c>
      <c r="Y25" s="18">
        <v>0.235798589</v>
      </c>
      <c r="Z25" s="5" t="s">
        <v>24</v>
      </c>
      <c r="AA25" s="3">
        <v>29</v>
      </c>
      <c r="AB25" s="4">
        <v>2154</v>
      </c>
      <c r="AC25" s="4">
        <v>5275</v>
      </c>
      <c r="AD25" s="4" t="str">
        <f t="shared" si="13"/>
        <v>Medium Income</v>
      </c>
      <c r="AE25" s="4">
        <v>6903</v>
      </c>
      <c r="AF25" s="18">
        <v>0.231670288</v>
      </c>
      <c r="AG25" s="3">
        <v>0</v>
      </c>
      <c r="AH25" s="3">
        <v>53</v>
      </c>
      <c r="AI25" s="2" t="str">
        <f t="shared" si="14"/>
        <v>Medium Risk</v>
      </c>
      <c r="AK25"/>
      <c r="AL25"/>
      <c r="AM25"/>
    </row>
    <row r="26" spans="1:39" x14ac:dyDescent="0.25">
      <c r="A26" s="6">
        <v>43125</v>
      </c>
      <c r="B26" s="3">
        <v>33</v>
      </c>
      <c r="C26" s="3" t="str">
        <f t="shared" si="0"/>
        <v>Mid</v>
      </c>
      <c r="D26" s="4">
        <v>39676</v>
      </c>
      <c r="E26" s="4">
        <f t="shared" si="1"/>
        <v>39676</v>
      </c>
      <c r="F26" s="3">
        <v>555</v>
      </c>
      <c r="G26" s="3">
        <f t="shared" si="2"/>
        <v>555</v>
      </c>
      <c r="H26" s="3" t="str">
        <f t="shared" si="3"/>
        <v>Good</v>
      </c>
      <c r="I26" s="5" t="s">
        <v>20</v>
      </c>
      <c r="J26" s="2" t="str">
        <f t="shared" si="4"/>
        <v>Employed</v>
      </c>
      <c r="K26" s="2" t="str">
        <f t="shared" si="5"/>
        <v>Employed</v>
      </c>
      <c r="L26" s="2" t="str">
        <f t="shared" si="6"/>
        <v>Employed</v>
      </c>
      <c r="M26" s="5" t="s">
        <v>21</v>
      </c>
      <c r="N26" s="2" t="str">
        <f t="shared" si="7"/>
        <v>Master</v>
      </c>
      <c r="O26" s="2" t="str">
        <f t="shared" si="8"/>
        <v>Master</v>
      </c>
      <c r="P26" s="4">
        <v>47795</v>
      </c>
      <c r="Q26" s="4">
        <f t="shared" si="9"/>
        <v>47795</v>
      </c>
      <c r="R26" s="18">
        <f t="shared" si="10"/>
        <v>1.2046325234398629</v>
      </c>
      <c r="S26" s="18" t="str">
        <f t="shared" si="11"/>
        <v>Aggressive Borrower</v>
      </c>
      <c r="T26" s="3">
        <v>60</v>
      </c>
      <c r="U26" s="3">
        <f t="shared" si="12"/>
        <v>60</v>
      </c>
      <c r="V26" s="5" t="s">
        <v>26</v>
      </c>
      <c r="W26" s="5" t="s">
        <v>34</v>
      </c>
      <c r="X26" s="4">
        <v>199</v>
      </c>
      <c r="Y26" s="18">
        <v>0.57339453799999995</v>
      </c>
      <c r="Z26" s="5" t="s">
        <v>24</v>
      </c>
      <c r="AA26" s="3">
        <v>19</v>
      </c>
      <c r="AB26" s="4">
        <v>840</v>
      </c>
      <c r="AC26" s="4">
        <v>3306.333333</v>
      </c>
      <c r="AD26" s="4" t="str">
        <f t="shared" si="13"/>
        <v>Low Income</v>
      </c>
      <c r="AE26" s="4">
        <v>81172</v>
      </c>
      <c r="AF26" s="18">
        <v>0.25347414200000001</v>
      </c>
      <c r="AG26" s="3">
        <v>0</v>
      </c>
      <c r="AH26" s="3">
        <v>60</v>
      </c>
      <c r="AI26" s="2" t="str">
        <f t="shared" si="14"/>
        <v>High Risk</v>
      </c>
      <c r="AK26"/>
      <c r="AL26"/>
      <c r="AM26"/>
    </row>
    <row r="27" spans="1:39" x14ac:dyDescent="0.25">
      <c r="A27" s="6">
        <v>43126</v>
      </c>
      <c r="B27" s="3">
        <v>41</v>
      </c>
      <c r="C27" s="3" t="str">
        <f t="shared" si="0"/>
        <v>Senior</v>
      </c>
      <c r="D27" s="4">
        <v>59192</v>
      </c>
      <c r="E27" s="4">
        <f t="shared" si="1"/>
        <v>59192</v>
      </c>
      <c r="F27" s="3">
        <v>594</v>
      </c>
      <c r="G27" s="3">
        <f t="shared" si="2"/>
        <v>594</v>
      </c>
      <c r="H27" s="3" t="str">
        <f t="shared" si="3"/>
        <v>Good</v>
      </c>
      <c r="I27" s="5" t="s">
        <v>45</v>
      </c>
      <c r="J27" s="2" t="str">
        <f t="shared" si="4"/>
        <v>Unemployed</v>
      </c>
      <c r="K27" s="2" t="str">
        <f t="shared" si="5"/>
        <v>Unemployed</v>
      </c>
      <c r="L27" s="2" t="str">
        <f t="shared" si="6"/>
        <v>Unemployed</v>
      </c>
      <c r="M27" s="5" t="s">
        <v>32</v>
      </c>
      <c r="N27" s="2" t="str">
        <f t="shared" si="7"/>
        <v>High School</v>
      </c>
      <c r="O27" s="2" t="str">
        <f t="shared" si="8"/>
        <v>High School</v>
      </c>
      <c r="P27" s="4">
        <v>45608</v>
      </c>
      <c r="Q27" s="4">
        <f t="shared" si="9"/>
        <v>45608</v>
      </c>
      <c r="R27" s="18">
        <f t="shared" si="10"/>
        <v>0.77050952831463715</v>
      </c>
      <c r="S27" s="18" t="str">
        <f t="shared" si="11"/>
        <v>Moderate Borrower</v>
      </c>
      <c r="T27" s="3">
        <v>36</v>
      </c>
      <c r="U27" s="3">
        <f t="shared" si="12"/>
        <v>36</v>
      </c>
      <c r="V27" s="5" t="s">
        <v>35</v>
      </c>
      <c r="W27" s="5" t="s">
        <v>27</v>
      </c>
      <c r="X27" s="4">
        <v>222</v>
      </c>
      <c r="Y27" s="18">
        <v>0.23011584500000001</v>
      </c>
      <c r="Z27" s="5" t="s">
        <v>38</v>
      </c>
      <c r="AA27" s="3">
        <v>18</v>
      </c>
      <c r="AB27" s="4">
        <v>21084</v>
      </c>
      <c r="AC27" s="4">
        <v>4932.6666670000004</v>
      </c>
      <c r="AD27" s="4" t="str">
        <f t="shared" si="13"/>
        <v>Low Income</v>
      </c>
      <c r="AE27" s="4">
        <v>58413</v>
      </c>
      <c r="AF27" s="18">
        <v>0.20068264399999999</v>
      </c>
      <c r="AG27" s="3">
        <v>0</v>
      </c>
      <c r="AH27" s="3">
        <v>58</v>
      </c>
      <c r="AI27" s="2" t="str">
        <f t="shared" si="14"/>
        <v>High Risk</v>
      </c>
      <c r="AK27"/>
      <c r="AL27"/>
      <c r="AM27"/>
    </row>
    <row r="28" spans="1:39" x14ac:dyDescent="0.25">
      <c r="A28" s="6">
        <v>43127</v>
      </c>
      <c r="B28" s="3">
        <v>26</v>
      </c>
      <c r="C28" s="3" t="str">
        <f t="shared" si="0"/>
        <v>Mid</v>
      </c>
      <c r="D28" s="4">
        <v>15059</v>
      </c>
      <c r="E28" s="4">
        <f t="shared" si="1"/>
        <v>15059</v>
      </c>
      <c r="F28" s="3">
        <v>462</v>
      </c>
      <c r="G28" s="3">
        <f t="shared" si="2"/>
        <v>462</v>
      </c>
      <c r="H28" s="3" t="str">
        <f t="shared" si="3"/>
        <v>Fair</v>
      </c>
      <c r="I28" s="5" t="s">
        <v>20</v>
      </c>
      <c r="J28" s="2" t="str">
        <f t="shared" si="4"/>
        <v>Employed</v>
      </c>
      <c r="K28" s="2" t="str">
        <f t="shared" si="5"/>
        <v>Employed</v>
      </c>
      <c r="L28" s="2" t="str">
        <f t="shared" si="6"/>
        <v>Employed</v>
      </c>
      <c r="M28" s="5" t="s">
        <v>25</v>
      </c>
      <c r="N28" s="2" t="str">
        <f t="shared" si="7"/>
        <v>Associate</v>
      </c>
      <c r="O28" s="2" t="str">
        <f t="shared" si="8"/>
        <v>Associate</v>
      </c>
      <c r="P28" s="4">
        <v>20240</v>
      </c>
      <c r="Q28" s="4">
        <f t="shared" si="9"/>
        <v>20240</v>
      </c>
      <c r="R28" s="18">
        <f t="shared" si="10"/>
        <v>1.3440467494521549</v>
      </c>
      <c r="S28" s="18" t="str">
        <f t="shared" si="11"/>
        <v>Aggressive Borrower</v>
      </c>
      <c r="T28" s="3">
        <v>24</v>
      </c>
      <c r="U28" s="3">
        <f t="shared" si="12"/>
        <v>24</v>
      </c>
      <c r="V28" s="5" t="s">
        <v>26</v>
      </c>
      <c r="W28" s="5" t="s">
        <v>34</v>
      </c>
      <c r="X28" s="4">
        <v>443</v>
      </c>
      <c r="Y28" s="18">
        <v>6.7066338000000003E-2</v>
      </c>
      <c r="Z28" s="5" t="s">
        <v>24</v>
      </c>
      <c r="AA28" s="3">
        <v>16</v>
      </c>
      <c r="AB28" s="4">
        <v>713</v>
      </c>
      <c r="AC28" s="4">
        <v>1254.916667</v>
      </c>
      <c r="AD28" s="4" t="str">
        <f t="shared" si="13"/>
        <v>Low Income</v>
      </c>
      <c r="AE28" s="4">
        <v>16754</v>
      </c>
      <c r="AF28" s="18">
        <v>0.246020665</v>
      </c>
      <c r="AG28" s="3">
        <v>0</v>
      </c>
      <c r="AH28" s="3">
        <v>51</v>
      </c>
      <c r="AI28" s="2" t="str">
        <f t="shared" si="14"/>
        <v>Medium Risk</v>
      </c>
      <c r="AK28"/>
      <c r="AL28"/>
      <c r="AM28"/>
    </row>
    <row r="29" spans="1:39" x14ac:dyDescent="0.25">
      <c r="A29" s="6">
        <v>43128</v>
      </c>
      <c r="B29" s="3">
        <v>44</v>
      </c>
      <c r="C29" s="3" t="str">
        <f t="shared" si="0"/>
        <v>Senior</v>
      </c>
      <c r="D29" s="4">
        <v>15305</v>
      </c>
      <c r="E29" s="4">
        <f t="shared" si="1"/>
        <v>15305</v>
      </c>
      <c r="F29" s="3">
        <v>608</v>
      </c>
      <c r="G29" s="3">
        <f t="shared" si="2"/>
        <v>608</v>
      </c>
      <c r="H29" s="3" t="str">
        <f t="shared" si="3"/>
        <v>Good</v>
      </c>
      <c r="I29" s="5" t="s">
        <v>33</v>
      </c>
      <c r="J29" s="2" t="str">
        <f t="shared" si="4"/>
        <v>Self-Employed</v>
      </c>
      <c r="K29" s="2" t="str">
        <f t="shared" si="5"/>
        <v>Self-Employed</v>
      </c>
      <c r="L29" s="2" t="str">
        <f t="shared" si="6"/>
        <v>Self-Employed</v>
      </c>
      <c r="M29" s="5" t="s">
        <v>29</v>
      </c>
      <c r="N29" s="2" t="str">
        <f t="shared" si="7"/>
        <v>Bachelor</v>
      </c>
      <c r="O29" s="2" t="str">
        <f t="shared" si="8"/>
        <v>Bachelor</v>
      </c>
      <c r="P29" s="4">
        <v>21452</v>
      </c>
      <c r="Q29" s="4">
        <f t="shared" si="9"/>
        <v>21452</v>
      </c>
      <c r="R29" s="18">
        <f t="shared" si="10"/>
        <v>1.4016334531198955</v>
      </c>
      <c r="S29" s="18" t="str">
        <f t="shared" si="11"/>
        <v>Aggressive Borrower</v>
      </c>
      <c r="T29" s="3">
        <v>48</v>
      </c>
      <c r="U29" s="3">
        <f t="shared" si="12"/>
        <v>48</v>
      </c>
      <c r="V29" s="5" t="s">
        <v>26</v>
      </c>
      <c r="W29" s="5" t="s">
        <v>27</v>
      </c>
      <c r="X29" s="4">
        <v>443</v>
      </c>
      <c r="Y29" s="18">
        <v>6.3153792E-2</v>
      </c>
      <c r="Z29" s="5" t="s">
        <v>24</v>
      </c>
      <c r="AA29" s="3">
        <v>21</v>
      </c>
      <c r="AB29" s="4">
        <v>9547</v>
      </c>
      <c r="AC29" s="4">
        <v>1275.416667</v>
      </c>
      <c r="AD29" s="4" t="str">
        <f t="shared" si="13"/>
        <v>Low Income</v>
      </c>
      <c r="AE29" s="4">
        <v>9931</v>
      </c>
      <c r="AF29" s="18">
        <v>0.225375302</v>
      </c>
      <c r="AG29" s="3">
        <v>0</v>
      </c>
      <c r="AH29" s="3">
        <v>51</v>
      </c>
      <c r="AI29" s="2" t="str">
        <f t="shared" si="14"/>
        <v>Medium Risk</v>
      </c>
      <c r="AK29"/>
      <c r="AL29"/>
      <c r="AM29"/>
    </row>
    <row r="30" spans="1:39" x14ac:dyDescent="0.25">
      <c r="A30" s="6">
        <v>43129</v>
      </c>
      <c r="B30" s="3">
        <v>32</v>
      </c>
      <c r="C30" s="3" t="str">
        <f t="shared" si="0"/>
        <v>Mid</v>
      </c>
      <c r="D30" s="4">
        <v>35498</v>
      </c>
      <c r="E30" s="4">
        <f t="shared" si="1"/>
        <v>35498</v>
      </c>
      <c r="F30" s="3">
        <v>622</v>
      </c>
      <c r="G30" s="3">
        <f t="shared" si="2"/>
        <v>622</v>
      </c>
      <c r="H30" s="3" t="str">
        <f t="shared" si="3"/>
        <v>Good</v>
      </c>
      <c r="J30" s="2" t="str">
        <f t="shared" si="4"/>
        <v/>
      </c>
      <c r="K30" s="2" t="str">
        <f t="shared" si="5"/>
        <v/>
      </c>
      <c r="L30" s="2" t="str">
        <f t="shared" si="6"/>
        <v>Employed</v>
      </c>
      <c r="N30" s="2" t="str">
        <f t="shared" si="7"/>
        <v/>
      </c>
      <c r="O30" s="2" t="str">
        <f t="shared" si="8"/>
        <v>Bachelor</v>
      </c>
      <c r="P30" s="4">
        <v>11136</v>
      </c>
      <c r="Q30" s="4">
        <f t="shared" si="9"/>
        <v>11136</v>
      </c>
      <c r="R30" s="18">
        <f t="shared" si="10"/>
        <v>0.31370781452476199</v>
      </c>
      <c r="S30" s="18" t="str">
        <f t="shared" si="11"/>
        <v>Conservative Borrower</v>
      </c>
      <c r="T30" s="3">
        <v>36</v>
      </c>
      <c r="U30" s="3">
        <f t="shared" si="12"/>
        <v>36</v>
      </c>
      <c r="V30" s="5" t="s">
        <v>22</v>
      </c>
      <c r="W30" s="5" t="s">
        <v>23</v>
      </c>
      <c r="X30" s="4">
        <v>698</v>
      </c>
      <c r="Y30" s="18">
        <v>0.176444352</v>
      </c>
      <c r="Z30" s="5" t="s">
        <v>24</v>
      </c>
      <c r="AA30" s="3">
        <v>18</v>
      </c>
      <c r="AB30" s="4">
        <v>1346</v>
      </c>
      <c r="AC30" s="4">
        <v>2958.166667</v>
      </c>
      <c r="AD30" s="4" t="str">
        <f t="shared" si="13"/>
        <v>Low Income</v>
      </c>
      <c r="AE30" s="4">
        <v>2705</v>
      </c>
      <c r="AF30" s="18">
        <v>0.16484597100000001</v>
      </c>
      <c r="AG30" s="3">
        <v>0</v>
      </c>
      <c r="AH30" s="3">
        <v>48</v>
      </c>
      <c r="AI30" s="2" t="str">
        <f t="shared" si="14"/>
        <v>Medium Risk</v>
      </c>
      <c r="AK30"/>
      <c r="AL30"/>
      <c r="AM30"/>
    </row>
    <row r="31" spans="1:39" x14ac:dyDescent="0.25">
      <c r="A31" s="6">
        <v>43130</v>
      </c>
      <c r="B31" s="3">
        <v>36</v>
      </c>
      <c r="C31" s="3" t="str">
        <f t="shared" si="0"/>
        <v>Mid</v>
      </c>
      <c r="D31" s="4">
        <v>60227</v>
      </c>
      <c r="E31" s="4">
        <f t="shared" si="1"/>
        <v>60227</v>
      </c>
      <c r="F31" s="3">
        <v>576</v>
      </c>
      <c r="G31" s="3">
        <f t="shared" si="2"/>
        <v>576</v>
      </c>
      <c r="H31" s="3" t="str">
        <f t="shared" si="3"/>
        <v>Good</v>
      </c>
      <c r="I31" s="5" t="s">
        <v>20</v>
      </c>
      <c r="J31" s="2" t="str">
        <f t="shared" si="4"/>
        <v>Employed</v>
      </c>
      <c r="K31" s="2" t="str">
        <f t="shared" si="5"/>
        <v>Employed</v>
      </c>
      <c r="L31" s="2" t="str">
        <f t="shared" si="6"/>
        <v>Employed</v>
      </c>
      <c r="M31" s="5" t="s">
        <v>29</v>
      </c>
      <c r="N31" s="2" t="str">
        <f t="shared" si="7"/>
        <v>Bachelor</v>
      </c>
      <c r="O31" s="2" t="str">
        <f t="shared" si="8"/>
        <v>Bachelor</v>
      </c>
      <c r="P31" s="4">
        <v>25264</v>
      </c>
      <c r="Q31" s="4">
        <f t="shared" si="9"/>
        <v>25264</v>
      </c>
      <c r="R31" s="18">
        <f t="shared" si="10"/>
        <v>0.41947963537948096</v>
      </c>
      <c r="S31" s="18" t="str">
        <f t="shared" si="11"/>
        <v>Conservative Borrower</v>
      </c>
      <c r="T31" s="3">
        <v>84</v>
      </c>
      <c r="U31" s="3">
        <f t="shared" si="12"/>
        <v>84</v>
      </c>
      <c r="V31" s="5" t="s">
        <v>35</v>
      </c>
      <c r="W31" s="5" t="s">
        <v>23</v>
      </c>
      <c r="X31" s="4">
        <v>458</v>
      </c>
      <c r="Y31" s="18">
        <v>0.14411268199999999</v>
      </c>
      <c r="Z31" s="5" t="s">
        <v>24</v>
      </c>
      <c r="AA31" s="3">
        <v>27</v>
      </c>
      <c r="AB31" s="4">
        <v>5391</v>
      </c>
      <c r="AC31" s="4">
        <v>5018.9166670000004</v>
      </c>
      <c r="AD31" s="4" t="str">
        <f t="shared" si="13"/>
        <v>Medium Income</v>
      </c>
      <c r="AE31" s="4">
        <v>105395</v>
      </c>
      <c r="AF31" s="18">
        <v>0.239128971</v>
      </c>
      <c r="AG31" s="3">
        <v>1</v>
      </c>
      <c r="AH31" s="3">
        <v>36.799999999999997</v>
      </c>
      <c r="AI31" s="2" t="str">
        <f t="shared" si="14"/>
        <v>Low Risk</v>
      </c>
      <c r="AK31"/>
      <c r="AL31"/>
      <c r="AM31"/>
    </row>
    <row r="32" spans="1:39" x14ac:dyDescent="0.25">
      <c r="A32" s="6">
        <v>43131</v>
      </c>
      <c r="B32" s="3">
        <v>32</v>
      </c>
      <c r="C32" s="3" t="str">
        <f t="shared" si="0"/>
        <v>Mid</v>
      </c>
      <c r="D32" s="4">
        <v>23861</v>
      </c>
      <c r="E32" s="4">
        <f t="shared" si="1"/>
        <v>23861</v>
      </c>
      <c r="F32" s="3">
        <v>592</v>
      </c>
      <c r="G32" s="3">
        <f t="shared" si="2"/>
        <v>592</v>
      </c>
      <c r="H32" s="3" t="str">
        <f t="shared" si="3"/>
        <v>Good</v>
      </c>
      <c r="I32" s="5" t="s">
        <v>33</v>
      </c>
      <c r="J32" s="2" t="str">
        <f t="shared" si="4"/>
        <v>Self-Employed</v>
      </c>
      <c r="K32" s="2" t="str">
        <f t="shared" si="5"/>
        <v>Self-Employed</v>
      </c>
      <c r="L32" s="2" t="str">
        <f t="shared" si="6"/>
        <v>Self-Employed</v>
      </c>
      <c r="M32" s="5" t="s">
        <v>32</v>
      </c>
      <c r="N32" s="2" t="str">
        <f t="shared" si="7"/>
        <v>High School</v>
      </c>
      <c r="O32" s="2" t="str">
        <f t="shared" si="8"/>
        <v>High School</v>
      </c>
      <c r="P32" s="4">
        <v>19570</v>
      </c>
      <c r="Q32" s="4">
        <f t="shared" si="9"/>
        <v>19570</v>
      </c>
      <c r="R32" s="18">
        <f t="shared" si="10"/>
        <v>0.82016679937974102</v>
      </c>
      <c r="S32" s="18" t="str">
        <f t="shared" si="11"/>
        <v>Moderate Borrower</v>
      </c>
      <c r="T32" s="3">
        <v>36</v>
      </c>
      <c r="U32" s="3">
        <f t="shared" si="12"/>
        <v>36</v>
      </c>
      <c r="V32" s="5" t="s">
        <v>22</v>
      </c>
      <c r="W32" s="5" t="s">
        <v>34</v>
      </c>
      <c r="X32" s="4">
        <v>521</v>
      </c>
      <c r="Y32" s="18">
        <v>0.22371122500000001</v>
      </c>
      <c r="Z32" s="5" t="s">
        <v>38</v>
      </c>
      <c r="AA32" s="3">
        <v>29</v>
      </c>
      <c r="AB32" s="4">
        <v>3348</v>
      </c>
      <c r="AC32" s="4">
        <v>1988.416667</v>
      </c>
      <c r="AD32" s="4" t="str">
        <f t="shared" si="13"/>
        <v>Low Income</v>
      </c>
      <c r="AE32" s="4">
        <v>76539</v>
      </c>
      <c r="AF32" s="18">
        <v>0.19703489199999999</v>
      </c>
      <c r="AG32" s="3">
        <v>0</v>
      </c>
      <c r="AH32" s="3">
        <v>55</v>
      </c>
      <c r="AI32" s="2" t="str">
        <f t="shared" si="14"/>
        <v>High Risk</v>
      </c>
      <c r="AK32"/>
      <c r="AL32"/>
      <c r="AM32"/>
    </row>
    <row r="33" spans="1:39" x14ac:dyDescent="0.25">
      <c r="A33" s="6">
        <v>43132</v>
      </c>
      <c r="B33" s="3">
        <v>62</v>
      </c>
      <c r="C33" s="3" t="str">
        <f t="shared" si="0"/>
        <v>Old</v>
      </c>
      <c r="D33" s="4">
        <v>73843</v>
      </c>
      <c r="E33" s="4">
        <f t="shared" si="1"/>
        <v>73843</v>
      </c>
      <c r="F33" s="3">
        <v>667</v>
      </c>
      <c r="G33" s="3">
        <f t="shared" si="2"/>
        <v>667</v>
      </c>
      <c r="H33" s="3" t="str">
        <f t="shared" si="3"/>
        <v>Excellent</v>
      </c>
      <c r="I33" s="5" t="s">
        <v>45</v>
      </c>
      <c r="J33" s="2" t="str">
        <f t="shared" si="4"/>
        <v>Unemployed</v>
      </c>
      <c r="K33" s="2" t="str">
        <f t="shared" si="5"/>
        <v>Unemployed</v>
      </c>
      <c r="L33" s="2" t="str">
        <f t="shared" si="6"/>
        <v>Unemployed</v>
      </c>
      <c r="M33" s="5" t="s">
        <v>21</v>
      </c>
      <c r="N33" s="2" t="str">
        <f t="shared" si="7"/>
        <v>Master</v>
      </c>
      <c r="O33" s="2" t="str">
        <f t="shared" si="8"/>
        <v>Master</v>
      </c>
      <c r="P33" s="4">
        <v>44668</v>
      </c>
      <c r="Q33" s="4">
        <f t="shared" si="9"/>
        <v>44668</v>
      </c>
      <c r="R33" s="18">
        <f t="shared" si="10"/>
        <v>0.6049050011510908</v>
      </c>
      <c r="S33" s="18" t="str">
        <f t="shared" si="11"/>
        <v>Moderate Borrower</v>
      </c>
      <c r="T33" s="3">
        <v>60</v>
      </c>
      <c r="U33" s="3">
        <f t="shared" si="12"/>
        <v>60</v>
      </c>
      <c r="V33" s="5" t="s">
        <v>26</v>
      </c>
      <c r="W33" s="5" t="s">
        <v>34</v>
      </c>
      <c r="X33" s="4">
        <v>388</v>
      </c>
      <c r="Y33" s="18">
        <v>0.15691370099999999</v>
      </c>
      <c r="Z33" s="5" t="s">
        <v>24</v>
      </c>
      <c r="AA33" s="3">
        <v>16</v>
      </c>
      <c r="AB33" s="4">
        <v>17023</v>
      </c>
      <c r="AC33" s="4">
        <v>6153.5833329999996</v>
      </c>
      <c r="AD33" s="4" t="str">
        <f t="shared" si="13"/>
        <v>Medium Income</v>
      </c>
      <c r="AE33" s="4">
        <v>3068</v>
      </c>
      <c r="AF33" s="18">
        <v>0.234603328</v>
      </c>
      <c r="AG33" s="3">
        <v>0</v>
      </c>
      <c r="AH33" s="3">
        <v>62</v>
      </c>
      <c r="AI33" s="2" t="str">
        <f t="shared" si="14"/>
        <v>High Risk</v>
      </c>
      <c r="AK33"/>
      <c r="AL33"/>
      <c r="AM33"/>
    </row>
    <row r="34" spans="1:39" x14ac:dyDescent="0.25">
      <c r="A34" s="6">
        <v>43133</v>
      </c>
      <c r="B34" s="3">
        <v>39</v>
      </c>
      <c r="C34" s="3" t="str">
        <f t="shared" si="0"/>
        <v>Mid</v>
      </c>
      <c r="D34" s="4">
        <v>61099</v>
      </c>
      <c r="E34" s="4">
        <f t="shared" si="1"/>
        <v>61099</v>
      </c>
      <c r="F34" s="3">
        <v>559</v>
      </c>
      <c r="G34" s="3">
        <f t="shared" si="2"/>
        <v>559</v>
      </c>
      <c r="H34" s="3" t="str">
        <f t="shared" si="3"/>
        <v>Good</v>
      </c>
      <c r="J34" s="2" t="str">
        <f t="shared" si="4"/>
        <v/>
      </c>
      <c r="K34" s="2" t="str">
        <f t="shared" si="5"/>
        <v/>
      </c>
      <c r="L34" s="2" t="str">
        <f t="shared" si="6"/>
        <v>Employed</v>
      </c>
      <c r="M34" s="5" t="s">
        <v>29</v>
      </c>
      <c r="N34" s="2" t="str">
        <f t="shared" si="7"/>
        <v>Bachelor</v>
      </c>
      <c r="O34" s="2" t="str">
        <f t="shared" si="8"/>
        <v>Bachelor</v>
      </c>
      <c r="P34" s="4">
        <v>10094</v>
      </c>
      <c r="Q34" s="4">
        <f t="shared" si="9"/>
        <v>10094</v>
      </c>
      <c r="R34" s="18">
        <f t="shared" si="10"/>
        <v>0.16520728653496783</v>
      </c>
      <c r="S34" s="18" t="str">
        <f t="shared" si="11"/>
        <v>Conservative Borrower</v>
      </c>
      <c r="T34" s="3">
        <v>84</v>
      </c>
      <c r="U34" s="3">
        <f t="shared" si="12"/>
        <v>84</v>
      </c>
      <c r="V34" s="5" t="s">
        <v>22</v>
      </c>
      <c r="W34" s="5" t="s">
        <v>27</v>
      </c>
      <c r="X34" s="4">
        <v>380</v>
      </c>
      <c r="Y34" s="18">
        <v>0.26521956600000002</v>
      </c>
      <c r="Z34" s="5" t="s">
        <v>38</v>
      </c>
      <c r="AA34" s="3">
        <v>21</v>
      </c>
      <c r="AB34" s="4">
        <v>2987</v>
      </c>
      <c r="AC34" s="4">
        <v>5091.5833329999996</v>
      </c>
      <c r="AD34" s="4" t="str">
        <f t="shared" si="13"/>
        <v>Medium Income</v>
      </c>
      <c r="AE34" s="4">
        <v>46283</v>
      </c>
      <c r="AF34" s="18">
        <v>0.26105004599999998</v>
      </c>
      <c r="AG34" s="3">
        <v>0</v>
      </c>
      <c r="AH34" s="3">
        <v>51</v>
      </c>
      <c r="AI34" s="2" t="str">
        <f t="shared" si="14"/>
        <v>Medium Risk</v>
      </c>
      <c r="AK34"/>
      <c r="AL34"/>
      <c r="AM34"/>
    </row>
    <row r="35" spans="1:39" x14ac:dyDescent="0.25">
      <c r="A35" s="6">
        <v>43134</v>
      </c>
      <c r="B35" s="3">
        <v>27</v>
      </c>
      <c r="C35" s="3" t="str">
        <f t="shared" si="0"/>
        <v>Mid</v>
      </c>
      <c r="D35" s="4">
        <v>15000</v>
      </c>
      <c r="E35" s="4">
        <f t="shared" si="1"/>
        <v>15000</v>
      </c>
      <c r="F35" s="3">
        <v>535</v>
      </c>
      <c r="G35" s="3">
        <f t="shared" si="2"/>
        <v>535</v>
      </c>
      <c r="H35" s="3" t="str">
        <f t="shared" si="3"/>
        <v>Fair</v>
      </c>
      <c r="I35" s="5" t="s">
        <v>20</v>
      </c>
      <c r="J35" s="2" t="str">
        <f t="shared" si="4"/>
        <v>Employed</v>
      </c>
      <c r="K35" s="2" t="str">
        <f t="shared" si="5"/>
        <v>Employed</v>
      </c>
      <c r="L35" s="2" t="str">
        <f t="shared" si="6"/>
        <v>Employed</v>
      </c>
      <c r="N35" s="2" t="str">
        <f t="shared" si="7"/>
        <v/>
      </c>
      <c r="O35" s="2" t="str">
        <f t="shared" si="8"/>
        <v>Bachelor</v>
      </c>
      <c r="P35" s="4">
        <v>11318</v>
      </c>
      <c r="Q35" s="4">
        <f t="shared" si="9"/>
        <v>11318</v>
      </c>
      <c r="R35" s="18">
        <f t="shared" si="10"/>
        <v>0.75453333333333328</v>
      </c>
      <c r="S35" s="18" t="str">
        <f t="shared" si="11"/>
        <v>Moderate Borrower</v>
      </c>
      <c r="T35" s="3">
        <v>120</v>
      </c>
      <c r="U35" s="3">
        <f t="shared" si="12"/>
        <v>120</v>
      </c>
      <c r="V35" s="5" t="s">
        <v>26</v>
      </c>
      <c r="W35" s="5" t="s">
        <v>27</v>
      </c>
      <c r="X35" s="4">
        <v>721</v>
      </c>
      <c r="Y35" s="18">
        <v>0.44838481899999999</v>
      </c>
      <c r="Z35" s="5" t="s">
        <v>24</v>
      </c>
      <c r="AA35" s="3">
        <v>15</v>
      </c>
      <c r="AB35" s="4">
        <v>4172</v>
      </c>
      <c r="AC35" s="4">
        <v>1250</v>
      </c>
      <c r="AD35" s="4" t="str">
        <f t="shared" si="13"/>
        <v>Low Income</v>
      </c>
      <c r="AE35" s="4">
        <v>290269</v>
      </c>
      <c r="AF35" s="18">
        <v>0.34359401099999998</v>
      </c>
      <c r="AG35" s="3">
        <v>0</v>
      </c>
      <c r="AH35" s="3">
        <v>53</v>
      </c>
      <c r="AI35" s="2" t="str">
        <f t="shared" si="14"/>
        <v>Medium Risk</v>
      </c>
      <c r="AK35"/>
      <c r="AL35"/>
      <c r="AM35"/>
    </row>
    <row r="36" spans="1:39" x14ac:dyDescent="0.25">
      <c r="A36" s="6">
        <v>43135</v>
      </c>
      <c r="B36" s="3">
        <v>49</v>
      </c>
      <c r="C36" s="3" t="str">
        <f t="shared" si="0"/>
        <v>Senior</v>
      </c>
      <c r="D36" s="4">
        <v>34738</v>
      </c>
      <c r="E36" s="4">
        <f t="shared" si="1"/>
        <v>34738</v>
      </c>
      <c r="F36" s="3">
        <v>520</v>
      </c>
      <c r="G36" s="3">
        <f t="shared" si="2"/>
        <v>520</v>
      </c>
      <c r="H36" s="3" t="str">
        <f t="shared" si="3"/>
        <v>Fair</v>
      </c>
      <c r="J36" s="2" t="str">
        <f t="shared" si="4"/>
        <v/>
      </c>
      <c r="K36" s="2" t="str">
        <f t="shared" si="5"/>
        <v/>
      </c>
      <c r="L36" s="2" t="str">
        <f t="shared" si="6"/>
        <v>Employed</v>
      </c>
      <c r="M36" s="5" t="s">
        <v>25</v>
      </c>
      <c r="N36" s="2" t="str">
        <f t="shared" si="7"/>
        <v>Associate</v>
      </c>
      <c r="O36" s="2" t="str">
        <f t="shared" si="8"/>
        <v>Associate</v>
      </c>
      <c r="P36" s="4">
        <v>10166</v>
      </c>
      <c r="Q36" s="4">
        <f t="shared" si="9"/>
        <v>10166</v>
      </c>
      <c r="R36" s="18">
        <f t="shared" si="10"/>
        <v>0.29264782083021473</v>
      </c>
      <c r="S36" s="18" t="str">
        <f t="shared" si="11"/>
        <v>Conservative Borrower</v>
      </c>
      <c r="T36" s="3">
        <v>72</v>
      </c>
      <c r="U36" s="3">
        <f t="shared" si="12"/>
        <v>72</v>
      </c>
      <c r="V36" s="5" t="s">
        <v>26</v>
      </c>
      <c r="W36" s="5" t="s">
        <v>27</v>
      </c>
      <c r="X36" s="4">
        <v>388</v>
      </c>
      <c r="Y36" s="18">
        <v>0.31451381099999998</v>
      </c>
      <c r="Z36" s="5" t="s">
        <v>24</v>
      </c>
      <c r="AA36" s="3">
        <v>27</v>
      </c>
      <c r="AB36" s="4">
        <v>1767</v>
      </c>
      <c r="AC36" s="4">
        <v>2894.833333</v>
      </c>
      <c r="AD36" s="4" t="str">
        <f t="shared" si="13"/>
        <v>Low Income</v>
      </c>
      <c r="AE36" s="4">
        <v>238326</v>
      </c>
      <c r="AF36" s="18">
        <v>0.27393324299999999</v>
      </c>
      <c r="AG36" s="3">
        <v>0</v>
      </c>
      <c r="AH36" s="3">
        <v>55</v>
      </c>
      <c r="AI36" s="2" t="str">
        <f t="shared" si="14"/>
        <v>High Risk</v>
      </c>
      <c r="AK36"/>
      <c r="AL36"/>
      <c r="AM36"/>
    </row>
    <row r="37" spans="1:39" x14ac:dyDescent="0.25">
      <c r="A37" s="6">
        <v>43136</v>
      </c>
      <c r="B37" s="3">
        <v>25</v>
      </c>
      <c r="C37" s="3" t="str">
        <f t="shared" si="0"/>
        <v>Mid</v>
      </c>
      <c r="D37" s="4">
        <v>85889</v>
      </c>
      <c r="E37" s="4">
        <f t="shared" si="1"/>
        <v>85889</v>
      </c>
      <c r="F37" s="3">
        <v>571</v>
      </c>
      <c r="G37" s="3">
        <f t="shared" si="2"/>
        <v>571</v>
      </c>
      <c r="H37" s="3" t="str">
        <f t="shared" si="3"/>
        <v>Good</v>
      </c>
      <c r="I37" s="5" t="s">
        <v>20</v>
      </c>
      <c r="J37" s="2" t="str">
        <f t="shared" si="4"/>
        <v>Employed</v>
      </c>
      <c r="K37" s="2" t="str">
        <f t="shared" si="5"/>
        <v>Employed</v>
      </c>
      <c r="L37" s="2" t="str">
        <f t="shared" si="6"/>
        <v>Employed</v>
      </c>
      <c r="M37" s="5" t="s">
        <v>29</v>
      </c>
      <c r="N37" s="2" t="str">
        <f t="shared" si="7"/>
        <v>Bachelor</v>
      </c>
      <c r="O37" s="2" t="str">
        <f t="shared" si="8"/>
        <v>Bachelor</v>
      </c>
      <c r="P37" s="4">
        <v>24186</v>
      </c>
      <c r="Q37" s="4">
        <f t="shared" si="9"/>
        <v>24186</v>
      </c>
      <c r="R37" s="18">
        <f t="shared" si="10"/>
        <v>0.28159601345923224</v>
      </c>
      <c r="S37" s="18" t="str">
        <f t="shared" si="11"/>
        <v>Conservative Borrower</v>
      </c>
      <c r="T37" s="3">
        <v>72</v>
      </c>
      <c r="U37" s="3">
        <f t="shared" si="12"/>
        <v>72</v>
      </c>
      <c r="V37" s="5" t="s">
        <v>22</v>
      </c>
      <c r="W37" s="5" t="s">
        <v>30</v>
      </c>
      <c r="X37" s="4">
        <v>870</v>
      </c>
      <c r="Y37" s="18">
        <v>5.0538644000000001E-2</v>
      </c>
      <c r="Z37" s="5" t="s">
        <v>31</v>
      </c>
      <c r="AA37" s="3">
        <v>31</v>
      </c>
      <c r="AB37" s="4">
        <v>14921</v>
      </c>
      <c r="AC37" s="4">
        <v>7157.4166670000004</v>
      </c>
      <c r="AD37" s="4" t="str">
        <f t="shared" si="13"/>
        <v>Medium Income</v>
      </c>
      <c r="AE37" s="4">
        <v>13345</v>
      </c>
      <c r="AF37" s="18">
        <v>0.279617748</v>
      </c>
      <c r="AG37" s="3">
        <v>0</v>
      </c>
      <c r="AH37" s="3">
        <v>49</v>
      </c>
      <c r="AI37" s="2" t="str">
        <f t="shared" si="14"/>
        <v>Medium Risk</v>
      </c>
      <c r="AK37"/>
      <c r="AL37"/>
      <c r="AM37"/>
    </row>
    <row r="38" spans="1:39" x14ac:dyDescent="0.25">
      <c r="A38" s="6">
        <v>43137</v>
      </c>
      <c r="B38" s="3">
        <v>42</v>
      </c>
      <c r="C38" s="3" t="str">
        <f t="shared" si="0"/>
        <v>Senior</v>
      </c>
      <c r="D38" s="4">
        <v>78701</v>
      </c>
      <c r="E38" s="4">
        <f t="shared" si="1"/>
        <v>78701</v>
      </c>
      <c r="F38" s="3">
        <v>552</v>
      </c>
      <c r="G38" s="3">
        <f t="shared" si="2"/>
        <v>552</v>
      </c>
      <c r="H38" s="3" t="str">
        <f t="shared" si="3"/>
        <v>Good</v>
      </c>
      <c r="I38" s="5" t="s">
        <v>20</v>
      </c>
      <c r="J38" s="2" t="str">
        <f t="shared" si="4"/>
        <v>Employed</v>
      </c>
      <c r="K38" s="2" t="str">
        <f t="shared" si="5"/>
        <v>Employed</v>
      </c>
      <c r="L38" s="2" t="str">
        <f t="shared" si="6"/>
        <v>Employed</v>
      </c>
      <c r="M38" s="5" t="s">
        <v>25</v>
      </c>
      <c r="N38" s="2" t="str">
        <f t="shared" si="7"/>
        <v>Associate</v>
      </c>
      <c r="O38" s="2" t="str">
        <f t="shared" si="8"/>
        <v>Associate</v>
      </c>
      <c r="P38" s="4">
        <v>18326</v>
      </c>
      <c r="Q38" s="4">
        <f t="shared" si="9"/>
        <v>18326</v>
      </c>
      <c r="R38" s="18">
        <f t="shared" si="10"/>
        <v>0.23285599928844614</v>
      </c>
      <c r="S38" s="18" t="str">
        <f t="shared" si="11"/>
        <v>Conservative Borrower</v>
      </c>
      <c r="T38" s="3">
        <v>60</v>
      </c>
      <c r="U38" s="3">
        <f t="shared" si="12"/>
        <v>60</v>
      </c>
      <c r="V38" s="5" t="s">
        <v>22</v>
      </c>
      <c r="W38" s="5" t="s">
        <v>30</v>
      </c>
      <c r="X38" s="4">
        <v>482</v>
      </c>
      <c r="Y38" s="18">
        <v>7.1301978000000002E-2</v>
      </c>
      <c r="Z38" s="5" t="s">
        <v>24</v>
      </c>
      <c r="AA38" s="3">
        <v>25</v>
      </c>
      <c r="AB38" s="4">
        <v>463</v>
      </c>
      <c r="AC38" s="4">
        <v>6558.4166670000004</v>
      </c>
      <c r="AD38" s="4" t="str">
        <f t="shared" si="13"/>
        <v>Medium Income</v>
      </c>
      <c r="AE38" s="4">
        <v>140566</v>
      </c>
      <c r="AF38" s="18">
        <v>0.21891235100000001</v>
      </c>
      <c r="AG38" s="3">
        <v>1</v>
      </c>
      <c r="AH38" s="3">
        <v>36</v>
      </c>
      <c r="AI38" s="2" t="str">
        <f t="shared" si="14"/>
        <v>Low Risk</v>
      </c>
      <c r="AK38"/>
      <c r="AL38"/>
      <c r="AM38"/>
    </row>
    <row r="39" spans="1:39" x14ac:dyDescent="0.25">
      <c r="A39" s="6">
        <v>43138</v>
      </c>
      <c r="B39" s="3">
        <v>18</v>
      </c>
      <c r="C39" s="3" t="str">
        <f t="shared" si="0"/>
        <v>Young</v>
      </c>
      <c r="E39" s="4">
        <f t="shared" si="1"/>
        <v>24914.000004000001</v>
      </c>
      <c r="F39" s="3">
        <v>604</v>
      </c>
      <c r="G39" s="3">
        <f t="shared" si="2"/>
        <v>604</v>
      </c>
      <c r="H39" s="3" t="str">
        <f t="shared" si="3"/>
        <v>Good</v>
      </c>
      <c r="I39" s="5" t="s">
        <v>20</v>
      </c>
      <c r="J39" s="2" t="str">
        <f t="shared" si="4"/>
        <v>Employed</v>
      </c>
      <c r="K39" s="2" t="str">
        <f t="shared" si="5"/>
        <v>Employed</v>
      </c>
      <c r="L39" s="2" t="str">
        <f t="shared" si="6"/>
        <v>Employed</v>
      </c>
      <c r="M39" s="5" t="s">
        <v>21</v>
      </c>
      <c r="N39" s="2" t="str">
        <f t="shared" si="7"/>
        <v>Master</v>
      </c>
      <c r="O39" s="2" t="str">
        <f t="shared" si="8"/>
        <v>Master</v>
      </c>
      <c r="P39" s="4">
        <v>8015</v>
      </c>
      <c r="Q39" s="4">
        <f t="shared" si="9"/>
        <v>8015</v>
      </c>
      <c r="R39" s="18">
        <f t="shared" si="10"/>
        <v>0.32170667089641058</v>
      </c>
      <c r="S39" s="18" t="str">
        <f t="shared" si="11"/>
        <v>Conservative Borrower</v>
      </c>
      <c r="U39" s="3">
        <f t="shared" si="12"/>
        <v>54.694362017804153</v>
      </c>
      <c r="V39" s="5" t="s">
        <v>22</v>
      </c>
      <c r="W39" s="5" t="s">
        <v>27</v>
      </c>
      <c r="X39" s="4">
        <v>327</v>
      </c>
      <c r="Y39" s="18">
        <v>0.64426585999999997</v>
      </c>
      <c r="Z39" s="5" t="s">
        <v>38</v>
      </c>
      <c r="AA39" s="3">
        <v>17</v>
      </c>
      <c r="AB39" s="4">
        <v>2612</v>
      </c>
      <c r="AC39" s="4">
        <v>2076.166667</v>
      </c>
      <c r="AD39" s="4" t="str">
        <f t="shared" si="13"/>
        <v>Low Income</v>
      </c>
      <c r="AE39" s="4">
        <v>41853</v>
      </c>
      <c r="AF39" s="18">
        <v>0.152812</v>
      </c>
      <c r="AG39" s="3">
        <v>1</v>
      </c>
      <c r="AH39" s="3">
        <v>45.6</v>
      </c>
      <c r="AI39" s="2" t="str">
        <f t="shared" si="14"/>
        <v>Medium Risk</v>
      </c>
      <c r="AK39"/>
      <c r="AL39"/>
    </row>
    <row r="40" spans="1:39" x14ac:dyDescent="0.25">
      <c r="A40" s="6">
        <v>43139</v>
      </c>
      <c r="B40" s="3">
        <v>24</v>
      </c>
      <c r="C40" s="3" t="str">
        <f t="shared" si="0"/>
        <v>Young</v>
      </c>
      <c r="D40" s="4">
        <v>57231</v>
      </c>
      <c r="E40" s="4">
        <f t="shared" si="1"/>
        <v>57231</v>
      </c>
      <c r="F40" s="3">
        <v>508</v>
      </c>
      <c r="G40" s="3">
        <f t="shared" si="2"/>
        <v>508</v>
      </c>
      <c r="H40" s="3" t="str">
        <f t="shared" si="3"/>
        <v>Fair</v>
      </c>
      <c r="I40" s="5" t="s">
        <v>45</v>
      </c>
      <c r="J40" s="2" t="str">
        <f t="shared" si="4"/>
        <v>Unemployed</v>
      </c>
      <c r="K40" s="2" t="str">
        <f t="shared" si="5"/>
        <v>Unemployed</v>
      </c>
      <c r="L40" s="2" t="str">
        <f t="shared" si="6"/>
        <v>Unemployed</v>
      </c>
      <c r="M40" s="5" t="s">
        <v>25</v>
      </c>
      <c r="N40" s="2" t="str">
        <f t="shared" si="7"/>
        <v>Associate</v>
      </c>
      <c r="O40" s="2" t="str">
        <f t="shared" si="8"/>
        <v>Associate</v>
      </c>
      <c r="P40" s="4">
        <v>35876</v>
      </c>
      <c r="Q40" s="4">
        <f t="shared" si="9"/>
        <v>35876</v>
      </c>
      <c r="R40" s="18">
        <f t="shared" si="10"/>
        <v>0.62686306372420542</v>
      </c>
      <c r="S40" s="18" t="str">
        <f t="shared" si="11"/>
        <v>Moderate Borrower</v>
      </c>
      <c r="T40" s="3">
        <v>48</v>
      </c>
      <c r="U40" s="3">
        <f t="shared" si="12"/>
        <v>48</v>
      </c>
      <c r="V40" s="5" t="s">
        <v>22</v>
      </c>
      <c r="W40" s="5" t="s">
        <v>30</v>
      </c>
      <c r="X40" s="4">
        <v>370</v>
      </c>
      <c r="Y40" s="18">
        <v>0.13474061300000001</v>
      </c>
      <c r="Z40" s="5" t="s">
        <v>38</v>
      </c>
      <c r="AA40" s="3">
        <v>20</v>
      </c>
      <c r="AB40" s="4">
        <v>7737</v>
      </c>
      <c r="AC40" s="4">
        <v>4769.25</v>
      </c>
      <c r="AD40" s="4" t="str">
        <f t="shared" si="13"/>
        <v>Low Income</v>
      </c>
      <c r="AE40" s="4">
        <v>140547</v>
      </c>
      <c r="AF40" s="18">
        <v>0.23046819800000001</v>
      </c>
      <c r="AG40" s="3">
        <v>0</v>
      </c>
      <c r="AH40" s="3">
        <v>50</v>
      </c>
      <c r="AI40" s="2" t="str">
        <f t="shared" si="14"/>
        <v>Medium Risk</v>
      </c>
      <c r="AK40"/>
      <c r="AL40"/>
    </row>
    <row r="41" spans="1:39" x14ac:dyDescent="0.25">
      <c r="A41" s="6">
        <v>43140</v>
      </c>
      <c r="B41" s="3">
        <v>42</v>
      </c>
      <c r="C41" s="3" t="str">
        <f t="shared" si="0"/>
        <v>Senior</v>
      </c>
      <c r="D41" s="4">
        <v>163303</v>
      </c>
      <c r="E41" s="4">
        <f t="shared" si="1"/>
        <v>163303</v>
      </c>
      <c r="F41" s="3">
        <v>655</v>
      </c>
      <c r="G41" s="3">
        <f t="shared" si="2"/>
        <v>655</v>
      </c>
      <c r="H41" s="3" t="str">
        <f t="shared" si="3"/>
        <v>Excellent</v>
      </c>
      <c r="I41" s="5" t="s">
        <v>33</v>
      </c>
      <c r="J41" s="2" t="str">
        <f t="shared" si="4"/>
        <v>Self-Employed</v>
      </c>
      <c r="K41" s="2" t="str">
        <f t="shared" si="5"/>
        <v>Self-Employed</v>
      </c>
      <c r="L41" s="2" t="str">
        <f t="shared" si="6"/>
        <v>Self-Employed</v>
      </c>
      <c r="M41" s="5" t="s">
        <v>29</v>
      </c>
      <c r="N41" s="2" t="str">
        <f t="shared" si="7"/>
        <v>Bachelor</v>
      </c>
      <c r="O41" s="2" t="str">
        <f t="shared" si="8"/>
        <v>Bachelor</v>
      </c>
      <c r="P41" s="4">
        <v>12850</v>
      </c>
      <c r="Q41" s="4">
        <f t="shared" si="9"/>
        <v>12850</v>
      </c>
      <c r="R41" s="18">
        <f t="shared" si="10"/>
        <v>7.8688082888863031E-2</v>
      </c>
      <c r="S41" s="18" t="str">
        <f t="shared" si="11"/>
        <v>Conservative Borrower</v>
      </c>
      <c r="T41" s="3">
        <v>72</v>
      </c>
      <c r="U41" s="3">
        <f t="shared" si="12"/>
        <v>72</v>
      </c>
      <c r="V41" s="5" t="s">
        <v>26</v>
      </c>
      <c r="W41" s="5" t="s">
        <v>34</v>
      </c>
      <c r="X41" s="4">
        <v>337</v>
      </c>
      <c r="Y41" s="18">
        <v>7.2959105999999996E-2</v>
      </c>
      <c r="Z41" s="5" t="s">
        <v>28</v>
      </c>
      <c r="AA41" s="3">
        <v>19</v>
      </c>
      <c r="AB41" s="4">
        <v>3012</v>
      </c>
      <c r="AC41" s="4">
        <v>13608.583329999999</v>
      </c>
      <c r="AD41" s="4" t="str">
        <f t="shared" si="13"/>
        <v>High Income</v>
      </c>
      <c r="AE41" s="4">
        <v>97422</v>
      </c>
      <c r="AF41" s="18">
        <v>0.18953129399999999</v>
      </c>
      <c r="AG41" s="3">
        <v>1</v>
      </c>
      <c r="AH41" s="3">
        <v>37.6</v>
      </c>
      <c r="AI41" s="2" t="str">
        <f t="shared" si="14"/>
        <v>Low Risk</v>
      </c>
      <c r="AK41"/>
      <c r="AL41"/>
    </row>
    <row r="42" spans="1:39" x14ac:dyDescent="0.25">
      <c r="A42" s="6">
        <v>43141</v>
      </c>
      <c r="B42" s="3">
        <v>48</v>
      </c>
      <c r="C42" s="3" t="str">
        <f t="shared" si="0"/>
        <v>Senior</v>
      </c>
      <c r="D42" s="4">
        <v>38453</v>
      </c>
      <c r="E42" s="4">
        <f t="shared" si="1"/>
        <v>38453</v>
      </c>
      <c r="F42" s="3">
        <v>595</v>
      </c>
      <c r="G42" s="3">
        <f t="shared" si="2"/>
        <v>595</v>
      </c>
      <c r="H42" s="3" t="str">
        <f t="shared" si="3"/>
        <v>Good</v>
      </c>
      <c r="I42" s="5" t="s">
        <v>45</v>
      </c>
      <c r="J42" s="2" t="str">
        <f t="shared" si="4"/>
        <v>Unemployed</v>
      </c>
      <c r="K42" s="2" t="str">
        <f t="shared" si="5"/>
        <v>Unemployed</v>
      </c>
      <c r="L42" s="2" t="str">
        <f t="shared" si="6"/>
        <v>Unemployed</v>
      </c>
      <c r="M42" s="5" t="s">
        <v>32</v>
      </c>
      <c r="N42" s="2" t="str">
        <f t="shared" si="7"/>
        <v>High School</v>
      </c>
      <c r="O42" s="2" t="str">
        <f t="shared" si="8"/>
        <v>High School</v>
      </c>
      <c r="P42" s="4">
        <v>30517</v>
      </c>
      <c r="Q42" s="4">
        <f t="shared" si="9"/>
        <v>30517</v>
      </c>
      <c r="R42" s="18">
        <f t="shared" si="10"/>
        <v>0.79361818323667854</v>
      </c>
      <c r="S42" s="18" t="str">
        <f t="shared" si="11"/>
        <v>Moderate Borrower</v>
      </c>
      <c r="T42" s="3">
        <v>48</v>
      </c>
      <c r="U42" s="3">
        <f t="shared" si="12"/>
        <v>48</v>
      </c>
      <c r="V42" s="5" t="s">
        <v>35</v>
      </c>
      <c r="W42" s="5" t="s">
        <v>23</v>
      </c>
      <c r="X42" s="4">
        <v>560</v>
      </c>
      <c r="Y42" s="18">
        <v>0.103003265</v>
      </c>
      <c r="Z42" s="5" t="s">
        <v>24</v>
      </c>
      <c r="AA42" s="3">
        <v>22</v>
      </c>
      <c r="AB42" s="4">
        <v>5165</v>
      </c>
      <c r="AC42" s="4">
        <v>3204.416667</v>
      </c>
      <c r="AD42" s="4" t="str">
        <f t="shared" si="13"/>
        <v>Low Income</v>
      </c>
      <c r="AE42" s="4">
        <v>42871</v>
      </c>
      <c r="AF42" s="18">
        <v>0.22623053300000001</v>
      </c>
      <c r="AG42" s="3">
        <v>0</v>
      </c>
      <c r="AH42" s="3">
        <v>54</v>
      </c>
      <c r="AI42" s="2" t="str">
        <f t="shared" si="14"/>
        <v>Medium Risk</v>
      </c>
      <c r="AK42"/>
      <c r="AL42"/>
    </row>
    <row r="43" spans="1:39" x14ac:dyDescent="0.25">
      <c r="A43" s="6">
        <v>43142</v>
      </c>
      <c r="B43" s="3">
        <v>42</v>
      </c>
      <c r="C43" s="3" t="str">
        <f t="shared" si="0"/>
        <v>Senior</v>
      </c>
      <c r="D43" s="4">
        <v>99920</v>
      </c>
      <c r="E43" s="4">
        <f t="shared" si="1"/>
        <v>99920</v>
      </c>
      <c r="F43" s="3">
        <v>582</v>
      </c>
      <c r="G43" s="3">
        <f t="shared" si="2"/>
        <v>582</v>
      </c>
      <c r="H43" s="3" t="str">
        <f t="shared" si="3"/>
        <v>Good</v>
      </c>
      <c r="I43" s="5" t="s">
        <v>33</v>
      </c>
      <c r="J43" s="2" t="str">
        <f t="shared" si="4"/>
        <v>Self-Employed</v>
      </c>
      <c r="K43" s="2" t="str">
        <f t="shared" si="5"/>
        <v>Self-Employed</v>
      </c>
      <c r="L43" s="2" t="str">
        <f t="shared" si="6"/>
        <v>Self-Employed</v>
      </c>
      <c r="M43" s="5" t="s">
        <v>29</v>
      </c>
      <c r="N43" s="2" t="str">
        <f t="shared" si="7"/>
        <v>Bachelor</v>
      </c>
      <c r="O43" s="2" t="str">
        <f t="shared" si="8"/>
        <v>Bachelor</v>
      </c>
      <c r="P43" s="4">
        <v>23363</v>
      </c>
      <c r="Q43" s="4">
        <f t="shared" si="9"/>
        <v>23363</v>
      </c>
      <c r="R43" s="18">
        <f t="shared" si="10"/>
        <v>0.23381705364291433</v>
      </c>
      <c r="S43" s="18" t="str">
        <f t="shared" si="11"/>
        <v>Conservative Borrower</v>
      </c>
      <c r="T43" s="3">
        <v>12</v>
      </c>
      <c r="U43" s="3">
        <f t="shared" si="12"/>
        <v>12</v>
      </c>
      <c r="V43" s="5" t="s">
        <v>26</v>
      </c>
      <c r="W43" s="5" t="s">
        <v>34</v>
      </c>
      <c r="X43" s="4">
        <v>298</v>
      </c>
      <c r="Y43" s="18">
        <v>0.20583096000000001</v>
      </c>
      <c r="Z43" s="5" t="s">
        <v>28</v>
      </c>
      <c r="AA43" s="3">
        <v>20</v>
      </c>
      <c r="AB43" s="4">
        <v>991</v>
      </c>
      <c r="AC43" s="4">
        <v>8326.6666669999995</v>
      </c>
      <c r="AD43" s="4" t="str">
        <f t="shared" si="13"/>
        <v>Medium Income</v>
      </c>
      <c r="AE43" s="4">
        <v>4209</v>
      </c>
      <c r="AF43" s="18">
        <v>0.17543568600000001</v>
      </c>
      <c r="AG43" s="3">
        <v>1</v>
      </c>
      <c r="AH43" s="3">
        <v>44.8</v>
      </c>
      <c r="AI43" s="2" t="str">
        <f t="shared" si="14"/>
        <v>Medium Risk</v>
      </c>
      <c r="AK43"/>
      <c r="AL43"/>
    </row>
    <row r="44" spans="1:39" x14ac:dyDescent="0.25">
      <c r="A44" s="6">
        <v>43143</v>
      </c>
      <c r="B44" s="3">
        <v>38</v>
      </c>
      <c r="C44" s="3" t="str">
        <f t="shared" si="0"/>
        <v>Mid</v>
      </c>
      <c r="D44" s="4">
        <v>57860</v>
      </c>
      <c r="E44" s="4">
        <f t="shared" si="1"/>
        <v>57860</v>
      </c>
      <c r="F44" s="3">
        <v>591</v>
      </c>
      <c r="G44" s="3">
        <f t="shared" si="2"/>
        <v>591</v>
      </c>
      <c r="H44" s="3" t="str">
        <f t="shared" si="3"/>
        <v>Good</v>
      </c>
      <c r="I44" s="5" t="s">
        <v>20</v>
      </c>
      <c r="J44" s="2" t="str">
        <f t="shared" si="4"/>
        <v>Employed</v>
      </c>
      <c r="K44" s="2" t="str">
        <f t="shared" si="5"/>
        <v>Employed</v>
      </c>
      <c r="L44" s="2" t="str">
        <f t="shared" si="6"/>
        <v>Employed</v>
      </c>
      <c r="M44" s="5" t="s">
        <v>32</v>
      </c>
      <c r="N44" s="2" t="str">
        <f t="shared" si="7"/>
        <v>High School</v>
      </c>
      <c r="O44" s="2" t="str">
        <f t="shared" si="8"/>
        <v>High School</v>
      </c>
      <c r="P44" s="4">
        <v>25576</v>
      </c>
      <c r="Q44" s="4">
        <f t="shared" si="9"/>
        <v>25576</v>
      </c>
      <c r="R44" s="18">
        <f t="shared" si="10"/>
        <v>0.44203249222260627</v>
      </c>
      <c r="S44" s="18" t="str">
        <f t="shared" si="11"/>
        <v>Conservative Borrower</v>
      </c>
      <c r="T44" s="3">
        <v>96</v>
      </c>
      <c r="U44" s="3">
        <f t="shared" si="12"/>
        <v>96</v>
      </c>
      <c r="V44" s="5" t="s">
        <v>22</v>
      </c>
      <c r="W44" s="5" t="s">
        <v>30</v>
      </c>
      <c r="X44" s="4">
        <v>159</v>
      </c>
      <c r="Y44" s="18">
        <v>7.4387032000000006E-2</v>
      </c>
      <c r="Z44" s="5" t="s">
        <v>38</v>
      </c>
      <c r="AA44" s="3">
        <v>27</v>
      </c>
      <c r="AB44" s="4">
        <v>2059</v>
      </c>
      <c r="AC44" s="4">
        <v>4821.6666670000004</v>
      </c>
      <c r="AD44" s="4" t="str">
        <f t="shared" si="13"/>
        <v>Low Income</v>
      </c>
      <c r="AE44" s="4">
        <v>437436</v>
      </c>
      <c r="AF44" s="18">
        <v>0.28765495800000002</v>
      </c>
      <c r="AG44" s="3">
        <v>0</v>
      </c>
      <c r="AH44" s="3">
        <v>47</v>
      </c>
      <c r="AI44" s="2" t="str">
        <f t="shared" si="14"/>
        <v>Medium Risk</v>
      </c>
      <c r="AK44"/>
      <c r="AL44"/>
    </row>
    <row r="45" spans="1:39" x14ac:dyDescent="0.25">
      <c r="A45" s="6">
        <v>43144</v>
      </c>
      <c r="B45" s="3">
        <v>36</v>
      </c>
      <c r="C45" s="3" t="str">
        <f t="shared" si="0"/>
        <v>Mid</v>
      </c>
      <c r="D45" s="4">
        <v>30890</v>
      </c>
      <c r="E45" s="4">
        <f t="shared" si="1"/>
        <v>30890</v>
      </c>
      <c r="F45" s="3">
        <v>590</v>
      </c>
      <c r="G45" s="3">
        <f t="shared" si="2"/>
        <v>590</v>
      </c>
      <c r="H45" s="3" t="str">
        <f t="shared" si="3"/>
        <v>Good</v>
      </c>
      <c r="I45" s="5" t="s">
        <v>20</v>
      </c>
      <c r="J45" s="2" t="str">
        <f t="shared" si="4"/>
        <v>Employed</v>
      </c>
      <c r="K45" s="2" t="str">
        <f t="shared" si="5"/>
        <v>Employed</v>
      </c>
      <c r="L45" s="2" t="str">
        <f t="shared" si="6"/>
        <v>Employed</v>
      </c>
      <c r="M45" s="5" t="s">
        <v>32</v>
      </c>
      <c r="N45" s="2" t="str">
        <f t="shared" si="7"/>
        <v>High School</v>
      </c>
      <c r="O45" s="2" t="str">
        <f t="shared" si="8"/>
        <v>High School</v>
      </c>
      <c r="P45" s="4">
        <v>10176</v>
      </c>
      <c r="Q45" s="4">
        <f t="shared" si="9"/>
        <v>10176</v>
      </c>
      <c r="R45" s="18">
        <f t="shared" si="10"/>
        <v>0.3294269990288119</v>
      </c>
      <c r="S45" s="18" t="str">
        <f t="shared" si="11"/>
        <v>Conservative Borrower</v>
      </c>
      <c r="T45" s="3">
        <v>24</v>
      </c>
      <c r="U45" s="3">
        <f t="shared" si="12"/>
        <v>24</v>
      </c>
      <c r="V45" s="5" t="s">
        <v>35</v>
      </c>
      <c r="W45" s="5" t="s">
        <v>23</v>
      </c>
      <c r="X45" s="4">
        <v>289</v>
      </c>
      <c r="Y45" s="18">
        <v>0.124730217</v>
      </c>
      <c r="Z45" s="5" t="s">
        <v>31</v>
      </c>
      <c r="AA45" s="3">
        <v>23</v>
      </c>
      <c r="AB45" s="4">
        <v>11162</v>
      </c>
      <c r="AC45" s="4">
        <v>2574.166667</v>
      </c>
      <c r="AD45" s="4" t="str">
        <f t="shared" si="13"/>
        <v>Low Income</v>
      </c>
      <c r="AE45" s="4">
        <v>14676</v>
      </c>
      <c r="AF45" s="18">
        <v>0.17652664500000001</v>
      </c>
      <c r="AG45" s="3">
        <v>0</v>
      </c>
      <c r="AH45" s="3">
        <v>53</v>
      </c>
      <c r="AI45" s="2" t="str">
        <f t="shared" si="14"/>
        <v>Medium Risk</v>
      </c>
      <c r="AK45"/>
      <c r="AL45"/>
    </row>
    <row r="46" spans="1:39" x14ac:dyDescent="0.25">
      <c r="A46" s="6">
        <v>43145</v>
      </c>
      <c r="B46" s="3">
        <v>22</v>
      </c>
      <c r="C46" s="3" t="str">
        <f t="shared" si="0"/>
        <v>Young</v>
      </c>
      <c r="D46" s="4">
        <v>15561</v>
      </c>
      <c r="E46" s="4">
        <f t="shared" si="1"/>
        <v>15561</v>
      </c>
      <c r="F46" s="3">
        <v>500</v>
      </c>
      <c r="G46" s="3">
        <f t="shared" si="2"/>
        <v>500</v>
      </c>
      <c r="H46" s="3" t="str">
        <f t="shared" si="3"/>
        <v>Fair</v>
      </c>
      <c r="I46" s="5" t="s">
        <v>20</v>
      </c>
      <c r="J46" s="2" t="str">
        <f t="shared" si="4"/>
        <v>Employed</v>
      </c>
      <c r="K46" s="2" t="str">
        <f t="shared" si="5"/>
        <v>Employed</v>
      </c>
      <c r="L46" s="2" t="str">
        <f t="shared" si="6"/>
        <v>Employed</v>
      </c>
      <c r="M46" s="5" t="s">
        <v>32</v>
      </c>
      <c r="N46" s="2" t="str">
        <f t="shared" si="7"/>
        <v>High School</v>
      </c>
      <c r="O46" s="2" t="str">
        <f t="shared" si="8"/>
        <v>High School</v>
      </c>
      <c r="P46" s="4">
        <v>20169</v>
      </c>
      <c r="Q46" s="4">
        <f t="shared" si="9"/>
        <v>20169</v>
      </c>
      <c r="R46" s="18">
        <f t="shared" si="10"/>
        <v>1.2961249277038751</v>
      </c>
      <c r="S46" s="18" t="str">
        <f t="shared" si="11"/>
        <v>Aggressive Borrower</v>
      </c>
      <c r="T46" s="3">
        <v>36</v>
      </c>
      <c r="U46" s="3">
        <f t="shared" si="12"/>
        <v>36</v>
      </c>
      <c r="V46" s="5" t="s">
        <v>26</v>
      </c>
      <c r="W46" s="5" t="s">
        <v>30</v>
      </c>
      <c r="X46" s="4">
        <v>346</v>
      </c>
      <c r="Y46" s="18">
        <v>0.374558377</v>
      </c>
      <c r="Z46" s="5" t="s">
        <v>28</v>
      </c>
      <c r="AA46" s="3">
        <v>25</v>
      </c>
      <c r="AB46" s="4">
        <v>1929</v>
      </c>
      <c r="AC46" s="4">
        <v>1296.75</v>
      </c>
      <c r="AD46" s="4" t="str">
        <f t="shared" si="13"/>
        <v>Low Income</v>
      </c>
      <c r="AE46" s="4">
        <v>11052</v>
      </c>
      <c r="AF46" s="18">
        <v>0.2423903</v>
      </c>
      <c r="AG46" s="3">
        <v>0</v>
      </c>
      <c r="AH46" s="3">
        <v>55</v>
      </c>
      <c r="AI46" s="2" t="str">
        <f t="shared" si="14"/>
        <v>High Risk</v>
      </c>
      <c r="AK46"/>
      <c r="AL46"/>
    </row>
    <row r="47" spans="1:39" x14ac:dyDescent="0.25">
      <c r="A47" s="6">
        <v>43146</v>
      </c>
      <c r="B47" s="3">
        <v>31</v>
      </c>
      <c r="C47" s="3" t="str">
        <f t="shared" si="0"/>
        <v>Mid</v>
      </c>
      <c r="D47" s="4">
        <v>105957</v>
      </c>
      <c r="E47" s="4">
        <f t="shared" si="1"/>
        <v>105957</v>
      </c>
      <c r="F47" s="3">
        <v>530</v>
      </c>
      <c r="G47" s="3">
        <f t="shared" si="2"/>
        <v>530</v>
      </c>
      <c r="H47" s="3" t="str">
        <f t="shared" si="3"/>
        <v>Fair</v>
      </c>
      <c r="I47" s="5" t="s">
        <v>20</v>
      </c>
      <c r="J47" s="2" t="str">
        <f t="shared" si="4"/>
        <v>Employed</v>
      </c>
      <c r="K47" s="2" t="str">
        <f t="shared" si="5"/>
        <v>Employed</v>
      </c>
      <c r="L47" s="2" t="str">
        <f t="shared" si="6"/>
        <v>Employed</v>
      </c>
      <c r="M47" s="5" t="s">
        <v>32</v>
      </c>
      <c r="N47" s="2" t="str">
        <f t="shared" si="7"/>
        <v>High School</v>
      </c>
      <c r="O47" s="2" t="str">
        <f t="shared" si="8"/>
        <v>High School</v>
      </c>
      <c r="P47" s="4">
        <v>53987</v>
      </c>
      <c r="Q47" s="4">
        <f t="shared" si="9"/>
        <v>53987</v>
      </c>
      <c r="R47" s="18">
        <f t="shared" si="10"/>
        <v>0.50951801202374547</v>
      </c>
      <c r="S47" s="18" t="str">
        <f t="shared" si="11"/>
        <v>Moderate Borrower</v>
      </c>
      <c r="T47" s="3">
        <v>72</v>
      </c>
      <c r="U47" s="3">
        <f t="shared" si="12"/>
        <v>72</v>
      </c>
      <c r="V47" s="5" t="s">
        <v>26</v>
      </c>
      <c r="W47" s="5" t="s">
        <v>34</v>
      </c>
      <c r="X47" s="4">
        <v>399</v>
      </c>
      <c r="Y47" s="18">
        <v>0.62105919200000004</v>
      </c>
      <c r="Z47" s="5" t="s">
        <v>38</v>
      </c>
      <c r="AA47" s="3">
        <v>31</v>
      </c>
      <c r="AB47" s="4">
        <v>4218</v>
      </c>
      <c r="AC47" s="4">
        <v>8829.75</v>
      </c>
      <c r="AD47" s="4" t="str">
        <f t="shared" si="13"/>
        <v>Medium Income</v>
      </c>
      <c r="AE47" s="4">
        <v>95758</v>
      </c>
      <c r="AF47" s="18">
        <v>0.32675098800000002</v>
      </c>
      <c r="AG47" s="3">
        <v>0</v>
      </c>
      <c r="AH47" s="3">
        <v>54</v>
      </c>
      <c r="AI47" s="2" t="str">
        <f t="shared" si="14"/>
        <v>Medium Risk</v>
      </c>
      <c r="AK47"/>
      <c r="AL47"/>
    </row>
    <row r="48" spans="1:39" x14ac:dyDescent="0.25">
      <c r="A48" s="6">
        <v>43147</v>
      </c>
      <c r="B48" s="3">
        <v>34</v>
      </c>
      <c r="C48" s="3" t="str">
        <f t="shared" si="0"/>
        <v>Mid</v>
      </c>
      <c r="D48" s="4">
        <v>82887</v>
      </c>
      <c r="E48" s="4">
        <f t="shared" si="1"/>
        <v>82887</v>
      </c>
      <c r="F48" s="3">
        <v>545</v>
      </c>
      <c r="G48" s="3">
        <f t="shared" si="2"/>
        <v>545</v>
      </c>
      <c r="H48" s="3" t="str">
        <f t="shared" si="3"/>
        <v>Fair</v>
      </c>
      <c r="I48" s="5" t="s">
        <v>20</v>
      </c>
      <c r="J48" s="2" t="str">
        <f t="shared" si="4"/>
        <v>Employed</v>
      </c>
      <c r="K48" s="2" t="str">
        <f t="shared" si="5"/>
        <v>Employed</v>
      </c>
      <c r="L48" s="2" t="str">
        <f t="shared" si="6"/>
        <v>Employed</v>
      </c>
      <c r="M48" s="5" t="s">
        <v>32</v>
      </c>
      <c r="N48" s="2" t="str">
        <f t="shared" si="7"/>
        <v>High School</v>
      </c>
      <c r="O48" s="2" t="str">
        <f t="shared" si="8"/>
        <v>High School</v>
      </c>
      <c r="P48" s="4">
        <v>20996</v>
      </c>
      <c r="Q48" s="4">
        <f t="shared" si="9"/>
        <v>20996</v>
      </c>
      <c r="R48" s="18">
        <f t="shared" si="10"/>
        <v>0.25330872151242051</v>
      </c>
      <c r="S48" s="18" t="str">
        <f t="shared" si="11"/>
        <v>Conservative Borrower</v>
      </c>
      <c r="T48" s="3">
        <v>84</v>
      </c>
      <c r="U48" s="3">
        <f t="shared" si="12"/>
        <v>84</v>
      </c>
      <c r="V48" s="5" t="s">
        <v>35</v>
      </c>
      <c r="W48" s="5" t="s">
        <v>34</v>
      </c>
      <c r="X48" s="4">
        <v>471</v>
      </c>
      <c r="Y48" s="18">
        <v>0.15159594800000001</v>
      </c>
      <c r="Z48" s="5" t="s">
        <v>34</v>
      </c>
      <c r="AA48" s="3">
        <v>19</v>
      </c>
      <c r="AB48" s="4">
        <v>16502</v>
      </c>
      <c r="AC48" s="4">
        <v>6907.25</v>
      </c>
      <c r="AD48" s="4" t="str">
        <f t="shared" si="13"/>
        <v>Medium Income</v>
      </c>
      <c r="AE48" s="4">
        <v>4958</v>
      </c>
      <c r="AF48" s="18">
        <v>0.27958320800000003</v>
      </c>
      <c r="AG48" s="3">
        <v>0</v>
      </c>
      <c r="AH48" s="3">
        <v>50</v>
      </c>
      <c r="AI48" s="2" t="str">
        <f t="shared" si="14"/>
        <v>Medium Risk</v>
      </c>
      <c r="AK48"/>
      <c r="AL48"/>
    </row>
    <row r="49" spans="1:38" x14ac:dyDescent="0.25">
      <c r="A49" s="6">
        <v>43148</v>
      </c>
      <c r="B49" s="3">
        <v>52</v>
      </c>
      <c r="C49" s="3" t="str">
        <f t="shared" si="0"/>
        <v>Senior</v>
      </c>
      <c r="D49" s="4">
        <v>53555</v>
      </c>
      <c r="E49" s="4">
        <f t="shared" si="1"/>
        <v>53555</v>
      </c>
      <c r="F49" s="3">
        <v>631</v>
      </c>
      <c r="G49" s="3">
        <f t="shared" si="2"/>
        <v>631</v>
      </c>
      <c r="H49" s="3" t="str">
        <f t="shared" si="3"/>
        <v>Good</v>
      </c>
      <c r="I49" s="5" t="s">
        <v>20</v>
      </c>
      <c r="J49" s="2" t="str">
        <f t="shared" si="4"/>
        <v>Employed</v>
      </c>
      <c r="K49" s="2" t="str">
        <f t="shared" si="5"/>
        <v>Employed</v>
      </c>
      <c r="L49" s="2" t="str">
        <f t="shared" si="6"/>
        <v>Employed</v>
      </c>
      <c r="M49" s="5" t="s">
        <v>25</v>
      </c>
      <c r="N49" s="2" t="str">
        <f t="shared" si="7"/>
        <v>Associate</v>
      </c>
      <c r="O49" s="2" t="str">
        <f t="shared" si="8"/>
        <v>Associate</v>
      </c>
      <c r="P49" s="4">
        <v>29418</v>
      </c>
      <c r="Q49" s="4">
        <f t="shared" si="9"/>
        <v>29418</v>
      </c>
      <c r="R49" s="18">
        <f t="shared" si="10"/>
        <v>0.54930445336569877</v>
      </c>
      <c r="S49" s="18" t="str">
        <f t="shared" si="11"/>
        <v>Moderate Borrower</v>
      </c>
      <c r="T49" s="3">
        <v>60</v>
      </c>
      <c r="U49" s="3">
        <f t="shared" si="12"/>
        <v>60</v>
      </c>
      <c r="V49" s="5" t="s">
        <v>35</v>
      </c>
      <c r="W49" s="5" t="s">
        <v>23</v>
      </c>
      <c r="X49" s="4">
        <v>221</v>
      </c>
      <c r="Y49" s="18">
        <v>0.147909138</v>
      </c>
      <c r="Z49" s="5" t="s">
        <v>31</v>
      </c>
      <c r="AA49" s="3">
        <v>28</v>
      </c>
      <c r="AB49" s="4">
        <v>9902</v>
      </c>
      <c r="AC49" s="4">
        <v>4462.9166670000004</v>
      </c>
      <c r="AD49" s="4" t="str">
        <f t="shared" si="13"/>
        <v>Low Income</v>
      </c>
      <c r="AE49" s="4">
        <v>2753</v>
      </c>
      <c r="AF49" s="18">
        <v>0.21766388</v>
      </c>
      <c r="AG49" s="3">
        <v>0</v>
      </c>
      <c r="AH49" s="3">
        <v>47</v>
      </c>
      <c r="AI49" s="2" t="str">
        <f t="shared" si="14"/>
        <v>Medium Risk</v>
      </c>
      <c r="AK49"/>
      <c r="AL49"/>
    </row>
    <row r="50" spans="1:38" x14ac:dyDescent="0.25">
      <c r="A50" s="6">
        <v>43149</v>
      </c>
      <c r="B50" s="3">
        <v>44</v>
      </c>
      <c r="C50" s="3" t="str">
        <f t="shared" si="0"/>
        <v>Senior</v>
      </c>
      <c r="D50" s="4">
        <v>105639</v>
      </c>
      <c r="E50" s="4">
        <f t="shared" si="1"/>
        <v>105639</v>
      </c>
      <c r="F50" s="3">
        <v>627</v>
      </c>
      <c r="G50" s="3">
        <f t="shared" si="2"/>
        <v>627</v>
      </c>
      <c r="H50" s="3" t="str">
        <f t="shared" si="3"/>
        <v>Good</v>
      </c>
      <c r="I50" s="5" t="s">
        <v>20</v>
      </c>
      <c r="J50" s="2" t="str">
        <f t="shared" si="4"/>
        <v>Employed</v>
      </c>
      <c r="K50" s="2" t="str">
        <f t="shared" si="5"/>
        <v>Employed</v>
      </c>
      <c r="L50" s="2" t="str">
        <f t="shared" si="6"/>
        <v>Employed</v>
      </c>
      <c r="M50" s="5" t="s">
        <v>32</v>
      </c>
      <c r="N50" s="2" t="str">
        <f t="shared" si="7"/>
        <v>High School</v>
      </c>
      <c r="O50" s="2" t="str">
        <f t="shared" si="8"/>
        <v>High School</v>
      </c>
      <c r="P50" s="4">
        <v>20409</v>
      </c>
      <c r="Q50" s="4">
        <f t="shared" si="9"/>
        <v>20409</v>
      </c>
      <c r="R50" s="18">
        <f t="shared" si="10"/>
        <v>0.19319569477181722</v>
      </c>
      <c r="S50" s="18" t="str">
        <f t="shared" si="11"/>
        <v>Conservative Borrower</v>
      </c>
      <c r="T50" s="3">
        <v>108</v>
      </c>
      <c r="U50" s="3">
        <f t="shared" si="12"/>
        <v>108</v>
      </c>
      <c r="V50" s="5" t="s">
        <v>44</v>
      </c>
      <c r="W50" s="5" t="s">
        <v>30</v>
      </c>
      <c r="X50" s="4">
        <v>387</v>
      </c>
      <c r="Y50" s="18">
        <v>0.32707839700000002</v>
      </c>
      <c r="Z50" s="5" t="s">
        <v>24</v>
      </c>
      <c r="AA50" s="3">
        <v>22</v>
      </c>
      <c r="AB50" s="4">
        <v>3379</v>
      </c>
      <c r="AC50" s="4">
        <v>8803.25</v>
      </c>
      <c r="AD50" s="4" t="str">
        <f t="shared" si="13"/>
        <v>Medium Income</v>
      </c>
      <c r="AE50" s="4">
        <v>142935</v>
      </c>
      <c r="AF50" s="18">
        <v>0.26374022699999999</v>
      </c>
      <c r="AG50" s="3">
        <v>0</v>
      </c>
      <c r="AH50" s="3">
        <v>46</v>
      </c>
      <c r="AI50" s="2" t="str">
        <f t="shared" si="14"/>
        <v>Medium Risk</v>
      </c>
      <c r="AK50"/>
      <c r="AL50"/>
    </row>
    <row r="51" spans="1:38" x14ac:dyDescent="0.25">
      <c r="A51" s="6">
        <v>43150</v>
      </c>
      <c r="B51" s="3">
        <v>18</v>
      </c>
      <c r="C51" s="3" t="str">
        <f t="shared" si="0"/>
        <v>Young</v>
      </c>
      <c r="D51" s="4">
        <v>58342</v>
      </c>
      <c r="E51" s="4">
        <f t="shared" si="1"/>
        <v>58342</v>
      </c>
      <c r="F51" s="3">
        <v>519</v>
      </c>
      <c r="G51" s="3">
        <f t="shared" si="2"/>
        <v>519</v>
      </c>
      <c r="H51" s="3" t="str">
        <f t="shared" si="3"/>
        <v>Fair</v>
      </c>
      <c r="I51" s="5" t="s">
        <v>20</v>
      </c>
      <c r="J51" s="2" t="str">
        <f t="shared" si="4"/>
        <v>Employed</v>
      </c>
      <c r="K51" s="2" t="str">
        <f t="shared" si="5"/>
        <v>Employed</v>
      </c>
      <c r="L51" s="2" t="str">
        <f t="shared" si="6"/>
        <v>Employed</v>
      </c>
      <c r="M51" s="5" t="s">
        <v>32</v>
      </c>
      <c r="N51" s="2" t="str">
        <f t="shared" si="7"/>
        <v>High School</v>
      </c>
      <c r="O51" s="2" t="str">
        <f t="shared" si="8"/>
        <v>High School</v>
      </c>
      <c r="P51" s="4">
        <v>10077</v>
      </c>
      <c r="Q51" s="4">
        <f t="shared" si="9"/>
        <v>10077</v>
      </c>
      <c r="R51" s="18">
        <f t="shared" si="10"/>
        <v>0.17272290973912446</v>
      </c>
      <c r="S51" s="18" t="str">
        <f t="shared" si="11"/>
        <v>Conservative Borrower</v>
      </c>
      <c r="T51" s="3">
        <v>24</v>
      </c>
      <c r="U51" s="3">
        <f t="shared" si="12"/>
        <v>24</v>
      </c>
      <c r="V51" s="5" t="s">
        <v>26</v>
      </c>
      <c r="W51" s="5" t="s">
        <v>27</v>
      </c>
      <c r="X51" s="4">
        <v>592</v>
      </c>
      <c r="Y51" s="18">
        <v>0.19286915600000001</v>
      </c>
      <c r="Z51" s="5" t="s">
        <v>28</v>
      </c>
      <c r="AA51" s="3">
        <v>20</v>
      </c>
      <c r="AB51" s="4">
        <v>5076</v>
      </c>
      <c r="AC51" s="4">
        <v>4861.8333329999996</v>
      </c>
      <c r="AD51" s="4" t="str">
        <f t="shared" si="13"/>
        <v>Low Income</v>
      </c>
      <c r="AE51" s="4">
        <v>9558</v>
      </c>
      <c r="AF51" s="18">
        <v>0.26069904999999999</v>
      </c>
      <c r="AG51" s="3">
        <v>0</v>
      </c>
      <c r="AH51" s="3">
        <v>50</v>
      </c>
      <c r="AI51" s="2" t="str">
        <f t="shared" si="14"/>
        <v>Medium Risk</v>
      </c>
    </row>
    <row r="52" spans="1:38" x14ac:dyDescent="0.25">
      <c r="A52" s="6">
        <v>43151</v>
      </c>
      <c r="B52" s="3">
        <v>43</v>
      </c>
      <c r="C52" s="3" t="str">
        <f t="shared" si="0"/>
        <v>Senior</v>
      </c>
      <c r="D52" s="4">
        <v>121939</v>
      </c>
      <c r="E52" s="4">
        <f t="shared" si="1"/>
        <v>121939</v>
      </c>
      <c r="F52" s="3">
        <v>653</v>
      </c>
      <c r="G52" s="3">
        <f t="shared" si="2"/>
        <v>653</v>
      </c>
      <c r="H52" s="3" t="str">
        <f t="shared" si="3"/>
        <v>Excellent</v>
      </c>
      <c r="I52" s="5" t="s">
        <v>20</v>
      </c>
      <c r="J52" s="2" t="str">
        <f t="shared" si="4"/>
        <v>Employed</v>
      </c>
      <c r="K52" s="2" t="str">
        <f t="shared" si="5"/>
        <v>Employed</v>
      </c>
      <c r="L52" s="2" t="str">
        <f t="shared" si="6"/>
        <v>Employed</v>
      </c>
      <c r="N52" s="2" t="str">
        <f t="shared" si="7"/>
        <v/>
      </c>
      <c r="O52" s="2" t="str">
        <f t="shared" si="8"/>
        <v>Bachelor</v>
      </c>
      <c r="P52" s="4">
        <v>41215</v>
      </c>
      <c r="Q52" s="4">
        <f t="shared" si="9"/>
        <v>41215</v>
      </c>
      <c r="R52" s="18">
        <f t="shared" si="10"/>
        <v>0.33799686728610207</v>
      </c>
      <c r="S52" s="18" t="str">
        <f t="shared" si="11"/>
        <v>Conservative Borrower</v>
      </c>
      <c r="T52" s="3">
        <v>48</v>
      </c>
      <c r="U52" s="3">
        <f t="shared" si="12"/>
        <v>48</v>
      </c>
      <c r="V52" s="5" t="s">
        <v>35</v>
      </c>
      <c r="W52" s="5" t="s">
        <v>27</v>
      </c>
      <c r="X52" s="4">
        <v>220</v>
      </c>
      <c r="Y52" s="18">
        <v>0.24442512299999999</v>
      </c>
      <c r="Z52" s="5" t="s">
        <v>34</v>
      </c>
      <c r="AA52" s="3">
        <v>30</v>
      </c>
      <c r="AB52" s="4">
        <v>1365</v>
      </c>
      <c r="AC52" s="4">
        <v>10161.583329999999</v>
      </c>
      <c r="AD52" s="4" t="str">
        <f t="shared" si="13"/>
        <v>Medium Income</v>
      </c>
      <c r="AE52" s="4">
        <v>185710</v>
      </c>
      <c r="AF52" s="18">
        <v>0.18464928</v>
      </c>
      <c r="AG52" s="3">
        <v>1</v>
      </c>
      <c r="AH52" s="3">
        <v>32.799999999999997</v>
      </c>
      <c r="AI52" s="2" t="str">
        <f t="shared" si="14"/>
        <v>Low Risk</v>
      </c>
    </row>
    <row r="53" spans="1:38" x14ac:dyDescent="0.25">
      <c r="A53" s="6">
        <v>43152</v>
      </c>
      <c r="B53" s="3">
        <v>35</v>
      </c>
      <c r="C53" s="3" t="str">
        <f t="shared" si="0"/>
        <v>Mid</v>
      </c>
      <c r="D53" s="4">
        <v>16054</v>
      </c>
      <c r="E53" s="4">
        <f t="shared" si="1"/>
        <v>16054</v>
      </c>
      <c r="F53" s="3">
        <v>526</v>
      </c>
      <c r="G53" s="3">
        <f t="shared" si="2"/>
        <v>526</v>
      </c>
      <c r="H53" s="3" t="str">
        <f t="shared" si="3"/>
        <v>Fair</v>
      </c>
      <c r="I53" s="5" t="s">
        <v>20</v>
      </c>
      <c r="J53" s="2" t="str">
        <f t="shared" si="4"/>
        <v>Employed</v>
      </c>
      <c r="K53" s="2" t="str">
        <f t="shared" si="5"/>
        <v>Employed</v>
      </c>
      <c r="L53" s="2" t="str">
        <f t="shared" si="6"/>
        <v>Employed</v>
      </c>
      <c r="M53" s="5" t="s">
        <v>25</v>
      </c>
      <c r="N53" s="2" t="str">
        <f t="shared" si="7"/>
        <v>Associate</v>
      </c>
      <c r="O53" s="2" t="str">
        <f t="shared" si="8"/>
        <v>Associate</v>
      </c>
      <c r="P53" s="4">
        <v>20612</v>
      </c>
      <c r="Q53" s="4">
        <f t="shared" si="9"/>
        <v>20612</v>
      </c>
      <c r="R53" s="18">
        <f t="shared" si="10"/>
        <v>1.2839167808645819</v>
      </c>
      <c r="S53" s="18" t="str">
        <f t="shared" si="11"/>
        <v>Aggressive Borrower</v>
      </c>
      <c r="T53" s="3">
        <v>36</v>
      </c>
      <c r="U53" s="3">
        <f t="shared" si="12"/>
        <v>36</v>
      </c>
      <c r="V53" s="5" t="s">
        <v>22</v>
      </c>
      <c r="W53" s="5" t="s">
        <v>23</v>
      </c>
      <c r="X53" s="4">
        <v>465</v>
      </c>
      <c r="Y53" s="18">
        <v>0.206533044</v>
      </c>
      <c r="Z53" s="5" t="s">
        <v>31</v>
      </c>
      <c r="AA53" s="3">
        <v>25</v>
      </c>
      <c r="AB53" s="4">
        <v>4127</v>
      </c>
      <c r="AC53" s="4">
        <v>1337.833333</v>
      </c>
      <c r="AD53" s="4" t="str">
        <f t="shared" si="13"/>
        <v>Low Income</v>
      </c>
      <c r="AE53" s="4">
        <v>39270</v>
      </c>
      <c r="AF53" s="18">
        <v>0.23166382799999999</v>
      </c>
      <c r="AG53" s="3">
        <v>0</v>
      </c>
      <c r="AH53" s="3">
        <v>53</v>
      </c>
      <c r="AI53" s="2" t="str">
        <f t="shared" si="14"/>
        <v>Medium Risk</v>
      </c>
    </row>
    <row r="54" spans="1:38" x14ac:dyDescent="0.25">
      <c r="A54" s="6">
        <v>43153</v>
      </c>
      <c r="B54" s="3">
        <v>31</v>
      </c>
      <c r="C54" s="3" t="str">
        <f t="shared" si="0"/>
        <v>Mid</v>
      </c>
      <c r="D54" s="4">
        <v>36057</v>
      </c>
      <c r="E54" s="4">
        <f t="shared" si="1"/>
        <v>36057</v>
      </c>
      <c r="F54" s="3">
        <v>592</v>
      </c>
      <c r="G54" s="3">
        <f t="shared" si="2"/>
        <v>592</v>
      </c>
      <c r="H54" s="3" t="str">
        <f t="shared" si="3"/>
        <v>Good</v>
      </c>
      <c r="I54" s="5" t="s">
        <v>20</v>
      </c>
      <c r="J54" s="2" t="str">
        <f t="shared" si="4"/>
        <v>Employed</v>
      </c>
      <c r="K54" s="2" t="str">
        <f t="shared" si="5"/>
        <v>Employed</v>
      </c>
      <c r="L54" s="2" t="str">
        <f t="shared" si="6"/>
        <v>Employed</v>
      </c>
      <c r="M54" s="5" t="s">
        <v>25</v>
      </c>
      <c r="N54" s="2" t="str">
        <f t="shared" si="7"/>
        <v>Associate</v>
      </c>
      <c r="O54" s="2" t="str">
        <f t="shared" si="8"/>
        <v>Associate</v>
      </c>
      <c r="P54" s="4">
        <v>29501</v>
      </c>
      <c r="Q54" s="4">
        <f t="shared" si="9"/>
        <v>29501</v>
      </c>
      <c r="R54" s="18">
        <f t="shared" si="10"/>
        <v>0.8181767756607593</v>
      </c>
      <c r="S54" s="18" t="str">
        <f t="shared" si="11"/>
        <v>Moderate Borrower</v>
      </c>
      <c r="T54" s="3">
        <v>36</v>
      </c>
      <c r="U54" s="3">
        <f t="shared" si="12"/>
        <v>36</v>
      </c>
      <c r="V54" s="5" t="s">
        <v>22</v>
      </c>
      <c r="W54" s="5" t="s">
        <v>34</v>
      </c>
      <c r="X54" s="4">
        <v>384</v>
      </c>
      <c r="Y54" s="18">
        <v>0.187428659</v>
      </c>
      <c r="Z54" s="5" t="s">
        <v>24</v>
      </c>
      <c r="AA54" s="3">
        <v>18</v>
      </c>
      <c r="AB54" s="4">
        <v>2220</v>
      </c>
      <c r="AC54" s="4">
        <v>3004.75</v>
      </c>
      <c r="AD54" s="4" t="str">
        <f t="shared" si="13"/>
        <v>Low Income</v>
      </c>
      <c r="AE54" s="4">
        <v>1500</v>
      </c>
      <c r="AF54" s="18">
        <v>0.21428528099999999</v>
      </c>
      <c r="AG54" s="3">
        <v>0</v>
      </c>
      <c r="AH54" s="3">
        <v>51</v>
      </c>
      <c r="AI54" s="2" t="str">
        <f t="shared" si="14"/>
        <v>Medium Risk</v>
      </c>
    </row>
    <row r="55" spans="1:38" x14ac:dyDescent="0.25">
      <c r="A55" s="6">
        <v>43154</v>
      </c>
      <c r="B55" s="3">
        <v>47</v>
      </c>
      <c r="C55" s="3" t="str">
        <f t="shared" si="0"/>
        <v>Senior</v>
      </c>
      <c r="D55" s="4">
        <v>124086</v>
      </c>
      <c r="E55" s="4">
        <f t="shared" si="1"/>
        <v>124086</v>
      </c>
      <c r="F55" s="3">
        <v>631</v>
      </c>
      <c r="G55" s="3">
        <f t="shared" si="2"/>
        <v>631</v>
      </c>
      <c r="H55" s="3" t="str">
        <f t="shared" si="3"/>
        <v>Good</v>
      </c>
      <c r="I55" s="5" t="s">
        <v>20</v>
      </c>
      <c r="J55" s="2" t="str">
        <f t="shared" si="4"/>
        <v>Employed</v>
      </c>
      <c r="K55" s="2" t="str">
        <f t="shared" si="5"/>
        <v>Employed</v>
      </c>
      <c r="L55" s="2" t="str">
        <f t="shared" si="6"/>
        <v>Employed</v>
      </c>
      <c r="M55" s="5" t="s">
        <v>32</v>
      </c>
      <c r="N55" s="2" t="str">
        <f t="shared" si="7"/>
        <v>High School</v>
      </c>
      <c r="O55" s="2" t="str">
        <f t="shared" si="8"/>
        <v>High School</v>
      </c>
      <c r="P55" s="4">
        <v>36798</v>
      </c>
      <c r="Q55" s="4">
        <f t="shared" si="9"/>
        <v>36798</v>
      </c>
      <c r="R55" s="18">
        <f t="shared" si="10"/>
        <v>0.29655239108360332</v>
      </c>
      <c r="S55" s="18" t="str">
        <f t="shared" si="11"/>
        <v>Conservative Borrower</v>
      </c>
      <c r="T55" s="3">
        <v>24</v>
      </c>
      <c r="U55" s="3">
        <f t="shared" si="12"/>
        <v>24</v>
      </c>
      <c r="V55" s="5" t="s">
        <v>44</v>
      </c>
      <c r="W55" s="5" t="s">
        <v>27</v>
      </c>
      <c r="X55" s="4">
        <v>713</v>
      </c>
      <c r="Y55" s="18">
        <v>0.33971447500000002</v>
      </c>
      <c r="Z55" s="5" t="s">
        <v>38</v>
      </c>
      <c r="AA55" s="3">
        <v>27</v>
      </c>
      <c r="AB55" s="4">
        <v>3281</v>
      </c>
      <c r="AC55" s="4">
        <v>10340.5</v>
      </c>
      <c r="AD55" s="4" t="str">
        <f t="shared" si="13"/>
        <v>Medium Income</v>
      </c>
      <c r="AE55" s="4">
        <v>10479</v>
      </c>
      <c r="AF55" s="18">
        <v>0.16765179899999999</v>
      </c>
      <c r="AG55" s="3">
        <v>1</v>
      </c>
      <c r="AH55" s="3">
        <v>39.200000000000003</v>
      </c>
      <c r="AI55" s="2" t="str">
        <f t="shared" si="14"/>
        <v>Low Risk</v>
      </c>
    </row>
    <row r="56" spans="1:38" x14ac:dyDescent="0.25">
      <c r="A56" s="6">
        <v>43155</v>
      </c>
      <c r="B56" s="3">
        <v>52</v>
      </c>
      <c r="C56" s="3" t="str">
        <f t="shared" si="0"/>
        <v>Senior</v>
      </c>
      <c r="D56" s="4">
        <v>272693</v>
      </c>
      <c r="E56" s="4">
        <f t="shared" si="1"/>
        <v>272693</v>
      </c>
      <c r="F56" s="3">
        <v>586</v>
      </c>
      <c r="G56" s="3">
        <f t="shared" si="2"/>
        <v>586</v>
      </c>
      <c r="H56" s="3" t="str">
        <f t="shared" si="3"/>
        <v>Good</v>
      </c>
      <c r="I56" s="5" t="s">
        <v>20</v>
      </c>
      <c r="J56" s="2" t="str">
        <f t="shared" si="4"/>
        <v>Employed</v>
      </c>
      <c r="K56" s="2" t="str">
        <f t="shared" si="5"/>
        <v>Employed</v>
      </c>
      <c r="L56" s="2" t="str">
        <f t="shared" si="6"/>
        <v>Employed</v>
      </c>
      <c r="M56" s="5" t="s">
        <v>29</v>
      </c>
      <c r="N56" s="2" t="str">
        <f t="shared" si="7"/>
        <v>Bachelor</v>
      </c>
      <c r="O56" s="2" t="str">
        <f t="shared" si="8"/>
        <v>Bachelor</v>
      </c>
      <c r="P56" s="4">
        <v>19717</v>
      </c>
      <c r="Q56" s="4">
        <f t="shared" si="9"/>
        <v>19717</v>
      </c>
      <c r="R56" s="18">
        <f t="shared" si="10"/>
        <v>7.2304752963955804E-2</v>
      </c>
      <c r="S56" s="18" t="str">
        <f t="shared" si="11"/>
        <v>Conservative Borrower</v>
      </c>
      <c r="T56" s="3">
        <v>84</v>
      </c>
      <c r="U56" s="3">
        <f t="shared" si="12"/>
        <v>84</v>
      </c>
      <c r="V56" s="5" t="s">
        <v>22</v>
      </c>
      <c r="W56" s="5" t="s">
        <v>30</v>
      </c>
      <c r="X56" s="4">
        <v>278</v>
      </c>
      <c r="Y56" s="18">
        <v>0.27015750199999999</v>
      </c>
      <c r="Z56" s="5" t="s">
        <v>38</v>
      </c>
      <c r="AA56" s="3">
        <v>19</v>
      </c>
      <c r="AB56" s="4">
        <v>801</v>
      </c>
      <c r="AC56" s="4">
        <v>22724.416669999999</v>
      </c>
      <c r="AD56" s="4" t="str">
        <f t="shared" si="13"/>
        <v>High Income</v>
      </c>
      <c r="AE56" s="4">
        <v>88895</v>
      </c>
      <c r="AF56" s="18">
        <v>0.218114526</v>
      </c>
      <c r="AG56" s="3">
        <v>1</v>
      </c>
      <c r="AH56" s="3">
        <v>38.4</v>
      </c>
      <c r="AI56" s="2" t="str">
        <f t="shared" si="14"/>
        <v>Low Risk</v>
      </c>
    </row>
    <row r="57" spans="1:38" x14ac:dyDescent="0.25">
      <c r="A57" s="6">
        <v>43156</v>
      </c>
      <c r="B57" s="3">
        <v>51</v>
      </c>
      <c r="C57" s="3" t="str">
        <f t="shared" si="0"/>
        <v>Senior</v>
      </c>
      <c r="D57" s="4">
        <v>48757</v>
      </c>
      <c r="E57" s="4">
        <f t="shared" si="1"/>
        <v>48757</v>
      </c>
      <c r="F57" s="3">
        <v>615</v>
      </c>
      <c r="G57" s="3">
        <f t="shared" si="2"/>
        <v>615</v>
      </c>
      <c r="H57" s="3" t="str">
        <f t="shared" si="3"/>
        <v>Good</v>
      </c>
      <c r="I57" s="5" t="s">
        <v>20</v>
      </c>
      <c r="J57" s="2" t="str">
        <f t="shared" si="4"/>
        <v>Employed</v>
      </c>
      <c r="K57" s="2" t="str">
        <f t="shared" si="5"/>
        <v>Employed</v>
      </c>
      <c r="L57" s="2" t="str">
        <f t="shared" si="6"/>
        <v>Employed</v>
      </c>
      <c r="M57" s="5" t="s">
        <v>29</v>
      </c>
      <c r="N57" s="2" t="str">
        <f t="shared" si="7"/>
        <v>Bachelor</v>
      </c>
      <c r="O57" s="2" t="str">
        <f t="shared" si="8"/>
        <v>Bachelor</v>
      </c>
      <c r="P57" s="4">
        <v>16173</v>
      </c>
      <c r="Q57" s="4">
        <f t="shared" si="9"/>
        <v>16173</v>
      </c>
      <c r="R57" s="18">
        <f t="shared" si="10"/>
        <v>0.3317062165432656</v>
      </c>
      <c r="S57" s="18" t="str">
        <f t="shared" si="11"/>
        <v>Conservative Borrower</v>
      </c>
      <c r="T57" s="3">
        <v>84</v>
      </c>
      <c r="U57" s="3">
        <f t="shared" si="12"/>
        <v>84</v>
      </c>
      <c r="V57" s="5" t="s">
        <v>35</v>
      </c>
      <c r="W57" s="5" t="s">
        <v>27</v>
      </c>
      <c r="X57" s="4">
        <v>817</v>
      </c>
      <c r="Y57" s="18">
        <v>0.30537671700000002</v>
      </c>
      <c r="Z57" s="5" t="s">
        <v>28</v>
      </c>
      <c r="AA57" s="3">
        <v>28</v>
      </c>
      <c r="AB57" s="4">
        <v>21739</v>
      </c>
      <c r="AC57" s="4">
        <v>4063.083333</v>
      </c>
      <c r="AD57" s="4" t="str">
        <f t="shared" si="13"/>
        <v>Low Income</v>
      </c>
      <c r="AE57" s="4">
        <v>3120</v>
      </c>
      <c r="AF57" s="18">
        <v>0.22132280500000001</v>
      </c>
      <c r="AG57" s="3">
        <v>0</v>
      </c>
      <c r="AH57" s="3">
        <v>52</v>
      </c>
      <c r="AI57" s="2" t="str">
        <f t="shared" si="14"/>
        <v>Medium Risk</v>
      </c>
    </row>
    <row r="58" spans="1:38" x14ac:dyDescent="0.25">
      <c r="A58" s="6">
        <v>43157</v>
      </c>
      <c r="B58" s="3">
        <v>29</v>
      </c>
      <c r="C58" s="3" t="str">
        <f t="shared" si="0"/>
        <v>Mid</v>
      </c>
      <c r="D58" s="4">
        <v>31683</v>
      </c>
      <c r="E58" s="4">
        <f t="shared" si="1"/>
        <v>31683</v>
      </c>
      <c r="F58" s="3">
        <v>498</v>
      </c>
      <c r="G58" s="3">
        <f t="shared" si="2"/>
        <v>498</v>
      </c>
      <c r="H58" s="3" t="str">
        <f t="shared" si="3"/>
        <v>Fair</v>
      </c>
      <c r="I58" s="5" t="s">
        <v>20</v>
      </c>
      <c r="J58" s="2" t="str">
        <f t="shared" si="4"/>
        <v>Employed</v>
      </c>
      <c r="K58" s="2" t="str">
        <f t="shared" si="5"/>
        <v>Employed</v>
      </c>
      <c r="L58" s="2" t="str">
        <f t="shared" si="6"/>
        <v>Employed</v>
      </c>
      <c r="M58" s="5" t="s">
        <v>25</v>
      </c>
      <c r="N58" s="2" t="str">
        <f t="shared" si="7"/>
        <v>Associate</v>
      </c>
      <c r="O58" s="2" t="str">
        <f t="shared" si="8"/>
        <v>Associate</v>
      </c>
      <c r="P58" s="4">
        <v>10566</v>
      </c>
      <c r="Q58" s="4">
        <f t="shared" si="9"/>
        <v>10566</v>
      </c>
      <c r="R58" s="18">
        <f t="shared" si="10"/>
        <v>0.3334911466717167</v>
      </c>
      <c r="S58" s="18" t="str">
        <f t="shared" si="11"/>
        <v>Conservative Borrower</v>
      </c>
      <c r="T58" s="3">
        <v>24</v>
      </c>
      <c r="U58" s="3">
        <f t="shared" si="12"/>
        <v>24</v>
      </c>
      <c r="V58" s="5" t="s">
        <v>22</v>
      </c>
      <c r="W58" s="5" t="s">
        <v>34</v>
      </c>
      <c r="X58" s="4">
        <v>183</v>
      </c>
      <c r="Y58" s="18">
        <v>9.0370618999999999E-2</v>
      </c>
      <c r="Z58" s="5" t="s">
        <v>28</v>
      </c>
      <c r="AA58" s="3">
        <v>22</v>
      </c>
      <c r="AB58" s="4">
        <v>30896</v>
      </c>
      <c r="AC58" s="4">
        <v>2640.25</v>
      </c>
      <c r="AD58" s="4" t="str">
        <f t="shared" si="13"/>
        <v>Low Income</v>
      </c>
      <c r="AE58" s="4">
        <v>154938</v>
      </c>
      <c r="AF58" s="18">
        <v>0.20947143800000001</v>
      </c>
      <c r="AG58" s="3">
        <v>0</v>
      </c>
      <c r="AH58" s="3">
        <v>48</v>
      </c>
      <c r="AI58" s="2" t="str">
        <f t="shared" si="14"/>
        <v>Medium Risk</v>
      </c>
    </row>
    <row r="59" spans="1:38" x14ac:dyDescent="0.25">
      <c r="A59" s="6">
        <v>43158</v>
      </c>
      <c r="B59" s="3">
        <v>36</v>
      </c>
      <c r="C59" s="3" t="str">
        <f t="shared" si="0"/>
        <v>Mid</v>
      </c>
      <c r="D59" s="4">
        <v>69003</v>
      </c>
      <c r="E59" s="4">
        <f t="shared" si="1"/>
        <v>69003</v>
      </c>
      <c r="F59" s="3">
        <v>499</v>
      </c>
      <c r="G59" s="3">
        <f t="shared" si="2"/>
        <v>499</v>
      </c>
      <c r="H59" s="3" t="str">
        <f t="shared" si="3"/>
        <v>Fair</v>
      </c>
      <c r="I59" s="5" t="s">
        <v>33</v>
      </c>
      <c r="J59" s="2" t="str">
        <f t="shared" si="4"/>
        <v>Self-Employed</v>
      </c>
      <c r="K59" s="2" t="str">
        <f t="shared" si="5"/>
        <v>Self-Employed</v>
      </c>
      <c r="L59" s="2" t="str">
        <f t="shared" si="6"/>
        <v>Self-Employed</v>
      </c>
      <c r="M59" s="5" t="s">
        <v>25</v>
      </c>
      <c r="N59" s="2" t="str">
        <f t="shared" si="7"/>
        <v>Associate</v>
      </c>
      <c r="O59" s="2" t="str">
        <f t="shared" si="8"/>
        <v>Associate</v>
      </c>
      <c r="P59" s="4">
        <v>5376</v>
      </c>
      <c r="Q59" s="4">
        <f t="shared" si="9"/>
        <v>5376</v>
      </c>
      <c r="R59" s="18">
        <f t="shared" si="10"/>
        <v>7.7909656101908614E-2</v>
      </c>
      <c r="S59" s="18" t="str">
        <f t="shared" si="11"/>
        <v>Conservative Borrower</v>
      </c>
      <c r="T59" s="3">
        <v>96</v>
      </c>
      <c r="U59" s="3">
        <f t="shared" si="12"/>
        <v>96</v>
      </c>
      <c r="V59" s="5" t="s">
        <v>26</v>
      </c>
      <c r="W59" s="5" t="s">
        <v>27</v>
      </c>
      <c r="X59" s="4">
        <v>458</v>
      </c>
      <c r="Y59" s="18">
        <v>0.17437981899999999</v>
      </c>
      <c r="Z59" s="5" t="s">
        <v>38</v>
      </c>
      <c r="AA59" s="3">
        <v>28</v>
      </c>
      <c r="AB59" s="4">
        <v>983</v>
      </c>
      <c r="AC59" s="4">
        <v>5750.25</v>
      </c>
      <c r="AD59" s="4" t="str">
        <f t="shared" si="13"/>
        <v>Medium Income</v>
      </c>
      <c r="AE59" s="4">
        <v>13502</v>
      </c>
      <c r="AF59" s="18">
        <v>0.24841496800000001</v>
      </c>
      <c r="AG59" s="3">
        <v>1</v>
      </c>
      <c r="AH59" s="3">
        <v>42.4</v>
      </c>
      <c r="AI59" s="2" t="str">
        <f t="shared" si="14"/>
        <v>Medium Risk</v>
      </c>
    </row>
    <row r="60" spans="1:38" x14ac:dyDescent="0.25">
      <c r="A60" s="6">
        <v>43159</v>
      </c>
      <c r="B60" s="3">
        <v>43</v>
      </c>
      <c r="C60" s="3" t="str">
        <f t="shared" si="0"/>
        <v>Senior</v>
      </c>
      <c r="D60" s="4">
        <v>72408</v>
      </c>
      <c r="E60" s="4">
        <f t="shared" si="1"/>
        <v>72408</v>
      </c>
      <c r="F60" s="3">
        <v>616</v>
      </c>
      <c r="G60" s="3">
        <f t="shared" si="2"/>
        <v>616</v>
      </c>
      <c r="H60" s="3" t="str">
        <f t="shared" si="3"/>
        <v>Good</v>
      </c>
      <c r="I60" s="5" t="s">
        <v>20</v>
      </c>
      <c r="J60" s="2" t="str">
        <f t="shared" si="4"/>
        <v>Employed</v>
      </c>
      <c r="K60" s="2" t="str">
        <f t="shared" si="5"/>
        <v>Employed</v>
      </c>
      <c r="L60" s="2" t="str">
        <f t="shared" si="6"/>
        <v>Employed</v>
      </c>
      <c r="M60" s="5" t="s">
        <v>29</v>
      </c>
      <c r="N60" s="2" t="str">
        <f t="shared" si="7"/>
        <v>Bachelor</v>
      </c>
      <c r="O60" s="2" t="str">
        <f t="shared" si="8"/>
        <v>Bachelor</v>
      </c>
      <c r="P60" s="4">
        <v>23181</v>
      </c>
      <c r="Q60" s="4">
        <f t="shared" si="9"/>
        <v>23181</v>
      </c>
      <c r="R60" s="18">
        <f t="shared" si="10"/>
        <v>0.32014418296320851</v>
      </c>
      <c r="S60" s="18" t="str">
        <f t="shared" si="11"/>
        <v>Conservative Borrower</v>
      </c>
      <c r="T60" s="3">
        <v>48</v>
      </c>
      <c r="U60" s="3">
        <f t="shared" si="12"/>
        <v>48</v>
      </c>
      <c r="V60" s="5" t="s">
        <v>22</v>
      </c>
      <c r="W60" s="5" t="s">
        <v>30</v>
      </c>
      <c r="X60" s="4">
        <v>803</v>
      </c>
      <c r="Y60" s="18">
        <v>0.36543881700000003</v>
      </c>
      <c r="Z60" s="5" t="s">
        <v>28</v>
      </c>
      <c r="AA60" s="3">
        <v>22</v>
      </c>
      <c r="AB60" s="4">
        <v>3815</v>
      </c>
      <c r="AC60" s="4">
        <v>6034</v>
      </c>
      <c r="AD60" s="4" t="str">
        <f t="shared" si="13"/>
        <v>Medium Income</v>
      </c>
      <c r="AE60" s="4">
        <v>5786</v>
      </c>
      <c r="AF60" s="18">
        <v>0.25221719999999997</v>
      </c>
      <c r="AG60" s="3">
        <v>0</v>
      </c>
      <c r="AH60" s="3">
        <v>63</v>
      </c>
      <c r="AI60" s="2" t="str">
        <f t="shared" si="14"/>
        <v>High Risk</v>
      </c>
    </row>
    <row r="61" spans="1:38" x14ac:dyDescent="0.25">
      <c r="A61" s="6">
        <v>43160</v>
      </c>
      <c r="B61" s="3">
        <v>51</v>
      </c>
      <c r="C61" s="3" t="str">
        <f t="shared" si="0"/>
        <v>Senior</v>
      </c>
      <c r="D61" s="4">
        <v>105087</v>
      </c>
      <c r="E61" s="4">
        <f t="shared" si="1"/>
        <v>105087</v>
      </c>
      <c r="F61" s="3">
        <v>653</v>
      </c>
      <c r="G61" s="3">
        <f t="shared" si="2"/>
        <v>653</v>
      </c>
      <c r="H61" s="3" t="str">
        <f t="shared" si="3"/>
        <v>Excellent</v>
      </c>
      <c r="I61" s="5" t="s">
        <v>20</v>
      </c>
      <c r="J61" s="2" t="str">
        <f t="shared" si="4"/>
        <v>Employed</v>
      </c>
      <c r="K61" s="2" t="str">
        <f t="shared" si="5"/>
        <v>Employed</v>
      </c>
      <c r="L61" s="2" t="str">
        <f t="shared" si="6"/>
        <v>Employed</v>
      </c>
      <c r="M61" s="5" t="s">
        <v>21</v>
      </c>
      <c r="N61" s="2" t="str">
        <f t="shared" si="7"/>
        <v>Master</v>
      </c>
      <c r="O61" s="2" t="str">
        <f t="shared" si="8"/>
        <v>Master</v>
      </c>
      <c r="P61" s="4">
        <v>48331</v>
      </c>
      <c r="Q61" s="4">
        <f t="shared" si="9"/>
        <v>48331</v>
      </c>
      <c r="R61" s="18">
        <f t="shared" si="10"/>
        <v>0.45991416635739912</v>
      </c>
      <c r="S61" s="18" t="str">
        <f t="shared" si="11"/>
        <v>Conservative Borrower</v>
      </c>
      <c r="T61" s="3">
        <v>108</v>
      </c>
      <c r="U61" s="3">
        <f t="shared" si="12"/>
        <v>108</v>
      </c>
      <c r="V61" s="5" t="s">
        <v>26</v>
      </c>
      <c r="W61" s="5" t="s">
        <v>27</v>
      </c>
      <c r="X61" s="4">
        <v>772</v>
      </c>
      <c r="Y61" s="18">
        <v>0.18055754600000001</v>
      </c>
      <c r="Z61" s="5" t="s">
        <v>38</v>
      </c>
      <c r="AA61" s="3">
        <v>22</v>
      </c>
      <c r="AB61" s="4">
        <v>21204</v>
      </c>
      <c r="AC61" s="4">
        <v>8757.25</v>
      </c>
      <c r="AD61" s="4" t="str">
        <f t="shared" si="13"/>
        <v>Medium Income</v>
      </c>
      <c r="AE61" s="4">
        <v>142052</v>
      </c>
      <c r="AF61" s="18">
        <v>0.273712499</v>
      </c>
      <c r="AG61" s="3">
        <v>0</v>
      </c>
      <c r="AH61" s="3">
        <v>44</v>
      </c>
      <c r="AI61" s="2" t="str">
        <f t="shared" si="14"/>
        <v>Medium Risk</v>
      </c>
    </row>
    <row r="62" spans="1:38" x14ac:dyDescent="0.25">
      <c r="A62" s="6">
        <v>43161</v>
      </c>
      <c r="B62" s="3">
        <v>34</v>
      </c>
      <c r="C62" s="3" t="str">
        <f t="shared" si="0"/>
        <v>Mid</v>
      </c>
      <c r="D62" s="4">
        <v>15000</v>
      </c>
      <c r="E62" s="4">
        <f t="shared" si="1"/>
        <v>15000</v>
      </c>
      <c r="F62" s="3">
        <v>607</v>
      </c>
      <c r="G62" s="3">
        <f t="shared" si="2"/>
        <v>607</v>
      </c>
      <c r="H62" s="3" t="str">
        <f t="shared" si="3"/>
        <v>Good</v>
      </c>
      <c r="I62" s="5" t="s">
        <v>20</v>
      </c>
      <c r="J62" s="2" t="str">
        <f t="shared" si="4"/>
        <v>Employed</v>
      </c>
      <c r="K62" s="2" t="str">
        <f t="shared" si="5"/>
        <v>Employed</v>
      </c>
      <c r="L62" s="2" t="str">
        <f t="shared" si="6"/>
        <v>Employed</v>
      </c>
      <c r="M62" s="5" t="s">
        <v>21</v>
      </c>
      <c r="N62" s="2" t="str">
        <f t="shared" si="7"/>
        <v>Master</v>
      </c>
      <c r="O62" s="2" t="str">
        <f t="shared" si="8"/>
        <v>Master</v>
      </c>
      <c r="Q62" s="4">
        <f t="shared" si="9"/>
        <v>24695.307531380753</v>
      </c>
      <c r="R62" s="18">
        <f t="shared" si="10"/>
        <v>1.6463538354253835</v>
      </c>
      <c r="S62" s="18" t="str">
        <f t="shared" si="11"/>
        <v>Aggressive Borrower</v>
      </c>
      <c r="T62" s="3">
        <v>96</v>
      </c>
      <c r="U62" s="3">
        <f t="shared" si="12"/>
        <v>96</v>
      </c>
      <c r="V62" s="5" t="s">
        <v>22</v>
      </c>
      <c r="W62" s="5" t="s">
        <v>23</v>
      </c>
      <c r="X62" s="4">
        <v>468</v>
      </c>
      <c r="Y62" s="18">
        <v>0.35011239199999999</v>
      </c>
      <c r="Z62" s="5" t="s">
        <v>24</v>
      </c>
      <c r="AA62" s="3">
        <v>18</v>
      </c>
      <c r="AB62" s="4">
        <v>2232</v>
      </c>
      <c r="AC62" s="4">
        <v>1250</v>
      </c>
      <c r="AD62" s="4" t="str">
        <f t="shared" si="13"/>
        <v>Low Income</v>
      </c>
      <c r="AE62" s="4">
        <v>223211</v>
      </c>
      <c r="AF62" s="18">
        <v>0.27645051700000001</v>
      </c>
      <c r="AG62" s="3">
        <v>0</v>
      </c>
      <c r="AH62" s="3">
        <v>48</v>
      </c>
      <c r="AI62" s="2" t="str">
        <f t="shared" si="14"/>
        <v>Medium Risk</v>
      </c>
    </row>
    <row r="63" spans="1:38" x14ac:dyDescent="0.25">
      <c r="A63" s="6">
        <v>43162</v>
      </c>
      <c r="B63" s="3">
        <v>37</v>
      </c>
      <c r="C63" s="3" t="str">
        <f t="shared" si="0"/>
        <v>Mid</v>
      </c>
      <c r="D63" s="4">
        <v>38513</v>
      </c>
      <c r="E63" s="4">
        <f t="shared" si="1"/>
        <v>38513</v>
      </c>
      <c r="F63" s="3">
        <v>600</v>
      </c>
      <c r="G63" s="3">
        <f t="shared" si="2"/>
        <v>600</v>
      </c>
      <c r="H63" s="3" t="str">
        <f t="shared" si="3"/>
        <v>Good</v>
      </c>
      <c r="I63" s="5" t="s">
        <v>33</v>
      </c>
      <c r="J63" s="2" t="str">
        <f t="shared" si="4"/>
        <v>Self-Employed</v>
      </c>
      <c r="K63" s="2" t="str">
        <f t="shared" si="5"/>
        <v>Self-Employed</v>
      </c>
      <c r="L63" s="2" t="str">
        <f t="shared" si="6"/>
        <v>Self-Employed</v>
      </c>
      <c r="M63" s="5" t="s">
        <v>32</v>
      </c>
      <c r="N63" s="2" t="str">
        <f t="shared" si="7"/>
        <v>High School</v>
      </c>
      <c r="O63" s="2" t="str">
        <f t="shared" si="8"/>
        <v>High School</v>
      </c>
      <c r="P63" s="4">
        <v>21225</v>
      </c>
      <c r="Q63" s="4">
        <f t="shared" si="9"/>
        <v>21225</v>
      </c>
      <c r="R63" s="18">
        <f t="shared" si="10"/>
        <v>0.55111261132604572</v>
      </c>
      <c r="S63" s="18" t="str">
        <f t="shared" si="11"/>
        <v>Moderate Borrower</v>
      </c>
      <c r="T63" s="3">
        <v>48</v>
      </c>
      <c r="U63" s="3">
        <f t="shared" si="12"/>
        <v>48</v>
      </c>
      <c r="V63" s="5" t="s">
        <v>35</v>
      </c>
      <c r="W63" s="5" t="s">
        <v>30</v>
      </c>
      <c r="X63" s="4">
        <v>373</v>
      </c>
      <c r="Y63" s="18">
        <v>0.16843582900000001</v>
      </c>
      <c r="Z63" s="5" t="s">
        <v>31</v>
      </c>
      <c r="AA63" s="3">
        <v>22</v>
      </c>
      <c r="AB63" s="4">
        <v>1458</v>
      </c>
      <c r="AC63" s="4">
        <v>3209.416667</v>
      </c>
      <c r="AD63" s="4" t="str">
        <f t="shared" si="13"/>
        <v>Low Income</v>
      </c>
      <c r="AE63" s="4">
        <v>16183</v>
      </c>
      <c r="AF63" s="18">
        <v>0.231104163</v>
      </c>
      <c r="AG63" s="3">
        <v>0</v>
      </c>
      <c r="AH63" s="3">
        <v>52</v>
      </c>
      <c r="AI63" s="2" t="str">
        <f t="shared" si="14"/>
        <v>Medium Risk</v>
      </c>
    </row>
    <row r="64" spans="1:38" x14ac:dyDescent="0.25">
      <c r="A64" s="6">
        <v>43163</v>
      </c>
      <c r="B64" s="3">
        <v>26</v>
      </c>
      <c r="C64" s="3" t="str">
        <f t="shared" si="0"/>
        <v>Mid</v>
      </c>
      <c r="D64" s="4">
        <v>77555</v>
      </c>
      <c r="E64" s="4">
        <f t="shared" si="1"/>
        <v>77555</v>
      </c>
      <c r="F64" s="3">
        <v>527</v>
      </c>
      <c r="G64" s="3">
        <f t="shared" si="2"/>
        <v>527</v>
      </c>
      <c r="H64" s="3" t="str">
        <f t="shared" si="3"/>
        <v>Fair</v>
      </c>
      <c r="I64" s="5" t="s">
        <v>20</v>
      </c>
      <c r="J64" s="2" t="str">
        <f t="shared" si="4"/>
        <v>Employed</v>
      </c>
      <c r="K64" s="2" t="str">
        <f t="shared" si="5"/>
        <v>Employed</v>
      </c>
      <c r="L64" s="2" t="str">
        <f t="shared" si="6"/>
        <v>Employed</v>
      </c>
      <c r="M64" s="5" t="s">
        <v>29</v>
      </c>
      <c r="N64" s="2" t="str">
        <f t="shared" si="7"/>
        <v>Bachelor</v>
      </c>
      <c r="O64" s="2" t="str">
        <f t="shared" si="8"/>
        <v>Bachelor</v>
      </c>
      <c r="P64" s="4">
        <v>22854</v>
      </c>
      <c r="Q64" s="4">
        <f t="shared" si="9"/>
        <v>22854</v>
      </c>
      <c r="R64" s="18">
        <f t="shared" si="10"/>
        <v>0.29468119399136095</v>
      </c>
      <c r="S64" s="18" t="str">
        <f t="shared" si="11"/>
        <v>Conservative Borrower</v>
      </c>
      <c r="T64" s="3">
        <v>36</v>
      </c>
      <c r="U64" s="3">
        <f t="shared" si="12"/>
        <v>36</v>
      </c>
      <c r="V64" s="5" t="s">
        <v>22</v>
      </c>
      <c r="W64" s="5" t="s">
        <v>30</v>
      </c>
      <c r="X64" s="4">
        <v>499</v>
      </c>
      <c r="Y64" s="18">
        <v>0.18827814800000001</v>
      </c>
      <c r="Z64" s="5" t="s">
        <v>31</v>
      </c>
      <c r="AA64" s="3">
        <v>19</v>
      </c>
      <c r="AB64" s="4">
        <v>8710</v>
      </c>
      <c r="AC64" s="4">
        <v>6462.9166670000004</v>
      </c>
      <c r="AD64" s="4" t="str">
        <f t="shared" si="13"/>
        <v>Medium Income</v>
      </c>
      <c r="AE64" s="4">
        <v>29447</v>
      </c>
      <c r="AF64" s="18">
        <v>0.19993006699999999</v>
      </c>
      <c r="AG64" s="3">
        <v>1</v>
      </c>
      <c r="AH64" s="3">
        <v>39.200000000000003</v>
      </c>
      <c r="AI64" s="2" t="str">
        <f t="shared" si="14"/>
        <v>Low Risk</v>
      </c>
    </row>
    <row r="65" spans="1:35" x14ac:dyDescent="0.25">
      <c r="A65" s="6">
        <v>43164</v>
      </c>
      <c r="B65" s="3">
        <v>25</v>
      </c>
      <c r="C65" s="3" t="str">
        <f t="shared" si="0"/>
        <v>Mid</v>
      </c>
      <c r="D65" s="4">
        <v>15000</v>
      </c>
      <c r="E65" s="4">
        <f t="shared" si="1"/>
        <v>15000</v>
      </c>
      <c r="F65" s="3">
        <v>576</v>
      </c>
      <c r="G65" s="3">
        <f t="shared" si="2"/>
        <v>576</v>
      </c>
      <c r="H65" s="3" t="str">
        <f t="shared" si="3"/>
        <v>Good</v>
      </c>
      <c r="I65" s="5" t="s">
        <v>20</v>
      </c>
      <c r="J65" s="2" t="str">
        <f t="shared" si="4"/>
        <v>Employed</v>
      </c>
      <c r="K65" s="2" t="str">
        <f t="shared" si="5"/>
        <v>Employed</v>
      </c>
      <c r="L65" s="2" t="str">
        <f t="shared" si="6"/>
        <v>Employed</v>
      </c>
      <c r="M65" s="5" t="s">
        <v>32</v>
      </c>
      <c r="N65" s="2" t="str">
        <f t="shared" si="7"/>
        <v>High School</v>
      </c>
      <c r="O65" s="2" t="str">
        <f t="shared" si="8"/>
        <v>High School</v>
      </c>
      <c r="P65" s="4">
        <v>18177</v>
      </c>
      <c r="Q65" s="4">
        <f t="shared" si="9"/>
        <v>18177</v>
      </c>
      <c r="R65" s="18">
        <f t="shared" si="10"/>
        <v>1.2118</v>
      </c>
      <c r="S65" s="18" t="str">
        <f t="shared" si="11"/>
        <v>Aggressive Borrower</v>
      </c>
      <c r="T65" s="3">
        <v>48</v>
      </c>
      <c r="U65" s="3">
        <f t="shared" si="12"/>
        <v>48</v>
      </c>
      <c r="V65" s="5" t="s">
        <v>26</v>
      </c>
      <c r="W65" s="5" t="s">
        <v>27</v>
      </c>
      <c r="X65" s="4">
        <v>528</v>
      </c>
      <c r="Y65" s="18">
        <v>0.23608322600000001</v>
      </c>
      <c r="Z65" s="5" t="s">
        <v>24</v>
      </c>
      <c r="AA65" s="3">
        <v>25</v>
      </c>
      <c r="AB65" s="4">
        <v>5689</v>
      </c>
      <c r="AC65" s="4">
        <v>1250</v>
      </c>
      <c r="AD65" s="4" t="str">
        <f t="shared" si="13"/>
        <v>Low Income</v>
      </c>
      <c r="AE65" s="4">
        <v>1077</v>
      </c>
      <c r="AF65" s="18">
        <v>0.21985490499999999</v>
      </c>
      <c r="AG65" s="3">
        <v>0</v>
      </c>
      <c r="AH65" s="3">
        <v>57</v>
      </c>
      <c r="AI65" s="2" t="str">
        <f t="shared" si="14"/>
        <v>High Risk</v>
      </c>
    </row>
    <row r="66" spans="1:35" x14ac:dyDescent="0.25">
      <c r="A66" s="6">
        <v>43165</v>
      </c>
      <c r="B66" s="3">
        <v>49</v>
      </c>
      <c r="C66" s="3" t="str">
        <f t="shared" ref="C66:C129" si="15">IF(B66&lt;25,"Young",IF(B66&lt;40,"Mid",IF(B66&lt;60,"Senior","Old")))</f>
        <v>Senior</v>
      </c>
      <c r="D66" s="4">
        <v>24973</v>
      </c>
      <c r="E66" s="4">
        <f t="shared" ref="E66:E129" si="16">IF(D66="",AC66*12,D66)</f>
        <v>24973</v>
      </c>
      <c r="F66" s="3">
        <v>611</v>
      </c>
      <c r="G66" s="3">
        <f t="shared" ref="G66:G129" si="17">IF(F66="",AVERAGEIF($AA$2:$AA$2648,AA66,$F$2:$F$2648),F66)</f>
        <v>611</v>
      </c>
      <c r="H66" s="3" t="str">
        <f t="shared" ref="H66:H129" si="18">IF(G66&lt;450,"Poor", IF(G66&lt;550,"Fair",IF(G66&lt;650,"Good","Excellent")))</f>
        <v>Good</v>
      </c>
      <c r="I66" s="5" t="s">
        <v>20</v>
      </c>
      <c r="J66" s="2" t="str">
        <f t="shared" ref="J66:J129" si="19">TRIM(CLEAN(I66))</f>
        <v>Employed</v>
      </c>
      <c r="K66" s="2" t="str">
        <f t="shared" ref="K66:K129" si="20">PROPER(J66)</f>
        <v>Employed</v>
      </c>
      <c r="L66" s="2" t="str">
        <f t="shared" ref="L66:L129" si="21">IF(K66="","Employed",K66)</f>
        <v>Employed</v>
      </c>
      <c r="M66" s="5" t="s">
        <v>29</v>
      </c>
      <c r="N66" s="2" t="str">
        <f t="shared" ref="N66:N129" si="22">TRIM(CLEAN(M66))</f>
        <v>Bachelor</v>
      </c>
      <c r="O66" s="2" t="str">
        <f t="shared" ref="O66:O129" si="23">IF(N66="","Bachelor",N66)</f>
        <v>Bachelor</v>
      </c>
      <c r="Q66" s="4">
        <f t="shared" ref="Q66:Q129" si="24">IF(P66="",(AVERAGEIFS($P$2:$P$2648,$Z$2:$Z$2648,Z66,$AD$2:$AD$2648,AD66)),P66)</f>
        <v>25961.919161676647</v>
      </c>
      <c r="R66" s="18">
        <f t="shared" ref="R66:R129" si="25">Q66/E66</f>
        <v>1.0395995339637467</v>
      </c>
      <c r="S66" s="18" t="str">
        <f t="shared" ref="S66:S129" si="26">IF(R66 &lt;= 0.5, "Conservative Borrower", IF(R66 &lt;= 1, "Moderate Borrower", "Aggressive Borrower"))</f>
        <v>Aggressive Borrower</v>
      </c>
      <c r="T66" s="3">
        <v>48</v>
      </c>
      <c r="U66" s="3">
        <f t="shared" ref="U66:U129" si="27">IF(T66="",AVERAGEIFS($T$2:$T$2648,$Z$2:$Z$2648,Z66,$AD$2:$AD$2648,AD66),T66)</f>
        <v>48</v>
      </c>
      <c r="V66" s="5" t="s">
        <v>22</v>
      </c>
      <c r="W66" s="5" t="s">
        <v>23</v>
      </c>
      <c r="X66" s="4">
        <v>336</v>
      </c>
      <c r="Y66" s="18">
        <v>0.41499444699999999</v>
      </c>
      <c r="Z66" s="5" t="s">
        <v>38</v>
      </c>
      <c r="AA66" s="3">
        <v>23</v>
      </c>
      <c r="AB66" s="4">
        <v>3167</v>
      </c>
      <c r="AC66" s="4">
        <v>2081.083333</v>
      </c>
      <c r="AD66" s="4" t="str">
        <f t="shared" ref="AD66:AD129" si="28">IF(AC66&lt;=5000,"Low Income",IF(AC66&lt;=12000,"Medium Income","High Income"))</f>
        <v>Low Income</v>
      </c>
      <c r="AE66" s="4">
        <v>14823</v>
      </c>
      <c r="AF66" s="18">
        <v>0.221443098</v>
      </c>
      <c r="AG66" s="3">
        <v>0</v>
      </c>
      <c r="AH66" s="3">
        <v>55</v>
      </c>
      <c r="AI66" s="2" t="str">
        <f t="shared" ref="AI66:AI129" si="29">IF(AH66&lt;40,"Low Risk", IF(AH66&lt;55,"Medium Risk", IF(AH66&lt;70,"High Risk","Very High Risk")))</f>
        <v>High Risk</v>
      </c>
    </row>
    <row r="67" spans="1:35" x14ac:dyDescent="0.25">
      <c r="A67" s="6">
        <v>43166</v>
      </c>
      <c r="B67" s="3">
        <v>56</v>
      </c>
      <c r="C67" s="3" t="str">
        <f t="shared" si="15"/>
        <v>Senior</v>
      </c>
      <c r="D67" s="4">
        <v>18248</v>
      </c>
      <c r="E67" s="4">
        <f t="shared" si="16"/>
        <v>18248</v>
      </c>
      <c r="G67" s="3">
        <f t="shared" si="17"/>
        <v>565.24120603015081</v>
      </c>
      <c r="H67" s="3" t="str">
        <f t="shared" si="18"/>
        <v>Good</v>
      </c>
      <c r="I67" s="5" t="s">
        <v>20</v>
      </c>
      <c r="J67" s="2" t="str">
        <f t="shared" si="19"/>
        <v>Employed</v>
      </c>
      <c r="K67" s="2" t="str">
        <f t="shared" si="20"/>
        <v>Employed</v>
      </c>
      <c r="L67" s="2" t="str">
        <f t="shared" si="21"/>
        <v>Employed</v>
      </c>
      <c r="M67" s="5" t="s">
        <v>25</v>
      </c>
      <c r="N67" s="2" t="str">
        <f t="shared" si="22"/>
        <v>Associate</v>
      </c>
      <c r="O67" s="2" t="str">
        <f t="shared" si="23"/>
        <v>Associate</v>
      </c>
      <c r="P67" s="4">
        <v>16443</v>
      </c>
      <c r="Q67" s="4">
        <f t="shared" si="24"/>
        <v>16443</v>
      </c>
      <c r="R67" s="18">
        <f t="shared" si="25"/>
        <v>0.90108505041648401</v>
      </c>
      <c r="S67" s="18" t="str">
        <f t="shared" si="26"/>
        <v>Moderate Borrower</v>
      </c>
      <c r="T67" s="3">
        <v>24</v>
      </c>
      <c r="U67" s="3">
        <f t="shared" si="27"/>
        <v>24</v>
      </c>
      <c r="V67" s="5" t="s">
        <v>35</v>
      </c>
      <c r="W67" s="5" t="s">
        <v>23</v>
      </c>
      <c r="X67" s="4">
        <v>733</v>
      </c>
      <c r="Y67" s="18">
        <v>6.3628335999999994E-2</v>
      </c>
      <c r="Z67" s="5" t="s">
        <v>24</v>
      </c>
      <c r="AA67" s="3">
        <v>23</v>
      </c>
      <c r="AB67" s="4">
        <v>2682</v>
      </c>
      <c r="AC67" s="4">
        <v>1520.666667</v>
      </c>
      <c r="AD67" s="4" t="str">
        <f t="shared" si="28"/>
        <v>Low Income</v>
      </c>
      <c r="AE67" s="4">
        <v>192648</v>
      </c>
      <c r="AF67" s="18">
        <v>0.173698456</v>
      </c>
      <c r="AG67" s="3">
        <v>0</v>
      </c>
      <c r="AH67" s="3">
        <v>48</v>
      </c>
      <c r="AI67" s="2" t="str">
        <f t="shared" si="29"/>
        <v>Medium Risk</v>
      </c>
    </row>
    <row r="68" spans="1:35" x14ac:dyDescent="0.25">
      <c r="A68" s="6">
        <v>43167</v>
      </c>
      <c r="B68" s="3">
        <v>39</v>
      </c>
      <c r="C68" s="3" t="str">
        <f t="shared" si="15"/>
        <v>Mid</v>
      </c>
      <c r="D68" s="4">
        <v>67367</v>
      </c>
      <c r="E68" s="4">
        <f t="shared" si="16"/>
        <v>67367</v>
      </c>
      <c r="F68" s="3">
        <v>615</v>
      </c>
      <c r="G68" s="3">
        <f t="shared" si="17"/>
        <v>615</v>
      </c>
      <c r="H68" s="3" t="str">
        <f t="shared" si="18"/>
        <v>Good</v>
      </c>
      <c r="I68" s="5" t="s">
        <v>33</v>
      </c>
      <c r="J68" s="2" t="str">
        <f t="shared" si="19"/>
        <v>Self-Employed</v>
      </c>
      <c r="K68" s="2" t="str">
        <f t="shared" si="20"/>
        <v>Self-Employed</v>
      </c>
      <c r="L68" s="2" t="str">
        <f t="shared" si="21"/>
        <v>Self-Employed</v>
      </c>
      <c r="M68" s="5" t="s">
        <v>25</v>
      </c>
      <c r="N68" s="2" t="str">
        <f t="shared" si="22"/>
        <v>Associate</v>
      </c>
      <c r="O68" s="2" t="str">
        <f t="shared" si="23"/>
        <v>Associate</v>
      </c>
      <c r="P68" s="4">
        <v>26889</v>
      </c>
      <c r="Q68" s="4">
        <f t="shared" si="24"/>
        <v>26889</v>
      </c>
      <c r="R68" s="18">
        <f t="shared" si="25"/>
        <v>0.39914201315183995</v>
      </c>
      <c r="S68" s="18" t="str">
        <f t="shared" si="26"/>
        <v>Conservative Borrower</v>
      </c>
      <c r="T68" s="3">
        <v>48</v>
      </c>
      <c r="U68" s="3">
        <f t="shared" si="27"/>
        <v>48</v>
      </c>
      <c r="V68" s="5" t="s">
        <v>22</v>
      </c>
      <c r="W68" s="5" t="s">
        <v>27</v>
      </c>
      <c r="X68" s="4">
        <v>317</v>
      </c>
      <c r="Y68" s="18">
        <v>0.46591211999999999</v>
      </c>
      <c r="Z68" s="5" t="s">
        <v>28</v>
      </c>
      <c r="AA68" s="3">
        <v>29</v>
      </c>
      <c r="AB68" s="4">
        <v>8241</v>
      </c>
      <c r="AC68" s="4">
        <v>5613.9166670000004</v>
      </c>
      <c r="AD68" s="4" t="str">
        <f t="shared" si="28"/>
        <v>Medium Income</v>
      </c>
      <c r="AE68" s="4">
        <v>99087</v>
      </c>
      <c r="AF68" s="18">
        <v>0.1715112</v>
      </c>
      <c r="AG68" s="3">
        <v>1</v>
      </c>
      <c r="AH68" s="3">
        <v>42.4</v>
      </c>
      <c r="AI68" s="2" t="str">
        <f t="shared" si="29"/>
        <v>Medium Risk</v>
      </c>
    </row>
    <row r="69" spans="1:35" x14ac:dyDescent="0.25">
      <c r="A69" s="6">
        <v>43168</v>
      </c>
      <c r="B69" s="3">
        <v>52</v>
      </c>
      <c r="C69" s="3" t="str">
        <f t="shared" si="15"/>
        <v>Senior</v>
      </c>
      <c r="D69" s="4">
        <v>32418</v>
      </c>
      <c r="E69" s="4">
        <f t="shared" si="16"/>
        <v>32418</v>
      </c>
      <c r="F69" s="3">
        <v>647</v>
      </c>
      <c r="G69" s="3">
        <f t="shared" si="17"/>
        <v>647</v>
      </c>
      <c r="H69" s="3" t="str">
        <f t="shared" si="18"/>
        <v>Good</v>
      </c>
      <c r="I69" s="5" t="s">
        <v>20</v>
      </c>
      <c r="J69" s="2" t="str">
        <f t="shared" si="19"/>
        <v>Employed</v>
      </c>
      <c r="K69" s="2" t="str">
        <f t="shared" si="20"/>
        <v>Employed</v>
      </c>
      <c r="L69" s="2" t="str">
        <f t="shared" si="21"/>
        <v>Employed</v>
      </c>
      <c r="M69" s="5" t="s">
        <v>29</v>
      </c>
      <c r="N69" s="2" t="str">
        <f t="shared" si="22"/>
        <v>Bachelor</v>
      </c>
      <c r="O69" s="2" t="str">
        <f t="shared" si="23"/>
        <v>Bachelor</v>
      </c>
      <c r="P69" s="4">
        <v>32208</v>
      </c>
      <c r="Q69" s="4">
        <f t="shared" si="24"/>
        <v>32208</v>
      </c>
      <c r="R69" s="18">
        <f t="shared" si="25"/>
        <v>0.99352211734221729</v>
      </c>
      <c r="S69" s="18" t="str">
        <f t="shared" si="26"/>
        <v>Moderate Borrower</v>
      </c>
      <c r="T69" s="3">
        <v>12</v>
      </c>
      <c r="U69" s="3">
        <f t="shared" si="27"/>
        <v>12</v>
      </c>
      <c r="V69" s="5" t="s">
        <v>22</v>
      </c>
      <c r="W69" s="5" t="s">
        <v>30</v>
      </c>
      <c r="X69" s="4">
        <v>447</v>
      </c>
      <c r="Y69" s="18">
        <v>0.31875976700000003</v>
      </c>
      <c r="Z69" s="5" t="s">
        <v>38</v>
      </c>
      <c r="AA69" s="3">
        <v>26</v>
      </c>
      <c r="AB69" s="4">
        <v>2926</v>
      </c>
      <c r="AC69" s="4">
        <v>2701.5</v>
      </c>
      <c r="AD69" s="4" t="str">
        <f t="shared" si="28"/>
        <v>Low Income</v>
      </c>
      <c r="AE69" s="4">
        <v>313319</v>
      </c>
      <c r="AF69" s="18">
        <v>0.15070939999999999</v>
      </c>
      <c r="AG69" s="3">
        <v>0</v>
      </c>
      <c r="AH69" s="3">
        <v>50</v>
      </c>
      <c r="AI69" s="2" t="str">
        <f t="shared" si="29"/>
        <v>Medium Risk</v>
      </c>
    </row>
    <row r="70" spans="1:35" x14ac:dyDescent="0.25">
      <c r="A70" s="6">
        <v>43169</v>
      </c>
      <c r="B70" s="3">
        <v>44</v>
      </c>
      <c r="C70" s="3" t="str">
        <f t="shared" si="15"/>
        <v>Senior</v>
      </c>
      <c r="D70" s="4">
        <v>26879</v>
      </c>
      <c r="E70" s="4">
        <f t="shared" si="16"/>
        <v>26879</v>
      </c>
      <c r="F70" s="3">
        <v>649</v>
      </c>
      <c r="G70" s="3">
        <f t="shared" si="17"/>
        <v>649</v>
      </c>
      <c r="H70" s="3" t="str">
        <f t="shared" si="18"/>
        <v>Good</v>
      </c>
      <c r="I70" s="5" t="s">
        <v>20</v>
      </c>
      <c r="J70" s="2" t="str">
        <f t="shared" si="19"/>
        <v>Employed</v>
      </c>
      <c r="K70" s="2" t="str">
        <f t="shared" si="20"/>
        <v>Employed</v>
      </c>
      <c r="L70" s="2" t="str">
        <f t="shared" si="21"/>
        <v>Employed</v>
      </c>
      <c r="M70" s="5" t="s">
        <v>29</v>
      </c>
      <c r="N70" s="2" t="str">
        <f t="shared" si="22"/>
        <v>Bachelor</v>
      </c>
      <c r="O70" s="2" t="str">
        <f t="shared" si="23"/>
        <v>Bachelor</v>
      </c>
      <c r="P70" s="4">
        <v>20313</v>
      </c>
      <c r="Q70" s="4">
        <f t="shared" si="24"/>
        <v>20313</v>
      </c>
      <c r="R70" s="18">
        <f t="shared" si="25"/>
        <v>0.75572007887198189</v>
      </c>
      <c r="S70" s="18" t="str">
        <f t="shared" si="26"/>
        <v>Moderate Borrower</v>
      </c>
      <c r="T70" s="3">
        <v>60</v>
      </c>
      <c r="U70" s="3">
        <f t="shared" si="27"/>
        <v>60</v>
      </c>
      <c r="V70" s="5" t="s">
        <v>22</v>
      </c>
      <c r="W70" s="5" t="s">
        <v>30</v>
      </c>
      <c r="X70" s="4">
        <v>562</v>
      </c>
      <c r="Y70" s="18">
        <v>0.21964957900000001</v>
      </c>
      <c r="Z70" s="5" t="s">
        <v>24</v>
      </c>
      <c r="AA70" s="3">
        <v>22</v>
      </c>
      <c r="AB70" s="4">
        <v>4029</v>
      </c>
      <c r="AC70" s="4">
        <v>2239.916667</v>
      </c>
      <c r="AD70" s="4" t="str">
        <f t="shared" si="28"/>
        <v>Low Income</v>
      </c>
      <c r="AE70" s="4">
        <v>71090</v>
      </c>
      <c r="AF70" s="18">
        <v>0.198963951</v>
      </c>
      <c r="AG70" s="3">
        <v>0</v>
      </c>
      <c r="AH70" s="3">
        <v>50</v>
      </c>
      <c r="AI70" s="2" t="str">
        <f t="shared" si="29"/>
        <v>Medium Risk</v>
      </c>
    </row>
    <row r="71" spans="1:35" x14ac:dyDescent="0.25">
      <c r="A71" s="6">
        <v>43170</v>
      </c>
      <c r="B71" s="3">
        <v>32</v>
      </c>
      <c r="C71" s="3" t="str">
        <f t="shared" si="15"/>
        <v>Mid</v>
      </c>
      <c r="D71" s="4">
        <v>54128</v>
      </c>
      <c r="E71" s="4">
        <f t="shared" si="16"/>
        <v>54128</v>
      </c>
      <c r="F71" s="3">
        <v>620</v>
      </c>
      <c r="G71" s="3">
        <f t="shared" si="17"/>
        <v>620</v>
      </c>
      <c r="H71" s="3" t="str">
        <f t="shared" si="18"/>
        <v>Good</v>
      </c>
      <c r="I71" s="5" t="s">
        <v>20</v>
      </c>
      <c r="J71" s="2" t="str">
        <f t="shared" si="19"/>
        <v>Employed</v>
      </c>
      <c r="K71" s="2" t="str">
        <f t="shared" si="20"/>
        <v>Employed</v>
      </c>
      <c r="L71" s="2" t="str">
        <f t="shared" si="21"/>
        <v>Employed</v>
      </c>
      <c r="M71" s="5" t="s">
        <v>29</v>
      </c>
      <c r="N71" s="2" t="str">
        <f t="shared" si="22"/>
        <v>Bachelor</v>
      </c>
      <c r="O71" s="2" t="str">
        <f t="shared" si="23"/>
        <v>Bachelor</v>
      </c>
      <c r="P71" s="4">
        <v>20676</v>
      </c>
      <c r="Q71" s="4">
        <f t="shared" si="24"/>
        <v>20676</v>
      </c>
      <c r="R71" s="18">
        <f t="shared" si="25"/>
        <v>0.38198344664498968</v>
      </c>
      <c r="S71" s="18" t="str">
        <f t="shared" si="26"/>
        <v>Conservative Borrower</v>
      </c>
      <c r="T71" s="3">
        <v>36</v>
      </c>
      <c r="U71" s="3">
        <f t="shared" si="27"/>
        <v>36</v>
      </c>
      <c r="V71" s="5" t="s">
        <v>26</v>
      </c>
      <c r="W71" s="5" t="s">
        <v>27</v>
      </c>
      <c r="X71" s="4">
        <v>322</v>
      </c>
      <c r="Y71" s="18">
        <v>0.100135921</v>
      </c>
      <c r="Z71" s="5" t="s">
        <v>24</v>
      </c>
      <c r="AA71" s="3">
        <v>32</v>
      </c>
      <c r="AB71" s="4">
        <v>4943</v>
      </c>
      <c r="AC71" s="4">
        <v>4510.6666670000004</v>
      </c>
      <c r="AD71" s="4" t="str">
        <f t="shared" si="28"/>
        <v>Low Income</v>
      </c>
      <c r="AE71" s="4">
        <v>87804</v>
      </c>
      <c r="AF71" s="18">
        <v>0.177753037</v>
      </c>
      <c r="AG71" s="3">
        <v>1</v>
      </c>
      <c r="AH71" s="3">
        <v>36.799999999999997</v>
      </c>
      <c r="AI71" s="2" t="str">
        <f t="shared" si="29"/>
        <v>Low Risk</v>
      </c>
    </row>
    <row r="72" spans="1:35" x14ac:dyDescent="0.25">
      <c r="A72" s="6">
        <v>43171</v>
      </c>
      <c r="B72" s="3">
        <v>44</v>
      </c>
      <c r="C72" s="3" t="str">
        <f t="shared" si="15"/>
        <v>Senior</v>
      </c>
      <c r="D72" s="4">
        <v>19924</v>
      </c>
      <c r="E72" s="4">
        <f t="shared" si="16"/>
        <v>19924</v>
      </c>
      <c r="F72" s="3">
        <v>535</v>
      </c>
      <c r="G72" s="3">
        <f t="shared" si="17"/>
        <v>535</v>
      </c>
      <c r="H72" s="3" t="str">
        <f t="shared" si="18"/>
        <v>Fair</v>
      </c>
      <c r="I72" s="5" t="s">
        <v>20</v>
      </c>
      <c r="J72" s="2" t="str">
        <f t="shared" si="19"/>
        <v>Employed</v>
      </c>
      <c r="K72" s="2" t="str">
        <f t="shared" si="20"/>
        <v>Employed</v>
      </c>
      <c r="L72" s="2" t="str">
        <f t="shared" si="21"/>
        <v>Employed</v>
      </c>
      <c r="M72" s="5" t="s">
        <v>32</v>
      </c>
      <c r="N72" s="2" t="str">
        <f t="shared" si="22"/>
        <v>High School</v>
      </c>
      <c r="O72" s="2" t="str">
        <f t="shared" si="23"/>
        <v>High School</v>
      </c>
      <c r="P72" s="4">
        <v>21767</v>
      </c>
      <c r="Q72" s="4">
        <f t="shared" si="24"/>
        <v>21767</v>
      </c>
      <c r="R72" s="18">
        <f t="shared" si="25"/>
        <v>1.0925015057217426</v>
      </c>
      <c r="S72" s="18" t="str">
        <f t="shared" si="26"/>
        <v>Aggressive Borrower</v>
      </c>
      <c r="T72" s="3">
        <v>48</v>
      </c>
      <c r="U72" s="3">
        <f t="shared" si="27"/>
        <v>48</v>
      </c>
      <c r="V72" s="5" t="s">
        <v>22</v>
      </c>
      <c r="W72" s="5" t="s">
        <v>27</v>
      </c>
      <c r="X72" s="4">
        <v>495</v>
      </c>
      <c r="Y72" s="18">
        <v>0.38435237100000003</v>
      </c>
      <c r="Z72" s="5" t="s">
        <v>31</v>
      </c>
      <c r="AA72" s="3">
        <v>32</v>
      </c>
      <c r="AB72" s="4">
        <v>21032</v>
      </c>
      <c r="AC72" s="4">
        <v>1660.333333</v>
      </c>
      <c r="AD72" s="4" t="str">
        <f t="shared" si="28"/>
        <v>Low Income</v>
      </c>
      <c r="AE72" s="4">
        <v>14660</v>
      </c>
      <c r="AF72" s="18">
        <v>0.29912040000000001</v>
      </c>
      <c r="AG72" s="3">
        <v>0</v>
      </c>
      <c r="AH72" s="3">
        <v>56</v>
      </c>
      <c r="AI72" s="2" t="str">
        <f t="shared" si="29"/>
        <v>High Risk</v>
      </c>
    </row>
    <row r="73" spans="1:35" x14ac:dyDescent="0.25">
      <c r="A73" s="6">
        <v>43172</v>
      </c>
      <c r="B73" s="3">
        <v>58</v>
      </c>
      <c r="C73" s="3" t="str">
        <f t="shared" si="15"/>
        <v>Senior</v>
      </c>
      <c r="D73" s="4">
        <v>90788</v>
      </c>
      <c r="E73" s="4">
        <f t="shared" si="16"/>
        <v>90788</v>
      </c>
      <c r="F73" s="3">
        <v>672</v>
      </c>
      <c r="G73" s="3">
        <f t="shared" si="17"/>
        <v>672</v>
      </c>
      <c r="H73" s="3" t="str">
        <f t="shared" si="18"/>
        <v>Excellent</v>
      </c>
      <c r="I73" s="5" t="s">
        <v>20</v>
      </c>
      <c r="J73" s="2" t="str">
        <f t="shared" si="19"/>
        <v>Employed</v>
      </c>
      <c r="K73" s="2" t="str">
        <f t="shared" si="20"/>
        <v>Employed</v>
      </c>
      <c r="L73" s="2" t="str">
        <f t="shared" si="21"/>
        <v>Employed</v>
      </c>
      <c r="M73" s="5" t="s">
        <v>29</v>
      </c>
      <c r="N73" s="2" t="str">
        <f t="shared" si="22"/>
        <v>Bachelor</v>
      </c>
      <c r="O73" s="2" t="str">
        <f t="shared" si="23"/>
        <v>Bachelor</v>
      </c>
      <c r="P73" s="4">
        <v>18243</v>
      </c>
      <c r="Q73" s="4">
        <f t="shared" si="24"/>
        <v>18243</v>
      </c>
      <c r="R73" s="18">
        <f t="shared" si="25"/>
        <v>0.20094065294972904</v>
      </c>
      <c r="S73" s="18" t="str">
        <f t="shared" si="26"/>
        <v>Conservative Borrower</v>
      </c>
      <c r="T73" s="3">
        <v>36</v>
      </c>
      <c r="U73" s="3">
        <f t="shared" si="27"/>
        <v>36</v>
      </c>
      <c r="V73" s="5" t="s">
        <v>22</v>
      </c>
      <c r="W73" s="5" t="s">
        <v>27</v>
      </c>
      <c r="X73" s="4">
        <v>153</v>
      </c>
      <c r="Y73" s="18">
        <v>0.14663346499999999</v>
      </c>
      <c r="Z73" s="5" t="s">
        <v>28</v>
      </c>
      <c r="AA73" s="3">
        <v>20</v>
      </c>
      <c r="AB73" s="4">
        <v>1980</v>
      </c>
      <c r="AC73" s="4">
        <v>7565.6666670000004</v>
      </c>
      <c r="AD73" s="4" t="str">
        <f t="shared" si="28"/>
        <v>Medium Income</v>
      </c>
      <c r="AE73" s="4">
        <v>5911</v>
      </c>
      <c r="AF73" s="18">
        <v>0.140428569</v>
      </c>
      <c r="AG73" s="3">
        <v>1</v>
      </c>
      <c r="AH73" s="3">
        <v>34.4</v>
      </c>
      <c r="AI73" s="2" t="str">
        <f t="shared" si="29"/>
        <v>Low Risk</v>
      </c>
    </row>
    <row r="74" spans="1:35" x14ac:dyDescent="0.25">
      <c r="A74" s="6">
        <v>43173</v>
      </c>
      <c r="B74" s="3">
        <v>39</v>
      </c>
      <c r="C74" s="3" t="str">
        <f t="shared" si="15"/>
        <v>Mid</v>
      </c>
      <c r="D74" s="4">
        <v>190445</v>
      </c>
      <c r="E74" s="4">
        <f t="shared" si="16"/>
        <v>190445</v>
      </c>
      <c r="F74" s="3">
        <v>619</v>
      </c>
      <c r="G74" s="3">
        <f t="shared" si="17"/>
        <v>619</v>
      </c>
      <c r="H74" s="3" t="str">
        <f t="shared" si="18"/>
        <v>Good</v>
      </c>
      <c r="I74" s="5" t="s">
        <v>20</v>
      </c>
      <c r="J74" s="2" t="str">
        <f t="shared" si="19"/>
        <v>Employed</v>
      </c>
      <c r="K74" s="2" t="str">
        <f t="shared" si="20"/>
        <v>Employed</v>
      </c>
      <c r="L74" s="2" t="str">
        <f t="shared" si="21"/>
        <v>Employed</v>
      </c>
      <c r="M74" s="5" t="s">
        <v>21</v>
      </c>
      <c r="N74" s="2" t="str">
        <f t="shared" si="22"/>
        <v>Master</v>
      </c>
      <c r="O74" s="2" t="str">
        <f t="shared" si="23"/>
        <v>Master</v>
      </c>
      <c r="P74" s="4">
        <v>28894</v>
      </c>
      <c r="Q74" s="4">
        <f t="shared" si="24"/>
        <v>28894</v>
      </c>
      <c r="R74" s="18">
        <f t="shared" si="25"/>
        <v>0.15171834387881017</v>
      </c>
      <c r="S74" s="18" t="str">
        <f t="shared" si="26"/>
        <v>Conservative Borrower</v>
      </c>
      <c r="T74" s="3">
        <v>36</v>
      </c>
      <c r="U74" s="3">
        <f t="shared" si="27"/>
        <v>36</v>
      </c>
      <c r="V74" s="5" t="s">
        <v>26</v>
      </c>
      <c r="W74" s="5" t="s">
        <v>27</v>
      </c>
      <c r="X74" s="4">
        <v>304</v>
      </c>
      <c r="Y74" s="18">
        <v>1.2833162E-2</v>
      </c>
      <c r="Z74" s="5" t="s">
        <v>34</v>
      </c>
      <c r="AA74" s="3">
        <v>24</v>
      </c>
      <c r="AB74" s="4">
        <v>2857</v>
      </c>
      <c r="AC74" s="4">
        <v>15870.416670000001</v>
      </c>
      <c r="AD74" s="4" t="str">
        <f t="shared" si="28"/>
        <v>High Income</v>
      </c>
      <c r="AE74" s="4">
        <v>115773</v>
      </c>
      <c r="AF74" s="18">
        <v>0.21412530599999999</v>
      </c>
      <c r="AG74" s="3">
        <v>1</v>
      </c>
      <c r="AH74" s="3">
        <v>33.6</v>
      </c>
      <c r="AI74" s="2" t="str">
        <f t="shared" si="29"/>
        <v>Low Risk</v>
      </c>
    </row>
    <row r="75" spans="1:35" x14ac:dyDescent="0.25">
      <c r="A75" s="6">
        <v>43174</v>
      </c>
      <c r="B75" s="3">
        <v>58</v>
      </c>
      <c r="C75" s="3" t="str">
        <f t="shared" si="15"/>
        <v>Senior</v>
      </c>
      <c r="D75" s="4">
        <v>35372</v>
      </c>
      <c r="E75" s="4">
        <f t="shared" si="16"/>
        <v>35372</v>
      </c>
      <c r="F75" s="3">
        <v>612</v>
      </c>
      <c r="G75" s="3">
        <f t="shared" si="17"/>
        <v>612</v>
      </c>
      <c r="H75" s="3" t="str">
        <f t="shared" si="18"/>
        <v>Good</v>
      </c>
      <c r="I75" s="5" t="s">
        <v>20</v>
      </c>
      <c r="J75" s="2" t="str">
        <f t="shared" si="19"/>
        <v>Employed</v>
      </c>
      <c r="K75" s="2" t="str">
        <f t="shared" si="20"/>
        <v>Employed</v>
      </c>
      <c r="L75" s="2" t="str">
        <f t="shared" si="21"/>
        <v>Employed</v>
      </c>
      <c r="M75" s="5" t="s">
        <v>32</v>
      </c>
      <c r="N75" s="2" t="str">
        <f t="shared" si="22"/>
        <v>High School</v>
      </c>
      <c r="O75" s="2" t="str">
        <f t="shared" si="23"/>
        <v>High School</v>
      </c>
      <c r="P75" s="4">
        <v>25313</v>
      </c>
      <c r="Q75" s="4">
        <f t="shared" si="24"/>
        <v>25313</v>
      </c>
      <c r="R75" s="18">
        <f t="shared" si="25"/>
        <v>0.71562252629198231</v>
      </c>
      <c r="S75" s="18" t="str">
        <f t="shared" si="26"/>
        <v>Moderate Borrower</v>
      </c>
      <c r="T75" s="3">
        <v>24</v>
      </c>
      <c r="U75" s="3">
        <f t="shared" si="27"/>
        <v>24</v>
      </c>
      <c r="V75" s="5" t="s">
        <v>22</v>
      </c>
      <c r="W75" s="5" t="s">
        <v>27</v>
      </c>
      <c r="X75" s="4">
        <v>424</v>
      </c>
      <c r="Y75" s="18">
        <v>0.40438883599999997</v>
      </c>
      <c r="Z75" s="5" t="s">
        <v>31</v>
      </c>
      <c r="AA75" s="3">
        <v>20</v>
      </c>
      <c r="AB75" s="4">
        <v>2811</v>
      </c>
      <c r="AC75" s="4">
        <v>2947.666667</v>
      </c>
      <c r="AD75" s="4" t="str">
        <f t="shared" si="28"/>
        <v>Low Income</v>
      </c>
      <c r="AE75" s="4">
        <v>119179</v>
      </c>
      <c r="AF75" s="18">
        <v>0.19699965799999999</v>
      </c>
      <c r="AG75" s="3">
        <v>0</v>
      </c>
      <c r="AH75" s="3">
        <v>50</v>
      </c>
      <c r="AI75" s="2" t="str">
        <f t="shared" si="29"/>
        <v>Medium Risk</v>
      </c>
    </row>
    <row r="76" spans="1:35" x14ac:dyDescent="0.25">
      <c r="A76" s="6">
        <v>43175</v>
      </c>
      <c r="B76" s="3">
        <v>18</v>
      </c>
      <c r="C76" s="3" t="str">
        <f t="shared" si="15"/>
        <v>Young</v>
      </c>
      <c r="D76" s="4">
        <v>15000</v>
      </c>
      <c r="E76" s="4">
        <f t="shared" si="16"/>
        <v>15000</v>
      </c>
      <c r="G76" s="3">
        <f t="shared" si="17"/>
        <v>571.42857142857144</v>
      </c>
      <c r="H76" s="3" t="str">
        <f t="shared" si="18"/>
        <v>Good</v>
      </c>
      <c r="I76" s="5" t="s">
        <v>20</v>
      </c>
      <c r="J76" s="2" t="str">
        <f t="shared" si="19"/>
        <v>Employed</v>
      </c>
      <c r="K76" s="2" t="str">
        <f t="shared" si="20"/>
        <v>Employed</v>
      </c>
      <c r="L76" s="2" t="str">
        <f t="shared" si="21"/>
        <v>Employed</v>
      </c>
      <c r="M76" s="5" t="s">
        <v>25</v>
      </c>
      <c r="N76" s="2" t="str">
        <f t="shared" si="22"/>
        <v>Associate</v>
      </c>
      <c r="O76" s="2" t="str">
        <f t="shared" si="23"/>
        <v>Associate</v>
      </c>
      <c r="P76" s="4">
        <v>50226</v>
      </c>
      <c r="Q76" s="4">
        <f t="shared" si="24"/>
        <v>50226</v>
      </c>
      <c r="R76" s="18">
        <f t="shared" si="25"/>
        <v>3.3483999999999998</v>
      </c>
      <c r="S76" s="18" t="str">
        <f t="shared" si="26"/>
        <v>Aggressive Borrower</v>
      </c>
      <c r="T76" s="3">
        <v>48</v>
      </c>
      <c r="U76" s="3">
        <f t="shared" si="27"/>
        <v>48</v>
      </c>
      <c r="V76" s="5" t="s">
        <v>22</v>
      </c>
      <c r="W76" s="5" t="s">
        <v>27</v>
      </c>
      <c r="X76" s="4">
        <v>537</v>
      </c>
      <c r="Y76" s="18">
        <v>0.22673528300000001</v>
      </c>
      <c r="Z76" s="5" t="s">
        <v>28</v>
      </c>
      <c r="AA76" s="3">
        <v>16</v>
      </c>
      <c r="AB76" s="4">
        <v>3575</v>
      </c>
      <c r="AC76" s="4">
        <v>1250</v>
      </c>
      <c r="AD76" s="4" t="str">
        <f t="shared" si="28"/>
        <v>Low Income</v>
      </c>
      <c r="AE76" s="4">
        <v>82198</v>
      </c>
      <c r="AF76" s="18">
        <v>0.228380006</v>
      </c>
      <c r="AG76" s="3">
        <v>0</v>
      </c>
      <c r="AH76" s="3">
        <v>58</v>
      </c>
      <c r="AI76" s="2" t="str">
        <f t="shared" si="29"/>
        <v>High Risk</v>
      </c>
    </row>
    <row r="77" spans="1:35" x14ac:dyDescent="0.25">
      <c r="A77" s="6">
        <v>43176</v>
      </c>
      <c r="B77" s="3">
        <v>49</v>
      </c>
      <c r="C77" s="3" t="str">
        <f t="shared" si="15"/>
        <v>Senior</v>
      </c>
      <c r="D77" s="4">
        <v>40829</v>
      </c>
      <c r="E77" s="4">
        <f t="shared" si="16"/>
        <v>40829</v>
      </c>
      <c r="F77" s="3">
        <v>617</v>
      </c>
      <c r="G77" s="3">
        <f t="shared" si="17"/>
        <v>617</v>
      </c>
      <c r="H77" s="3" t="str">
        <f t="shared" si="18"/>
        <v>Good</v>
      </c>
      <c r="I77" s="5" t="s">
        <v>20</v>
      </c>
      <c r="J77" s="2" t="str">
        <f t="shared" si="19"/>
        <v>Employed</v>
      </c>
      <c r="K77" s="2" t="str">
        <f t="shared" si="20"/>
        <v>Employed</v>
      </c>
      <c r="L77" s="2" t="str">
        <f t="shared" si="21"/>
        <v>Employed</v>
      </c>
      <c r="M77" s="5" t="s">
        <v>29</v>
      </c>
      <c r="N77" s="2" t="str">
        <f t="shared" si="22"/>
        <v>Bachelor</v>
      </c>
      <c r="O77" s="2" t="str">
        <f t="shared" si="23"/>
        <v>Bachelor</v>
      </c>
      <c r="P77" s="4">
        <v>25478</v>
      </c>
      <c r="Q77" s="4">
        <f t="shared" si="24"/>
        <v>25478</v>
      </c>
      <c r="R77" s="18">
        <f t="shared" si="25"/>
        <v>0.62401724264615832</v>
      </c>
      <c r="S77" s="18" t="str">
        <f t="shared" si="26"/>
        <v>Moderate Borrower</v>
      </c>
      <c r="T77" s="3">
        <v>36</v>
      </c>
      <c r="U77" s="3">
        <f t="shared" si="27"/>
        <v>36</v>
      </c>
      <c r="V77" s="5" t="s">
        <v>22</v>
      </c>
      <c r="W77" s="5" t="s">
        <v>27</v>
      </c>
      <c r="X77" s="4">
        <v>785</v>
      </c>
      <c r="Y77" s="18">
        <v>0.25374592400000001</v>
      </c>
      <c r="Z77" s="5" t="s">
        <v>38</v>
      </c>
      <c r="AA77" s="3">
        <v>11</v>
      </c>
      <c r="AB77" s="4">
        <v>2267</v>
      </c>
      <c r="AC77" s="4">
        <v>3402.416667</v>
      </c>
      <c r="AD77" s="4" t="str">
        <f t="shared" si="28"/>
        <v>Low Income</v>
      </c>
      <c r="AE77" s="4">
        <v>34774</v>
      </c>
      <c r="AF77" s="18">
        <v>0.179312099</v>
      </c>
      <c r="AG77" s="3">
        <v>0</v>
      </c>
      <c r="AH77" s="3">
        <v>49</v>
      </c>
      <c r="AI77" s="2" t="str">
        <f t="shared" si="29"/>
        <v>Medium Risk</v>
      </c>
    </row>
    <row r="78" spans="1:35" x14ac:dyDescent="0.25">
      <c r="A78" s="6">
        <v>43177</v>
      </c>
      <c r="B78" s="3">
        <v>41</v>
      </c>
      <c r="C78" s="3" t="str">
        <f t="shared" si="15"/>
        <v>Senior</v>
      </c>
      <c r="D78" s="4">
        <v>58655</v>
      </c>
      <c r="E78" s="4">
        <f t="shared" si="16"/>
        <v>58655</v>
      </c>
      <c r="F78" s="3">
        <v>523</v>
      </c>
      <c r="G78" s="3">
        <f t="shared" si="17"/>
        <v>523</v>
      </c>
      <c r="H78" s="3" t="str">
        <f t="shared" si="18"/>
        <v>Fair</v>
      </c>
      <c r="I78" s="5" t="s">
        <v>20</v>
      </c>
      <c r="J78" s="2" t="str">
        <f t="shared" si="19"/>
        <v>Employed</v>
      </c>
      <c r="K78" s="2" t="str">
        <f t="shared" si="20"/>
        <v>Employed</v>
      </c>
      <c r="L78" s="2" t="str">
        <f t="shared" si="21"/>
        <v>Employed</v>
      </c>
      <c r="M78" s="5" t="s">
        <v>25</v>
      </c>
      <c r="N78" s="2" t="str">
        <f t="shared" si="22"/>
        <v>Associate</v>
      </c>
      <c r="O78" s="2" t="str">
        <f t="shared" si="23"/>
        <v>Associate</v>
      </c>
      <c r="P78" s="4">
        <v>26493</v>
      </c>
      <c r="Q78" s="4">
        <f t="shared" si="24"/>
        <v>26493</v>
      </c>
      <c r="R78" s="18">
        <f t="shared" si="25"/>
        <v>0.45167504901542921</v>
      </c>
      <c r="S78" s="18" t="str">
        <f t="shared" si="26"/>
        <v>Conservative Borrower</v>
      </c>
      <c r="T78" s="3">
        <v>96</v>
      </c>
      <c r="U78" s="3">
        <f t="shared" si="27"/>
        <v>96</v>
      </c>
      <c r="V78" s="5" t="s">
        <v>26</v>
      </c>
      <c r="W78" s="5" t="s">
        <v>27</v>
      </c>
      <c r="X78" s="4">
        <v>206</v>
      </c>
      <c r="Y78" s="18">
        <v>0.17518756299999999</v>
      </c>
      <c r="Z78" s="5" t="s">
        <v>34</v>
      </c>
      <c r="AA78" s="3">
        <v>24</v>
      </c>
      <c r="AB78" s="4">
        <v>2003</v>
      </c>
      <c r="AC78" s="4">
        <v>4887.9166670000004</v>
      </c>
      <c r="AD78" s="4" t="str">
        <f t="shared" si="28"/>
        <v>Low Income</v>
      </c>
      <c r="AE78" s="4">
        <v>22423</v>
      </c>
      <c r="AF78" s="18">
        <v>0.33444013700000003</v>
      </c>
      <c r="AG78" s="3">
        <v>0</v>
      </c>
      <c r="AH78" s="3">
        <v>51</v>
      </c>
      <c r="AI78" s="2" t="str">
        <f t="shared" si="29"/>
        <v>Medium Risk</v>
      </c>
    </row>
    <row r="79" spans="1:35" x14ac:dyDescent="0.25">
      <c r="A79" s="6">
        <v>43178</v>
      </c>
      <c r="B79" s="3">
        <v>36</v>
      </c>
      <c r="C79" s="3" t="str">
        <f t="shared" si="15"/>
        <v>Mid</v>
      </c>
      <c r="D79" s="4">
        <v>68801</v>
      </c>
      <c r="E79" s="4">
        <f t="shared" si="16"/>
        <v>68801</v>
      </c>
      <c r="F79" s="3">
        <v>531</v>
      </c>
      <c r="G79" s="3">
        <f t="shared" si="17"/>
        <v>531</v>
      </c>
      <c r="H79" s="3" t="str">
        <f t="shared" si="18"/>
        <v>Fair</v>
      </c>
      <c r="I79" s="5" t="s">
        <v>20</v>
      </c>
      <c r="J79" s="2" t="str">
        <f t="shared" si="19"/>
        <v>Employed</v>
      </c>
      <c r="K79" s="2" t="str">
        <f t="shared" si="20"/>
        <v>Employed</v>
      </c>
      <c r="L79" s="2" t="str">
        <f t="shared" si="21"/>
        <v>Employed</v>
      </c>
      <c r="M79" s="5" t="s">
        <v>29</v>
      </c>
      <c r="N79" s="2" t="str">
        <f t="shared" si="22"/>
        <v>Bachelor</v>
      </c>
      <c r="O79" s="2" t="str">
        <f t="shared" si="23"/>
        <v>Bachelor</v>
      </c>
      <c r="P79" s="4">
        <v>18652</v>
      </c>
      <c r="Q79" s="4">
        <f t="shared" si="24"/>
        <v>18652</v>
      </c>
      <c r="R79" s="18">
        <f t="shared" si="25"/>
        <v>0.27110071074548336</v>
      </c>
      <c r="S79" s="18" t="str">
        <f t="shared" si="26"/>
        <v>Conservative Borrower</v>
      </c>
      <c r="T79" s="3">
        <v>36</v>
      </c>
      <c r="U79" s="3">
        <f t="shared" si="27"/>
        <v>36</v>
      </c>
      <c r="V79" s="5" t="s">
        <v>26</v>
      </c>
      <c r="W79" s="5" t="s">
        <v>30</v>
      </c>
      <c r="X79" s="4">
        <v>1044</v>
      </c>
      <c r="Y79" s="18">
        <v>0.33523292399999999</v>
      </c>
      <c r="Z79" s="5" t="s">
        <v>38</v>
      </c>
      <c r="AA79" s="3">
        <v>30</v>
      </c>
      <c r="AB79" s="4">
        <v>1810</v>
      </c>
      <c r="AC79" s="4">
        <v>5733.4166670000004</v>
      </c>
      <c r="AD79" s="4" t="str">
        <f t="shared" si="28"/>
        <v>Medium Income</v>
      </c>
      <c r="AE79" s="4">
        <v>429421</v>
      </c>
      <c r="AF79" s="18">
        <v>0.28578239999999999</v>
      </c>
      <c r="AG79" s="3">
        <v>0</v>
      </c>
      <c r="AH79" s="3">
        <v>53</v>
      </c>
      <c r="AI79" s="2" t="str">
        <f t="shared" si="29"/>
        <v>Medium Risk</v>
      </c>
    </row>
    <row r="80" spans="1:35" x14ac:dyDescent="0.25">
      <c r="A80" s="6">
        <v>43179</v>
      </c>
      <c r="B80" s="3">
        <v>41</v>
      </c>
      <c r="C80" s="3" t="str">
        <f t="shared" si="15"/>
        <v>Senior</v>
      </c>
      <c r="E80" s="4">
        <f t="shared" si="16"/>
        <v>92730.999995999999</v>
      </c>
      <c r="G80" s="3">
        <f t="shared" si="17"/>
        <v>573.64242424242423</v>
      </c>
      <c r="H80" s="3" t="str">
        <f t="shared" si="18"/>
        <v>Good</v>
      </c>
      <c r="I80" s="5" t="s">
        <v>20</v>
      </c>
      <c r="J80" s="2" t="str">
        <f t="shared" si="19"/>
        <v>Employed</v>
      </c>
      <c r="K80" s="2" t="str">
        <f t="shared" si="20"/>
        <v>Employed</v>
      </c>
      <c r="L80" s="2" t="str">
        <f t="shared" si="21"/>
        <v>Employed</v>
      </c>
      <c r="M80" s="5" t="s">
        <v>29</v>
      </c>
      <c r="N80" s="2" t="str">
        <f t="shared" si="22"/>
        <v>Bachelor</v>
      </c>
      <c r="O80" s="2" t="str">
        <f t="shared" si="23"/>
        <v>Bachelor</v>
      </c>
      <c r="P80" s="4">
        <v>31116</v>
      </c>
      <c r="Q80" s="4">
        <f t="shared" si="24"/>
        <v>31116</v>
      </c>
      <c r="R80" s="18">
        <f t="shared" si="25"/>
        <v>0.3355512180537491</v>
      </c>
      <c r="S80" s="18" t="str">
        <f t="shared" si="26"/>
        <v>Conservative Borrower</v>
      </c>
      <c r="U80" s="3">
        <f t="shared" si="27"/>
        <v>55.043478260869563</v>
      </c>
      <c r="V80" s="5" t="s">
        <v>26</v>
      </c>
      <c r="W80" s="5" t="s">
        <v>30</v>
      </c>
      <c r="X80" s="4">
        <v>396</v>
      </c>
      <c r="Y80" s="18">
        <v>0.22111721400000001</v>
      </c>
      <c r="Z80" s="5" t="s">
        <v>24</v>
      </c>
      <c r="AA80" s="3">
        <v>20</v>
      </c>
      <c r="AB80" s="4">
        <v>3025</v>
      </c>
      <c r="AC80" s="4">
        <v>7727.5833329999996</v>
      </c>
      <c r="AD80" s="4" t="str">
        <f t="shared" si="28"/>
        <v>Medium Income</v>
      </c>
      <c r="AE80" s="4">
        <v>7629</v>
      </c>
      <c r="AF80" s="18">
        <v>0.21542450299999999</v>
      </c>
      <c r="AG80" s="3">
        <v>0</v>
      </c>
      <c r="AH80" s="3">
        <v>50</v>
      </c>
      <c r="AI80" s="2" t="str">
        <f t="shared" si="29"/>
        <v>Medium Risk</v>
      </c>
    </row>
    <row r="81" spans="1:35" x14ac:dyDescent="0.25">
      <c r="A81" s="6">
        <v>43180</v>
      </c>
      <c r="B81" s="3">
        <v>18</v>
      </c>
      <c r="C81" s="3" t="str">
        <f t="shared" si="15"/>
        <v>Young</v>
      </c>
      <c r="D81" s="4">
        <v>40050</v>
      </c>
      <c r="E81" s="4">
        <f t="shared" si="16"/>
        <v>40050</v>
      </c>
      <c r="F81" s="3">
        <v>545</v>
      </c>
      <c r="G81" s="3">
        <f t="shared" si="17"/>
        <v>545</v>
      </c>
      <c r="H81" s="3" t="str">
        <f t="shared" si="18"/>
        <v>Fair</v>
      </c>
      <c r="I81" s="5" t="s">
        <v>33</v>
      </c>
      <c r="J81" s="2" t="str">
        <f t="shared" si="19"/>
        <v>Self-Employed</v>
      </c>
      <c r="K81" s="2" t="str">
        <f t="shared" si="20"/>
        <v>Self-Employed</v>
      </c>
      <c r="L81" s="2" t="str">
        <f t="shared" si="21"/>
        <v>Self-Employed</v>
      </c>
      <c r="M81" s="5" t="s">
        <v>41</v>
      </c>
      <c r="N81" s="2" t="str">
        <f t="shared" si="22"/>
        <v>Doctorate</v>
      </c>
      <c r="O81" s="2" t="str">
        <f t="shared" si="23"/>
        <v>Doctorate</v>
      </c>
      <c r="P81" s="4">
        <v>112253</v>
      </c>
      <c r="Q81" s="4">
        <f t="shared" si="24"/>
        <v>112253</v>
      </c>
      <c r="R81" s="18">
        <f t="shared" si="25"/>
        <v>2.8028214731585517</v>
      </c>
      <c r="S81" s="18" t="str">
        <f t="shared" si="26"/>
        <v>Aggressive Borrower</v>
      </c>
      <c r="T81" s="3">
        <v>48</v>
      </c>
      <c r="U81" s="3">
        <f t="shared" si="27"/>
        <v>48</v>
      </c>
      <c r="V81" s="5" t="s">
        <v>22</v>
      </c>
      <c r="W81" s="5" t="s">
        <v>30</v>
      </c>
      <c r="X81" s="4">
        <v>406</v>
      </c>
      <c r="Y81" s="18">
        <v>0.18452753299999999</v>
      </c>
      <c r="Z81" s="5" t="s">
        <v>24</v>
      </c>
      <c r="AA81" s="3">
        <v>33</v>
      </c>
      <c r="AB81" s="4">
        <v>1506</v>
      </c>
      <c r="AC81" s="4">
        <v>3337.5</v>
      </c>
      <c r="AD81" s="4" t="str">
        <f t="shared" si="28"/>
        <v>Low Income</v>
      </c>
      <c r="AE81" s="4">
        <v>7672</v>
      </c>
      <c r="AF81" s="18">
        <v>0.35848569600000002</v>
      </c>
      <c r="AG81" s="3">
        <v>0</v>
      </c>
      <c r="AH81" s="3">
        <v>64</v>
      </c>
      <c r="AI81" s="2" t="str">
        <f t="shared" si="29"/>
        <v>High Risk</v>
      </c>
    </row>
    <row r="82" spans="1:35" x14ac:dyDescent="0.25">
      <c r="A82" s="6">
        <v>43181</v>
      </c>
      <c r="B82" s="3">
        <v>37</v>
      </c>
      <c r="C82" s="3" t="str">
        <f t="shared" si="15"/>
        <v>Mid</v>
      </c>
      <c r="D82" s="4">
        <v>40784</v>
      </c>
      <c r="E82" s="4">
        <f t="shared" si="16"/>
        <v>40784</v>
      </c>
      <c r="G82" s="3">
        <f t="shared" si="17"/>
        <v>577.02515723270437</v>
      </c>
      <c r="H82" s="3" t="str">
        <f t="shared" si="18"/>
        <v>Good</v>
      </c>
      <c r="I82" s="5" t="s">
        <v>20</v>
      </c>
      <c r="J82" s="2" t="str">
        <f t="shared" si="19"/>
        <v>Employed</v>
      </c>
      <c r="K82" s="2" t="str">
        <f t="shared" si="20"/>
        <v>Employed</v>
      </c>
      <c r="L82" s="2" t="str">
        <f t="shared" si="21"/>
        <v>Employed</v>
      </c>
      <c r="M82" s="5" t="s">
        <v>21</v>
      </c>
      <c r="N82" s="2" t="str">
        <f t="shared" si="22"/>
        <v>Master</v>
      </c>
      <c r="O82" s="2" t="str">
        <f t="shared" si="23"/>
        <v>Master</v>
      </c>
      <c r="P82" s="4">
        <v>41465</v>
      </c>
      <c r="Q82" s="4">
        <f t="shared" si="24"/>
        <v>41465</v>
      </c>
      <c r="R82" s="18">
        <f t="shared" si="25"/>
        <v>1.0166977245978814</v>
      </c>
      <c r="S82" s="18" t="str">
        <f t="shared" si="26"/>
        <v>Aggressive Borrower</v>
      </c>
      <c r="T82" s="3">
        <v>72</v>
      </c>
      <c r="U82" s="3">
        <f t="shared" si="27"/>
        <v>72</v>
      </c>
      <c r="V82" s="5" t="s">
        <v>22</v>
      </c>
      <c r="W82" s="5" t="s">
        <v>23</v>
      </c>
      <c r="X82" s="4">
        <v>370</v>
      </c>
      <c r="Y82" s="18">
        <v>0.20376095699999999</v>
      </c>
      <c r="Z82" s="5" t="s">
        <v>24</v>
      </c>
      <c r="AA82" s="3">
        <v>26</v>
      </c>
      <c r="AB82" s="4">
        <v>21978</v>
      </c>
      <c r="AC82" s="4">
        <v>3398.666667</v>
      </c>
      <c r="AD82" s="4" t="str">
        <f t="shared" si="28"/>
        <v>Low Income</v>
      </c>
      <c r="AE82" s="4">
        <v>172083</v>
      </c>
      <c r="AF82" s="18">
        <v>0.292763473</v>
      </c>
      <c r="AG82" s="3">
        <v>0</v>
      </c>
      <c r="AH82" s="3">
        <v>45</v>
      </c>
      <c r="AI82" s="2" t="str">
        <f t="shared" si="29"/>
        <v>Medium Risk</v>
      </c>
    </row>
    <row r="83" spans="1:35" x14ac:dyDescent="0.25">
      <c r="A83" s="6">
        <v>43182</v>
      </c>
      <c r="B83" s="3">
        <v>44</v>
      </c>
      <c r="C83" s="3" t="str">
        <f t="shared" si="15"/>
        <v>Senior</v>
      </c>
      <c r="D83" s="4">
        <v>15000</v>
      </c>
      <c r="E83" s="4">
        <f t="shared" si="16"/>
        <v>15000</v>
      </c>
      <c r="G83" s="3">
        <f t="shared" si="17"/>
        <v>572.4019138755981</v>
      </c>
      <c r="H83" s="3" t="str">
        <f t="shared" si="18"/>
        <v>Good</v>
      </c>
      <c r="I83" s="5" t="s">
        <v>20</v>
      </c>
      <c r="J83" s="2" t="str">
        <f t="shared" si="19"/>
        <v>Employed</v>
      </c>
      <c r="K83" s="2" t="str">
        <f t="shared" si="20"/>
        <v>Employed</v>
      </c>
      <c r="L83" s="2" t="str">
        <f t="shared" si="21"/>
        <v>Employed</v>
      </c>
      <c r="M83" s="5" t="s">
        <v>32</v>
      </c>
      <c r="N83" s="2" t="str">
        <f t="shared" si="22"/>
        <v>High School</v>
      </c>
      <c r="O83" s="2" t="str">
        <f t="shared" si="23"/>
        <v>High School</v>
      </c>
      <c r="P83" s="4">
        <v>26563</v>
      </c>
      <c r="Q83" s="4">
        <f t="shared" si="24"/>
        <v>26563</v>
      </c>
      <c r="R83" s="18">
        <f t="shared" si="25"/>
        <v>1.7708666666666666</v>
      </c>
      <c r="S83" s="18" t="str">
        <f t="shared" si="26"/>
        <v>Aggressive Borrower</v>
      </c>
      <c r="T83" s="3">
        <v>48</v>
      </c>
      <c r="U83" s="3">
        <f t="shared" si="27"/>
        <v>48</v>
      </c>
      <c r="V83" s="5" t="s">
        <v>22</v>
      </c>
      <c r="W83" s="5" t="s">
        <v>27</v>
      </c>
      <c r="X83" s="4">
        <v>378</v>
      </c>
      <c r="Y83" s="18">
        <v>0.29810840799999999</v>
      </c>
      <c r="Z83" s="5" t="s">
        <v>24</v>
      </c>
      <c r="AA83" s="3">
        <v>24</v>
      </c>
      <c r="AB83" s="4">
        <v>1357</v>
      </c>
      <c r="AC83" s="4">
        <v>1250</v>
      </c>
      <c r="AD83" s="4" t="str">
        <f t="shared" si="28"/>
        <v>Low Income</v>
      </c>
      <c r="AE83" s="4">
        <v>474038</v>
      </c>
      <c r="AF83" s="18">
        <v>0.20981606799999999</v>
      </c>
      <c r="AG83" s="3">
        <v>0</v>
      </c>
      <c r="AH83" s="3">
        <v>48</v>
      </c>
      <c r="AI83" s="2" t="str">
        <f t="shared" si="29"/>
        <v>Medium Risk</v>
      </c>
    </row>
    <row r="84" spans="1:35" x14ac:dyDescent="0.25">
      <c r="A84" s="6">
        <v>43183</v>
      </c>
      <c r="B84" s="3">
        <v>57</v>
      </c>
      <c r="C84" s="3" t="str">
        <f t="shared" si="15"/>
        <v>Senior</v>
      </c>
      <c r="D84" s="4">
        <v>86699</v>
      </c>
      <c r="E84" s="4">
        <f t="shared" si="16"/>
        <v>86699</v>
      </c>
      <c r="F84" s="3">
        <v>615</v>
      </c>
      <c r="G84" s="3">
        <f t="shared" si="17"/>
        <v>615</v>
      </c>
      <c r="H84" s="3" t="str">
        <f t="shared" si="18"/>
        <v>Good</v>
      </c>
      <c r="I84" s="5" t="s">
        <v>20</v>
      </c>
      <c r="J84" s="2" t="str">
        <f t="shared" si="19"/>
        <v>Employed</v>
      </c>
      <c r="K84" s="2" t="str">
        <f t="shared" si="20"/>
        <v>Employed</v>
      </c>
      <c r="L84" s="2" t="str">
        <f t="shared" si="21"/>
        <v>Employed</v>
      </c>
      <c r="M84" s="5" t="s">
        <v>25</v>
      </c>
      <c r="N84" s="2" t="str">
        <f t="shared" si="22"/>
        <v>Associate</v>
      </c>
      <c r="O84" s="2" t="str">
        <f t="shared" si="23"/>
        <v>Associate</v>
      </c>
      <c r="P84" s="4">
        <v>7469</v>
      </c>
      <c r="Q84" s="4">
        <f t="shared" si="24"/>
        <v>7469</v>
      </c>
      <c r="R84" s="18">
        <f t="shared" si="25"/>
        <v>8.6148629165272952E-2</v>
      </c>
      <c r="S84" s="18" t="str">
        <f t="shared" si="26"/>
        <v>Conservative Borrower</v>
      </c>
      <c r="T84" s="3">
        <v>60</v>
      </c>
      <c r="U84" s="3">
        <f t="shared" si="27"/>
        <v>60</v>
      </c>
      <c r="V84" s="5" t="s">
        <v>26</v>
      </c>
      <c r="W84" s="5" t="s">
        <v>30</v>
      </c>
      <c r="X84" s="4">
        <v>413</v>
      </c>
      <c r="Y84" s="18">
        <v>0.17913554600000001</v>
      </c>
      <c r="Z84" s="5" t="s">
        <v>24</v>
      </c>
      <c r="AA84" s="3">
        <v>18</v>
      </c>
      <c r="AB84" s="4">
        <v>1872</v>
      </c>
      <c r="AC84" s="4">
        <v>7224.9166670000004</v>
      </c>
      <c r="AD84" s="4" t="str">
        <f t="shared" si="28"/>
        <v>Medium Income</v>
      </c>
      <c r="AE84" s="4">
        <v>8130</v>
      </c>
      <c r="AF84" s="18">
        <v>0.198849737</v>
      </c>
      <c r="AG84" s="3">
        <v>1</v>
      </c>
      <c r="AH84" s="3">
        <v>36</v>
      </c>
      <c r="AI84" s="2" t="str">
        <f t="shared" si="29"/>
        <v>Low Risk</v>
      </c>
    </row>
    <row r="85" spans="1:35" x14ac:dyDescent="0.25">
      <c r="A85" s="6">
        <v>43184</v>
      </c>
      <c r="B85" s="3">
        <v>33</v>
      </c>
      <c r="C85" s="3" t="str">
        <f t="shared" si="15"/>
        <v>Mid</v>
      </c>
      <c r="E85" s="4">
        <f t="shared" si="16"/>
        <v>17676</v>
      </c>
      <c r="F85" s="3">
        <v>540</v>
      </c>
      <c r="G85" s="3">
        <f t="shared" si="17"/>
        <v>540</v>
      </c>
      <c r="H85" s="3" t="str">
        <f t="shared" si="18"/>
        <v>Fair</v>
      </c>
      <c r="I85" s="5" t="s">
        <v>20</v>
      </c>
      <c r="J85" s="2" t="str">
        <f t="shared" si="19"/>
        <v>Employed</v>
      </c>
      <c r="K85" s="2" t="str">
        <f t="shared" si="20"/>
        <v>Employed</v>
      </c>
      <c r="L85" s="2" t="str">
        <f t="shared" si="21"/>
        <v>Employed</v>
      </c>
      <c r="N85" s="2" t="str">
        <f t="shared" si="22"/>
        <v/>
      </c>
      <c r="O85" s="2" t="str">
        <f t="shared" si="23"/>
        <v>Bachelor</v>
      </c>
      <c r="P85" s="4">
        <v>17801</v>
      </c>
      <c r="Q85" s="4">
        <f t="shared" si="24"/>
        <v>17801</v>
      </c>
      <c r="R85" s="18">
        <f t="shared" si="25"/>
        <v>1.0070717356868071</v>
      </c>
      <c r="S85" s="18" t="str">
        <f t="shared" si="26"/>
        <v>Aggressive Borrower</v>
      </c>
      <c r="U85" s="3">
        <f t="shared" si="27"/>
        <v>53.018181818181816</v>
      </c>
      <c r="V85" s="5" t="s">
        <v>22</v>
      </c>
      <c r="W85" s="5" t="s">
        <v>23</v>
      </c>
      <c r="X85" s="4">
        <v>226</v>
      </c>
      <c r="Y85" s="18">
        <v>0.35564279100000001</v>
      </c>
      <c r="Z85" s="5" t="s">
        <v>28</v>
      </c>
      <c r="AA85" s="3">
        <v>38</v>
      </c>
      <c r="AB85" s="4">
        <v>8380</v>
      </c>
      <c r="AC85" s="4">
        <v>1473</v>
      </c>
      <c r="AD85" s="4" t="str">
        <f t="shared" si="28"/>
        <v>Low Income</v>
      </c>
      <c r="AE85" s="4">
        <v>48674</v>
      </c>
      <c r="AF85" s="18">
        <v>0.24388079300000001</v>
      </c>
      <c r="AG85" s="3">
        <v>0</v>
      </c>
      <c r="AH85" s="3">
        <v>55</v>
      </c>
      <c r="AI85" s="2" t="str">
        <f t="shared" si="29"/>
        <v>High Risk</v>
      </c>
    </row>
    <row r="86" spans="1:35" x14ac:dyDescent="0.25">
      <c r="A86" s="6">
        <v>43185</v>
      </c>
      <c r="B86" s="3">
        <v>30</v>
      </c>
      <c r="C86" s="3" t="str">
        <f t="shared" si="15"/>
        <v>Mid</v>
      </c>
      <c r="D86" s="4">
        <v>42752</v>
      </c>
      <c r="E86" s="4">
        <f t="shared" si="16"/>
        <v>42752</v>
      </c>
      <c r="F86" s="3">
        <v>517</v>
      </c>
      <c r="G86" s="3">
        <f t="shared" si="17"/>
        <v>517</v>
      </c>
      <c r="H86" s="3" t="str">
        <f t="shared" si="18"/>
        <v>Fair</v>
      </c>
      <c r="I86" s="5" t="s">
        <v>20</v>
      </c>
      <c r="J86" s="2" t="str">
        <f t="shared" si="19"/>
        <v>Employed</v>
      </c>
      <c r="K86" s="2" t="str">
        <f t="shared" si="20"/>
        <v>Employed</v>
      </c>
      <c r="L86" s="2" t="str">
        <f t="shared" si="21"/>
        <v>Employed</v>
      </c>
      <c r="M86" s="5" t="s">
        <v>32</v>
      </c>
      <c r="N86" s="2" t="str">
        <f t="shared" si="22"/>
        <v>High School</v>
      </c>
      <c r="O86" s="2" t="str">
        <f t="shared" si="23"/>
        <v>High School</v>
      </c>
      <c r="P86" s="4">
        <v>14379</v>
      </c>
      <c r="Q86" s="4">
        <f t="shared" si="24"/>
        <v>14379</v>
      </c>
      <c r="R86" s="18">
        <f t="shared" si="25"/>
        <v>0.33633514221556887</v>
      </c>
      <c r="S86" s="18" t="str">
        <f t="shared" si="26"/>
        <v>Conservative Borrower</v>
      </c>
      <c r="T86" s="3">
        <v>36</v>
      </c>
      <c r="U86" s="3">
        <f t="shared" si="27"/>
        <v>36</v>
      </c>
      <c r="V86" s="5" t="s">
        <v>22</v>
      </c>
      <c r="W86" s="5" t="s">
        <v>30</v>
      </c>
      <c r="X86" s="4">
        <v>363</v>
      </c>
      <c r="Y86" s="18">
        <v>0.297587934</v>
      </c>
      <c r="Z86" s="5" t="s">
        <v>38</v>
      </c>
      <c r="AA86" s="3">
        <v>18</v>
      </c>
      <c r="AB86" s="4">
        <v>6094</v>
      </c>
      <c r="AC86" s="4">
        <v>3562.666667</v>
      </c>
      <c r="AD86" s="4" t="str">
        <f t="shared" si="28"/>
        <v>Low Income</v>
      </c>
      <c r="AE86" s="4">
        <v>146382</v>
      </c>
      <c r="AF86" s="18">
        <v>0.239661812</v>
      </c>
      <c r="AG86" s="3">
        <v>0</v>
      </c>
      <c r="AH86" s="3">
        <v>53</v>
      </c>
      <c r="AI86" s="2" t="str">
        <f t="shared" si="29"/>
        <v>Medium Risk</v>
      </c>
    </row>
    <row r="87" spans="1:35" x14ac:dyDescent="0.25">
      <c r="A87" s="6">
        <v>43186</v>
      </c>
      <c r="B87" s="3">
        <v>33</v>
      </c>
      <c r="C87" s="3" t="str">
        <f t="shared" si="15"/>
        <v>Mid</v>
      </c>
      <c r="D87" s="4">
        <v>29096</v>
      </c>
      <c r="E87" s="4">
        <f t="shared" si="16"/>
        <v>29096</v>
      </c>
      <c r="F87" s="3">
        <v>570</v>
      </c>
      <c r="G87" s="3">
        <f t="shared" si="17"/>
        <v>570</v>
      </c>
      <c r="H87" s="3" t="str">
        <f t="shared" si="18"/>
        <v>Good</v>
      </c>
      <c r="I87" s="5" t="s">
        <v>20</v>
      </c>
      <c r="J87" s="2" t="str">
        <f t="shared" si="19"/>
        <v>Employed</v>
      </c>
      <c r="K87" s="2" t="str">
        <f t="shared" si="20"/>
        <v>Employed</v>
      </c>
      <c r="L87" s="2" t="str">
        <f t="shared" si="21"/>
        <v>Employed</v>
      </c>
      <c r="M87" s="5" t="s">
        <v>25</v>
      </c>
      <c r="N87" s="2" t="str">
        <f t="shared" si="22"/>
        <v>Associate</v>
      </c>
      <c r="O87" s="2" t="str">
        <f t="shared" si="23"/>
        <v>Associate</v>
      </c>
      <c r="P87" s="4">
        <v>40138</v>
      </c>
      <c r="Q87" s="4">
        <f t="shared" si="24"/>
        <v>40138</v>
      </c>
      <c r="R87" s="18">
        <f t="shared" si="25"/>
        <v>1.3795023370910091</v>
      </c>
      <c r="S87" s="18" t="str">
        <f t="shared" si="26"/>
        <v>Aggressive Borrower</v>
      </c>
      <c r="T87" s="3">
        <v>24</v>
      </c>
      <c r="U87" s="3">
        <f t="shared" si="27"/>
        <v>24</v>
      </c>
      <c r="V87" s="5" t="s">
        <v>22</v>
      </c>
      <c r="W87" s="5" t="s">
        <v>34</v>
      </c>
      <c r="X87" s="4">
        <v>685</v>
      </c>
      <c r="Y87" s="18">
        <v>0.23944694</v>
      </c>
      <c r="Z87" s="5" t="s">
        <v>28</v>
      </c>
      <c r="AA87" s="3">
        <v>28</v>
      </c>
      <c r="AB87" s="4">
        <v>1461</v>
      </c>
      <c r="AC87" s="4">
        <v>2424.666667</v>
      </c>
      <c r="AD87" s="4" t="str">
        <f t="shared" si="28"/>
        <v>Low Income</v>
      </c>
      <c r="AE87" s="4">
        <v>36237</v>
      </c>
      <c r="AF87" s="18">
        <v>0.24860062199999999</v>
      </c>
      <c r="AG87" s="3">
        <v>0</v>
      </c>
      <c r="AH87" s="3">
        <v>53</v>
      </c>
      <c r="AI87" s="2" t="str">
        <f t="shared" si="29"/>
        <v>Medium Risk</v>
      </c>
    </row>
    <row r="88" spans="1:35" x14ac:dyDescent="0.25">
      <c r="A88" s="6">
        <v>43187</v>
      </c>
      <c r="B88" s="3">
        <v>50</v>
      </c>
      <c r="C88" s="3" t="str">
        <f t="shared" si="15"/>
        <v>Senior</v>
      </c>
      <c r="D88" s="4">
        <v>60992</v>
      </c>
      <c r="E88" s="4">
        <f t="shared" si="16"/>
        <v>60992</v>
      </c>
      <c r="F88" s="3">
        <v>663</v>
      </c>
      <c r="G88" s="3">
        <f t="shared" si="17"/>
        <v>663</v>
      </c>
      <c r="H88" s="3" t="str">
        <f t="shared" si="18"/>
        <v>Excellent</v>
      </c>
      <c r="I88" s="5" t="s">
        <v>20</v>
      </c>
      <c r="J88" s="2" t="str">
        <f t="shared" si="19"/>
        <v>Employed</v>
      </c>
      <c r="K88" s="2" t="str">
        <f t="shared" si="20"/>
        <v>Employed</v>
      </c>
      <c r="L88" s="2" t="str">
        <f t="shared" si="21"/>
        <v>Employed</v>
      </c>
      <c r="M88" s="5" t="s">
        <v>29</v>
      </c>
      <c r="N88" s="2" t="str">
        <f t="shared" si="22"/>
        <v>Bachelor</v>
      </c>
      <c r="O88" s="2" t="str">
        <f t="shared" si="23"/>
        <v>Bachelor</v>
      </c>
      <c r="P88" s="4">
        <v>24642</v>
      </c>
      <c r="Q88" s="4">
        <f t="shared" si="24"/>
        <v>24642</v>
      </c>
      <c r="R88" s="18">
        <f t="shared" si="25"/>
        <v>0.40402019937040923</v>
      </c>
      <c r="S88" s="18" t="str">
        <f t="shared" si="26"/>
        <v>Conservative Borrower</v>
      </c>
      <c r="T88" s="3">
        <v>48</v>
      </c>
      <c r="U88" s="3">
        <f t="shared" si="27"/>
        <v>48</v>
      </c>
      <c r="V88" s="5" t="s">
        <v>26</v>
      </c>
      <c r="W88" s="5" t="s">
        <v>30</v>
      </c>
      <c r="X88" s="4">
        <v>664</v>
      </c>
      <c r="Y88" s="18">
        <v>5.5588170999999999E-2</v>
      </c>
      <c r="Z88" s="5" t="s">
        <v>24</v>
      </c>
      <c r="AA88" s="3">
        <v>28</v>
      </c>
      <c r="AB88" s="4">
        <v>4726</v>
      </c>
      <c r="AC88" s="4">
        <v>5082.6666670000004</v>
      </c>
      <c r="AD88" s="4" t="str">
        <f t="shared" si="28"/>
        <v>Medium Income</v>
      </c>
      <c r="AE88" s="4">
        <v>38852</v>
      </c>
      <c r="AF88" s="18">
        <v>0.21644928799999999</v>
      </c>
      <c r="AG88" s="3">
        <v>0</v>
      </c>
      <c r="AH88" s="3">
        <v>44</v>
      </c>
      <c r="AI88" s="2" t="str">
        <f t="shared" si="29"/>
        <v>Medium Risk</v>
      </c>
    </row>
    <row r="89" spans="1:35" x14ac:dyDescent="0.25">
      <c r="A89" s="6">
        <v>43188</v>
      </c>
      <c r="B89" s="3">
        <v>43</v>
      </c>
      <c r="C89" s="3" t="str">
        <f t="shared" si="15"/>
        <v>Senior</v>
      </c>
      <c r="D89" s="4">
        <v>100032</v>
      </c>
      <c r="E89" s="4">
        <f t="shared" si="16"/>
        <v>100032</v>
      </c>
      <c r="F89" s="3">
        <v>524</v>
      </c>
      <c r="G89" s="3">
        <f t="shared" si="17"/>
        <v>524</v>
      </c>
      <c r="H89" s="3" t="str">
        <f t="shared" si="18"/>
        <v>Fair</v>
      </c>
      <c r="J89" s="2" t="str">
        <f t="shared" si="19"/>
        <v/>
      </c>
      <c r="K89" s="2" t="str">
        <f t="shared" si="20"/>
        <v/>
      </c>
      <c r="L89" s="2" t="str">
        <f t="shared" si="21"/>
        <v>Employed</v>
      </c>
      <c r="M89" s="5" t="s">
        <v>21</v>
      </c>
      <c r="N89" s="2" t="str">
        <f t="shared" si="22"/>
        <v>Master</v>
      </c>
      <c r="O89" s="2" t="str">
        <f t="shared" si="23"/>
        <v>Master</v>
      </c>
      <c r="P89" s="4">
        <v>19105</v>
      </c>
      <c r="Q89" s="4">
        <f t="shared" si="24"/>
        <v>19105</v>
      </c>
      <c r="R89" s="18">
        <f t="shared" si="25"/>
        <v>0.19098888355726168</v>
      </c>
      <c r="S89" s="18" t="str">
        <f t="shared" si="26"/>
        <v>Conservative Borrower</v>
      </c>
      <c r="T89" s="3">
        <v>60</v>
      </c>
      <c r="U89" s="3">
        <f t="shared" si="27"/>
        <v>60</v>
      </c>
      <c r="V89" s="5" t="s">
        <v>22</v>
      </c>
      <c r="W89" s="5" t="s">
        <v>27</v>
      </c>
      <c r="X89" s="4">
        <v>824</v>
      </c>
      <c r="Y89" s="18">
        <v>0.226649868</v>
      </c>
      <c r="Z89" s="5" t="s">
        <v>31</v>
      </c>
      <c r="AA89" s="3">
        <v>24</v>
      </c>
      <c r="AB89" s="4">
        <v>9197</v>
      </c>
      <c r="AC89" s="4">
        <v>8336</v>
      </c>
      <c r="AD89" s="4" t="str">
        <f t="shared" si="28"/>
        <v>Medium Income</v>
      </c>
      <c r="AE89" s="4">
        <v>45588</v>
      </c>
      <c r="AF89" s="18">
        <v>0.20968400000000001</v>
      </c>
      <c r="AG89" s="3">
        <v>1</v>
      </c>
      <c r="AH89" s="3">
        <v>49.6</v>
      </c>
      <c r="AI89" s="2" t="str">
        <f t="shared" si="29"/>
        <v>Medium Risk</v>
      </c>
    </row>
    <row r="90" spans="1:35" x14ac:dyDescent="0.25">
      <c r="A90" s="6">
        <v>43189</v>
      </c>
      <c r="B90" s="3">
        <v>33</v>
      </c>
      <c r="C90" s="3" t="str">
        <f t="shared" si="15"/>
        <v>Mid</v>
      </c>
      <c r="D90" s="4">
        <v>35882</v>
      </c>
      <c r="E90" s="4">
        <f t="shared" si="16"/>
        <v>35882</v>
      </c>
      <c r="F90" s="3">
        <v>620</v>
      </c>
      <c r="G90" s="3">
        <f t="shared" si="17"/>
        <v>620</v>
      </c>
      <c r="H90" s="3" t="str">
        <f t="shared" si="18"/>
        <v>Good</v>
      </c>
      <c r="I90" s="5" t="s">
        <v>20</v>
      </c>
      <c r="J90" s="2" t="str">
        <f t="shared" si="19"/>
        <v>Employed</v>
      </c>
      <c r="K90" s="2" t="str">
        <f t="shared" si="20"/>
        <v>Employed</v>
      </c>
      <c r="L90" s="2" t="str">
        <f t="shared" si="21"/>
        <v>Employed</v>
      </c>
      <c r="M90" s="5" t="s">
        <v>21</v>
      </c>
      <c r="N90" s="2" t="str">
        <f t="shared" si="22"/>
        <v>Master</v>
      </c>
      <c r="O90" s="2" t="str">
        <f t="shared" si="23"/>
        <v>Master</v>
      </c>
      <c r="P90" s="4">
        <v>9259</v>
      </c>
      <c r="Q90" s="4">
        <f t="shared" si="24"/>
        <v>9259</v>
      </c>
      <c r="R90" s="18">
        <f t="shared" si="25"/>
        <v>0.25804024301878381</v>
      </c>
      <c r="S90" s="18" t="str">
        <f t="shared" si="26"/>
        <v>Conservative Borrower</v>
      </c>
      <c r="T90" s="3">
        <v>48</v>
      </c>
      <c r="U90" s="3">
        <f t="shared" si="27"/>
        <v>48</v>
      </c>
      <c r="V90" s="5" t="s">
        <v>26</v>
      </c>
      <c r="W90" s="5" t="s">
        <v>23</v>
      </c>
      <c r="X90" s="4">
        <v>257</v>
      </c>
      <c r="Y90" s="18">
        <v>0.147593005</v>
      </c>
      <c r="Z90" s="5" t="s">
        <v>24</v>
      </c>
      <c r="AA90" s="3">
        <v>23</v>
      </c>
      <c r="AB90" s="4">
        <v>3552</v>
      </c>
      <c r="AC90" s="4">
        <v>2990.166667</v>
      </c>
      <c r="AD90" s="4" t="str">
        <f t="shared" si="28"/>
        <v>Low Income</v>
      </c>
      <c r="AE90" s="4">
        <v>8266</v>
      </c>
      <c r="AF90" s="18">
        <v>0.20001147799999999</v>
      </c>
      <c r="AG90" s="3">
        <v>0</v>
      </c>
      <c r="AH90" s="3">
        <v>47</v>
      </c>
      <c r="AI90" s="2" t="str">
        <f t="shared" si="29"/>
        <v>Medium Risk</v>
      </c>
    </row>
    <row r="91" spans="1:35" x14ac:dyDescent="0.25">
      <c r="A91" s="6">
        <v>43190</v>
      </c>
      <c r="B91" s="3">
        <v>46</v>
      </c>
      <c r="C91" s="3" t="str">
        <f t="shared" si="15"/>
        <v>Senior</v>
      </c>
      <c r="D91" s="4">
        <v>32781</v>
      </c>
      <c r="E91" s="4">
        <f t="shared" si="16"/>
        <v>32781</v>
      </c>
      <c r="F91" s="3">
        <v>623</v>
      </c>
      <c r="G91" s="3">
        <f t="shared" si="17"/>
        <v>623</v>
      </c>
      <c r="H91" s="3" t="str">
        <f t="shared" si="18"/>
        <v>Good</v>
      </c>
      <c r="I91" s="5" t="s">
        <v>20</v>
      </c>
      <c r="J91" s="2" t="str">
        <f t="shared" si="19"/>
        <v>Employed</v>
      </c>
      <c r="K91" s="2" t="str">
        <f t="shared" si="20"/>
        <v>Employed</v>
      </c>
      <c r="L91" s="2" t="str">
        <f t="shared" si="21"/>
        <v>Employed</v>
      </c>
      <c r="M91" s="5" t="s">
        <v>32</v>
      </c>
      <c r="N91" s="2" t="str">
        <f t="shared" si="22"/>
        <v>High School</v>
      </c>
      <c r="O91" s="2" t="str">
        <f t="shared" si="23"/>
        <v>High School</v>
      </c>
      <c r="P91" s="4">
        <v>17468</v>
      </c>
      <c r="Q91" s="4">
        <f t="shared" si="24"/>
        <v>17468</v>
      </c>
      <c r="R91" s="18">
        <f t="shared" si="25"/>
        <v>0.53286965010219334</v>
      </c>
      <c r="S91" s="18" t="str">
        <f t="shared" si="26"/>
        <v>Moderate Borrower</v>
      </c>
      <c r="T91" s="3">
        <v>60</v>
      </c>
      <c r="U91" s="3">
        <f t="shared" si="27"/>
        <v>60</v>
      </c>
      <c r="V91" s="5" t="s">
        <v>22</v>
      </c>
      <c r="W91" s="5" t="s">
        <v>34</v>
      </c>
      <c r="X91" s="4">
        <v>1180</v>
      </c>
      <c r="Y91" s="18">
        <v>9.3777321999999996E-2</v>
      </c>
      <c r="Z91" s="5" t="s">
        <v>28</v>
      </c>
      <c r="AA91" s="3">
        <v>23</v>
      </c>
      <c r="AB91" s="4">
        <v>7428</v>
      </c>
      <c r="AC91" s="4">
        <v>2731.75</v>
      </c>
      <c r="AD91" s="4" t="str">
        <f t="shared" si="28"/>
        <v>Low Income</v>
      </c>
      <c r="AE91" s="4">
        <v>294254</v>
      </c>
      <c r="AF91" s="18">
        <v>0.23206532299999999</v>
      </c>
      <c r="AG91" s="3">
        <v>0</v>
      </c>
      <c r="AH91" s="3">
        <v>41</v>
      </c>
      <c r="AI91" s="2" t="str">
        <f t="shared" si="29"/>
        <v>Medium Risk</v>
      </c>
    </row>
    <row r="92" spans="1:35" x14ac:dyDescent="0.25">
      <c r="A92" s="6">
        <v>43191</v>
      </c>
      <c r="B92" s="3">
        <v>41</v>
      </c>
      <c r="C92" s="3" t="str">
        <f t="shared" si="15"/>
        <v>Senior</v>
      </c>
      <c r="D92" s="4">
        <v>51707</v>
      </c>
      <c r="E92" s="4">
        <f t="shared" si="16"/>
        <v>51707</v>
      </c>
      <c r="F92" s="3">
        <v>585</v>
      </c>
      <c r="G92" s="3">
        <f t="shared" si="17"/>
        <v>585</v>
      </c>
      <c r="H92" s="3" t="str">
        <f t="shared" si="18"/>
        <v>Good</v>
      </c>
      <c r="J92" s="2" t="str">
        <f t="shared" si="19"/>
        <v/>
      </c>
      <c r="K92" s="2" t="str">
        <f t="shared" si="20"/>
        <v/>
      </c>
      <c r="L92" s="2" t="str">
        <f t="shared" si="21"/>
        <v>Employed</v>
      </c>
      <c r="M92" s="5" t="s">
        <v>29</v>
      </c>
      <c r="N92" s="2" t="str">
        <f t="shared" si="22"/>
        <v>Bachelor</v>
      </c>
      <c r="O92" s="2" t="str">
        <f t="shared" si="23"/>
        <v>Bachelor</v>
      </c>
      <c r="P92" s="4">
        <v>20069</v>
      </c>
      <c r="Q92" s="4">
        <f t="shared" si="24"/>
        <v>20069</v>
      </c>
      <c r="R92" s="18">
        <f t="shared" si="25"/>
        <v>0.38812926683040982</v>
      </c>
      <c r="S92" s="18" t="str">
        <f t="shared" si="26"/>
        <v>Conservative Borrower</v>
      </c>
      <c r="T92" s="3">
        <v>72</v>
      </c>
      <c r="U92" s="3">
        <f t="shared" si="27"/>
        <v>72</v>
      </c>
      <c r="V92" s="5" t="s">
        <v>22</v>
      </c>
      <c r="W92" s="5" t="s">
        <v>30</v>
      </c>
      <c r="X92" s="4">
        <v>407</v>
      </c>
      <c r="Y92" s="18">
        <v>0.21738837899999999</v>
      </c>
      <c r="Z92" s="5" t="s">
        <v>24</v>
      </c>
      <c r="AA92" s="3">
        <v>25</v>
      </c>
      <c r="AB92" s="4">
        <v>3815</v>
      </c>
      <c r="AC92" s="4">
        <v>4308.9166670000004</v>
      </c>
      <c r="AD92" s="4" t="str">
        <f t="shared" si="28"/>
        <v>Low Income</v>
      </c>
      <c r="AE92" s="4">
        <v>2253</v>
      </c>
      <c r="AF92" s="18">
        <v>0.26822332900000001</v>
      </c>
      <c r="AG92" s="3">
        <v>0</v>
      </c>
      <c r="AH92" s="3">
        <v>52</v>
      </c>
      <c r="AI92" s="2" t="str">
        <f t="shared" si="29"/>
        <v>Medium Risk</v>
      </c>
    </row>
    <row r="93" spans="1:35" x14ac:dyDescent="0.25">
      <c r="A93" s="6">
        <v>43192</v>
      </c>
      <c r="B93" s="3">
        <v>51</v>
      </c>
      <c r="C93" s="3" t="str">
        <f t="shared" si="15"/>
        <v>Senior</v>
      </c>
      <c r="D93" s="4">
        <v>31251</v>
      </c>
      <c r="E93" s="4">
        <f t="shared" si="16"/>
        <v>31251</v>
      </c>
      <c r="F93" s="3">
        <v>596</v>
      </c>
      <c r="G93" s="3">
        <f t="shared" si="17"/>
        <v>596</v>
      </c>
      <c r="H93" s="3" t="str">
        <f t="shared" si="18"/>
        <v>Good</v>
      </c>
      <c r="I93" s="5" t="s">
        <v>45</v>
      </c>
      <c r="J93" s="2" t="str">
        <f t="shared" si="19"/>
        <v>Unemployed</v>
      </c>
      <c r="K93" s="2" t="str">
        <f t="shared" si="20"/>
        <v>Unemployed</v>
      </c>
      <c r="L93" s="2" t="str">
        <f t="shared" si="21"/>
        <v>Unemployed</v>
      </c>
      <c r="M93" s="5" t="s">
        <v>29</v>
      </c>
      <c r="N93" s="2" t="str">
        <f t="shared" si="22"/>
        <v>Bachelor</v>
      </c>
      <c r="O93" s="2" t="str">
        <f t="shared" si="23"/>
        <v>Bachelor</v>
      </c>
      <c r="P93" s="4">
        <v>66582</v>
      </c>
      <c r="Q93" s="4">
        <f t="shared" si="24"/>
        <v>66582</v>
      </c>
      <c r="R93" s="18">
        <f t="shared" si="25"/>
        <v>2.1305558222136893</v>
      </c>
      <c r="S93" s="18" t="str">
        <f t="shared" si="26"/>
        <v>Aggressive Borrower</v>
      </c>
      <c r="T93" s="3">
        <v>24</v>
      </c>
      <c r="U93" s="3">
        <f t="shared" si="27"/>
        <v>24</v>
      </c>
      <c r="V93" s="5" t="s">
        <v>26</v>
      </c>
      <c r="W93" s="5" t="s">
        <v>30</v>
      </c>
      <c r="X93" s="4">
        <v>357</v>
      </c>
      <c r="Y93" s="18">
        <v>0.16016955399999999</v>
      </c>
      <c r="Z93" s="5" t="s">
        <v>24</v>
      </c>
      <c r="AA93" s="3">
        <v>21</v>
      </c>
      <c r="AB93" s="4">
        <v>2313</v>
      </c>
      <c r="AC93" s="4">
        <v>2604.25</v>
      </c>
      <c r="AD93" s="4" t="str">
        <f t="shared" si="28"/>
        <v>Low Income</v>
      </c>
      <c r="AE93" s="4">
        <v>3276</v>
      </c>
      <c r="AF93" s="18">
        <v>0.24745644</v>
      </c>
      <c r="AG93" s="3">
        <v>0</v>
      </c>
      <c r="AH93" s="3">
        <v>61</v>
      </c>
      <c r="AI93" s="2" t="str">
        <f t="shared" si="29"/>
        <v>High Risk</v>
      </c>
    </row>
    <row r="94" spans="1:35" x14ac:dyDescent="0.25">
      <c r="A94" s="6">
        <v>43193</v>
      </c>
      <c r="B94" s="3">
        <v>31</v>
      </c>
      <c r="C94" s="3" t="str">
        <f t="shared" si="15"/>
        <v>Mid</v>
      </c>
      <c r="D94" s="4">
        <v>22359</v>
      </c>
      <c r="E94" s="4">
        <f t="shared" si="16"/>
        <v>22359</v>
      </c>
      <c r="F94" s="3">
        <v>524</v>
      </c>
      <c r="G94" s="3">
        <f t="shared" si="17"/>
        <v>524</v>
      </c>
      <c r="H94" s="3" t="str">
        <f t="shared" si="18"/>
        <v>Fair</v>
      </c>
      <c r="I94" s="5" t="s">
        <v>20</v>
      </c>
      <c r="J94" s="2" t="str">
        <f t="shared" si="19"/>
        <v>Employed</v>
      </c>
      <c r="K94" s="2" t="str">
        <f t="shared" si="20"/>
        <v>Employed</v>
      </c>
      <c r="L94" s="2" t="str">
        <f t="shared" si="21"/>
        <v>Employed</v>
      </c>
      <c r="M94" s="5" t="s">
        <v>32</v>
      </c>
      <c r="N94" s="2" t="str">
        <f t="shared" si="22"/>
        <v>High School</v>
      </c>
      <c r="O94" s="2" t="str">
        <f t="shared" si="23"/>
        <v>High School</v>
      </c>
      <c r="P94" s="4">
        <v>26889</v>
      </c>
      <c r="Q94" s="4">
        <f t="shared" si="24"/>
        <v>26889</v>
      </c>
      <c r="R94" s="18">
        <f t="shared" si="25"/>
        <v>1.2026029786663088</v>
      </c>
      <c r="S94" s="18" t="str">
        <f t="shared" si="26"/>
        <v>Aggressive Borrower</v>
      </c>
      <c r="T94" s="3">
        <v>48</v>
      </c>
      <c r="U94" s="3">
        <f t="shared" si="27"/>
        <v>48</v>
      </c>
      <c r="V94" s="5" t="s">
        <v>22</v>
      </c>
      <c r="W94" s="5" t="s">
        <v>27</v>
      </c>
      <c r="X94" s="4">
        <v>216</v>
      </c>
      <c r="Y94" s="18">
        <v>0.45525993100000001</v>
      </c>
      <c r="Z94" s="5" t="s">
        <v>38</v>
      </c>
      <c r="AA94" s="3">
        <v>14</v>
      </c>
      <c r="AB94" s="4">
        <v>24764</v>
      </c>
      <c r="AC94" s="4">
        <v>1863.25</v>
      </c>
      <c r="AD94" s="4" t="str">
        <f t="shared" si="28"/>
        <v>Low Income</v>
      </c>
      <c r="AE94" s="4">
        <v>84640</v>
      </c>
      <c r="AF94" s="18">
        <v>0.24071353500000001</v>
      </c>
      <c r="AG94" s="3">
        <v>0</v>
      </c>
      <c r="AH94" s="3">
        <v>57</v>
      </c>
      <c r="AI94" s="2" t="str">
        <f t="shared" si="29"/>
        <v>High Risk</v>
      </c>
    </row>
    <row r="95" spans="1:35" x14ac:dyDescent="0.25">
      <c r="A95" s="6">
        <v>43194</v>
      </c>
      <c r="B95" s="3">
        <v>36</v>
      </c>
      <c r="C95" s="3" t="str">
        <f t="shared" si="15"/>
        <v>Mid</v>
      </c>
      <c r="D95" s="4">
        <v>152650</v>
      </c>
      <c r="E95" s="4">
        <f t="shared" si="16"/>
        <v>152650</v>
      </c>
      <c r="F95" s="3">
        <v>610</v>
      </c>
      <c r="G95" s="3">
        <f t="shared" si="17"/>
        <v>610</v>
      </c>
      <c r="H95" s="3" t="str">
        <f t="shared" si="18"/>
        <v>Good</v>
      </c>
      <c r="I95" s="5" t="s">
        <v>20</v>
      </c>
      <c r="J95" s="2" t="str">
        <f t="shared" si="19"/>
        <v>Employed</v>
      </c>
      <c r="K95" s="2" t="str">
        <f t="shared" si="20"/>
        <v>Employed</v>
      </c>
      <c r="L95" s="2" t="str">
        <f t="shared" si="21"/>
        <v>Employed</v>
      </c>
      <c r="M95" s="5" t="s">
        <v>25</v>
      </c>
      <c r="N95" s="2" t="str">
        <f t="shared" si="22"/>
        <v>Associate</v>
      </c>
      <c r="O95" s="2" t="str">
        <f t="shared" si="23"/>
        <v>Associate</v>
      </c>
      <c r="P95" s="4">
        <v>24815</v>
      </c>
      <c r="Q95" s="4">
        <f t="shared" si="24"/>
        <v>24815</v>
      </c>
      <c r="R95" s="18">
        <f t="shared" si="25"/>
        <v>0.16256141500163773</v>
      </c>
      <c r="S95" s="18" t="str">
        <f t="shared" si="26"/>
        <v>Conservative Borrower</v>
      </c>
      <c r="T95" s="3">
        <v>48</v>
      </c>
      <c r="U95" s="3">
        <f t="shared" si="27"/>
        <v>48</v>
      </c>
      <c r="V95" s="5" t="s">
        <v>22</v>
      </c>
      <c r="W95" s="5" t="s">
        <v>34</v>
      </c>
      <c r="X95" s="4">
        <v>148</v>
      </c>
      <c r="Y95" s="18">
        <v>0.38430750600000002</v>
      </c>
      <c r="Z95" s="5" t="s">
        <v>24</v>
      </c>
      <c r="AA95" s="3">
        <v>21</v>
      </c>
      <c r="AB95" s="4">
        <v>4346</v>
      </c>
      <c r="AC95" s="4">
        <v>12720.833329999999</v>
      </c>
      <c r="AD95" s="4" t="str">
        <f t="shared" si="28"/>
        <v>High Income</v>
      </c>
      <c r="AE95" s="4">
        <v>37909</v>
      </c>
      <c r="AF95" s="18">
        <v>0.21351149</v>
      </c>
      <c r="AG95" s="3">
        <v>1</v>
      </c>
      <c r="AH95" s="3">
        <v>38.4</v>
      </c>
      <c r="AI95" s="2" t="str">
        <f t="shared" si="29"/>
        <v>Low Risk</v>
      </c>
    </row>
    <row r="96" spans="1:35" x14ac:dyDescent="0.25">
      <c r="A96" s="6">
        <v>43195</v>
      </c>
      <c r="B96" s="3">
        <v>35</v>
      </c>
      <c r="C96" s="3" t="str">
        <f t="shared" si="15"/>
        <v>Mid</v>
      </c>
      <c r="D96" s="4">
        <v>15120</v>
      </c>
      <c r="E96" s="4">
        <f t="shared" si="16"/>
        <v>15120</v>
      </c>
      <c r="F96" s="3">
        <v>562</v>
      </c>
      <c r="G96" s="3">
        <f t="shared" si="17"/>
        <v>562</v>
      </c>
      <c r="H96" s="3" t="str">
        <f t="shared" si="18"/>
        <v>Good</v>
      </c>
      <c r="I96" s="5" t="s">
        <v>33</v>
      </c>
      <c r="J96" s="2" t="str">
        <f t="shared" si="19"/>
        <v>Self-Employed</v>
      </c>
      <c r="K96" s="2" t="str">
        <f t="shared" si="20"/>
        <v>Self-Employed</v>
      </c>
      <c r="L96" s="2" t="str">
        <f t="shared" si="21"/>
        <v>Self-Employed</v>
      </c>
      <c r="M96" s="5" t="s">
        <v>21</v>
      </c>
      <c r="N96" s="2" t="str">
        <f t="shared" si="22"/>
        <v>Master</v>
      </c>
      <c r="O96" s="2" t="str">
        <f t="shared" si="23"/>
        <v>Master</v>
      </c>
      <c r="P96" s="4">
        <v>21849</v>
      </c>
      <c r="Q96" s="4">
        <f t="shared" si="24"/>
        <v>21849</v>
      </c>
      <c r="R96" s="18">
        <f t="shared" si="25"/>
        <v>1.4450396825396825</v>
      </c>
      <c r="S96" s="18" t="str">
        <f t="shared" si="26"/>
        <v>Aggressive Borrower</v>
      </c>
      <c r="T96" s="3">
        <v>84</v>
      </c>
      <c r="U96" s="3">
        <f t="shared" si="27"/>
        <v>84</v>
      </c>
      <c r="V96" s="5" t="s">
        <v>22</v>
      </c>
      <c r="W96" s="5" t="s">
        <v>30</v>
      </c>
      <c r="X96" s="4">
        <v>423</v>
      </c>
      <c r="Y96" s="18">
        <v>0.238644521</v>
      </c>
      <c r="Z96" s="5" t="s">
        <v>28</v>
      </c>
      <c r="AA96" s="3">
        <v>24</v>
      </c>
      <c r="AB96" s="4">
        <v>1874</v>
      </c>
      <c r="AC96" s="4">
        <v>1260</v>
      </c>
      <c r="AD96" s="4" t="str">
        <f t="shared" si="28"/>
        <v>Low Income</v>
      </c>
      <c r="AE96" s="4">
        <v>3825</v>
      </c>
      <c r="AF96" s="18">
        <v>0.24417070099999999</v>
      </c>
      <c r="AG96" s="3">
        <v>0</v>
      </c>
      <c r="AH96" s="3">
        <v>58</v>
      </c>
      <c r="AI96" s="2" t="str">
        <f t="shared" si="29"/>
        <v>High Risk</v>
      </c>
    </row>
    <row r="97" spans="1:35" x14ac:dyDescent="0.25">
      <c r="A97" s="6">
        <v>43196</v>
      </c>
      <c r="B97" s="3">
        <v>22</v>
      </c>
      <c r="C97" s="3" t="str">
        <f t="shared" si="15"/>
        <v>Young</v>
      </c>
      <c r="D97" s="4">
        <v>59830</v>
      </c>
      <c r="E97" s="4">
        <f t="shared" si="16"/>
        <v>59830</v>
      </c>
      <c r="F97" s="3">
        <v>570</v>
      </c>
      <c r="G97" s="3">
        <f t="shared" si="17"/>
        <v>570</v>
      </c>
      <c r="H97" s="3" t="str">
        <f t="shared" si="18"/>
        <v>Good</v>
      </c>
      <c r="I97" s="5" t="s">
        <v>33</v>
      </c>
      <c r="J97" s="2" t="str">
        <f t="shared" si="19"/>
        <v>Self-Employed</v>
      </c>
      <c r="K97" s="2" t="str">
        <f t="shared" si="20"/>
        <v>Self-Employed</v>
      </c>
      <c r="L97" s="2" t="str">
        <f t="shared" si="21"/>
        <v>Self-Employed</v>
      </c>
      <c r="M97" s="5" t="s">
        <v>25</v>
      </c>
      <c r="N97" s="2" t="str">
        <f t="shared" si="22"/>
        <v>Associate</v>
      </c>
      <c r="O97" s="2" t="str">
        <f t="shared" si="23"/>
        <v>Associate</v>
      </c>
      <c r="P97" s="4">
        <v>22734</v>
      </c>
      <c r="Q97" s="4">
        <f t="shared" si="24"/>
        <v>22734</v>
      </c>
      <c r="R97" s="18">
        <f t="shared" si="25"/>
        <v>0.37997660036770853</v>
      </c>
      <c r="S97" s="18" t="str">
        <f t="shared" si="26"/>
        <v>Conservative Borrower</v>
      </c>
      <c r="T97" s="3">
        <v>24</v>
      </c>
      <c r="U97" s="3">
        <f t="shared" si="27"/>
        <v>24</v>
      </c>
      <c r="V97" s="5" t="s">
        <v>26</v>
      </c>
      <c r="W97" s="5" t="s">
        <v>30</v>
      </c>
      <c r="X97" s="4">
        <v>246</v>
      </c>
      <c r="Y97" s="18">
        <v>0.57232768199999995</v>
      </c>
      <c r="Z97" s="5" t="s">
        <v>28</v>
      </c>
      <c r="AA97" s="3">
        <v>29</v>
      </c>
      <c r="AB97" s="4">
        <v>2511</v>
      </c>
      <c r="AC97" s="4">
        <v>4985.8333329999996</v>
      </c>
      <c r="AD97" s="4" t="str">
        <f t="shared" si="28"/>
        <v>Low Income</v>
      </c>
      <c r="AE97" s="4">
        <v>435808</v>
      </c>
      <c r="AF97" s="18">
        <v>0.174626639</v>
      </c>
      <c r="AG97" s="3">
        <v>1</v>
      </c>
      <c r="AH97" s="3">
        <v>45.6</v>
      </c>
      <c r="AI97" s="2" t="str">
        <f t="shared" si="29"/>
        <v>Medium Risk</v>
      </c>
    </row>
    <row r="98" spans="1:35" x14ac:dyDescent="0.25">
      <c r="A98" s="6">
        <v>43197</v>
      </c>
      <c r="B98" s="3">
        <v>43</v>
      </c>
      <c r="C98" s="3" t="str">
        <f t="shared" si="15"/>
        <v>Senior</v>
      </c>
      <c r="D98" s="4">
        <v>55308</v>
      </c>
      <c r="E98" s="4">
        <f t="shared" si="16"/>
        <v>55308</v>
      </c>
      <c r="F98" s="3">
        <v>645</v>
      </c>
      <c r="G98" s="3">
        <f t="shared" si="17"/>
        <v>645</v>
      </c>
      <c r="H98" s="3" t="str">
        <f t="shared" si="18"/>
        <v>Good</v>
      </c>
      <c r="I98" s="5" t="s">
        <v>20</v>
      </c>
      <c r="J98" s="2" t="str">
        <f t="shared" si="19"/>
        <v>Employed</v>
      </c>
      <c r="K98" s="2" t="str">
        <f t="shared" si="20"/>
        <v>Employed</v>
      </c>
      <c r="L98" s="2" t="str">
        <f t="shared" si="21"/>
        <v>Employed</v>
      </c>
      <c r="M98" s="5" t="s">
        <v>41</v>
      </c>
      <c r="N98" s="2" t="str">
        <f t="shared" si="22"/>
        <v>Doctorate</v>
      </c>
      <c r="O98" s="2" t="str">
        <f t="shared" si="23"/>
        <v>Doctorate</v>
      </c>
      <c r="P98" s="4">
        <v>19539</v>
      </c>
      <c r="Q98" s="4">
        <f t="shared" si="24"/>
        <v>19539</v>
      </c>
      <c r="R98" s="18">
        <f t="shared" si="25"/>
        <v>0.35327619874159255</v>
      </c>
      <c r="S98" s="18" t="str">
        <f t="shared" si="26"/>
        <v>Conservative Borrower</v>
      </c>
      <c r="T98" s="3">
        <v>72</v>
      </c>
      <c r="U98" s="3">
        <f t="shared" si="27"/>
        <v>72</v>
      </c>
      <c r="V98" s="5" t="s">
        <v>26</v>
      </c>
      <c r="W98" s="5" t="s">
        <v>34</v>
      </c>
      <c r="X98" s="4">
        <v>362</v>
      </c>
      <c r="Y98" s="18">
        <v>0.26620992900000001</v>
      </c>
      <c r="Z98" s="5" t="s">
        <v>28</v>
      </c>
      <c r="AA98" s="3">
        <v>29</v>
      </c>
      <c r="AB98" s="4">
        <v>5995</v>
      </c>
      <c r="AC98" s="4">
        <v>4609</v>
      </c>
      <c r="AD98" s="4" t="str">
        <f t="shared" si="28"/>
        <v>Low Income</v>
      </c>
      <c r="AE98" s="4">
        <v>93747</v>
      </c>
      <c r="AF98" s="18">
        <v>0.16963120000000001</v>
      </c>
      <c r="AG98" s="3">
        <v>1</v>
      </c>
      <c r="AH98" s="3">
        <v>36.799999999999997</v>
      </c>
      <c r="AI98" s="2" t="str">
        <f t="shared" si="29"/>
        <v>Low Risk</v>
      </c>
    </row>
    <row r="99" spans="1:35" x14ac:dyDescent="0.25">
      <c r="A99" s="6">
        <v>43198</v>
      </c>
      <c r="B99" s="3">
        <v>43</v>
      </c>
      <c r="C99" s="3" t="str">
        <f t="shared" si="15"/>
        <v>Senior</v>
      </c>
      <c r="D99" s="4">
        <v>30948</v>
      </c>
      <c r="E99" s="4">
        <f t="shared" si="16"/>
        <v>30948</v>
      </c>
      <c r="F99" s="3">
        <v>601</v>
      </c>
      <c r="G99" s="3">
        <f t="shared" si="17"/>
        <v>601</v>
      </c>
      <c r="H99" s="3" t="str">
        <f t="shared" si="18"/>
        <v>Good</v>
      </c>
      <c r="J99" s="2" t="str">
        <f t="shared" si="19"/>
        <v/>
      </c>
      <c r="K99" s="2" t="str">
        <f t="shared" si="20"/>
        <v/>
      </c>
      <c r="L99" s="2" t="str">
        <f t="shared" si="21"/>
        <v>Employed</v>
      </c>
      <c r="M99" s="5" t="s">
        <v>29</v>
      </c>
      <c r="N99" s="2" t="str">
        <f t="shared" si="22"/>
        <v>Bachelor</v>
      </c>
      <c r="O99" s="2" t="str">
        <f t="shared" si="23"/>
        <v>Bachelor</v>
      </c>
      <c r="P99" s="4">
        <v>25291</v>
      </c>
      <c r="Q99" s="4">
        <f t="shared" si="24"/>
        <v>25291</v>
      </c>
      <c r="R99" s="18">
        <f t="shared" si="25"/>
        <v>0.81720951273103271</v>
      </c>
      <c r="S99" s="18" t="str">
        <f t="shared" si="26"/>
        <v>Moderate Borrower</v>
      </c>
      <c r="T99" s="3">
        <v>36</v>
      </c>
      <c r="U99" s="3">
        <f t="shared" si="27"/>
        <v>36</v>
      </c>
      <c r="V99" s="5" t="s">
        <v>22</v>
      </c>
      <c r="W99" s="5" t="s">
        <v>27</v>
      </c>
      <c r="X99" s="4">
        <v>286</v>
      </c>
      <c r="Y99" s="18">
        <v>0.360348689</v>
      </c>
      <c r="Z99" s="5" t="s">
        <v>38</v>
      </c>
      <c r="AA99" s="3">
        <v>19</v>
      </c>
      <c r="AB99" s="4">
        <v>7167</v>
      </c>
      <c r="AC99" s="4">
        <v>2579</v>
      </c>
      <c r="AD99" s="4" t="str">
        <f t="shared" si="28"/>
        <v>Low Income</v>
      </c>
      <c r="AE99" s="4">
        <v>78660</v>
      </c>
      <c r="AF99" s="18">
        <v>0.22330771799999999</v>
      </c>
      <c r="AG99" s="3">
        <v>0</v>
      </c>
      <c r="AH99" s="3">
        <v>49</v>
      </c>
      <c r="AI99" s="2" t="str">
        <f t="shared" si="29"/>
        <v>Medium Risk</v>
      </c>
    </row>
    <row r="100" spans="1:35" x14ac:dyDescent="0.25">
      <c r="A100" s="6">
        <v>43199</v>
      </c>
      <c r="B100" s="3">
        <v>40</v>
      </c>
      <c r="C100" s="3" t="str">
        <f t="shared" si="15"/>
        <v>Senior</v>
      </c>
      <c r="D100" s="4">
        <v>56940</v>
      </c>
      <c r="E100" s="4">
        <f t="shared" si="16"/>
        <v>56940</v>
      </c>
      <c r="F100" s="3">
        <v>592</v>
      </c>
      <c r="G100" s="3">
        <f t="shared" si="17"/>
        <v>592</v>
      </c>
      <c r="H100" s="3" t="str">
        <f t="shared" si="18"/>
        <v>Good</v>
      </c>
      <c r="I100" s="5" t="s">
        <v>20</v>
      </c>
      <c r="J100" s="2" t="str">
        <f t="shared" si="19"/>
        <v>Employed</v>
      </c>
      <c r="K100" s="2" t="str">
        <f t="shared" si="20"/>
        <v>Employed</v>
      </c>
      <c r="L100" s="2" t="str">
        <f t="shared" si="21"/>
        <v>Employed</v>
      </c>
      <c r="M100" s="5" t="s">
        <v>25</v>
      </c>
      <c r="N100" s="2" t="str">
        <f t="shared" si="22"/>
        <v>Associate</v>
      </c>
      <c r="O100" s="2" t="str">
        <f t="shared" si="23"/>
        <v>Associate</v>
      </c>
      <c r="P100" s="4">
        <v>15752</v>
      </c>
      <c r="Q100" s="4">
        <f t="shared" si="24"/>
        <v>15752</v>
      </c>
      <c r="R100" s="18">
        <f t="shared" si="25"/>
        <v>0.27664207938180541</v>
      </c>
      <c r="S100" s="18" t="str">
        <f t="shared" si="26"/>
        <v>Conservative Borrower</v>
      </c>
      <c r="T100" s="3">
        <v>96</v>
      </c>
      <c r="U100" s="3">
        <f t="shared" si="27"/>
        <v>96</v>
      </c>
      <c r="V100" s="5" t="s">
        <v>22</v>
      </c>
      <c r="W100" s="5" t="s">
        <v>27</v>
      </c>
      <c r="X100" s="4">
        <v>213</v>
      </c>
      <c r="Y100" s="18">
        <v>0.11723758500000001</v>
      </c>
      <c r="Z100" s="5" t="s">
        <v>28</v>
      </c>
      <c r="AA100" s="3">
        <v>20</v>
      </c>
      <c r="AB100" s="4">
        <v>1349</v>
      </c>
      <c r="AC100" s="4">
        <v>4745</v>
      </c>
      <c r="AD100" s="4" t="str">
        <f t="shared" si="28"/>
        <v>Low Income</v>
      </c>
      <c r="AE100" s="4">
        <v>64448</v>
      </c>
      <c r="AF100" s="18">
        <v>0.26160149799999999</v>
      </c>
      <c r="AG100" s="3">
        <v>0</v>
      </c>
      <c r="AH100" s="3">
        <v>50</v>
      </c>
      <c r="AI100" s="2" t="str">
        <f t="shared" si="29"/>
        <v>Medium Risk</v>
      </c>
    </row>
    <row r="101" spans="1:35" x14ac:dyDescent="0.25">
      <c r="A101" s="6">
        <v>43200</v>
      </c>
      <c r="B101" s="3">
        <v>37</v>
      </c>
      <c r="C101" s="3" t="str">
        <f t="shared" si="15"/>
        <v>Mid</v>
      </c>
      <c r="D101" s="4">
        <v>44000</v>
      </c>
      <c r="E101" s="4">
        <f t="shared" si="16"/>
        <v>44000</v>
      </c>
      <c r="F101" s="3">
        <v>539</v>
      </c>
      <c r="G101" s="3">
        <f t="shared" si="17"/>
        <v>539</v>
      </c>
      <c r="H101" s="3" t="str">
        <f t="shared" si="18"/>
        <v>Fair</v>
      </c>
      <c r="I101" s="5" t="s">
        <v>20</v>
      </c>
      <c r="J101" s="2" t="str">
        <f t="shared" si="19"/>
        <v>Employed</v>
      </c>
      <c r="K101" s="2" t="str">
        <f t="shared" si="20"/>
        <v>Employed</v>
      </c>
      <c r="L101" s="2" t="str">
        <f t="shared" si="21"/>
        <v>Employed</v>
      </c>
      <c r="M101" s="5" t="s">
        <v>32</v>
      </c>
      <c r="N101" s="2" t="str">
        <f t="shared" si="22"/>
        <v>High School</v>
      </c>
      <c r="O101" s="2" t="str">
        <f t="shared" si="23"/>
        <v>High School</v>
      </c>
      <c r="P101" s="4">
        <v>28714</v>
      </c>
      <c r="Q101" s="4">
        <f t="shared" si="24"/>
        <v>28714</v>
      </c>
      <c r="R101" s="18">
        <f t="shared" si="25"/>
        <v>0.65259090909090911</v>
      </c>
      <c r="S101" s="18" t="str">
        <f t="shared" si="26"/>
        <v>Moderate Borrower</v>
      </c>
      <c r="T101" s="3">
        <v>60</v>
      </c>
      <c r="U101" s="3">
        <f t="shared" si="27"/>
        <v>60</v>
      </c>
      <c r="V101" s="5" t="s">
        <v>22</v>
      </c>
      <c r="W101" s="5" t="s">
        <v>30</v>
      </c>
      <c r="X101" s="4">
        <v>457</v>
      </c>
      <c r="Y101" s="18">
        <v>0.19999409300000001</v>
      </c>
      <c r="Z101" s="5" t="s">
        <v>24</v>
      </c>
      <c r="AA101" s="3">
        <v>10</v>
      </c>
      <c r="AB101" s="4">
        <v>5872</v>
      </c>
      <c r="AC101" s="4">
        <v>3666.666667</v>
      </c>
      <c r="AD101" s="4" t="str">
        <f t="shared" si="28"/>
        <v>Low Income</v>
      </c>
      <c r="AE101" s="4">
        <v>301790</v>
      </c>
      <c r="AF101" s="18">
        <v>0.244173748</v>
      </c>
      <c r="AG101" s="3">
        <v>0</v>
      </c>
      <c r="AH101" s="3">
        <v>46</v>
      </c>
      <c r="AI101" s="2" t="str">
        <f t="shared" si="29"/>
        <v>Medium Risk</v>
      </c>
    </row>
    <row r="102" spans="1:35" x14ac:dyDescent="0.25">
      <c r="A102" s="6">
        <v>43201</v>
      </c>
      <c r="B102" s="3">
        <v>23</v>
      </c>
      <c r="C102" s="3" t="str">
        <f t="shared" si="15"/>
        <v>Young</v>
      </c>
      <c r="D102" s="4">
        <v>81554</v>
      </c>
      <c r="E102" s="4">
        <f t="shared" si="16"/>
        <v>81554</v>
      </c>
      <c r="F102" s="3">
        <v>509</v>
      </c>
      <c r="G102" s="3">
        <f t="shared" si="17"/>
        <v>509</v>
      </c>
      <c r="H102" s="3" t="str">
        <f t="shared" si="18"/>
        <v>Fair</v>
      </c>
      <c r="I102" s="5" t="s">
        <v>20</v>
      </c>
      <c r="J102" s="2" t="str">
        <f t="shared" si="19"/>
        <v>Employed</v>
      </c>
      <c r="K102" s="2" t="str">
        <f t="shared" si="20"/>
        <v>Employed</v>
      </c>
      <c r="L102" s="2" t="str">
        <f t="shared" si="21"/>
        <v>Employed</v>
      </c>
      <c r="M102" s="5" t="s">
        <v>32</v>
      </c>
      <c r="N102" s="2" t="str">
        <f t="shared" si="22"/>
        <v>High School</v>
      </c>
      <c r="O102" s="2" t="str">
        <f t="shared" si="23"/>
        <v>High School</v>
      </c>
      <c r="P102" s="4">
        <v>35101</v>
      </c>
      <c r="Q102" s="4">
        <f t="shared" si="24"/>
        <v>35101</v>
      </c>
      <c r="R102" s="18">
        <f t="shared" si="25"/>
        <v>0.43040194227137846</v>
      </c>
      <c r="S102" s="18" t="str">
        <f t="shared" si="26"/>
        <v>Conservative Borrower</v>
      </c>
      <c r="T102" s="3">
        <v>72</v>
      </c>
      <c r="U102" s="3">
        <f t="shared" si="27"/>
        <v>72</v>
      </c>
      <c r="V102" s="5" t="s">
        <v>22</v>
      </c>
      <c r="W102" s="5" t="s">
        <v>30</v>
      </c>
      <c r="X102" s="4">
        <v>519</v>
      </c>
      <c r="Y102" s="18">
        <v>0.29432354999999999</v>
      </c>
      <c r="Z102" s="5" t="s">
        <v>24</v>
      </c>
      <c r="AA102" s="3">
        <v>23</v>
      </c>
      <c r="AB102" s="4">
        <v>3233</v>
      </c>
      <c r="AC102" s="4">
        <v>6796.1666670000004</v>
      </c>
      <c r="AD102" s="4" t="str">
        <f t="shared" si="28"/>
        <v>Medium Income</v>
      </c>
      <c r="AE102" s="4">
        <v>69780</v>
      </c>
      <c r="AF102" s="18">
        <v>0.31651227500000001</v>
      </c>
      <c r="AG102" s="3">
        <v>0</v>
      </c>
      <c r="AH102" s="3">
        <v>49</v>
      </c>
      <c r="AI102" s="2" t="str">
        <f t="shared" si="29"/>
        <v>Medium Risk</v>
      </c>
    </row>
    <row r="103" spans="1:35" x14ac:dyDescent="0.25">
      <c r="A103" s="6">
        <v>43202</v>
      </c>
      <c r="B103" s="3">
        <v>34</v>
      </c>
      <c r="C103" s="3" t="str">
        <f t="shared" si="15"/>
        <v>Mid</v>
      </c>
      <c r="D103" s="4">
        <v>26567</v>
      </c>
      <c r="E103" s="4">
        <f t="shared" si="16"/>
        <v>26567</v>
      </c>
      <c r="F103" s="3">
        <v>612</v>
      </c>
      <c r="G103" s="3">
        <f t="shared" si="17"/>
        <v>612</v>
      </c>
      <c r="H103" s="3" t="str">
        <f t="shared" si="18"/>
        <v>Good</v>
      </c>
      <c r="I103" s="5" t="s">
        <v>20</v>
      </c>
      <c r="J103" s="2" t="str">
        <f t="shared" si="19"/>
        <v>Employed</v>
      </c>
      <c r="K103" s="2" t="str">
        <f t="shared" si="20"/>
        <v>Employed</v>
      </c>
      <c r="L103" s="2" t="str">
        <f t="shared" si="21"/>
        <v>Employed</v>
      </c>
      <c r="M103" s="5" t="s">
        <v>29</v>
      </c>
      <c r="N103" s="2" t="str">
        <f t="shared" si="22"/>
        <v>Bachelor</v>
      </c>
      <c r="O103" s="2" t="str">
        <f t="shared" si="23"/>
        <v>Bachelor</v>
      </c>
      <c r="P103" s="4">
        <v>17339</v>
      </c>
      <c r="Q103" s="4">
        <f t="shared" si="24"/>
        <v>17339</v>
      </c>
      <c r="R103" s="18">
        <f t="shared" si="25"/>
        <v>0.65265178605036323</v>
      </c>
      <c r="S103" s="18" t="str">
        <f t="shared" si="26"/>
        <v>Moderate Borrower</v>
      </c>
      <c r="T103" s="3">
        <v>60</v>
      </c>
      <c r="U103" s="3">
        <f t="shared" si="27"/>
        <v>60</v>
      </c>
      <c r="V103" s="5" t="s">
        <v>26</v>
      </c>
      <c r="W103" s="5" t="s">
        <v>27</v>
      </c>
      <c r="X103" s="4">
        <v>194</v>
      </c>
      <c r="Y103" s="18">
        <v>6.5337073999999995E-2</v>
      </c>
      <c r="Z103" s="5" t="s">
        <v>31</v>
      </c>
      <c r="AA103" s="3">
        <v>17</v>
      </c>
      <c r="AB103" s="4">
        <v>2738</v>
      </c>
      <c r="AC103" s="4">
        <v>2213.916667</v>
      </c>
      <c r="AD103" s="4" t="str">
        <f t="shared" si="28"/>
        <v>Low Income</v>
      </c>
      <c r="AE103" s="4">
        <v>9625</v>
      </c>
      <c r="AF103" s="18">
        <v>0.232191325</v>
      </c>
      <c r="AG103" s="3">
        <v>0</v>
      </c>
      <c r="AH103" s="3">
        <v>48</v>
      </c>
      <c r="AI103" s="2" t="str">
        <f t="shared" si="29"/>
        <v>Medium Risk</v>
      </c>
    </row>
    <row r="104" spans="1:35" x14ac:dyDescent="0.25">
      <c r="A104" s="6">
        <v>43203</v>
      </c>
      <c r="B104" s="3">
        <v>35</v>
      </c>
      <c r="C104" s="3" t="str">
        <f t="shared" si="15"/>
        <v>Mid</v>
      </c>
      <c r="E104" s="4">
        <f t="shared" si="16"/>
        <v>33569.000004000001</v>
      </c>
      <c r="F104" s="3">
        <v>596</v>
      </c>
      <c r="G104" s="3">
        <f t="shared" si="17"/>
        <v>596</v>
      </c>
      <c r="H104" s="3" t="str">
        <f t="shared" si="18"/>
        <v>Good</v>
      </c>
      <c r="I104" s="5" t="s">
        <v>52</v>
      </c>
      <c r="J104" s="2" t="str">
        <f t="shared" si="19"/>
        <v>EMPLOYED</v>
      </c>
      <c r="K104" s="2" t="str">
        <f t="shared" si="20"/>
        <v>Employed</v>
      </c>
      <c r="L104" s="2" t="str">
        <f t="shared" si="21"/>
        <v>Employed</v>
      </c>
      <c r="M104" s="5" t="s">
        <v>29</v>
      </c>
      <c r="N104" s="2" t="str">
        <f t="shared" si="22"/>
        <v>Bachelor</v>
      </c>
      <c r="O104" s="2" t="str">
        <f t="shared" si="23"/>
        <v>Bachelor</v>
      </c>
      <c r="P104" s="4">
        <v>37172</v>
      </c>
      <c r="Q104" s="4">
        <f t="shared" si="24"/>
        <v>37172</v>
      </c>
      <c r="R104" s="18">
        <f t="shared" si="25"/>
        <v>1.1073311685057843</v>
      </c>
      <c r="S104" s="18" t="str">
        <f t="shared" si="26"/>
        <v>Aggressive Borrower</v>
      </c>
      <c r="U104" s="3">
        <f t="shared" si="27"/>
        <v>54.618025751072963</v>
      </c>
      <c r="V104" s="5" t="s">
        <v>35</v>
      </c>
      <c r="W104" s="5" t="s">
        <v>27</v>
      </c>
      <c r="X104" s="4">
        <v>212</v>
      </c>
      <c r="Y104" s="18">
        <v>3.2588299000000001E-2</v>
      </c>
      <c r="Z104" s="5" t="s">
        <v>24</v>
      </c>
      <c r="AA104" s="3">
        <v>20</v>
      </c>
      <c r="AB104" s="4">
        <v>2103</v>
      </c>
      <c r="AC104" s="4">
        <v>2797.416667</v>
      </c>
      <c r="AD104" s="4" t="str">
        <f t="shared" si="28"/>
        <v>Low Income</v>
      </c>
      <c r="AE104" s="4">
        <v>33106</v>
      </c>
      <c r="AF104" s="18">
        <v>0.224569569</v>
      </c>
      <c r="AG104" s="3">
        <v>0</v>
      </c>
      <c r="AH104" s="3">
        <v>52</v>
      </c>
      <c r="AI104" s="2" t="str">
        <f t="shared" si="29"/>
        <v>Medium Risk</v>
      </c>
    </row>
    <row r="105" spans="1:35" x14ac:dyDescent="0.25">
      <c r="A105" s="6">
        <v>43204</v>
      </c>
      <c r="B105" s="3">
        <v>30</v>
      </c>
      <c r="C105" s="3" t="str">
        <f t="shared" si="15"/>
        <v>Mid</v>
      </c>
      <c r="D105" s="4">
        <v>94238</v>
      </c>
      <c r="E105" s="4">
        <f t="shared" si="16"/>
        <v>94238</v>
      </c>
      <c r="F105" s="3">
        <v>608</v>
      </c>
      <c r="G105" s="3">
        <f t="shared" si="17"/>
        <v>608</v>
      </c>
      <c r="H105" s="3" t="str">
        <f t="shared" si="18"/>
        <v>Good</v>
      </c>
      <c r="I105" s="5" t="s">
        <v>20</v>
      </c>
      <c r="J105" s="2" t="str">
        <f t="shared" si="19"/>
        <v>Employed</v>
      </c>
      <c r="K105" s="2" t="str">
        <f t="shared" si="20"/>
        <v>Employed</v>
      </c>
      <c r="L105" s="2" t="str">
        <f t="shared" si="21"/>
        <v>Employed</v>
      </c>
      <c r="M105" s="5" t="s">
        <v>29</v>
      </c>
      <c r="N105" s="2" t="str">
        <f t="shared" si="22"/>
        <v>Bachelor</v>
      </c>
      <c r="O105" s="2" t="str">
        <f t="shared" si="23"/>
        <v>Bachelor</v>
      </c>
      <c r="P105" s="4">
        <v>15917</v>
      </c>
      <c r="Q105" s="4">
        <f t="shared" si="24"/>
        <v>15917</v>
      </c>
      <c r="R105" s="18">
        <f t="shared" si="25"/>
        <v>0.16890214138670176</v>
      </c>
      <c r="S105" s="18" t="str">
        <f t="shared" si="26"/>
        <v>Conservative Borrower</v>
      </c>
      <c r="T105" s="3">
        <v>36</v>
      </c>
      <c r="U105" s="3">
        <f t="shared" si="27"/>
        <v>36</v>
      </c>
      <c r="V105" s="5" t="s">
        <v>22</v>
      </c>
      <c r="W105" s="5" t="s">
        <v>23</v>
      </c>
      <c r="X105" s="4">
        <v>203</v>
      </c>
      <c r="Y105" s="18">
        <v>0.45892808200000001</v>
      </c>
      <c r="Z105" s="5" t="s">
        <v>24</v>
      </c>
      <c r="AA105" s="3">
        <v>23</v>
      </c>
      <c r="AB105" s="4">
        <v>3382</v>
      </c>
      <c r="AC105" s="4">
        <v>7853.1666670000004</v>
      </c>
      <c r="AD105" s="4" t="str">
        <f t="shared" si="28"/>
        <v>Medium Income</v>
      </c>
      <c r="AE105" s="4">
        <v>41531</v>
      </c>
      <c r="AF105" s="18">
        <v>0.18763253299999999</v>
      </c>
      <c r="AG105" s="3">
        <v>1</v>
      </c>
      <c r="AH105" s="3">
        <v>44</v>
      </c>
      <c r="AI105" s="2" t="str">
        <f t="shared" si="29"/>
        <v>Medium Risk</v>
      </c>
    </row>
    <row r="106" spans="1:35" x14ac:dyDescent="0.25">
      <c r="A106" s="6">
        <v>43205</v>
      </c>
      <c r="B106" s="3">
        <v>38</v>
      </c>
      <c r="C106" s="3" t="str">
        <f t="shared" si="15"/>
        <v>Mid</v>
      </c>
      <c r="D106" s="4">
        <v>45145</v>
      </c>
      <c r="E106" s="4">
        <f t="shared" si="16"/>
        <v>45145</v>
      </c>
      <c r="F106" s="3">
        <v>587</v>
      </c>
      <c r="G106" s="3">
        <f t="shared" si="17"/>
        <v>587</v>
      </c>
      <c r="H106" s="3" t="str">
        <f t="shared" si="18"/>
        <v>Good</v>
      </c>
      <c r="I106" s="5" t="s">
        <v>20</v>
      </c>
      <c r="J106" s="2" t="str">
        <f t="shared" si="19"/>
        <v>Employed</v>
      </c>
      <c r="K106" s="2" t="str">
        <f t="shared" si="20"/>
        <v>Employed</v>
      </c>
      <c r="L106" s="2" t="str">
        <f t="shared" si="21"/>
        <v>Employed</v>
      </c>
      <c r="M106" s="5" t="s">
        <v>29</v>
      </c>
      <c r="N106" s="2" t="str">
        <f t="shared" si="22"/>
        <v>Bachelor</v>
      </c>
      <c r="O106" s="2" t="str">
        <f t="shared" si="23"/>
        <v>Bachelor</v>
      </c>
      <c r="P106" s="4">
        <v>11431</v>
      </c>
      <c r="Q106" s="4">
        <f t="shared" si="24"/>
        <v>11431</v>
      </c>
      <c r="R106" s="18">
        <f t="shared" si="25"/>
        <v>0.25320633514231922</v>
      </c>
      <c r="S106" s="18" t="str">
        <f t="shared" si="26"/>
        <v>Conservative Borrower</v>
      </c>
      <c r="T106" s="3">
        <v>48</v>
      </c>
      <c r="U106" s="3">
        <f t="shared" si="27"/>
        <v>48</v>
      </c>
      <c r="V106" s="5" t="s">
        <v>35</v>
      </c>
      <c r="W106" s="5" t="s">
        <v>27</v>
      </c>
      <c r="X106" s="4">
        <v>879</v>
      </c>
      <c r="Y106" s="18">
        <v>0.29741024900000002</v>
      </c>
      <c r="Z106" s="5" t="s">
        <v>31</v>
      </c>
      <c r="AA106" s="3">
        <v>27</v>
      </c>
      <c r="AB106" s="4">
        <v>7060</v>
      </c>
      <c r="AC106" s="4">
        <v>3762.083333</v>
      </c>
      <c r="AD106" s="4" t="str">
        <f t="shared" si="28"/>
        <v>Low Income</v>
      </c>
      <c r="AE106" s="4">
        <v>93155</v>
      </c>
      <c r="AF106" s="18">
        <v>0.196131632</v>
      </c>
      <c r="AG106" s="3">
        <v>1</v>
      </c>
      <c r="AH106" s="3">
        <v>40</v>
      </c>
      <c r="AI106" s="2" t="str">
        <f t="shared" si="29"/>
        <v>Medium Risk</v>
      </c>
    </row>
    <row r="107" spans="1:35" x14ac:dyDescent="0.25">
      <c r="A107" s="6">
        <v>43206</v>
      </c>
      <c r="B107" s="3">
        <v>44</v>
      </c>
      <c r="C107" s="3" t="str">
        <f t="shared" si="15"/>
        <v>Senior</v>
      </c>
      <c r="D107" s="4">
        <v>70881</v>
      </c>
      <c r="E107" s="4">
        <f t="shared" si="16"/>
        <v>70881</v>
      </c>
      <c r="F107" s="3">
        <v>597</v>
      </c>
      <c r="G107" s="3">
        <f t="shared" si="17"/>
        <v>597</v>
      </c>
      <c r="H107" s="3" t="str">
        <f t="shared" si="18"/>
        <v>Good</v>
      </c>
      <c r="I107" s="5" t="s">
        <v>20</v>
      </c>
      <c r="J107" s="2" t="str">
        <f t="shared" si="19"/>
        <v>Employed</v>
      </c>
      <c r="K107" s="2" t="str">
        <f t="shared" si="20"/>
        <v>Employed</v>
      </c>
      <c r="L107" s="2" t="str">
        <f t="shared" si="21"/>
        <v>Employed</v>
      </c>
      <c r="M107" s="5" t="s">
        <v>21</v>
      </c>
      <c r="N107" s="2" t="str">
        <f t="shared" si="22"/>
        <v>Master</v>
      </c>
      <c r="O107" s="2" t="str">
        <f t="shared" si="23"/>
        <v>Master</v>
      </c>
      <c r="P107" s="4">
        <v>34590</v>
      </c>
      <c r="Q107" s="4">
        <f t="shared" si="24"/>
        <v>34590</v>
      </c>
      <c r="R107" s="18">
        <f t="shared" si="25"/>
        <v>0.48800101578702332</v>
      </c>
      <c r="S107" s="18" t="str">
        <f t="shared" si="26"/>
        <v>Conservative Borrower</v>
      </c>
      <c r="T107" s="3">
        <v>48</v>
      </c>
      <c r="U107" s="3">
        <f t="shared" si="27"/>
        <v>48</v>
      </c>
      <c r="V107" s="5" t="s">
        <v>35</v>
      </c>
      <c r="W107" s="5" t="s">
        <v>30</v>
      </c>
      <c r="X107" s="4">
        <v>324</v>
      </c>
      <c r="Y107" s="18">
        <v>0.117077159</v>
      </c>
      <c r="Z107" s="5" t="s">
        <v>24</v>
      </c>
      <c r="AA107" s="3">
        <v>22</v>
      </c>
      <c r="AB107" s="4">
        <v>2050</v>
      </c>
      <c r="AC107" s="4">
        <v>5906.75</v>
      </c>
      <c r="AD107" s="4" t="str">
        <f t="shared" si="28"/>
        <v>Medium Income</v>
      </c>
      <c r="AE107" s="4">
        <v>1188</v>
      </c>
      <c r="AF107" s="18">
        <v>0.21416649800000001</v>
      </c>
      <c r="AG107" s="3">
        <v>0</v>
      </c>
      <c r="AH107" s="3">
        <v>50</v>
      </c>
      <c r="AI107" s="2" t="str">
        <f t="shared" si="29"/>
        <v>Medium Risk</v>
      </c>
    </row>
    <row r="108" spans="1:35" x14ac:dyDescent="0.25">
      <c r="A108" s="6">
        <v>43207</v>
      </c>
      <c r="B108" s="3">
        <v>62</v>
      </c>
      <c r="C108" s="3" t="str">
        <f t="shared" si="15"/>
        <v>Old</v>
      </c>
      <c r="D108" s="4">
        <v>105240</v>
      </c>
      <c r="E108" s="4">
        <f t="shared" si="16"/>
        <v>105240</v>
      </c>
      <c r="F108" s="3">
        <v>656</v>
      </c>
      <c r="G108" s="3">
        <f t="shared" si="17"/>
        <v>656</v>
      </c>
      <c r="H108" s="3" t="str">
        <f t="shared" si="18"/>
        <v>Excellent</v>
      </c>
      <c r="I108" s="5" t="s">
        <v>20</v>
      </c>
      <c r="J108" s="2" t="str">
        <f t="shared" si="19"/>
        <v>Employed</v>
      </c>
      <c r="K108" s="2" t="str">
        <f t="shared" si="20"/>
        <v>Employed</v>
      </c>
      <c r="L108" s="2" t="str">
        <f t="shared" si="21"/>
        <v>Employed</v>
      </c>
      <c r="M108" s="5" t="s">
        <v>25</v>
      </c>
      <c r="N108" s="2" t="str">
        <f t="shared" si="22"/>
        <v>Associate</v>
      </c>
      <c r="O108" s="2" t="str">
        <f t="shared" si="23"/>
        <v>Associate</v>
      </c>
      <c r="P108" s="4">
        <v>13937</v>
      </c>
      <c r="Q108" s="4">
        <f t="shared" si="24"/>
        <v>13937</v>
      </c>
      <c r="R108" s="18">
        <f t="shared" si="25"/>
        <v>0.13243063473964273</v>
      </c>
      <c r="S108" s="18" t="str">
        <f t="shared" si="26"/>
        <v>Conservative Borrower</v>
      </c>
      <c r="T108" s="3">
        <v>108</v>
      </c>
      <c r="U108" s="3">
        <f t="shared" si="27"/>
        <v>108</v>
      </c>
      <c r="V108" s="5" t="s">
        <v>44</v>
      </c>
      <c r="W108" s="5" t="s">
        <v>27</v>
      </c>
      <c r="X108" s="4">
        <v>391</v>
      </c>
      <c r="Y108" s="18">
        <v>0.19830023099999999</v>
      </c>
      <c r="Z108" s="5" t="s">
        <v>24</v>
      </c>
      <c r="AA108" s="3">
        <v>32</v>
      </c>
      <c r="AB108" s="4">
        <v>1960</v>
      </c>
      <c r="AC108" s="4">
        <v>8770</v>
      </c>
      <c r="AD108" s="4" t="str">
        <f t="shared" si="28"/>
        <v>Medium Income</v>
      </c>
      <c r="AE108" s="4">
        <v>33814</v>
      </c>
      <c r="AF108" s="18">
        <v>0.22970785699999999</v>
      </c>
      <c r="AG108" s="3">
        <v>0</v>
      </c>
      <c r="AH108" s="3">
        <v>55</v>
      </c>
      <c r="AI108" s="2" t="str">
        <f t="shared" si="29"/>
        <v>High Risk</v>
      </c>
    </row>
    <row r="109" spans="1:35" x14ac:dyDescent="0.25">
      <c r="A109" s="6">
        <v>43208</v>
      </c>
      <c r="B109" s="3">
        <v>42</v>
      </c>
      <c r="C109" s="3" t="str">
        <f t="shared" si="15"/>
        <v>Senior</v>
      </c>
      <c r="D109" s="4">
        <v>63709</v>
      </c>
      <c r="E109" s="4">
        <f t="shared" si="16"/>
        <v>63709</v>
      </c>
      <c r="F109" s="3">
        <v>517</v>
      </c>
      <c r="G109" s="3">
        <f t="shared" si="17"/>
        <v>517</v>
      </c>
      <c r="H109" s="3" t="str">
        <f t="shared" si="18"/>
        <v>Fair</v>
      </c>
      <c r="I109" s="5" t="s">
        <v>45</v>
      </c>
      <c r="J109" s="2" t="str">
        <f t="shared" si="19"/>
        <v>Unemployed</v>
      </c>
      <c r="K109" s="2" t="str">
        <f t="shared" si="20"/>
        <v>Unemployed</v>
      </c>
      <c r="L109" s="2" t="str">
        <f t="shared" si="21"/>
        <v>Unemployed</v>
      </c>
      <c r="M109" s="5" t="s">
        <v>29</v>
      </c>
      <c r="N109" s="2" t="str">
        <f t="shared" si="22"/>
        <v>Bachelor</v>
      </c>
      <c r="O109" s="2" t="str">
        <f t="shared" si="23"/>
        <v>Bachelor</v>
      </c>
      <c r="P109" s="4">
        <v>22221</v>
      </c>
      <c r="Q109" s="4">
        <f t="shared" si="24"/>
        <v>22221</v>
      </c>
      <c r="R109" s="18">
        <f t="shared" si="25"/>
        <v>0.34878902509849474</v>
      </c>
      <c r="S109" s="18" t="str">
        <f t="shared" si="26"/>
        <v>Conservative Borrower</v>
      </c>
      <c r="T109" s="3">
        <v>48</v>
      </c>
      <c r="U109" s="3">
        <f t="shared" si="27"/>
        <v>48</v>
      </c>
      <c r="V109" s="5" t="s">
        <v>26</v>
      </c>
      <c r="W109" s="5" t="s">
        <v>27</v>
      </c>
      <c r="X109" s="4">
        <v>623</v>
      </c>
      <c r="Y109" s="18">
        <v>0.47321304400000003</v>
      </c>
      <c r="Z109" s="5" t="s">
        <v>38</v>
      </c>
      <c r="AA109" s="3">
        <v>41</v>
      </c>
      <c r="AB109" s="4">
        <v>3930</v>
      </c>
      <c r="AC109" s="4">
        <v>5309.0833329999996</v>
      </c>
      <c r="AD109" s="4" t="str">
        <f t="shared" si="28"/>
        <v>Medium Income</v>
      </c>
      <c r="AE109" s="4">
        <v>68037</v>
      </c>
      <c r="AF109" s="18">
        <v>0.26542364099999999</v>
      </c>
      <c r="AG109" s="3">
        <v>0</v>
      </c>
      <c r="AH109" s="3">
        <v>57</v>
      </c>
      <c r="AI109" s="2" t="str">
        <f t="shared" si="29"/>
        <v>High Risk</v>
      </c>
    </row>
    <row r="110" spans="1:35" x14ac:dyDescent="0.25">
      <c r="A110" s="6">
        <v>43209</v>
      </c>
      <c r="B110" s="3">
        <v>43</v>
      </c>
      <c r="C110" s="3" t="str">
        <f t="shared" si="15"/>
        <v>Senior</v>
      </c>
      <c r="D110" s="4">
        <v>31713</v>
      </c>
      <c r="E110" s="4">
        <f t="shared" si="16"/>
        <v>31713</v>
      </c>
      <c r="F110" s="3">
        <v>487</v>
      </c>
      <c r="G110" s="3">
        <f t="shared" si="17"/>
        <v>487</v>
      </c>
      <c r="H110" s="3" t="str">
        <f t="shared" si="18"/>
        <v>Fair</v>
      </c>
      <c r="I110" s="5" t="s">
        <v>33</v>
      </c>
      <c r="J110" s="2" t="str">
        <f t="shared" si="19"/>
        <v>Self-Employed</v>
      </c>
      <c r="K110" s="2" t="str">
        <f t="shared" si="20"/>
        <v>Self-Employed</v>
      </c>
      <c r="L110" s="2" t="str">
        <f t="shared" si="21"/>
        <v>Self-Employed</v>
      </c>
      <c r="M110" s="5" t="s">
        <v>29</v>
      </c>
      <c r="N110" s="2" t="str">
        <f t="shared" si="22"/>
        <v>Bachelor</v>
      </c>
      <c r="O110" s="2" t="str">
        <f t="shared" si="23"/>
        <v>Bachelor</v>
      </c>
      <c r="P110" s="4">
        <v>38865</v>
      </c>
      <c r="Q110" s="4">
        <f t="shared" si="24"/>
        <v>38865</v>
      </c>
      <c r="R110" s="18">
        <f t="shared" si="25"/>
        <v>1.225522656323905</v>
      </c>
      <c r="S110" s="18" t="str">
        <f t="shared" si="26"/>
        <v>Aggressive Borrower</v>
      </c>
      <c r="T110" s="3">
        <v>48</v>
      </c>
      <c r="U110" s="3">
        <f t="shared" si="27"/>
        <v>48</v>
      </c>
      <c r="V110" s="5" t="s">
        <v>22</v>
      </c>
      <c r="W110" s="5" t="s">
        <v>30</v>
      </c>
      <c r="X110" s="4">
        <v>314</v>
      </c>
      <c r="Y110" s="18">
        <v>0.60105721400000001</v>
      </c>
      <c r="Z110" s="5" t="s">
        <v>38</v>
      </c>
      <c r="AA110" s="3">
        <v>20</v>
      </c>
      <c r="AB110" s="4">
        <v>395</v>
      </c>
      <c r="AC110" s="4">
        <v>2642.75</v>
      </c>
      <c r="AD110" s="4" t="str">
        <f t="shared" si="28"/>
        <v>Low Income</v>
      </c>
      <c r="AE110" s="4">
        <v>6605</v>
      </c>
      <c r="AF110" s="18">
        <v>0.28643046100000003</v>
      </c>
      <c r="AG110" s="3">
        <v>0</v>
      </c>
      <c r="AH110" s="3">
        <v>64</v>
      </c>
      <c r="AI110" s="2" t="str">
        <f t="shared" si="29"/>
        <v>High Risk</v>
      </c>
    </row>
    <row r="111" spans="1:35" x14ac:dyDescent="0.25">
      <c r="A111" s="6">
        <v>43210</v>
      </c>
      <c r="B111" s="3">
        <v>39</v>
      </c>
      <c r="C111" s="3" t="str">
        <f t="shared" si="15"/>
        <v>Mid</v>
      </c>
      <c r="D111" s="4">
        <v>29900</v>
      </c>
      <c r="E111" s="4">
        <f t="shared" si="16"/>
        <v>29900</v>
      </c>
      <c r="F111" s="3">
        <v>536</v>
      </c>
      <c r="G111" s="3">
        <f t="shared" si="17"/>
        <v>536</v>
      </c>
      <c r="H111" s="3" t="str">
        <f t="shared" si="18"/>
        <v>Fair</v>
      </c>
      <c r="I111" s="5" t="s">
        <v>20</v>
      </c>
      <c r="J111" s="2" t="str">
        <f t="shared" si="19"/>
        <v>Employed</v>
      </c>
      <c r="K111" s="2" t="str">
        <f t="shared" si="20"/>
        <v>Employed</v>
      </c>
      <c r="L111" s="2" t="str">
        <f t="shared" si="21"/>
        <v>Employed</v>
      </c>
      <c r="N111" s="2" t="str">
        <f t="shared" si="22"/>
        <v/>
      </c>
      <c r="O111" s="2" t="str">
        <f t="shared" si="23"/>
        <v>Bachelor</v>
      </c>
      <c r="P111" s="4">
        <v>23396</v>
      </c>
      <c r="Q111" s="4">
        <f t="shared" si="24"/>
        <v>23396</v>
      </c>
      <c r="R111" s="18">
        <f t="shared" si="25"/>
        <v>0.78247491638795985</v>
      </c>
      <c r="S111" s="18" t="str">
        <f t="shared" si="26"/>
        <v>Moderate Borrower</v>
      </c>
      <c r="T111" s="3">
        <v>72</v>
      </c>
      <c r="U111" s="3">
        <f t="shared" si="27"/>
        <v>72</v>
      </c>
      <c r="V111" s="5" t="s">
        <v>26</v>
      </c>
      <c r="W111" s="5" t="s">
        <v>27</v>
      </c>
      <c r="X111" s="4">
        <v>589</v>
      </c>
      <c r="Y111" s="18">
        <v>0.18581545899999999</v>
      </c>
      <c r="Z111" s="5" t="s">
        <v>28</v>
      </c>
      <c r="AA111" s="3">
        <v>28</v>
      </c>
      <c r="AB111" s="4">
        <v>470</v>
      </c>
      <c r="AC111" s="4">
        <v>2491.666667</v>
      </c>
      <c r="AD111" s="4" t="str">
        <f t="shared" si="28"/>
        <v>Low Income</v>
      </c>
      <c r="AE111" s="4">
        <v>2585</v>
      </c>
      <c r="AF111" s="18">
        <v>0.29945203799999998</v>
      </c>
      <c r="AG111" s="3">
        <v>0</v>
      </c>
      <c r="AH111" s="3">
        <v>54</v>
      </c>
      <c r="AI111" s="2" t="str">
        <f t="shared" si="29"/>
        <v>Medium Risk</v>
      </c>
    </row>
    <row r="112" spans="1:35" x14ac:dyDescent="0.25">
      <c r="A112" s="6">
        <v>43211</v>
      </c>
      <c r="B112" s="3">
        <v>18</v>
      </c>
      <c r="C112" s="3" t="str">
        <f t="shared" si="15"/>
        <v>Young</v>
      </c>
      <c r="E112" s="4">
        <f t="shared" si="16"/>
        <v>87672.999995999999</v>
      </c>
      <c r="F112" s="3">
        <v>608</v>
      </c>
      <c r="G112" s="3">
        <f t="shared" si="17"/>
        <v>608</v>
      </c>
      <c r="H112" s="3" t="str">
        <f t="shared" si="18"/>
        <v>Good</v>
      </c>
      <c r="I112" s="5" t="s">
        <v>20</v>
      </c>
      <c r="J112" s="2" t="str">
        <f t="shared" si="19"/>
        <v>Employed</v>
      </c>
      <c r="K112" s="2" t="str">
        <f t="shared" si="20"/>
        <v>Employed</v>
      </c>
      <c r="L112" s="2" t="str">
        <f t="shared" si="21"/>
        <v>Employed</v>
      </c>
      <c r="M112" s="5" t="s">
        <v>21</v>
      </c>
      <c r="N112" s="2" t="str">
        <f t="shared" si="22"/>
        <v>Master</v>
      </c>
      <c r="O112" s="2" t="str">
        <f t="shared" si="23"/>
        <v>Master</v>
      </c>
      <c r="P112" s="4">
        <v>10667</v>
      </c>
      <c r="Q112" s="4">
        <f t="shared" si="24"/>
        <v>10667</v>
      </c>
      <c r="R112" s="18">
        <f t="shared" si="25"/>
        <v>0.12166801638459586</v>
      </c>
      <c r="S112" s="18" t="str">
        <f t="shared" si="26"/>
        <v>Conservative Borrower</v>
      </c>
      <c r="U112" s="3">
        <f t="shared" si="27"/>
        <v>53.77215189873418</v>
      </c>
      <c r="V112" s="5" t="s">
        <v>26</v>
      </c>
      <c r="W112" s="5" t="s">
        <v>27</v>
      </c>
      <c r="X112" s="4">
        <v>725</v>
      </c>
      <c r="Y112" s="18">
        <v>0.385683147</v>
      </c>
      <c r="Z112" s="5" t="s">
        <v>38</v>
      </c>
      <c r="AA112" s="3">
        <v>23</v>
      </c>
      <c r="AB112" s="4">
        <v>1134</v>
      </c>
      <c r="AC112" s="4">
        <v>7306.0833329999996</v>
      </c>
      <c r="AD112" s="4" t="str">
        <f t="shared" si="28"/>
        <v>Medium Income</v>
      </c>
      <c r="AE112" s="4">
        <v>66069</v>
      </c>
      <c r="AF112" s="18">
        <v>0.240020391</v>
      </c>
      <c r="AG112" s="3">
        <v>1</v>
      </c>
      <c r="AH112" s="3">
        <v>43.2</v>
      </c>
      <c r="AI112" s="2" t="str">
        <f t="shared" si="29"/>
        <v>Medium Risk</v>
      </c>
    </row>
    <row r="113" spans="1:35" x14ac:dyDescent="0.25">
      <c r="A113" s="6">
        <v>43212</v>
      </c>
      <c r="B113" s="3">
        <v>39</v>
      </c>
      <c r="C113" s="3" t="str">
        <f t="shared" si="15"/>
        <v>Mid</v>
      </c>
      <c r="D113" s="4">
        <v>55454</v>
      </c>
      <c r="E113" s="4">
        <f t="shared" si="16"/>
        <v>55454</v>
      </c>
      <c r="F113" s="3">
        <v>565</v>
      </c>
      <c r="G113" s="3">
        <f t="shared" si="17"/>
        <v>565</v>
      </c>
      <c r="H113" s="3" t="str">
        <f t="shared" si="18"/>
        <v>Good</v>
      </c>
      <c r="I113" s="5" t="s">
        <v>33</v>
      </c>
      <c r="J113" s="2" t="str">
        <f t="shared" si="19"/>
        <v>Self-Employed</v>
      </c>
      <c r="K113" s="2" t="str">
        <f t="shared" si="20"/>
        <v>Self-Employed</v>
      </c>
      <c r="L113" s="2" t="str">
        <f t="shared" si="21"/>
        <v>Self-Employed</v>
      </c>
      <c r="M113" s="5" t="s">
        <v>29</v>
      </c>
      <c r="N113" s="2" t="str">
        <f t="shared" si="22"/>
        <v>Bachelor</v>
      </c>
      <c r="O113" s="2" t="str">
        <f t="shared" si="23"/>
        <v>Bachelor</v>
      </c>
      <c r="P113" s="4">
        <v>35551</v>
      </c>
      <c r="Q113" s="4">
        <f t="shared" si="24"/>
        <v>35551</v>
      </c>
      <c r="R113" s="18">
        <f t="shared" si="25"/>
        <v>0.64108991235979373</v>
      </c>
      <c r="S113" s="18" t="str">
        <f t="shared" si="26"/>
        <v>Moderate Borrower</v>
      </c>
      <c r="T113" s="3">
        <v>36</v>
      </c>
      <c r="U113" s="3">
        <f t="shared" si="27"/>
        <v>36</v>
      </c>
      <c r="V113" s="5" t="s">
        <v>22</v>
      </c>
      <c r="W113" s="5" t="s">
        <v>27</v>
      </c>
      <c r="X113" s="4">
        <v>1206</v>
      </c>
      <c r="Y113" s="18">
        <v>0.52638808999999998</v>
      </c>
      <c r="Z113" s="5" t="s">
        <v>38</v>
      </c>
      <c r="AA113" s="3">
        <v>22</v>
      </c>
      <c r="AB113" s="4">
        <v>4159</v>
      </c>
      <c r="AC113" s="4">
        <v>4621.1666670000004</v>
      </c>
      <c r="AD113" s="4" t="str">
        <f t="shared" si="28"/>
        <v>Low Income</v>
      </c>
      <c r="AE113" s="4">
        <v>5939</v>
      </c>
      <c r="AF113" s="18">
        <v>0.25414821900000001</v>
      </c>
      <c r="AG113" s="3">
        <v>0</v>
      </c>
      <c r="AH113" s="3">
        <v>61</v>
      </c>
      <c r="AI113" s="2" t="str">
        <f t="shared" si="29"/>
        <v>High Risk</v>
      </c>
    </row>
    <row r="114" spans="1:35" x14ac:dyDescent="0.25">
      <c r="A114" s="6">
        <v>43213</v>
      </c>
      <c r="B114" s="3">
        <v>40</v>
      </c>
      <c r="C114" s="3" t="str">
        <f t="shared" si="15"/>
        <v>Senior</v>
      </c>
      <c r="D114" s="4">
        <v>40722</v>
      </c>
      <c r="E114" s="4">
        <f t="shared" si="16"/>
        <v>40722</v>
      </c>
      <c r="F114" s="3">
        <v>558</v>
      </c>
      <c r="G114" s="3">
        <f t="shared" si="17"/>
        <v>558</v>
      </c>
      <c r="H114" s="3" t="str">
        <f t="shared" si="18"/>
        <v>Good</v>
      </c>
      <c r="I114" s="5" t="s">
        <v>20</v>
      </c>
      <c r="J114" s="2" t="str">
        <f t="shared" si="19"/>
        <v>Employed</v>
      </c>
      <c r="K114" s="2" t="str">
        <f t="shared" si="20"/>
        <v>Employed</v>
      </c>
      <c r="L114" s="2" t="str">
        <f t="shared" si="21"/>
        <v>Employed</v>
      </c>
      <c r="M114" s="5" t="s">
        <v>32</v>
      </c>
      <c r="N114" s="2" t="str">
        <f t="shared" si="22"/>
        <v>High School</v>
      </c>
      <c r="O114" s="2" t="str">
        <f t="shared" si="23"/>
        <v>High School</v>
      </c>
      <c r="P114" s="4">
        <v>31637</v>
      </c>
      <c r="Q114" s="4">
        <f t="shared" si="24"/>
        <v>31637</v>
      </c>
      <c r="R114" s="18">
        <f t="shared" si="25"/>
        <v>0.77690192033790084</v>
      </c>
      <c r="S114" s="18" t="str">
        <f t="shared" si="26"/>
        <v>Moderate Borrower</v>
      </c>
      <c r="T114" s="3">
        <v>120</v>
      </c>
      <c r="U114" s="3">
        <f t="shared" si="27"/>
        <v>120</v>
      </c>
      <c r="V114" s="5" t="s">
        <v>22</v>
      </c>
      <c r="W114" s="5" t="s">
        <v>23</v>
      </c>
      <c r="X114" s="4">
        <v>269</v>
      </c>
      <c r="Y114" s="18">
        <v>0.14388677799999999</v>
      </c>
      <c r="Z114" s="5" t="s">
        <v>38</v>
      </c>
      <c r="AA114" s="3">
        <v>22</v>
      </c>
      <c r="AB114" s="4">
        <v>9140</v>
      </c>
      <c r="AC114" s="4">
        <v>3393.5</v>
      </c>
      <c r="AD114" s="4" t="str">
        <f t="shared" si="28"/>
        <v>Low Income</v>
      </c>
      <c r="AE114" s="4">
        <v>121086</v>
      </c>
      <c r="AF114" s="18">
        <v>0.30279854699999997</v>
      </c>
      <c r="AG114" s="3">
        <v>0</v>
      </c>
      <c r="AH114" s="3">
        <v>47</v>
      </c>
      <c r="AI114" s="2" t="str">
        <f t="shared" si="29"/>
        <v>Medium Risk</v>
      </c>
    </row>
    <row r="115" spans="1:35" x14ac:dyDescent="0.25">
      <c r="A115" s="6">
        <v>43214</v>
      </c>
      <c r="B115" s="3">
        <v>69</v>
      </c>
      <c r="C115" s="3" t="str">
        <f t="shared" si="15"/>
        <v>Old</v>
      </c>
      <c r="D115" s="4">
        <v>76571</v>
      </c>
      <c r="E115" s="4">
        <f t="shared" si="16"/>
        <v>76571</v>
      </c>
      <c r="F115" s="3">
        <v>680</v>
      </c>
      <c r="G115" s="3">
        <f t="shared" si="17"/>
        <v>680</v>
      </c>
      <c r="H115" s="3" t="str">
        <f t="shared" si="18"/>
        <v>Excellent</v>
      </c>
      <c r="I115" s="5" t="s">
        <v>20</v>
      </c>
      <c r="J115" s="2" t="str">
        <f t="shared" si="19"/>
        <v>Employed</v>
      </c>
      <c r="K115" s="2" t="str">
        <f t="shared" si="20"/>
        <v>Employed</v>
      </c>
      <c r="L115" s="2" t="str">
        <f t="shared" si="21"/>
        <v>Employed</v>
      </c>
      <c r="M115" s="5" t="s">
        <v>21</v>
      </c>
      <c r="N115" s="2" t="str">
        <f t="shared" si="22"/>
        <v>Master</v>
      </c>
      <c r="O115" s="2" t="str">
        <f t="shared" si="23"/>
        <v>Master</v>
      </c>
      <c r="P115" s="4">
        <v>34173</v>
      </c>
      <c r="Q115" s="4">
        <f t="shared" si="24"/>
        <v>34173</v>
      </c>
      <c r="R115" s="18">
        <f t="shared" si="25"/>
        <v>0.44629167700565486</v>
      </c>
      <c r="S115" s="18" t="str">
        <f t="shared" si="26"/>
        <v>Conservative Borrower</v>
      </c>
      <c r="T115" s="3">
        <v>48</v>
      </c>
      <c r="U115" s="3">
        <f t="shared" si="27"/>
        <v>48</v>
      </c>
      <c r="V115" s="5" t="s">
        <v>22</v>
      </c>
      <c r="W115" s="5" t="s">
        <v>30</v>
      </c>
      <c r="X115" s="4">
        <v>407</v>
      </c>
      <c r="Y115" s="18">
        <v>0.2166189</v>
      </c>
      <c r="Z115" s="5" t="s">
        <v>24</v>
      </c>
      <c r="AA115" s="3">
        <v>20</v>
      </c>
      <c r="AB115" s="4">
        <v>2220</v>
      </c>
      <c r="AC115" s="4">
        <v>6380.9166670000004</v>
      </c>
      <c r="AD115" s="4" t="str">
        <f t="shared" si="28"/>
        <v>Medium Income</v>
      </c>
      <c r="AE115" s="4">
        <v>72093</v>
      </c>
      <c r="AF115" s="18">
        <v>0.19112759600000001</v>
      </c>
      <c r="AG115" s="3">
        <v>0</v>
      </c>
      <c r="AH115" s="3">
        <v>46</v>
      </c>
      <c r="AI115" s="2" t="str">
        <f t="shared" si="29"/>
        <v>Medium Risk</v>
      </c>
    </row>
    <row r="116" spans="1:35" x14ac:dyDescent="0.25">
      <c r="A116" s="6">
        <v>43215</v>
      </c>
      <c r="B116" s="3">
        <v>37</v>
      </c>
      <c r="C116" s="3" t="str">
        <f t="shared" si="15"/>
        <v>Mid</v>
      </c>
      <c r="D116" s="4">
        <v>22901</v>
      </c>
      <c r="E116" s="4">
        <f t="shared" si="16"/>
        <v>22901</v>
      </c>
      <c r="F116" s="3">
        <v>525</v>
      </c>
      <c r="G116" s="3">
        <f t="shared" si="17"/>
        <v>525</v>
      </c>
      <c r="H116" s="3" t="str">
        <f t="shared" si="18"/>
        <v>Fair</v>
      </c>
      <c r="I116" s="5" t="s">
        <v>20</v>
      </c>
      <c r="J116" s="2" t="str">
        <f t="shared" si="19"/>
        <v>Employed</v>
      </c>
      <c r="K116" s="2" t="str">
        <f t="shared" si="20"/>
        <v>Employed</v>
      </c>
      <c r="L116" s="2" t="str">
        <f t="shared" si="21"/>
        <v>Employed</v>
      </c>
      <c r="M116" s="5" t="s">
        <v>21</v>
      </c>
      <c r="N116" s="2" t="str">
        <f t="shared" si="22"/>
        <v>Master</v>
      </c>
      <c r="O116" s="2" t="str">
        <f t="shared" si="23"/>
        <v>Master</v>
      </c>
      <c r="Q116" s="4">
        <f t="shared" si="24"/>
        <v>25961.919161676647</v>
      </c>
      <c r="R116" s="18">
        <f t="shared" si="25"/>
        <v>1.1336587555860727</v>
      </c>
      <c r="S116" s="18" t="str">
        <f t="shared" si="26"/>
        <v>Aggressive Borrower</v>
      </c>
      <c r="T116" s="3">
        <v>48</v>
      </c>
      <c r="U116" s="3">
        <f t="shared" si="27"/>
        <v>48</v>
      </c>
      <c r="V116" s="5" t="s">
        <v>22</v>
      </c>
      <c r="W116" s="5" t="s">
        <v>30</v>
      </c>
      <c r="X116" s="4">
        <v>288</v>
      </c>
      <c r="Y116" s="18">
        <v>0.26411195599999998</v>
      </c>
      <c r="Z116" s="5" t="s">
        <v>38</v>
      </c>
      <c r="AA116" s="3">
        <v>25</v>
      </c>
      <c r="AB116" s="4">
        <v>3120</v>
      </c>
      <c r="AC116" s="4">
        <v>1908.416667</v>
      </c>
      <c r="AD116" s="4" t="str">
        <f t="shared" si="28"/>
        <v>Low Income</v>
      </c>
      <c r="AE116" s="4">
        <v>89532</v>
      </c>
      <c r="AF116" s="18">
        <v>0.25340330900000002</v>
      </c>
      <c r="AG116" s="3">
        <v>0</v>
      </c>
      <c r="AH116" s="3">
        <v>53</v>
      </c>
      <c r="AI116" s="2" t="str">
        <f t="shared" si="29"/>
        <v>Medium Risk</v>
      </c>
    </row>
    <row r="117" spans="1:35" x14ac:dyDescent="0.25">
      <c r="A117" s="6">
        <v>43216</v>
      </c>
      <c r="B117" s="3">
        <v>43</v>
      </c>
      <c r="C117" s="3" t="str">
        <f t="shared" si="15"/>
        <v>Senior</v>
      </c>
      <c r="D117" s="4">
        <v>49421</v>
      </c>
      <c r="E117" s="4">
        <f t="shared" si="16"/>
        <v>49421</v>
      </c>
      <c r="F117" s="3">
        <v>609</v>
      </c>
      <c r="G117" s="3">
        <f t="shared" si="17"/>
        <v>609</v>
      </c>
      <c r="H117" s="3" t="str">
        <f t="shared" si="18"/>
        <v>Good</v>
      </c>
      <c r="I117" s="5" t="s">
        <v>20</v>
      </c>
      <c r="J117" s="2" t="str">
        <f t="shared" si="19"/>
        <v>Employed</v>
      </c>
      <c r="K117" s="2" t="str">
        <f t="shared" si="20"/>
        <v>Employed</v>
      </c>
      <c r="L117" s="2" t="str">
        <f t="shared" si="21"/>
        <v>Employed</v>
      </c>
      <c r="M117" s="5" t="s">
        <v>29</v>
      </c>
      <c r="N117" s="2" t="str">
        <f t="shared" si="22"/>
        <v>Bachelor</v>
      </c>
      <c r="O117" s="2" t="str">
        <f t="shared" si="23"/>
        <v>Bachelor</v>
      </c>
      <c r="P117" s="4">
        <v>17161</v>
      </c>
      <c r="Q117" s="4">
        <f t="shared" si="24"/>
        <v>17161</v>
      </c>
      <c r="R117" s="18">
        <f t="shared" si="25"/>
        <v>0.34724105137492162</v>
      </c>
      <c r="S117" s="18" t="str">
        <f t="shared" si="26"/>
        <v>Conservative Borrower</v>
      </c>
      <c r="T117" s="3">
        <v>72</v>
      </c>
      <c r="U117" s="3">
        <f t="shared" si="27"/>
        <v>72</v>
      </c>
      <c r="V117" s="5" t="s">
        <v>22</v>
      </c>
      <c r="W117" s="5" t="s">
        <v>34</v>
      </c>
      <c r="X117" s="4">
        <v>438</v>
      </c>
      <c r="Y117" s="18">
        <v>0.25878705400000002</v>
      </c>
      <c r="Z117" s="5" t="s">
        <v>28</v>
      </c>
      <c r="AA117" s="3">
        <v>21</v>
      </c>
      <c r="AB117" s="4">
        <v>10050</v>
      </c>
      <c r="AC117" s="4">
        <v>4118.4166670000004</v>
      </c>
      <c r="AD117" s="4" t="str">
        <f t="shared" si="28"/>
        <v>Low Income</v>
      </c>
      <c r="AE117" s="4">
        <v>9540</v>
      </c>
      <c r="AF117" s="18">
        <v>0.25806807599999998</v>
      </c>
      <c r="AG117" s="3">
        <v>0</v>
      </c>
      <c r="AH117" s="3">
        <v>51</v>
      </c>
      <c r="AI117" s="2" t="str">
        <f t="shared" si="29"/>
        <v>Medium Risk</v>
      </c>
    </row>
    <row r="118" spans="1:35" x14ac:dyDescent="0.25">
      <c r="A118" s="6">
        <v>43217</v>
      </c>
      <c r="B118" s="3">
        <v>39</v>
      </c>
      <c r="C118" s="3" t="str">
        <f t="shared" si="15"/>
        <v>Mid</v>
      </c>
      <c r="D118" s="4">
        <v>43507</v>
      </c>
      <c r="E118" s="4">
        <f t="shared" si="16"/>
        <v>43507</v>
      </c>
      <c r="F118" s="3">
        <v>611</v>
      </c>
      <c r="G118" s="3">
        <f t="shared" si="17"/>
        <v>611</v>
      </c>
      <c r="H118" s="3" t="str">
        <f t="shared" si="18"/>
        <v>Good</v>
      </c>
      <c r="I118" s="5" t="s">
        <v>20</v>
      </c>
      <c r="J118" s="2" t="str">
        <f t="shared" si="19"/>
        <v>Employed</v>
      </c>
      <c r="K118" s="2" t="str">
        <f t="shared" si="20"/>
        <v>Employed</v>
      </c>
      <c r="L118" s="2" t="str">
        <f t="shared" si="21"/>
        <v>Employed</v>
      </c>
      <c r="M118" s="5" t="s">
        <v>25</v>
      </c>
      <c r="N118" s="2" t="str">
        <f t="shared" si="22"/>
        <v>Associate</v>
      </c>
      <c r="O118" s="2" t="str">
        <f t="shared" si="23"/>
        <v>Associate</v>
      </c>
      <c r="P118" s="4">
        <v>31845</v>
      </c>
      <c r="Q118" s="4">
        <f t="shared" si="24"/>
        <v>31845</v>
      </c>
      <c r="R118" s="18">
        <f t="shared" si="25"/>
        <v>0.73195118026984163</v>
      </c>
      <c r="S118" s="18" t="str">
        <f t="shared" si="26"/>
        <v>Moderate Borrower</v>
      </c>
      <c r="T118" s="3">
        <v>48</v>
      </c>
      <c r="U118" s="3">
        <f t="shared" si="27"/>
        <v>48</v>
      </c>
      <c r="V118" s="5" t="s">
        <v>35</v>
      </c>
      <c r="W118" s="5" t="s">
        <v>30</v>
      </c>
      <c r="X118" s="4">
        <v>544</v>
      </c>
      <c r="Y118" s="18">
        <v>8.4789922000000004E-2</v>
      </c>
      <c r="Z118" s="5" t="s">
        <v>24</v>
      </c>
      <c r="AA118" s="3">
        <v>32</v>
      </c>
      <c r="AB118" s="4">
        <v>1192</v>
      </c>
      <c r="AC118" s="4">
        <v>3625.583333</v>
      </c>
      <c r="AD118" s="4" t="str">
        <f t="shared" si="28"/>
        <v>Low Income</v>
      </c>
      <c r="AE118" s="4">
        <v>6480</v>
      </c>
      <c r="AF118" s="18">
        <v>0.26561400000000002</v>
      </c>
      <c r="AG118" s="3">
        <v>0</v>
      </c>
      <c r="AH118" s="3">
        <v>60</v>
      </c>
      <c r="AI118" s="2" t="str">
        <f t="shared" si="29"/>
        <v>High Risk</v>
      </c>
    </row>
    <row r="119" spans="1:35" x14ac:dyDescent="0.25">
      <c r="A119" s="6">
        <v>43218</v>
      </c>
      <c r="B119" s="3">
        <v>25</v>
      </c>
      <c r="C119" s="3" t="str">
        <f t="shared" si="15"/>
        <v>Mid</v>
      </c>
      <c r="D119" s="4">
        <v>41402</v>
      </c>
      <c r="E119" s="4">
        <f t="shared" si="16"/>
        <v>41402</v>
      </c>
      <c r="F119" s="3">
        <v>572</v>
      </c>
      <c r="G119" s="3">
        <f t="shared" si="17"/>
        <v>572</v>
      </c>
      <c r="H119" s="3" t="str">
        <f t="shared" si="18"/>
        <v>Good</v>
      </c>
      <c r="I119" s="5" t="s">
        <v>20</v>
      </c>
      <c r="J119" s="2" t="str">
        <f t="shared" si="19"/>
        <v>Employed</v>
      </c>
      <c r="K119" s="2" t="str">
        <f t="shared" si="20"/>
        <v>Employed</v>
      </c>
      <c r="L119" s="2" t="str">
        <f t="shared" si="21"/>
        <v>Employed</v>
      </c>
      <c r="N119" s="2" t="str">
        <f t="shared" si="22"/>
        <v/>
      </c>
      <c r="O119" s="2" t="str">
        <f t="shared" si="23"/>
        <v>Bachelor</v>
      </c>
      <c r="P119" s="4">
        <v>25900</v>
      </c>
      <c r="Q119" s="4">
        <f t="shared" si="24"/>
        <v>25900</v>
      </c>
      <c r="R119" s="18">
        <f t="shared" si="25"/>
        <v>0.62557364378532443</v>
      </c>
      <c r="S119" s="18" t="str">
        <f t="shared" si="26"/>
        <v>Moderate Borrower</v>
      </c>
      <c r="T119" s="3">
        <v>36</v>
      </c>
      <c r="U119" s="3">
        <f t="shared" si="27"/>
        <v>36</v>
      </c>
      <c r="V119" s="5" t="s">
        <v>22</v>
      </c>
      <c r="W119" s="5" t="s">
        <v>27</v>
      </c>
      <c r="X119" s="4">
        <v>419</v>
      </c>
      <c r="Y119" s="18">
        <v>9.2334724000000007E-2</v>
      </c>
      <c r="Z119" s="5" t="s">
        <v>24</v>
      </c>
      <c r="AA119" s="3">
        <v>29</v>
      </c>
      <c r="AB119" s="4">
        <v>9920</v>
      </c>
      <c r="AC119" s="4">
        <v>3450.166667</v>
      </c>
      <c r="AD119" s="4" t="str">
        <f t="shared" si="28"/>
        <v>Low Income</v>
      </c>
      <c r="AE119" s="4">
        <v>4623</v>
      </c>
      <c r="AF119" s="18">
        <v>0.23773502199999999</v>
      </c>
      <c r="AG119" s="3">
        <v>0</v>
      </c>
      <c r="AH119" s="3">
        <v>50</v>
      </c>
      <c r="AI119" s="2" t="str">
        <f t="shared" si="29"/>
        <v>Medium Risk</v>
      </c>
    </row>
    <row r="120" spans="1:35" x14ac:dyDescent="0.25">
      <c r="A120" s="6">
        <v>43219</v>
      </c>
      <c r="B120" s="3">
        <v>53</v>
      </c>
      <c r="C120" s="3" t="str">
        <f t="shared" si="15"/>
        <v>Senior</v>
      </c>
      <c r="D120" s="4">
        <v>37405</v>
      </c>
      <c r="E120" s="4">
        <f t="shared" si="16"/>
        <v>37405</v>
      </c>
      <c r="F120" s="3">
        <v>626</v>
      </c>
      <c r="G120" s="3">
        <f t="shared" si="17"/>
        <v>626</v>
      </c>
      <c r="H120" s="3" t="str">
        <f t="shared" si="18"/>
        <v>Good</v>
      </c>
      <c r="I120" s="5" t="s">
        <v>20</v>
      </c>
      <c r="J120" s="2" t="str">
        <f t="shared" si="19"/>
        <v>Employed</v>
      </c>
      <c r="K120" s="2" t="str">
        <f t="shared" si="20"/>
        <v>Employed</v>
      </c>
      <c r="L120" s="2" t="str">
        <f t="shared" si="21"/>
        <v>Employed</v>
      </c>
      <c r="M120" s="5" t="s">
        <v>32</v>
      </c>
      <c r="N120" s="2" t="str">
        <f t="shared" si="22"/>
        <v>High School</v>
      </c>
      <c r="O120" s="2" t="str">
        <f t="shared" si="23"/>
        <v>High School</v>
      </c>
      <c r="P120" s="4">
        <v>15770</v>
      </c>
      <c r="Q120" s="4">
        <f t="shared" si="24"/>
        <v>15770</v>
      </c>
      <c r="R120" s="18">
        <f t="shared" si="25"/>
        <v>0.42160139018847748</v>
      </c>
      <c r="S120" s="18" t="str">
        <f t="shared" si="26"/>
        <v>Conservative Borrower</v>
      </c>
      <c r="T120" s="3">
        <v>48</v>
      </c>
      <c r="U120" s="3">
        <f t="shared" si="27"/>
        <v>48</v>
      </c>
      <c r="V120" s="5" t="s">
        <v>22</v>
      </c>
      <c r="W120" s="5" t="s">
        <v>27</v>
      </c>
      <c r="X120" s="4">
        <v>442</v>
      </c>
      <c r="Y120" s="18">
        <v>0.29964455800000001</v>
      </c>
      <c r="Z120" s="5" t="s">
        <v>28</v>
      </c>
      <c r="AA120" s="3">
        <v>22</v>
      </c>
      <c r="AB120" s="4">
        <v>14266</v>
      </c>
      <c r="AC120" s="4">
        <v>3117.083333</v>
      </c>
      <c r="AD120" s="4" t="str">
        <f t="shared" si="28"/>
        <v>Low Income</v>
      </c>
      <c r="AE120" s="4">
        <v>4530</v>
      </c>
      <c r="AF120" s="18">
        <v>0.20610543100000001</v>
      </c>
      <c r="AG120" s="3">
        <v>0</v>
      </c>
      <c r="AH120" s="3">
        <v>56</v>
      </c>
      <c r="AI120" s="2" t="str">
        <f t="shared" si="29"/>
        <v>High Risk</v>
      </c>
    </row>
    <row r="121" spans="1:35" x14ac:dyDescent="0.25">
      <c r="A121" s="6">
        <v>43220</v>
      </c>
      <c r="B121" s="3">
        <v>49</v>
      </c>
      <c r="C121" s="3" t="str">
        <f t="shared" si="15"/>
        <v>Senior</v>
      </c>
      <c r="D121" s="4">
        <v>48399</v>
      </c>
      <c r="E121" s="4">
        <f t="shared" si="16"/>
        <v>48399</v>
      </c>
      <c r="F121" s="3">
        <v>564</v>
      </c>
      <c r="G121" s="3">
        <f t="shared" si="17"/>
        <v>564</v>
      </c>
      <c r="H121" s="3" t="str">
        <f t="shared" si="18"/>
        <v>Good</v>
      </c>
      <c r="J121" s="2" t="str">
        <f t="shared" si="19"/>
        <v/>
      </c>
      <c r="K121" s="2" t="str">
        <f t="shared" si="20"/>
        <v/>
      </c>
      <c r="L121" s="2" t="str">
        <f t="shared" si="21"/>
        <v>Employed</v>
      </c>
      <c r="M121" s="5" t="s">
        <v>29</v>
      </c>
      <c r="N121" s="2" t="str">
        <f t="shared" si="22"/>
        <v>Bachelor</v>
      </c>
      <c r="O121" s="2" t="str">
        <f t="shared" si="23"/>
        <v>Bachelor</v>
      </c>
      <c r="P121" s="4">
        <v>19629</v>
      </c>
      <c r="Q121" s="4">
        <f t="shared" si="24"/>
        <v>19629</v>
      </c>
      <c r="R121" s="18">
        <f t="shared" si="25"/>
        <v>0.40556623070724601</v>
      </c>
      <c r="S121" s="18" t="str">
        <f t="shared" si="26"/>
        <v>Conservative Borrower</v>
      </c>
      <c r="T121" s="3">
        <v>48</v>
      </c>
      <c r="U121" s="3">
        <f t="shared" si="27"/>
        <v>48</v>
      </c>
      <c r="V121" s="5" t="s">
        <v>26</v>
      </c>
      <c r="W121" s="5" t="s">
        <v>30</v>
      </c>
      <c r="X121" s="4">
        <v>346</v>
      </c>
      <c r="Y121" s="18">
        <v>0.21451176999999999</v>
      </c>
      <c r="Z121" s="5" t="s">
        <v>24</v>
      </c>
      <c r="AA121" s="3">
        <v>18</v>
      </c>
      <c r="AB121" s="4">
        <v>993</v>
      </c>
      <c r="AC121" s="4">
        <v>4033.25</v>
      </c>
      <c r="AD121" s="4" t="str">
        <f t="shared" si="28"/>
        <v>Low Income</v>
      </c>
      <c r="AE121" s="4">
        <v>75230</v>
      </c>
      <c r="AF121" s="18">
        <v>0.26409500600000002</v>
      </c>
      <c r="AG121" s="3">
        <v>0</v>
      </c>
      <c r="AH121" s="3">
        <v>51</v>
      </c>
      <c r="AI121" s="2" t="str">
        <f t="shared" si="29"/>
        <v>Medium Risk</v>
      </c>
    </row>
    <row r="122" spans="1:35" x14ac:dyDescent="0.25">
      <c r="A122" s="6">
        <v>43221</v>
      </c>
      <c r="B122" s="3">
        <v>49</v>
      </c>
      <c r="C122" s="3" t="str">
        <f t="shared" si="15"/>
        <v>Senior</v>
      </c>
      <c r="D122" s="4">
        <v>44775</v>
      </c>
      <c r="E122" s="4">
        <f t="shared" si="16"/>
        <v>44775</v>
      </c>
      <c r="F122" s="3">
        <v>574</v>
      </c>
      <c r="G122" s="3">
        <f t="shared" si="17"/>
        <v>574</v>
      </c>
      <c r="H122" s="3" t="str">
        <f t="shared" si="18"/>
        <v>Good</v>
      </c>
      <c r="I122" s="5" t="s">
        <v>20</v>
      </c>
      <c r="J122" s="2" t="str">
        <f t="shared" si="19"/>
        <v>Employed</v>
      </c>
      <c r="K122" s="2" t="str">
        <f t="shared" si="20"/>
        <v>Employed</v>
      </c>
      <c r="L122" s="2" t="str">
        <f t="shared" si="21"/>
        <v>Employed</v>
      </c>
      <c r="M122" s="5" t="s">
        <v>32</v>
      </c>
      <c r="N122" s="2" t="str">
        <f t="shared" si="22"/>
        <v>High School</v>
      </c>
      <c r="O122" s="2" t="str">
        <f t="shared" si="23"/>
        <v>High School</v>
      </c>
      <c r="P122" s="4">
        <v>20270</v>
      </c>
      <c r="Q122" s="4">
        <f t="shared" si="24"/>
        <v>20270</v>
      </c>
      <c r="R122" s="18">
        <f t="shared" si="25"/>
        <v>0.45270798436627585</v>
      </c>
      <c r="S122" s="18" t="str">
        <f t="shared" si="26"/>
        <v>Conservative Borrower</v>
      </c>
      <c r="T122" s="3">
        <v>48</v>
      </c>
      <c r="U122" s="3">
        <f t="shared" si="27"/>
        <v>48</v>
      </c>
      <c r="V122" s="5" t="s">
        <v>35</v>
      </c>
      <c r="W122" s="5" t="s">
        <v>27</v>
      </c>
      <c r="X122" s="4">
        <v>228</v>
      </c>
      <c r="Y122" s="18">
        <v>0.19613240000000001</v>
      </c>
      <c r="Z122" s="5" t="s">
        <v>31</v>
      </c>
      <c r="AA122" s="3">
        <v>28</v>
      </c>
      <c r="AB122" s="4">
        <v>3070</v>
      </c>
      <c r="AC122" s="4">
        <v>3731.25</v>
      </c>
      <c r="AD122" s="4" t="str">
        <f t="shared" si="28"/>
        <v>Low Income</v>
      </c>
      <c r="AE122" s="4">
        <v>8511</v>
      </c>
      <c r="AF122" s="18">
        <v>0.21960432699999999</v>
      </c>
      <c r="AG122" s="3">
        <v>0</v>
      </c>
      <c r="AH122" s="3">
        <v>51</v>
      </c>
      <c r="AI122" s="2" t="str">
        <f t="shared" si="29"/>
        <v>Medium Risk</v>
      </c>
    </row>
    <row r="123" spans="1:35" x14ac:dyDescent="0.25">
      <c r="A123" s="6">
        <v>43222</v>
      </c>
      <c r="B123" s="3">
        <v>29</v>
      </c>
      <c r="C123" s="3" t="str">
        <f t="shared" si="15"/>
        <v>Mid</v>
      </c>
      <c r="D123" s="4">
        <v>125711</v>
      </c>
      <c r="E123" s="4">
        <f t="shared" si="16"/>
        <v>125711</v>
      </c>
      <c r="F123" s="3">
        <v>580</v>
      </c>
      <c r="G123" s="3">
        <f t="shared" si="17"/>
        <v>580</v>
      </c>
      <c r="H123" s="3" t="str">
        <f t="shared" si="18"/>
        <v>Good</v>
      </c>
      <c r="I123" s="5" t="s">
        <v>20</v>
      </c>
      <c r="J123" s="2" t="str">
        <f t="shared" si="19"/>
        <v>Employed</v>
      </c>
      <c r="K123" s="2" t="str">
        <f t="shared" si="20"/>
        <v>Employed</v>
      </c>
      <c r="L123" s="2" t="str">
        <f t="shared" si="21"/>
        <v>Employed</v>
      </c>
      <c r="M123" s="5" t="s">
        <v>25</v>
      </c>
      <c r="N123" s="2" t="str">
        <f t="shared" si="22"/>
        <v>Associate</v>
      </c>
      <c r="O123" s="2" t="str">
        <f t="shared" si="23"/>
        <v>Associate</v>
      </c>
      <c r="P123" s="4">
        <v>12133</v>
      </c>
      <c r="Q123" s="4">
        <f t="shared" si="24"/>
        <v>12133</v>
      </c>
      <c r="R123" s="18">
        <f t="shared" si="25"/>
        <v>9.6515022551725782E-2</v>
      </c>
      <c r="S123" s="18" t="str">
        <f t="shared" si="26"/>
        <v>Conservative Borrower</v>
      </c>
      <c r="T123" s="3">
        <v>48</v>
      </c>
      <c r="U123" s="3">
        <f t="shared" si="27"/>
        <v>48</v>
      </c>
      <c r="V123" s="5" t="s">
        <v>44</v>
      </c>
      <c r="W123" s="5" t="s">
        <v>23</v>
      </c>
      <c r="X123" s="4">
        <v>543</v>
      </c>
      <c r="Y123" s="18">
        <v>0.214796498</v>
      </c>
      <c r="Z123" s="5" t="s">
        <v>24</v>
      </c>
      <c r="AA123" s="3">
        <v>20</v>
      </c>
      <c r="AB123" s="4">
        <v>16833</v>
      </c>
      <c r="AC123" s="4">
        <v>10475.916670000001</v>
      </c>
      <c r="AD123" s="4" t="str">
        <f t="shared" si="28"/>
        <v>Medium Income</v>
      </c>
      <c r="AE123" s="4">
        <v>8014</v>
      </c>
      <c r="AF123" s="18">
        <v>0.21812612000000001</v>
      </c>
      <c r="AG123" s="3">
        <v>1</v>
      </c>
      <c r="AH123" s="3">
        <v>40.799999999999997</v>
      </c>
      <c r="AI123" s="2" t="str">
        <f t="shared" si="29"/>
        <v>Medium Risk</v>
      </c>
    </row>
    <row r="124" spans="1:35" x14ac:dyDescent="0.25">
      <c r="A124" s="6">
        <v>43223</v>
      </c>
      <c r="B124" s="3">
        <v>56</v>
      </c>
      <c r="C124" s="3" t="str">
        <f t="shared" si="15"/>
        <v>Senior</v>
      </c>
      <c r="D124" s="4">
        <v>15131</v>
      </c>
      <c r="E124" s="4">
        <f t="shared" si="16"/>
        <v>15131</v>
      </c>
      <c r="F124" s="3">
        <v>634</v>
      </c>
      <c r="G124" s="3">
        <f t="shared" si="17"/>
        <v>634</v>
      </c>
      <c r="H124" s="3" t="str">
        <f t="shared" si="18"/>
        <v>Good</v>
      </c>
      <c r="I124" s="5" t="s">
        <v>20</v>
      </c>
      <c r="J124" s="2" t="str">
        <f t="shared" si="19"/>
        <v>Employed</v>
      </c>
      <c r="K124" s="2" t="str">
        <f t="shared" si="20"/>
        <v>Employed</v>
      </c>
      <c r="L124" s="2" t="str">
        <f t="shared" si="21"/>
        <v>Employed</v>
      </c>
      <c r="M124" s="5" t="s">
        <v>21</v>
      </c>
      <c r="N124" s="2" t="str">
        <f t="shared" si="22"/>
        <v>Master</v>
      </c>
      <c r="O124" s="2" t="str">
        <f t="shared" si="23"/>
        <v>Master</v>
      </c>
      <c r="P124" s="4">
        <v>25599</v>
      </c>
      <c r="Q124" s="4">
        <f t="shared" si="24"/>
        <v>25599</v>
      </c>
      <c r="R124" s="18">
        <f t="shared" si="25"/>
        <v>1.691824730685348</v>
      </c>
      <c r="S124" s="18" t="str">
        <f t="shared" si="26"/>
        <v>Aggressive Borrower</v>
      </c>
      <c r="T124" s="3">
        <v>48</v>
      </c>
      <c r="U124" s="3">
        <f t="shared" si="27"/>
        <v>48</v>
      </c>
      <c r="V124" s="5" t="s">
        <v>22</v>
      </c>
      <c r="W124" s="5" t="s">
        <v>30</v>
      </c>
      <c r="X124" s="4">
        <v>351</v>
      </c>
      <c r="Y124" s="18">
        <v>0.38107056500000003</v>
      </c>
      <c r="Z124" s="5" t="s">
        <v>24</v>
      </c>
      <c r="AA124" s="3">
        <v>25</v>
      </c>
      <c r="AB124" s="4">
        <v>2458</v>
      </c>
      <c r="AC124" s="4">
        <v>1260.916667</v>
      </c>
      <c r="AD124" s="4" t="str">
        <f t="shared" si="28"/>
        <v>Low Income</v>
      </c>
      <c r="AE124" s="4">
        <v>58703</v>
      </c>
      <c r="AF124" s="18">
        <v>0.22832259299999999</v>
      </c>
      <c r="AG124" s="3">
        <v>0</v>
      </c>
      <c r="AH124" s="3">
        <v>59</v>
      </c>
      <c r="AI124" s="2" t="str">
        <f t="shared" si="29"/>
        <v>High Risk</v>
      </c>
    </row>
    <row r="125" spans="1:35" x14ac:dyDescent="0.25">
      <c r="A125" s="6">
        <v>43224</v>
      </c>
      <c r="B125" s="3">
        <v>23</v>
      </c>
      <c r="C125" s="3" t="str">
        <f t="shared" si="15"/>
        <v>Young</v>
      </c>
      <c r="D125" s="4">
        <v>73576</v>
      </c>
      <c r="E125" s="4">
        <f t="shared" si="16"/>
        <v>73576</v>
      </c>
      <c r="F125" s="3">
        <v>603</v>
      </c>
      <c r="G125" s="3">
        <f t="shared" si="17"/>
        <v>603</v>
      </c>
      <c r="H125" s="3" t="str">
        <f t="shared" si="18"/>
        <v>Good</v>
      </c>
      <c r="I125" s="5" t="s">
        <v>52</v>
      </c>
      <c r="J125" s="2" t="str">
        <f t="shared" si="19"/>
        <v>EMPLOYED</v>
      </c>
      <c r="K125" s="2" t="str">
        <f t="shared" si="20"/>
        <v>Employed</v>
      </c>
      <c r="L125" s="2" t="str">
        <f t="shared" si="21"/>
        <v>Employed</v>
      </c>
      <c r="M125" s="5" t="s">
        <v>29</v>
      </c>
      <c r="N125" s="2" t="str">
        <f t="shared" si="22"/>
        <v>Bachelor</v>
      </c>
      <c r="O125" s="2" t="str">
        <f t="shared" si="23"/>
        <v>Bachelor</v>
      </c>
      <c r="P125" s="4">
        <v>12055</v>
      </c>
      <c r="Q125" s="4">
        <f t="shared" si="24"/>
        <v>12055</v>
      </c>
      <c r="R125" s="18">
        <f t="shared" si="25"/>
        <v>0.16384418832227901</v>
      </c>
      <c r="S125" s="18" t="str">
        <f t="shared" si="26"/>
        <v>Conservative Borrower</v>
      </c>
      <c r="T125" s="3">
        <v>36</v>
      </c>
      <c r="U125" s="3">
        <f t="shared" si="27"/>
        <v>36</v>
      </c>
      <c r="V125" s="5" t="s">
        <v>22</v>
      </c>
      <c r="W125" s="5" t="s">
        <v>34</v>
      </c>
      <c r="X125" s="4">
        <v>491</v>
      </c>
      <c r="Y125" s="18">
        <v>0.249302105</v>
      </c>
      <c r="Z125" s="5" t="s">
        <v>31</v>
      </c>
      <c r="AA125" s="3">
        <v>26</v>
      </c>
      <c r="AB125" s="4">
        <v>1924</v>
      </c>
      <c r="AC125" s="4">
        <v>6131.3333329999996</v>
      </c>
      <c r="AD125" s="4" t="str">
        <f t="shared" si="28"/>
        <v>Medium Income</v>
      </c>
      <c r="AE125" s="4">
        <v>4647</v>
      </c>
      <c r="AF125" s="18">
        <v>0.175438646</v>
      </c>
      <c r="AG125" s="3">
        <v>1</v>
      </c>
      <c r="AH125" s="3">
        <v>41.6</v>
      </c>
      <c r="AI125" s="2" t="str">
        <f t="shared" si="29"/>
        <v>Medium Risk</v>
      </c>
    </row>
    <row r="126" spans="1:35" x14ac:dyDescent="0.25">
      <c r="A126" s="6">
        <v>43225</v>
      </c>
      <c r="B126" s="3">
        <v>47</v>
      </c>
      <c r="C126" s="3" t="str">
        <f t="shared" si="15"/>
        <v>Senior</v>
      </c>
      <c r="D126" s="4">
        <v>50345</v>
      </c>
      <c r="E126" s="4">
        <f t="shared" si="16"/>
        <v>50345</v>
      </c>
      <c r="F126" s="3">
        <v>602</v>
      </c>
      <c r="G126" s="3">
        <f t="shared" si="17"/>
        <v>602</v>
      </c>
      <c r="H126" s="3" t="str">
        <f t="shared" si="18"/>
        <v>Good</v>
      </c>
      <c r="I126" s="5" t="s">
        <v>20</v>
      </c>
      <c r="J126" s="2" t="str">
        <f t="shared" si="19"/>
        <v>Employed</v>
      </c>
      <c r="K126" s="2" t="str">
        <f t="shared" si="20"/>
        <v>Employed</v>
      </c>
      <c r="L126" s="2" t="str">
        <f t="shared" si="21"/>
        <v>Employed</v>
      </c>
      <c r="M126" s="5" t="s">
        <v>29</v>
      </c>
      <c r="N126" s="2" t="str">
        <f t="shared" si="22"/>
        <v>Bachelor</v>
      </c>
      <c r="O126" s="2" t="str">
        <f t="shared" si="23"/>
        <v>Bachelor</v>
      </c>
      <c r="P126" s="4">
        <v>18805</v>
      </c>
      <c r="Q126" s="4">
        <f t="shared" si="24"/>
        <v>18805</v>
      </c>
      <c r="R126" s="18">
        <f t="shared" si="25"/>
        <v>0.37352269341543348</v>
      </c>
      <c r="S126" s="18" t="str">
        <f t="shared" si="26"/>
        <v>Conservative Borrower</v>
      </c>
      <c r="T126" s="3">
        <v>48</v>
      </c>
      <c r="U126" s="3">
        <f t="shared" si="27"/>
        <v>48</v>
      </c>
      <c r="V126" s="5" t="s">
        <v>22</v>
      </c>
      <c r="W126" s="5" t="s">
        <v>27</v>
      </c>
      <c r="X126" s="4">
        <v>441</v>
      </c>
      <c r="Y126" s="18">
        <v>8.7930541000000001E-2</v>
      </c>
      <c r="Z126" s="5" t="s">
        <v>24</v>
      </c>
      <c r="AA126" s="3">
        <v>24</v>
      </c>
      <c r="AB126" s="4">
        <v>13605</v>
      </c>
      <c r="AC126" s="4">
        <v>4195.4166670000004</v>
      </c>
      <c r="AD126" s="4" t="str">
        <f t="shared" si="28"/>
        <v>Low Income</v>
      </c>
      <c r="AE126" s="4">
        <v>47177</v>
      </c>
      <c r="AF126" s="18">
        <v>0.23248655500000001</v>
      </c>
      <c r="AG126" s="3">
        <v>0</v>
      </c>
      <c r="AH126" s="3">
        <v>52</v>
      </c>
      <c r="AI126" s="2" t="str">
        <f t="shared" si="29"/>
        <v>Medium Risk</v>
      </c>
    </row>
    <row r="127" spans="1:35" x14ac:dyDescent="0.25">
      <c r="A127" s="6">
        <v>43226</v>
      </c>
      <c r="B127" s="3">
        <v>66</v>
      </c>
      <c r="C127" s="3" t="str">
        <f t="shared" si="15"/>
        <v>Old</v>
      </c>
      <c r="D127" s="4">
        <v>56816</v>
      </c>
      <c r="E127" s="4">
        <f t="shared" si="16"/>
        <v>56816</v>
      </c>
      <c r="G127" s="3">
        <f t="shared" si="17"/>
        <v>573.55555555555554</v>
      </c>
      <c r="H127" s="3" t="str">
        <f t="shared" si="18"/>
        <v>Good</v>
      </c>
      <c r="I127" s="5" t="s">
        <v>20</v>
      </c>
      <c r="J127" s="2" t="str">
        <f t="shared" si="19"/>
        <v>Employed</v>
      </c>
      <c r="K127" s="2" t="str">
        <f t="shared" si="20"/>
        <v>Employed</v>
      </c>
      <c r="L127" s="2" t="str">
        <f t="shared" si="21"/>
        <v>Employed</v>
      </c>
      <c r="M127" s="5" t="s">
        <v>25</v>
      </c>
      <c r="N127" s="2" t="str">
        <f t="shared" si="22"/>
        <v>Associate</v>
      </c>
      <c r="O127" s="2" t="str">
        <f t="shared" si="23"/>
        <v>Associate</v>
      </c>
      <c r="P127" s="4">
        <v>20719</v>
      </c>
      <c r="Q127" s="4">
        <f t="shared" si="24"/>
        <v>20719</v>
      </c>
      <c r="R127" s="18">
        <f t="shared" si="25"/>
        <v>0.36466840326668543</v>
      </c>
      <c r="S127" s="18" t="str">
        <f t="shared" si="26"/>
        <v>Conservative Borrower</v>
      </c>
      <c r="T127" s="3">
        <v>12</v>
      </c>
      <c r="U127" s="3">
        <f t="shared" si="27"/>
        <v>12</v>
      </c>
      <c r="V127" s="5" t="s">
        <v>26</v>
      </c>
      <c r="W127" s="5" t="s">
        <v>27</v>
      </c>
      <c r="X127" s="4">
        <v>288</v>
      </c>
      <c r="Y127" s="18">
        <v>7.6462013999999995E-2</v>
      </c>
      <c r="Z127" s="5" t="s">
        <v>38</v>
      </c>
      <c r="AA127" s="3">
        <v>28</v>
      </c>
      <c r="AB127" s="4">
        <v>8124</v>
      </c>
      <c r="AC127" s="4">
        <v>4734.6666670000004</v>
      </c>
      <c r="AD127" s="4" t="str">
        <f t="shared" si="28"/>
        <v>Low Income</v>
      </c>
      <c r="AE127" s="4">
        <v>621711</v>
      </c>
      <c r="AF127" s="18">
        <v>0.13941495100000001</v>
      </c>
      <c r="AG127" s="3">
        <v>1</v>
      </c>
      <c r="AH127" s="3">
        <v>28.8</v>
      </c>
      <c r="AI127" s="2" t="str">
        <f t="shared" si="29"/>
        <v>Low Risk</v>
      </c>
    </row>
    <row r="128" spans="1:35" x14ac:dyDescent="0.25">
      <c r="A128" s="6">
        <v>43227</v>
      </c>
      <c r="B128" s="3">
        <v>28</v>
      </c>
      <c r="C128" s="3" t="str">
        <f t="shared" si="15"/>
        <v>Mid</v>
      </c>
      <c r="D128" s="4">
        <v>34588</v>
      </c>
      <c r="E128" s="4">
        <f t="shared" si="16"/>
        <v>34588</v>
      </c>
      <c r="F128" s="3">
        <v>621</v>
      </c>
      <c r="G128" s="3">
        <f t="shared" si="17"/>
        <v>621</v>
      </c>
      <c r="H128" s="3" t="str">
        <f t="shared" si="18"/>
        <v>Good</v>
      </c>
      <c r="J128" s="2" t="str">
        <f t="shared" si="19"/>
        <v/>
      </c>
      <c r="K128" s="2" t="str">
        <f t="shared" si="20"/>
        <v/>
      </c>
      <c r="L128" s="2" t="str">
        <f t="shared" si="21"/>
        <v>Employed</v>
      </c>
      <c r="M128" s="5" t="s">
        <v>21</v>
      </c>
      <c r="N128" s="2" t="str">
        <f t="shared" si="22"/>
        <v>Master</v>
      </c>
      <c r="O128" s="2" t="str">
        <f t="shared" si="23"/>
        <v>Master</v>
      </c>
      <c r="P128" s="4">
        <v>18962</v>
      </c>
      <c r="Q128" s="4">
        <f t="shared" si="24"/>
        <v>18962</v>
      </c>
      <c r="R128" s="18">
        <f t="shared" si="25"/>
        <v>0.54822481785590382</v>
      </c>
      <c r="S128" s="18" t="str">
        <f t="shared" si="26"/>
        <v>Moderate Borrower</v>
      </c>
      <c r="T128" s="3">
        <v>48</v>
      </c>
      <c r="U128" s="3">
        <f t="shared" si="27"/>
        <v>48</v>
      </c>
      <c r="V128" s="5" t="s">
        <v>26</v>
      </c>
      <c r="W128" s="5" t="s">
        <v>27</v>
      </c>
      <c r="X128" s="4">
        <v>444</v>
      </c>
      <c r="Y128" s="18">
        <v>0.28166477099999998</v>
      </c>
      <c r="Z128" s="5" t="s">
        <v>28</v>
      </c>
      <c r="AA128" s="3">
        <v>36</v>
      </c>
      <c r="AB128" s="4">
        <v>8955</v>
      </c>
      <c r="AC128" s="4">
        <v>2882.333333</v>
      </c>
      <c r="AD128" s="4" t="str">
        <f t="shared" si="28"/>
        <v>Low Income</v>
      </c>
      <c r="AE128" s="4">
        <v>78693</v>
      </c>
      <c r="AF128" s="18">
        <v>0.24094755200000001</v>
      </c>
      <c r="AG128" s="3">
        <v>0</v>
      </c>
      <c r="AH128" s="3">
        <v>52</v>
      </c>
      <c r="AI128" s="2" t="str">
        <f t="shared" si="29"/>
        <v>Medium Risk</v>
      </c>
    </row>
    <row r="129" spans="1:35" x14ac:dyDescent="0.25">
      <c r="A129" s="6">
        <v>43228</v>
      </c>
      <c r="B129" s="3">
        <v>33</v>
      </c>
      <c r="C129" s="3" t="str">
        <f t="shared" si="15"/>
        <v>Mid</v>
      </c>
      <c r="D129" s="4">
        <v>55383</v>
      </c>
      <c r="E129" s="4">
        <f t="shared" si="16"/>
        <v>55383</v>
      </c>
      <c r="F129" s="3">
        <v>565</v>
      </c>
      <c r="G129" s="3">
        <f t="shared" si="17"/>
        <v>565</v>
      </c>
      <c r="H129" s="3" t="str">
        <f t="shared" si="18"/>
        <v>Good</v>
      </c>
      <c r="I129" s="5" t="s">
        <v>20</v>
      </c>
      <c r="J129" s="2" t="str">
        <f t="shared" si="19"/>
        <v>Employed</v>
      </c>
      <c r="K129" s="2" t="str">
        <f t="shared" si="20"/>
        <v>Employed</v>
      </c>
      <c r="L129" s="2" t="str">
        <f t="shared" si="21"/>
        <v>Employed</v>
      </c>
      <c r="M129" s="5" t="s">
        <v>25</v>
      </c>
      <c r="N129" s="2" t="str">
        <f t="shared" si="22"/>
        <v>Associate</v>
      </c>
      <c r="O129" s="2" t="str">
        <f t="shared" si="23"/>
        <v>Associate</v>
      </c>
      <c r="P129" s="4">
        <v>9093</v>
      </c>
      <c r="Q129" s="4">
        <f t="shared" si="24"/>
        <v>9093</v>
      </c>
      <c r="R129" s="18">
        <f t="shared" si="25"/>
        <v>0.16418395536536481</v>
      </c>
      <c r="S129" s="18" t="str">
        <f t="shared" si="26"/>
        <v>Conservative Borrower</v>
      </c>
      <c r="T129" s="3">
        <v>48</v>
      </c>
      <c r="U129" s="3">
        <f t="shared" si="27"/>
        <v>48</v>
      </c>
      <c r="V129" s="5" t="s">
        <v>22</v>
      </c>
      <c r="W129" s="5" t="s">
        <v>23</v>
      </c>
      <c r="X129" s="4">
        <v>419</v>
      </c>
      <c r="Y129" s="18">
        <v>9.3625714999999998E-2</v>
      </c>
      <c r="Z129" s="5" t="s">
        <v>38</v>
      </c>
      <c r="AA129" s="3">
        <v>18</v>
      </c>
      <c r="AB129" s="4">
        <v>6607</v>
      </c>
      <c r="AC129" s="4">
        <v>4615.25</v>
      </c>
      <c r="AD129" s="4" t="str">
        <f t="shared" si="28"/>
        <v>Low Income</v>
      </c>
      <c r="AE129" s="4">
        <v>7531</v>
      </c>
      <c r="AF129" s="18">
        <v>0.23296114000000001</v>
      </c>
      <c r="AG129" s="3">
        <v>1</v>
      </c>
      <c r="AH129" s="3">
        <v>40</v>
      </c>
      <c r="AI129" s="2" t="str">
        <f t="shared" si="29"/>
        <v>Medium Risk</v>
      </c>
    </row>
    <row r="130" spans="1:35" x14ac:dyDescent="0.25">
      <c r="A130" s="6">
        <v>43229</v>
      </c>
      <c r="B130" s="3">
        <v>41</v>
      </c>
      <c r="C130" s="3" t="str">
        <f t="shared" ref="C130:C193" si="30">IF(B130&lt;25,"Young",IF(B130&lt;40,"Mid",IF(B130&lt;60,"Senior","Old")))</f>
        <v>Senior</v>
      </c>
      <c r="E130" s="4">
        <f t="shared" ref="E130:E193" si="31">IF(D130="",AC130*12,D130)</f>
        <v>65180.000004000001</v>
      </c>
      <c r="G130" s="3">
        <f t="shared" ref="G130:G193" si="32">IF(F130="",AVERAGEIF($AA$2:$AA$2648,AA130,$F$2:$F$2648),F130)</f>
        <v>572.4019138755981</v>
      </c>
      <c r="H130" s="3" t="str">
        <f t="shared" ref="H130:H193" si="33">IF(G130&lt;450,"Poor", IF(G130&lt;550,"Fair",IF(G130&lt;650,"Good","Excellent")))</f>
        <v>Good</v>
      </c>
      <c r="I130" s="5" t="s">
        <v>20</v>
      </c>
      <c r="J130" s="2" t="str">
        <f t="shared" ref="J130:J193" si="34">TRIM(CLEAN(I130))</f>
        <v>Employed</v>
      </c>
      <c r="K130" s="2" t="str">
        <f t="shared" ref="K130:K193" si="35">PROPER(J130)</f>
        <v>Employed</v>
      </c>
      <c r="L130" s="2" t="str">
        <f t="shared" ref="L130:L193" si="36">IF(K130="","Employed",K130)</f>
        <v>Employed</v>
      </c>
      <c r="M130" s="5" t="s">
        <v>32</v>
      </c>
      <c r="N130" s="2" t="str">
        <f t="shared" ref="N130:N193" si="37">TRIM(CLEAN(M130))</f>
        <v>High School</v>
      </c>
      <c r="O130" s="2" t="str">
        <f t="shared" ref="O130:O193" si="38">IF(N130="","Bachelor",N130)</f>
        <v>High School</v>
      </c>
      <c r="P130" s="4">
        <v>15086</v>
      </c>
      <c r="Q130" s="4">
        <f t="shared" ref="Q130:Q193" si="39">IF(P130="",(AVERAGEIFS($P$2:$P$2648,$Z$2:$Z$2648,Z130,$AD$2:$AD$2648,AD130)),P130)</f>
        <v>15086</v>
      </c>
      <c r="R130" s="18">
        <f t="shared" ref="R130:R193" si="40">Q130/E130</f>
        <v>0.23145136543532055</v>
      </c>
      <c r="S130" s="18" t="str">
        <f t="shared" ref="S130:S193" si="41">IF(R130 &lt;= 0.5, "Conservative Borrower", IF(R130 &lt;= 1, "Moderate Borrower", "Aggressive Borrower"))</f>
        <v>Conservative Borrower</v>
      </c>
      <c r="U130" s="3">
        <f t="shared" ref="U130:U193" si="42">IF(T130="",AVERAGEIFS($T$2:$T$2648,$Z$2:$Z$2648,Z130,$AD$2:$AD$2648,AD130),T130)</f>
        <v>55.032258064516128</v>
      </c>
      <c r="V130" s="5" t="s">
        <v>22</v>
      </c>
      <c r="W130" s="5" t="s">
        <v>27</v>
      </c>
      <c r="X130" s="4">
        <v>323</v>
      </c>
      <c r="Y130" s="18">
        <v>0.18932850700000001</v>
      </c>
      <c r="Z130" s="5" t="s">
        <v>28</v>
      </c>
      <c r="AA130" s="3">
        <v>24</v>
      </c>
      <c r="AB130" s="4">
        <v>562</v>
      </c>
      <c r="AC130" s="4">
        <v>5431.6666670000004</v>
      </c>
      <c r="AD130" s="4" t="str">
        <f t="shared" ref="AD130:AD193" si="43">IF(AC130&lt;=5000,"Low Income",IF(AC130&lt;=12000,"Medium Income","High Income"))</f>
        <v>Medium Income</v>
      </c>
      <c r="AE130" s="4">
        <v>3079</v>
      </c>
      <c r="AF130" s="18">
        <v>0.23262465800000001</v>
      </c>
      <c r="AG130" s="3">
        <v>1</v>
      </c>
      <c r="AH130" s="3">
        <v>40</v>
      </c>
      <c r="AI130" s="2" t="str">
        <f t="shared" ref="AI130:AI193" si="44">IF(AH130&lt;40,"Low Risk", IF(AH130&lt;55,"Medium Risk", IF(AH130&lt;70,"High Risk","Very High Risk")))</f>
        <v>Medium Risk</v>
      </c>
    </row>
    <row r="131" spans="1:35" x14ac:dyDescent="0.25">
      <c r="A131" s="6">
        <v>43230</v>
      </c>
      <c r="B131" s="3">
        <v>33</v>
      </c>
      <c r="C131" s="3" t="str">
        <f t="shared" si="30"/>
        <v>Mid</v>
      </c>
      <c r="D131" s="4">
        <v>15000</v>
      </c>
      <c r="E131" s="4">
        <f t="shared" si="31"/>
        <v>15000</v>
      </c>
      <c r="F131" s="3">
        <v>523</v>
      </c>
      <c r="G131" s="3">
        <f t="shared" si="32"/>
        <v>523</v>
      </c>
      <c r="H131" s="3" t="str">
        <f t="shared" si="33"/>
        <v>Fair</v>
      </c>
      <c r="I131" s="5" t="s">
        <v>20</v>
      </c>
      <c r="J131" s="2" t="str">
        <f t="shared" si="34"/>
        <v>Employed</v>
      </c>
      <c r="K131" s="2" t="str">
        <f t="shared" si="35"/>
        <v>Employed</v>
      </c>
      <c r="L131" s="2" t="str">
        <f t="shared" si="36"/>
        <v>Employed</v>
      </c>
      <c r="M131" s="5" t="s">
        <v>29</v>
      </c>
      <c r="N131" s="2" t="str">
        <f t="shared" si="37"/>
        <v>Bachelor</v>
      </c>
      <c r="O131" s="2" t="str">
        <f t="shared" si="38"/>
        <v>Bachelor</v>
      </c>
      <c r="P131" s="4">
        <v>13879</v>
      </c>
      <c r="Q131" s="4">
        <f t="shared" si="39"/>
        <v>13879</v>
      </c>
      <c r="R131" s="18">
        <f t="shared" si="40"/>
        <v>0.92526666666666668</v>
      </c>
      <c r="S131" s="18" t="str">
        <f t="shared" si="41"/>
        <v>Moderate Borrower</v>
      </c>
      <c r="T131" s="3">
        <v>60</v>
      </c>
      <c r="U131" s="3">
        <f t="shared" si="42"/>
        <v>60</v>
      </c>
      <c r="V131" s="5" t="s">
        <v>22</v>
      </c>
      <c r="W131" s="5" t="s">
        <v>30</v>
      </c>
      <c r="X131" s="4">
        <v>248</v>
      </c>
      <c r="Y131" s="18">
        <v>0.366896047</v>
      </c>
      <c r="Z131" s="5" t="s">
        <v>38</v>
      </c>
      <c r="AA131" s="3">
        <v>29</v>
      </c>
      <c r="AB131" s="4">
        <v>12973</v>
      </c>
      <c r="AC131" s="4">
        <v>1250</v>
      </c>
      <c r="AD131" s="4" t="str">
        <f t="shared" si="43"/>
        <v>Low Income</v>
      </c>
      <c r="AE131" s="4">
        <v>21596</v>
      </c>
      <c r="AF131" s="18">
        <v>0.269063475</v>
      </c>
      <c r="AG131" s="3">
        <v>0</v>
      </c>
      <c r="AH131" s="3">
        <v>56</v>
      </c>
      <c r="AI131" s="2" t="str">
        <f t="shared" si="44"/>
        <v>High Risk</v>
      </c>
    </row>
    <row r="132" spans="1:35" x14ac:dyDescent="0.25">
      <c r="A132" s="6">
        <v>43231</v>
      </c>
      <c r="B132" s="3">
        <v>21</v>
      </c>
      <c r="C132" s="3" t="str">
        <f t="shared" si="30"/>
        <v>Young</v>
      </c>
      <c r="D132" s="4">
        <v>149736</v>
      </c>
      <c r="E132" s="4">
        <f t="shared" si="31"/>
        <v>149736</v>
      </c>
      <c r="F132" s="3">
        <v>560</v>
      </c>
      <c r="G132" s="3">
        <f t="shared" si="32"/>
        <v>560</v>
      </c>
      <c r="H132" s="3" t="str">
        <f t="shared" si="33"/>
        <v>Good</v>
      </c>
      <c r="I132" s="5" t="s">
        <v>20</v>
      </c>
      <c r="J132" s="2" t="str">
        <f t="shared" si="34"/>
        <v>Employed</v>
      </c>
      <c r="K132" s="2" t="str">
        <f t="shared" si="35"/>
        <v>Employed</v>
      </c>
      <c r="L132" s="2" t="str">
        <f t="shared" si="36"/>
        <v>Employed</v>
      </c>
      <c r="M132" s="5" t="s">
        <v>25</v>
      </c>
      <c r="N132" s="2" t="str">
        <f t="shared" si="37"/>
        <v>Associate</v>
      </c>
      <c r="O132" s="2" t="str">
        <f t="shared" si="38"/>
        <v>Associate</v>
      </c>
      <c r="P132" s="4">
        <v>27917</v>
      </c>
      <c r="Q132" s="4">
        <f t="shared" si="39"/>
        <v>27917</v>
      </c>
      <c r="R132" s="18">
        <f t="shared" si="40"/>
        <v>0.18644147032109848</v>
      </c>
      <c r="S132" s="18" t="str">
        <f t="shared" si="41"/>
        <v>Conservative Borrower</v>
      </c>
      <c r="T132" s="3">
        <v>48</v>
      </c>
      <c r="U132" s="3">
        <f t="shared" si="42"/>
        <v>48</v>
      </c>
      <c r="V132" s="5" t="s">
        <v>22</v>
      </c>
      <c r="W132" s="5" t="s">
        <v>23</v>
      </c>
      <c r="X132" s="4">
        <v>604</v>
      </c>
      <c r="Y132" s="18">
        <v>0.36473277100000001</v>
      </c>
      <c r="Z132" s="5" t="s">
        <v>38</v>
      </c>
      <c r="AA132" s="3">
        <v>27</v>
      </c>
      <c r="AB132" s="4">
        <v>3003</v>
      </c>
      <c r="AC132" s="4">
        <v>12478</v>
      </c>
      <c r="AD132" s="4" t="str">
        <f t="shared" si="43"/>
        <v>High Income</v>
      </c>
      <c r="AE132" s="4">
        <v>279531</v>
      </c>
      <c r="AF132" s="18">
        <v>0.20826444299999999</v>
      </c>
      <c r="AG132" s="3">
        <v>1</v>
      </c>
      <c r="AH132" s="3">
        <v>37.6</v>
      </c>
      <c r="AI132" s="2" t="str">
        <f t="shared" si="44"/>
        <v>Low Risk</v>
      </c>
    </row>
    <row r="133" spans="1:35" x14ac:dyDescent="0.25">
      <c r="A133" s="6">
        <v>43232</v>
      </c>
      <c r="B133" s="3">
        <v>40</v>
      </c>
      <c r="C133" s="3" t="str">
        <f t="shared" si="30"/>
        <v>Senior</v>
      </c>
      <c r="D133" s="4">
        <v>42717</v>
      </c>
      <c r="E133" s="4">
        <f t="shared" si="31"/>
        <v>42717</v>
      </c>
      <c r="F133" s="3">
        <v>585</v>
      </c>
      <c r="G133" s="3">
        <f t="shared" si="32"/>
        <v>585</v>
      </c>
      <c r="H133" s="3" t="str">
        <f t="shared" si="33"/>
        <v>Good</v>
      </c>
      <c r="I133" s="5" t="s">
        <v>20</v>
      </c>
      <c r="J133" s="2" t="str">
        <f t="shared" si="34"/>
        <v>Employed</v>
      </c>
      <c r="K133" s="2" t="str">
        <f t="shared" si="35"/>
        <v>Employed</v>
      </c>
      <c r="L133" s="2" t="str">
        <f t="shared" si="36"/>
        <v>Employed</v>
      </c>
      <c r="M133" s="5" t="s">
        <v>32</v>
      </c>
      <c r="N133" s="2" t="str">
        <f t="shared" si="37"/>
        <v>High School</v>
      </c>
      <c r="O133" s="2" t="str">
        <f t="shared" si="38"/>
        <v>High School</v>
      </c>
      <c r="P133" s="4">
        <v>41561</v>
      </c>
      <c r="Q133" s="4">
        <f t="shared" si="39"/>
        <v>41561</v>
      </c>
      <c r="R133" s="18">
        <f t="shared" si="40"/>
        <v>0.97293817449727271</v>
      </c>
      <c r="S133" s="18" t="str">
        <f t="shared" si="41"/>
        <v>Moderate Borrower</v>
      </c>
      <c r="T133" s="3">
        <v>24</v>
      </c>
      <c r="U133" s="3">
        <f t="shared" si="42"/>
        <v>24</v>
      </c>
      <c r="V133" s="5" t="s">
        <v>35</v>
      </c>
      <c r="W133" s="5" t="s">
        <v>34</v>
      </c>
      <c r="X133" s="4">
        <v>326</v>
      </c>
      <c r="Y133" s="18">
        <v>0.25263080399999999</v>
      </c>
      <c r="Z133" s="5" t="s">
        <v>24</v>
      </c>
      <c r="AA133" s="3">
        <v>21</v>
      </c>
      <c r="AB133" s="4">
        <v>489</v>
      </c>
      <c r="AC133" s="4">
        <v>3559.75</v>
      </c>
      <c r="AD133" s="4" t="str">
        <f t="shared" si="43"/>
        <v>Low Income</v>
      </c>
      <c r="AE133" s="4">
        <v>37949</v>
      </c>
      <c r="AF133" s="18">
        <v>0.214000198</v>
      </c>
      <c r="AG133" s="3">
        <v>0</v>
      </c>
      <c r="AH133" s="3">
        <v>53</v>
      </c>
      <c r="AI133" s="2" t="str">
        <f t="shared" si="44"/>
        <v>Medium Risk</v>
      </c>
    </row>
    <row r="134" spans="1:35" x14ac:dyDescent="0.25">
      <c r="A134" s="6">
        <v>43233</v>
      </c>
      <c r="B134" s="3">
        <v>27</v>
      </c>
      <c r="C134" s="3" t="str">
        <f t="shared" si="30"/>
        <v>Mid</v>
      </c>
      <c r="D134" s="4">
        <v>66417</v>
      </c>
      <c r="E134" s="4">
        <f t="shared" si="31"/>
        <v>66417</v>
      </c>
      <c r="F134" s="3">
        <v>590</v>
      </c>
      <c r="G134" s="3">
        <f t="shared" si="32"/>
        <v>590</v>
      </c>
      <c r="H134" s="3" t="str">
        <f t="shared" si="33"/>
        <v>Good</v>
      </c>
      <c r="J134" s="2" t="str">
        <f t="shared" si="34"/>
        <v/>
      </c>
      <c r="K134" s="2" t="str">
        <f t="shared" si="35"/>
        <v/>
      </c>
      <c r="L134" s="2" t="str">
        <f t="shared" si="36"/>
        <v>Employed</v>
      </c>
      <c r="N134" s="2" t="str">
        <f t="shared" si="37"/>
        <v/>
      </c>
      <c r="O134" s="2" t="str">
        <f t="shared" si="38"/>
        <v>Bachelor</v>
      </c>
      <c r="P134" s="4">
        <v>9493</v>
      </c>
      <c r="Q134" s="4">
        <f t="shared" si="39"/>
        <v>9493</v>
      </c>
      <c r="R134" s="18">
        <f t="shared" si="40"/>
        <v>0.14293027387566437</v>
      </c>
      <c r="S134" s="18" t="str">
        <f t="shared" si="41"/>
        <v>Conservative Borrower</v>
      </c>
      <c r="T134" s="3">
        <v>48</v>
      </c>
      <c r="U134" s="3">
        <f t="shared" si="42"/>
        <v>48</v>
      </c>
      <c r="V134" s="5" t="s">
        <v>22</v>
      </c>
      <c r="W134" s="5" t="s">
        <v>27</v>
      </c>
      <c r="X134" s="4">
        <v>408</v>
      </c>
      <c r="Y134" s="18">
        <v>0.190629616</v>
      </c>
      <c r="Z134" s="5" t="s">
        <v>24</v>
      </c>
      <c r="AA134" s="3">
        <v>27</v>
      </c>
      <c r="AB134" s="4">
        <v>2012</v>
      </c>
      <c r="AC134" s="4">
        <v>5534.75</v>
      </c>
      <c r="AD134" s="4" t="str">
        <f t="shared" si="43"/>
        <v>Medium Income</v>
      </c>
      <c r="AE134" s="4">
        <v>87273</v>
      </c>
      <c r="AF134" s="18">
        <v>0.19198311200000001</v>
      </c>
      <c r="AG134" s="3">
        <v>1</v>
      </c>
      <c r="AH134" s="3">
        <v>40</v>
      </c>
      <c r="AI134" s="2" t="str">
        <f t="shared" si="44"/>
        <v>Medium Risk</v>
      </c>
    </row>
    <row r="135" spans="1:35" x14ac:dyDescent="0.25">
      <c r="A135" s="6">
        <v>43234</v>
      </c>
      <c r="B135" s="3">
        <v>45</v>
      </c>
      <c r="C135" s="3" t="str">
        <f t="shared" si="30"/>
        <v>Senior</v>
      </c>
      <c r="D135" s="4">
        <v>22121</v>
      </c>
      <c r="E135" s="4">
        <f t="shared" si="31"/>
        <v>22121</v>
      </c>
      <c r="F135" s="3">
        <v>602</v>
      </c>
      <c r="G135" s="3">
        <f t="shared" si="32"/>
        <v>602</v>
      </c>
      <c r="H135" s="3" t="str">
        <f t="shared" si="33"/>
        <v>Good</v>
      </c>
      <c r="I135" s="5" t="s">
        <v>20</v>
      </c>
      <c r="J135" s="2" t="str">
        <f t="shared" si="34"/>
        <v>Employed</v>
      </c>
      <c r="K135" s="2" t="str">
        <f t="shared" si="35"/>
        <v>Employed</v>
      </c>
      <c r="L135" s="2" t="str">
        <f t="shared" si="36"/>
        <v>Employed</v>
      </c>
      <c r="M135" s="5" t="s">
        <v>29</v>
      </c>
      <c r="N135" s="2" t="str">
        <f t="shared" si="37"/>
        <v>Bachelor</v>
      </c>
      <c r="O135" s="2" t="str">
        <f t="shared" si="38"/>
        <v>Bachelor</v>
      </c>
      <c r="P135" s="4">
        <v>18805</v>
      </c>
      <c r="Q135" s="4">
        <f t="shared" si="39"/>
        <v>18805</v>
      </c>
      <c r="R135" s="18">
        <f t="shared" si="40"/>
        <v>0.85009719271280682</v>
      </c>
      <c r="S135" s="18" t="str">
        <f t="shared" si="41"/>
        <v>Moderate Borrower</v>
      </c>
      <c r="T135" s="3">
        <v>60</v>
      </c>
      <c r="U135" s="3">
        <f t="shared" si="42"/>
        <v>60</v>
      </c>
      <c r="V135" s="5" t="s">
        <v>35</v>
      </c>
      <c r="W135" s="5" t="s">
        <v>34</v>
      </c>
      <c r="X135" s="4">
        <v>250</v>
      </c>
      <c r="Y135" s="18">
        <v>6.4124247999999995E-2</v>
      </c>
      <c r="Z135" s="5" t="s">
        <v>24</v>
      </c>
      <c r="AA135" s="3">
        <v>32</v>
      </c>
      <c r="AB135" s="4">
        <v>667</v>
      </c>
      <c r="AC135" s="4">
        <v>1843.416667</v>
      </c>
      <c r="AD135" s="4" t="str">
        <f t="shared" si="43"/>
        <v>Low Income</v>
      </c>
      <c r="AE135" s="4">
        <v>56022</v>
      </c>
      <c r="AF135" s="18">
        <v>0.23795743799999999</v>
      </c>
      <c r="AG135" s="3">
        <v>0</v>
      </c>
      <c r="AH135" s="3">
        <v>47</v>
      </c>
      <c r="AI135" s="2" t="str">
        <f t="shared" si="44"/>
        <v>Medium Risk</v>
      </c>
    </row>
    <row r="136" spans="1:35" x14ac:dyDescent="0.25">
      <c r="A136" s="6">
        <v>43235</v>
      </c>
      <c r="B136" s="3">
        <v>28</v>
      </c>
      <c r="C136" s="3" t="str">
        <f t="shared" si="30"/>
        <v>Mid</v>
      </c>
      <c r="D136" s="4">
        <v>37558</v>
      </c>
      <c r="E136" s="4">
        <f t="shared" si="31"/>
        <v>37558</v>
      </c>
      <c r="F136" s="3">
        <v>620</v>
      </c>
      <c r="G136" s="3">
        <f t="shared" si="32"/>
        <v>620</v>
      </c>
      <c r="H136" s="3" t="str">
        <f t="shared" si="33"/>
        <v>Good</v>
      </c>
      <c r="I136" s="5" t="s">
        <v>20</v>
      </c>
      <c r="J136" s="2" t="str">
        <f t="shared" si="34"/>
        <v>Employed</v>
      </c>
      <c r="K136" s="2" t="str">
        <f t="shared" si="35"/>
        <v>Employed</v>
      </c>
      <c r="L136" s="2" t="str">
        <f t="shared" si="36"/>
        <v>Employed</v>
      </c>
      <c r="M136" s="5" t="s">
        <v>21</v>
      </c>
      <c r="N136" s="2" t="str">
        <f t="shared" si="37"/>
        <v>Master</v>
      </c>
      <c r="O136" s="2" t="str">
        <f t="shared" si="38"/>
        <v>Master</v>
      </c>
      <c r="P136" s="4">
        <v>18686</v>
      </c>
      <c r="Q136" s="4">
        <f t="shared" si="39"/>
        <v>18686</v>
      </c>
      <c r="R136" s="18">
        <f t="shared" si="40"/>
        <v>0.49752382980989401</v>
      </c>
      <c r="S136" s="18" t="str">
        <f t="shared" si="41"/>
        <v>Conservative Borrower</v>
      </c>
      <c r="T136" s="3">
        <v>60</v>
      </c>
      <c r="U136" s="3">
        <f t="shared" si="42"/>
        <v>60</v>
      </c>
      <c r="V136" s="5" t="s">
        <v>22</v>
      </c>
      <c r="W136" s="5" t="s">
        <v>30</v>
      </c>
      <c r="X136" s="4">
        <v>278</v>
      </c>
      <c r="Y136" s="18">
        <v>0.21974503400000001</v>
      </c>
      <c r="Z136" s="5" t="s">
        <v>31</v>
      </c>
      <c r="AA136" s="3">
        <v>24</v>
      </c>
      <c r="AB136" s="4">
        <v>4575</v>
      </c>
      <c r="AC136" s="4">
        <v>3129.833333</v>
      </c>
      <c r="AD136" s="4" t="str">
        <f t="shared" si="43"/>
        <v>Low Income</v>
      </c>
      <c r="AE136" s="4">
        <v>2660</v>
      </c>
      <c r="AF136" s="18">
        <v>0.22771350500000001</v>
      </c>
      <c r="AG136" s="3">
        <v>0</v>
      </c>
      <c r="AH136" s="3">
        <v>49</v>
      </c>
      <c r="AI136" s="2" t="str">
        <f t="shared" si="44"/>
        <v>Medium Risk</v>
      </c>
    </row>
    <row r="137" spans="1:35" x14ac:dyDescent="0.25">
      <c r="A137" s="6">
        <v>43236</v>
      </c>
      <c r="B137" s="3">
        <v>58</v>
      </c>
      <c r="C137" s="3" t="str">
        <f t="shared" si="30"/>
        <v>Senior</v>
      </c>
      <c r="D137" s="4">
        <v>134691</v>
      </c>
      <c r="E137" s="4">
        <f t="shared" si="31"/>
        <v>134691</v>
      </c>
      <c r="F137" s="3">
        <v>621</v>
      </c>
      <c r="G137" s="3">
        <f t="shared" si="32"/>
        <v>621</v>
      </c>
      <c r="H137" s="3" t="str">
        <f t="shared" si="33"/>
        <v>Good</v>
      </c>
      <c r="I137" s="5" t="s">
        <v>20</v>
      </c>
      <c r="J137" s="2" t="str">
        <f t="shared" si="34"/>
        <v>Employed</v>
      </c>
      <c r="K137" s="2" t="str">
        <f t="shared" si="35"/>
        <v>Employed</v>
      </c>
      <c r="L137" s="2" t="str">
        <f t="shared" si="36"/>
        <v>Employed</v>
      </c>
      <c r="M137" s="5" t="s">
        <v>29</v>
      </c>
      <c r="N137" s="2" t="str">
        <f t="shared" si="37"/>
        <v>Bachelor</v>
      </c>
      <c r="O137" s="2" t="str">
        <f t="shared" si="38"/>
        <v>Bachelor</v>
      </c>
      <c r="P137" s="4">
        <v>16421</v>
      </c>
      <c r="Q137" s="4">
        <f t="shared" si="39"/>
        <v>16421</v>
      </c>
      <c r="R137" s="18">
        <f t="shared" si="40"/>
        <v>0.12191608941948608</v>
      </c>
      <c r="S137" s="18" t="str">
        <f t="shared" si="41"/>
        <v>Conservative Borrower</v>
      </c>
      <c r="T137" s="3">
        <v>24</v>
      </c>
      <c r="U137" s="3">
        <f t="shared" si="42"/>
        <v>24</v>
      </c>
      <c r="V137" s="5" t="s">
        <v>22</v>
      </c>
      <c r="W137" s="5" t="s">
        <v>30</v>
      </c>
      <c r="X137" s="4">
        <v>607</v>
      </c>
      <c r="Y137" s="18">
        <v>0.169401203</v>
      </c>
      <c r="Z137" s="5" t="s">
        <v>24</v>
      </c>
      <c r="AA137" s="3">
        <v>28</v>
      </c>
      <c r="AB137" s="4">
        <v>1619</v>
      </c>
      <c r="AC137" s="4">
        <v>11224.25</v>
      </c>
      <c r="AD137" s="4" t="str">
        <f t="shared" si="43"/>
        <v>Medium Income</v>
      </c>
      <c r="AE137" s="4">
        <v>20839</v>
      </c>
      <c r="AF137" s="18">
        <v>0.198068674</v>
      </c>
      <c r="AG137" s="3">
        <v>1</v>
      </c>
      <c r="AH137" s="3">
        <v>40</v>
      </c>
      <c r="AI137" s="2" t="str">
        <f t="shared" si="44"/>
        <v>Medium Risk</v>
      </c>
    </row>
    <row r="138" spans="1:35" x14ac:dyDescent="0.25">
      <c r="A138" s="6">
        <v>43237</v>
      </c>
      <c r="B138" s="3">
        <v>30</v>
      </c>
      <c r="C138" s="3" t="str">
        <f t="shared" si="30"/>
        <v>Mid</v>
      </c>
      <c r="D138" s="4">
        <v>33101</v>
      </c>
      <c r="E138" s="4">
        <f t="shared" si="31"/>
        <v>33101</v>
      </c>
      <c r="F138" s="3">
        <v>539</v>
      </c>
      <c r="G138" s="3">
        <f t="shared" si="32"/>
        <v>539</v>
      </c>
      <c r="H138" s="3" t="str">
        <f t="shared" si="33"/>
        <v>Fair</v>
      </c>
      <c r="I138" s="5" t="s">
        <v>52</v>
      </c>
      <c r="J138" s="2" t="str">
        <f t="shared" si="34"/>
        <v>EMPLOYED</v>
      </c>
      <c r="K138" s="2" t="str">
        <f t="shared" si="35"/>
        <v>Employed</v>
      </c>
      <c r="L138" s="2" t="str">
        <f t="shared" si="36"/>
        <v>Employed</v>
      </c>
      <c r="M138" s="5" t="s">
        <v>32</v>
      </c>
      <c r="N138" s="2" t="str">
        <f t="shared" si="37"/>
        <v>High School</v>
      </c>
      <c r="O138" s="2" t="str">
        <f t="shared" si="38"/>
        <v>High School</v>
      </c>
      <c r="P138" s="4">
        <v>29824</v>
      </c>
      <c r="Q138" s="4">
        <f t="shared" si="39"/>
        <v>29824</v>
      </c>
      <c r="R138" s="18">
        <f t="shared" si="40"/>
        <v>0.90099996978943231</v>
      </c>
      <c r="S138" s="18" t="str">
        <f t="shared" si="41"/>
        <v>Moderate Borrower</v>
      </c>
      <c r="T138" s="3">
        <v>60</v>
      </c>
      <c r="U138" s="3">
        <f t="shared" si="42"/>
        <v>60</v>
      </c>
      <c r="V138" s="5" t="s">
        <v>22</v>
      </c>
      <c r="W138" s="5" t="s">
        <v>30</v>
      </c>
      <c r="X138" s="4">
        <v>358</v>
      </c>
      <c r="Y138" s="18">
        <v>0.16375105200000001</v>
      </c>
      <c r="Z138" s="5" t="s">
        <v>31</v>
      </c>
      <c r="AA138" s="3">
        <v>17</v>
      </c>
      <c r="AB138" s="4">
        <v>2548</v>
      </c>
      <c r="AC138" s="4">
        <v>2758.416667</v>
      </c>
      <c r="AD138" s="4" t="str">
        <f t="shared" si="43"/>
        <v>Low Income</v>
      </c>
      <c r="AE138" s="4">
        <v>211332</v>
      </c>
      <c r="AF138" s="18">
        <v>0.23897147499999999</v>
      </c>
      <c r="AG138" s="3">
        <v>0</v>
      </c>
      <c r="AH138" s="3">
        <v>46</v>
      </c>
      <c r="AI138" s="2" t="str">
        <f t="shared" si="44"/>
        <v>Medium Risk</v>
      </c>
    </row>
    <row r="139" spans="1:35" x14ac:dyDescent="0.25">
      <c r="A139" s="6">
        <v>43238</v>
      </c>
      <c r="B139" s="3">
        <v>36</v>
      </c>
      <c r="C139" s="3" t="str">
        <f t="shared" si="30"/>
        <v>Mid</v>
      </c>
      <c r="D139" s="4">
        <v>44364</v>
      </c>
      <c r="E139" s="4">
        <f t="shared" si="31"/>
        <v>44364</v>
      </c>
      <c r="F139" s="3">
        <v>439</v>
      </c>
      <c r="G139" s="3">
        <f t="shared" si="32"/>
        <v>439</v>
      </c>
      <c r="H139" s="3" t="str">
        <f t="shared" si="33"/>
        <v>Poor</v>
      </c>
      <c r="I139" s="5" t="s">
        <v>20</v>
      </c>
      <c r="J139" s="2" t="str">
        <f t="shared" si="34"/>
        <v>Employed</v>
      </c>
      <c r="K139" s="2" t="str">
        <f t="shared" si="35"/>
        <v>Employed</v>
      </c>
      <c r="L139" s="2" t="str">
        <f t="shared" si="36"/>
        <v>Employed</v>
      </c>
      <c r="N139" s="2" t="str">
        <f t="shared" si="37"/>
        <v/>
      </c>
      <c r="O139" s="2" t="str">
        <f t="shared" si="38"/>
        <v>Bachelor</v>
      </c>
      <c r="P139" s="4">
        <v>5538</v>
      </c>
      <c r="Q139" s="4">
        <f t="shared" si="39"/>
        <v>5538</v>
      </c>
      <c r="R139" s="18">
        <f t="shared" si="40"/>
        <v>0.12483094400865567</v>
      </c>
      <c r="S139" s="18" t="str">
        <f t="shared" si="41"/>
        <v>Conservative Borrower</v>
      </c>
      <c r="T139" s="3">
        <v>36</v>
      </c>
      <c r="U139" s="3">
        <f t="shared" si="42"/>
        <v>36</v>
      </c>
      <c r="V139" s="5" t="s">
        <v>35</v>
      </c>
      <c r="W139" s="5" t="s">
        <v>27</v>
      </c>
      <c r="X139" s="4">
        <v>313</v>
      </c>
      <c r="Y139" s="18">
        <v>0.30184151999999997</v>
      </c>
      <c r="Z139" s="5" t="s">
        <v>34</v>
      </c>
      <c r="AA139" s="3">
        <v>26</v>
      </c>
      <c r="AB139" s="4">
        <v>2471</v>
      </c>
      <c r="AC139" s="4">
        <v>3697</v>
      </c>
      <c r="AD139" s="4" t="str">
        <f t="shared" si="43"/>
        <v>Low Income</v>
      </c>
      <c r="AE139" s="4">
        <v>195449</v>
      </c>
      <c r="AF139" s="18">
        <v>0.25621250200000001</v>
      </c>
      <c r="AG139" s="3">
        <v>1</v>
      </c>
      <c r="AH139" s="3">
        <v>40.799999999999997</v>
      </c>
      <c r="AI139" s="2" t="str">
        <f t="shared" si="44"/>
        <v>Medium Risk</v>
      </c>
    </row>
    <row r="140" spans="1:35" x14ac:dyDescent="0.25">
      <c r="A140" s="6">
        <v>43239</v>
      </c>
      <c r="B140" s="3">
        <v>49</v>
      </c>
      <c r="C140" s="3" t="str">
        <f t="shared" si="30"/>
        <v>Senior</v>
      </c>
      <c r="D140" s="4">
        <v>38596</v>
      </c>
      <c r="E140" s="4">
        <f t="shared" si="31"/>
        <v>38596</v>
      </c>
      <c r="F140" s="3">
        <v>499</v>
      </c>
      <c r="G140" s="3">
        <f t="shared" si="32"/>
        <v>499</v>
      </c>
      <c r="H140" s="3" t="str">
        <f t="shared" si="33"/>
        <v>Fair</v>
      </c>
      <c r="I140" s="5" t="s">
        <v>20</v>
      </c>
      <c r="J140" s="2" t="str">
        <f t="shared" si="34"/>
        <v>Employed</v>
      </c>
      <c r="K140" s="2" t="str">
        <f t="shared" si="35"/>
        <v>Employed</v>
      </c>
      <c r="L140" s="2" t="str">
        <f t="shared" si="36"/>
        <v>Employed</v>
      </c>
      <c r="M140" s="5" t="s">
        <v>21</v>
      </c>
      <c r="N140" s="2" t="str">
        <f t="shared" si="37"/>
        <v>Master</v>
      </c>
      <c r="O140" s="2" t="str">
        <f t="shared" si="38"/>
        <v>Master</v>
      </c>
      <c r="P140" s="4">
        <v>13078</v>
      </c>
      <c r="Q140" s="4">
        <f t="shared" si="39"/>
        <v>13078</v>
      </c>
      <c r="R140" s="18">
        <f t="shared" si="40"/>
        <v>0.3388434034614986</v>
      </c>
      <c r="S140" s="18" t="str">
        <f t="shared" si="41"/>
        <v>Conservative Borrower</v>
      </c>
      <c r="T140" s="3">
        <v>36</v>
      </c>
      <c r="U140" s="3">
        <f t="shared" si="42"/>
        <v>36</v>
      </c>
      <c r="V140" s="5" t="s">
        <v>22</v>
      </c>
      <c r="W140" s="5" t="s">
        <v>34</v>
      </c>
      <c r="X140" s="4">
        <v>292</v>
      </c>
      <c r="Y140" s="18">
        <v>0.387717694</v>
      </c>
      <c r="Z140" s="5" t="s">
        <v>28</v>
      </c>
      <c r="AA140" s="3">
        <v>24</v>
      </c>
      <c r="AB140" s="4">
        <v>1121</v>
      </c>
      <c r="AC140" s="4">
        <v>3216.333333</v>
      </c>
      <c r="AD140" s="4" t="str">
        <f t="shared" si="43"/>
        <v>Low Income</v>
      </c>
      <c r="AE140" s="4">
        <v>4304</v>
      </c>
      <c r="AF140" s="18">
        <v>0.255899355</v>
      </c>
      <c r="AG140" s="3">
        <v>0</v>
      </c>
      <c r="AH140" s="3">
        <v>60</v>
      </c>
      <c r="AI140" s="2" t="str">
        <f t="shared" si="44"/>
        <v>High Risk</v>
      </c>
    </row>
    <row r="141" spans="1:35" x14ac:dyDescent="0.25">
      <c r="A141" s="6">
        <v>43240</v>
      </c>
      <c r="B141" s="3">
        <v>25</v>
      </c>
      <c r="C141" s="3" t="str">
        <f t="shared" si="30"/>
        <v>Mid</v>
      </c>
      <c r="D141" s="4">
        <v>139954</v>
      </c>
      <c r="E141" s="4">
        <f t="shared" si="31"/>
        <v>139954</v>
      </c>
      <c r="F141" s="3">
        <v>439</v>
      </c>
      <c r="G141" s="3">
        <f t="shared" si="32"/>
        <v>439</v>
      </c>
      <c r="H141" s="3" t="str">
        <f t="shared" si="33"/>
        <v>Poor</v>
      </c>
      <c r="I141" s="5" t="s">
        <v>45</v>
      </c>
      <c r="J141" s="2" t="str">
        <f t="shared" si="34"/>
        <v>Unemployed</v>
      </c>
      <c r="K141" s="2" t="str">
        <f t="shared" si="35"/>
        <v>Unemployed</v>
      </c>
      <c r="L141" s="2" t="str">
        <f t="shared" si="36"/>
        <v>Unemployed</v>
      </c>
      <c r="M141" s="5" t="s">
        <v>32</v>
      </c>
      <c r="N141" s="2" t="str">
        <f t="shared" si="37"/>
        <v>High School</v>
      </c>
      <c r="O141" s="2" t="str">
        <f t="shared" si="38"/>
        <v>High School</v>
      </c>
      <c r="P141" s="4">
        <v>40858</v>
      </c>
      <c r="Q141" s="4">
        <f t="shared" si="39"/>
        <v>40858</v>
      </c>
      <c r="R141" s="18">
        <f t="shared" si="40"/>
        <v>0.29193877988481931</v>
      </c>
      <c r="S141" s="18" t="str">
        <f t="shared" si="41"/>
        <v>Conservative Borrower</v>
      </c>
      <c r="T141" s="3">
        <v>48</v>
      </c>
      <c r="U141" s="3">
        <f t="shared" si="42"/>
        <v>48</v>
      </c>
      <c r="V141" s="5" t="s">
        <v>26</v>
      </c>
      <c r="W141" s="5" t="s">
        <v>30</v>
      </c>
      <c r="X141" s="4">
        <v>293</v>
      </c>
      <c r="Y141" s="18">
        <v>0.44891103900000001</v>
      </c>
      <c r="Z141" s="5" t="s">
        <v>38</v>
      </c>
      <c r="AA141" s="3">
        <v>28</v>
      </c>
      <c r="AB141" s="4">
        <v>427</v>
      </c>
      <c r="AC141" s="4">
        <v>11662.833329999999</v>
      </c>
      <c r="AD141" s="4" t="str">
        <f t="shared" si="43"/>
        <v>Medium Income</v>
      </c>
      <c r="AE141" s="4">
        <v>45696</v>
      </c>
      <c r="AF141" s="18">
        <v>0.31244545800000001</v>
      </c>
      <c r="AG141" s="3">
        <v>0</v>
      </c>
      <c r="AH141" s="3">
        <v>56</v>
      </c>
      <c r="AI141" s="2" t="str">
        <f t="shared" si="44"/>
        <v>High Risk</v>
      </c>
    </row>
    <row r="142" spans="1:35" x14ac:dyDescent="0.25">
      <c r="A142" s="6">
        <v>43241</v>
      </c>
      <c r="B142" s="3">
        <v>42</v>
      </c>
      <c r="C142" s="3" t="str">
        <f t="shared" si="30"/>
        <v>Senior</v>
      </c>
      <c r="D142" s="4">
        <v>53444</v>
      </c>
      <c r="E142" s="4">
        <f t="shared" si="31"/>
        <v>53444</v>
      </c>
      <c r="F142" s="3">
        <v>521</v>
      </c>
      <c r="G142" s="3">
        <f t="shared" si="32"/>
        <v>521</v>
      </c>
      <c r="H142" s="3" t="str">
        <f t="shared" si="33"/>
        <v>Fair</v>
      </c>
      <c r="I142" s="5" t="s">
        <v>45</v>
      </c>
      <c r="J142" s="2" t="str">
        <f t="shared" si="34"/>
        <v>Unemployed</v>
      </c>
      <c r="K142" s="2" t="str">
        <f t="shared" si="35"/>
        <v>Unemployed</v>
      </c>
      <c r="L142" s="2" t="str">
        <f t="shared" si="36"/>
        <v>Unemployed</v>
      </c>
      <c r="M142" s="5" t="s">
        <v>29</v>
      </c>
      <c r="N142" s="2" t="str">
        <f t="shared" si="37"/>
        <v>Bachelor</v>
      </c>
      <c r="O142" s="2" t="str">
        <f t="shared" si="38"/>
        <v>Bachelor</v>
      </c>
      <c r="P142" s="4">
        <v>16462</v>
      </c>
      <c r="Q142" s="4">
        <f t="shared" si="39"/>
        <v>16462</v>
      </c>
      <c r="R142" s="18">
        <f t="shared" si="40"/>
        <v>0.308023351545543</v>
      </c>
      <c r="S142" s="18" t="str">
        <f t="shared" si="41"/>
        <v>Conservative Borrower</v>
      </c>
      <c r="T142" s="3">
        <v>60</v>
      </c>
      <c r="U142" s="3">
        <f t="shared" si="42"/>
        <v>60</v>
      </c>
      <c r="V142" s="5" t="s">
        <v>22</v>
      </c>
      <c r="W142" s="5" t="s">
        <v>34</v>
      </c>
      <c r="X142" s="4">
        <v>730</v>
      </c>
      <c r="Y142" s="18">
        <v>0.23752601500000001</v>
      </c>
      <c r="Z142" s="5" t="s">
        <v>38</v>
      </c>
      <c r="AA142" s="3">
        <v>24</v>
      </c>
      <c r="AB142" s="4">
        <v>4608</v>
      </c>
      <c r="AC142" s="4">
        <v>4453.6666670000004</v>
      </c>
      <c r="AD142" s="4" t="str">
        <f t="shared" si="43"/>
        <v>Low Income</v>
      </c>
      <c r="AE142" s="4">
        <v>11955</v>
      </c>
      <c r="AF142" s="18">
        <v>0.28808028200000002</v>
      </c>
      <c r="AG142" s="3">
        <v>0</v>
      </c>
      <c r="AH142" s="3">
        <v>55</v>
      </c>
      <c r="AI142" s="2" t="str">
        <f t="shared" si="44"/>
        <v>High Risk</v>
      </c>
    </row>
    <row r="143" spans="1:35" x14ac:dyDescent="0.25">
      <c r="A143" s="6">
        <v>43242</v>
      </c>
      <c r="B143" s="3">
        <v>55</v>
      </c>
      <c r="C143" s="3" t="str">
        <f t="shared" si="30"/>
        <v>Senior</v>
      </c>
      <c r="D143" s="4">
        <v>113523</v>
      </c>
      <c r="E143" s="4">
        <f t="shared" si="31"/>
        <v>113523</v>
      </c>
      <c r="F143" s="3">
        <v>643</v>
      </c>
      <c r="G143" s="3">
        <f t="shared" si="32"/>
        <v>643</v>
      </c>
      <c r="H143" s="3" t="str">
        <f t="shared" si="33"/>
        <v>Good</v>
      </c>
      <c r="J143" s="2" t="str">
        <f t="shared" si="34"/>
        <v/>
      </c>
      <c r="K143" s="2" t="str">
        <f t="shared" si="35"/>
        <v/>
      </c>
      <c r="L143" s="2" t="str">
        <f t="shared" si="36"/>
        <v>Employed</v>
      </c>
      <c r="M143" s="5" t="s">
        <v>32</v>
      </c>
      <c r="N143" s="2" t="str">
        <f t="shared" si="37"/>
        <v>High School</v>
      </c>
      <c r="O143" s="2" t="str">
        <f t="shared" si="38"/>
        <v>High School</v>
      </c>
      <c r="P143" s="4">
        <v>10990</v>
      </c>
      <c r="Q143" s="4">
        <f t="shared" si="39"/>
        <v>10990</v>
      </c>
      <c r="R143" s="18">
        <f t="shared" si="40"/>
        <v>9.6808576235652685E-2</v>
      </c>
      <c r="S143" s="18" t="str">
        <f t="shared" si="41"/>
        <v>Conservative Borrower</v>
      </c>
      <c r="T143" s="3">
        <v>60</v>
      </c>
      <c r="U143" s="3">
        <f t="shared" si="42"/>
        <v>60</v>
      </c>
      <c r="V143" s="5" t="s">
        <v>22</v>
      </c>
      <c r="W143" s="5" t="s">
        <v>23</v>
      </c>
      <c r="X143" s="4">
        <v>427</v>
      </c>
      <c r="Y143" s="18">
        <v>0.22171202600000001</v>
      </c>
      <c r="Z143" s="5" t="s">
        <v>38</v>
      </c>
      <c r="AA143" s="3">
        <v>25</v>
      </c>
      <c r="AB143" s="4">
        <v>4279</v>
      </c>
      <c r="AC143" s="4">
        <v>9460.25</v>
      </c>
      <c r="AD143" s="4" t="str">
        <f t="shared" si="43"/>
        <v>Medium Income</v>
      </c>
      <c r="AE143" s="4">
        <v>112469</v>
      </c>
      <c r="AF143" s="18">
        <v>0.203889021</v>
      </c>
      <c r="AG143" s="3">
        <v>1</v>
      </c>
      <c r="AH143" s="3">
        <v>35.200000000000003</v>
      </c>
      <c r="AI143" s="2" t="str">
        <f t="shared" si="44"/>
        <v>Low Risk</v>
      </c>
    </row>
    <row r="144" spans="1:35" x14ac:dyDescent="0.25">
      <c r="A144" s="6">
        <v>43243</v>
      </c>
      <c r="B144" s="3">
        <v>20</v>
      </c>
      <c r="C144" s="3" t="str">
        <f t="shared" si="30"/>
        <v>Young</v>
      </c>
      <c r="D144" s="4">
        <v>31270</v>
      </c>
      <c r="E144" s="4">
        <f t="shared" si="31"/>
        <v>31270</v>
      </c>
      <c r="F144" s="3">
        <v>581</v>
      </c>
      <c r="G144" s="3">
        <f t="shared" si="32"/>
        <v>581</v>
      </c>
      <c r="H144" s="3" t="str">
        <f t="shared" si="33"/>
        <v>Good</v>
      </c>
      <c r="I144" s="5" t="s">
        <v>20</v>
      </c>
      <c r="J144" s="2" t="str">
        <f t="shared" si="34"/>
        <v>Employed</v>
      </c>
      <c r="K144" s="2" t="str">
        <f t="shared" si="35"/>
        <v>Employed</v>
      </c>
      <c r="L144" s="2" t="str">
        <f t="shared" si="36"/>
        <v>Employed</v>
      </c>
      <c r="M144" s="5" t="s">
        <v>29</v>
      </c>
      <c r="N144" s="2" t="str">
        <f t="shared" si="37"/>
        <v>Bachelor</v>
      </c>
      <c r="O144" s="2" t="str">
        <f t="shared" si="38"/>
        <v>Bachelor</v>
      </c>
      <c r="P144" s="4">
        <v>6624</v>
      </c>
      <c r="Q144" s="4">
        <f t="shared" si="39"/>
        <v>6624</v>
      </c>
      <c r="R144" s="18">
        <f t="shared" si="40"/>
        <v>0.2118324272465622</v>
      </c>
      <c r="S144" s="18" t="str">
        <f t="shared" si="41"/>
        <v>Conservative Borrower</v>
      </c>
      <c r="T144" s="3">
        <v>12</v>
      </c>
      <c r="U144" s="3">
        <f t="shared" si="42"/>
        <v>12</v>
      </c>
      <c r="V144" s="5" t="s">
        <v>22</v>
      </c>
      <c r="W144" s="5" t="s">
        <v>27</v>
      </c>
      <c r="X144" s="4">
        <v>151</v>
      </c>
      <c r="Y144" s="18">
        <v>9.2079080999999993E-2</v>
      </c>
      <c r="Z144" s="5" t="s">
        <v>34</v>
      </c>
      <c r="AA144" s="3">
        <v>27</v>
      </c>
      <c r="AB144" s="4">
        <v>2857</v>
      </c>
      <c r="AC144" s="4">
        <v>2605.833333</v>
      </c>
      <c r="AD144" s="4" t="str">
        <f t="shared" si="43"/>
        <v>Low Income</v>
      </c>
      <c r="AE144" s="4">
        <v>47138</v>
      </c>
      <c r="AF144" s="18">
        <v>0.17332361600000001</v>
      </c>
      <c r="AG144" s="3">
        <v>0</v>
      </c>
      <c r="AH144" s="3">
        <v>58</v>
      </c>
      <c r="AI144" s="2" t="str">
        <f t="shared" si="44"/>
        <v>High Risk</v>
      </c>
    </row>
    <row r="145" spans="1:35" x14ac:dyDescent="0.25">
      <c r="A145" s="6">
        <v>43244</v>
      </c>
      <c r="B145" s="3">
        <v>42</v>
      </c>
      <c r="C145" s="3" t="str">
        <f t="shared" si="30"/>
        <v>Senior</v>
      </c>
      <c r="D145" s="4">
        <v>46717</v>
      </c>
      <c r="E145" s="4">
        <f t="shared" si="31"/>
        <v>46717</v>
      </c>
      <c r="F145" s="3">
        <v>520</v>
      </c>
      <c r="G145" s="3">
        <f t="shared" si="32"/>
        <v>520</v>
      </c>
      <c r="H145" s="3" t="str">
        <f t="shared" si="33"/>
        <v>Fair</v>
      </c>
      <c r="I145" s="5" t="s">
        <v>20</v>
      </c>
      <c r="J145" s="2" t="str">
        <f t="shared" si="34"/>
        <v>Employed</v>
      </c>
      <c r="K145" s="2" t="str">
        <f t="shared" si="35"/>
        <v>Employed</v>
      </c>
      <c r="L145" s="2" t="str">
        <f t="shared" si="36"/>
        <v>Employed</v>
      </c>
      <c r="M145" s="5" t="s">
        <v>32</v>
      </c>
      <c r="N145" s="2" t="str">
        <f t="shared" si="37"/>
        <v>High School</v>
      </c>
      <c r="O145" s="2" t="str">
        <f t="shared" si="38"/>
        <v>High School</v>
      </c>
      <c r="P145" s="4">
        <v>20915</v>
      </c>
      <c r="Q145" s="4">
        <f t="shared" si="39"/>
        <v>20915</v>
      </c>
      <c r="R145" s="18">
        <f t="shared" si="40"/>
        <v>0.44769569963824735</v>
      </c>
      <c r="S145" s="18" t="str">
        <f t="shared" si="41"/>
        <v>Conservative Borrower</v>
      </c>
      <c r="T145" s="3">
        <v>60</v>
      </c>
      <c r="U145" s="3">
        <f t="shared" si="42"/>
        <v>60</v>
      </c>
      <c r="V145" s="5" t="s">
        <v>35</v>
      </c>
      <c r="W145" s="5" t="s">
        <v>34</v>
      </c>
      <c r="X145" s="4">
        <v>616</v>
      </c>
      <c r="Y145" s="18">
        <v>0.44189816900000001</v>
      </c>
      <c r="Z145" s="5" t="s">
        <v>38</v>
      </c>
      <c r="AA145" s="3">
        <v>25</v>
      </c>
      <c r="AB145" s="4">
        <v>1085</v>
      </c>
      <c r="AC145" s="4">
        <v>3893.083333</v>
      </c>
      <c r="AD145" s="4" t="str">
        <f t="shared" si="43"/>
        <v>Low Income</v>
      </c>
      <c r="AE145" s="4">
        <v>3094</v>
      </c>
      <c r="AF145" s="18">
        <v>0.24570244899999999</v>
      </c>
      <c r="AG145" s="3">
        <v>0</v>
      </c>
      <c r="AH145" s="3">
        <v>57</v>
      </c>
      <c r="AI145" s="2" t="str">
        <f t="shared" si="44"/>
        <v>High Risk</v>
      </c>
    </row>
    <row r="146" spans="1:35" x14ac:dyDescent="0.25">
      <c r="A146" s="6">
        <v>43245</v>
      </c>
      <c r="B146" s="3">
        <v>43</v>
      </c>
      <c r="C146" s="3" t="str">
        <f t="shared" si="30"/>
        <v>Senior</v>
      </c>
      <c r="D146" s="4">
        <v>56613</v>
      </c>
      <c r="E146" s="4">
        <f t="shared" si="31"/>
        <v>56613</v>
      </c>
      <c r="F146" s="3">
        <v>564</v>
      </c>
      <c r="G146" s="3">
        <f t="shared" si="32"/>
        <v>564</v>
      </c>
      <c r="H146" s="3" t="str">
        <f t="shared" si="33"/>
        <v>Good</v>
      </c>
      <c r="I146" s="5" t="s">
        <v>20</v>
      </c>
      <c r="J146" s="2" t="str">
        <f t="shared" si="34"/>
        <v>Employed</v>
      </c>
      <c r="K146" s="2" t="str">
        <f t="shared" si="35"/>
        <v>Employed</v>
      </c>
      <c r="L146" s="2" t="str">
        <f t="shared" si="36"/>
        <v>Employed</v>
      </c>
      <c r="M146" s="5" t="s">
        <v>32</v>
      </c>
      <c r="N146" s="2" t="str">
        <f t="shared" si="37"/>
        <v>High School</v>
      </c>
      <c r="O146" s="2" t="str">
        <f t="shared" si="38"/>
        <v>High School</v>
      </c>
      <c r="P146" s="4">
        <v>25148</v>
      </c>
      <c r="Q146" s="4">
        <f t="shared" si="39"/>
        <v>25148</v>
      </c>
      <c r="R146" s="18">
        <f t="shared" si="40"/>
        <v>0.444208927278187</v>
      </c>
      <c r="S146" s="18" t="str">
        <f t="shared" si="41"/>
        <v>Conservative Borrower</v>
      </c>
      <c r="T146" s="3">
        <v>36</v>
      </c>
      <c r="U146" s="3">
        <f t="shared" si="42"/>
        <v>36</v>
      </c>
      <c r="V146" s="5" t="s">
        <v>26</v>
      </c>
      <c r="W146" s="5" t="s">
        <v>27</v>
      </c>
      <c r="X146" s="4">
        <v>340</v>
      </c>
      <c r="Y146" s="18">
        <v>0.43534655799999999</v>
      </c>
      <c r="Z146" s="5" t="s">
        <v>24</v>
      </c>
      <c r="AA146" s="3">
        <v>20</v>
      </c>
      <c r="AB146" s="4">
        <v>4138</v>
      </c>
      <c r="AC146" s="4">
        <v>4717.75</v>
      </c>
      <c r="AD146" s="4" t="str">
        <f t="shared" si="43"/>
        <v>Low Income</v>
      </c>
      <c r="AE146" s="4">
        <v>179210</v>
      </c>
      <c r="AF146" s="18">
        <v>0.24132704099999999</v>
      </c>
      <c r="AG146" s="3">
        <v>0</v>
      </c>
      <c r="AH146" s="3">
        <v>56</v>
      </c>
      <c r="AI146" s="2" t="str">
        <f t="shared" si="44"/>
        <v>High Risk</v>
      </c>
    </row>
    <row r="147" spans="1:35" x14ac:dyDescent="0.25">
      <c r="A147" s="6">
        <v>43246</v>
      </c>
      <c r="B147" s="3">
        <v>49</v>
      </c>
      <c r="C147" s="3" t="str">
        <f t="shared" si="30"/>
        <v>Senior</v>
      </c>
      <c r="D147" s="4">
        <v>86882</v>
      </c>
      <c r="E147" s="4">
        <f t="shared" si="31"/>
        <v>86882</v>
      </c>
      <c r="F147" s="3">
        <v>612</v>
      </c>
      <c r="G147" s="3">
        <f t="shared" si="32"/>
        <v>612</v>
      </c>
      <c r="H147" s="3" t="str">
        <f t="shared" si="33"/>
        <v>Good</v>
      </c>
      <c r="I147" s="5" t="s">
        <v>20</v>
      </c>
      <c r="J147" s="2" t="str">
        <f t="shared" si="34"/>
        <v>Employed</v>
      </c>
      <c r="K147" s="2" t="str">
        <f t="shared" si="35"/>
        <v>Employed</v>
      </c>
      <c r="L147" s="2" t="str">
        <f t="shared" si="36"/>
        <v>Employed</v>
      </c>
      <c r="M147" s="5" t="s">
        <v>29</v>
      </c>
      <c r="N147" s="2" t="str">
        <f t="shared" si="37"/>
        <v>Bachelor</v>
      </c>
      <c r="O147" s="2" t="str">
        <f t="shared" si="38"/>
        <v>Bachelor</v>
      </c>
      <c r="P147" s="4">
        <v>51374</v>
      </c>
      <c r="Q147" s="4">
        <f t="shared" si="39"/>
        <v>51374</v>
      </c>
      <c r="R147" s="18">
        <f t="shared" si="40"/>
        <v>0.59130775074238617</v>
      </c>
      <c r="S147" s="18" t="str">
        <f t="shared" si="41"/>
        <v>Moderate Borrower</v>
      </c>
      <c r="T147" s="3">
        <v>72</v>
      </c>
      <c r="U147" s="3">
        <f t="shared" si="42"/>
        <v>72</v>
      </c>
      <c r="V147" s="5" t="s">
        <v>22</v>
      </c>
      <c r="W147" s="5" t="s">
        <v>30</v>
      </c>
      <c r="X147" s="4">
        <v>380</v>
      </c>
      <c r="Y147" s="18">
        <v>0.22528711300000001</v>
      </c>
      <c r="Z147" s="5" t="s">
        <v>24</v>
      </c>
      <c r="AA147" s="3">
        <v>35</v>
      </c>
      <c r="AB147" s="4">
        <v>10374</v>
      </c>
      <c r="AC147" s="4">
        <v>7240.1666670000004</v>
      </c>
      <c r="AD147" s="4" t="str">
        <f t="shared" si="43"/>
        <v>Medium Income</v>
      </c>
      <c r="AE147" s="4">
        <v>4755</v>
      </c>
      <c r="AF147" s="18">
        <v>0.27777258799999999</v>
      </c>
      <c r="AG147" s="3">
        <v>0</v>
      </c>
      <c r="AH147" s="3">
        <v>47</v>
      </c>
      <c r="AI147" s="2" t="str">
        <f t="shared" si="44"/>
        <v>Medium Risk</v>
      </c>
    </row>
    <row r="148" spans="1:35" x14ac:dyDescent="0.25">
      <c r="A148" s="6">
        <v>43247</v>
      </c>
      <c r="B148" s="3">
        <v>25</v>
      </c>
      <c r="C148" s="3" t="str">
        <f t="shared" si="30"/>
        <v>Mid</v>
      </c>
      <c r="D148" s="4">
        <v>69876</v>
      </c>
      <c r="E148" s="4">
        <f t="shared" si="31"/>
        <v>69876</v>
      </c>
      <c r="F148" s="3">
        <v>598</v>
      </c>
      <c r="G148" s="3">
        <f t="shared" si="32"/>
        <v>598</v>
      </c>
      <c r="H148" s="3" t="str">
        <f t="shared" si="33"/>
        <v>Good</v>
      </c>
      <c r="I148" s="5" t="s">
        <v>20</v>
      </c>
      <c r="J148" s="2" t="str">
        <f t="shared" si="34"/>
        <v>Employed</v>
      </c>
      <c r="K148" s="2" t="str">
        <f t="shared" si="35"/>
        <v>Employed</v>
      </c>
      <c r="L148" s="2" t="str">
        <f t="shared" si="36"/>
        <v>Employed</v>
      </c>
      <c r="N148" s="2" t="str">
        <f t="shared" si="37"/>
        <v/>
      </c>
      <c r="O148" s="2" t="str">
        <f t="shared" si="38"/>
        <v>Bachelor</v>
      </c>
      <c r="P148" s="4">
        <v>17992</v>
      </c>
      <c r="Q148" s="4">
        <f t="shared" si="39"/>
        <v>17992</v>
      </c>
      <c r="R148" s="18">
        <f t="shared" si="40"/>
        <v>0.25748468716011219</v>
      </c>
      <c r="S148" s="18" t="str">
        <f t="shared" si="41"/>
        <v>Conservative Borrower</v>
      </c>
      <c r="T148" s="3">
        <v>96</v>
      </c>
      <c r="U148" s="3">
        <f t="shared" si="42"/>
        <v>96</v>
      </c>
      <c r="V148" s="5" t="s">
        <v>26</v>
      </c>
      <c r="W148" s="5" t="s">
        <v>30</v>
      </c>
      <c r="X148" s="4">
        <v>545</v>
      </c>
      <c r="Y148" s="18">
        <v>0.25815469099999999</v>
      </c>
      <c r="Z148" s="5" t="s">
        <v>28</v>
      </c>
      <c r="AA148" s="3">
        <v>31</v>
      </c>
      <c r="AB148" s="4">
        <v>915</v>
      </c>
      <c r="AC148" s="4">
        <v>5823</v>
      </c>
      <c r="AD148" s="4" t="str">
        <f t="shared" si="43"/>
        <v>Medium Income</v>
      </c>
      <c r="AE148" s="4">
        <v>12570</v>
      </c>
      <c r="AF148" s="18">
        <v>0.27230529799999997</v>
      </c>
      <c r="AG148" s="3">
        <v>0</v>
      </c>
      <c r="AH148" s="3">
        <v>51</v>
      </c>
      <c r="AI148" s="2" t="str">
        <f t="shared" si="44"/>
        <v>Medium Risk</v>
      </c>
    </row>
    <row r="149" spans="1:35" x14ac:dyDescent="0.25">
      <c r="A149" s="6">
        <v>43248</v>
      </c>
      <c r="B149" s="3">
        <v>24</v>
      </c>
      <c r="C149" s="3" t="str">
        <f t="shared" si="30"/>
        <v>Young</v>
      </c>
      <c r="D149" s="4">
        <v>32582</v>
      </c>
      <c r="E149" s="4">
        <f t="shared" si="31"/>
        <v>32582</v>
      </c>
      <c r="F149" s="3">
        <v>513</v>
      </c>
      <c r="G149" s="3">
        <f t="shared" si="32"/>
        <v>513</v>
      </c>
      <c r="H149" s="3" t="str">
        <f t="shared" si="33"/>
        <v>Fair</v>
      </c>
      <c r="I149" s="5" t="s">
        <v>33</v>
      </c>
      <c r="J149" s="2" t="str">
        <f t="shared" si="34"/>
        <v>Self-Employed</v>
      </c>
      <c r="K149" s="2" t="str">
        <f t="shared" si="35"/>
        <v>Self-Employed</v>
      </c>
      <c r="L149" s="2" t="str">
        <f t="shared" si="36"/>
        <v>Self-Employed</v>
      </c>
      <c r="M149" s="5" t="s">
        <v>29</v>
      </c>
      <c r="N149" s="2" t="str">
        <f t="shared" si="37"/>
        <v>Bachelor</v>
      </c>
      <c r="O149" s="2" t="str">
        <f t="shared" si="38"/>
        <v>Bachelor</v>
      </c>
      <c r="P149" s="4">
        <v>26598</v>
      </c>
      <c r="Q149" s="4">
        <f t="shared" si="39"/>
        <v>26598</v>
      </c>
      <c r="R149" s="18">
        <f t="shared" si="40"/>
        <v>0.81634031060094536</v>
      </c>
      <c r="S149" s="18" t="str">
        <f t="shared" si="41"/>
        <v>Moderate Borrower</v>
      </c>
      <c r="T149" s="3">
        <v>60</v>
      </c>
      <c r="U149" s="3">
        <f t="shared" si="42"/>
        <v>60</v>
      </c>
      <c r="V149" s="5" t="s">
        <v>35</v>
      </c>
      <c r="W149" s="5" t="s">
        <v>30</v>
      </c>
      <c r="X149" s="4">
        <v>231</v>
      </c>
      <c r="Y149" s="18">
        <v>0.14665225500000001</v>
      </c>
      <c r="Z149" s="5" t="s">
        <v>28</v>
      </c>
      <c r="AA149" s="3">
        <v>24</v>
      </c>
      <c r="AB149" s="4">
        <v>288</v>
      </c>
      <c r="AC149" s="4">
        <v>2715.166667</v>
      </c>
      <c r="AD149" s="4" t="str">
        <f t="shared" si="43"/>
        <v>Low Income</v>
      </c>
      <c r="AE149" s="4">
        <v>21485</v>
      </c>
      <c r="AF149" s="18">
        <v>0.27270795199999998</v>
      </c>
      <c r="AG149" s="3">
        <v>0</v>
      </c>
      <c r="AH149" s="3">
        <v>55</v>
      </c>
      <c r="AI149" s="2" t="str">
        <f t="shared" si="44"/>
        <v>High Risk</v>
      </c>
    </row>
    <row r="150" spans="1:35" x14ac:dyDescent="0.25">
      <c r="A150" s="6">
        <v>43249</v>
      </c>
      <c r="B150" s="3">
        <v>46</v>
      </c>
      <c r="C150" s="3" t="str">
        <f t="shared" si="30"/>
        <v>Senior</v>
      </c>
      <c r="D150" s="4">
        <v>101562</v>
      </c>
      <c r="E150" s="4">
        <f t="shared" si="31"/>
        <v>101562</v>
      </c>
      <c r="F150" s="3">
        <v>612</v>
      </c>
      <c r="G150" s="3">
        <f t="shared" si="32"/>
        <v>612</v>
      </c>
      <c r="H150" s="3" t="str">
        <f t="shared" si="33"/>
        <v>Good</v>
      </c>
      <c r="I150" s="5" t="s">
        <v>20</v>
      </c>
      <c r="J150" s="2" t="str">
        <f t="shared" si="34"/>
        <v>Employed</v>
      </c>
      <c r="K150" s="2" t="str">
        <f t="shared" si="35"/>
        <v>Employed</v>
      </c>
      <c r="L150" s="2" t="str">
        <f t="shared" si="36"/>
        <v>Employed</v>
      </c>
      <c r="N150" s="2" t="str">
        <f t="shared" si="37"/>
        <v/>
      </c>
      <c r="O150" s="2" t="str">
        <f t="shared" si="38"/>
        <v>Bachelor</v>
      </c>
      <c r="P150" s="4">
        <v>30836</v>
      </c>
      <c r="Q150" s="4">
        <f t="shared" si="39"/>
        <v>30836</v>
      </c>
      <c r="R150" s="18">
        <f t="shared" si="40"/>
        <v>0.30361749473228178</v>
      </c>
      <c r="S150" s="18" t="str">
        <f t="shared" si="41"/>
        <v>Conservative Borrower</v>
      </c>
      <c r="T150" s="3">
        <v>84</v>
      </c>
      <c r="U150" s="3">
        <f t="shared" si="42"/>
        <v>84</v>
      </c>
      <c r="V150" s="5" t="s">
        <v>35</v>
      </c>
      <c r="W150" s="5" t="s">
        <v>27</v>
      </c>
      <c r="X150" s="4">
        <v>323</v>
      </c>
      <c r="Y150" s="18">
        <v>0.18951488499999999</v>
      </c>
      <c r="Z150" s="5" t="s">
        <v>31</v>
      </c>
      <c r="AA150" s="3">
        <v>26</v>
      </c>
      <c r="AB150" s="4">
        <v>7528</v>
      </c>
      <c r="AC150" s="4">
        <v>8463.5</v>
      </c>
      <c r="AD150" s="4" t="str">
        <f t="shared" si="43"/>
        <v>Medium Income</v>
      </c>
      <c r="AE150" s="4">
        <v>26110</v>
      </c>
      <c r="AF150" s="18">
        <v>0.236658705</v>
      </c>
      <c r="AG150" s="3">
        <v>0</v>
      </c>
      <c r="AH150" s="3">
        <v>54</v>
      </c>
      <c r="AI150" s="2" t="str">
        <f t="shared" si="44"/>
        <v>Medium Risk</v>
      </c>
    </row>
    <row r="151" spans="1:35" x14ac:dyDescent="0.25">
      <c r="A151" s="6">
        <v>43250</v>
      </c>
      <c r="B151" s="3">
        <v>43</v>
      </c>
      <c r="C151" s="3" t="str">
        <f t="shared" si="30"/>
        <v>Senior</v>
      </c>
      <c r="D151" s="4">
        <v>24611</v>
      </c>
      <c r="E151" s="4">
        <f t="shared" si="31"/>
        <v>24611</v>
      </c>
      <c r="F151" s="3">
        <v>548</v>
      </c>
      <c r="G151" s="3">
        <f t="shared" si="32"/>
        <v>548</v>
      </c>
      <c r="H151" s="3" t="str">
        <f t="shared" si="33"/>
        <v>Fair</v>
      </c>
      <c r="I151" s="5" t="s">
        <v>45</v>
      </c>
      <c r="J151" s="2" t="str">
        <f t="shared" si="34"/>
        <v>Unemployed</v>
      </c>
      <c r="K151" s="2" t="str">
        <f t="shared" si="35"/>
        <v>Unemployed</v>
      </c>
      <c r="L151" s="2" t="str">
        <f t="shared" si="36"/>
        <v>Unemployed</v>
      </c>
      <c r="M151" s="5" t="s">
        <v>29</v>
      </c>
      <c r="N151" s="2" t="str">
        <f t="shared" si="37"/>
        <v>Bachelor</v>
      </c>
      <c r="O151" s="2" t="str">
        <f t="shared" si="38"/>
        <v>Bachelor</v>
      </c>
      <c r="P151" s="4">
        <v>21110</v>
      </c>
      <c r="Q151" s="4">
        <f t="shared" si="39"/>
        <v>21110</v>
      </c>
      <c r="R151" s="18">
        <f t="shared" si="40"/>
        <v>0.85774653610174312</v>
      </c>
      <c r="S151" s="18" t="str">
        <f t="shared" si="41"/>
        <v>Moderate Borrower</v>
      </c>
      <c r="T151" s="3">
        <v>24</v>
      </c>
      <c r="U151" s="3">
        <f t="shared" si="42"/>
        <v>24</v>
      </c>
      <c r="V151" s="5" t="s">
        <v>22</v>
      </c>
      <c r="W151" s="5" t="s">
        <v>34</v>
      </c>
      <c r="X151" s="4">
        <v>489</v>
      </c>
      <c r="Y151" s="18">
        <v>0.22231780900000001</v>
      </c>
      <c r="Z151" s="5" t="s">
        <v>31</v>
      </c>
      <c r="AA151" s="3">
        <v>30</v>
      </c>
      <c r="AB151" s="4">
        <v>10586</v>
      </c>
      <c r="AC151" s="4">
        <v>2050.916667</v>
      </c>
      <c r="AD151" s="4" t="str">
        <f t="shared" si="43"/>
        <v>Low Income</v>
      </c>
      <c r="AE151" s="4">
        <v>169077</v>
      </c>
      <c r="AF151" s="18">
        <v>0.247342383</v>
      </c>
      <c r="AG151" s="3">
        <v>0</v>
      </c>
      <c r="AH151" s="3">
        <v>54</v>
      </c>
      <c r="AI151" s="2" t="str">
        <f t="shared" si="44"/>
        <v>Medium Risk</v>
      </c>
    </row>
    <row r="152" spans="1:35" x14ac:dyDescent="0.25">
      <c r="A152" s="6">
        <v>43251</v>
      </c>
      <c r="B152" s="3">
        <v>43</v>
      </c>
      <c r="C152" s="3" t="str">
        <f t="shared" si="30"/>
        <v>Senior</v>
      </c>
      <c r="D152" s="4">
        <v>22390</v>
      </c>
      <c r="E152" s="4">
        <f t="shared" si="31"/>
        <v>22390</v>
      </c>
      <c r="F152" s="3">
        <v>594</v>
      </c>
      <c r="G152" s="3">
        <f t="shared" si="32"/>
        <v>594</v>
      </c>
      <c r="H152" s="3" t="str">
        <f t="shared" si="33"/>
        <v>Good</v>
      </c>
      <c r="I152" s="5" t="s">
        <v>20</v>
      </c>
      <c r="J152" s="2" t="str">
        <f t="shared" si="34"/>
        <v>Employed</v>
      </c>
      <c r="K152" s="2" t="str">
        <f t="shared" si="35"/>
        <v>Employed</v>
      </c>
      <c r="L152" s="2" t="str">
        <f t="shared" si="36"/>
        <v>Employed</v>
      </c>
      <c r="M152" s="5" t="s">
        <v>25</v>
      </c>
      <c r="N152" s="2" t="str">
        <f t="shared" si="37"/>
        <v>Associate</v>
      </c>
      <c r="O152" s="2" t="str">
        <f t="shared" si="38"/>
        <v>Associate</v>
      </c>
      <c r="P152" s="4">
        <v>17603</v>
      </c>
      <c r="Q152" s="4">
        <f t="shared" si="39"/>
        <v>17603</v>
      </c>
      <c r="R152" s="18">
        <f t="shared" si="40"/>
        <v>0.78619919606967392</v>
      </c>
      <c r="S152" s="18" t="str">
        <f t="shared" si="41"/>
        <v>Moderate Borrower</v>
      </c>
      <c r="T152" s="3">
        <v>120</v>
      </c>
      <c r="U152" s="3">
        <f t="shared" si="42"/>
        <v>120</v>
      </c>
      <c r="V152" s="5" t="s">
        <v>22</v>
      </c>
      <c r="W152" s="5" t="s">
        <v>23</v>
      </c>
      <c r="X152" s="4">
        <v>389</v>
      </c>
      <c r="Y152" s="18">
        <v>0.39964194400000003</v>
      </c>
      <c r="Z152" s="5" t="s">
        <v>38</v>
      </c>
      <c r="AA152" s="3">
        <v>19</v>
      </c>
      <c r="AB152" s="4">
        <v>612</v>
      </c>
      <c r="AC152" s="4">
        <v>1865.833333</v>
      </c>
      <c r="AD152" s="4" t="str">
        <f t="shared" si="43"/>
        <v>Low Income</v>
      </c>
      <c r="AE152" s="4">
        <v>8633</v>
      </c>
      <c r="AF152" s="18">
        <v>0.29297066799999999</v>
      </c>
      <c r="AG152" s="3">
        <v>0</v>
      </c>
      <c r="AH152" s="3">
        <v>55</v>
      </c>
      <c r="AI152" s="2" t="str">
        <f t="shared" si="44"/>
        <v>High Risk</v>
      </c>
    </row>
    <row r="153" spans="1:35" x14ac:dyDescent="0.25">
      <c r="A153" s="6">
        <v>43252</v>
      </c>
      <c r="B153" s="3">
        <v>44</v>
      </c>
      <c r="C153" s="3" t="str">
        <f t="shared" si="30"/>
        <v>Senior</v>
      </c>
      <c r="D153" s="4">
        <v>47430</v>
      </c>
      <c r="E153" s="4">
        <f t="shared" si="31"/>
        <v>47430</v>
      </c>
      <c r="G153" s="3">
        <f t="shared" si="32"/>
        <v>580.73529411764707</v>
      </c>
      <c r="H153" s="3" t="str">
        <f t="shared" si="33"/>
        <v>Good</v>
      </c>
      <c r="I153" s="5" t="s">
        <v>20</v>
      </c>
      <c r="J153" s="2" t="str">
        <f t="shared" si="34"/>
        <v>Employed</v>
      </c>
      <c r="K153" s="2" t="str">
        <f t="shared" si="35"/>
        <v>Employed</v>
      </c>
      <c r="L153" s="2" t="str">
        <f t="shared" si="36"/>
        <v>Employed</v>
      </c>
      <c r="M153" s="5" t="s">
        <v>29</v>
      </c>
      <c r="N153" s="2" t="str">
        <f t="shared" si="37"/>
        <v>Bachelor</v>
      </c>
      <c r="O153" s="2" t="str">
        <f t="shared" si="38"/>
        <v>Bachelor</v>
      </c>
      <c r="P153" s="4">
        <v>32684</v>
      </c>
      <c r="Q153" s="4">
        <f t="shared" si="39"/>
        <v>32684</v>
      </c>
      <c r="R153" s="18">
        <f t="shared" si="40"/>
        <v>0.68909972591187008</v>
      </c>
      <c r="S153" s="18" t="str">
        <f t="shared" si="41"/>
        <v>Moderate Borrower</v>
      </c>
      <c r="T153" s="3">
        <v>60</v>
      </c>
      <c r="U153" s="3">
        <f t="shared" si="42"/>
        <v>60</v>
      </c>
      <c r="V153" s="5" t="s">
        <v>22</v>
      </c>
      <c r="W153" s="5" t="s">
        <v>27</v>
      </c>
      <c r="X153" s="4">
        <v>377</v>
      </c>
      <c r="Y153" s="18">
        <v>0.191575883</v>
      </c>
      <c r="Z153" s="5" t="s">
        <v>28</v>
      </c>
      <c r="AA153" s="3">
        <v>31</v>
      </c>
      <c r="AB153" s="4">
        <v>673</v>
      </c>
      <c r="AC153" s="4">
        <v>3952.5</v>
      </c>
      <c r="AD153" s="4" t="str">
        <f t="shared" si="43"/>
        <v>Low Income</v>
      </c>
      <c r="AE153" s="4">
        <v>25415</v>
      </c>
      <c r="AF153" s="18">
        <v>0.232355477</v>
      </c>
      <c r="AG153" s="3">
        <v>0</v>
      </c>
      <c r="AH153" s="3">
        <v>50</v>
      </c>
      <c r="AI153" s="2" t="str">
        <f t="shared" si="44"/>
        <v>Medium Risk</v>
      </c>
    </row>
    <row r="154" spans="1:35" x14ac:dyDescent="0.25">
      <c r="A154" s="6">
        <v>43253</v>
      </c>
      <c r="B154" s="3">
        <v>31</v>
      </c>
      <c r="C154" s="3" t="str">
        <f t="shared" si="30"/>
        <v>Mid</v>
      </c>
      <c r="D154" s="4">
        <v>57105</v>
      </c>
      <c r="E154" s="4">
        <f t="shared" si="31"/>
        <v>57105</v>
      </c>
      <c r="F154" s="3">
        <v>500</v>
      </c>
      <c r="G154" s="3">
        <f t="shared" si="32"/>
        <v>500</v>
      </c>
      <c r="H154" s="3" t="str">
        <f t="shared" si="33"/>
        <v>Fair</v>
      </c>
      <c r="I154" s="5" t="s">
        <v>20</v>
      </c>
      <c r="J154" s="2" t="str">
        <f t="shared" si="34"/>
        <v>Employed</v>
      </c>
      <c r="K154" s="2" t="str">
        <f t="shared" si="35"/>
        <v>Employed</v>
      </c>
      <c r="L154" s="2" t="str">
        <f t="shared" si="36"/>
        <v>Employed</v>
      </c>
      <c r="M154" s="5" t="s">
        <v>21</v>
      </c>
      <c r="N154" s="2" t="str">
        <f t="shared" si="37"/>
        <v>Master</v>
      </c>
      <c r="O154" s="2" t="str">
        <f t="shared" si="38"/>
        <v>Master</v>
      </c>
      <c r="P154" s="4">
        <v>24760</v>
      </c>
      <c r="Q154" s="4">
        <f t="shared" si="39"/>
        <v>24760</v>
      </c>
      <c r="R154" s="18">
        <f t="shared" si="40"/>
        <v>0.43358725155415462</v>
      </c>
      <c r="S154" s="18" t="str">
        <f t="shared" si="41"/>
        <v>Conservative Borrower</v>
      </c>
      <c r="T154" s="3">
        <v>36</v>
      </c>
      <c r="U154" s="3">
        <f t="shared" si="42"/>
        <v>36</v>
      </c>
      <c r="V154" s="5" t="s">
        <v>26</v>
      </c>
      <c r="W154" s="5" t="s">
        <v>30</v>
      </c>
      <c r="X154" s="4">
        <v>168</v>
      </c>
      <c r="Y154" s="18">
        <v>0.32896758300000001</v>
      </c>
      <c r="Z154" s="5" t="s">
        <v>24</v>
      </c>
      <c r="AA154" s="3">
        <v>15</v>
      </c>
      <c r="AB154" s="4">
        <v>2593</v>
      </c>
      <c r="AC154" s="4">
        <v>4758.75</v>
      </c>
      <c r="AD154" s="4" t="str">
        <f t="shared" si="43"/>
        <v>Low Income</v>
      </c>
      <c r="AE154" s="4">
        <v>1632</v>
      </c>
      <c r="AF154" s="18">
        <v>0.268101331</v>
      </c>
      <c r="AG154" s="3">
        <v>0</v>
      </c>
      <c r="AH154" s="3">
        <v>53</v>
      </c>
      <c r="AI154" s="2" t="str">
        <f t="shared" si="44"/>
        <v>Medium Risk</v>
      </c>
    </row>
    <row r="155" spans="1:35" x14ac:dyDescent="0.25">
      <c r="A155" s="6">
        <v>43254</v>
      </c>
      <c r="B155" s="3">
        <v>42</v>
      </c>
      <c r="C155" s="3" t="str">
        <f t="shared" si="30"/>
        <v>Senior</v>
      </c>
      <c r="D155" s="4">
        <v>28751</v>
      </c>
      <c r="E155" s="4">
        <f t="shared" si="31"/>
        <v>28751</v>
      </c>
      <c r="F155" s="3">
        <v>536</v>
      </c>
      <c r="G155" s="3">
        <f t="shared" si="32"/>
        <v>536</v>
      </c>
      <c r="H155" s="3" t="str">
        <f t="shared" si="33"/>
        <v>Fair</v>
      </c>
      <c r="I155" s="5" t="s">
        <v>20</v>
      </c>
      <c r="J155" s="2" t="str">
        <f t="shared" si="34"/>
        <v>Employed</v>
      </c>
      <c r="K155" s="2" t="str">
        <f t="shared" si="35"/>
        <v>Employed</v>
      </c>
      <c r="L155" s="2" t="str">
        <f t="shared" si="36"/>
        <v>Employed</v>
      </c>
      <c r="M155" s="5" t="s">
        <v>29</v>
      </c>
      <c r="N155" s="2" t="str">
        <f t="shared" si="37"/>
        <v>Bachelor</v>
      </c>
      <c r="O155" s="2" t="str">
        <f t="shared" si="38"/>
        <v>Bachelor</v>
      </c>
      <c r="P155" s="4">
        <v>30150</v>
      </c>
      <c r="Q155" s="4">
        <f t="shared" si="39"/>
        <v>30150</v>
      </c>
      <c r="R155" s="18">
        <f t="shared" si="40"/>
        <v>1.0486591770721019</v>
      </c>
      <c r="S155" s="18" t="str">
        <f t="shared" si="41"/>
        <v>Aggressive Borrower</v>
      </c>
      <c r="T155" s="3">
        <v>60</v>
      </c>
      <c r="U155" s="3">
        <f t="shared" si="42"/>
        <v>60</v>
      </c>
      <c r="V155" s="5" t="s">
        <v>22</v>
      </c>
      <c r="W155" s="5" t="s">
        <v>23</v>
      </c>
      <c r="X155" s="4">
        <v>343</v>
      </c>
      <c r="Y155" s="18">
        <v>0.33867375300000002</v>
      </c>
      <c r="Z155" s="5" t="s">
        <v>28</v>
      </c>
      <c r="AA155" s="3">
        <v>19</v>
      </c>
      <c r="AB155" s="4">
        <v>8298</v>
      </c>
      <c r="AC155" s="4">
        <v>2395.916667</v>
      </c>
      <c r="AD155" s="4" t="str">
        <f t="shared" si="43"/>
        <v>Low Income</v>
      </c>
      <c r="AE155" s="4">
        <v>13656</v>
      </c>
      <c r="AF155" s="18">
        <v>0.25889088199999999</v>
      </c>
      <c r="AG155" s="3">
        <v>0</v>
      </c>
      <c r="AH155" s="3">
        <v>59</v>
      </c>
      <c r="AI155" s="2" t="str">
        <f t="shared" si="44"/>
        <v>High Risk</v>
      </c>
    </row>
    <row r="156" spans="1:35" x14ac:dyDescent="0.25">
      <c r="A156" s="6">
        <v>43255</v>
      </c>
      <c r="B156" s="3">
        <v>43</v>
      </c>
      <c r="C156" s="3" t="str">
        <f t="shared" si="30"/>
        <v>Senior</v>
      </c>
      <c r="D156" s="4">
        <v>43567</v>
      </c>
      <c r="E156" s="4">
        <f t="shared" si="31"/>
        <v>43567</v>
      </c>
      <c r="F156" s="3">
        <v>547</v>
      </c>
      <c r="G156" s="3">
        <f t="shared" si="32"/>
        <v>547</v>
      </c>
      <c r="H156" s="3" t="str">
        <f t="shared" si="33"/>
        <v>Fair</v>
      </c>
      <c r="I156" s="5" t="s">
        <v>20</v>
      </c>
      <c r="J156" s="2" t="str">
        <f t="shared" si="34"/>
        <v>Employed</v>
      </c>
      <c r="K156" s="2" t="str">
        <f t="shared" si="35"/>
        <v>Employed</v>
      </c>
      <c r="L156" s="2" t="str">
        <f t="shared" si="36"/>
        <v>Employed</v>
      </c>
      <c r="M156" s="5" t="s">
        <v>29</v>
      </c>
      <c r="N156" s="2" t="str">
        <f t="shared" si="37"/>
        <v>Bachelor</v>
      </c>
      <c r="O156" s="2" t="str">
        <f t="shared" si="38"/>
        <v>Bachelor</v>
      </c>
      <c r="P156" s="4">
        <v>17390</v>
      </c>
      <c r="Q156" s="4">
        <f t="shared" si="39"/>
        <v>17390</v>
      </c>
      <c r="R156" s="18">
        <f t="shared" si="40"/>
        <v>0.39915532398374914</v>
      </c>
      <c r="S156" s="18" t="str">
        <f t="shared" si="41"/>
        <v>Conservative Borrower</v>
      </c>
      <c r="T156" s="3">
        <v>24</v>
      </c>
      <c r="U156" s="3">
        <f t="shared" si="42"/>
        <v>24</v>
      </c>
      <c r="V156" s="5" t="s">
        <v>22</v>
      </c>
      <c r="W156" s="5" t="s">
        <v>27</v>
      </c>
      <c r="X156" s="4">
        <v>308</v>
      </c>
      <c r="Y156" s="18">
        <v>0.26570864199999999</v>
      </c>
      <c r="Z156" s="5" t="s">
        <v>28</v>
      </c>
      <c r="AA156" s="3">
        <v>28</v>
      </c>
      <c r="AB156" s="4">
        <v>12906</v>
      </c>
      <c r="AC156" s="4">
        <v>3630.583333</v>
      </c>
      <c r="AD156" s="4" t="str">
        <f t="shared" si="43"/>
        <v>Low Income</v>
      </c>
      <c r="AE156" s="4">
        <v>119722</v>
      </c>
      <c r="AF156" s="18">
        <v>0.23801683600000001</v>
      </c>
      <c r="AG156" s="3">
        <v>0</v>
      </c>
      <c r="AH156" s="3">
        <v>48</v>
      </c>
      <c r="AI156" s="2" t="str">
        <f t="shared" si="44"/>
        <v>Medium Risk</v>
      </c>
    </row>
    <row r="157" spans="1:35" x14ac:dyDescent="0.25">
      <c r="A157" s="6">
        <v>43256</v>
      </c>
      <c r="B157" s="3">
        <v>31</v>
      </c>
      <c r="C157" s="3" t="str">
        <f t="shared" si="30"/>
        <v>Mid</v>
      </c>
      <c r="D157" s="4">
        <v>20113</v>
      </c>
      <c r="E157" s="4">
        <f t="shared" si="31"/>
        <v>20113</v>
      </c>
      <c r="F157" s="3">
        <v>575</v>
      </c>
      <c r="G157" s="3">
        <f t="shared" si="32"/>
        <v>575</v>
      </c>
      <c r="H157" s="3" t="str">
        <f t="shared" si="33"/>
        <v>Good</v>
      </c>
      <c r="I157" s="5" t="s">
        <v>20</v>
      </c>
      <c r="J157" s="2" t="str">
        <f t="shared" si="34"/>
        <v>Employed</v>
      </c>
      <c r="K157" s="2" t="str">
        <f t="shared" si="35"/>
        <v>Employed</v>
      </c>
      <c r="L157" s="2" t="str">
        <f t="shared" si="36"/>
        <v>Employed</v>
      </c>
      <c r="M157" s="5" t="s">
        <v>21</v>
      </c>
      <c r="N157" s="2" t="str">
        <f t="shared" si="37"/>
        <v>Master</v>
      </c>
      <c r="O157" s="2" t="str">
        <f t="shared" si="38"/>
        <v>Master</v>
      </c>
      <c r="P157" s="4">
        <v>27214</v>
      </c>
      <c r="Q157" s="4">
        <f t="shared" si="39"/>
        <v>27214</v>
      </c>
      <c r="R157" s="18">
        <f t="shared" si="40"/>
        <v>1.353055237905832</v>
      </c>
      <c r="S157" s="18" t="str">
        <f t="shared" si="41"/>
        <v>Aggressive Borrower</v>
      </c>
      <c r="T157" s="3">
        <v>36</v>
      </c>
      <c r="U157" s="3">
        <f t="shared" si="42"/>
        <v>36</v>
      </c>
      <c r="V157" s="5" t="s">
        <v>22</v>
      </c>
      <c r="W157" s="5" t="s">
        <v>23</v>
      </c>
      <c r="X157" s="4">
        <v>347</v>
      </c>
      <c r="Y157" s="18">
        <v>0.45272860700000001</v>
      </c>
      <c r="Z157" s="5" t="s">
        <v>34</v>
      </c>
      <c r="AA157" s="3">
        <v>20</v>
      </c>
      <c r="AB157" s="4">
        <v>4698</v>
      </c>
      <c r="AC157" s="4">
        <v>1676.083333</v>
      </c>
      <c r="AD157" s="4" t="str">
        <f t="shared" si="43"/>
        <v>Low Income</v>
      </c>
      <c r="AE157" s="4">
        <v>52656</v>
      </c>
      <c r="AF157" s="18">
        <v>0.226757609</v>
      </c>
      <c r="AG157" s="3">
        <v>0</v>
      </c>
      <c r="AH157" s="3">
        <v>60</v>
      </c>
      <c r="AI157" s="2" t="str">
        <f t="shared" si="44"/>
        <v>High Risk</v>
      </c>
    </row>
    <row r="158" spans="1:35" x14ac:dyDescent="0.25">
      <c r="A158" s="6">
        <v>43257</v>
      </c>
      <c r="B158" s="3">
        <v>62</v>
      </c>
      <c r="C158" s="3" t="str">
        <f t="shared" si="30"/>
        <v>Old</v>
      </c>
      <c r="D158" s="4">
        <v>52633</v>
      </c>
      <c r="E158" s="4">
        <f t="shared" si="31"/>
        <v>52633</v>
      </c>
      <c r="F158" s="3">
        <v>682</v>
      </c>
      <c r="G158" s="3">
        <f t="shared" si="32"/>
        <v>682</v>
      </c>
      <c r="H158" s="3" t="str">
        <f t="shared" si="33"/>
        <v>Excellent</v>
      </c>
      <c r="I158" s="5" t="s">
        <v>45</v>
      </c>
      <c r="J158" s="2" t="str">
        <f t="shared" si="34"/>
        <v>Unemployed</v>
      </c>
      <c r="K158" s="2" t="str">
        <f t="shared" si="35"/>
        <v>Unemployed</v>
      </c>
      <c r="L158" s="2" t="str">
        <f t="shared" si="36"/>
        <v>Unemployed</v>
      </c>
      <c r="M158" s="5" t="s">
        <v>21</v>
      </c>
      <c r="N158" s="2" t="str">
        <f t="shared" si="37"/>
        <v>Master</v>
      </c>
      <c r="O158" s="2" t="str">
        <f t="shared" si="38"/>
        <v>Master</v>
      </c>
      <c r="P158" s="4">
        <v>13197</v>
      </c>
      <c r="Q158" s="4">
        <f t="shared" si="39"/>
        <v>13197</v>
      </c>
      <c r="R158" s="18">
        <f t="shared" si="40"/>
        <v>0.2507362301217867</v>
      </c>
      <c r="S158" s="18" t="str">
        <f t="shared" si="41"/>
        <v>Conservative Borrower</v>
      </c>
      <c r="T158" s="3">
        <v>120</v>
      </c>
      <c r="U158" s="3">
        <f t="shared" si="42"/>
        <v>120</v>
      </c>
      <c r="V158" s="5" t="s">
        <v>22</v>
      </c>
      <c r="W158" s="5" t="s">
        <v>23</v>
      </c>
      <c r="X158" s="4">
        <v>347</v>
      </c>
      <c r="Y158" s="18">
        <v>0.17797028000000001</v>
      </c>
      <c r="Z158" s="5" t="s">
        <v>38</v>
      </c>
      <c r="AA158" s="3">
        <v>22</v>
      </c>
      <c r="AB158" s="4">
        <v>4853</v>
      </c>
      <c r="AC158" s="4">
        <v>4386.0833329999996</v>
      </c>
      <c r="AD158" s="4" t="str">
        <f t="shared" si="43"/>
        <v>Low Income</v>
      </c>
      <c r="AE158" s="4">
        <v>6415</v>
      </c>
      <c r="AF158" s="18">
        <v>0.224554753</v>
      </c>
      <c r="AG158" s="3">
        <v>0</v>
      </c>
      <c r="AH158" s="3">
        <v>59</v>
      </c>
      <c r="AI158" s="2" t="str">
        <f t="shared" si="44"/>
        <v>High Risk</v>
      </c>
    </row>
    <row r="159" spans="1:35" x14ac:dyDescent="0.25">
      <c r="A159" s="6">
        <v>43258</v>
      </c>
      <c r="B159" s="3">
        <v>45</v>
      </c>
      <c r="C159" s="3" t="str">
        <f t="shared" si="30"/>
        <v>Senior</v>
      </c>
      <c r="D159" s="4">
        <v>93617</v>
      </c>
      <c r="E159" s="4">
        <f t="shared" si="31"/>
        <v>93617</v>
      </c>
      <c r="F159" s="3">
        <v>557</v>
      </c>
      <c r="G159" s="3">
        <f t="shared" si="32"/>
        <v>557</v>
      </c>
      <c r="H159" s="3" t="str">
        <f t="shared" si="33"/>
        <v>Good</v>
      </c>
      <c r="I159" s="5" t="s">
        <v>20</v>
      </c>
      <c r="J159" s="2" t="str">
        <f t="shared" si="34"/>
        <v>Employed</v>
      </c>
      <c r="K159" s="2" t="str">
        <f t="shared" si="35"/>
        <v>Employed</v>
      </c>
      <c r="L159" s="2" t="str">
        <f t="shared" si="36"/>
        <v>Employed</v>
      </c>
      <c r="M159" s="5" t="s">
        <v>25</v>
      </c>
      <c r="N159" s="2" t="str">
        <f t="shared" si="37"/>
        <v>Associate</v>
      </c>
      <c r="O159" s="2" t="str">
        <f t="shared" si="38"/>
        <v>Associate</v>
      </c>
      <c r="P159" s="4">
        <v>10868</v>
      </c>
      <c r="Q159" s="4">
        <f t="shared" si="39"/>
        <v>10868</v>
      </c>
      <c r="R159" s="18">
        <f t="shared" si="40"/>
        <v>0.11609002638409691</v>
      </c>
      <c r="S159" s="18" t="str">
        <f t="shared" si="41"/>
        <v>Conservative Borrower</v>
      </c>
      <c r="T159" s="3">
        <v>84</v>
      </c>
      <c r="U159" s="3">
        <f t="shared" si="42"/>
        <v>84</v>
      </c>
      <c r="V159" s="5" t="s">
        <v>26</v>
      </c>
      <c r="W159" s="5" t="s">
        <v>23</v>
      </c>
      <c r="X159" s="4">
        <v>826</v>
      </c>
      <c r="Y159" s="18">
        <v>0.46731022100000003</v>
      </c>
      <c r="Z159" s="5" t="s">
        <v>24</v>
      </c>
      <c r="AA159" s="3">
        <v>18</v>
      </c>
      <c r="AB159" s="4">
        <v>3489</v>
      </c>
      <c r="AC159" s="4">
        <v>7801.4166670000004</v>
      </c>
      <c r="AD159" s="4" t="str">
        <f t="shared" si="43"/>
        <v>Medium Income</v>
      </c>
      <c r="AE159" s="4">
        <v>25397</v>
      </c>
      <c r="AF159" s="18">
        <v>0.246893799</v>
      </c>
      <c r="AG159" s="3">
        <v>1</v>
      </c>
      <c r="AH159" s="3">
        <v>43.2</v>
      </c>
      <c r="AI159" s="2" t="str">
        <f t="shared" si="44"/>
        <v>Medium Risk</v>
      </c>
    </row>
    <row r="160" spans="1:35" x14ac:dyDescent="0.25">
      <c r="A160" s="6">
        <v>43259</v>
      </c>
      <c r="B160" s="3">
        <v>25</v>
      </c>
      <c r="C160" s="3" t="str">
        <f t="shared" si="30"/>
        <v>Mid</v>
      </c>
      <c r="D160" s="4">
        <v>34276</v>
      </c>
      <c r="E160" s="4">
        <f t="shared" si="31"/>
        <v>34276</v>
      </c>
      <c r="F160" s="3">
        <v>574</v>
      </c>
      <c r="G160" s="3">
        <f t="shared" si="32"/>
        <v>574</v>
      </c>
      <c r="H160" s="3" t="str">
        <f t="shared" si="33"/>
        <v>Good</v>
      </c>
      <c r="I160" s="5" t="s">
        <v>20</v>
      </c>
      <c r="J160" s="2" t="str">
        <f t="shared" si="34"/>
        <v>Employed</v>
      </c>
      <c r="K160" s="2" t="str">
        <f t="shared" si="35"/>
        <v>Employed</v>
      </c>
      <c r="L160" s="2" t="str">
        <f t="shared" si="36"/>
        <v>Employed</v>
      </c>
      <c r="M160" s="5" t="s">
        <v>41</v>
      </c>
      <c r="N160" s="2" t="str">
        <f t="shared" si="37"/>
        <v>Doctorate</v>
      </c>
      <c r="O160" s="2" t="str">
        <f t="shared" si="38"/>
        <v>Doctorate</v>
      </c>
      <c r="P160" s="4">
        <v>5163</v>
      </c>
      <c r="Q160" s="4">
        <f t="shared" si="39"/>
        <v>5163</v>
      </c>
      <c r="R160" s="18">
        <f t="shared" si="40"/>
        <v>0.15063017855058933</v>
      </c>
      <c r="S160" s="18" t="str">
        <f t="shared" si="41"/>
        <v>Conservative Borrower</v>
      </c>
      <c r="T160" s="3">
        <v>96</v>
      </c>
      <c r="U160" s="3">
        <f t="shared" si="42"/>
        <v>96</v>
      </c>
      <c r="V160" s="5" t="s">
        <v>22</v>
      </c>
      <c r="W160" s="5" t="s">
        <v>30</v>
      </c>
      <c r="X160" s="4">
        <v>365</v>
      </c>
      <c r="Y160" s="18">
        <v>0.19815285499999999</v>
      </c>
      <c r="Z160" s="5" t="s">
        <v>28</v>
      </c>
      <c r="AA160" s="3">
        <v>27</v>
      </c>
      <c r="AB160" s="4">
        <v>3141</v>
      </c>
      <c r="AC160" s="4">
        <v>2856.333333</v>
      </c>
      <c r="AD160" s="4" t="str">
        <f t="shared" si="43"/>
        <v>Low Income</v>
      </c>
      <c r="AE160" s="4">
        <v>32248</v>
      </c>
      <c r="AF160" s="18">
        <v>0.25166548599999999</v>
      </c>
      <c r="AG160" s="3">
        <v>0</v>
      </c>
      <c r="AH160" s="3">
        <v>51</v>
      </c>
      <c r="AI160" s="2" t="str">
        <f t="shared" si="44"/>
        <v>Medium Risk</v>
      </c>
    </row>
    <row r="161" spans="1:35" x14ac:dyDescent="0.25">
      <c r="A161" s="6">
        <v>43260</v>
      </c>
      <c r="B161" s="3">
        <v>47</v>
      </c>
      <c r="C161" s="3" t="str">
        <f t="shared" si="30"/>
        <v>Senior</v>
      </c>
      <c r="D161" s="4">
        <v>25819</v>
      </c>
      <c r="E161" s="4">
        <f t="shared" si="31"/>
        <v>25819</v>
      </c>
      <c r="F161" s="3">
        <v>587</v>
      </c>
      <c r="G161" s="3">
        <f t="shared" si="32"/>
        <v>587</v>
      </c>
      <c r="H161" s="3" t="str">
        <f t="shared" si="33"/>
        <v>Good</v>
      </c>
      <c r="I161" s="5" t="s">
        <v>33</v>
      </c>
      <c r="J161" s="2" t="str">
        <f t="shared" si="34"/>
        <v>Self-Employed</v>
      </c>
      <c r="K161" s="2" t="str">
        <f t="shared" si="35"/>
        <v>Self-Employed</v>
      </c>
      <c r="L161" s="2" t="str">
        <f t="shared" si="36"/>
        <v>Self-Employed</v>
      </c>
      <c r="M161" s="5" t="s">
        <v>32</v>
      </c>
      <c r="N161" s="2" t="str">
        <f t="shared" si="37"/>
        <v>High School</v>
      </c>
      <c r="O161" s="2" t="str">
        <f t="shared" si="38"/>
        <v>High School</v>
      </c>
      <c r="P161" s="4">
        <v>12824</v>
      </c>
      <c r="Q161" s="4">
        <f t="shared" si="39"/>
        <v>12824</v>
      </c>
      <c r="R161" s="18">
        <f t="shared" si="40"/>
        <v>0.49668848522405978</v>
      </c>
      <c r="S161" s="18" t="str">
        <f t="shared" si="41"/>
        <v>Conservative Borrower</v>
      </c>
      <c r="T161" s="3">
        <v>36</v>
      </c>
      <c r="U161" s="3">
        <f t="shared" si="42"/>
        <v>36</v>
      </c>
      <c r="V161" s="5" t="s">
        <v>22</v>
      </c>
      <c r="W161" s="5" t="s">
        <v>30</v>
      </c>
      <c r="X161" s="4">
        <v>103</v>
      </c>
      <c r="Y161" s="18">
        <v>0.20191409199999999</v>
      </c>
      <c r="Z161" s="5" t="s">
        <v>28</v>
      </c>
      <c r="AA161" s="3">
        <v>30</v>
      </c>
      <c r="AB161" s="4">
        <v>1622</v>
      </c>
      <c r="AC161" s="4">
        <v>2151.583333</v>
      </c>
      <c r="AD161" s="4" t="str">
        <f t="shared" si="43"/>
        <v>Low Income</v>
      </c>
      <c r="AE161" s="4">
        <v>49734</v>
      </c>
      <c r="AF161" s="18">
        <v>0.182182232</v>
      </c>
      <c r="AG161" s="3">
        <v>0</v>
      </c>
      <c r="AH161" s="3">
        <v>61</v>
      </c>
      <c r="AI161" s="2" t="str">
        <f t="shared" si="44"/>
        <v>High Risk</v>
      </c>
    </row>
    <row r="162" spans="1:35" x14ac:dyDescent="0.25">
      <c r="A162" s="6">
        <v>43261</v>
      </c>
      <c r="B162" s="3">
        <v>28</v>
      </c>
      <c r="C162" s="3" t="str">
        <f t="shared" si="30"/>
        <v>Mid</v>
      </c>
      <c r="D162" s="4">
        <v>72220</v>
      </c>
      <c r="E162" s="4">
        <f t="shared" si="31"/>
        <v>72220</v>
      </c>
      <c r="F162" s="3">
        <v>546</v>
      </c>
      <c r="G162" s="3">
        <f t="shared" si="32"/>
        <v>546</v>
      </c>
      <c r="H162" s="3" t="str">
        <f t="shared" si="33"/>
        <v>Fair</v>
      </c>
      <c r="I162" s="5" t="s">
        <v>20</v>
      </c>
      <c r="J162" s="2" t="str">
        <f t="shared" si="34"/>
        <v>Employed</v>
      </c>
      <c r="K162" s="2" t="str">
        <f t="shared" si="35"/>
        <v>Employed</v>
      </c>
      <c r="L162" s="2" t="str">
        <f t="shared" si="36"/>
        <v>Employed</v>
      </c>
      <c r="M162" s="5" t="s">
        <v>41</v>
      </c>
      <c r="N162" s="2" t="str">
        <f t="shared" si="37"/>
        <v>Doctorate</v>
      </c>
      <c r="O162" s="2" t="str">
        <f t="shared" si="38"/>
        <v>Doctorate</v>
      </c>
      <c r="P162" s="4">
        <v>11336</v>
      </c>
      <c r="Q162" s="4">
        <f t="shared" si="39"/>
        <v>11336</v>
      </c>
      <c r="R162" s="18">
        <f t="shared" si="40"/>
        <v>0.15696482968706729</v>
      </c>
      <c r="S162" s="18" t="str">
        <f t="shared" si="41"/>
        <v>Conservative Borrower</v>
      </c>
      <c r="T162" s="3">
        <v>36</v>
      </c>
      <c r="U162" s="3">
        <f t="shared" si="42"/>
        <v>36</v>
      </c>
      <c r="V162" s="5" t="s">
        <v>22</v>
      </c>
      <c r="W162" s="5" t="s">
        <v>27</v>
      </c>
      <c r="X162" s="4">
        <v>533</v>
      </c>
      <c r="Y162" s="18">
        <v>9.4343711999999996E-2</v>
      </c>
      <c r="Z162" s="5" t="s">
        <v>28</v>
      </c>
      <c r="AA162" s="3">
        <v>27</v>
      </c>
      <c r="AB162" s="4">
        <v>1517</v>
      </c>
      <c r="AC162" s="4">
        <v>6018.3333329999996</v>
      </c>
      <c r="AD162" s="4" t="str">
        <f t="shared" si="43"/>
        <v>Medium Income</v>
      </c>
      <c r="AE162" s="4">
        <v>103795</v>
      </c>
      <c r="AF162" s="18">
        <v>0.21242140900000001</v>
      </c>
      <c r="AG162" s="3">
        <v>1</v>
      </c>
      <c r="AH162" s="3">
        <v>36</v>
      </c>
      <c r="AI162" s="2" t="str">
        <f t="shared" si="44"/>
        <v>Low Risk</v>
      </c>
    </row>
    <row r="163" spans="1:35" x14ac:dyDescent="0.25">
      <c r="A163" s="6">
        <v>43262</v>
      </c>
      <c r="B163" s="3">
        <v>49</v>
      </c>
      <c r="C163" s="3" t="str">
        <f t="shared" si="30"/>
        <v>Senior</v>
      </c>
      <c r="D163" s="4">
        <v>30032</v>
      </c>
      <c r="E163" s="4">
        <f t="shared" si="31"/>
        <v>30032</v>
      </c>
      <c r="F163" s="3">
        <v>594</v>
      </c>
      <c r="G163" s="3">
        <f t="shared" si="32"/>
        <v>594</v>
      </c>
      <c r="H163" s="3" t="str">
        <f t="shared" si="33"/>
        <v>Good</v>
      </c>
      <c r="I163" s="5" t="s">
        <v>52</v>
      </c>
      <c r="J163" s="2" t="str">
        <f t="shared" si="34"/>
        <v>EMPLOYED</v>
      </c>
      <c r="K163" s="2" t="str">
        <f t="shared" si="35"/>
        <v>Employed</v>
      </c>
      <c r="L163" s="2" t="str">
        <f t="shared" si="36"/>
        <v>Employed</v>
      </c>
      <c r="M163" s="5" t="s">
        <v>32</v>
      </c>
      <c r="N163" s="2" t="str">
        <f t="shared" si="37"/>
        <v>High School</v>
      </c>
      <c r="O163" s="2" t="str">
        <f t="shared" si="38"/>
        <v>High School</v>
      </c>
      <c r="P163" s="4">
        <v>5789</v>
      </c>
      <c r="Q163" s="4">
        <f t="shared" si="39"/>
        <v>5789</v>
      </c>
      <c r="R163" s="18">
        <f t="shared" si="40"/>
        <v>0.19276105487480022</v>
      </c>
      <c r="S163" s="18" t="str">
        <f t="shared" si="41"/>
        <v>Conservative Borrower</v>
      </c>
      <c r="T163" s="3">
        <v>24</v>
      </c>
      <c r="U163" s="3">
        <f t="shared" si="42"/>
        <v>24</v>
      </c>
      <c r="V163" s="5" t="s">
        <v>26</v>
      </c>
      <c r="W163" s="5" t="s">
        <v>27</v>
      </c>
      <c r="X163" s="4">
        <v>148</v>
      </c>
      <c r="Y163" s="18">
        <v>0.60438566400000004</v>
      </c>
      <c r="Z163" s="5" t="s">
        <v>28</v>
      </c>
      <c r="AA163" s="3">
        <v>32</v>
      </c>
      <c r="AB163" s="4">
        <v>1632</v>
      </c>
      <c r="AC163" s="4">
        <v>2502.666667</v>
      </c>
      <c r="AD163" s="4" t="str">
        <f t="shared" si="43"/>
        <v>Low Income</v>
      </c>
      <c r="AE163" s="4">
        <v>67597</v>
      </c>
      <c r="AF163" s="18">
        <v>0.19514351999999999</v>
      </c>
      <c r="AG163" s="3">
        <v>0</v>
      </c>
      <c r="AH163" s="3">
        <v>61</v>
      </c>
      <c r="AI163" s="2" t="str">
        <f t="shared" si="44"/>
        <v>High Risk</v>
      </c>
    </row>
    <row r="164" spans="1:35" x14ac:dyDescent="0.25">
      <c r="A164" s="6">
        <v>43263</v>
      </c>
      <c r="B164" s="3">
        <v>53</v>
      </c>
      <c r="C164" s="3" t="str">
        <f t="shared" si="30"/>
        <v>Senior</v>
      </c>
      <c r="D164" s="4">
        <v>259639</v>
      </c>
      <c r="E164" s="4">
        <f t="shared" si="31"/>
        <v>259639</v>
      </c>
      <c r="G164" s="3">
        <f t="shared" si="32"/>
        <v>577.02515723270437</v>
      </c>
      <c r="H164" s="3" t="str">
        <f t="shared" si="33"/>
        <v>Good</v>
      </c>
      <c r="I164" s="5" t="s">
        <v>20</v>
      </c>
      <c r="J164" s="2" t="str">
        <f t="shared" si="34"/>
        <v>Employed</v>
      </c>
      <c r="K164" s="2" t="str">
        <f t="shared" si="35"/>
        <v>Employed</v>
      </c>
      <c r="L164" s="2" t="str">
        <f t="shared" si="36"/>
        <v>Employed</v>
      </c>
      <c r="M164" s="5" t="s">
        <v>25</v>
      </c>
      <c r="N164" s="2" t="str">
        <f t="shared" si="37"/>
        <v>Associate</v>
      </c>
      <c r="O164" s="2" t="str">
        <f t="shared" si="38"/>
        <v>Associate</v>
      </c>
      <c r="P164" s="4">
        <v>39203</v>
      </c>
      <c r="Q164" s="4">
        <f t="shared" si="39"/>
        <v>39203</v>
      </c>
      <c r="R164" s="18">
        <f t="shared" si="40"/>
        <v>0.15099041361274693</v>
      </c>
      <c r="S164" s="18" t="str">
        <f t="shared" si="41"/>
        <v>Conservative Borrower</v>
      </c>
      <c r="T164" s="3">
        <v>12</v>
      </c>
      <c r="U164" s="3">
        <f t="shared" si="42"/>
        <v>12</v>
      </c>
      <c r="V164" s="5" t="s">
        <v>26</v>
      </c>
      <c r="W164" s="5" t="s">
        <v>30</v>
      </c>
      <c r="X164" s="4">
        <v>189</v>
      </c>
      <c r="Y164" s="18">
        <v>0.21590598699999999</v>
      </c>
      <c r="Z164" s="5" t="s">
        <v>28</v>
      </c>
      <c r="AA164" s="3">
        <v>26</v>
      </c>
      <c r="AB164" s="4">
        <v>21809</v>
      </c>
      <c r="AC164" s="4">
        <v>21636.583330000001</v>
      </c>
      <c r="AD164" s="4" t="str">
        <f t="shared" si="43"/>
        <v>High Income</v>
      </c>
      <c r="AE164" s="4">
        <v>2180</v>
      </c>
      <c r="AF164" s="18">
        <v>0.208267431</v>
      </c>
      <c r="AG164" s="3">
        <v>1</v>
      </c>
      <c r="AH164" s="3">
        <v>40.799999999999997</v>
      </c>
      <c r="AI164" s="2" t="str">
        <f t="shared" si="44"/>
        <v>Medium Risk</v>
      </c>
    </row>
    <row r="165" spans="1:35" x14ac:dyDescent="0.25">
      <c r="A165" s="6">
        <v>43264</v>
      </c>
      <c r="B165" s="3">
        <v>30</v>
      </c>
      <c r="C165" s="3" t="str">
        <f t="shared" si="30"/>
        <v>Mid</v>
      </c>
      <c r="D165" s="4">
        <v>58238</v>
      </c>
      <c r="E165" s="4">
        <f t="shared" si="31"/>
        <v>58238</v>
      </c>
      <c r="F165" s="3">
        <v>628</v>
      </c>
      <c r="G165" s="3">
        <f t="shared" si="32"/>
        <v>628</v>
      </c>
      <c r="H165" s="3" t="str">
        <f t="shared" si="33"/>
        <v>Good</v>
      </c>
      <c r="I165" s="5" t="s">
        <v>33</v>
      </c>
      <c r="J165" s="2" t="str">
        <f t="shared" si="34"/>
        <v>Self-Employed</v>
      </c>
      <c r="K165" s="2" t="str">
        <f t="shared" si="35"/>
        <v>Self-Employed</v>
      </c>
      <c r="L165" s="2" t="str">
        <f t="shared" si="36"/>
        <v>Self-Employed</v>
      </c>
      <c r="M165" s="5" t="s">
        <v>21</v>
      </c>
      <c r="N165" s="2" t="str">
        <f t="shared" si="37"/>
        <v>Master</v>
      </c>
      <c r="O165" s="2" t="str">
        <f t="shared" si="38"/>
        <v>Master</v>
      </c>
      <c r="P165" s="4">
        <v>15647</v>
      </c>
      <c r="Q165" s="4">
        <f t="shared" si="39"/>
        <v>15647</v>
      </c>
      <c r="R165" s="18">
        <f t="shared" si="40"/>
        <v>0.26867337477248532</v>
      </c>
      <c r="S165" s="18" t="str">
        <f t="shared" si="41"/>
        <v>Conservative Borrower</v>
      </c>
      <c r="T165" s="3">
        <v>48</v>
      </c>
      <c r="U165" s="3">
        <f t="shared" si="42"/>
        <v>48</v>
      </c>
      <c r="V165" s="5" t="s">
        <v>22</v>
      </c>
      <c r="W165" s="5" t="s">
        <v>27</v>
      </c>
      <c r="X165" s="4">
        <v>770</v>
      </c>
      <c r="Y165" s="18">
        <v>0.177226417</v>
      </c>
      <c r="Z165" s="5" t="s">
        <v>28</v>
      </c>
      <c r="AA165" s="3">
        <v>31</v>
      </c>
      <c r="AB165" s="4">
        <v>8060</v>
      </c>
      <c r="AC165" s="4">
        <v>4853.1666670000004</v>
      </c>
      <c r="AD165" s="4" t="str">
        <f t="shared" si="43"/>
        <v>Low Income</v>
      </c>
      <c r="AE165" s="4">
        <v>43114</v>
      </c>
      <c r="AF165" s="18">
        <v>0.19680862499999999</v>
      </c>
      <c r="AG165" s="3">
        <v>0</v>
      </c>
      <c r="AH165" s="3">
        <v>64</v>
      </c>
      <c r="AI165" s="2" t="str">
        <f t="shared" si="44"/>
        <v>High Risk</v>
      </c>
    </row>
    <row r="166" spans="1:35" x14ac:dyDescent="0.25">
      <c r="A166" s="6">
        <v>43265</v>
      </c>
      <c r="B166" s="3">
        <v>51</v>
      </c>
      <c r="C166" s="3" t="str">
        <f t="shared" si="30"/>
        <v>Senior</v>
      </c>
      <c r="D166" s="4">
        <v>91953</v>
      </c>
      <c r="E166" s="4">
        <f t="shared" si="31"/>
        <v>91953</v>
      </c>
      <c r="G166" s="3">
        <f t="shared" si="32"/>
        <v>564.54444444444448</v>
      </c>
      <c r="H166" s="3" t="str">
        <f t="shared" si="33"/>
        <v>Good</v>
      </c>
      <c r="I166" s="5" t="s">
        <v>20</v>
      </c>
      <c r="J166" s="2" t="str">
        <f t="shared" si="34"/>
        <v>Employed</v>
      </c>
      <c r="K166" s="2" t="str">
        <f t="shared" si="35"/>
        <v>Employed</v>
      </c>
      <c r="L166" s="2" t="str">
        <f t="shared" si="36"/>
        <v>Employed</v>
      </c>
      <c r="M166" s="5" t="s">
        <v>32</v>
      </c>
      <c r="N166" s="2" t="str">
        <f t="shared" si="37"/>
        <v>High School</v>
      </c>
      <c r="O166" s="2" t="str">
        <f t="shared" si="38"/>
        <v>High School</v>
      </c>
      <c r="P166" s="4">
        <v>21715</v>
      </c>
      <c r="Q166" s="4">
        <f t="shared" si="39"/>
        <v>21715</v>
      </c>
      <c r="R166" s="18">
        <f t="shared" si="40"/>
        <v>0.23615325220493077</v>
      </c>
      <c r="S166" s="18" t="str">
        <f t="shared" si="41"/>
        <v>Conservative Borrower</v>
      </c>
      <c r="T166" s="3">
        <v>48</v>
      </c>
      <c r="U166" s="3">
        <f t="shared" si="42"/>
        <v>48</v>
      </c>
      <c r="V166" s="5" t="s">
        <v>22</v>
      </c>
      <c r="W166" s="5" t="s">
        <v>30</v>
      </c>
      <c r="X166" s="4">
        <v>264</v>
      </c>
      <c r="Y166" s="18">
        <v>0.50554574900000004</v>
      </c>
      <c r="Z166" s="5" t="s">
        <v>28</v>
      </c>
      <c r="AA166" s="3">
        <v>30</v>
      </c>
      <c r="AB166" s="4">
        <v>2879</v>
      </c>
      <c r="AC166" s="4">
        <v>7662.75</v>
      </c>
      <c r="AD166" s="4" t="str">
        <f t="shared" si="43"/>
        <v>Medium Income</v>
      </c>
      <c r="AE166" s="4">
        <v>16980</v>
      </c>
      <c r="AF166" s="18">
        <v>0.19100684700000001</v>
      </c>
      <c r="AG166" s="3">
        <v>1</v>
      </c>
      <c r="AH166" s="3">
        <v>45.6</v>
      </c>
      <c r="AI166" s="2" t="str">
        <f t="shared" si="44"/>
        <v>Medium Risk</v>
      </c>
    </row>
    <row r="167" spans="1:35" x14ac:dyDescent="0.25">
      <c r="A167" s="6">
        <v>43266</v>
      </c>
      <c r="B167" s="3">
        <v>44</v>
      </c>
      <c r="C167" s="3" t="str">
        <f t="shared" si="30"/>
        <v>Senior</v>
      </c>
      <c r="D167" s="4">
        <v>22237</v>
      </c>
      <c r="E167" s="4">
        <f t="shared" si="31"/>
        <v>22237</v>
      </c>
      <c r="F167" s="3">
        <v>609</v>
      </c>
      <c r="G167" s="3">
        <f t="shared" si="32"/>
        <v>609</v>
      </c>
      <c r="H167" s="3" t="str">
        <f t="shared" si="33"/>
        <v>Good</v>
      </c>
      <c r="I167" s="5" t="s">
        <v>20</v>
      </c>
      <c r="J167" s="2" t="str">
        <f t="shared" si="34"/>
        <v>Employed</v>
      </c>
      <c r="K167" s="2" t="str">
        <f t="shared" si="35"/>
        <v>Employed</v>
      </c>
      <c r="L167" s="2" t="str">
        <f t="shared" si="36"/>
        <v>Employed</v>
      </c>
      <c r="M167" s="5" t="s">
        <v>32</v>
      </c>
      <c r="N167" s="2" t="str">
        <f t="shared" si="37"/>
        <v>High School</v>
      </c>
      <c r="O167" s="2" t="str">
        <f t="shared" si="38"/>
        <v>High School</v>
      </c>
      <c r="P167" s="4">
        <v>33644</v>
      </c>
      <c r="Q167" s="4">
        <f t="shared" si="39"/>
        <v>33644</v>
      </c>
      <c r="R167" s="18">
        <f t="shared" si="40"/>
        <v>1.5129738723748707</v>
      </c>
      <c r="S167" s="18" t="str">
        <f t="shared" si="41"/>
        <v>Aggressive Borrower</v>
      </c>
      <c r="T167" s="3">
        <v>60</v>
      </c>
      <c r="U167" s="3">
        <f t="shared" si="42"/>
        <v>60</v>
      </c>
      <c r="V167" s="5" t="s">
        <v>35</v>
      </c>
      <c r="W167" s="5" t="s">
        <v>30</v>
      </c>
      <c r="X167" s="4">
        <v>816</v>
      </c>
      <c r="Y167" s="18">
        <v>0.47147254399999999</v>
      </c>
      <c r="Z167" s="5" t="s">
        <v>24</v>
      </c>
      <c r="AA167" s="3">
        <v>28</v>
      </c>
      <c r="AB167" s="4">
        <v>1967</v>
      </c>
      <c r="AC167" s="4">
        <v>1853.083333</v>
      </c>
      <c r="AD167" s="4" t="str">
        <f t="shared" si="43"/>
        <v>Low Income</v>
      </c>
      <c r="AE167" s="4">
        <v>40922</v>
      </c>
      <c r="AF167" s="18">
        <v>0.22631126400000001</v>
      </c>
      <c r="AG167" s="3">
        <v>0</v>
      </c>
      <c r="AH167" s="3">
        <v>54</v>
      </c>
      <c r="AI167" s="2" t="str">
        <f t="shared" si="44"/>
        <v>Medium Risk</v>
      </c>
    </row>
    <row r="168" spans="1:35" x14ac:dyDescent="0.25">
      <c r="A168" s="6">
        <v>43267</v>
      </c>
      <c r="B168" s="3">
        <v>49</v>
      </c>
      <c r="C168" s="3" t="str">
        <f t="shared" si="30"/>
        <v>Senior</v>
      </c>
      <c r="D168" s="4">
        <v>74085</v>
      </c>
      <c r="E168" s="4">
        <f t="shared" si="31"/>
        <v>74085</v>
      </c>
      <c r="F168" s="3">
        <v>653</v>
      </c>
      <c r="G168" s="3">
        <f t="shared" si="32"/>
        <v>653</v>
      </c>
      <c r="H168" s="3" t="str">
        <f t="shared" si="33"/>
        <v>Excellent</v>
      </c>
      <c r="I168" s="5" t="s">
        <v>20</v>
      </c>
      <c r="J168" s="2" t="str">
        <f t="shared" si="34"/>
        <v>Employed</v>
      </c>
      <c r="K168" s="2" t="str">
        <f t="shared" si="35"/>
        <v>Employed</v>
      </c>
      <c r="L168" s="2" t="str">
        <f t="shared" si="36"/>
        <v>Employed</v>
      </c>
      <c r="M168" s="5" t="s">
        <v>29</v>
      </c>
      <c r="N168" s="2" t="str">
        <f t="shared" si="37"/>
        <v>Bachelor</v>
      </c>
      <c r="O168" s="2" t="str">
        <f t="shared" si="38"/>
        <v>Bachelor</v>
      </c>
      <c r="P168" s="4">
        <v>36208</v>
      </c>
      <c r="Q168" s="4">
        <f t="shared" si="39"/>
        <v>36208</v>
      </c>
      <c r="R168" s="18">
        <f t="shared" si="40"/>
        <v>0.48873591145306067</v>
      </c>
      <c r="S168" s="18" t="str">
        <f t="shared" si="41"/>
        <v>Conservative Borrower</v>
      </c>
      <c r="T168" s="3">
        <v>12</v>
      </c>
      <c r="U168" s="3">
        <f t="shared" si="42"/>
        <v>12</v>
      </c>
      <c r="V168" s="5" t="s">
        <v>22</v>
      </c>
      <c r="W168" s="5" t="s">
        <v>34</v>
      </c>
      <c r="X168" s="4">
        <v>375</v>
      </c>
      <c r="Y168" s="18">
        <v>0.56356516000000001</v>
      </c>
      <c r="Z168" s="5" t="s">
        <v>28</v>
      </c>
      <c r="AA168" s="3">
        <v>32</v>
      </c>
      <c r="AB168" s="4">
        <v>2043</v>
      </c>
      <c r="AC168" s="4">
        <v>6173.75</v>
      </c>
      <c r="AD168" s="4" t="str">
        <f t="shared" si="43"/>
        <v>Medium Income</v>
      </c>
      <c r="AE168" s="4">
        <v>7553</v>
      </c>
      <c r="AF168" s="18">
        <v>0.17109993800000001</v>
      </c>
      <c r="AG168" s="3">
        <v>0</v>
      </c>
      <c r="AH168" s="3">
        <v>52</v>
      </c>
      <c r="AI168" s="2" t="str">
        <f t="shared" si="44"/>
        <v>Medium Risk</v>
      </c>
    </row>
    <row r="169" spans="1:35" x14ac:dyDescent="0.25">
      <c r="A169" s="6">
        <v>43268</v>
      </c>
      <c r="B169" s="3">
        <v>62</v>
      </c>
      <c r="C169" s="3" t="str">
        <f t="shared" si="30"/>
        <v>Old</v>
      </c>
      <c r="D169" s="4">
        <v>33370</v>
      </c>
      <c r="E169" s="4">
        <f t="shared" si="31"/>
        <v>33370</v>
      </c>
      <c r="F169" s="3">
        <v>633</v>
      </c>
      <c r="G169" s="3">
        <f t="shared" si="32"/>
        <v>633</v>
      </c>
      <c r="H169" s="3" t="str">
        <f t="shared" si="33"/>
        <v>Good</v>
      </c>
      <c r="I169" s="5" t="s">
        <v>20</v>
      </c>
      <c r="J169" s="2" t="str">
        <f t="shared" si="34"/>
        <v>Employed</v>
      </c>
      <c r="K169" s="2" t="str">
        <f t="shared" si="35"/>
        <v>Employed</v>
      </c>
      <c r="L169" s="2" t="str">
        <f t="shared" si="36"/>
        <v>Employed</v>
      </c>
      <c r="M169" s="5" t="s">
        <v>29</v>
      </c>
      <c r="N169" s="2" t="str">
        <f t="shared" si="37"/>
        <v>Bachelor</v>
      </c>
      <c r="O169" s="2" t="str">
        <f t="shared" si="38"/>
        <v>Bachelor</v>
      </c>
      <c r="P169" s="4">
        <v>18943</v>
      </c>
      <c r="Q169" s="4">
        <f t="shared" si="39"/>
        <v>18943</v>
      </c>
      <c r="R169" s="18">
        <f t="shared" si="40"/>
        <v>0.56766556787533717</v>
      </c>
      <c r="S169" s="18" t="str">
        <f t="shared" si="41"/>
        <v>Moderate Borrower</v>
      </c>
      <c r="T169" s="3">
        <v>24</v>
      </c>
      <c r="U169" s="3">
        <f t="shared" si="42"/>
        <v>24</v>
      </c>
      <c r="V169" s="5" t="s">
        <v>35</v>
      </c>
      <c r="W169" s="5" t="s">
        <v>30</v>
      </c>
      <c r="X169" s="4">
        <v>545</v>
      </c>
      <c r="Y169" s="18">
        <v>0.30870135900000001</v>
      </c>
      <c r="Z169" s="5" t="s">
        <v>24</v>
      </c>
      <c r="AA169" s="3">
        <v>24</v>
      </c>
      <c r="AB169" s="4">
        <v>966</v>
      </c>
      <c r="AC169" s="4">
        <v>2780.833333</v>
      </c>
      <c r="AD169" s="4" t="str">
        <f t="shared" si="43"/>
        <v>Low Income</v>
      </c>
      <c r="AE169" s="4">
        <v>10973</v>
      </c>
      <c r="AF169" s="18">
        <v>0.18541125</v>
      </c>
      <c r="AG169" s="3">
        <v>0</v>
      </c>
      <c r="AH169" s="3">
        <v>54</v>
      </c>
      <c r="AI169" s="2" t="str">
        <f t="shared" si="44"/>
        <v>Medium Risk</v>
      </c>
    </row>
    <row r="170" spans="1:35" x14ac:dyDescent="0.25">
      <c r="A170" s="6">
        <v>43269</v>
      </c>
      <c r="B170" s="3">
        <v>37</v>
      </c>
      <c r="C170" s="3" t="str">
        <f t="shared" si="30"/>
        <v>Mid</v>
      </c>
      <c r="D170" s="4">
        <v>36562</v>
      </c>
      <c r="E170" s="4">
        <f t="shared" si="31"/>
        <v>36562</v>
      </c>
      <c r="F170" s="3">
        <v>553</v>
      </c>
      <c r="G170" s="3">
        <f t="shared" si="32"/>
        <v>553</v>
      </c>
      <c r="H170" s="3" t="str">
        <f t="shared" si="33"/>
        <v>Good</v>
      </c>
      <c r="I170" s="5" t="s">
        <v>20</v>
      </c>
      <c r="J170" s="2" t="str">
        <f t="shared" si="34"/>
        <v>Employed</v>
      </c>
      <c r="K170" s="2" t="str">
        <f t="shared" si="35"/>
        <v>Employed</v>
      </c>
      <c r="L170" s="2" t="str">
        <f t="shared" si="36"/>
        <v>Employed</v>
      </c>
      <c r="M170" s="5" t="s">
        <v>32</v>
      </c>
      <c r="N170" s="2" t="str">
        <f t="shared" si="37"/>
        <v>High School</v>
      </c>
      <c r="O170" s="2" t="str">
        <f t="shared" si="38"/>
        <v>High School</v>
      </c>
      <c r="P170" s="4">
        <v>38934</v>
      </c>
      <c r="Q170" s="4">
        <f t="shared" si="39"/>
        <v>38934</v>
      </c>
      <c r="R170" s="18">
        <f t="shared" si="40"/>
        <v>1.0648761008697556</v>
      </c>
      <c r="S170" s="18" t="str">
        <f t="shared" si="41"/>
        <v>Aggressive Borrower</v>
      </c>
      <c r="T170" s="3">
        <v>48</v>
      </c>
      <c r="U170" s="3">
        <f t="shared" si="42"/>
        <v>48</v>
      </c>
      <c r="V170" s="5" t="s">
        <v>22</v>
      </c>
      <c r="W170" s="5" t="s">
        <v>23</v>
      </c>
      <c r="X170" s="4">
        <v>782</v>
      </c>
      <c r="Y170" s="18">
        <v>0.37345492499999999</v>
      </c>
      <c r="Z170" s="5" t="s">
        <v>24</v>
      </c>
      <c r="AA170" s="3">
        <v>26</v>
      </c>
      <c r="AB170" s="4">
        <v>636</v>
      </c>
      <c r="AC170" s="4">
        <v>3046.833333</v>
      </c>
      <c r="AD170" s="4" t="str">
        <f t="shared" si="43"/>
        <v>Low Income</v>
      </c>
      <c r="AE170" s="4">
        <v>2603208</v>
      </c>
      <c r="AF170" s="18">
        <v>0.22178516300000001</v>
      </c>
      <c r="AG170" s="3">
        <v>1</v>
      </c>
      <c r="AH170" s="3">
        <v>42.4</v>
      </c>
      <c r="AI170" s="2" t="str">
        <f t="shared" si="44"/>
        <v>Medium Risk</v>
      </c>
    </row>
    <row r="171" spans="1:35" x14ac:dyDescent="0.25">
      <c r="A171" s="6">
        <v>43270</v>
      </c>
      <c r="B171" s="3">
        <v>30</v>
      </c>
      <c r="C171" s="3" t="str">
        <f t="shared" si="30"/>
        <v>Mid</v>
      </c>
      <c r="D171" s="4">
        <v>25658</v>
      </c>
      <c r="E171" s="4">
        <f t="shared" si="31"/>
        <v>25658</v>
      </c>
      <c r="F171" s="3">
        <v>583</v>
      </c>
      <c r="G171" s="3">
        <f t="shared" si="32"/>
        <v>583</v>
      </c>
      <c r="H171" s="3" t="str">
        <f t="shared" si="33"/>
        <v>Good</v>
      </c>
      <c r="I171" s="5" t="s">
        <v>20</v>
      </c>
      <c r="J171" s="2" t="str">
        <f t="shared" si="34"/>
        <v>Employed</v>
      </c>
      <c r="K171" s="2" t="str">
        <f t="shared" si="35"/>
        <v>Employed</v>
      </c>
      <c r="L171" s="2" t="str">
        <f t="shared" si="36"/>
        <v>Employed</v>
      </c>
      <c r="M171" s="5" t="s">
        <v>25</v>
      </c>
      <c r="N171" s="2" t="str">
        <f t="shared" si="37"/>
        <v>Associate</v>
      </c>
      <c r="O171" s="2" t="str">
        <f t="shared" si="38"/>
        <v>Associate</v>
      </c>
      <c r="P171" s="4">
        <v>6423</v>
      </c>
      <c r="Q171" s="4">
        <f t="shared" si="39"/>
        <v>6423</v>
      </c>
      <c r="R171" s="18">
        <f t="shared" si="40"/>
        <v>0.2503312806921818</v>
      </c>
      <c r="S171" s="18" t="str">
        <f t="shared" si="41"/>
        <v>Conservative Borrower</v>
      </c>
      <c r="T171" s="3">
        <v>36</v>
      </c>
      <c r="U171" s="3">
        <f t="shared" si="42"/>
        <v>36</v>
      </c>
      <c r="V171" s="5" t="s">
        <v>22</v>
      </c>
      <c r="W171" s="5" t="s">
        <v>23</v>
      </c>
      <c r="X171" s="4">
        <v>374</v>
      </c>
      <c r="Y171" s="18">
        <v>6.5644668000000003E-2</v>
      </c>
      <c r="Z171" s="5" t="s">
        <v>34</v>
      </c>
      <c r="AA171" s="3">
        <v>20</v>
      </c>
      <c r="AB171" s="4">
        <v>2411</v>
      </c>
      <c r="AC171" s="4">
        <v>2138.166667</v>
      </c>
      <c r="AD171" s="4" t="str">
        <f t="shared" si="43"/>
        <v>Low Income</v>
      </c>
      <c r="AE171" s="4">
        <v>57777</v>
      </c>
      <c r="AF171" s="18">
        <v>0.19749597599999999</v>
      </c>
      <c r="AG171" s="3">
        <v>0</v>
      </c>
      <c r="AH171" s="3">
        <v>51</v>
      </c>
      <c r="AI171" s="2" t="str">
        <f t="shared" si="44"/>
        <v>Medium Risk</v>
      </c>
    </row>
    <row r="172" spans="1:35" x14ac:dyDescent="0.25">
      <c r="A172" s="6">
        <v>43271</v>
      </c>
      <c r="B172" s="3">
        <v>29</v>
      </c>
      <c r="C172" s="3" t="str">
        <f t="shared" si="30"/>
        <v>Mid</v>
      </c>
      <c r="D172" s="4">
        <v>75095</v>
      </c>
      <c r="E172" s="4">
        <f t="shared" si="31"/>
        <v>75095</v>
      </c>
      <c r="F172" s="3">
        <v>590</v>
      </c>
      <c r="G172" s="3">
        <f t="shared" si="32"/>
        <v>590</v>
      </c>
      <c r="H172" s="3" t="str">
        <f t="shared" si="33"/>
        <v>Good</v>
      </c>
      <c r="I172" s="5" t="s">
        <v>20</v>
      </c>
      <c r="J172" s="2" t="str">
        <f t="shared" si="34"/>
        <v>Employed</v>
      </c>
      <c r="K172" s="2" t="str">
        <f t="shared" si="35"/>
        <v>Employed</v>
      </c>
      <c r="L172" s="2" t="str">
        <f t="shared" si="36"/>
        <v>Employed</v>
      </c>
      <c r="M172" s="5" t="s">
        <v>25</v>
      </c>
      <c r="N172" s="2" t="str">
        <f t="shared" si="37"/>
        <v>Associate</v>
      </c>
      <c r="O172" s="2" t="str">
        <f t="shared" si="38"/>
        <v>Associate</v>
      </c>
      <c r="P172" s="4">
        <v>11657</v>
      </c>
      <c r="Q172" s="4">
        <f t="shared" si="39"/>
        <v>11657</v>
      </c>
      <c r="R172" s="18">
        <f t="shared" si="40"/>
        <v>0.15523004194686729</v>
      </c>
      <c r="S172" s="18" t="str">
        <f t="shared" si="41"/>
        <v>Conservative Borrower</v>
      </c>
      <c r="T172" s="3">
        <v>120</v>
      </c>
      <c r="U172" s="3">
        <f t="shared" si="42"/>
        <v>120</v>
      </c>
      <c r="V172" s="5" t="s">
        <v>22</v>
      </c>
      <c r="W172" s="5" t="s">
        <v>30</v>
      </c>
      <c r="X172" s="4">
        <v>182</v>
      </c>
      <c r="Y172" s="18">
        <v>0.58256996900000002</v>
      </c>
      <c r="Z172" s="5" t="s">
        <v>38</v>
      </c>
      <c r="AA172" s="3">
        <v>15</v>
      </c>
      <c r="AB172" s="4">
        <v>1570</v>
      </c>
      <c r="AC172" s="4">
        <v>6257.9166670000004</v>
      </c>
      <c r="AD172" s="4" t="str">
        <f t="shared" si="43"/>
        <v>Medium Income</v>
      </c>
      <c r="AE172" s="4">
        <v>41471</v>
      </c>
      <c r="AF172" s="18">
        <v>0.32598840000000001</v>
      </c>
      <c r="AG172" s="3">
        <v>0</v>
      </c>
      <c r="AH172" s="3">
        <v>66</v>
      </c>
      <c r="AI172" s="2" t="str">
        <f t="shared" si="44"/>
        <v>High Risk</v>
      </c>
    </row>
    <row r="173" spans="1:35" x14ac:dyDescent="0.25">
      <c r="A173" s="6">
        <v>43272</v>
      </c>
      <c r="B173" s="3">
        <v>30</v>
      </c>
      <c r="C173" s="3" t="str">
        <f t="shared" si="30"/>
        <v>Mid</v>
      </c>
      <c r="D173" s="4">
        <v>50657</v>
      </c>
      <c r="E173" s="4">
        <f t="shared" si="31"/>
        <v>50657</v>
      </c>
      <c r="F173" s="3">
        <v>591</v>
      </c>
      <c r="G173" s="3">
        <f t="shared" si="32"/>
        <v>591</v>
      </c>
      <c r="H173" s="3" t="str">
        <f t="shared" si="33"/>
        <v>Good</v>
      </c>
      <c r="I173" s="5" t="s">
        <v>20</v>
      </c>
      <c r="J173" s="2" t="str">
        <f t="shared" si="34"/>
        <v>Employed</v>
      </c>
      <c r="K173" s="2" t="str">
        <f t="shared" si="35"/>
        <v>Employed</v>
      </c>
      <c r="L173" s="2" t="str">
        <f t="shared" si="36"/>
        <v>Employed</v>
      </c>
      <c r="M173" s="5" t="s">
        <v>32</v>
      </c>
      <c r="N173" s="2" t="str">
        <f t="shared" si="37"/>
        <v>High School</v>
      </c>
      <c r="O173" s="2" t="str">
        <f t="shared" si="38"/>
        <v>High School</v>
      </c>
      <c r="P173" s="4">
        <v>20536</v>
      </c>
      <c r="Q173" s="4">
        <f t="shared" si="39"/>
        <v>20536</v>
      </c>
      <c r="R173" s="18">
        <f t="shared" si="40"/>
        <v>0.40539313421639656</v>
      </c>
      <c r="S173" s="18" t="str">
        <f t="shared" si="41"/>
        <v>Conservative Borrower</v>
      </c>
      <c r="T173" s="3">
        <v>48</v>
      </c>
      <c r="U173" s="3">
        <f t="shared" si="42"/>
        <v>48</v>
      </c>
      <c r="V173" s="5" t="s">
        <v>22</v>
      </c>
      <c r="W173" s="5" t="s">
        <v>27</v>
      </c>
      <c r="X173" s="4">
        <v>638</v>
      </c>
      <c r="Y173" s="18">
        <v>6.1151466000000002E-2</v>
      </c>
      <c r="Z173" s="5" t="s">
        <v>38</v>
      </c>
      <c r="AA173" s="3">
        <v>27</v>
      </c>
      <c r="AB173" s="4">
        <v>20114</v>
      </c>
      <c r="AC173" s="4">
        <v>4221.4166670000004</v>
      </c>
      <c r="AD173" s="4" t="str">
        <f t="shared" si="43"/>
        <v>Low Income</v>
      </c>
      <c r="AE173" s="4">
        <v>107416</v>
      </c>
      <c r="AF173" s="18">
        <v>0.19591360799999999</v>
      </c>
      <c r="AG173" s="3">
        <v>0</v>
      </c>
      <c r="AH173" s="3">
        <v>46</v>
      </c>
      <c r="AI173" s="2" t="str">
        <f t="shared" si="44"/>
        <v>Medium Risk</v>
      </c>
    </row>
    <row r="174" spans="1:35" x14ac:dyDescent="0.25">
      <c r="A174" s="6">
        <v>43273</v>
      </c>
      <c r="B174" s="3">
        <v>39</v>
      </c>
      <c r="C174" s="3" t="str">
        <f t="shared" si="30"/>
        <v>Mid</v>
      </c>
      <c r="D174" s="4">
        <v>48707</v>
      </c>
      <c r="E174" s="4">
        <f t="shared" si="31"/>
        <v>48707</v>
      </c>
      <c r="F174" s="3">
        <v>582</v>
      </c>
      <c r="G174" s="3">
        <f t="shared" si="32"/>
        <v>582</v>
      </c>
      <c r="H174" s="3" t="str">
        <f t="shared" si="33"/>
        <v>Good</v>
      </c>
      <c r="I174" s="5" t="s">
        <v>20</v>
      </c>
      <c r="J174" s="2" t="str">
        <f t="shared" si="34"/>
        <v>Employed</v>
      </c>
      <c r="K174" s="2" t="str">
        <f t="shared" si="35"/>
        <v>Employed</v>
      </c>
      <c r="L174" s="2" t="str">
        <f t="shared" si="36"/>
        <v>Employed</v>
      </c>
      <c r="M174" s="5" t="s">
        <v>29</v>
      </c>
      <c r="N174" s="2" t="str">
        <f t="shared" si="37"/>
        <v>Bachelor</v>
      </c>
      <c r="O174" s="2" t="str">
        <f t="shared" si="38"/>
        <v>Bachelor</v>
      </c>
      <c r="P174" s="4">
        <v>9741</v>
      </c>
      <c r="Q174" s="4">
        <f t="shared" si="39"/>
        <v>9741</v>
      </c>
      <c r="R174" s="18">
        <f t="shared" si="40"/>
        <v>0.19999178762806166</v>
      </c>
      <c r="S174" s="18" t="str">
        <f t="shared" si="41"/>
        <v>Conservative Borrower</v>
      </c>
      <c r="T174" s="3">
        <v>36</v>
      </c>
      <c r="U174" s="3">
        <f t="shared" si="42"/>
        <v>36</v>
      </c>
      <c r="V174" s="5" t="s">
        <v>22</v>
      </c>
      <c r="W174" s="5" t="s">
        <v>34</v>
      </c>
      <c r="X174" s="4">
        <v>558</v>
      </c>
      <c r="Y174" s="18">
        <v>0.251478066</v>
      </c>
      <c r="Z174" s="5" t="s">
        <v>24</v>
      </c>
      <c r="AA174" s="3">
        <v>30</v>
      </c>
      <c r="AB174" s="4">
        <v>2817</v>
      </c>
      <c r="AC174" s="4">
        <v>4058.916667</v>
      </c>
      <c r="AD174" s="4" t="str">
        <f t="shared" si="43"/>
        <v>Low Income</v>
      </c>
      <c r="AE174" s="4">
        <v>69075</v>
      </c>
      <c r="AF174" s="18">
        <v>0.24448919999999999</v>
      </c>
      <c r="AG174" s="3">
        <v>0</v>
      </c>
      <c r="AH174" s="3">
        <v>50</v>
      </c>
      <c r="AI174" s="2" t="str">
        <f t="shared" si="44"/>
        <v>Medium Risk</v>
      </c>
    </row>
    <row r="175" spans="1:35" x14ac:dyDescent="0.25">
      <c r="A175" s="6">
        <v>43274</v>
      </c>
      <c r="B175" s="3">
        <v>44</v>
      </c>
      <c r="C175" s="3" t="str">
        <f t="shared" si="30"/>
        <v>Senior</v>
      </c>
      <c r="D175" s="4">
        <v>99138</v>
      </c>
      <c r="E175" s="4">
        <f t="shared" si="31"/>
        <v>99138</v>
      </c>
      <c r="F175" s="3">
        <v>524</v>
      </c>
      <c r="G175" s="3">
        <f t="shared" si="32"/>
        <v>524</v>
      </c>
      <c r="H175" s="3" t="str">
        <f t="shared" si="33"/>
        <v>Fair</v>
      </c>
      <c r="I175" s="5" t="s">
        <v>20</v>
      </c>
      <c r="J175" s="2" t="str">
        <f t="shared" si="34"/>
        <v>Employed</v>
      </c>
      <c r="K175" s="2" t="str">
        <f t="shared" si="35"/>
        <v>Employed</v>
      </c>
      <c r="L175" s="2" t="str">
        <f t="shared" si="36"/>
        <v>Employed</v>
      </c>
      <c r="M175" s="5" t="s">
        <v>32</v>
      </c>
      <c r="N175" s="2" t="str">
        <f t="shared" si="37"/>
        <v>High School</v>
      </c>
      <c r="O175" s="2" t="str">
        <f t="shared" si="38"/>
        <v>High School</v>
      </c>
      <c r="P175" s="4">
        <v>23007</v>
      </c>
      <c r="Q175" s="4">
        <f t="shared" si="39"/>
        <v>23007</v>
      </c>
      <c r="R175" s="18">
        <f t="shared" si="40"/>
        <v>0.23207044725534104</v>
      </c>
      <c r="S175" s="18" t="str">
        <f t="shared" si="41"/>
        <v>Conservative Borrower</v>
      </c>
      <c r="T175" s="3">
        <v>48</v>
      </c>
      <c r="U175" s="3">
        <f t="shared" si="42"/>
        <v>48</v>
      </c>
      <c r="V175" s="5" t="s">
        <v>26</v>
      </c>
      <c r="W175" s="5" t="s">
        <v>30</v>
      </c>
      <c r="X175" s="4">
        <v>472</v>
      </c>
      <c r="Y175" s="18">
        <v>0.2485996</v>
      </c>
      <c r="Z175" s="5" t="s">
        <v>38</v>
      </c>
      <c r="AA175" s="3">
        <v>25</v>
      </c>
      <c r="AB175" s="4">
        <v>2596</v>
      </c>
      <c r="AC175" s="4">
        <v>8261.5</v>
      </c>
      <c r="AD175" s="4" t="str">
        <f t="shared" si="43"/>
        <v>Medium Income</v>
      </c>
      <c r="AE175" s="4">
        <v>1156</v>
      </c>
      <c r="AF175" s="18">
        <v>0.24434250299999999</v>
      </c>
      <c r="AG175" s="3">
        <v>1</v>
      </c>
      <c r="AH175" s="3">
        <v>40.799999999999997</v>
      </c>
      <c r="AI175" s="2" t="str">
        <f t="shared" si="44"/>
        <v>Medium Risk</v>
      </c>
    </row>
    <row r="176" spans="1:35" x14ac:dyDescent="0.25">
      <c r="A176" s="6">
        <v>43275</v>
      </c>
      <c r="B176" s="3">
        <v>43</v>
      </c>
      <c r="C176" s="3" t="str">
        <f t="shared" si="30"/>
        <v>Senior</v>
      </c>
      <c r="E176" s="4">
        <f t="shared" si="31"/>
        <v>48279.999995999999</v>
      </c>
      <c r="G176" s="3">
        <f t="shared" si="32"/>
        <v>573.55555555555554</v>
      </c>
      <c r="H176" s="3" t="str">
        <f t="shared" si="33"/>
        <v>Good</v>
      </c>
      <c r="I176" s="5" t="s">
        <v>20</v>
      </c>
      <c r="J176" s="2" t="str">
        <f t="shared" si="34"/>
        <v>Employed</v>
      </c>
      <c r="K176" s="2" t="str">
        <f t="shared" si="35"/>
        <v>Employed</v>
      </c>
      <c r="L176" s="2" t="str">
        <f t="shared" si="36"/>
        <v>Employed</v>
      </c>
      <c r="M176" s="5" t="s">
        <v>25</v>
      </c>
      <c r="N176" s="2" t="str">
        <f t="shared" si="37"/>
        <v>Associate</v>
      </c>
      <c r="O176" s="2" t="str">
        <f t="shared" si="38"/>
        <v>Associate</v>
      </c>
      <c r="P176" s="4">
        <v>40424</v>
      </c>
      <c r="Q176" s="4">
        <f t="shared" si="39"/>
        <v>40424</v>
      </c>
      <c r="R176" s="18">
        <f t="shared" si="40"/>
        <v>0.8372825187106282</v>
      </c>
      <c r="S176" s="18" t="str">
        <f t="shared" si="41"/>
        <v>Moderate Borrower</v>
      </c>
      <c r="U176" s="3">
        <f t="shared" si="42"/>
        <v>54.618025751072963</v>
      </c>
      <c r="V176" s="5" t="s">
        <v>22</v>
      </c>
      <c r="W176" s="5" t="s">
        <v>30</v>
      </c>
      <c r="X176" s="4">
        <v>340</v>
      </c>
      <c r="Y176" s="18">
        <v>0.23626812899999999</v>
      </c>
      <c r="Z176" s="5" t="s">
        <v>24</v>
      </c>
      <c r="AA176" s="3">
        <v>28</v>
      </c>
      <c r="AB176" s="4">
        <v>3207</v>
      </c>
      <c r="AC176" s="4">
        <v>4023.333333</v>
      </c>
      <c r="AD176" s="4" t="str">
        <f t="shared" si="43"/>
        <v>Low Income</v>
      </c>
      <c r="AE176" s="4">
        <v>84027</v>
      </c>
      <c r="AF176" s="18">
        <v>0.190317237</v>
      </c>
      <c r="AG176" s="3">
        <v>0</v>
      </c>
      <c r="AH176" s="3">
        <v>51</v>
      </c>
      <c r="AI176" s="2" t="str">
        <f t="shared" si="44"/>
        <v>Medium Risk</v>
      </c>
    </row>
    <row r="177" spans="1:35" x14ac:dyDescent="0.25">
      <c r="A177" s="6">
        <v>43276</v>
      </c>
      <c r="B177" s="3">
        <v>49</v>
      </c>
      <c r="C177" s="3" t="str">
        <f t="shared" si="30"/>
        <v>Senior</v>
      </c>
      <c r="D177" s="4">
        <v>88064</v>
      </c>
      <c r="E177" s="4">
        <f t="shared" si="31"/>
        <v>88064</v>
      </c>
      <c r="G177" s="3">
        <f t="shared" si="32"/>
        <v>573.55555555555554</v>
      </c>
      <c r="H177" s="3" t="str">
        <f t="shared" si="33"/>
        <v>Good</v>
      </c>
      <c r="I177" s="5" t="s">
        <v>20</v>
      </c>
      <c r="J177" s="2" t="str">
        <f t="shared" si="34"/>
        <v>Employed</v>
      </c>
      <c r="K177" s="2" t="str">
        <f t="shared" si="35"/>
        <v>Employed</v>
      </c>
      <c r="L177" s="2" t="str">
        <f t="shared" si="36"/>
        <v>Employed</v>
      </c>
      <c r="M177" s="5" t="s">
        <v>29</v>
      </c>
      <c r="N177" s="2" t="str">
        <f t="shared" si="37"/>
        <v>Bachelor</v>
      </c>
      <c r="O177" s="2" t="str">
        <f t="shared" si="38"/>
        <v>Bachelor</v>
      </c>
      <c r="P177" s="4">
        <v>24156</v>
      </c>
      <c r="Q177" s="4">
        <f t="shared" si="39"/>
        <v>24156</v>
      </c>
      <c r="R177" s="18">
        <f t="shared" si="40"/>
        <v>0.27430050872093026</v>
      </c>
      <c r="S177" s="18" t="str">
        <f t="shared" si="41"/>
        <v>Conservative Borrower</v>
      </c>
      <c r="T177" s="3">
        <v>120</v>
      </c>
      <c r="U177" s="3">
        <f t="shared" si="42"/>
        <v>120</v>
      </c>
      <c r="V177" s="5" t="s">
        <v>22</v>
      </c>
      <c r="W177" s="5" t="s">
        <v>34</v>
      </c>
      <c r="X177" s="4">
        <v>382</v>
      </c>
      <c r="Y177" s="18">
        <v>0.109589903</v>
      </c>
      <c r="Z177" s="5" t="s">
        <v>34</v>
      </c>
      <c r="AA177" s="3">
        <v>28</v>
      </c>
      <c r="AB177" s="4">
        <v>7110</v>
      </c>
      <c r="AC177" s="4">
        <v>7338.6666670000004</v>
      </c>
      <c r="AD177" s="4" t="str">
        <f t="shared" si="43"/>
        <v>Medium Income</v>
      </c>
      <c r="AE177" s="4">
        <v>135833</v>
      </c>
      <c r="AF177" s="18">
        <v>0.259907112</v>
      </c>
      <c r="AG177" s="3">
        <v>1</v>
      </c>
      <c r="AH177" s="3">
        <v>36.799999999999997</v>
      </c>
      <c r="AI177" s="2" t="str">
        <f t="shared" si="44"/>
        <v>Low Risk</v>
      </c>
    </row>
    <row r="178" spans="1:35" x14ac:dyDescent="0.25">
      <c r="A178" s="6">
        <v>43277</v>
      </c>
      <c r="B178" s="3">
        <v>40</v>
      </c>
      <c r="C178" s="3" t="str">
        <f t="shared" si="30"/>
        <v>Senior</v>
      </c>
      <c r="D178" s="4">
        <v>177855</v>
      </c>
      <c r="E178" s="4">
        <f t="shared" si="31"/>
        <v>177855</v>
      </c>
      <c r="F178" s="3">
        <v>625</v>
      </c>
      <c r="G178" s="3">
        <f t="shared" si="32"/>
        <v>625</v>
      </c>
      <c r="H178" s="3" t="str">
        <f t="shared" si="33"/>
        <v>Good</v>
      </c>
      <c r="I178" s="5" t="s">
        <v>20</v>
      </c>
      <c r="J178" s="2" t="str">
        <f t="shared" si="34"/>
        <v>Employed</v>
      </c>
      <c r="K178" s="2" t="str">
        <f t="shared" si="35"/>
        <v>Employed</v>
      </c>
      <c r="L178" s="2" t="str">
        <f t="shared" si="36"/>
        <v>Employed</v>
      </c>
      <c r="M178" s="5" t="s">
        <v>21</v>
      </c>
      <c r="N178" s="2" t="str">
        <f t="shared" si="37"/>
        <v>Master</v>
      </c>
      <c r="O178" s="2" t="str">
        <f t="shared" si="38"/>
        <v>Master</v>
      </c>
      <c r="Q178" s="4">
        <f t="shared" si="39"/>
        <v>22910.666666666668</v>
      </c>
      <c r="R178" s="18">
        <f t="shared" si="40"/>
        <v>0.12881654531312961</v>
      </c>
      <c r="S178" s="18" t="str">
        <f t="shared" si="41"/>
        <v>Conservative Borrower</v>
      </c>
      <c r="T178" s="3">
        <v>60</v>
      </c>
      <c r="U178" s="3">
        <f t="shared" si="42"/>
        <v>60</v>
      </c>
      <c r="V178" s="5" t="s">
        <v>22</v>
      </c>
      <c r="W178" s="5" t="s">
        <v>27</v>
      </c>
      <c r="X178" s="4">
        <v>280</v>
      </c>
      <c r="Y178" s="18">
        <v>0.43620521699999998</v>
      </c>
      <c r="Z178" s="5" t="s">
        <v>31</v>
      </c>
      <c r="AA178" s="3">
        <v>24</v>
      </c>
      <c r="AB178" s="4">
        <v>3966</v>
      </c>
      <c r="AC178" s="4">
        <v>14821.25</v>
      </c>
      <c r="AD178" s="4" t="str">
        <f t="shared" si="43"/>
        <v>High Income</v>
      </c>
      <c r="AE178" s="4">
        <v>95498</v>
      </c>
      <c r="AF178" s="18">
        <v>0.23170255300000001</v>
      </c>
      <c r="AG178" s="3">
        <v>1</v>
      </c>
      <c r="AH178" s="3">
        <v>38.4</v>
      </c>
      <c r="AI178" s="2" t="str">
        <f t="shared" si="44"/>
        <v>Low Risk</v>
      </c>
    </row>
    <row r="179" spans="1:35" x14ac:dyDescent="0.25">
      <c r="A179" s="6">
        <v>43278</v>
      </c>
      <c r="B179" s="3">
        <v>57</v>
      </c>
      <c r="C179" s="3" t="str">
        <f t="shared" si="30"/>
        <v>Senior</v>
      </c>
      <c r="D179" s="4">
        <v>55440</v>
      </c>
      <c r="E179" s="4">
        <f t="shared" si="31"/>
        <v>55440</v>
      </c>
      <c r="G179" s="3">
        <f t="shared" si="32"/>
        <v>570.23428571428576</v>
      </c>
      <c r="H179" s="3" t="str">
        <f t="shared" si="33"/>
        <v>Good</v>
      </c>
      <c r="I179" s="5" t="s">
        <v>20</v>
      </c>
      <c r="J179" s="2" t="str">
        <f t="shared" si="34"/>
        <v>Employed</v>
      </c>
      <c r="K179" s="2" t="str">
        <f t="shared" si="35"/>
        <v>Employed</v>
      </c>
      <c r="L179" s="2" t="str">
        <f t="shared" si="36"/>
        <v>Employed</v>
      </c>
      <c r="M179" s="5" t="s">
        <v>29</v>
      </c>
      <c r="N179" s="2" t="str">
        <f t="shared" si="37"/>
        <v>Bachelor</v>
      </c>
      <c r="O179" s="2" t="str">
        <f t="shared" si="38"/>
        <v>Bachelor</v>
      </c>
      <c r="P179" s="4">
        <v>31937</v>
      </c>
      <c r="Q179" s="4">
        <f t="shared" si="39"/>
        <v>31937</v>
      </c>
      <c r="R179" s="18">
        <f t="shared" si="40"/>
        <v>0.57606421356421356</v>
      </c>
      <c r="S179" s="18" t="str">
        <f t="shared" si="41"/>
        <v>Moderate Borrower</v>
      </c>
      <c r="T179" s="3">
        <v>12</v>
      </c>
      <c r="U179" s="3">
        <f t="shared" si="42"/>
        <v>12</v>
      </c>
      <c r="V179" s="5" t="s">
        <v>44</v>
      </c>
      <c r="W179" s="5" t="s">
        <v>23</v>
      </c>
      <c r="X179" s="4">
        <v>497</v>
      </c>
      <c r="Y179" s="18">
        <v>0.32860437999999997</v>
      </c>
      <c r="Z179" s="5" t="s">
        <v>38</v>
      </c>
      <c r="AA179" s="3">
        <v>25</v>
      </c>
      <c r="AB179" s="4">
        <v>958</v>
      </c>
      <c r="AC179" s="4">
        <v>4620</v>
      </c>
      <c r="AD179" s="4" t="str">
        <f t="shared" si="43"/>
        <v>Low Income</v>
      </c>
      <c r="AE179" s="4">
        <v>21118</v>
      </c>
      <c r="AF179" s="18">
        <v>0.18552332699999999</v>
      </c>
      <c r="AG179" s="3">
        <v>0</v>
      </c>
      <c r="AH179" s="3">
        <v>50</v>
      </c>
      <c r="AI179" s="2" t="str">
        <f t="shared" si="44"/>
        <v>Medium Risk</v>
      </c>
    </row>
    <row r="180" spans="1:35" x14ac:dyDescent="0.25">
      <c r="A180" s="6">
        <v>43279</v>
      </c>
      <c r="B180" s="3">
        <v>36</v>
      </c>
      <c r="C180" s="3" t="str">
        <f t="shared" si="30"/>
        <v>Mid</v>
      </c>
      <c r="D180" s="4">
        <v>44377</v>
      </c>
      <c r="E180" s="4">
        <f t="shared" si="31"/>
        <v>44377</v>
      </c>
      <c r="F180" s="3">
        <v>558</v>
      </c>
      <c r="G180" s="3">
        <f t="shared" si="32"/>
        <v>558</v>
      </c>
      <c r="H180" s="3" t="str">
        <f t="shared" si="33"/>
        <v>Good</v>
      </c>
      <c r="I180" s="5" t="s">
        <v>20</v>
      </c>
      <c r="J180" s="2" t="str">
        <f t="shared" si="34"/>
        <v>Employed</v>
      </c>
      <c r="K180" s="2" t="str">
        <f t="shared" si="35"/>
        <v>Employed</v>
      </c>
      <c r="L180" s="2" t="str">
        <f t="shared" si="36"/>
        <v>Employed</v>
      </c>
      <c r="M180" s="5" t="s">
        <v>32</v>
      </c>
      <c r="N180" s="2" t="str">
        <f t="shared" si="37"/>
        <v>High School</v>
      </c>
      <c r="O180" s="2" t="str">
        <f t="shared" si="38"/>
        <v>High School</v>
      </c>
      <c r="P180" s="4">
        <v>11938</v>
      </c>
      <c r="Q180" s="4">
        <f t="shared" si="39"/>
        <v>11938</v>
      </c>
      <c r="R180" s="18">
        <f t="shared" si="40"/>
        <v>0.2690132275728418</v>
      </c>
      <c r="S180" s="18" t="str">
        <f t="shared" si="41"/>
        <v>Conservative Borrower</v>
      </c>
      <c r="T180" s="3">
        <v>36</v>
      </c>
      <c r="U180" s="3">
        <f t="shared" si="42"/>
        <v>36</v>
      </c>
      <c r="V180" s="5" t="s">
        <v>22</v>
      </c>
      <c r="W180" s="5" t="s">
        <v>30</v>
      </c>
      <c r="X180" s="4">
        <v>215</v>
      </c>
      <c r="Y180" s="18">
        <v>0.172368675</v>
      </c>
      <c r="Z180" s="5" t="s">
        <v>28</v>
      </c>
      <c r="AA180" s="3">
        <v>23</v>
      </c>
      <c r="AB180" s="4">
        <v>2782</v>
      </c>
      <c r="AC180" s="4">
        <v>3698.083333</v>
      </c>
      <c r="AD180" s="4" t="str">
        <f t="shared" si="43"/>
        <v>Low Income</v>
      </c>
      <c r="AE180" s="4">
        <v>52424</v>
      </c>
      <c r="AF180" s="18">
        <v>0.21040551499999999</v>
      </c>
      <c r="AG180" s="3">
        <v>1</v>
      </c>
      <c r="AH180" s="3">
        <v>40</v>
      </c>
      <c r="AI180" s="2" t="str">
        <f t="shared" si="44"/>
        <v>Medium Risk</v>
      </c>
    </row>
    <row r="181" spans="1:35" x14ac:dyDescent="0.25">
      <c r="A181" s="6">
        <v>43280</v>
      </c>
      <c r="B181" s="3">
        <v>72</v>
      </c>
      <c r="C181" s="3" t="str">
        <f t="shared" si="30"/>
        <v>Old</v>
      </c>
      <c r="D181" s="4">
        <v>115677</v>
      </c>
      <c r="E181" s="4">
        <f t="shared" si="31"/>
        <v>115677</v>
      </c>
      <c r="F181" s="3">
        <v>511</v>
      </c>
      <c r="G181" s="3">
        <f t="shared" si="32"/>
        <v>511</v>
      </c>
      <c r="H181" s="3" t="str">
        <f t="shared" si="33"/>
        <v>Fair</v>
      </c>
      <c r="I181" s="5" t="s">
        <v>20</v>
      </c>
      <c r="J181" s="2" t="str">
        <f t="shared" si="34"/>
        <v>Employed</v>
      </c>
      <c r="K181" s="2" t="str">
        <f t="shared" si="35"/>
        <v>Employed</v>
      </c>
      <c r="L181" s="2" t="str">
        <f t="shared" si="36"/>
        <v>Employed</v>
      </c>
      <c r="M181" s="5" t="s">
        <v>29</v>
      </c>
      <c r="N181" s="2" t="str">
        <f t="shared" si="37"/>
        <v>Bachelor</v>
      </c>
      <c r="O181" s="2" t="str">
        <f t="shared" si="38"/>
        <v>Bachelor</v>
      </c>
      <c r="P181" s="4">
        <v>27962</v>
      </c>
      <c r="Q181" s="4">
        <f t="shared" si="39"/>
        <v>27962</v>
      </c>
      <c r="R181" s="18">
        <f t="shared" si="40"/>
        <v>0.24172480268333377</v>
      </c>
      <c r="S181" s="18" t="str">
        <f t="shared" si="41"/>
        <v>Conservative Borrower</v>
      </c>
      <c r="T181" s="3">
        <v>24</v>
      </c>
      <c r="U181" s="3">
        <f t="shared" si="42"/>
        <v>24</v>
      </c>
      <c r="V181" s="5" t="s">
        <v>22</v>
      </c>
      <c r="W181" s="5" t="s">
        <v>23</v>
      </c>
      <c r="X181" s="4">
        <v>364</v>
      </c>
      <c r="Y181" s="18">
        <v>0.48277227299999997</v>
      </c>
      <c r="Z181" s="5" t="s">
        <v>28</v>
      </c>
      <c r="AA181" s="3">
        <v>26</v>
      </c>
      <c r="AB181" s="4">
        <v>1314</v>
      </c>
      <c r="AC181" s="4">
        <v>9639.75</v>
      </c>
      <c r="AD181" s="4" t="str">
        <f t="shared" si="43"/>
        <v>Medium Income</v>
      </c>
      <c r="AE181" s="4">
        <v>53022</v>
      </c>
      <c r="AF181" s="18">
        <v>0.28175241400000001</v>
      </c>
      <c r="AG181" s="3">
        <v>0</v>
      </c>
      <c r="AH181" s="3">
        <v>54</v>
      </c>
      <c r="AI181" s="2" t="str">
        <f t="shared" si="44"/>
        <v>Medium Risk</v>
      </c>
    </row>
    <row r="182" spans="1:35" x14ac:dyDescent="0.25">
      <c r="A182" s="6">
        <v>43281</v>
      </c>
      <c r="B182" s="3">
        <v>47</v>
      </c>
      <c r="C182" s="3" t="str">
        <f t="shared" si="30"/>
        <v>Senior</v>
      </c>
      <c r="E182" s="4">
        <f t="shared" si="31"/>
        <v>163133.00004000001</v>
      </c>
      <c r="F182" s="3">
        <v>654</v>
      </c>
      <c r="G182" s="3">
        <f t="shared" si="32"/>
        <v>654</v>
      </c>
      <c r="H182" s="3" t="str">
        <f t="shared" si="33"/>
        <v>Excellent</v>
      </c>
      <c r="I182" s="5" t="s">
        <v>20</v>
      </c>
      <c r="J182" s="2" t="str">
        <f t="shared" si="34"/>
        <v>Employed</v>
      </c>
      <c r="K182" s="2" t="str">
        <f t="shared" si="35"/>
        <v>Employed</v>
      </c>
      <c r="L182" s="2" t="str">
        <f t="shared" si="36"/>
        <v>Employed</v>
      </c>
      <c r="M182" s="5" t="s">
        <v>21</v>
      </c>
      <c r="N182" s="2" t="str">
        <f t="shared" si="37"/>
        <v>Master</v>
      </c>
      <c r="O182" s="2" t="str">
        <f t="shared" si="38"/>
        <v>Master</v>
      </c>
      <c r="P182" s="4">
        <v>13145</v>
      </c>
      <c r="Q182" s="4">
        <f t="shared" si="39"/>
        <v>13145</v>
      </c>
      <c r="R182" s="18">
        <f t="shared" si="40"/>
        <v>8.0578423720380682E-2</v>
      </c>
      <c r="S182" s="18" t="str">
        <f t="shared" si="41"/>
        <v>Conservative Borrower</v>
      </c>
      <c r="U182" s="3">
        <f t="shared" si="42"/>
        <v>48</v>
      </c>
      <c r="V182" s="5" t="s">
        <v>26</v>
      </c>
      <c r="W182" s="5" t="s">
        <v>27</v>
      </c>
      <c r="X182" s="4">
        <v>210</v>
      </c>
      <c r="Y182" s="18">
        <v>0.107168337</v>
      </c>
      <c r="Z182" s="5" t="s">
        <v>31</v>
      </c>
      <c r="AA182" s="3">
        <v>27</v>
      </c>
      <c r="AB182" s="4">
        <v>687</v>
      </c>
      <c r="AC182" s="4">
        <v>13594.416670000001</v>
      </c>
      <c r="AD182" s="4" t="str">
        <f t="shared" si="43"/>
        <v>High Income</v>
      </c>
      <c r="AE182" s="4">
        <v>61994</v>
      </c>
      <c r="AF182" s="18">
        <v>0.196072881</v>
      </c>
      <c r="AG182" s="3">
        <v>1</v>
      </c>
      <c r="AH182" s="3">
        <v>32.799999999999997</v>
      </c>
      <c r="AI182" s="2" t="str">
        <f t="shared" si="44"/>
        <v>Low Risk</v>
      </c>
    </row>
    <row r="183" spans="1:35" x14ac:dyDescent="0.25">
      <c r="A183" s="6">
        <v>43282</v>
      </c>
      <c r="B183" s="3">
        <v>29</v>
      </c>
      <c r="C183" s="3" t="str">
        <f t="shared" si="30"/>
        <v>Mid</v>
      </c>
      <c r="D183" s="4">
        <v>51989</v>
      </c>
      <c r="E183" s="4">
        <f t="shared" si="31"/>
        <v>51989</v>
      </c>
      <c r="F183" s="3">
        <v>517</v>
      </c>
      <c r="G183" s="3">
        <f t="shared" si="32"/>
        <v>517</v>
      </c>
      <c r="H183" s="3" t="str">
        <f t="shared" si="33"/>
        <v>Fair</v>
      </c>
      <c r="I183" s="5" t="s">
        <v>20</v>
      </c>
      <c r="J183" s="2" t="str">
        <f t="shared" si="34"/>
        <v>Employed</v>
      </c>
      <c r="K183" s="2" t="str">
        <f t="shared" si="35"/>
        <v>Employed</v>
      </c>
      <c r="L183" s="2" t="str">
        <f t="shared" si="36"/>
        <v>Employed</v>
      </c>
      <c r="M183" s="5" t="s">
        <v>29</v>
      </c>
      <c r="N183" s="2" t="str">
        <f t="shared" si="37"/>
        <v>Bachelor</v>
      </c>
      <c r="O183" s="2" t="str">
        <f t="shared" si="38"/>
        <v>Bachelor</v>
      </c>
      <c r="P183" s="4">
        <v>26850</v>
      </c>
      <c r="Q183" s="4">
        <f t="shared" si="39"/>
        <v>26850</v>
      </c>
      <c r="R183" s="18">
        <f t="shared" si="40"/>
        <v>0.51645540402777512</v>
      </c>
      <c r="S183" s="18" t="str">
        <f t="shared" si="41"/>
        <v>Moderate Borrower</v>
      </c>
      <c r="T183" s="3">
        <v>72</v>
      </c>
      <c r="U183" s="3">
        <f t="shared" si="42"/>
        <v>72</v>
      </c>
      <c r="V183" s="5" t="s">
        <v>22</v>
      </c>
      <c r="W183" s="5" t="s">
        <v>27</v>
      </c>
      <c r="X183" s="4">
        <v>351</v>
      </c>
      <c r="Y183" s="18">
        <v>0.48614906099999999</v>
      </c>
      <c r="Z183" s="5" t="s">
        <v>38</v>
      </c>
      <c r="AA183" s="3">
        <v>22</v>
      </c>
      <c r="AB183" s="4">
        <v>1462</v>
      </c>
      <c r="AC183" s="4">
        <v>4332.4166670000004</v>
      </c>
      <c r="AD183" s="4" t="str">
        <f t="shared" si="43"/>
        <v>Low Income</v>
      </c>
      <c r="AE183" s="4">
        <v>44452</v>
      </c>
      <c r="AF183" s="18">
        <v>0.30828096799999999</v>
      </c>
      <c r="AG183" s="3">
        <v>0</v>
      </c>
      <c r="AH183" s="3">
        <v>58</v>
      </c>
      <c r="AI183" s="2" t="str">
        <f t="shared" si="44"/>
        <v>High Risk</v>
      </c>
    </row>
    <row r="184" spans="1:35" x14ac:dyDescent="0.25">
      <c r="A184" s="6">
        <v>43283</v>
      </c>
      <c r="B184" s="3">
        <v>27</v>
      </c>
      <c r="C184" s="3" t="str">
        <f t="shared" si="30"/>
        <v>Mid</v>
      </c>
      <c r="D184" s="4">
        <v>28941</v>
      </c>
      <c r="E184" s="4">
        <f t="shared" si="31"/>
        <v>28941</v>
      </c>
      <c r="F184" s="3">
        <v>612</v>
      </c>
      <c r="G184" s="3">
        <f t="shared" si="32"/>
        <v>612</v>
      </c>
      <c r="H184" s="3" t="str">
        <f t="shared" si="33"/>
        <v>Good</v>
      </c>
      <c r="I184" s="5" t="s">
        <v>20</v>
      </c>
      <c r="J184" s="2" t="str">
        <f t="shared" si="34"/>
        <v>Employed</v>
      </c>
      <c r="K184" s="2" t="str">
        <f t="shared" si="35"/>
        <v>Employed</v>
      </c>
      <c r="L184" s="2" t="str">
        <f t="shared" si="36"/>
        <v>Employed</v>
      </c>
      <c r="M184" s="5" t="s">
        <v>25</v>
      </c>
      <c r="N184" s="2" t="str">
        <f t="shared" si="37"/>
        <v>Associate</v>
      </c>
      <c r="O184" s="2" t="str">
        <f t="shared" si="38"/>
        <v>Associate</v>
      </c>
      <c r="P184" s="4">
        <v>15007</v>
      </c>
      <c r="Q184" s="4">
        <f t="shared" si="39"/>
        <v>15007</v>
      </c>
      <c r="R184" s="18">
        <f t="shared" si="40"/>
        <v>0.51853771466086174</v>
      </c>
      <c r="S184" s="18" t="str">
        <f t="shared" si="41"/>
        <v>Moderate Borrower</v>
      </c>
      <c r="T184" s="3">
        <v>60</v>
      </c>
      <c r="U184" s="3">
        <f t="shared" si="42"/>
        <v>60</v>
      </c>
      <c r="V184" s="5" t="s">
        <v>26</v>
      </c>
      <c r="W184" s="5" t="s">
        <v>27</v>
      </c>
      <c r="X184" s="4">
        <v>112</v>
      </c>
      <c r="Y184" s="18">
        <v>0.52845479500000003</v>
      </c>
      <c r="Z184" s="5" t="s">
        <v>31</v>
      </c>
      <c r="AA184" s="3">
        <v>23</v>
      </c>
      <c r="AB184" s="4">
        <v>1934</v>
      </c>
      <c r="AC184" s="4">
        <v>2411.75</v>
      </c>
      <c r="AD184" s="4" t="str">
        <f t="shared" si="43"/>
        <v>Low Income</v>
      </c>
      <c r="AE184" s="4">
        <v>44144</v>
      </c>
      <c r="AF184" s="18">
        <v>0.18813685699999999</v>
      </c>
      <c r="AG184" s="3">
        <v>0</v>
      </c>
      <c r="AH184" s="3">
        <v>57</v>
      </c>
      <c r="AI184" s="2" t="str">
        <f t="shared" si="44"/>
        <v>High Risk</v>
      </c>
    </row>
    <row r="185" spans="1:35" x14ac:dyDescent="0.25">
      <c r="A185" s="6">
        <v>43284</v>
      </c>
      <c r="B185" s="3">
        <v>45</v>
      </c>
      <c r="C185" s="3" t="str">
        <f t="shared" si="30"/>
        <v>Senior</v>
      </c>
      <c r="D185" s="4">
        <v>117455</v>
      </c>
      <c r="E185" s="4">
        <f t="shared" si="31"/>
        <v>117455</v>
      </c>
      <c r="F185" s="3">
        <v>652</v>
      </c>
      <c r="G185" s="3">
        <f t="shared" si="32"/>
        <v>652</v>
      </c>
      <c r="H185" s="3" t="str">
        <f t="shared" si="33"/>
        <v>Excellent</v>
      </c>
      <c r="I185" s="5" t="s">
        <v>45</v>
      </c>
      <c r="J185" s="2" t="str">
        <f t="shared" si="34"/>
        <v>Unemployed</v>
      </c>
      <c r="K185" s="2" t="str">
        <f t="shared" si="35"/>
        <v>Unemployed</v>
      </c>
      <c r="L185" s="2" t="str">
        <f t="shared" si="36"/>
        <v>Unemployed</v>
      </c>
      <c r="M185" s="5" t="s">
        <v>41</v>
      </c>
      <c r="N185" s="2" t="str">
        <f t="shared" si="37"/>
        <v>Doctorate</v>
      </c>
      <c r="O185" s="2" t="str">
        <f t="shared" si="38"/>
        <v>Doctorate</v>
      </c>
      <c r="P185" s="4">
        <v>19372</v>
      </c>
      <c r="Q185" s="4">
        <f t="shared" si="39"/>
        <v>19372</v>
      </c>
      <c r="R185" s="18">
        <f t="shared" si="40"/>
        <v>0.16493125026605934</v>
      </c>
      <c r="S185" s="18" t="str">
        <f t="shared" si="41"/>
        <v>Conservative Borrower</v>
      </c>
      <c r="T185" s="3">
        <v>48</v>
      </c>
      <c r="U185" s="3">
        <f t="shared" si="42"/>
        <v>48</v>
      </c>
      <c r="V185" s="5" t="s">
        <v>35</v>
      </c>
      <c r="W185" s="5" t="s">
        <v>23</v>
      </c>
      <c r="X185" s="4">
        <v>697</v>
      </c>
      <c r="Y185" s="18">
        <v>0.68091380599999995</v>
      </c>
      <c r="Z185" s="5" t="s">
        <v>38</v>
      </c>
      <c r="AA185" s="3">
        <v>26</v>
      </c>
      <c r="AB185" s="4">
        <v>3583</v>
      </c>
      <c r="AC185" s="4">
        <v>9787.9166669999995</v>
      </c>
      <c r="AD185" s="4" t="str">
        <f t="shared" si="43"/>
        <v>Medium Income</v>
      </c>
      <c r="AE185" s="4">
        <v>279360</v>
      </c>
      <c r="AF185" s="18">
        <v>0.18581062100000001</v>
      </c>
      <c r="AG185" s="3">
        <v>1</v>
      </c>
      <c r="AH185" s="3">
        <v>44.8</v>
      </c>
      <c r="AI185" s="2" t="str">
        <f t="shared" si="44"/>
        <v>Medium Risk</v>
      </c>
    </row>
    <row r="186" spans="1:35" x14ac:dyDescent="0.25">
      <c r="A186" s="6">
        <v>43285</v>
      </c>
      <c r="B186" s="3">
        <v>37</v>
      </c>
      <c r="C186" s="3" t="str">
        <f t="shared" si="30"/>
        <v>Mid</v>
      </c>
      <c r="D186" s="4">
        <v>68157</v>
      </c>
      <c r="E186" s="4">
        <f t="shared" si="31"/>
        <v>68157</v>
      </c>
      <c r="F186" s="3">
        <v>565</v>
      </c>
      <c r="G186" s="3">
        <f t="shared" si="32"/>
        <v>565</v>
      </c>
      <c r="H186" s="3" t="str">
        <f t="shared" si="33"/>
        <v>Good</v>
      </c>
      <c r="I186" s="5" t="s">
        <v>20</v>
      </c>
      <c r="J186" s="2" t="str">
        <f t="shared" si="34"/>
        <v>Employed</v>
      </c>
      <c r="K186" s="2" t="str">
        <f t="shared" si="35"/>
        <v>Employed</v>
      </c>
      <c r="L186" s="2" t="str">
        <f t="shared" si="36"/>
        <v>Employed</v>
      </c>
      <c r="M186" s="5" t="s">
        <v>29</v>
      </c>
      <c r="N186" s="2" t="str">
        <f t="shared" si="37"/>
        <v>Bachelor</v>
      </c>
      <c r="O186" s="2" t="str">
        <f t="shared" si="38"/>
        <v>Bachelor</v>
      </c>
      <c r="P186" s="4">
        <v>15091</v>
      </c>
      <c r="Q186" s="4">
        <f t="shared" si="39"/>
        <v>15091</v>
      </c>
      <c r="R186" s="18">
        <f t="shared" si="40"/>
        <v>0.22141526182196986</v>
      </c>
      <c r="S186" s="18" t="str">
        <f t="shared" si="41"/>
        <v>Conservative Borrower</v>
      </c>
      <c r="T186" s="3">
        <v>36</v>
      </c>
      <c r="U186" s="3">
        <f t="shared" si="42"/>
        <v>36</v>
      </c>
      <c r="V186" s="5" t="s">
        <v>22</v>
      </c>
      <c r="W186" s="5" t="s">
        <v>27</v>
      </c>
      <c r="X186" s="4">
        <v>394</v>
      </c>
      <c r="Y186" s="18">
        <v>8.5408128E-2</v>
      </c>
      <c r="Z186" s="5" t="s">
        <v>31</v>
      </c>
      <c r="AA186" s="3">
        <v>28</v>
      </c>
      <c r="AB186" s="4">
        <v>4080</v>
      </c>
      <c r="AC186" s="4">
        <v>5679.75</v>
      </c>
      <c r="AD186" s="4" t="str">
        <f t="shared" si="43"/>
        <v>Medium Income</v>
      </c>
      <c r="AE186" s="4">
        <v>3047</v>
      </c>
      <c r="AF186" s="18">
        <v>0.231503654</v>
      </c>
      <c r="AG186" s="3">
        <v>1</v>
      </c>
      <c r="AH186" s="3">
        <v>40</v>
      </c>
      <c r="AI186" s="2" t="str">
        <f t="shared" si="44"/>
        <v>Medium Risk</v>
      </c>
    </row>
    <row r="187" spans="1:35" x14ac:dyDescent="0.25">
      <c r="A187" s="6">
        <v>43286</v>
      </c>
      <c r="B187" s="3">
        <v>48</v>
      </c>
      <c r="C187" s="3" t="str">
        <f t="shared" si="30"/>
        <v>Senior</v>
      </c>
      <c r="E187" s="4">
        <f t="shared" si="31"/>
        <v>117456</v>
      </c>
      <c r="F187" s="3">
        <v>579</v>
      </c>
      <c r="G187" s="3">
        <f t="shared" si="32"/>
        <v>579</v>
      </c>
      <c r="H187" s="3" t="str">
        <f t="shared" si="33"/>
        <v>Good</v>
      </c>
      <c r="I187" s="5" t="s">
        <v>20</v>
      </c>
      <c r="J187" s="2" t="str">
        <f t="shared" si="34"/>
        <v>Employed</v>
      </c>
      <c r="K187" s="2" t="str">
        <f t="shared" si="35"/>
        <v>Employed</v>
      </c>
      <c r="L187" s="2" t="str">
        <f t="shared" si="36"/>
        <v>Employed</v>
      </c>
      <c r="M187" s="5" t="s">
        <v>21</v>
      </c>
      <c r="N187" s="2" t="str">
        <f t="shared" si="37"/>
        <v>Master</v>
      </c>
      <c r="O187" s="2" t="str">
        <f t="shared" si="38"/>
        <v>Master</v>
      </c>
      <c r="P187" s="4">
        <v>17310</v>
      </c>
      <c r="Q187" s="4">
        <f t="shared" si="39"/>
        <v>17310</v>
      </c>
      <c r="R187" s="18">
        <f t="shared" si="40"/>
        <v>0.14737433592153656</v>
      </c>
      <c r="S187" s="18" t="str">
        <f t="shared" si="41"/>
        <v>Conservative Borrower</v>
      </c>
      <c r="U187" s="3">
        <f t="shared" si="42"/>
        <v>55.043478260869563</v>
      </c>
      <c r="V187" s="5" t="s">
        <v>22</v>
      </c>
      <c r="W187" s="5" t="s">
        <v>27</v>
      </c>
      <c r="X187" s="4">
        <v>451</v>
      </c>
      <c r="Y187" s="18">
        <v>0.11822654</v>
      </c>
      <c r="Z187" s="5" t="s">
        <v>24</v>
      </c>
      <c r="AA187" s="3">
        <v>18</v>
      </c>
      <c r="AB187" s="4">
        <v>1689</v>
      </c>
      <c r="AC187" s="4">
        <v>9788</v>
      </c>
      <c r="AD187" s="4" t="str">
        <f t="shared" si="43"/>
        <v>Medium Income</v>
      </c>
      <c r="AE187" s="4">
        <v>11421</v>
      </c>
      <c r="AF187" s="18">
        <v>0.21889640699999999</v>
      </c>
      <c r="AG187" s="3">
        <v>1</v>
      </c>
      <c r="AH187" s="3">
        <v>39.200000000000003</v>
      </c>
      <c r="AI187" s="2" t="str">
        <f t="shared" si="44"/>
        <v>Low Risk</v>
      </c>
    </row>
    <row r="188" spans="1:35" x14ac:dyDescent="0.25">
      <c r="A188" s="6">
        <v>43287</v>
      </c>
      <c r="B188" s="3">
        <v>45</v>
      </c>
      <c r="C188" s="3" t="str">
        <f t="shared" si="30"/>
        <v>Senior</v>
      </c>
      <c r="D188" s="4">
        <v>84230</v>
      </c>
      <c r="E188" s="4">
        <f t="shared" si="31"/>
        <v>84230</v>
      </c>
      <c r="F188" s="3">
        <v>579</v>
      </c>
      <c r="G188" s="3">
        <f t="shared" si="32"/>
        <v>579</v>
      </c>
      <c r="H188" s="3" t="str">
        <f t="shared" si="33"/>
        <v>Good</v>
      </c>
      <c r="I188" s="5" t="s">
        <v>20</v>
      </c>
      <c r="J188" s="2" t="str">
        <f t="shared" si="34"/>
        <v>Employed</v>
      </c>
      <c r="K188" s="2" t="str">
        <f t="shared" si="35"/>
        <v>Employed</v>
      </c>
      <c r="L188" s="2" t="str">
        <f t="shared" si="36"/>
        <v>Employed</v>
      </c>
      <c r="M188" s="5" t="s">
        <v>29</v>
      </c>
      <c r="N188" s="2" t="str">
        <f t="shared" si="37"/>
        <v>Bachelor</v>
      </c>
      <c r="O188" s="2" t="str">
        <f t="shared" si="38"/>
        <v>Bachelor</v>
      </c>
      <c r="P188" s="4">
        <v>61376</v>
      </c>
      <c r="Q188" s="4">
        <f t="shared" si="39"/>
        <v>61376</v>
      </c>
      <c r="R188" s="18">
        <f t="shared" si="40"/>
        <v>0.72867149471684678</v>
      </c>
      <c r="S188" s="18" t="str">
        <f t="shared" si="41"/>
        <v>Moderate Borrower</v>
      </c>
      <c r="T188" s="3">
        <v>72</v>
      </c>
      <c r="U188" s="3">
        <f t="shared" si="42"/>
        <v>72</v>
      </c>
      <c r="V188" s="5" t="s">
        <v>22</v>
      </c>
      <c r="W188" s="5" t="s">
        <v>30</v>
      </c>
      <c r="X188" s="4">
        <v>565</v>
      </c>
      <c r="Y188" s="18">
        <v>9.3365906999999998E-2</v>
      </c>
      <c r="Z188" s="5" t="s">
        <v>24</v>
      </c>
      <c r="AA188" s="3">
        <v>34</v>
      </c>
      <c r="AB188" s="4">
        <v>922</v>
      </c>
      <c r="AC188" s="4">
        <v>7019.1666670000004</v>
      </c>
      <c r="AD188" s="4" t="str">
        <f t="shared" si="43"/>
        <v>Medium Income</v>
      </c>
      <c r="AE188" s="4">
        <v>14999</v>
      </c>
      <c r="AF188" s="18">
        <v>0.293986417</v>
      </c>
      <c r="AG188" s="3">
        <v>0</v>
      </c>
      <c r="AH188" s="3">
        <v>56</v>
      </c>
      <c r="AI188" s="2" t="str">
        <f t="shared" si="44"/>
        <v>High Risk</v>
      </c>
    </row>
    <row r="189" spans="1:35" x14ac:dyDescent="0.25">
      <c r="A189" s="6">
        <v>43288</v>
      </c>
      <c r="B189" s="3">
        <v>39</v>
      </c>
      <c r="C189" s="3" t="str">
        <f t="shared" si="30"/>
        <v>Mid</v>
      </c>
      <c r="D189" s="4">
        <v>47910</v>
      </c>
      <c r="E189" s="4">
        <f t="shared" si="31"/>
        <v>47910</v>
      </c>
      <c r="F189" s="3">
        <v>515</v>
      </c>
      <c r="G189" s="3">
        <f t="shared" si="32"/>
        <v>515</v>
      </c>
      <c r="H189" s="3" t="str">
        <f t="shared" si="33"/>
        <v>Fair</v>
      </c>
      <c r="I189" s="5" t="s">
        <v>52</v>
      </c>
      <c r="J189" s="2" t="str">
        <f t="shared" si="34"/>
        <v>EMPLOYED</v>
      </c>
      <c r="K189" s="2" t="str">
        <f t="shared" si="35"/>
        <v>Employed</v>
      </c>
      <c r="L189" s="2" t="str">
        <f t="shared" si="36"/>
        <v>Employed</v>
      </c>
      <c r="M189" s="5" t="s">
        <v>32</v>
      </c>
      <c r="N189" s="2" t="str">
        <f t="shared" si="37"/>
        <v>High School</v>
      </c>
      <c r="O189" s="2" t="str">
        <f t="shared" si="38"/>
        <v>High School</v>
      </c>
      <c r="P189" s="4">
        <v>25068</v>
      </c>
      <c r="Q189" s="4">
        <f t="shared" si="39"/>
        <v>25068</v>
      </c>
      <c r="R189" s="18">
        <f t="shared" si="40"/>
        <v>0.52323105823418914</v>
      </c>
      <c r="S189" s="18" t="str">
        <f t="shared" si="41"/>
        <v>Moderate Borrower</v>
      </c>
      <c r="T189" s="3">
        <v>24</v>
      </c>
      <c r="U189" s="3">
        <f t="shared" si="42"/>
        <v>24</v>
      </c>
      <c r="V189" s="5" t="s">
        <v>22</v>
      </c>
      <c r="W189" s="5" t="s">
        <v>27</v>
      </c>
      <c r="X189" s="4">
        <v>447</v>
      </c>
      <c r="Y189" s="18">
        <v>2.1372031E-2</v>
      </c>
      <c r="Z189" s="5" t="s">
        <v>31</v>
      </c>
      <c r="AA189" s="3">
        <v>17</v>
      </c>
      <c r="AB189" s="4">
        <v>3131</v>
      </c>
      <c r="AC189" s="4">
        <v>3992.5</v>
      </c>
      <c r="AD189" s="4" t="str">
        <f t="shared" si="43"/>
        <v>Low Income</v>
      </c>
      <c r="AE189" s="4">
        <v>57154</v>
      </c>
      <c r="AF189" s="18">
        <v>0.239197996</v>
      </c>
      <c r="AG189" s="3">
        <v>0</v>
      </c>
      <c r="AH189" s="3">
        <v>48</v>
      </c>
      <c r="AI189" s="2" t="str">
        <f t="shared" si="44"/>
        <v>Medium Risk</v>
      </c>
    </row>
    <row r="190" spans="1:35" x14ac:dyDescent="0.25">
      <c r="A190" s="6">
        <v>43289</v>
      </c>
      <c r="B190" s="3">
        <v>29</v>
      </c>
      <c r="C190" s="3" t="str">
        <f t="shared" si="30"/>
        <v>Mid</v>
      </c>
      <c r="D190" s="4">
        <v>37709</v>
      </c>
      <c r="E190" s="4">
        <f t="shared" si="31"/>
        <v>37709</v>
      </c>
      <c r="F190" s="3">
        <v>557</v>
      </c>
      <c r="G190" s="3">
        <f t="shared" si="32"/>
        <v>557</v>
      </c>
      <c r="H190" s="3" t="str">
        <f t="shared" si="33"/>
        <v>Good</v>
      </c>
      <c r="I190" s="5" t="s">
        <v>20</v>
      </c>
      <c r="J190" s="2" t="str">
        <f t="shared" si="34"/>
        <v>Employed</v>
      </c>
      <c r="K190" s="2" t="str">
        <f t="shared" si="35"/>
        <v>Employed</v>
      </c>
      <c r="L190" s="2" t="str">
        <f t="shared" si="36"/>
        <v>Employed</v>
      </c>
      <c r="M190" s="5" t="s">
        <v>32</v>
      </c>
      <c r="N190" s="2" t="str">
        <f t="shared" si="37"/>
        <v>High School</v>
      </c>
      <c r="O190" s="2" t="str">
        <f t="shared" si="38"/>
        <v>High School</v>
      </c>
      <c r="Q190" s="4">
        <f t="shared" si="39"/>
        <v>25183.596306068601</v>
      </c>
      <c r="R190" s="18">
        <f t="shared" si="40"/>
        <v>0.66784047060565388</v>
      </c>
      <c r="S190" s="18" t="str">
        <f t="shared" si="41"/>
        <v>Moderate Borrower</v>
      </c>
      <c r="T190" s="3">
        <v>60</v>
      </c>
      <c r="U190" s="3">
        <f t="shared" si="42"/>
        <v>60</v>
      </c>
      <c r="V190" s="5" t="s">
        <v>22</v>
      </c>
      <c r="W190" s="5" t="s">
        <v>23</v>
      </c>
      <c r="X190" s="4">
        <v>435</v>
      </c>
      <c r="Y190" s="18">
        <v>0.46297745800000001</v>
      </c>
      <c r="Z190" s="5" t="s">
        <v>28</v>
      </c>
      <c r="AA190" s="3">
        <v>25</v>
      </c>
      <c r="AB190" s="4">
        <v>1785</v>
      </c>
      <c r="AC190" s="4">
        <v>3142.416667</v>
      </c>
      <c r="AD190" s="4" t="str">
        <f t="shared" si="43"/>
        <v>Low Income</v>
      </c>
      <c r="AE190" s="4">
        <v>4672</v>
      </c>
      <c r="AF190" s="18">
        <v>0.304728</v>
      </c>
      <c r="AG190" s="3">
        <v>0</v>
      </c>
      <c r="AH190" s="3">
        <v>65</v>
      </c>
      <c r="AI190" s="2" t="str">
        <f t="shared" si="44"/>
        <v>High Risk</v>
      </c>
    </row>
    <row r="191" spans="1:35" x14ac:dyDescent="0.25">
      <c r="A191" s="6">
        <v>43290</v>
      </c>
      <c r="B191" s="3">
        <v>21</v>
      </c>
      <c r="C191" s="3" t="str">
        <f t="shared" si="30"/>
        <v>Young</v>
      </c>
      <c r="D191" s="4">
        <v>73625</v>
      </c>
      <c r="E191" s="4">
        <f t="shared" si="31"/>
        <v>73625</v>
      </c>
      <c r="G191" s="3">
        <f t="shared" si="32"/>
        <v>572.83333333333337</v>
      </c>
      <c r="H191" s="3" t="str">
        <f t="shared" si="33"/>
        <v>Good</v>
      </c>
      <c r="I191" s="5" t="s">
        <v>20</v>
      </c>
      <c r="J191" s="2" t="str">
        <f t="shared" si="34"/>
        <v>Employed</v>
      </c>
      <c r="K191" s="2" t="str">
        <f t="shared" si="35"/>
        <v>Employed</v>
      </c>
      <c r="L191" s="2" t="str">
        <f t="shared" si="36"/>
        <v>Employed</v>
      </c>
      <c r="M191" s="5" t="s">
        <v>29</v>
      </c>
      <c r="N191" s="2" t="str">
        <f t="shared" si="37"/>
        <v>Bachelor</v>
      </c>
      <c r="O191" s="2" t="str">
        <f t="shared" si="38"/>
        <v>Bachelor</v>
      </c>
      <c r="P191" s="4">
        <v>12927</v>
      </c>
      <c r="Q191" s="4">
        <f t="shared" si="39"/>
        <v>12927</v>
      </c>
      <c r="R191" s="18">
        <f t="shared" si="40"/>
        <v>0.17557894736842106</v>
      </c>
      <c r="S191" s="18" t="str">
        <f t="shared" si="41"/>
        <v>Conservative Borrower</v>
      </c>
      <c r="T191" s="3">
        <v>24</v>
      </c>
      <c r="U191" s="3">
        <f t="shared" si="42"/>
        <v>24</v>
      </c>
      <c r="V191" s="5" t="s">
        <v>26</v>
      </c>
      <c r="W191" s="5" t="s">
        <v>27</v>
      </c>
      <c r="X191" s="4">
        <v>182</v>
      </c>
      <c r="Y191" s="18">
        <v>0.192876458</v>
      </c>
      <c r="Z191" s="5" t="s">
        <v>24</v>
      </c>
      <c r="AA191" s="3">
        <v>21</v>
      </c>
      <c r="AB191" s="4">
        <v>1176</v>
      </c>
      <c r="AC191" s="4">
        <v>6135.4166670000004</v>
      </c>
      <c r="AD191" s="4" t="str">
        <f t="shared" si="43"/>
        <v>Medium Income</v>
      </c>
      <c r="AE191" s="4">
        <v>138741</v>
      </c>
      <c r="AF191" s="18">
        <v>0.20860741999999999</v>
      </c>
      <c r="AG191" s="3">
        <v>0</v>
      </c>
      <c r="AH191" s="3">
        <v>58</v>
      </c>
      <c r="AI191" s="2" t="str">
        <f t="shared" si="44"/>
        <v>High Risk</v>
      </c>
    </row>
    <row r="192" spans="1:35" x14ac:dyDescent="0.25">
      <c r="A192" s="6">
        <v>43291</v>
      </c>
      <c r="B192" s="3">
        <v>34</v>
      </c>
      <c r="C192" s="3" t="str">
        <f t="shared" si="30"/>
        <v>Mid</v>
      </c>
      <c r="D192" s="4">
        <v>19757</v>
      </c>
      <c r="E192" s="4">
        <f t="shared" si="31"/>
        <v>19757</v>
      </c>
      <c r="F192" s="3">
        <v>592</v>
      </c>
      <c r="G192" s="3">
        <f t="shared" si="32"/>
        <v>592</v>
      </c>
      <c r="H192" s="3" t="str">
        <f t="shared" si="33"/>
        <v>Good</v>
      </c>
      <c r="I192" s="5" t="s">
        <v>20</v>
      </c>
      <c r="J192" s="2" t="str">
        <f t="shared" si="34"/>
        <v>Employed</v>
      </c>
      <c r="K192" s="2" t="str">
        <f t="shared" si="35"/>
        <v>Employed</v>
      </c>
      <c r="L192" s="2" t="str">
        <f t="shared" si="36"/>
        <v>Employed</v>
      </c>
      <c r="M192" s="5" t="s">
        <v>25</v>
      </c>
      <c r="N192" s="2" t="str">
        <f t="shared" si="37"/>
        <v>Associate</v>
      </c>
      <c r="O192" s="2" t="str">
        <f t="shared" si="38"/>
        <v>Associate</v>
      </c>
      <c r="P192" s="4">
        <v>17292</v>
      </c>
      <c r="Q192" s="4">
        <f t="shared" si="39"/>
        <v>17292</v>
      </c>
      <c r="R192" s="18">
        <f t="shared" si="40"/>
        <v>0.8752340942450777</v>
      </c>
      <c r="S192" s="18" t="str">
        <f t="shared" si="41"/>
        <v>Moderate Borrower</v>
      </c>
      <c r="T192" s="3">
        <v>120</v>
      </c>
      <c r="U192" s="3">
        <f t="shared" si="42"/>
        <v>120</v>
      </c>
      <c r="V192" s="5" t="s">
        <v>22</v>
      </c>
      <c r="W192" s="5" t="s">
        <v>30</v>
      </c>
      <c r="X192" s="4">
        <v>385</v>
      </c>
      <c r="Y192" s="18">
        <v>0.18107852899999999</v>
      </c>
      <c r="Z192" s="5" t="s">
        <v>31</v>
      </c>
      <c r="AA192" s="3">
        <v>28</v>
      </c>
      <c r="AB192" s="4">
        <v>3053</v>
      </c>
      <c r="AC192" s="4">
        <v>1646.416667</v>
      </c>
      <c r="AD192" s="4" t="str">
        <f t="shared" si="43"/>
        <v>Low Income</v>
      </c>
      <c r="AE192" s="4">
        <v>2757</v>
      </c>
      <c r="AF192" s="18">
        <v>0.254743575</v>
      </c>
      <c r="AG192" s="3">
        <v>0</v>
      </c>
      <c r="AH192" s="3">
        <v>53</v>
      </c>
      <c r="AI192" s="2" t="str">
        <f t="shared" si="44"/>
        <v>Medium Risk</v>
      </c>
    </row>
    <row r="193" spans="1:35" x14ac:dyDescent="0.25">
      <c r="A193" s="6">
        <v>43292</v>
      </c>
      <c r="B193" s="3">
        <v>50</v>
      </c>
      <c r="C193" s="3" t="str">
        <f t="shared" si="30"/>
        <v>Senior</v>
      </c>
      <c r="D193" s="4">
        <v>111020</v>
      </c>
      <c r="E193" s="4">
        <f t="shared" si="31"/>
        <v>111020</v>
      </c>
      <c r="F193" s="3">
        <v>498</v>
      </c>
      <c r="G193" s="3">
        <f t="shared" si="32"/>
        <v>498</v>
      </c>
      <c r="H193" s="3" t="str">
        <f t="shared" si="33"/>
        <v>Fair</v>
      </c>
      <c r="I193" s="5" t="s">
        <v>20</v>
      </c>
      <c r="J193" s="2" t="str">
        <f t="shared" si="34"/>
        <v>Employed</v>
      </c>
      <c r="K193" s="2" t="str">
        <f t="shared" si="35"/>
        <v>Employed</v>
      </c>
      <c r="L193" s="2" t="str">
        <f t="shared" si="36"/>
        <v>Employed</v>
      </c>
      <c r="M193" s="5" t="s">
        <v>25</v>
      </c>
      <c r="N193" s="2" t="str">
        <f t="shared" si="37"/>
        <v>Associate</v>
      </c>
      <c r="O193" s="2" t="str">
        <f t="shared" si="38"/>
        <v>Associate</v>
      </c>
      <c r="P193" s="4">
        <v>23552</v>
      </c>
      <c r="Q193" s="4">
        <f t="shared" si="39"/>
        <v>23552</v>
      </c>
      <c r="R193" s="18">
        <f t="shared" si="40"/>
        <v>0.21214195640425149</v>
      </c>
      <c r="S193" s="18" t="str">
        <f t="shared" si="41"/>
        <v>Conservative Borrower</v>
      </c>
      <c r="T193" s="3">
        <v>12</v>
      </c>
      <c r="U193" s="3">
        <f t="shared" si="42"/>
        <v>12</v>
      </c>
      <c r="V193" s="5" t="s">
        <v>22</v>
      </c>
      <c r="W193" s="5" t="s">
        <v>30</v>
      </c>
      <c r="X193" s="4">
        <v>496</v>
      </c>
      <c r="Y193" s="18">
        <v>0.45212912900000002</v>
      </c>
      <c r="Z193" s="5" t="s">
        <v>34</v>
      </c>
      <c r="AA193" s="3">
        <v>23</v>
      </c>
      <c r="AB193" s="4">
        <v>2429</v>
      </c>
      <c r="AC193" s="4">
        <v>9251.6666669999995</v>
      </c>
      <c r="AD193" s="4" t="str">
        <f t="shared" si="43"/>
        <v>Medium Income</v>
      </c>
      <c r="AE193" s="4">
        <v>30012</v>
      </c>
      <c r="AF193" s="18">
        <v>0.242604556</v>
      </c>
      <c r="AG193" s="3">
        <v>1</v>
      </c>
      <c r="AH193" s="3">
        <v>44</v>
      </c>
      <c r="AI193" s="2" t="str">
        <f t="shared" si="44"/>
        <v>Medium Risk</v>
      </c>
    </row>
    <row r="194" spans="1:35" x14ac:dyDescent="0.25">
      <c r="A194" s="6">
        <v>43293</v>
      </c>
      <c r="B194" s="3">
        <v>42</v>
      </c>
      <c r="C194" s="3" t="str">
        <f t="shared" ref="C194:C257" si="45">IF(B194&lt;25,"Young",IF(B194&lt;40,"Mid",IF(B194&lt;60,"Senior","Old")))</f>
        <v>Senior</v>
      </c>
      <c r="D194" s="4">
        <v>54202</v>
      </c>
      <c r="E194" s="4">
        <f t="shared" ref="E194:E257" si="46">IF(D194="",AC194*12,D194)</f>
        <v>54202</v>
      </c>
      <c r="F194" s="3">
        <v>553</v>
      </c>
      <c r="G194" s="3">
        <f t="shared" ref="G194:G257" si="47">IF(F194="",AVERAGEIF($AA$2:$AA$2648,AA194,$F$2:$F$2648),F194)</f>
        <v>553</v>
      </c>
      <c r="H194" s="3" t="str">
        <f t="shared" ref="H194:H257" si="48">IF(G194&lt;450,"Poor", IF(G194&lt;550,"Fair",IF(G194&lt;650,"Good","Excellent")))</f>
        <v>Good</v>
      </c>
      <c r="I194" s="5" t="s">
        <v>45</v>
      </c>
      <c r="J194" s="2" t="str">
        <f t="shared" ref="J194:J257" si="49">TRIM(CLEAN(I194))</f>
        <v>Unemployed</v>
      </c>
      <c r="K194" s="2" t="str">
        <f t="shared" ref="K194:K257" si="50">PROPER(J194)</f>
        <v>Unemployed</v>
      </c>
      <c r="L194" s="2" t="str">
        <f t="shared" ref="L194:L257" si="51">IF(K194="","Employed",K194)</f>
        <v>Unemployed</v>
      </c>
      <c r="M194" s="5" t="s">
        <v>32</v>
      </c>
      <c r="N194" s="2" t="str">
        <f t="shared" ref="N194:N257" si="52">TRIM(CLEAN(M194))</f>
        <v>High School</v>
      </c>
      <c r="O194" s="2" t="str">
        <f t="shared" ref="O194:O257" si="53">IF(N194="","Bachelor",N194)</f>
        <v>High School</v>
      </c>
      <c r="P194" s="4">
        <v>12176</v>
      </c>
      <c r="Q194" s="4">
        <f t="shared" ref="Q194:Q257" si="54">IF(P194="",(AVERAGEIFS($P$2:$P$2648,$Z$2:$Z$2648,Z194,$AD$2:$AD$2648,AD194)),P194)</f>
        <v>12176</v>
      </c>
      <c r="R194" s="18">
        <f t="shared" ref="R194:R257" si="55">Q194/E194</f>
        <v>0.22464115715287258</v>
      </c>
      <c r="S194" s="18" t="str">
        <f t="shared" ref="S194:S257" si="56">IF(R194 &lt;= 0.5, "Conservative Borrower", IF(R194 &lt;= 1, "Moderate Borrower", "Aggressive Borrower"))</f>
        <v>Conservative Borrower</v>
      </c>
      <c r="T194" s="3">
        <v>60</v>
      </c>
      <c r="U194" s="3">
        <f t="shared" ref="U194:U257" si="57">IF(T194="",AVERAGEIFS($T$2:$T$2648,$Z$2:$Z$2648,Z194,$AD$2:$AD$2648,AD194),T194)</f>
        <v>60</v>
      </c>
      <c r="V194" s="5" t="s">
        <v>26</v>
      </c>
      <c r="W194" s="5" t="s">
        <v>30</v>
      </c>
      <c r="X194" s="4">
        <v>292</v>
      </c>
      <c r="Y194" s="18">
        <v>5.1871199999999999E-2</v>
      </c>
      <c r="Z194" s="5" t="s">
        <v>38</v>
      </c>
      <c r="AA194" s="3">
        <v>22</v>
      </c>
      <c r="AB194" s="4">
        <v>4326</v>
      </c>
      <c r="AC194" s="4">
        <v>4516.8333329999996</v>
      </c>
      <c r="AD194" s="4" t="str">
        <f t="shared" ref="AD194:AD257" si="58">IF(AC194&lt;=5000,"Low Income",IF(AC194&lt;=12000,"Medium Income","High Income"))</f>
        <v>Low Income</v>
      </c>
      <c r="AE194" s="4">
        <v>4212</v>
      </c>
      <c r="AF194" s="18">
        <v>0.23900797900000001</v>
      </c>
      <c r="AG194" s="3">
        <v>0</v>
      </c>
      <c r="AH194" s="3">
        <v>65</v>
      </c>
      <c r="AI194" s="2" t="str">
        <f t="shared" ref="AI194:AI257" si="59">IF(AH194&lt;40,"Low Risk", IF(AH194&lt;55,"Medium Risk", IF(AH194&lt;70,"High Risk","Very High Risk")))</f>
        <v>High Risk</v>
      </c>
    </row>
    <row r="195" spans="1:35" x14ac:dyDescent="0.25">
      <c r="A195" s="6">
        <v>43294</v>
      </c>
      <c r="B195" s="3">
        <v>25</v>
      </c>
      <c r="C195" s="3" t="str">
        <f t="shared" si="45"/>
        <v>Mid</v>
      </c>
      <c r="D195" s="4">
        <v>36184</v>
      </c>
      <c r="E195" s="4">
        <f t="shared" si="46"/>
        <v>36184</v>
      </c>
      <c r="F195" s="3">
        <v>620</v>
      </c>
      <c r="G195" s="3">
        <f t="shared" si="47"/>
        <v>620</v>
      </c>
      <c r="H195" s="3" t="str">
        <f t="shared" si="48"/>
        <v>Good</v>
      </c>
      <c r="I195" s="5" t="s">
        <v>20</v>
      </c>
      <c r="J195" s="2" t="str">
        <f t="shared" si="49"/>
        <v>Employed</v>
      </c>
      <c r="K195" s="2" t="str">
        <f t="shared" si="50"/>
        <v>Employed</v>
      </c>
      <c r="L195" s="2" t="str">
        <f t="shared" si="51"/>
        <v>Employed</v>
      </c>
      <c r="M195" s="5" t="s">
        <v>21</v>
      </c>
      <c r="N195" s="2" t="str">
        <f t="shared" si="52"/>
        <v>Master</v>
      </c>
      <c r="O195" s="2" t="str">
        <f t="shared" si="53"/>
        <v>Master</v>
      </c>
      <c r="Q195" s="4">
        <f t="shared" si="54"/>
        <v>25183.596306068601</v>
      </c>
      <c r="R195" s="18">
        <f t="shared" si="55"/>
        <v>0.69598707456523878</v>
      </c>
      <c r="S195" s="18" t="str">
        <f t="shared" si="56"/>
        <v>Moderate Borrower</v>
      </c>
      <c r="T195" s="3">
        <v>48</v>
      </c>
      <c r="U195" s="3">
        <f t="shared" si="57"/>
        <v>48</v>
      </c>
      <c r="V195" s="5" t="s">
        <v>26</v>
      </c>
      <c r="W195" s="5" t="s">
        <v>34</v>
      </c>
      <c r="X195" s="4">
        <v>210</v>
      </c>
      <c r="Y195" s="18">
        <v>0.227832641</v>
      </c>
      <c r="Z195" s="5" t="s">
        <v>28</v>
      </c>
      <c r="AA195" s="3">
        <v>38</v>
      </c>
      <c r="AB195" s="4">
        <v>2111</v>
      </c>
      <c r="AC195" s="4">
        <v>3015.333333</v>
      </c>
      <c r="AD195" s="4" t="str">
        <f t="shared" si="58"/>
        <v>Low Income</v>
      </c>
      <c r="AE195" s="4">
        <v>40775</v>
      </c>
      <c r="AF195" s="18">
        <v>0.19552508199999999</v>
      </c>
      <c r="AG195" s="3">
        <v>0</v>
      </c>
      <c r="AH195" s="3">
        <v>53</v>
      </c>
      <c r="AI195" s="2" t="str">
        <f t="shared" si="59"/>
        <v>Medium Risk</v>
      </c>
    </row>
    <row r="196" spans="1:35" x14ac:dyDescent="0.25">
      <c r="A196" s="6">
        <v>43295</v>
      </c>
      <c r="B196" s="3">
        <v>42</v>
      </c>
      <c r="C196" s="3" t="str">
        <f t="shared" si="45"/>
        <v>Senior</v>
      </c>
      <c r="D196" s="4">
        <v>56320</v>
      </c>
      <c r="E196" s="4">
        <f t="shared" si="46"/>
        <v>56320</v>
      </c>
      <c r="F196" s="3">
        <v>603</v>
      </c>
      <c r="G196" s="3">
        <f t="shared" si="47"/>
        <v>603</v>
      </c>
      <c r="H196" s="3" t="str">
        <f t="shared" si="48"/>
        <v>Good</v>
      </c>
      <c r="I196" s="5" t="s">
        <v>20</v>
      </c>
      <c r="J196" s="2" t="str">
        <f t="shared" si="49"/>
        <v>Employed</v>
      </c>
      <c r="K196" s="2" t="str">
        <f t="shared" si="50"/>
        <v>Employed</v>
      </c>
      <c r="L196" s="2" t="str">
        <f t="shared" si="51"/>
        <v>Employed</v>
      </c>
      <c r="M196" s="5" t="s">
        <v>21</v>
      </c>
      <c r="N196" s="2" t="str">
        <f t="shared" si="52"/>
        <v>Master</v>
      </c>
      <c r="O196" s="2" t="str">
        <f t="shared" si="53"/>
        <v>Master</v>
      </c>
      <c r="P196" s="4">
        <v>21883</v>
      </c>
      <c r="Q196" s="4">
        <f t="shared" si="54"/>
        <v>21883</v>
      </c>
      <c r="R196" s="18">
        <f t="shared" si="55"/>
        <v>0.38854758522727273</v>
      </c>
      <c r="S196" s="18" t="str">
        <f t="shared" si="56"/>
        <v>Conservative Borrower</v>
      </c>
      <c r="T196" s="3">
        <v>60</v>
      </c>
      <c r="U196" s="3">
        <f t="shared" si="57"/>
        <v>60</v>
      </c>
      <c r="V196" s="5" t="s">
        <v>22</v>
      </c>
      <c r="W196" s="5" t="s">
        <v>30</v>
      </c>
      <c r="X196" s="4">
        <v>653</v>
      </c>
      <c r="Y196" s="18">
        <v>6.9661939000000006E-2</v>
      </c>
      <c r="Z196" s="5" t="s">
        <v>38</v>
      </c>
      <c r="AA196" s="3">
        <v>31</v>
      </c>
      <c r="AB196" s="4">
        <v>2478</v>
      </c>
      <c r="AC196" s="4">
        <v>4693.3333329999996</v>
      </c>
      <c r="AD196" s="4" t="str">
        <f t="shared" si="58"/>
        <v>Low Income</v>
      </c>
      <c r="AE196" s="4">
        <v>314536</v>
      </c>
      <c r="AF196" s="18">
        <v>0.200452406</v>
      </c>
      <c r="AG196" s="3">
        <v>1</v>
      </c>
      <c r="AH196" s="3">
        <v>32</v>
      </c>
      <c r="AI196" s="2" t="str">
        <f t="shared" si="59"/>
        <v>Low Risk</v>
      </c>
    </row>
    <row r="197" spans="1:35" x14ac:dyDescent="0.25">
      <c r="A197" s="6">
        <v>43296</v>
      </c>
      <c r="B197" s="3">
        <v>44</v>
      </c>
      <c r="C197" s="3" t="str">
        <f t="shared" si="45"/>
        <v>Senior</v>
      </c>
      <c r="D197" s="4">
        <v>111257</v>
      </c>
      <c r="E197" s="4">
        <f t="shared" si="46"/>
        <v>111257</v>
      </c>
      <c r="F197" s="3">
        <v>487</v>
      </c>
      <c r="G197" s="3">
        <f t="shared" si="47"/>
        <v>487</v>
      </c>
      <c r="H197" s="3" t="str">
        <f t="shared" si="48"/>
        <v>Fair</v>
      </c>
      <c r="I197" s="5" t="s">
        <v>20</v>
      </c>
      <c r="J197" s="2" t="str">
        <f t="shared" si="49"/>
        <v>Employed</v>
      </c>
      <c r="K197" s="2" t="str">
        <f t="shared" si="50"/>
        <v>Employed</v>
      </c>
      <c r="L197" s="2" t="str">
        <f t="shared" si="51"/>
        <v>Employed</v>
      </c>
      <c r="M197" s="5" t="s">
        <v>25</v>
      </c>
      <c r="N197" s="2" t="str">
        <f t="shared" si="52"/>
        <v>Associate</v>
      </c>
      <c r="O197" s="2" t="str">
        <f t="shared" si="53"/>
        <v>Associate</v>
      </c>
      <c r="P197" s="4">
        <v>18609</v>
      </c>
      <c r="Q197" s="4">
        <f t="shared" si="54"/>
        <v>18609</v>
      </c>
      <c r="R197" s="18">
        <f t="shared" si="55"/>
        <v>0.16726138580044403</v>
      </c>
      <c r="S197" s="18" t="str">
        <f t="shared" si="56"/>
        <v>Conservative Borrower</v>
      </c>
      <c r="T197" s="3">
        <v>60</v>
      </c>
      <c r="U197" s="3">
        <f t="shared" si="57"/>
        <v>60</v>
      </c>
      <c r="V197" s="5" t="s">
        <v>26</v>
      </c>
      <c r="W197" s="5" t="s">
        <v>27</v>
      </c>
      <c r="X197" s="4">
        <v>525</v>
      </c>
      <c r="Y197" s="18">
        <v>0.185945256</v>
      </c>
      <c r="Z197" s="5" t="s">
        <v>31</v>
      </c>
      <c r="AA197" s="3">
        <v>25</v>
      </c>
      <c r="AB197" s="4">
        <v>1370</v>
      </c>
      <c r="AC197" s="4">
        <v>9271.4166669999995</v>
      </c>
      <c r="AD197" s="4" t="str">
        <f t="shared" si="58"/>
        <v>Medium Income</v>
      </c>
      <c r="AE197" s="4">
        <v>1850</v>
      </c>
      <c r="AF197" s="18">
        <v>0.27396421100000001</v>
      </c>
      <c r="AG197" s="3">
        <v>1</v>
      </c>
      <c r="AH197" s="3">
        <v>40</v>
      </c>
      <c r="AI197" s="2" t="str">
        <f t="shared" si="59"/>
        <v>Medium Risk</v>
      </c>
    </row>
    <row r="198" spans="1:35" x14ac:dyDescent="0.25">
      <c r="A198" s="6">
        <v>43297</v>
      </c>
      <c r="B198" s="3">
        <v>29</v>
      </c>
      <c r="C198" s="3" t="str">
        <f t="shared" si="45"/>
        <v>Mid</v>
      </c>
      <c r="D198" s="4">
        <v>55172</v>
      </c>
      <c r="E198" s="4">
        <f t="shared" si="46"/>
        <v>55172</v>
      </c>
      <c r="F198" s="3">
        <v>606</v>
      </c>
      <c r="G198" s="3">
        <f t="shared" si="47"/>
        <v>606</v>
      </c>
      <c r="H198" s="3" t="str">
        <f t="shared" si="48"/>
        <v>Good</v>
      </c>
      <c r="I198" s="5" t="s">
        <v>20</v>
      </c>
      <c r="J198" s="2" t="str">
        <f t="shared" si="49"/>
        <v>Employed</v>
      </c>
      <c r="K198" s="2" t="str">
        <f t="shared" si="50"/>
        <v>Employed</v>
      </c>
      <c r="L198" s="2" t="str">
        <f t="shared" si="51"/>
        <v>Employed</v>
      </c>
      <c r="M198" s="5" t="s">
        <v>29</v>
      </c>
      <c r="N198" s="2" t="str">
        <f t="shared" si="52"/>
        <v>Bachelor</v>
      </c>
      <c r="O198" s="2" t="str">
        <f t="shared" si="53"/>
        <v>Bachelor</v>
      </c>
      <c r="P198" s="4">
        <v>40220</v>
      </c>
      <c r="Q198" s="4">
        <f t="shared" si="54"/>
        <v>40220</v>
      </c>
      <c r="R198" s="18">
        <f t="shared" si="55"/>
        <v>0.72899296744725584</v>
      </c>
      <c r="S198" s="18" t="str">
        <f t="shared" si="56"/>
        <v>Moderate Borrower</v>
      </c>
      <c r="T198" s="3">
        <v>36</v>
      </c>
      <c r="U198" s="3">
        <f t="shared" si="57"/>
        <v>36</v>
      </c>
      <c r="V198" s="5" t="s">
        <v>22</v>
      </c>
      <c r="W198" s="5" t="s">
        <v>27</v>
      </c>
      <c r="X198" s="4">
        <v>317</v>
      </c>
      <c r="Y198" s="18">
        <v>0.57611669899999995</v>
      </c>
      <c r="Z198" s="5" t="s">
        <v>38</v>
      </c>
      <c r="AA198" s="3">
        <v>31</v>
      </c>
      <c r="AB198" s="4">
        <v>14454</v>
      </c>
      <c r="AC198" s="4">
        <v>4597.6666670000004</v>
      </c>
      <c r="AD198" s="4" t="str">
        <f t="shared" si="58"/>
        <v>Low Income</v>
      </c>
      <c r="AE198" s="4">
        <v>74216</v>
      </c>
      <c r="AF198" s="18">
        <v>0.22385482200000001</v>
      </c>
      <c r="AG198" s="3">
        <v>0</v>
      </c>
      <c r="AH198" s="3">
        <v>55</v>
      </c>
      <c r="AI198" s="2" t="str">
        <f t="shared" si="59"/>
        <v>High Risk</v>
      </c>
    </row>
    <row r="199" spans="1:35" x14ac:dyDescent="0.25">
      <c r="A199" s="6">
        <v>43298</v>
      </c>
      <c r="B199" s="3">
        <v>41</v>
      </c>
      <c r="C199" s="3" t="str">
        <f t="shared" si="45"/>
        <v>Senior</v>
      </c>
      <c r="D199" s="4">
        <v>29020</v>
      </c>
      <c r="E199" s="4">
        <f t="shared" si="46"/>
        <v>29020</v>
      </c>
      <c r="F199" s="3">
        <v>583</v>
      </c>
      <c r="G199" s="3">
        <f t="shared" si="47"/>
        <v>583</v>
      </c>
      <c r="H199" s="3" t="str">
        <f t="shared" si="48"/>
        <v>Good</v>
      </c>
      <c r="I199" s="5" t="s">
        <v>20</v>
      </c>
      <c r="J199" s="2" t="str">
        <f t="shared" si="49"/>
        <v>Employed</v>
      </c>
      <c r="K199" s="2" t="str">
        <f t="shared" si="50"/>
        <v>Employed</v>
      </c>
      <c r="L199" s="2" t="str">
        <f t="shared" si="51"/>
        <v>Employed</v>
      </c>
      <c r="M199" s="5" t="s">
        <v>32</v>
      </c>
      <c r="N199" s="2" t="str">
        <f t="shared" si="52"/>
        <v>High School</v>
      </c>
      <c r="O199" s="2" t="str">
        <f t="shared" si="53"/>
        <v>High School</v>
      </c>
      <c r="P199" s="4">
        <v>16570</v>
      </c>
      <c r="Q199" s="4">
        <f t="shared" si="54"/>
        <v>16570</v>
      </c>
      <c r="R199" s="18">
        <f t="shared" si="55"/>
        <v>0.57098552722260509</v>
      </c>
      <c r="S199" s="18" t="str">
        <f t="shared" si="56"/>
        <v>Moderate Borrower</v>
      </c>
      <c r="T199" s="3">
        <v>60</v>
      </c>
      <c r="U199" s="3">
        <f t="shared" si="57"/>
        <v>60</v>
      </c>
      <c r="V199" s="5" t="s">
        <v>22</v>
      </c>
      <c r="W199" s="5" t="s">
        <v>27</v>
      </c>
      <c r="X199" s="4">
        <v>158</v>
      </c>
      <c r="Y199" s="18">
        <v>0.173766477</v>
      </c>
      <c r="Z199" s="5" t="s">
        <v>24</v>
      </c>
      <c r="AA199" s="3">
        <v>23</v>
      </c>
      <c r="AB199" s="4">
        <v>713</v>
      </c>
      <c r="AC199" s="4">
        <v>2418.333333</v>
      </c>
      <c r="AD199" s="4" t="str">
        <f t="shared" si="58"/>
        <v>Low Income</v>
      </c>
      <c r="AE199" s="4">
        <v>11602</v>
      </c>
      <c r="AF199" s="18">
        <v>0.23190913699999999</v>
      </c>
      <c r="AG199" s="3">
        <v>0</v>
      </c>
      <c r="AH199" s="3">
        <v>55</v>
      </c>
      <c r="AI199" s="2" t="str">
        <f t="shared" si="59"/>
        <v>High Risk</v>
      </c>
    </row>
    <row r="200" spans="1:35" x14ac:dyDescent="0.25">
      <c r="A200" s="6">
        <v>43299</v>
      </c>
      <c r="B200" s="3">
        <v>40</v>
      </c>
      <c r="C200" s="3" t="str">
        <f t="shared" si="45"/>
        <v>Senior</v>
      </c>
      <c r="D200" s="4">
        <v>19990</v>
      </c>
      <c r="E200" s="4">
        <f t="shared" si="46"/>
        <v>19990</v>
      </c>
      <c r="F200" s="3">
        <v>564</v>
      </c>
      <c r="G200" s="3">
        <f t="shared" si="47"/>
        <v>564</v>
      </c>
      <c r="H200" s="3" t="str">
        <f t="shared" si="48"/>
        <v>Good</v>
      </c>
      <c r="I200" s="5" t="s">
        <v>20</v>
      </c>
      <c r="J200" s="2" t="str">
        <f t="shared" si="49"/>
        <v>Employed</v>
      </c>
      <c r="K200" s="2" t="str">
        <f t="shared" si="50"/>
        <v>Employed</v>
      </c>
      <c r="L200" s="2" t="str">
        <f t="shared" si="51"/>
        <v>Employed</v>
      </c>
      <c r="M200" s="5" t="s">
        <v>29</v>
      </c>
      <c r="N200" s="2" t="str">
        <f t="shared" si="52"/>
        <v>Bachelor</v>
      </c>
      <c r="O200" s="2" t="str">
        <f t="shared" si="53"/>
        <v>Bachelor</v>
      </c>
      <c r="P200" s="4">
        <v>11236</v>
      </c>
      <c r="Q200" s="4">
        <f t="shared" si="54"/>
        <v>11236</v>
      </c>
      <c r="R200" s="18">
        <f t="shared" si="55"/>
        <v>0.56208104052026009</v>
      </c>
      <c r="S200" s="18" t="str">
        <f t="shared" si="56"/>
        <v>Moderate Borrower</v>
      </c>
      <c r="T200" s="3">
        <v>24</v>
      </c>
      <c r="U200" s="3">
        <f t="shared" si="57"/>
        <v>24</v>
      </c>
      <c r="V200" s="5" t="s">
        <v>35</v>
      </c>
      <c r="W200" s="5" t="s">
        <v>27</v>
      </c>
      <c r="X200" s="4">
        <v>511</v>
      </c>
      <c r="Y200" s="18">
        <v>0.26027698999999999</v>
      </c>
      <c r="Z200" s="5" t="s">
        <v>28</v>
      </c>
      <c r="AA200" s="3">
        <v>28</v>
      </c>
      <c r="AB200" s="4">
        <v>1477</v>
      </c>
      <c r="AC200" s="4">
        <v>1665.833333</v>
      </c>
      <c r="AD200" s="4" t="str">
        <f t="shared" si="58"/>
        <v>Low Income</v>
      </c>
      <c r="AE200" s="4">
        <v>93057</v>
      </c>
      <c r="AF200" s="18">
        <v>0.19175895200000001</v>
      </c>
      <c r="AG200" s="3">
        <v>0</v>
      </c>
      <c r="AH200" s="3">
        <v>53</v>
      </c>
      <c r="AI200" s="2" t="str">
        <f t="shared" si="59"/>
        <v>Medium Risk</v>
      </c>
    </row>
    <row r="201" spans="1:35" x14ac:dyDescent="0.25">
      <c r="A201" s="6">
        <v>43300</v>
      </c>
      <c r="B201" s="3">
        <v>26</v>
      </c>
      <c r="C201" s="3" t="str">
        <f t="shared" si="45"/>
        <v>Mid</v>
      </c>
      <c r="D201" s="4">
        <v>196442</v>
      </c>
      <c r="E201" s="4">
        <f t="shared" si="46"/>
        <v>196442</v>
      </c>
      <c r="G201" s="3">
        <f t="shared" si="47"/>
        <v>570.23428571428576</v>
      </c>
      <c r="H201" s="3" t="str">
        <f t="shared" si="48"/>
        <v>Good</v>
      </c>
      <c r="I201" s="5" t="s">
        <v>20</v>
      </c>
      <c r="J201" s="2" t="str">
        <f t="shared" si="49"/>
        <v>Employed</v>
      </c>
      <c r="K201" s="2" t="str">
        <f t="shared" si="50"/>
        <v>Employed</v>
      </c>
      <c r="L201" s="2" t="str">
        <f t="shared" si="51"/>
        <v>Employed</v>
      </c>
      <c r="M201" s="5" t="s">
        <v>25</v>
      </c>
      <c r="N201" s="2" t="str">
        <f t="shared" si="52"/>
        <v>Associate</v>
      </c>
      <c r="O201" s="2" t="str">
        <f t="shared" si="53"/>
        <v>Associate</v>
      </c>
      <c r="P201" s="4">
        <v>25519</v>
      </c>
      <c r="Q201" s="4">
        <f t="shared" si="54"/>
        <v>25519</v>
      </c>
      <c r="R201" s="18">
        <f t="shared" si="55"/>
        <v>0.12990602824243289</v>
      </c>
      <c r="S201" s="18" t="str">
        <f t="shared" si="56"/>
        <v>Conservative Borrower</v>
      </c>
      <c r="T201" s="3">
        <v>24</v>
      </c>
      <c r="U201" s="3">
        <f t="shared" si="57"/>
        <v>24</v>
      </c>
      <c r="V201" s="5" t="s">
        <v>26</v>
      </c>
      <c r="W201" s="5" t="s">
        <v>27</v>
      </c>
      <c r="X201" s="4">
        <v>326</v>
      </c>
      <c r="Y201" s="18">
        <v>0.16936509899999999</v>
      </c>
      <c r="Z201" s="5" t="s">
        <v>38</v>
      </c>
      <c r="AA201" s="3">
        <v>25</v>
      </c>
      <c r="AB201" s="4">
        <v>4763</v>
      </c>
      <c r="AC201" s="4">
        <v>16370.166670000001</v>
      </c>
      <c r="AD201" s="4" t="str">
        <f t="shared" si="58"/>
        <v>High Income</v>
      </c>
      <c r="AE201" s="4">
        <v>6837</v>
      </c>
      <c r="AF201" s="18">
        <v>0.19914517100000001</v>
      </c>
      <c r="AG201" s="3">
        <v>1</v>
      </c>
      <c r="AH201" s="3">
        <v>40.799999999999997</v>
      </c>
      <c r="AI201" s="2" t="str">
        <f t="shared" si="59"/>
        <v>Medium Risk</v>
      </c>
    </row>
    <row r="202" spans="1:35" x14ac:dyDescent="0.25">
      <c r="A202" s="6">
        <v>43301</v>
      </c>
      <c r="B202" s="3">
        <v>44</v>
      </c>
      <c r="C202" s="3" t="str">
        <f t="shared" si="45"/>
        <v>Senior</v>
      </c>
      <c r="D202" s="4">
        <v>21725</v>
      </c>
      <c r="E202" s="4">
        <f t="shared" si="46"/>
        <v>21725</v>
      </c>
      <c r="G202" s="3">
        <f t="shared" si="47"/>
        <v>549.5</v>
      </c>
      <c r="H202" s="3" t="str">
        <f t="shared" si="48"/>
        <v>Fair</v>
      </c>
      <c r="I202" s="5" t="s">
        <v>52</v>
      </c>
      <c r="J202" s="2" t="str">
        <f t="shared" si="49"/>
        <v>EMPLOYED</v>
      </c>
      <c r="K202" s="2" t="str">
        <f t="shared" si="50"/>
        <v>Employed</v>
      </c>
      <c r="L202" s="2" t="str">
        <f t="shared" si="51"/>
        <v>Employed</v>
      </c>
      <c r="M202" s="5" t="s">
        <v>29</v>
      </c>
      <c r="N202" s="2" t="str">
        <f t="shared" si="52"/>
        <v>Bachelor</v>
      </c>
      <c r="O202" s="2" t="str">
        <f t="shared" si="53"/>
        <v>Bachelor</v>
      </c>
      <c r="P202" s="4">
        <v>38766</v>
      </c>
      <c r="Q202" s="4">
        <f t="shared" si="54"/>
        <v>38766</v>
      </c>
      <c r="R202" s="18">
        <f t="shared" si="55"/>
        <v>1.7843958573072498</v>
      </c>
      <c r="S202" s="18" t="str">
        <f t="shared" si="56"/>
        <v>Aggressive Borrower</v>
      </c>
      <c r="T202" s="3">
        <v>48</v>
      </c>
      <c r="U202" s="3">
        <f t="shared" si="57"/>
        <v>48</v>
      </c>
      <c r="V202" s="5" t="s">
        <v>26</v>
      </c>
      <c r="W202" s="5" t="s">
        <v>30</v>
      </c>
      <c r="X202" s="4">
        <v>206</v>
      </c>
      <c r="Y202" s="18">
        <v>0.42732657600000001</v>
      </c>
      <c r="Z202" s="5" t="s">
        <v>38</v>
      </c>
      <c r="AA202" s="3">
        <v>10</v>
      </c>
      <c r="AB202" s="4">
        <v>2332</v>
      </c>
      <c r="AC202" s="4">
        <v>1810.416667</v>
      </c>
      <c r="AD202" s="4" t="str">
        <f t="shared" si="58"/>
        <v>Low Income</v>
      </c>
      <c r="AE202" s="4">
        <v>53042</v>
      </c>
      <c r="AF202" s="18">
        <v>0.23937071800000001</v>
      </c>
      <c r="AG202" s="3">
        <v>0</v>
      </c>
      <c r="AH202" s="3">
        <v>52</v>
      </c>
      <c r="AI202" s="2" t="str">
        <f t="shared" si="59"/>
        <v>Medium Risk</v>
      </c>
    </row>
    <row r="203" spans="1:35" x14ac:dyDescent="0.25">
      <c r="A203" s="6">
        <v>43302</v>
      </c>
      <c r="B203" s="3">
        <v>46</v>
      </c>
      <c r="C203" s="3" t="str">
        <f t="shared" si="45"/>
        <v>Senior</v>
      </c>
      <c r="D203" s="4">
        <v>49098</v>
      </c>
      <c r="E203" s="4">
        <f t="shared" si="46"/>
        <v>49098</v>
      </c>
      <c r="F203" s="3">
        <v>472</v>
      </c>
      <c r="G203" s="3">
        <f t="shared" si="47"/>
        <v>472</v>
      </c>
      <c r="H203" s="3" t="str">
        <f t="shared" si="48"/>
        <v>Fair</v>
      </c>
      <c r="I203" s="5" t="s">
        <v>20</v>
      </c>
      <c r="J203" s="2" t="str">
        <f t="shared" si="49"/>
        <v>Employed</v>
      </c>
      <c r="K203" s="2" t="str">
        <f t="shared" si="50"/>
        <v>Employed</v>
      </c>
      <c r="L203" s="2" t="str">
        <f t="shared" si="51"/>
        <v>Employed</v>
      </c>
      <c r="M203" s="5" t="s">
        <v>25</v>
      </c>
      <c r="N203" s="2" t="str">
        <f t="shared" si="52"/>
        <v>Associate</v>
      </c>
      <c r="O203" s="2" t="str">
        <f t="shared" si="53"/>
        <v>Associate</v>
      </c>
      <c r="P203" s="4">
        <v>31990</v>
      </c>
      <c r="Q203" s="4">
        <f t="shared" si="54"/>
        <v>31990</v>
      </c>
      <c r="R203" s="18">
        <f t="shared" si="55"/>
        <v>0.65155403478756768</v>
      </c>
      <c r="S203" s="18" t="str">
        <f t="shared" si="56"/>
        <v>Moderate Borrower</v>
      </c>
      <c r="T203" s="3">
        <v>72</v>
      </c>
      <c r="U203" s="3">
        <f t="shared" si="57"/>
        <v>72</v>
      </c>
      <c r="V203" s="5" t="s">
        <v>22</v>
      </c>
      <c r="W203" s="5" t="s">
        <v>27</v>
      </c>
      <c r="X203" s="4">
        <v>352</v>
      </c>
      <c r="Y203" s="18">
        <v>0.126462887</v>
      </c>
      <c r="Z203" s="5" t="s">
        <v>28</v>
      </c>
      <c r="AA203" s="3">
        <v>27</v>
      </c>
      <c r="AB203" s="4">
        <v>11754</v>
      </c>
      <c r="AC203" s="4">
        <v>4091.5</v>
      </c>
      <c r="AD203" s="4" t="str">
        <f t="shared" si="58"/>
        <v>Low Income</v>
      </c>
      <c r="AE203" s="4">
        <v>2088</v>
      </c>
      <c r="AF203" s="18">
        <v>0.33258932000000002</v>
      </c>
      <c r="AG203" s="3">
        <v>0</v>
      </c>
      <c r="AH203" s="3">
        <v>57</v>
      </c>
      <c r="AI203" s="2" t="str">
        <f t="shared" si="59"/>
        <v>High Risk</v>
      </c>
    </row>
    <row r="204" spans="1:35" x14ac:dyDescent="0.25">
      <c r="A204" s="6">
        <v>43303</v>
      </c>
      <c r="B204" s="3">
        <v>52</v>
      </c>
      <c r="C204" s="3" t="str">
        <f t="shared" si="45"/>
        <v>Senior</v>
      </c>
      <c r="D204" s="4">
        <v>33061</v>
      </c>
      <c r="E204" s="4">
        <f t="shared" si="46"/>
        <v>33061</v>
      </c>
      <c r="F204" s="3">
        <v>640</v>
      </c>
      <c r="G204" s="3">
        <f t="shared" si="47"/>
        <v>640</v>
      </c>
      <c r="H204" s="3" t="str">
        <f t="shared" si="48"/>
        <v>Good</v>
      </c>
      <c r="J204" s="2" t="str">
        <f t="shared" si="49"/>
        <v/>
      </c>
      <c r="K204" s="2" t="str">
        <f t="shared" si="50"/>
        <v/>
      </c>
      <c r="L204" s="2" t="str">
        <f t="shared" si="51"/>
        <v>Employed</v>
      </c>
      <c r="M204" s="5" t="s">
        <v>25</v>
      </c>
      <c r="N204" s="2" t="str">
        <f t="shared" si="52"/>
        <v>Associate</v>
      </c>
      <c r="O204" s="2" t="str">
        <f t="shared" si="53"/>
        <v>Associate</v>
      </c>
      <c r="P204" s="4">
        <v>11580</v>
      </c>
      <c r="Q204" s="4">
        <f t="shared" si="54"/>
        <v>11580</v>
      </c>
      <c r="R204" s="18">
        <f t="shared" si="55"/>
        <v>0.35026163757902062</v>
      </c>
      <c r="S204" s="18" t="str">
        <f t="shared" si="56"/>
        <v>Conservative Borrower</v>
      </c>
      <c r="T204" s="3">
        <v>36</v>
      </c>
      <c r="U204" s="3">
        <f t="shared" si="57"/>
        <v>36</v>
      </c>
      <c r="V204" s="5" t="s">
        <v>22</v>
      </c>
      <c r="W204" s="5" t="s">
        <v>23</v>
      </c>
      <c r="X204" s="4">
        <v>384</v>
      </c>
      <c r="Y204" s="18">
        <v>0.30525133399999999</v>
      </c>
      <c r="Z204" s="5" t="s">
        <v>38</v>
      </c>
      <c r="AA204" s="3">
        <v>19</v>
      </c>
      <c r="AB204" s="4">
        <v>9144</v>
      </c>
      <c r="AC204" s="4">
        <v>2755.083333</v>
      </c>
      <c r="AD204" s="4" t="str">
        <f t="shared" si="58"/>
        <v>Low Income</v>
      </c>
      <c r="AE204" s="4">
        <v>79011</v>
      </c>
      <c r="AF204" s="18">
        <v>0.16335096199999999</v>
      </c>
      <c r="AG204" s="3">
        <v>1</v>
      </c>
      <c r="AH204" s="3">
        <v>39.200000000000003</v>
      </c>
      <c r="AI204" s="2" t="str">
        <f t="shared" si="59"/>
        <v>Low Risk</v>
      </c>
    </row>
    <row r="205" spans="1:35" x14ac:dyDescent="0.25">
      <c r="A205" s="6">
        <v>43304</v>
      </c>
      <c r="B205" s="3">
        <v>52</v>
      </c>
      <c r="C205" s="3" t="str">
        <f t="shared" si="45"/>
        <v>Senior</v>
      </c>
      <c r="E205" s="4">
        <f t="shared" si="46"/>
        <v>91077</v>
      </c>
      <c r="F205" s="3">
        <v>550</v>
      </c>
      <c r="G205" s="3">
        <f t="shared" si="47"/>
        <v>550</v>
      </c>
      <c r="H205" s="3" t="str">
        <f t="shared" si="48"/>
        <v>Good</v>
      </c>
      <c r="I205" s="5" t="s">
        <v>20</v>
      </c>
      <c r="J205" s="2" t="str">
        <f t="shared" si="49"/>
        <v>Employed</v>
      </c>
      <c r="K205" s="2" t="str">
        <f t="shared" si="50"/>
        <v>Employed</v>
      </c>
      <c r="L205" s="2" t="str">
        <f t="shared" si="51"/>
        <v>Employed</v>
      </c>
      <c r="M205" s="5" t="s">
        <v>32</v>
      </c>
      <c r="N205" s="2" t="str">
        <f t="shared" si="52"/>
        <v>High School</v>
      </c>
      <c r="O205" s="2" t="str">
        <f t="shared" si="53"/>
        <v>High School</v>
      </c>
      <c r="P205" s="4">
        <v>37597</v>
      </c>
      <c r="Q205" s="4">
        <f t="shared" si="54"/>
        <v>37597</v>
      </c>
      <c r="R205" s="18">
        <f t="shared" si="55"/>
        <v>0.41280454999615712</v>
      </c>
      <c r="S205" s="18" t="str">
        <f t="shared" si="56"/>
        <v>Conservative Borrower</v>
      </c>
      <c r="U205" s="3">
        <f t="shared" si="57"/>
        <v>55.043478260869563</v>
      </c>
      <c r="V205" s="5" t="s">
        <v>26</v>
      </c>
      <c r="W205" s="5" t="s">
        <v>34</v>
      </c>
      <c r="X205" s="4">
        <v>917</v>
      </c>
      <c r="Y205" s="18">
        <v>0.115573778</v>
      </c>
      <c r="Z205" s="5" t="s">
        <v>24</v>
      </c>
      <c r="AA205" s="3">
        <v>22</v>
      </c>
      <c r="AB205" s="4">
        <v>3363</v>
      </c>
      <c r="AC205" s="4">
        <v>7589.75</v>
      </c>
      <c r="AD205" s="4" t="str">
        <f t="shared" si="58"/>
        <v>Medium Income</v>
      </c>
      <c r="AE205" s="4">
        <v>5342</v>
      </c>
      <c r="AF205" s="18">
        <v>0.29177735500000002</v>
      </c>
      <c r="AG205" s="3">
        <v>0</v>
      </c>
      <c r="AH205" s="3">
        <v>51</v>
      </c>
      <c r="AI205" s="2" t="str">
        <f t="shared" si="59"/>
        <v>Medium Risk</v>
      </c>
    </row>
    <row r="206" spans="1:35" x14ac:dyDescent="0.25">
      <c r="A206" s="6">
        <v>43305</v>
      </c>
      <c r="B206" s="3">
        <v>23</v>
      </c>
      <c r="C206" s="3" t="str">
        <f t="shared" si="45"/>
        <v>Young</v>
      </c>
      <c r="D206" s="4">
        <v>17270</v>
      </c>
      <c r="E206" s="4">
        <f t="shared" si="46"/>
        <v>17270</v>
      </c>
      <c r="F206" s="3">
        <v>593</v>
      </c>
      <c r="G206" s="3">
        <f t="shared" si="47"/>
        <v>593</v>
      </c>
      <c r="H206" s="3" t="str">
        <f t="shared" si="48"/>
        <v>Good</v>
      </c>
      <c r="I206" s="5" t="s">
        <v>20</v>
      </c>
      <c r="J206" s="2" t="str">
        <f t="shared" si="49"/>
        <v>Employed</v>
      </c>
      <c r="K206" s="2" t="str">
        <f t="shared" si="50"/>
        <v>Employed</v>
      </c>
      <c r="L206" s="2" t="str">
        <f t="shared" si="51"/>
        <v>Employed</v>
      </c>
      <c r="M206" s="5" t="s">
        <v>32</v>
      </c>
      <c r="N206" s="2" t="str">
        <f t="shared" si="52"/>
        <v>High School</v>
      </c>
      <c r="O206" s="2" t="str">
        <f t="shared" si="53"/>
        <v>High School</v>
      </c>
      <c r="P206" s="4">
        <v>28352</v>
      </c>
      <c r="Q206" s="4">
        <f t="shared" si="54"/>
        <v>28352</v>
      </c>
      <c r="R206" s="18">
        <f t="shared" si="55"/>
        <v>1.6416907932831499</v>
      </c>
      <c r="S206" s="18" t="str">
        <f t="shared" si="56"/>
        <v>Aggressive Borrower</v>
      </c>
      <c r="T206" s="3">
        <v>36</v>
      </c>
      <c r="U206" s="3">
        <f t="shared" si="57"/>
        <v>36</v>
      </c>
      <c r="V206" s="5" t="s">
        <v>26</v>
      </c>
      <c r="W206" s="5" t="s">
        <v>23</v>
      </c>
      <c r="X206" s="4">
        <v>858</v>
      </c>
      <c r="Y206" s="18">
        <v>0.24435031099999999</v>
      </c>
      <c r="Z206" s="5" t="s">
        <v>24</v>
      </c>
      <c r="AA206" s="3">
        <v>24</v>
      </c>
      <c r="AB206" s="4">
        <v>24249</v>
      </c>
      <c r="AC206" s="4">
        <v>1439.166667</v>
      </c>
      <c r="AD206" s="4" t="str">
        <f t="shared" si="58"/>
        <v>Low Income</v>
      </c>
      <c r="AE206" s="4">
        <v>25827</v>
      </c>
      <c r="AF206" s="18">
        <v>0.20815769100000001</v>
      </c>
      <c r="AG206" s="3">
        <v>0</v>
      </c>
      <c r="AH206" s="3">
        <v>54</v>
      </c>
      <c r="AI206" s="2" t="str">
        <f t="shared" si="59"/>
        <v>Medium Risk</v>
      </c>
    </row>
    <row r="207" spans="1:35" x14ac:dyDescent="0.25">
      <c r="A207" s="6">
        <v>43306</v>
      </c>
      <c r="B207" s="3">
        <v>28</v>
      </c>
      <c r="C207" s="3" t="str">
        <f t="shared" si="45"/>
        <v>Mid</v>
      </c>
      <c r="D207" s="4">
        <v>137635</v>
      </c>
      <c r="E207" s="4">
        <f t="shared" si="46"/>
        <v>137635</v>
      </c>
      <c r="F207" s="3">
        <v>622</v>
      </c>
      <c r="G207" s="3">
        <f t="shared" si="47"/>
        <v>622</v>
      </c>
      <c r="H207" s="3" t="str">
        <f t="shared" si="48"/>
        <v>Good</v>
      </c>
      <c r="I207" s="5" t="s">
        <v>20</v>
      </c>
      <c r="J207" s="2" t="str">
        <f t="shared" si="49"/>
        <v>Employed</v>
      </c>
      <c r="K207" s="2" t="str">
        <f t="shared" si="50"/>
        <v>Employed</v>
      </c>
      <c r="L207" s="2" t="str">
        <f t="shared" si="51"/>
        <v>Employed</v>
      </c>
      <c r="M207" s="5" t="s">
        <v>21</v>
      </c>
      <c r="N207" s="2" t="str">
        <f t="shared" si="52"/>
        <v>Master</v>
      </c>
      <c r="O207" s="2" t="str">
        <f t="shared" si="53"/>
        <v>Master</v>
      </c>
      <c r="P207" s="4">
        <v>12414</v>
      </c>
      <c r="Q207" s="4">
        <f t="shared" si="54"/>
        <v>12414</v>
      </c>
      <c r="R207" s="18">
        <f t="shared" si="55"/>
        <v>9.0195081193010493E-2</v>
      </c>
      <c r="S207" s="18" t="str">
        <f t="shared" si="56"/>
        <v>Conservative Borrower</v>
      </c>
      <c r="T207" s="3">
        <v>48</v>
      </c>
      <c r="U207" s="3">
        <f t="shared" si="57"/>
        <v>48</v>
      </c>
      <c r="V207" s="5" t="s">
        <v>35</v>
      </c>
      <c r="W207" s="5" t="s">
        <v>23</v>
      </c>
      <c r="X207" s="4">
        <v>285</v>
      </c>
      <c r="Y207" s="18">
        <v>0.36631171899999998</v>
      </c>
      <c r="Z207" s="5" t="s">
        <v>24</v>
      </c>
      <c r="AA207" s="3">
        <v>18</v>
      </c>
      <c r="AB207" s="4">
        <v>1133</v>
      </c>
      <c r="AC207" s="4">
        <v>11469.583329999999</v>
      </c>
      <c r="AD207" s="4" t="str">
        <f t="shared" si="58"/>
        <v>Medium Income</v>
      </c>
      <c r="AE207" s="4">
        <v>8385</v>
      </c>
      <c r="AF207" s="18">
        <v>0.1571312</v>
      </c>
      <c r="AG207" s="3">
        <v>1</v>
      </c>
      <c r="AH207" s="3">
        <v>40.799999999999997</v>
      </c>
      <c r="AI207" s="2" t="str">
        <f t="shared" si="59"/>
        <v>Medium Risk</v>
      </c>
    </row>
    <row r="208" spans="1:35" x14ac:dyDescent="0.25">
      <c r="A208" s="6">
        <v>43307</v>
      </c>
      <c r="B208" s="3">
        <v>46</v>
      </c>
      <c r="C208" s="3" t="str">
        <f t="shared" si="45"/>
        <v>Senior</v>
      </c>
      <c r="D208" s="4">
        <v>44523</v>
      </c>
      <c r="E208" s="4">
        <f t="shared" si="46"/>
        <v>44523</v>
      </c>
      <c r="F208" s="3">
        <v>613</v>
      </c>
      <c r="G208" s="3">
        <f t="shared" si="47"/>
        <v>613</v>
      </c>
      <c r="H208" s="3" t="str">
        <f t="shared" si="48"/>
        <v>Good</v>
      </c>
      <c r="I208" s="5" t="s">
        <v>45</v>
      </c>
      <c r="J208" s="2" t="str">
        <f t="shared" si="49"/>
        <v>Unemployed</v>
      </c>
      <c r="K208" s="2" t="str">
        <f t="shared" si="50"/>
        <v>Unemployed</v>
      </c>
      <c r="L208" s="2" t="str">
        <f t="shared" si="51"/>
        <v>Unemployed</v>
      </c>
      <c r="M208" s="5" t="s">
        <v>32</v>
      </c>
      <c r="N208" s="2" t="str">
        <f t="shared" si="52"/>
        <v>High School</v>
      </c>
      <c r="O208" s="2" t="str">
        <f t="shared" si="53"/>
        <v>High School</v>
      </c>
      <c r="P208" s="4">
        <v>12648</v>
      </c>
      <c r="Q208" s="4">
        <f t="shared" si="54"/>
        <v>12648</v>
      </c>
      <c r="R208" s="18">
        <f t="shared" si="55"/>
        <v>0.284077892325315</v>
      </c>
      <c r="S208" s="18" t="str">
        <f t="shared" si="56"/>
        <v>Conservative Borrower</v>
      </c>
      <c r="T208" s="3">
        <v>96</v>
      </c>
      <c r="U208" s="3">
        <f t="shared" si="57"/>
        <v>96</v>
      </c>
      <c r="V208" s="5" t="s">
        <v>22</v>
      </c>
      <c r="W208" s="5" t="s">
        <v>27</v>
      </c>
      <c r="X208" s="4">
        <v>90</v>
      </c>
      <c r="Y208" s="18">
        <v>0.42280868599999999</v>
      </c>
      <c r="Z208" s="5" t="s">
        <v>24</v>
      </c>
      <c r="AA208" s="3">
        <v>30</v>
      </c>
      <c r="AB208" s="4">
        <v>2266</v>
      </c>
      <c r="AC208" s="4">
        <v>3710.25</v>
      </c>
      <c r="AD208" s="4" t="str">
        <f t="shared" si="58"/>
        <v>Low Income</v>
      </c>
      <c r="AE208" s="4">
        <v>6932</v>
      </c>
      <c r="AF208" s="18">
        <v>0.255169233</v>
      </c>
      <c r="AG208" s="3">
        <v>0</v>
      </c>
      <c r="AH208" s="3">
        <v>56</v>
      </c>
      <c r="AI208" s="2" t="str">
        <f t="shared" si="59"/>
        <v>High Risk</v>
      </c>
    </row>
    <row r="209" spans="1:35" x14ac:dyDescent="0.25">
      <c r="A209" s="6">
        <v>43308</v>
      </c>
      <c r="B209" s="3">
        <v>46</v>
      </c>
      <c r="C209" s="3" t="str">
        <f t="shared" si="45"/>
        <v>Senior</v>
      </c>
      <c r="E209" s="4">
        <f t="shared" si="46"/>
        <v>40998</v>
      </c>
      <c r="F209" s="3">
        <v>576</v>
      </c>
      <c r="G209" s="3">
        <f t="shared" si="47"/>
        <v>576</v>
      </c>
      <c r="H209" s="3" t="str">
        <f t="shared" si="48"/>
        <v>Good</v>
      </c>
      <c r="I209" s="5" t="s">
        <v>20</v>
      </c>
      <c r="J209" s="2" t="str">
        <f t="shared" si="49"/>
        <v>Employed</v>
      </c>
      <c r="K209" s="2" t="str">
        <f t="shared" si="50"/>
        <v>Employed</v>
      </c>
      <c r="L209" s="2" t="str">
        <f t="shared" si="51"/>
        <v>Employed</v>
      </c>
      <c r="M209" s="5" t="s">
        <v>32</v>
      </c>
      <c r="N209" s="2" t="str">
        <f t="shared" si="52"/>
        <v>High School</v>
      </c>
      <c r="O209" s="2" t="str">
        <f t="shared" si="53"/>
        <v>High School</v>
      </c>
      <c r="P209" s="4">
        <v>29172</v>
      </c>
      <c r="Q209" s="4">
        <f t="shared" si="54"/>
        <v>29172</v>
      </c>
      <c r="R209" s="18">
        <f t="shared" si="55"/>
        <v>0.71154690472705984</v>
      </c>
      <c r="S209" s="18" t="str">
        <f t="shared" si="56"/>
        <v>Moderate Borrower</v>
      </c>
      <c r="U209" s="3">
        <f t="shared" si="57"/>
        <v>53.018181818181816</v>
      </c>
      <c r="V209" s="5" t="s">
        <v>26</v>
      </c>
      <c r="W209" s="5" t="s">
        <v>27</v>
      </c>
      <c r="X209" s="4">
        <v>463</v>
      </c>
      <c r="Y209" s="18">
        <v>0.71108371299999995</v>
      </c>
      <c r="Z209" s="5" t="s">
        <v>28</v>
      </c>
      <c r="AA209" s="3">
        <v>23</v>
      </c>
      <c r="AB209" s="4">
        <v>2493</v>
      </c>
      <c r="AC209" s="4">
        <v>3416.5</v>
      </c>
      <c r="AD209" s="4" t="str">
        <f t="shared" si="58"/>
        <v>Low Income</v>
      </c>
      <c r="AE209" s="4">
        <v>7970</v>
      </c>
      <c r="AF209" s="18">
        <v>0.24596710299999999</v>
      </c>
      <c r="AG209" s="3">
        <v>0</v>
      </c>
      <c r="AH209" s="3">
        <v>58</v>
      </c>
      <c r="AI209" s="2" t="str">
        <f t="shared" si="59"/>
        <v>High Risk</v>
      </c>
    </row>
    <row r="210" spans="1:35" x14ac:dyDescent="0.25">
      <c r="A210" s="6">
        <v>43309</v>
      </c>
      <c r="B210" s="3">
        <v>46</v>
      </c>
      <c r="C210" s="3" t="str">
        <f t="shared" si="45"/>
        <v>Senior</v>
      </c>
      <c r="D210" s="4">
        <v>49839</v>
      </c>
      <c r="E210" s="4">
        <f t="shared" si="46"/>
        <v>49839</v>
      </c>
      <c r="F210" s="3">
        <v>558</v>
      </c>
      <c r="G210" s="3">
        <f t="shared" si="47"/>
        <v>558</v>
      </c>
      <c r="H210" s="3" t="str">
        <f t="shared" si="48"/>
        <v>Good</v>
      </c>
      <c r="I210" s="5" t="s">
        <v>20</v>
      </c>
      <c r="J210" s="2" t="str">
        <f t="shared" si="49"/>
        <v>Employed</v>
      </c>
      <c r="K210" s="2" t="str">
        <f t="shared" si="50"/>
        <v>Employed</v>
      </c>
      <c r="L210" s="2" t="str">
        <f t="shared" si="51"/>
        <v>Employed</v>
      </c>
      <c r="M210" s="5" t="s">
        <v>25</v>
      </c>
      <c r="N210" s="2" t="str">
        <f t="shared" si="52"/>
        <v>Associate</v>
      </c>
      <c r="O210" s="2" t="str">
        <f t="shared" si="53"/>
        <v>Associate</v>
      </c>
      <c r="P210" s="4">
        <v>34869</v>
      </c>
      <c r="Q210" s="4">
        <f t="shared" si="54"/>
        <v>34869</v>
      </c>
      <c r="R210" s="18">
        <f t="shared" si="55"/>
        <v>0.69963281767290675</v>
      </c>
      <c r="S210" s="18" t="str">
        <f t="shared" si="56"/>
        <v>Moderate Borrower</v>
      </c>
      <c r="T210" s="3">
        <v>108</v>
      </c>
      <c r="U210" s="3">
        <f t="shared" si="57"/>
        <v>108</v>
      </c>
      <c r="V210" s="5" t="s">
        <v>26</v>
      </c>
      <c r="W210" s="5" t="s">
        <v>30</v>
      </c>
      <c r="X210" s="4">
        <v>565</v>
      </c>
      <c r="Y210" s="18">
        <v>0.26047307600000003</v>
      </c>
      <c r="Z210" s="5" t="s">
        <v>38</v>
      </c>
      <c r="AA210" s="3">
        <v>26</v>
      </c>
      <c r="AB210" s="4">
        <v>15200</v>
      </c>
      <c r="AC210" s="4">
        <v>4153.25</v>
      </c>
      <c r="AD210" s="4" t="str">
        <f t="shared" si="58"/>
        <v>Low Income</v>
      </c>
      <c r="AE210" s="4">
        <v>5439</v>
      </c>
      <c r="AF210" s="18">
        <v>0.34246080600000001</v>
      </c>
      <c r="AG210" s="3">
        <v>0</v>
      </c>
      <c r="AH210" s="3">
        <v>65</v>
      </c>
      <c r="AI210" s="2" t="str">
        <f t="shared" si="59"/>
        <v>High Risk</v>
      </c>
    </row>
    <row r="211" spans="1:35" x14ac:dyDescent="0.25">
      <c r="A211" s="6">
        <v>43310</v>
      </c>
      <c r="B211" s="3">
        <v>80</v>
      </c>
      <c r="C211" s="3" t="str">
        <f t="shared" si="45"/>
        <v>Old</v>
      </c>
      <c r="D211" s="4">
        <v>48462</v>
      </c>
      <c r="E211" s="4">
        <f t="shared" si="46"/>
        <v>48462</v>
      </c>
      <c r="F211" s="3">
        <v>656</v>
      </c>
      <c r="G211" s="3">
        <f t="shared" si="47"/>
        <v>656</v>
      </c>
      <c r="H211" s="3" t="str">
        <f t="shared" si="48"/>
        <v>Excellent</v>
      </c>
      <c r="I211" s="5" t="s">
        <v>20</v>
      </c>
      <c r="J211" s="2" t="str">
        <f t="shared" si="49"/>
        <v>Employed</v>
      </c>
      <c r="K211" s="2" t="str">
        <f t="shared" si="50"/>
        <v>Employed</v>
      </c>
      <c r="L211" s="2" t="str">
        <f t="shared" si="51"/>
        <v>Employed</v>
      </c>
      <c r="M211" s="5" t="s">
        <v>25</v>
      </c>
      <c r="N211" s="2" t="str">
        <f t="shared" si="52"/>
        <v>Associate</v>
      </c>
      <c r="O211" s="2" t="str">
        <f t="shared" si="53"/>
        <v>Associate</v>
      </c>
      <c r="P211" s="4">
        <v>29111</v>
      </c>
      <c r="Q211" s="4">
        <f t="shared" si="54"/>
        <v>29111</v>
      </c>
      <c r="R211" s="18">
        <f t="shared" si="55"/>
        <v>0.60069745367504435</v>
      </c>
      <c r="S211" s="18" t="str">
        <f t="shared" si="56"/>
        <v>Moderate Borrower</v>
      </c>
      <c r="T211" s="3">
        <v>72</v>
      </c>
      <c r="U211" s="3">
        <f t="shared" si="57"/>
        <v>72</v>
      </c>
      <c r="V211" s="5" t="s">
        <v>22</v>
      </c>
      <c r="W211" s="5" t="s">
        <v>30</v>
      </c>
      <c r="X211" s="4">
        <v>477</v>
      </c>
      <c r="Y211" s="18">
        <v>0.28426730500000003</v>
      </c>
      <c r="Z211" s="5" t="s">
        <v>38</v>
      </c>
      <c r="AA211" s="3">
        <v>19</v>
      </c>
      <c r="AB211" s="4">
        <v>3972</v>
      </c>
      <c r="AC211" s="4">
        <v>4038.5</v>
      </c>
      <c r="AD211" s="4" t="str">
        <f t="shared" si="58"/>
        <v>Low Income</v>
      </c>
      <c r="AE211" s="4">
        <v>5097</v>
      </c>
      <c r="AF211" s="18">
        <v>0.18998056699999999</v>
      </c>
      <c r="AG211" s="3">
        <v>0</v>
      </c>
      <c r="AH211" s="3">
        <v>47</v>
      </c>
      <c r="AI211" s="2" t="str">
        <f t="shared" si="59"/>
        <v>Medium Risk</v>
      </c>
    </row>
    <row r="212" spans="1:35" x14ac:dyDescent="0.25">
      <c r="A212" s="6">
        <v>43311</v>
      </c>
      <c r="B212" s="3">
        <v>46</v>
      </c>
      <c r="C212" s="3" t="str">
        <f t="shared" si="45"/>
        <v>Senior</v>
      </c>
      <c r="D212" s="4">
        <v>37268</v>
      </c>
      <c r="E212" s="4">
        <f t="shared" si="46"/>
        <v>37268</v>
      </c>
      <c r="F212" s="3">
        <v>535</v>
      </c>
      <c r="G212" s="3">
        <f t="shared" si="47"/>
        <v>535</v>
      </c>
      <c r="H212" s="3" t="str">
        <f t="shared" si="48"/>
        <v>Fair</v>
      </c>
      <c r="I212" s="5" t="s">
        <v>52</v>
      </c>
      <c r="J212" s="2" t="str">
        <f t="shared" si="49"/>
        <v>EMPLOYED</v>
      </c>
      <c r="K212" s="2" t="str">
        <f t="shared" si="50"/>
        <v>Employed</v>
      </c>
      <c r="L212" s="2" t="str">
        <f t="shared" si="51"/>
        <v>Employed</v>
      </c>
      <c r="M212" s="5" t="s">
        <v>29</v>
      </c>
      <c r="N212" s="2" t="str">
        <f t="shared" si="52"/>
        <v>Bachelor</v>
      </c>
      <c r="O212" s="2" t="str">
        <f t="shared" si="53"/>
        <v>Bachelor</v>
      </c>
      <c r="P212" s="4">
        <v>26549</v>
      </c>
      <c r="Q212" s="4">
        <f t="shared" si="54"/>
        <v>26549</v>
      </c>
      <c r="R212" s="18">
        <f t="shared" si="55"/>
        <v>0.71238059461199954</v>
      </c>
      <c r="S212" s="18" t="str">
        <f t="shared" si="56"/>
        <v>Moderate Borrower</v>
      </c>
      <c r="T212" s="3">
        <v>48</v>
      </c>
      <c r="U212" s="3">
        <f t="shared" si="57"/>
        <v>48</v>
      </c>
      <c r="V212" s="5" t="s">
        <v>22</v>
      </c>
      <c r="W212" s="5" t="s">
        <v>30</v>
      </c>
      <c r="X212" s="4">
        <v>504</v>
      </c>
      <c r="Y212" s="18">
        <v>0.104144416</v>
      </c>
      <c r="Z212" s="5" t="s">
        <v>28</v>
      </c>
      <c r="AA212" s="3">
        <v>19</v>
      </c>
      <c r="AB212" s="4">
        <v>652</v>
      </c>
      <c r="AC212" s="4">
        <v>3105.666667</v>
      </c>
      <c r="AD212" s="4" t="str">
        <f t="shared" si="58"/>
        <v>Low Income</v>
      </c>
      <c r="AE212" s="4">
        <v>18740</v>
      </c>
      <c r="AF212" s="18">
        <v>0.223858682</v>
      </c>
      <c r="AG212" s="3">
        <v>0</v>
      </c>
      <c r="AH212" s="3">
        <v>56</v>
      </c>
      <c r="AI212" s="2" t="str">
        <f t="shared" si="59"/>
        <v>High Risk</v>
      </c>
    </row>
    <row r="213" spans="1:35" x14ac:dyDescent="0.25">
      <c r="A213" s="6">
        <v>43312</v>
      </c>
      <c r="B213" s="3">
        <v>53</v>
      </c>
      <c r="C213" s="3" t="str">
        <f t="shared" si="45"/>
        <v>Senior</v>
      </c>
      <c r="D213" s="4">
        <v>85512</v>
      </c>
      <c r="E213" s="4">
        <f t="shared" si="46"/>
        <v>85512</v>
      </c>
      <c r="F213" s="3">
        <v>628</v>
      </c>
      <c r="G213" s="3">
        <f t="shared" si="47"/>
        <v>628</v>
      </c>
      <c r="H213" s="3" t="str">
        <f t="shared" si="48"/>
        <v>Good</v>
      </c>
      <c r="I213" s="5" t="s">
        <v>20</v>
      </c>
      <c r="J213" s="2" t="str">
        <f t="shared" si="49"/>
        <v>Employed</v>
      </c>
      <c r="K213" s="2" t="str">
        <f t="shared" si="50"/>
        <v>Employed</v>
      </c>
      <c r="L213" s="2" t="str">
        <f t="shared" si="51"/>
        <v>Employed</v>
      </c>
      <c r="M213" s="5" t="s">
        <v>25</v>
      </c>
      <c r="N213" s="2" t="str">
        <f t="shared" si="52"/>
        <v>Associate</v>
      </c>
      <c r="O213" s="2" t="str">
        <f t="shared" si="53"/>
        <v>Associate</v>
      </c>
      <c r="P213" s="4">
        <v>20367</v>
      </c>
      <c r="Q213" s="4">
        <f t="shared" si="54"/>
        <v>20367</v>
      </c>
      <c r="R213" s="18">
        <f t="shared" si="55"/>
        <v>0.23817709795116476</v>
      </c>
      <c r="S213" s="18" t="str">
        <f t="shared" si="56"/>
        <v>Conservative Borrower</v>
      </c>
      <c r="T213" s="3">
        <v>48</v>
      </c>
      <c r="U213" s="3">
        <f t="shared" si="57"/>
        <v>48</v>
      </c>
      <c r="V213" s="5" t="s">
        <v>26</v>
      </c>
      <c r="W213" s="5" t="s">
        <v>23</v>
      </c>
      <c r="X213" s="4">
        <v>338</v>
      </c>
      <c r="Y213" s="18">
        <v>0.31481312299999997</v>
      </c>
      <c r="Z213" s="5" t="s">
        <v>38</v>
      </c>
      <c r="AA213" s="3">
        <v>30</v>
      </c>
      <c r="AB213" s="4">
        <v>2369</v>
      </c>
      <c r="AC213" s="4">
        <v>7126</v>
      </c>
      <c r="AD213" s="4" t="str">
        <f t="shared" si="58"/>
        <v>Medium Income</v>
      </c>
      <c r="AE213" s="4">
        <v>96908</v>
      </c>
      <c r="AF213" s="18">
        <v>0.182711544</v>
      </c>
      <c r="AG213" s="3">
        <v>1</v>
      </c>
      <c r="AH213" s="3">
        <v>39.200000000000003</v>
      </c>
      <c r="AI213" s="2" t="str">
        <f t="shared" si="59"/>
        <v>Low Risk</v>
      </c>
    </row>
    <row r="214" spans="1:35" x14ac:dyDescent="0.25">
      <c r="A214" s="6">
        <v>43313</v>
      </c>
      <c r="B214" s="3">
        <v>51</v>
      </c>
      <c r="C214" s="3" t="str">
        <f t="shared" si="45"/>
        <v>Senior</v>
      </c>
      <c r="D214" s="4">
        <v>16619</v>
      </c>
      <c r="E214" s="4">
        <f t="shared" si="46"/>
        <v>16619</v>
      </c>
      <c r="F214" s="3">
        <v>617</v>
      </c>
      <c r="G214" s="3">
        <f t="shared" si="47"/>
        <v>617</v>
      </c>
      <c r="H214" s="3" t="str">
        <f t="shared" si="48"/>
        <v>Good</v>
      </c>
      <c r="I214" s="5" t="s">
        <v>20</v>
      </c>
      <c r="J214" s="2" t="str">
        <f t="shared" si="49"/>
        <v>Employed</v>
      </c>
      <c r="K214" s="2" t="str">
        <f t="shared" si="50"/>
        <v>Employed</v>
      </c>
      <c r="L214" s="2" t="str">
        <f t="shared" si="51"/>
        <v>Employed</v>
      </c>
      <c r="M214" s="5" t="s">
        <v>32</v>
      </c>
      <c r="N214" s="2" t="str">
        <f t="shared" si="52"/>
        <v>High School</v>
      </c>
      <c r="O214" s="2" t="str">
        <f t="shared" si="53"/>
        <v>High School</v>
      </c>
      <c r="P214" s="4">
        <v>22186</v>
      </c>
      <c r="Q214" s="4">
        <f t="shared" si="54"/>
        <v>22186</v>
      </c>
      <c r="R214" s="18">
        <f t="shared" si="55"/>
        <v>1.3349780371863529</v>
      </c>
      <c r="S214" s="18" t="str">
        <f t="shared" si="56"/>
        <v>Aggressive Borrower</v>
      </c>
      <c r="T214" s="3">
        <v>48</v>
      </c>
      <c r="U214" s="3">
        <f t="shared" si="57"/>
        <v>48</v>
      </c>
      <c r="V214" s="5" t="s">
        <v>44</v>
      </c>
      <c r="W214" s="5" t="s">
        <v>30</v>
      </c>
      <c r="X214" s="4">
        <v>236</v>
      </c>
      <c r="Y214" s="18">
        <v>9.2377567999999993E-2</v>
      </c>
      <c r="Z214" s="5" t="s">
        <v>24</v>
      </c>
      <c r="AA214" s="3">
        <v>23</v>
      </c>
      <c r="AB214" s="4">
        <v>10910</v>
      </c>
      <c r="AC214" s="4">
        <v>1384.916667</v>
      </c>
      <c r="AD214" s="4" t="str">
        <f t="shared" si="58"/>
        <v>Low Income</v>
      </c>
      <c r="AE214" s="4">
        <v>11195</v>
      </c>
      <c r="AF214" s="18">
        <v>0.215927232</v>
      </c>
      <c r="AG214" s="3">
        <v>0</v>
      </c>
      <c r="AH214" s="3">
        <v>49</v>
      </c>
      <c r="AI214" s="2" t="str">
        <f t="shared" si="59"/>
        <v>Medium Risk</v>
      </c>
    </row>
    <row r="215" spans="1:35" x14ac:dyDescent="0.25">
      <c r="A215" s="6">
        <v>43314</v>
      </c>
      <c r="B215" s="3">
        <v>47</v>
      </c>
      <c r="C215" s="3" t="str">
        <f t="shared" si="45"/>
        <v>Senior</v>
      </c>
      <c r="D215" s="4">
        <v>30548</v>
      </c>
      <c r="E215" s="4">
        <f t="shared" si="46"/>
        <v>30548</v>
      </c>
      <c r="F215" s="3">
        <v>490</v>
      </c>
      <c r="G215" s="3">
        <f t="shared" si="47"/>
        <v>490</v>
      </c>
      <c r="H215" s="3" t="str">
        <f t="shared" si="48"/>
        <v>Fair</v>
      </c>
      <c r="I215" s="5" t="s">
        <v>20</v>
      </c>
      <c r="J215" s="2" t="str">
        <f t="shared" si="49"/>
        <v>Employed</v>
      </c>
      <c r="K215" s="2" t="str">
        <f t="shared" si="50"/>
        <v>Employed</v>
      </c>
      <c r="L215" s="2" t="str">
        <f t="shared" si="51"/>
        <v>Employed</v>
      </c>
      <c r="M215" s="5" t="s">
        <v>32</v>
      </c>
      <c r="N215" s="2" t="str">
        <f t="shared" si="52"/>
        <v>High School</v>
      </c>
      <c r="O215" s="2" t="str">
        <f t="shared" si="53"/>
        <v>High School</v>
      </c>
      <c r="P215" s="4">
        <v>22280</v>
      </c>
      <c r="Q215" s="4">
        <f t="shared" si="54"/>
        <v>22280</v>
      </c>
      <c r="R215" s="18">
        <f t="shared" si="55"/>
        <v>0.7293439832394919</v>
      </c>
      <c r="S215" s="18" t="str">
        <f t="shared" si="56"/>
        <v>Moderate Borrower</v>
      </c>
      <c r="T215" s="3">
        <v>84</v>
      </c>
      <c r="U215" s="3">
        <f t="shared" si="57"/>
        <v>84</v>
      </c>
      <c r="V215" s="5" t="s">
        <v>22</v>
      </c>
      <c r="W215" s="5" t="s">
        <v>23</v>
      </c>
      <c r="X215" s="4">
        <v>920</v>
      </c>
      <c r="Y215" s="18">
        <v>0.21219409</v>
      </c>
      <c r="Z215" s="5" t="s">
        <v>34</v>
      </c>
      <c r="AA215" s="3">
        <v>28</v>
      </c>
      <c r="AB215" s="4">
        <v>1701</v>
      </c>
      <c r="AC215" s="4">
        <v>2545.666667</v>
      </c>
      <c r="AD215" s="4" t="str">
        <f t="shared" si="58"/>
        <v>Low Income</v>
      </c>
      <c r="AE215" s="4">
        <v>6851</v>
      </c>
      <c r="AF215" s="18">
        <v>0.31156232</v>
      </c>
      <c r="AG215" s="3">
        <v>0</v>
      </c>
      <c r="AH215" s="3">
        <v>52</v>
      </c>
      <c r="AI215" s="2" t="str">
        <f t="shared" si="59"/>
        <v>Medium Risk</v>
      </c>
    </row>
    <row r="216" spans="1:35" x14ac:dyDescent="0.25">
      <c r="A216" s="6">
        <v>43315</v>
      </c>
      <c r="B216" s="3">
        <v>36</v>
      </c>
      <c r="C216" s="3" t="str">
        <f t="shared" si="45"/>
        <v>Mid</v>
      </c>
      <c r="D216" s="4">
        <v>108416</v>
      </c>
      <c r="E216" s="4">
        <f t="shared" si="46"/>
        <v>108416</v>
      </c>
      <c r="F216" s="3">
        <v>604</v>
      </c>
      <c r="G216" s="3">
        <f t="shared" si="47"/>
        <v>604</v>
      </c>
      <c r="H216" s="3" t="str">
        <f t="shared" si="48"/>
        <v>Good</v>
      </c>
      <c r="I216" s="5" t="s">
        <v>45</v>
      </c>
      <c r="J216" s="2" t="str">
        <f t="shared" si="49"/>
        <v>Unemployed</v>
      </c>
      <c r="K216" s="2" t="str">
        <f t="shared" si="50"/>
        <v>Unemployed</v>
      </c>
      <c r="L216" s="2" t="str">
        <f t="shared" si="51"/>
        <v>Unemployed</v>
      </c>
      <c r="M216" s="5" t="s">
        <v>32</v>
      </c>
      <c r="N216" s="2" t="str">
        <f t="shared" si="52"/>
        <v>High School</v>
      </c>
      <c r="O216" s="2" t="str">
        <f t="shared" si="53"/>
        <v>High School</v>
      </c>
      <c r="P216" s="4">
        <v>60460</v>
      </c>
      <c r="Q216" s="4">
        <f t="shared" si="54"/>
        <v>60460</v>
      </c>
      <c r="R216" s="18">
        <f t="shared" si="55"/>
        <v>0.55766676505312873</v>
      </c>
      <c r="S216" s="18" t="str">
        <f t="shared" si="56"/>
        <v>Moderate Borrower</v>
      </c>
      <c r="T216" s="3">
        <v>72</v>
      </c>
      <c r="U216" s="3">
        <f t="shared" si="57"/>
        <v>72</v>
      </c>
      <c r="V216" s="5" t="s">
        <v>22</v>
      </c>
      <c r="W216" s="5" t="s">
        <v>23</v>
      </c>
      <c r="X216" s="4">
        <v>292</v>
      </c>
      <c r="Y216" s="18">
        <v>0.18382901600000001</v>
      </c>
      <c r="Z216" s="5" t="s">
        <v>28</v>
      </c>
      <c r="AA216" s="3">
        <v>22</v>
      </c>
      <c r="AB216" s="4">
        <v>48211</v>
      </c>
      <c r="AC216" s="4">
        <v>9034.6666669999995</v>
      </c>
      <c r="AD216" s="4" t="str">
        <f t="shared" si="58"/>
        <v>Medium Income</v>
      </c>
      <c r="AE216" s="4">
        <v>61429</v>
      </c>
      <c r="AF216" s="18">
        <v>0.22769426000000001</v>
      </c>
      <c r="AG216" s="3">
        <v>0</v>
      </c>
      <c r="AH216" s="3">
        <v>47</v>
      </c>
      <c r="AI216" s="2" t="str">
        <f t="shared" si="59"/>
        <v>Medium Risk</v>
      </c>
    </row>
    <row r="217" spans="1:35" x14ac:dyDescent="0.25">
      <c r="A217" s="6">
        <v>43316</v>
      </c>
      <c r="B217" s="3">
        <v>49</v>
      </c>
      <c r="C217" s="3" t="str">
        <f t="shared" si="45"/>
        <v>Senior</v>
      </c>
      <c r="D217" s="4">
        <v>56255</v>
      </c>
      <c r="E217" s="4">
        <f t="shared" si="46"/>
        <v>56255</v>
      </c>
      <c r="F217" s="3">
        <v>571</v>
      </c>
      <c r="G217" s="3">
        <f t="shared" si="47"/>
        <v>571</v>
      </c>
      <c r="H217" s="3" t="str">
        <f t="shared" si="48"/>
        <v>Good</v>
      </c>
      <c r="I217" s="5" t="s">
        <v>20</v>
      </c>
      <c r="J217" s="2" t="str">
        <f t="shared" si="49"/>
        <v>Employed</v>
      </c>
      <c r="K217" s="2" t="str">
        <f t="shared" si="50"/>
        <v>Employed</v>
      </c>
      <c r="L217" s="2" t="str">
        <f t="shared" si="51"/>
        <v>Employed</v>
      </c>
      <c r="M217" s="5" t="s">
        <v>25</v>
      </c>
      <c r="N217" s="2" t="str">
        <f t="shared" si="52"/>
        <v>Associate</v>
      </c>
      <c r="O217" s="2" t="str">
        <f t="shared" si="53"/>
        <v>Associate</v>
      </c>
      <c r="P217" s="4">
        <v>14526</v>
      </c>
      <c r="Q217" s="4">
        <f t="shared" si="54"/>
        <v>14526</v>
      </c>
      <c r="R217" s="18">
        <f t="shared" si="55"/>
        <v>0.25821704737356682</v>
      </c>
      <c r="S217" s="18" t="str">
        <f t="shared" si="56"/>
        <v>Conservative Borrower</v>
      </c>
      <c r="T217" s="3">
        <v>24</v>
      </c>
      <c r="U217" s="3">
        <f t="shared" si="57"/>
        <v>24</v>
      </c>
      <c r="V217" s="5" t="s">
        <v>22</v>
      </c>
      <c r="W217" s="5" t="s">
        <v>30</v>
      </c>
      <c r="X217" s="4">
        <v>573</v>
      </c>
      <c r="Y217" s="18">
        <v>9.3003329999999992E-3</v>
      </c>
      <c r="Z217" s="5" t="s">
        <v>38</v>
      </c>
      <c r="AA217" s="3">
        <v>19</v>
      </c>
      <c r="AB217" s="4">
        <v>23933</v>
      </c>
      <c r="AC217" s="4">
        <v>4687.9166670000004</v>
      </c>
      <c r="AD217" s="4" t="str">
        <f t="shared" si="58"/>
        <v>Low Income</v>
      </c>
      <c r="AE217" s="4">
        <v>321457</v>
      </c>
      <c r="AF217" s="18">
        <v>0.20690376099999999</v>
      </c>
      <c r="AG217" s="3">
        <v>1</v>
      </c>
      <c r="AH217" s="3">
        <v>36.799999999999997</v>
      </c>
      <c r="AI217" s="2" t="str">
        <f t="shared" si="59"/>
        <v>Low Risk</v>
      </c>
    </row>
    <row r="218" spans="1:35" x14ac:dyDescent="0.25">
      <c r="A218" s="6">
        <v>43317</v>
      </c>
      <c r="B218" s="3">
        <v>30</v>
      </c>
      <c r="C218" s="3" t="str">
        <f t="shared" si="45"/>
        <v>Mid</v>
      </c>
      <c r="D218" s="4">
        <v>35795</v>
      </c>
      <c r="E218" s="4">
        <f t="shared" si="46"/>
        <v>35795</v>
      </c>
      <c r="F218" s="3">
        <v>510</v>
      </c>
      <c r="G218" s="3">
        <f t="shared" si="47"/>
        <v>510</v>
      </c>
      <c r="H218" s="3" t="str">
        <f t="shared" si="48"/>
        <v>Fair</v>
      </c>
      <c r="I218" s="5" t="s">
        <v>20</v>
      </c>
      <c r="J218" s="2" t="str">
        <f t="shared" si="49"/>
        <v>Employed</v>
      </c>
      <c r="K218" s="2" t="str">
        <f t="shared" si="50"/>
        <v>Employed</v>
      </c>
      <c r="L218" s="2" t="str">
        <f t="shared" si="51"/>
        <v>Employed</v>
      </c>
      <c r="M218" s="5" t="s">
        <v>21</v>
      </c>
      <c r="N218" s="2" t="str">
        <f t="shared" si="52"/>
        <v>Master</v>
      </c>
      <c r="O218" s="2" t="str">
        <f t="shared" si="53"/>
        <v>Master</v>
      </c>
      <c r="P218" s="4">
        <v>18086</v>
      </c>
      <c r="Q218" s="4">
        <f t="shared" si="54"/>
        <v>18086</v>
      </c>
      <c r="R218" s="18">
        <f t="shared" si="55"/>
        <v>0.50526609861712535</v>
      </c>
      <c r="S218" s="18" t="str">
        <f t="shared" si="56"/>
        <v>Moderate Borrower</v>
      </c>
      <c r="T218" s="3">
        <v>36</v>
      </c>
      <c r="U218" s="3">
        <f t="shared" si="57"/>
        <v>36</v>
      </c>
      <c r="V218" s="5" t="s">
        <v>22</v>
      </c>
      <c r="W218" s="5" t="s">
        <v>30</v>
      </c>
      <c r="X218" s="4">
        <v>239</v>
      </c>
      <c r="Y218" s="18">
        <v>0.40442097700000001</v>
      </c>
      <c r="Z218" s="5" t="s">
        <v>28</v>
      </c>
      <c r="AA218" s="3">
        <v>22</v>
      </c>
      <c r="AB218" s="4">
        <v>1038</v>
      </c>
      <c r="AC218" s="4">
        <v>2982.916667</v>
      </c>
      <c r="AD218" s="4" t="str">
        <f t="shared" si="58"/>
        <v>Low Income</v>
      </c>
      <c r="AE218" s="4">
        <v>131828</v>
      </c>
      <c r="AF218" s="18">
        <v>0.246407452</v>
      </c>
      <c r="AG218" s="3">
        <v>0</v>
      </c>
      <c r="AH218" s="3">
        <v>52</v>
      </c>
      <c r="AI218" s="2" t="str">
        <f t="shared" si="59"/>
        <v>Medium Risk</v>
      </c>
    </row>
    <row r="219" spans="1:35" x14ac:dyDescent="0.25">
      <c r="A219" s="6">
        <v>43318</v>
      </c>
      <c r="B219" s="3">
        <v>37</v>
      </c>
      <c r="C219" s="3" t="str">
        <f t="shared" si="45"/>
        <v>Mid</v>
      </c>
      <c r="D219" s="4">
        <v>20882</v>
      </c>
      <c r="E219" s="4">
        <f t="shared" si="46"/>
        <v>20882</v>
      </c>
      <c r="F219" s="3">
        <v>566</v>
      </c>
      <c r="G219" s="3">
        <f t="shared" si="47"/>
        <v>566</v>
      </c>
      <c r="H219" s="3" t="str">
        <f t="shared" si="48"/>
        <v>Good</v>
      </c>
      <c r="I219" s="5" t="s">
        <v>20</v>
      </c>
      <c r="J219" s="2" t="str">
        <f t="shared" si="49"/>
        <v>Employed</v>
      </c>
      <c r="K219" s="2" t="str">
        <f t="shared" si="50"/>
        <v>Employed</v>
      </c>
      <c r="L219" s="2" t="str">
        <f t="shared" si="51"/>
        <v>Employed</v>
      </c>
      <c r="N219" s="2" t="str">
        <f t="shared" si="52"/>
        <v/>
      </c>
      <c r="O219" s="2" t="str">
        <f t="shared" si="53"/>
        <v>Bachelor</v>
      </c>
      <c r="P219" s="4">
        <v>23838</v>
      </c>
      <c r="Q219" s="4">
        <f t="shared" si="54"/>
        <v>23838</v>
      </c>
      <c r="R219" s="18">
        <f t="shared" si="55"/>
        <v>1.1415573220955848</v>
      </c>
      <c r="S219" s="18" t="str">
        <f t="shared" si="56"/>
        <v>Aggressive Borrower</v>
      </c>
      <c r="T219" s="3">
        <v>48</v>
      </c>
      <c r="U219" s="3">
        <f t="shared" si="57"/>
        <v>48</v>
      </c>
      <c r="V219" s="5" t="s">
        <v>35</v>
      </c>
      <c r="W219" s="5" t="s">
        <v>27</v>
      </c>
      <c r="X219" s="4">
        <v>671</v>
      </c>
      <c r="Y219" s="18">
        <v>0.24581568100000001</v>
      </c>
      <c r="Z219" s="5" t="s">
        <v>24</v>
      </c>
      <c r="AA219" s="3">
        <v>24</v>
      </c>
      <c r="AB219" s="4">
        <v>2011</v>
      </c>
      <c r="AC219" s="4">
        <v>1740.166667</v>
      </c>
      <c r="AD219" s="4" t="str">
        <f t="shared" si="58"/>
        <v>Low Income</v>
      </c>
      <c r="AE219" s="4">
        <v>88077</v>
      </c>
      <c r="AF219" s="18">
        <v>0.218396123</v>
      </c>
      <c r="AG219" s="3">
        <v>0</v>
      </c>
      <c r="AH219" s="3">
        <v>51</v>
      </c>
      <c r="AI219" s="2" t="str">
        <f t="shared" si="59"/>
        <v>Medium Risk</v>
      </c>
    </row>
    <row r="220" spans="1:35" x14ac:dyDescent="0.25">
      <c r="A220" s="6">
        <v>43319</v>
      </c>
      <c r="B220" s="3">
        <v>34</v>
      </c>
      <c r="C220" s="3" t="str">
        <f t="shared" si="45"/>
        <v>Mid</v>
      </c>
      <c r="D220" s="4">
        <v>21573</v>
      </c>
      <c r="E220" s="4">
        <f t="shared" si="46"/>
        <v>21573</v>
      </c>
      <c r="F220" s="3">
        <v>522</v>
      </c>
      <c r="G220" s="3">
        <f t="shared" si="47"/>
        <v>522</v>
      </c>
      <c r="H220" s="3" t="str">
        <f t="shared" si="48"/>
        <v>Fair</v>
      </c>
      <c r="I220" s="5" t="s">
        <v>20</v>
      </c>
      <c r="J220" s="2" t="str">
        <f t="shared" si="49"/>
        <v>Employed</v>
      </c>
      <c r="K220" s="2" t="str">
        <f t="shared" si="50"/>
        <v>Employed</v>
      </c>
      <c r="L220" s="2" t="str">
        <f t="shared" si="51"/>
        <v>Employed</v>
      </c>
      <c r="M220" s="5" t="s">
        <v>29</v>
      </c>
      <c r="N220" s="2" t="str">
        <f t="shared" si="52"/>
        <v>Bachelor</v>
      </c>
      <c r="O220" s="2" t="str">
        <f t="shared" si="53"/>
        <v>Bachelor</v>
      </c>
      <c r="P220" s="4">
        <v>12419</v>
      </c>
      <c r="Q220" s="4">
        <f t="shared" si="54"/>
        <v>12419</v>
      </c>
      <c r="R220" s="18">
        <f t="shared" si="55"/>
        <v>0.57567329532285727</v>
      </c>
      <c r="S220" s="18" t="str">
        <f t="shared" si="56"/>
        <v>Moderate Borrower</v>
      </c>
      <c r="T220" s="3">
        <v>48</v>
      </c>
      <c r="U220" s="3">
        <f t="shared" si="57"/>
        <v>48</v>
      </c>
      <c r="V220" s="5" t="s">
        <v>35</v>
      </c>
      <c r="W220" s="5" t="s">
        <v>34</v>
      </c>
      <c r="X220" s="4">
        <v>194</v>
      </c>
      <c r="Y220" s="18">
        <v>0.408702448</v>
      </c>
      <c r="Z220" s="5" t="s">
        <v>31</v>
      </c>
      <c r="AA220" s="3">
        <v>28</v>
      </c>
      <c r="AB220" s="4">
        <v>2935</v>
      </c>
      <c r="AC220" s="4">
        <v>1797.75</v>
      </c>
      <c r="AD220" s="4" t="str">
        <f t="shared" si="58"/>
        <v>Low Income</v>
      </c>
      <c r="AE220" s="4">
        <v>47843</v>
      </c>
      <c r="AF220" s="18">
        <v>0.23170559600000001</v>
      </c>
      <c r="AG220" s="3">
        <v>0</v>
      </c>
      <c r="AH220" s="3">
        <v>59</v>
      </c>
      <c r="AI220" s="2" t="str">
        <f t="shared" si="59"/>
        <v>High Risk</v>
      </c>
    </row>
    <row r="221" spans="1:35" x14ac:dyDescent="0.25">
      <c r="A221" s="6">
        <v>43320</v>
      </c>
      <c r="B221" s="3">
        <v>40</v>
      </c>
      <c r="C221" s="3" t="str">
        <f t="shared" si="45"/>
        <v>Senior</v>
      </c>
      <c r="D221" s="4">
        <v>86157</v>
      </c>
      <c r="E221" s="4">
        <f t="shared" si="46"/>
        <v>86157</v>
      </c>
      <c r="F221" s="3">
        <v>535</v>
      </c>
      <c r="G221" s="3">
        <f t="shared" si="47"/>
        <v>535</v>
      </c>
      <c r="H221" s="3" t="str">
        <f t="shared" si="48"/>
        <v>Fair</v>
      </c>
      <c r="I221" s="5" t="s">
        <v>52</v>
      </c>
      <c r="J221" s="2" t="str">
        <f t="shared" si="49"/>
        <v>EMPLOYED</v>
      </c>
      <c r="K221" s="2" t="str">
        <f t="shared" si="50"/>
        <v>Employed</v>
      </c>
      <c r="L221" s="2" t="str">
        <f t="shared" si="51"/>
        <v>Employed</v>
      </c>
      <c r="M221" s="5" t="s">
        <v>29</v>
      </c>
      <c r="N221" s="2" t="str">
        <f t="shared" si="52"/>
        <v>Bachelor</v>
      </c>
      <c r="O221" s="2" t="str">
        <f t="shared" si="53"/>
        <v>Bachelor</v>
      </c>
      <c r="P221" s="4">
        <v>16775</v>
      </c>
      <c r="Q221" s="4">
        <f t="shared" si="54"/>
        <v>16775</v>
      </c>
      <c r="R221" s="18">
        <f t="shared" si="55"/>
        <v>0.19470269391924044</v>
      </c>
      <c r="S221" s="18" t="str">
        <f t="shared" si="56"/>
        <v>Conservative Borrower</v>
      </c>
      <c r="T221" s="3">
        <v>36</v>
      </c>
      <c r="U221" s="3">
        <f t="shared" si="57"/>
        <v>36</v>
      </c>
      <c r="V221" s="5" t="s">
        <v>22</v>
      </c>
      <c r="W221" s="5" t="s">
        <v>27</v>
      </c>
      <c r="X221" s="4">
        <v>370</v>
      </c>
      <c r="Y221" s="18">
        <v>0.32941503500000002</v>
      </c>
      <c r="Z221" s="5" t="s">
        <v>38</v>
      </c>
      <c r="AA221" s="3">
        <v>26</v>
      </c>
      <c r="AB221" s="4">
        <v>3368</v>
      </c>
      <c r="AC221" s="4">
        <v>7179.75</v>
      </c>
      <c r="AD221" s="4" t="str">
        <f t="shared" si="58"/>
        <v>Medium Income</v>
      </c>
      <c r="AE221" s="4">
        <v>73344</v>
      </c>
      <c r="AF221" s="18">
        <v>0.238419356</v>
      </c>
      <c r="AG221" s="3">
        <v>1</v>
      </c>
      <c r="AH221" s="3">
        <v>40.799999999999997</v>
      </c>
      <c r="AI221" s="2" t="str">
        <f t="shared" si="59"/>
        <v>Medium Risk</v>
      </c>
    </row>
    <row r="222" spans="1:35" x14ac:dyDescent="0.25">
      <c r="A222" s="6">
        <v>43321</v>
      </c>
      <c r="B222" s="3">
        <v>67</v>
      </c>
      <c r="C222" s="3" t="str">
        <f t="shared" si="45"/>
        <v>Old</v>
      </c>
      <c r="D222" s="4">
        <v>29708</v>
      </c>
      <c r="E222" s="4">
        <f t="shared" si="46"/>
        <v>29708</v>
      </c>
      <c r="F222" s="3">
        <v>626</v>
      </c>
      <c r="G222" s="3">
        <f t="shared" si="47"/>
        <v>626</v>
      </c>
      <c r="H222" s="3" t="str">
        <f t="shared" si="48"/>
        <v>Good</v>
      </c>
      <c r="I222" s="5" t="s">
        <v>45</v>
      </c>
      <c r="J222" s="2" t="str">
        <f t="shared" si="49"/>
        <v>Unemployed</v>
      </c>
      <c r="K222" s="2" t="str">
        <f t="shared" si="50"/>
        <v>Unemployed</v>
      </c>
      <c r="L222" s="2" t="str">
        <f t="shared" si="51"/>
        <v>Unemployed</v>
      </c>
      <c r="N222" s="2" t="str">
        <f t="shared" si="52"/>
        <v/>
      </c>
      <c r="O222" s="2" t="str">
        <f t="shared" si="53"/>
        <v>Bachelor</v>
      </c>
      <c r="P222" s="4">
        <v>44904</v>
      </c>
      <c r="Q222" s="4">
        <f t="shared" si="54"/>
        <v>44904</v>
      </c>
      <c r="R222" s="18">
        <f t="shared" si="55"/>
        <v>1.511512050626094</v>
      </c>
      <c r="S222" s="18" t="str">
        <f t="shared" si="56"/>
        <v>Aggressive Borrower</v>
      </c>
      <c r="T222" s="3">
        <v>108</v>
      </c>
      <c r="U222" s="3">
        <f t="shared" si="57"/>
        <v>108</v>
      </c>
      <c r="V222" s="5" t="s">
        <v>35</v>
      </c>
      <c r="W222" s="5" t="s">
        <v>30</v>
      </c>
      <c r="X222" s="4">
        <v>631</v>
      </c>
      <c r="Y222" s="18">
        <v>0.13903839500000001</v>
      </c>
      <c r="Z222" s="5" t="s">
        <v>28</v>
      </c>
      <c r="AA222" s="3">
        <v>16</v>
      </c>
      <c r="AB222" s="4">
        <v>1303</v>
      </c>
      <c r="AC222" s="4">
        <v>2475.666667</v>
      </c>
      <c r="AD222" s="4" t="str">
        <f t="shared" si="58"/>
        <v>Low Income</v>
      </c>
      <c r="AE222" s="4">
        <v>83146</v>
      </c>
      <c r="AF222" s="18">
        <v>0.33104556699999999</v>
      </c>
      <c r="AG222" s="3">
        <v>0</v>
      </c>
      <c r="AH222" s="3">
        <v>50</v>
      </c>
      <c r="AI222" s="2" t="str">
        <f t="shared" si="59"/>
        <v>Medium Risk</v>
      </c>
    </row>
    <row r="223" spans="1:35" x14ac:dyDescent="0.25">
      <c r="A223" s="6">
        <v>43322</v>
      </c>
      <c r="B223" s="3">
        <v>18</v>
      </c>
      <c r="C223" s="3" t="str">
        <f t="shared" si="45"/>
        <v>Young</v>
      </c>
      <c r="D223" s="4">
        <v>77920</v>
      </c>
      <c r="E223" s="4">
        <f t="shared" si="46"/>
        <v>77920</v>
      </c>
      <c r="F223" s="3">
        <v>578</v>
      </c>
      <c r="G223" s="3">
        <f t="shared" si="47"/>
        <v>578</v>
      </c>
      <c r="H223" s="3" t="str">
        <f t="shared" si="48"/>
        <v>Good</v>
      </c>
      <c r="I223" s="5" t="s">
        <v>20</v>
      </c>
      <c r="J223" s="2" t="str">
        <f t="shared" si="49"/>
        <v>Employed</v>
      </c>
      <c r="K223" s="2" t="str">
        <f t="shared" si="50"/>
        <v>Employed</v>
      </c>
      <c r="L223" s="2" t="str">
        <f t="shared" si="51"/>
        <v>Employed</v>
      </c>
      <c r="M223" s="5" t="s">
        <v>29</v>
      </c>
      <c r="N223" s="2" t="str">
        <f t="shared" si="52"/>
        <v>Bachelor</v>
      </c>
      <c r="O223" s="2" t="str">
        <f t="shared" si="53"/>
        <v>Bachelor</v>
      </c>
      <c r="P223" s="4">
        <v>20677</v>
      </c>
      <c r="Q223" s="4">
        <f t="shared" si="54"/>
        <v>20677</v>
      </c>
      <c r="R223" s="18">
        <f t="shared" si="55"/>
        <v>0.26536190965092404</v>
      </c>
      <c r="S223" s="18" t="str">
        <f t="shared" si="56"/>
        <v>Conservative Borrower</v>
      </c>
      <c r="T223" s="3">
        <v>36</v>
      </c>
      <c r="U223" s="3">
        <f t="shared" si="57"/>
        <v>36</v>
      </c>
      <c r="V223" s="5" t="s">
        <v>35</v>
      </c>
      <c r="W223" s="5" t="s">
        <v>30</v>
      </c>
      <c r="X223" s="4">
        <v>1093</v>
      </c>
      <c r="Y223" s="18">
        <v>0.479770576</v>
      </c>
      <c r="Z223" s="5" t="s">
        <v>28</v>
      </c>
      <c r="AA223" s="3">
        <v>26</v>
      </c>
      <c r="AB223" s="4">
        <v>6127</v>
      </c>
      <c r="AC223" s="4">
        <v>6493.3333329999996</v>
      </c>
      <c r="AD223" s="4" t="str">
        <f t="shared" si="58"/>
        <v>Medium Income</v>
      </c>
      <c r="AE223" s="4">
        <v>5109</v>
      </c>
      <c r="AF223" s="18">
        <v>0.234137448</v>
      </c>
      <c r="AG223" s="3">
        <v>0</v>
      </c>
      <c r="AH223" s="3">
        <v>56</v>
      </c>
      <c r="AI223" s="2" t="str">
        <f t="shared" si="59"/>
        <v>High Risk</v>
      </c>
    </row>
    <row r="224" spans="1:35" x14ac:dyDescent="0.25">
      <c r="A224" s="6">
        <v>43323</v>
      </c>
      <c r="B224" s="3">
        <v>48</v>
      </c>
      <c r="C224" s="3" t="str">
        <f t="shared" si="45"/>
        <v>Senior</v>
      </c>
      <c r="D224" s="4">
        <v>35187</v>
      </c>
      <c r="E224" s="4">
        <f t="shared" si="46"/>
        <v>35187</v>
      </c>
      <c r="F224" s="3">
        <v>574</v>
      </c>
      <c r="G224" s="3">
        <f t="shared" si="47"/>
        <v>574</v>
      </c>
      <c r="H224" s="3" t="str">
        <f t="shared" si="48"/>
        <v>Good</v>
      </c>
      <c r="I224" s="5" t="s">
        <v>20</v>
      </c>
      <c r="J224" s="2" t="str">
        <f t="shared" si="49"/>
        <v>Employed</v>
      </c>
      <c r="K224" s="2" t="str">
        <f t="shared" si="50"/>
        <v>Employed</v>
      </c>
      <c r="L224" s="2" t="str">
        <f t="shared" si="51"/>
        <v>Employed</v>
      </c>
      <c r="M224" s="5" t="s">
        <v>29</v>
      </c>
      <c r="N224" s="2" t="str">
        <f t="shared" si="52"/>
        <v>Bachelor</v>
      </c>
      <c r="O224" s="2" t="str">
        <f t="shared" si="53"/>
        <v>Bachelor</v>
      </c>
      <c r="Q224" s="4">
        <f t="shared" si="54"/>
        <v>25961.919161676647</v>
      </c>
      <c r="R224" s="18">
        <f t="shared" si="55"/>
        <v>0.7378270145700585</v>
      </c>
      <c r="S224" s="18" t="str">
        <f t="shared" si="56"/>
        <v>Moderate Borrower</v>
      </c>
      <c r="T224" s="3">
        <v>48</v>
      </c>
      <c r="U224" s="3">
        <f t="shared" si="57"/>
        <v>48</v>
      </c>
      <c r="V224" s="5" t="s">
        <v>22</v>
      </c>
      <c r="W224" s="5" t="s">
        <v>27</v>
      </c>
      <c r="X224" s="4">
        <v>572</v>
      </c>
      <c r="Y224" s="18">
        <v>0.21003466100000001</v>
      </c>
      <c r="Z224" s="5" t="s">
        <v>38</v>
      </c>
      <c r="AA224" s="3">
        <v>25</v>
      </c>
      <c r="AB224" s="4">
        <v>7826</v>
      </c>
      <c r="AC224" s="4">
        <v>2932.25</v>
      </c>
      <c r="AD224" s="4" t="str">
        <f t="shared" si="58"/>
        <v>Low Income</v>
      </c>
      <c r="AE224" s="4">
        <v>11091</v>
      </c>
      <c r="AF224" s="18">
        <v>0.28865160200000001</v>
      </c>
      <c r="AG224" s="3">
        <v>0</v>
      </c>
      <c r="AH224" s="3">
        <v>59</v>
      </c>
      <c r="AI224" s="2" t="str">
        <f t="shared" si="59"/>
        <v>High Risk</v>
      </c>
    </row>
    <row r="225" spans="1:35" x14ac:dyDescent="0.25">
      <c r="A225" s="6">
        <v>43324</v>
      </c>
      <c r="B225" s="3">
        <v>20</v>
      </c>
      <c r="C225" s="3" t="str">
        <f t="shared" si="45"/>
        <v>Young</v>
      </c>
      <c r="D225" s="4">
        <v>53299</v>
      </c>
      <c r="E225" s="4">
        <f t="shared" si="46"/>
        <v>53299</v>
      </c>
      <c r="F225" s="3">
        <v>544</v>
      </c>
      <c r="G225" s="3">
        <f t="shared" si="47"/>
        <v>544</v>
      </c>
      <c r="H225" s="3" t="str">
        <f t="shared" si="48"/>
        <v>Fair</v>
      </c>
      <c r="I225" s="5" t="s">
        <v>33</v>
      </c>
      <c r="J225" s="2" t="str">
        <f t="shared" si="49"/>
        <v>Self-Employed</v>
      </c>
      <c r="K225" s="2" t="str">
        <f t="shared" si="50"/>
        <v>Self-Employed</v>
      </c>
      <c r="L225" s="2" t="str">
        <f t="shared" si="51"/>
        <v>Self-Employed</v>
      </c>
      <c r="M225" s="5" t="s">
        <v>29</v>
      </c>
      <c r="N225" s="2" t="str">
        <f t="shared" si="52"/>
        <v>Bachelor</v>
      </c>
      <c r="O225" s="2" t="str">
        <f t="shared" si="53"/>
        <v>Bachelor</v>
      </c>
      <c r="P225" s="4">
        <v>36261</v>
      </c>
      <c r="Q225" s="4">
        <f t="shared" si="54"/>
        <v>36261</v>
      </c>
      <c r="R225" s="18">
        <f t="shared" si="55"/>
        <v>0.68033171354059174</v>
      </c>
      <c r="S225" s="18" t="str">
        <f t="shared" si="56"/>
        <v>Moderate Borrower</v>
      </c>
      <c r="T225" s="3">
        <v>36</v>
      </c>
      <c r="U225" s="3">
        <f t="shared" si="57"/>
        <v>36</v>
      </c>
      <c r="V225" s="5" t="s">
        <v>35</v>
      </c>
      <c r="W225" s="5" t="s">
        <v>27</v>
      </c>
      <c r="X225" s="4">
        <v>630</v>
      </c>
      <c r="Y225" s="18">
        <v>0.45700365799999998</v>
      </c>
      <c r="Z225" s="5" t="s">
        <v>24</v>
      </c>
      <c r="AA225" s="3">
        <v>25</v>
      </c>
      <c r="AB225" s="4">
        <v>3678</v>
      </c>
      <c r="AC225" s="4">
        <v>4441.5833329999996</v>
      </c>
      <c r="AD225" s="4" t="str">
        <f t="shared" si="58"/>
        <v>Low Income</v>
      </c>
      <c r="AE225" s="4">
        <v>165827</v>
      </c>
      <c r="AF225" s="18">
        <v>0.28190842300000002</v>
      </c>
      <c r="AG225" s="3">
        <v>0</v>
      </c>
      <c r="AH225" s="3">
        <v>54</v>
      </c>
      <c r="AI225" s="2" t="str">
        <f t="shared" si="59"/>
        <v>Medium Risk</v>
      </c>
    </row>
    <row r="226" spans="1:35" x14ac:dyDescent="0.25">
      <c r="A226" s="6">
        <v>43325</v>
      </c>
      <c r="B226" s="3">
        <v>34</v>
      </c>
      <c r="C226" s="3" t="str">
        <f t="shared" si="45"/>
        <v>Mid</v>
      </c>
      <c r="D226" s="4">
        <v>54605</v>
      </c>
      <c r="E226" s="4">
        <f t="shared" si="46"/>
        <v>54605</v>
      </c>
      <c r="F226" s="3">
        <v>614</v>
      </c>
      <c r="G226" s="3">
        <f t="shared" si="47"/>
        <v>614</v>
      </c>
      <c r="H226" s="3" t="str">
        <f t="shared" si="48"/>
        <v>Good</v>
      </c>
      <c r="I226" s="5" t="s">
        <v>20</v>
      </c>
      <c r="J226" s="2" t="str">
        <f t="shared" si="49"/>
        <v>Employed</v>
      </c>
      <c r="K226" s="2" t="str">
        <f t="shared" si="50"/>
        <v>Employed</v>
      </c>
      <c r="L226" s="2" t="str">
        <f t="shared" si="51"/>
        <v>Employed</v>
      </c>
      <c r="M226" s="5" t="s">
        <v>21</v>
      </c>
      <c r="N226" s="2" t="str">
        <f t="shared" si="52"/>
        <v>Master</v>
      </c>
      <c r="O226" s="2" t="str">
        <f t="shared" si="53"/>
        <v>Master</v>
      </c>
      <c r="P226" s="4">
        <v>12604</v>
      </c>
      <c r="Q226" s="4">
        <f t="shared" si="54"/>
        <v>12604</v>
      </c>
      <c r="R226" s="18">
        <f t="shared" si="55"/>
        <v>0.2308213533559198</v>
      </c>
      <c r="S226" s="18" t="str">
        <f t="shared" si="56"/>
        <v>Conservative Borrower</v>
      </c>
      <c r="T226" s="3">
        <v>24</v>
      </c>
      <c r="U226" s="3">
        <f t="shared" si="57"/>
        <v>24</v>
      </c>
      <c r="V226" s="5" t="s">
        <v>26</v>
      </c>
      <c r="W226" s="5" t="s">
        <v>30</v>
      </c>
      <c r="X226" s="4">
        <v>462</v>
      </c>
      <c r="Y226" s="18">
        <v>0.22709889</v>
      </c>
      <c r="Z226" s="5" t="s">
        <v>28</v>
      </c>
      <c r="AA226" s="3">
        <v>30</v>
      </c>
      <c r="AB226" s="4">
        <v>5395</v>
      </c>
      <c r="AC226" s="4">
        <v>4550.4166670000004</v>
      </c>
      <c r="AD226" s="4" t="str">
        <f t="shared" si="58"/>
        <v>Low Income</v>
      </c>
      <c r="AE226" s="4">
        <v>3640</v>
      </c>
      <c r="AF226" s="18">
        <v>0.15722904600000001</v>
      </c>
      <c r="AG226" s="3">
        <v>1</v>
      </c>
      <c r="AH226" s="3">
        <v>40</v>
      </c>
      <c r="AI226" s="2" t="str">
        <f t="shared" si="59"/>
        <v>Medium Risk</v>
      </c>
    </row>
    <row r="227" spans="1:35" x14ac:dyDescent="0.25">
      <c r="A227" s="6">
        <v>43326</v>
      </c>
      <c r="B227" s="3">
        <v>53</v>
      </c>
      <c r="C227" s="3" t="str">
        <f t="shared" si="45"/>
        <v>Senior</v>
      </c>
      <c r="D227" s="4">
        <v>36754</v>
      </c>
      <c r="E227" s="4">
        <f t="shared" si="46"/>
        <v>36754</v>
      </c>
      <c r="F227" s="3">
        <v>505</v>
      </c>
      <c r="G227" s="3">
        <f t="shared" si="47"/>
        <v>505</v>
      </c>
      <c r="H227" s="3" t="str">
        <f t="shared" si="48"/>
        <v>Fair</v>
      </c>
      <c r="I227" s="5" t="s">
        <v>33</v>
      </c>
      <c r="J227" s="2" t="str">
        <f t="shared" si="49"/>
        <v>Self-Employed</v>
      </c>
      <c r="K227" s="2" t="str">
        <f t="shared" si="50"/>
        <v>Self-Employed</v>
      </c>
      <c r="L227" s="2" t="str">
        <f t="shared" si="51"/>
        <v>Self-Employed</v>
      </c>
      <c r="M227" s="5" t="s">
        <v>25</v>
      </c>
      <c r="N227" s="2" t="str">
        <f t="shared" si="52"/>
        <v>Associate</v>
      </c>
      <c r="O227" s="2" t="str">
        <f t="shared" si="53"/>
        <v>Associate</v>
      </c>
      <c r="P227" s="4">
        <v>36455</v>
      </c>
      <c r="Q227" s="4">
        <f t="shared" si="54"/>
        <v>36455</v>
      </c>
      <c r="R227" s="18">
        <f t="shared" si="55"/>
        <v>0.99186483103879852</v>
      </c>
      <c r="S227" s="18" t="str">
        <f t="shared" si="56"/>
        <v>Moderate Borrower</v>
      </c>
      <c r="T227" s="3">
        <v>36</v>
      </c>
      <c r="U227" s="3">
        <f t="shared" si="57"/>
        <v>36</v>
      </c>
      <c r="V227" s="5" t="s">
        <v>22</v>
      </c>
      <c r="W227" s="5" t="s">
        <v>27</v>
      </c>
      <c r="X227" s="4">
        <v>674</v>
      </c>
      <c r="Y227" s="18">
        <v>0.18276757499999999</v>
      </c>
      <c r="Z227" s="5" t="s">
        <v>28</v>
      </c>
      <c r="AA227" s="3">
        <v>34</v>
      </c>
      <c r="AB227" s="4">
        <v>3055</v>
      </c>
      <c r="AC227" s="4">
        <v>3062.833333</v>
      </c>
      <c r="AD227" s="4" t="str">
        <f t="shared" si="58"/>
        <v>Low Income</v>
      </c>
      <c r="AE227" s="4">
        <v>117533</v>
      </c>
      <c r="AF227" s="18">
        <v>0.282110203</v>
      </c>
      <c r="AG227" s="3">
        <v>0</v>
      </c>
      <c r="AH227" s="3">
        <v>51</v>
      </c>
      <c r="AI227" s="2" t="str">
        <f t="shared" si="59"/>
        <v>Medium Risk</v>
      </c>
    </row>
    <row r="228" spans="1:35" x14ac:dyDescent="0.25">
      <c r="A228" s="6">
        <v>43327</v>
      </c>
      <c r="B228" s="3">
        <v>40</v>
      </c>
      <c r="C228" s="3" t="str">
        <f t="shared" si="45"/>
        <v>Senior</v>
      </c>
      <c r="E228" s="4">
        <f t="shared" si="46"/>
        <v>37425.999995999999</v>
      </c>
      <c r="F228" s="3">
        <v>601</v>
      </c>
      <c r="G228" s="3">
        <f t="shared" si="47"/>
        <v>601</v>
      </c>
      <c r="H228" s="3" t="str">
        <f t="shared" si="48"/>
        <v>Good</v>
      </c>
      <c r="I228" s="5" t="s">
        <v>20</v>
      </c>
      <c r="J228" s="2" t="str">
        <f t="shared" si="49"/>
        <v>Employed</v>
      </c>
      <c r="K228" s="2" t="str">
        <f t="shared" si="50"/>
        <v>Employed</v>
      </c>
      <c r="L228" s="2" t="str">
        <f t="shared" si="51"/>
        <v>Employed</v>
      </c>
      <c r="M228" s="5" t="s">
        <v>32</v>
      </c>
      <c r="N228" s="2" t="str">
        <f t="shared" si="52"/>
        <v>High School</v>
      </c>
      <c r="O228" s="2" t="str">
        <f t="shared" si="53"/>
        <v>High School</v>
      </c>
      <c r="P228" s="4">
        <v>38810</v>
      </c>
      <c r="Q228" s="4">
        <f t="shared" si="54"/>
        <v>38810</v>
      </c>
      <c r="R228" s="18">
        <f t="shared" si="55"/>
        <v>1.0369796399334132</v>
      </c>
      <c r="S228" s="18" t="str">
        <f t="shared" si="56"/>
        <v>Aggressive Borrower</v>
      </c>
      <c r="U228" s="3">
        <f t="shared" si="57"/>
        <v>54.618025751072963</v>
      </c>
      <c r="V228" s="5" t="s">
        <v>26</v>
      </c>
      <c r="W228" s="5" t="s">
        <v>27</v>
      </c>
      <c r="X228" s="4">
        <v>153</v>
      </c>
      <c r="Y228" s="18">
        <v>0.27368744499999997</v>
      </c>
      <c r="Z228" s="5" t="s">
        <v>24</v>
      </c>
      <c r="AA228" s="3">
        <v>12</v>
      </c>
      <c r="AB228" s="4">
        <v>6120</v>
      </c>
      <c r="AC228" s="4">
        <v>3118.833333</v>
      </c>
      <c r="AD228" s="4" t="str">
        <f t="shared" si="58"/>
        <v>Low Income</v>
      </c>
      <c r="AE228" s="4">
        <v>170152</v>
      </c>
      <c r="AF228" s="18">
        <v>0.21125300499999999</v>
      </c>
      <c r="AG228" s="3">
        <v>0</v>
      </c>
      <c r="AH228" s="3">
        <v>47</v>
      </c>
      <c r="AI228" s="2" t="str">
        <f t="shared" si="59"/>
        <v>Medium Risk</v>
      </c>
    </row>
    <row r="229" spans="1:35" x14ac:dyDescent="0.25">
      <c r="A229" s="6">
        <v>43328</v>
      </c>
      <c r="B229" s="3">
        <v>27</v>
      </c>
      <c r="C229" s="3" t="str">
        <f t="shared" si="45"/>
        <v>Mid</v>
      </c>
      <c r="D229" s="4">
        <v>29512</v>
      </c>
      <c r="E229" s="4">
        <f t="shared" si="46"/>
        <v>29512</v>
      </c>
      <c r="F229" s="3">
        <v>545</v>
      </c>
      <c r="G229" s="3">
        <f t="shared" si="47"/>
        <v>545</v>
      </c>
      <c r="H229" s="3" t="str">
        <f t="shared" si="48"/>
        <v>Fair</v>
      </c>
      <c r="I229" s="5" t="s">
        <v>20</v>
      </c>
      <c r="J229" s="2" t="str">
        <f t="shared" si="49"/>
        <v>Employed</v>
      </c>
      <c r="K229" s="2" t="str">
        <f t="shared" si="50"/>
        <v>Employed</v>
      </c>
      <c r="L229" s="2" t="str">
        <f t="shared" si="51"/>
        <v>Employed</v>
      </c>
      <c r="M229" s="5" t="s">
        <v>29</v>
      </c>
      <c r="N229" s="2" t="str">
        <f t="shared" si="52"/>
        <v>Bachelor</v>
      </c>
      <c r="O229" s="2" t="str">
        <f t="shared" si="53"/>
        <v>Bachelor</v>
      </c>
      <c r="P229" s="4">
        <v>28201</v>
      </c>
      <c r="Q229" s="4">
        <f t="shared" si="54"/>
        <v>28201</v>
      </c>
      <c r="R229" s="18">
        <f t="shared" si="55"/>
        <v>0.95557739224722149</v>
      </c>
      <c r="S229" s="18" t="str">
        <f t="shared" si="56"/>
        <v>Moderate Borrower</v>
      </c>
      <c r="T229" s="3">
        <v>60</v>
      </c>
      <c r="U229" s="3">
        <f t="shared" si="57"/>
        <v>60</v>
      </c>
      <c r="V229" s="5" t="s">
        <v>26</v>
      </c>
      <c r="W229" s="5" t="s">
        <v>27</v>
      </c>
      <c r="X229" s="4">
        <v>455</v>
      </c>
      <c r="Y229" s="18">
        <v>0.238223981</v>
      </c>
      <c r="Z229" s="5" t="s">
        <v>24</v>
      </c>
      <c r="AA229" s="3">
        <v>15</v>
      </c>
      <c r="AB229" s="4">
        <v>2290</v>
      </c>
      <c r="AC229" s="4">
        <v>1250</v>
      </c>
      <c r="AD229" s="4" t="str">
        <f t="shared" si="58"/>
        <v>Low Income</v>
      </c>
      <c r="AE229" s="4">
        <v>3661</v>
      </c>
      <c r="AF229" s="18">
        <v>0.29851906099999997</v>
      </c>
      <c r="AG229" s="3">
        <v>0</v>
      </c>
      <c r="AH229" s="3">
        <v>53</v>
      </c>
      <c r="AI229" s="2" t="str">
        <f t="shared" si="59"/>
        <v>Medium Risk</v>
      </c>
    </row>
    <row r="230" spans="1:35" x14ac:dyDescent="0.25">
      <c r="A230" s="6">
        <v>43329</v>
      </c>
      <c r="B230" s="3">
        <v>31</v>
      </c>
      <c r="C230" s="3" t="str">
        <f t="shared" si="45"/>
        <v>Mid</v>
      </c>
      <c r="D230" s="4">
        <v>34589</v>
      </c>
      <c r="E230" s="4">
        <f t="shared" si="46"/>
        <v>34589</v>
      </c>
      <c r="F230" s="3">
        <v>445</v>
      </c>
      <c r="G230" s="3">
        <f t="shared" si="47"/>
        <v>445</v>
      </c>
      <c r="H230" s="3" t="str">
        <f t="shared" si="48"/>
        <v>Poor</v>
      </c>
      <c r="I230" s="5" t="s">
        <v>20</v>
      </c>
      <c r="J230" s="2" t="str">
        <f t="shared" si="49"/>
        <v>Employed</v>
      </c>
      <c r="K230" s="2" t="str">
        <f t="shared" si="50"/>
        <v>Employed</v>
      </c>
      <c r="L230" s="2" t="str">
        <f t="shared" si="51"/>
        <v>Employed</v>
      </c>
      <c r="M230" s="5" t="s">
        <v>32</v>
      </c>
      <c r="N230" s="2" t="str">
        <f t="shared" si="52"/>
        <v>High School</v>
      </c>
      <c r="O230" s="2" t="str">
        <f t="shared" si="53"/>
        <v>High School</v>
      </c>
      <c r="P230" s="4">
        <v>91631</v>
      </c>
      <c r="Q230" s="4">
        <f t="shared" si="54"/>
        <v>91631</v>
      </c>
      <c r="R230" s="18">
        <f t="shared" si="55"/>
        <v>2.6491370088756541</v>
      </c>
      <c r="S230" s="18" t="str">
        <f t="shared" si="56"/>
        <v>Aggressive Borrower</v>
      </c>
      <c r="T230" s="3">
        <v>60</v>
      </c>
      <c r="U230" s="3">
        <f t="shared" si="57"/>
        <v>60</v>
      </c>
      <c r="V230" s="5" t="s">
        <v>22</v>
      </c>
      <c r="W230" s="5" t="s">
        <v>30</v>
      </c>
      <c r="X230" s="4">
        <v>285</v>
      </c>
      <c r="Y230" s="18">
        <v>7.1258950000000001E-2</v>
      </c>
      <c r="Z230" s="5" t="s">
        <v>28</v>
      </c>
      <c r="AA230" s="3">
        <v>29</v>
      </c>
      <c r="AB230" s="4">
        <v>1428</v>
      </c>
      <c r="AC230" s="4">
        <v>2882.416667</v>
      </c>
      <c r="AD230" s="4" t="str">
        <f t="shared" si="58"/>
        <v>Low Income</v>
      </c>
      <c r="AE230" s="4">
        <v>17138</v>
      </c>
      <c r="AF230" s="18">
        <v>0.39618506399999998</v>
      </c>
      <c r="AG230" s="3">
        <v>0</v>
      </c>
      <c r="AH230" s="3">
        <v>52</v>
      </c>
      <c r="AI230" s="2" t="str">
        <f t="shared" si="59"/>
        <v>Medium Risk</v>
      </c>
    </row>
    <row r="231" spans="1:35" x14ac:dyDescent="0.25">
      <c r="A231" s="6">
        <v>43330</v>
      </c>
      <c r="B231" s="3">
        <v>48</v>
      </c>
      <c r="C231" s="3" t="str">
        <f t="shared" si="45"/>
        <v>Senior</v>
      </c>
      <c r="D231" s="4">
        <v>56584</v>
      </c>
      <c r="E231" s="4">
        <f t="shared" si="46"/>
        <v>56584</v>
      </c>
      <c r="F231" s="3">
        <v>615</v>
      </c>
      <c r="G231" s="3">
        <f t="shared" si="47"/>
        <v>615</v>
      </c>
      <c r="H231" s="3" t="str">
        <f t="shared" si="48"/>
        <v>Good</v>
      </c>
      <c r="I231" s="5" t="s">
        <v>45</v>
      </c>
      <c r="J231" s="2" t="str">
        <f t="shared" si="49"/>
        <v>Unemployed</v>
      </c>
      <c r="K231" s="2" t="str">
        <f t="shared" si="50"/>
        <v>Unemployed</v>
      </c>
      <c r="L231" s="2" t="str">
        <f t="shared" si="51"/>
        <v>Unemployed</v>
      </c>
      <c r="M231" s="5" t="s">
        <v>25</v>
      </c>
      <c r="N231" s="2" t="str">
        <f t="shared" si="52"/>
        <v>Associate</v>
      </c>
      <c r="O231" s="2" t="str">
        <f t="shared" si="53"/>
        <v>Associate</v>
      </c>
      <c r="P231" s="4">
        <v>15122</v>
      </c>
      <c r="Q231" s="4">
        <f t="shared" si="54"/>
        <v>15122</v>
      </c>
      <c r="R231" s="18">
        <f t="shared" si="55"/>
        <v>0.26724869220981196</v>
      </c>
      <c r="S231" s="18" t="str">
        <f t="shared" si="56"/>
        <v>Conservative Borrower</v>
      </c>
      <c r="T231" s="3">
        <v>36</v>
      </c>
      <c r="U231" s="3">
        <f t="shared" si="57"/>
        <v>36</v>
      </c>
      <c r="V231" s="5" t="s">
        <v>22</v>
      </c>
      <c r="W231" s="5" t="s">
        <v>27</v>
      </c>
      <c r="X231" s="4">
        <v>115</v>
      </c>
      <c r="Y231" s="18">
        <v>0.49601572100000002</v>
      </c>
      <c r="Z231" s="5" t="s">
        <v>31</v>
      </c>
      <c r="AA231" s="3">
        <v>25</v>
      </c>
      <c r="AB231" s="4">
        <v>6834</v>
      </c>
      <c r="AC231" s="4">
        <v>4715.3333329999996</v>
      </c>
      <c r="AD231" s="4" t="str">
        <f t="shared" si="58"/>
        <v>Low Income</v>
      </c>
      <c r="AE231" s="4">
        <v>115778</v>
      </c>
      <c r="AF231" s="18">
        <v>0.181059317</v>
      </c>
      <c r="AG231" s="3">
        <v>1</v>
      </c>
      <c r="AH231" s="3">
        <v>40.799999999999997</v>
      </c>
      <c r="AI231" s="2" t="str">
        <f t="shared" si="59"/>
        <v>Medium Risk</v>
      </c>
    </row>
    <row r="232" spans="1:35" x14ac:dyDescent="0.25">
      <c r="A232" s="6">
        <v>43331</v>
      </c>
      <c r="B232" s="3">
        <v>31</v>
      </c>
      <c r="C232" s="3" t="str">
        <f t="shared" si="45"/>
        <v>Mid</v>
      </c>
      <c r="D232" s="4">
        <v>32777</v>
      </c>
      <c r="E232" s="4">
        <f t="shared" si="46"/>
        <v>32777</v>
      </c>
      <c r="F232" s="3">
        <v>537</v>
      </c>
      <c r="G232" s="3">
        <f t="shared" si="47"/>
        <v>537</v>
      </c>
      <c r="H232" s="3" t="str">
        <f t="shared" si="48"/>
        <v>Fair</v>
      </c>
      <c r="I232" s="5" t="s">
        <v>52</v>
      </c>
      <c r="J232" s="2" t="str">
        <f t="shared" si="49"/>
        <v>EMPLOYED</v>
      </c>
      <c r="K232" s="2" t="str">
        <f t="shared" si="50"/>
        <v>Employed</v>
      </c>
      <c r="L232" s="2" t="str">
        <f t="shared" si="51"/>
        <v>Employed</v>
      </c>
      <c r="M232" s="5" t="s">
        <v>21</v>
      </c>
      <c r="N232" s="2" t="str">
        <f t="shared" si="52"/>
        <v>Master</v>
      </c>
      <c r="O232" s="2" t="str">
        <f t="shared" si="53"/>
        <v>Master</v>
      </c>
      <c r="P232" s="4">
        <v>27822</v>
      </c>
      <c r="Q232" s="4">
        <f t="shared" si="54"/>
        <v>27822</v>
      </c>
      <c r="R232" s="18">
        <f t="shared" si="55"/>
        <v>0.84882692131677706</v>
      </c>
      <c r="S232" s="18" t="str">
        <f t="shared" si="56"/>
        <v>Moderate Borrower</v>
      </c>
      <c r="T232" s="3">
        <v>60</v>
      </c>
      <c r="U232" s="3">
        <f t="shared" si="57"/>
        <v>60</v>
      </c>
      <c r="V232" s="5" t="s">
        <v>35</v>
      </c>
      <c r="W232" s="5" t="s">
        <v>27</v>
      </c>
      <c r="X232" s="4">
        <v>392</v>
      </c>
      <c r="Y232" s="18">
        <v>0.20648960199999999</v>
      </c>
      <c r="Z232" s="5" t="s">
        <v>31</v>
      </c>
      <c r="AA232" s="3">
        <v>21</v>
      </c>
      <c r="AB232" s="4">
        <v>4771</v>
      </c>
      <c r="AC232" s="4">
        <v>2731.416667</v>
      </c>
      <c r="AD232" s="4" t="str">
        <f t="shared" si="58"/>
        <v>Low Income</v>
      </c>
      <c r="AE232" s="4">
        <v>114409</v>
      </c>
      <c r="AF232" s="18">
        <v>0.22600034599999999</v>
      </c>
      <c r="AG232" s="3">
        <v>0</v>
      </c>
      <c r="AH232" s="3">
        <v>55</v>
      </c>
      <c r="AI232" s="2" t="str">
        <f t="shared" si="59"/>
        <v>High Risk</v>
      </c>
    </row>
    <row r="233" spans="1:35" x14ac:dyDescent="0.25">
      <c r="A233" s="6">
        <v>43332</v>
      </c>
      <c r="B233" s="3">
        <v>42</v>
      </c>
      <c r="C233" s="3" t="str">
        <f t="shared" si="45"/>
        <v>Senior</v>
      </c>
      <c r="E233" s="4">
        <f t="shared" si="46"/>
        <v>70901.000004000001</v>
      </c>
      <c r="F233" s="3">
        <v>575</v>
      </c>
      <c r="G233" s="3">
        <f t="shared" si="47"/>
        <v>575</v>
      </c>
      <c r="H233" s="3" t="str">
        <f t="shared" si="48"/>
        <v>Good</v>
      </c>
      <c r="I233" s="5" t="s">
        <v>33</v>
      </c>
      <c r="J233" s="2" t="str">
        <f t="shared" si="49"/>
        <v>Self-Employed</v>
      </c>
      <c r="K233" s="2" t="str">
        <f t="shared" si="50"/>
        <v>Self-Employed</v>
      </c>
      <c r="L233" s="2" t="str">
        <f t="shared" si="51"/>
        <v>Self-Employed</v>
      </c>
      <c r="M233" s="5" t="s">
        <v>29</v>
      </c>
      <c r="N233" s="2" t="str">
        <f t="shared" si="52"/>
        <v>Bachelor</v>
      </c>
      <c r="O233" s="2" t="str">
        <f t="shared" si="53"/>
        <v>Bachelor</v>
      </c>
      <c r="P233" s="4">
        <v>20087</v>
      </c>
      <c r="Q233" s="4">
        <f t="shared" si="54"/>
        <v>20087</v>
      </c>
      <c r="R233" s="18">
        <f t="shared" si="55"/>
        <v>0.28331053157031294</v>
      </c>
      <c r="S233" s="18" t="str">
        <f t="shared" si="56"/>
        <v>Conservative Borrower</v>
      </c>
      <c r="U233" s="3">
        <f t="shared" si="57"/>
        <v>55.043478260869563</v>
      </c>
      <c r="V233" s="5" t="s">
        <v>22</v>
      </c>
      <c r="W233" s="5" t="s">
        <v>30</v>
      </c>
      <c r="X233" s="4">
        <v>582</v>
      </c>
      <c r="Y233" s="18">
        <v>0.32817901599999999</v>
      </c>
      <c r="Z233" s="5" t="s">
        <v>24</v>
      </c>
      <c r="AA233" s="3">
        <v>29</v>
      </c>
      <c r="AB233" s="4">
        <v>12504</v>
      </c>
      <c r="AC233" s="4">
        <v>5908.4166670000004</v>
      </c>
      <c r="AD233" s="4" t="str">
        <f t="shared" si="58"/>
        <v>Medium Income</v>
      </c>
      <c r="AE233" s="4">
        <v>23706</v>
      </c>
      <c r="AF233" s="18">
        <v>0.238828607</v>
      </c>
      <c r="AG233" s="3">
        <v>0</v>
      </c>
      <c r="AH233" s="3">
        <v>61</v>
      </c>
      <c r="AI233" s="2" t="str">
        <f t="shared" si="59"/>
        <v>High Risk</v>
      </c>
    </row>
    <row r="234" spans="1:35" x14ac:dyDescent="0.25">
      <c r="A234" s="6">
        <v>43333</v>
      </c>
      <c r="B234" s="3">
        <v>40</v>
      </c>
      <c r="C234" s="3" t="str">
        <f t="shared" si="45"/>
        <v>Senior</v>
      </c>
      <c r="D234" s="4">
        <v>52184</v>
      </c>
      <c r="E234" s="4">
        <f t="shared" si="46"/>
        <v>52184</v>
      </c>
      <c r="F234" s="3">
        <v>574</v>
      </c>
      <c r="G234" s="3">
        <f t="shared" si="47"/>
        <v>574</v>
      </c>
      <c r="H234" s="3" t="str">
        <f t="shared" si="48"/>
        <v>Good</v>
      </c>
      <c r="I234" s="5" t="s">
        <v>33</v>
      </c>
      <c r="J234" s="2" t="str">
        <f t="shared" si="49"/>
        <v>Self-Employed</v>
      </c>
      <c r="K234" s="2" t="str">
        <f t="shared" si="50"/>
        <v>Self-Employed</v>
      </c>
      <c r="L234" s="2" t="str">
        <f t="shared" si="51"/>
        <v>Self-Employed</v>
      </c>
      <c r="M234" s="5" t="s">
        <v>25</v>
      </c>
      <c r="N234" s="2" t="str">
        <f t="shared" si="52"/>
        <v>Associate</v>
      </c>
      <c r="O234" s="2" t="str">
        <f t="shared" si="53"/>
        <v>Associate</v>
      </c>
      <c r="P234" s="4">
        <v>38284</v>
      </c>
      <c r="Q234" s="4">
        <f t="shared" si="54"/>
        <v>38284</v>
      </c>
      <c r="R234" s="18">
        <f t="shared" si="55"/>
        <v>0.73363483059941748</v>
      </c>
      <c r="S234" s="18" t="str">
        <f t="shared" si="56"/>
        <v>Moderate Borrower</v>
      </c>
      <c r="T234" s="3">
        <v>48</v>
      </c>
      <c r="U234" s="3">
        <f t="shared" si="57"/>
        <v>48</v>
      </c>
      <c r="V234" s="5" t="s">
        <v>22</v>
      </c>
      <c r="W234" s="5" t="s">
        <v>30</v>
      </c>
      <c r="X234" s="4">
        <v>356</v>
      </c>
      <c r="Y234" s="18">
        <v>0.146371786</v>
      </c>
      <c r="Z234" s="5" t="s">
        <v>34</v>
      </c>
      <c r="AA234" s="3">
        <v>16</v>
      </c>
      <c r="AB234" s="4">
        <v>7697</v>
      </c>
      <c r="AC234" s="4">
        <v>4348.6666670000004</v>
      </c>
      <c r="AD234" s="4" t="str">
        <f t="shared" si="58"/>
        <v>Low Income</v>
      </c>
      <c r="AE234" s="4">
        <v>82766</v>
      </c>
      <c r="AF234" s="18">
        <v>0.228254072</v>
      </c>
      <c r="AG234" s="3">
        <v>0</v>
      </c>
      <c r="AH234" s="3">
        <v>53</v>
      </c>
      <c r="AI234" s="2" t="str">
        <f t="shared" si="59"/>
        <v>Medium Risk</v>
      </c>
    </row>
    <row r="235" spans="1:35" x14ac:dyDescent="0.25">
      <c r="A235" s="6">
        <v>43334</v>
      </c>
      <c r="B235" s="3">
        <v>32</v>
      </c>
      <c r="C235" s="3" t="str">
        <f t="shared" si="45"/>
        <v>Mid</v>
      </c>
      <c r="D235" s="4">
        <v>43451</v>
      </c>
      <c r="E235" s="4">
        <f t="shared" si="46"/>
        <v>43451</v>
      </c>
      <c r="F235" s="3">
        <v>506</v>
      </c>
      <c r="G235" s="3">
        <f t="shared" si="47"/>
        <v>506</v>
      </c>
      <c r="H235" s="3" t="str">
        <f t="shared" si="48"/>
        <v>Fair</v>
      </c>
      <c r="I235" s="5" t="s">
        <v>20</v>
      </c>
      <c r="J235" s="2" t="str">
        <f t="shared" si="49"/>
        <v>Employed</v>
      </c>
      <c r="K235" s="2" t="str">
        <f t="shared" si="50"/>
        <v>Employed</v>
      </c>
      <c r="L235" s="2" t="str">
        <f t="shared" si="51"/>
        <v>Employed</v>
      </c>
      <c r="M235" s="5" t="s">
        <v>32</v>
      </c>
      <c r="N235" s="2" t="str">
        <f t="shared" si="52"/>
        <v>High School</v>
      </c>
      <c r="O235" s="2" t="str">
        <f t="shared" si="53"/>
        <v>High School</v>
      </c>
      <c r="P235" s="4">
        <v>9077</v>
      </c>
      <c r="Q235" s="4">
        <f t="shared" si="54"/>
        <v>9077</v>
      </c>
      <c r="R235" s="18">
        <f t="shared" si="55"/>
        <v>0.20890198154242709</v>
      </c>
      <c r="S235" s="18" t="str">
        <f t="shared" si="56"/>
        <v>Conservative Borrower</v>
      </c>
      <c r="T235" s="3">
        <v>36</v>
      </c>
      <c r="U235" s="3">
        <f t="shared" si="57"/>
        <v>36</v>
      </c>
      <c r="V235" s="5" t="s">
        <v>44</v>
      </c>
      <c r="W235" s="5" t="s">
        <v>30</v>
      </c>
      <c r="X235" s="4">
        <v>564</v>
      </c>
      <c r="Y235" s="18">
        <v>0.29427567500000001</v>
      </c>
      <c r="Z235" s="5" t="s">
        <v>34</v>
      </c>
      <c r="AA235" s="3">
        <v>23</v>
      </c>
      <c r="AB235" s="4">
        <v>1218</v>
      </c>
      <c r="AC235" s="4">
        <v>3620.916667</v>
      </c>
      <c r="AD235" s="4" t="str">
        <f t="shared" si="58"/>
        <v>Low Income</v>
      </c>
      <c r="AE235" s="4">
        <v>47111</v>
      </c>
      <c r="AF235" s="18">
        <v>0.24656439299999999</v>
      </c>
      <c r="AG235" s="3">
        <v>0</v>
      </c>
      <c r="AH235" s="3">
        <v>56</v>
      </c>
      <c r="AI235" s="2" t="str">
        <f t="shared" si="59"/>
        <v>High Risk</v>
      </c>
    </row>
    <row r="236" spans="1:35" x14ac:dyDescent="0.25">
      <c r="A236" s="6">
        <v>43335</v>
      </c>
      <c r="B236" s="3">
        <v>65</v>
      </c>
      <c r="C236" s="3" t="str">
        <f t="shared" si="45"/>
        <v>Old</v>
      </c>
      <c r="D236" s="4">
        <v>23881</v>
      </c>
      <c r="E236" s="4">
        <f t="shared" si="46"/>
        <v>23881</v>
      </c>
      <c r="F236" s="3">
        <v>599</v>
      </c>
      <c r="G236" s="3">
        <f t="shared" si="47"/>
        <v>599</v>
      </c>
      <c r="H236" s="3" t="str">
        <f t="shared" si="48"/>
        <v>Good</v>
      </c>
      <c r="I236" s="5" t="s">
        <v>20</v>
      </c>
      <c r="J236" s="2" t="str">
        <f t="shared" si="49"/>
        <v>Employed</v>
      </c>
      <c r="K236" s="2" t="str">
        <f t="shared" si="50"/>
        <v>Employed</v>
      </c>
      <c r="L236" s="2" t="str">
        <f t="shared" si="51"/>
        <v>Employed</v>
      </c>
      <c r="M236" s="5" t="s">
        <v>32</v>
      </c>
      <c r="N236" s="2" t="str">
        <f t="shared" si="52"/>
        <v>High School</v>
      </c>
      <c r="O236" s="2" t="str">
        <f t="shared" si="53"/>
        <v>High School</v>
      </c>
      <c r="P236" s="4">
        <v>17067</v>
      </c>
      <c r="Q236" s="4">
        <f t="shared" si="54"/>
        <v>17067</v>
      </c>
      <c r="R236" s="18">
        <f t="shared" si="55"/>
        <v>0.71466856496796616</v>
      </c>
      <c r="S236" s="18" t="str">
        <f t="shared" si="56"/>
        <v>Moderate Borrower</v>
      </c>
      <c r="T236" s="3">
        <v>60</v>
      </c>
      <c r="U236" s="3">
        <f t="shared" si="57"/>
        <v>60</v>
      </c>
      <c r="V236" s="5" t="s">
        <v>26</v>
      </c>
      <c r="W236" s="5" t="s">
        <v>23</v>
      </c>
      <c r="X236" s="4">
        <v>678</v>
      </c>
      <c r="Y236" s="18">
        <v>0.410319198</v>
      </c>
      <c r="Z236" s="5" t="s">
        <v>38</v>
      </c>
      <c r="AA236" s="3">
        <v>23</v>
      </c>
      <c r="AB236" s="4">
        <v>22121</v>
      </c>
      <c r="AC236" s="4">
        <v>1990.083333</v>
      </c>
      <c r="AD236" s="4" t="str">
        <f t="shared" si="58"/>
        <v>Low Income</v>
      </c>
      <c r="AE236" s="4">
        <v>5423</v>
      </c>
      <c r="AF236" s="18">
        <v>0.21928418099999999</v>
      </c>
      <c r="AG236" s="3">
        <v>0</v>
      </c>
      <c r="AH236" s="3">
        <v>57</v>
      </c>
      <c r="AI236" s="2" t="str">
        <f t="shared" si="59"/>
        <v>High Risk</v>
      </c>
    </row>
    <row r="237" spans="1:35" x14ac:dyDescent="0.25">
      <c r="A237" s="6">
        <v>43336</v>
      </c>
      <c r="B237" s="3">
        <v>47</v>
      </c>
      <c r="C237" s="3" t="str">
        <f t="shared" si="45"/>
        <v>Senior</v>
      </c>
      <c r="D237" s="4">
        <v>44248</v>
      </c>
      <c r="E237" s="4">
        <f t="shared" si="46"/>
        <v>44248</v>
      </c>
      <c r="G237" s="3">
        <f t="shared" si="47"/>
        <v>573.55555555555554</v>
      </c>
      <c r="H237" s="3" t="str">
        <f t="shared" si="48"/>
        <v>Good</v>
      </c>
      <c r="I237" s="5" t="s">
        <v>33</v>
      </c>
      <c r="J237" s="2" t="str">
        <f t="shared" si="49"/>
        <v>Self-Employed</v>
      </c>
      <c r="K237" s="2" t="str">
        <f t="shared" si="50"/>
        <v>Self-Employed</v>
      </c>
      <c r="L237" s="2" t="str">
        <f t="shared" si="51"/>
        <v>Self-Employed</v>
      </c>
      <c r="M237" s="5" t="s">
        <v>32</v>
      </c>
      <c r="N237" s="2" t="str">
        <f t="shared" si="52"/>
        <v>High School</v>
      </c>
      <c r="O237" s="2" t="str">
        <f t="shared" si="53"/>
        <v>High School</v>
      </c>
      <c r="Q237" s="4">
        <f t="shared" si="54"/>
        <v>25183.596306068601</v>
      </c>
      <c r="R237" s="18">
        <f t="shared" si="55"/>
        <v>0.56914654461373626</v>
      </c>
      <c r="S237" s="18" t="str">
        <f t="shared" si="56"/>
        <v>Moderate Borrower</v>
      </c>
      <c r="T237" s="3">
        <v>36</v>
      </c>
      <c r="U237" s="3">
        <f t="shared" si="57"/>
        <v>36</v>
      </c>
      <c r="V237" s="5" t="s">
        <v>26</v>
      </c>
      <c r="W237" s="5" t="s">
        <v>30</v>
      </c>
      <c r="X237" s="4">
        <v>499</v>
      </c>
      <c r="Y237" s="18">
        <v>0.22488149299999999</v>
      </c>
      <c r="Z237" s="5" t="s">
        <v>28</v>
      </c>
      <c r="AA237" s="3">
        <v>28</v>
      </c>
      <c r="AB237" s="4">
        <v>41840</v>
      </c>
      <c r="AC237" s="4">
        <v>3687.333333</v>
      </c>
      <c r="AD237" s="4" t="str">
        <f t="shared" si="58"/>
        <v>Low Income</v>
      </c>
      <c r="AE237" s="4">
        <v>50429</v>
      </c>
      <c r="AF237" s="18">
        <v>0.232599733</v>
      </c>
      <c r="AG237" s="3">
        <v>0</v>
      </c>
      <c r="AH237" s="3">
        <v>54</v>
      </c>
      <c r="AI237" s="2" t="str">
        <f t="shared" si="59"/>
        <v>Medium Risk</v>
      </c>
    </row>
    <row r="238" spans="1:35" x14ac:dyDescent="0.25">
      <c r="A238" s="6">
        <v>43337</v>
      </c>
      <c r="B238" s="3">
        <v>18</v>
      </c>
      <c r="C238" s="3" t="str">
        <f t="shared" si="45"/>
        <v>Young</v>
      </c>
      <c r="E238" s="4">
        <f t="shared" si="46"/>
        <v>15885</v>
      </c>
      <c r="F238" s="3">
        <v>551</v>
      </c>
      <c r="G238" s="3">
        <f t="shared" si="47"/>
        <v>551</v>
      </c>
      <c r="H238" s="3" t="str">
        <f t="shared" si="48"/>
        <v>Good</v>
      </c>
      <c r="J238" s="2" t="str">
        <f t="shared" si="49"/>
        <v/>
      </c>
      <c r="K238" s="2" t="str">
        <f t="shared" si="50"/>
        <v/>
      </c>
      <c r="L238" s="2" t="str">
        <f t="shared" si="51"/>
        <v>Employed</v>
      </c>
      <c r="M238" s="5" t="s">
        <v>21</v>
      </c>
      <c r="N238" s="2" t="str">
        <f t="shared" si="52"/>
        <v>Master</v>
      </c>
      <c r="O238" s="2" t="str">
        <f t="shared" si="53"/>
        <v>Master</v>
      </c>
      <c r="P238" s="4">
        <v>35284</v>
      </c>
      <c r="Q238" s="4">
        <f t="shared" si="54"/>
        <v>35284</v>
      </c>
      <c r="R238" s="18">
        <f t="shared" si="55"/>
        <v>2.2212149826880707</v>
      </c>
      <c r="S238" s="18" t="str">
        <f t="shared" si="56"/>
        <v>Aggressive Borrower</v>
      </c>
      <c r="U238" s="3">
        <f t="shared" si="57"/>
        <v>54.618025751072963</v>
      </c>
      <c r="V238" s="5" t="s">
        <v>26</v>
      </c>
      <c r="W238" s="5" t="s">
        <v>34</v>
      </c>
      <c r="X238" s="4">
        <v>264</v>
      </c>
      <c r="Y238" s="18">
        <v>0.54180692399999997</v>
      </c>
      <c r="Z238" s="5" t="s">
        <v>24</v>
      </c>
      <c r="AA238" s="3">
        <v>23</v>
      </c>
      <c r="AB238" s="4">
        <v>2316</v>
      </c>
      <c r="AC238" s="4">
        <v>1323.75</v>
      </c>
      <c r="AD238" s="4" t="str">
        <f t="shared" si="58"/>
        <v>Low Income</v>
      </c>
      <c r="AE238" s="4">
        <v>278826</v>
      </c>
      <c r="AF238" s="18">
        <v>0.32529750000000002</v>
      </c>
      <c r="AG238" s="3">
        <v>0</v>
      </c>
      <c r="AH238" s="3">
        <v>54</v>
      </c>
      <c r="AI238" s="2" t="str">
        <f t="shared" si="59"/>
        <v>Medium Risk</v>
      </c>
    </row>
    <row r="239" spans="1:35" x14ac:dyDescent="0.25">
      <c r="A239" s="6">
        <v>43338</v>
      </c>
      <c r="B239" s="3">
        <v>42</v>
      </c>
      <c r="C239" s="3" t="str">
        <f t="shared" si="45"/>
        <v>Senior</v>
      </c>
      <c r="D239" s="4">
        <v>39637</v>
      </c>
      <c r="E239" s="4">
        <f t="shared" si="46"/>
        <v>39637</v>
      </c>
      <c r="F239" s="3">
        <v>599</v>
      </c>
      <c r="G239" s="3">
        <f t="shared" si="47"/>
        <v>599</v>
      </c>
      <c r="H239" s="3" t="str">
        <f t="shared" si="48"/>
        <v>Good</v>
      </c>
      <c r="I239" s="5" t="s">
        <v>20</v>
      </c>
      <c r="J239" s="2" t="str">
        <f t="shared" si="49"/>
        <v>Employed</v>
      </c>
      <c r="K239" s="2" t="str">
        <f t="shared" si="50"/>
        <v>Employed</v>
      </c>
      <c r="L239" s="2" t="str">
        <f t="shared" si="51"/>
        <v>Employed</v>
      </c>
      <c r="M239" s="5" t="s">
        <v>41</v>
      </c>
      <c r="N239" s="2" t="str">
        <f t="shared" si="52"/>
        <v>Doctorate</v>
      </c>
      <c r="O239" s="2" t="str">
        <f t="shared" si="53"/>
        <v>Doctorate</v>
      </c>
      <c r="Q239" s="4">
        <f t="shared" si="54"/>
        <v>24014.413793103449</v>
      </c>
      <c r="R239" s="18">
        <f t="shared" si="55"/>
        <v>0.60585851081321618</v>
      </c>
      <c r="S239" s="18" t="str">
        <f t="shared" si="56"/>
        <v>Moderate Borrower</v>
      </c>
      <c r="T239" s="3">
        <v>24</v>
      </c>
      <c r="U239" s="3">
        <f t="shared" si="57"/>
        <v>24</v>
      </c>
      <c r="V239" s="5" t="s">
        <v>26</v>
      </c>
      <c r="W239" s="5" t="s">
        <v>27</v>
      </c>
      <c r="X239" s="4">
        <v>337</v>
      </c>
      <c r="Y239" s="18">
        <v>0.109721187</v>
      </c>
      <c r="Z239" s="5" t="s">
        <v>34</v>
      </c>
      <c r="AA239" s="3">
        <v>25</v>
      </c>
      <c r="AB239" s="4">
        <v>823</v>
      </c>
      <c r="AC239" s="4">
        <v>3303.083333</v>
      </c>
      <c r="AD239" s="4" t="str">
        <f t="shared" si="58"/>
        <v>Low Income</v>
      </c>
      <c r="AE239" s="4">
        <v>174623</v>
      </c>
      <c r="AF239" s="18">
        <v>0.245088583</v>
      </c>
      <c r="AG239" s="3">
        <v>0</v>
      </c>
      <c r="AH239" s="3">
        <v>50</v>
      </c>
      <c r="AI239" s="2" t="str">
        <f t="shared" si="59"/>
        <v>Medium Risk</v>
      </c>
    </row>
    <row r="240" spans="1:35" x14ac:dyDescent="0.25">
      <c r="A240" s="6">
        <v>43339</v>
      </c>
      <c r="B240" s="3">
        <v>32</v>
      </c>
      <c r="C240" s="3" t="str">
        <f t="shared" si="45"/>
        <v>Mid</v>
      </c>
      <c r="D240" s="4">
        <v>48777</v>
      </c>
      <c r="E240" s="4">
        <f t="shared" si="46"/>
        <v>48777</v>
      </c>
      <c r="F240" s="3">
        <v>549</v>
      </c>
      <c r="G240" s="3">
        <f t="shared" si="47"/>
        <v>549</v>
      </c>
      <c r="H240" s="3" t="str">
        <f t="shared" si="48"/>
        <v>Fair</v>
      </c>
      <c r="I240" s="5" t="s">
        <v>20</v>
      </c>
      <c r="J240" s="2" t="str">
        <f t="shared" si="49"/>
        <v>Employed</v>
      </c>
      <c r="K240" s="2" t="str">
        <f t="shared" si="50"/>
        <v>Employed</v>
      </c>
      <c r="L240" s="2" t="str">
        <f t="shared" si="51"/>
        <v>Employed</v>
      </c>
      <c r="M240" s="5" t="s">
        <v>29</v>
      </c>
      <c r="N240" s="2" t="str">
        <f t="shared" si="52"/>
        <v>Bachelor</v>
      </c>
      <c r="O240" s="2" t="str">
        <f t="shared" si="53"/>
        <v>Bachelor</v>
      </c>
      <c r="P240" s="4">
        <v>32798</v>
      </c>
      <c r="Q240" s="4">
        <f t="shared" si="54"/>
        <v>32798</v>
      </c>
      <c r="R240" s="18">
        <f t="shared" si="55"/>
        <v>0.67240707710601311</v>
      </c>
      <c r="S240" s="18" t="str">
        <f t="shared" si="56"/>
        <v>Moderate Borrower</v>
      </c>
      <c r="T240" s="3">
        <v>72</v>
      </c>
      <c r="U240" s="3">
        <f t="shared" si="57"/>
        <v>72</v>
      </c>
      <c r="V240" s="5" t="s">
        <v>35</v>
      </c>
      <c r="W240" s="5" t="s">
        <v>23</v>
      </c>
      <c r="X240" s="4">
        <v>176</v>
      </c>
      <c r="Y240" s="18">
        <v>0.28910381899999998</v>
      </c>
      <c r="Z240" s="5" t="s">
        <v>38</v>
      </c>
      <c r="AA240" s="3">
        <v>30</v>
      </c>
      <c r="AB240" s="4">
        <v>1382</v>
      </c>
      <c r="AC240" s="4">
        <v>4064.75</v>
      </c>
      <c r="AD240" s="4" t="str">
        <f t="shared" si="58"/>
        <v>Low Income</v>
      </c>
      <c r="AE240" s="4">
        <v>69125</v>
      </c>
      <c r="AF240" s="18">
        <v>0.29660134599999999</v>
      </c>
      <c r="AG240" s="3">
        <v>0</v>
      </c>
      <c r="AH240" s="3">
        <v>55</v>
      </c>
      <c r="AI240" s="2" t="str">
        <f t="shared" si="59"/>
        <v>High Risk</v>
      </c>
    </row>
    <row r="241" spans="1:35" x14ac:dyDescent="0.25">
      <c r="A241" s="6">
        <v>43340</v>
      </c>
      <c r="B241" s="3">
        <v>50</v>
      </c>
      <c r="C241" s="3" t="str">
        <f t="shared" si="45"/>
        <v>Senior</v>
      </c>
      <c r="D241" s="4">
        <v>43208</v>
      </c>
      <c r="E241" s="4">
        <f t="shared" si="46"/>
        <v>43208</v>
      </c>
      <c r="F241" s="3">
        <v>564</v>
      </c>
      <c r="G241" s="3">
        <f t="shared" si="47"/>
        <v>564</v>
      </c>
      <c r="H241" s="3" t="str">
        <f t="shared" si="48"/>
        <v>Good</v>
      </c>
      <c r="I241" s="5" t="s">
        <v>20</v>
      </c>
      <c r="J241" s="2" t="str">
        <f t="shared" si="49"/>
        <v>Employed</v>
      </c>
      <c r="K241" s="2" t="str">
        <f t="shared" si="50"/>
        <v>Employed</v>
      </c>
      <c r="L241" s="2" t="str">
        <f t="shared" si="51"/>
        <v>Employed</v>
      </c>
      <c r="M241" s="5" t="s">
        <v>32</v>
      </c>
      <c r="N241" s="2" t="str">
        <f t="shared" si="52"/>
        <v>High School</v>
      </c>
      <c r="O241" s="2" t="str">
        <f t="shared" si="53"/>
        <v>High School</v>
      </c>
      <c r="P241" s="4">
        <v>13574</v>
      </c>
      <c r="Q241" s="4">
        <f t="shared" si="54"/>
        <v>13574</v>
      </c>
      <c r="R241" s="18">
        <f t="shared" si="55"/>
        <v>0.31415478615071285</v>
      </c>
      <c r="S241" s="18" t="str">
        <f t="shared" si="56"/>
        <v>Conservative Borrower</v>
      </c>
      <c r="T241" s="3">
        <v>84</v>
      </c>
      <c r="U241" s="3">
        <f t="shared" si="57"/>
        <v>84</v>
      </c>
      <c r="V241" s="5" t="s">
        <v>22</v>
      </c>
      <c r="W241" s="5" t="s">
        <v>34</v>
      </c>
      <c r="X241" s="4">
        <v>361</v>
      </c>
      <c r="Y241" s="18">
        <v>0.34082699399999999</v>
      </c>
      <c r="Z241" s="5" t="s">
        <v>28</v>
      </c>
      <c r="AA241" s="3">
        <v>33</v>
      </c>
      <c r="AB241" s="4">
        <v>2108</v>
      </c>
      <c r="AC241" s="4">
        <v>3600.666667</v>
      </c>
      <c r="AD241" s="4" t="str">
        <f t="shared" si="58"/>
        <v>Low Income</v>
      </c>
      <c r="AE241" s="4">
        <v>2671</v>
      </c>
      <c r="AF241" s="18">
        <v>0.2052592</v>
      </c>
      <c r="AG241" s="3">
        <v>0</v>
      </c>
      <c r="AH241" s="3">
        <v>59</v>
      </c>
      <c r="AI241" s="2" t="str">
        <f t="shared" si="59"/>
        <v>High Risk</v>
      </c>
    </row>
    <row r="242" spans="1:35" x14ac:dyDescent="0.25">
      <c r="A242" s="6">
        <v>43341</v>
      </c>
      <c r="B242" s="3">
        <v>30</v>
      </c>
      <c r="C242" s="3" t="str">
        <f t="shared" si="45"/>
        <v>Mid</v>
      </c>
      <c r="D242" s="4">
        <v>18662</v>
      </c>
      <c r="E242" s="4">
        <f t="shared" si="46"/>
        <v>18662</v>
      </c>
      <c r="G242" s="3">
        <f t="shared" si="47"/>
        <v>570.23428571428576</v>
      </c>
      <c r="H242" s="3" t="str">
        <f t="shared" si="48"/>
        <v>Good</v>
      </c>
      <c r="I242" s="5" t="s">
        <v>20</v>
      </c>
      <c r="J242" s="2" t="str">
        <f t="shared" si="49"/>
        <v>Employed</v>
      </c>
      <c r="K242" s="2" t="str">
        <f t="shared" si="50"/>
        <v>Employed</v>
      </c>
      <c r="L242" s="2" t="str">
        <f t="shared" si="51"/>
        <v>Employed</v>
      </c>
      <c r="M242" s="5" t="s">
        <v>29</v>
      </c>
      <c r="N242" s="2" t="str">
        <f t="shared" si="52"/>
        <v>Bachelor</v>
      </c>
      <c r="O242" s="2" t="str">
        <f t="shared" si="53"/>
        <v>Bachelor</v>
      </c>
      <c r="P242" s="4">
        <v>28715</v>
      </c>
      <c r="Q242" s="4">
        <f t="shared" si="54"/>
        <v>28715</v>
      </c>
      <c r="R242" s="18">
        <f t="shared" si="55"/>
        <v>1.5386882434894438</v>
      </c>
      <c r="S242" s="18" t="str">
        <f t="shared" si="56"/>
        <v>Aggressive Borrower</v>
      </c>
      <c r="T242" s="3">
        <v>60</v>
      </c>
      <c r="U242" s="3">
        <f t="shared" si="57"/>
        <v>60</v>
      </c>
      <c r="V242" s="5" t="s">
        <v>26</v>
      </c>
      <c r="W242" s="5" t="s">
        <v>30</v>
      </c>
      <c r="X242" s="4">
        <v>511</v>
      </c>
      <c r="Y242" s="18">
        <v>0.42740328399999999</v>
      </c>
      <c r="Z242" s="5" t="s">
        <v>24</v>
      </c>
      <c r="AA242" s="3">
        <v>25</v>
      </c>
      <c r="AB242" s="4">
        <v>3730</v>
      </c>
      <c r="AC242" s="4">
        <v>1555.166667</v>
      </c>
      <c r="AD242" s="4" t="str">
        <f t="shared" si="58"/>
        <v>Low Income</v>
      </c>
      <c r="AE242" s="4">
        <v>87204</v>
      </c>
      <c r="AF242" s="18">
        <v>0.26387038299999999</v>
      </c>
      <c r="AG242" s="3">
        <v>0</v>
      </c>
      <c r="AH242" s="3">
        <v>56</v>
      </c>
      <c r="AI242" s="2" t="str">
        <f t="shared" si="59"/>
        <v>High Risk</v>
      </c>
    </row>
    <row r="243" spans="1:35" x14ac:dyDescent="0.25">
      <c r="A243" s="6">
        <v>43342</v>
      </c>
      <c r="B243" s="3">
        <v>38</v>
      </c>
      <c r="C243" s="3" t="str">
        <f t="shared" si="45"/>
        <v>Mid</v>
      </c>
      <c r="D243" s="4">
        <v>42209</v>
      </c>
      <c r="E243" s="4">
        <f t="shared" si="46"/>
        <v>42209</v>
      </c>
      <c r="F243" s="3">
        <v>582</v>
      </c>
      <c r="G243" s="3">
        <f t="shared" si="47"/>
        <v>582</v>
      </c>
      <c r="H243" s="3" t="str">
        <f t="shared" si="48"/>
        <v>Good</v>
      </c>
      <c r="I243" s="5" t="s">
        <v>33</v>
      </c>
      <c r="J243" s="2" t="str">
        <f t="shared" si="49"/>
        <v>Self-Employed</v>
      </c>
      <c r="K243" s="2" t="str">
        <f t="shared" si="50"/>
        <v>Self-Employed</v>
      </c>
      <c r="L243" s="2" t="str">
        <f t="shared" si="51"/>
        <v>Self-Employed</v>
      </c>
      <c r="M243" s="5" t="s">
        <v>21</v>
      </c>
      <c r="N243" s="2" t="str">
        <f t="shared" si="52"/>
        <v>Master</v>
      </c>
      <c r="O243" s="2" t="str">
        <f t="shared" si="53"/>
        <v>Master</v>
      </c>
      <c r="P243" s="4">
        <v>29658</v>
      </c>
      <c r="Q243" s="4">
        <f t="shared" si="54"/>
        <v>29658</v>
      </c>
      <c r="R243" s="18">
        <f t="shared" si="55"/>
        <v>0.7026463550427634</v>
      </c>
      <c r="S243" s="18" t="str">
        <f t="shared" si="56"/>
        <v>Moderate Borrower</v>
      </c>
      <c r="T243" s="3">
        <v>48</v>
      </c>
      <c r="U243" s="3">
        <f t="shared" si="57"/>
        <v>48</v>
      </c>
      <c r="V243" s="5" t="s">
        <v>35</v>
      </c>
      <c r="W243" s="5" t="s">
        <v>30</v>
      </c>
      <c r="X243" s="4">
        <v>395</v>
      </c>
      <c r="Y243" s="18">
        <v>0.18502497200000001</v>
      </c>
      <c r="Z243" s="5" t="s">
        <v>31</v>
      </c>
      <c r="AA243" s="3">
        <v>36</v>
      </c>
      <c r="AB243" s="4">
        <v>794</v>
      </c>
      <c r="AC243" s="4">
        <v>3517.416667</v>
      </c>
      <c r="AD243" s="4" t="str">
        <f t="shared" si="58"/>
        <v>Low Income</v>
      </c>
      <c r="AE243" s="4">
        <v>102388</v>
      </c>
      <c r="AF243" s="18">
        <v>0.243953539</v>
      </c>
      <c r="AG243" s="3">
        <v>0</v>
      </c>
      <c r="AH243" s="3">
        <v>54</v>
      </c>
      <c r="AI243" s="2" t="str">
        <f t="shared" si="59"/>
        <v>Medium Risk</v>
      </c>
    </row>
    <row r="244" spans="1:35" x14ac:dyDescent="0.25">
      <c r="A244" s="6">
        <v>43343</v>
      </c>
      <c r="B244" s="3">
        <v>46</v>
      </c>
      <c r="C244" s="3" t="str">
        <f t="shared" si="45"/>
        <v>Senior</v>
      </c>
      <c r="D244" s="4">
        <v>99222</v>
      </c>
      <c r="E244" s="4">
        <f t="shared" si="46"/>
        <v>99222</v>
      </c>
      <c r="F244" s="3">
        <v>450</v>
      </c>
      <c r="G244" s="3">
        <f t="shared" si="47"/>
        <v>450</v>
      </c>
      <c r="H244" s="3" t="str">
        <f t="shared" si="48"/>
        <v>Fair</v>
      </c>
      <c r="I244" s="5" t="s">
        <v>20</v>
      </c>
      <c r="J244" s="2" t="str">
        <f t="shared" si="49"/>
        <v>Employed</v>
      </c>
      <c r="K244" s="2" t="str">
        <f t="shared" si="50"/>
        <v>Employed</v>
      </c>
      <c r="L244" s="2" t="str">
        <f t="shared" si="51"/>
        <v>Employed</v>
      </c>
      <c r="M244" s="5" t="s">
        <v>21</v>
      </c>
      <c r="N244" s="2" t="str">
        <f t="shared" si="52"/>
        <v>Master</v>
      </c>
      <c r="O244" s="2" t="str">
        <f t="shared" si="53"/>
        <v>Master</v>
      </c>
      <c r="P244" s="4">
        <v>44563</v>
      </c>
      <c r="Q244" s="4">
        <f t="shared" si="54"/>
        <v>44563</v>
      </c>
      <c r="R244" s="18">
        <f t="shared" si="55"/>
        <v>0.44912418616839006</v>
      </c>
      <c r="S244" s="18" t="str">
        <f t="shared" si="56"/>
        <v>Conservative Borrower</v>
      </c>
      <c r="T244" s="3">
        <v>120</v>
      </c>
      <c r="U244" s="3">
        <f t="shared" si="57"/>
        <v>120</v>
      </c>
      <c r="V244" s="5" t="s">
        <v>22</v>
      </c>
      <c r="W244" s="5" t="s">
        <v>23</v>
      </c>
      <c r="X244" s="4">
        <v>281</v>
      </c>
      <c r="Y244" s="18">
        <v>0.21913932999999999</v>
      </c>
      <c r="Z244" s="5" t="s">
        <v>28</v>
      </c>
      <c r="AA244" s="3">
        <v>32</v>
      </c>
      <c r="AB244" s="4">
        <v>8172</v>
      </c>
      <c r="AC244" s="4">
        <v>8268.5</v>
      </c>
      <c r="AD244" s="4" t="str">
        <f t="shared" si="58"/>
        <v>Medium Income</v>
      </c>
      <c r="AE244" s="4">
        <v>13821</v>
      </c>
      <c r="AF244" s="18">
        <v>0.42009125800000002</v>
      </c>
      <c r="AG244" s="3">
        <v>0</v>
      </c>
      <c r="AH244" s="3">
        <v>51</v>
      </c>
      <c r="AI244" s="2" t="str">
        <f t="shared" si="59"/>
        <v>Medium Risk</v>
      </c>
    </row>
    <row r="245" spans="1:35" x14ac:dyDescent="0.25">
      <c r="A245" s="6">
        <v>43344</v>
      </c>
      <c r="B245" s="3">
        <v>50</v>
      </c>
      <c r="C245" s="3" t="str">
        <f t="shared" si="45"/>
        <v>Senior</v>
      </c>
      <c r="D245" s="4">
        <v>27279</v>
      </c>
      <c r="E245" s="4">
        <f t="shared" si="46"/>
        <v>27279</v>
      </c>
      <c r="G245" s="3">
        <f t="shared" si="47"/>
        <v>572.83333333333337</v>
      </c>
      <c r="H245" s="3" t="str">
        <f t="shared" si="48"/>
        <v>Good</v>
      </c>
      <c r="I245" s="5" t="s">
        <v>20</v>
      </c>
      <c r="J245" s="2" t="str">
        <f t="shared" si="49"/>
        <v>Employed</v>
      </c>
      <c r="K245" s="2" t="str">
        <f t="shared" si="50"/>
        <v>Employed</v>
      </c>
      <c r="L245" s="2" t="str">
        <f t="shared" si="51"/>
        <v>Employed</v>
      </c>
      <c r="M245" s="5" t="s">
        <v>29</v>
      </c>
      <c r="N245" s="2" t="str">
        <f t="shared" si="52"/>
        <v>Bachelor</v>
      </c>
      <c r="O245" s="2" t="str">
        <f t="shared" si="53"/>
        <v>Bachelor</v>
      </c>
      <c r="P245" s="4">
        <v>14474</v>
      </c>
      <c r="Q245" s="4">
        <f t="shared" si="54"/>
        <v>14474</v>
      </c>
      <c r="R245" s="18">
        <f t="shared" si="55"/>
        <v>0.53059129733494625</v>
      </c>
      <c r="S245" s="18" t="str">
        <f t="shared" si="56"/>
        <v>Moderate Borrower</v>
      </c>
      <c r="T245" s="3">
        <v>72</v>
      </c>
      <c r="U245" s="3">
        <f t="shared" si="57"/>
        <v>72</v>
      </c>
      <c r="V245" s="5" t="s">
        <v>26</v>
      </c>
      <c r="W245" s="5" t="s">
        <v>27</v>
      </c>
      <c r="X245" s="4">
        <v>590</v>
      </c>
      <c r="Y245" s="18">
        <v>0.169137765</v>
      </c>
      <c r="Z245" s="5" t="s">
        <v>28</v>
      </c>
      <c r="AA245" s="3">
        <v>21</v>
      </c>
      <c r="AB245" s="4">
        <v>1524</v>
      </c>
      <c r="AC245" s="4">
        <v>2273.25</v>
      </c>
      <c r="AD245" s="4" t="str">
        <f t="shared" si="58"/>
        <v>Low Income</v>
      </c>
      <c r="AE245" s="4">
        <v>71005</v>
      </c>
      <c r="AF245" s="18">
        <v>0.20260362900000001</v>
      </c>
      <c r="AG245" s="3">
        <v>0</v>
      </c>
      <c r="AH245" s="3">
        <v>46</v>
      </c>
      <c r="AI245" s="2" t="str">
        <f t="shared" si="59"/>
        <v>Medium Risk</v>
      </c>
    </row>
    <row r="246" spans="1:35" x14ac:dyDescent="0.25">
      <c r="A246" s="6">
        <v>43345</v>
      </c>
      <c r="B246" s="3">
        <v>25</v>
      </c>
      <c r="C246" s="3" t="str">
        <f t="shared" si="45"/>
        <v>Mid</v>
      </c>
      <c r="D246" s="4">
        <v>15000</v>
      </c>
      <c r="E246" s="4">
        <f t="shared" si="46"/>
        <v>15000</v>
      </c>
      <c r="F246" s="3">
        <v>603</v>
      </c>
      <c r="G246" s="3">
        <f t="shared" si="47"/>
        <v>603</v>
      </c>
      <c r="H246" s="3" t="str">
        <f t="shared" si="48"/>
        <v>Good</v>
      </c>
      <c r="I246" s="5" t="s">
        <v>20</v>
      </c>
      <c r="J246" s="2" t="str">
        <f t="shared" si="49"/>
        <v>Employed</v>
      </c>
      <c r="K246" s="2" t="str">
        <f t="shared" si="50"/>
        <v>Employed</v>
      </c>
      <c r="L246" s="2" t="str">
        <f t="shared" si="51"/>
        <v>Employed</v>
      </c>
      <c r="M246" s="5" t="s">
        <v>29</v>
      </c>
      <c r="N246" s="2" t="str">
        <f t="shared" si="52"/>
        <v>Bachelor</v>
      </c>
      <c r="O246" s="2" t="str">
        <f t="shared" si="53"/>
        <v>Bachelor</v>
      </c>
      <c r="P246" s="4">
        <v>33259</v>
      </c>
      <c r="Q246" s="4">
        <f t="shared" si="54"/>
        <v>33259</v>
      </c>
      <c r="R246" s="18">
        <f t="shared" si="55"/>
        <v>2.2172666666666667</v>
      </c>
      <c r="S246" s="18" t="str">
        <f t="shared" si="56"/>
        <v>Aggressive Borrower</v>
      </c>
      <c r="T246" s="3">
        <v>48</v>
      </c>
      <c r="U246" s="3">
        <f t="shared" si="57"/>
        <v>48</v>
      </c>
      <c r="V246" s="5" t="s">
        <v>26</v>
      </c>
      <c r="W246" s="5" t="s">
        <v>34</v>
      </c>
      <c r="X246" s="4">
        <v>253</v>
      </c>
      <c r="Y246" s="18">
        <v>0.12275454700000001</v>
      </c>
      <c r="Z246" s="5" t="s">
        <v>34</v>
      </c>
      <c r="AA246" s="3">
        <v>19</v>
      </c>
      <c r="AB246" s="4">
        <v>2500</v>
      </c>
      <c r="AC246" s="4">
        <v>1250</v>
      </c>
      <c r="AD246" s="4" t="str">
        <f t="shared" si="58"/>
        <v>Low Income</v>
      </c>
      <c r="AE246" s="4">
        <v>78519</v>
      </c>
      <c r="AF246" s="18">
        <v>0.20588636599999999</v>
      </c>
      <c r="AG246" s="3">
        <v>0</v>
      </c>
      <c r="AH246" s="3">
        <v>53</v>
      </c>
      <c r="AI246" s="2" t="str">
        <f t="shared" si="59"/>
        <v>Medium Risk</v>
      </c>
    </row>
    <row r="247" spans="1:35" x14ac:dyDescent="0.25">
      <c r="A247" s="6">
        <v>43346</v>
      </c>
      <c r="B247" s="3">
        <v>35</v>
      </c>
      <c r="C247" s="3" t="str">
        <f t="shared" si="45"/>
        <v>Mid</v>
      </c>
      <c r="D247" s="4">
        <v>75376</v>
      </c>
      <c r="E247" s="4">
        <f t="shared" si="46"/>
        <v>75376</v>
      </c>
      <c r="F247" s="3">
        <v>610</v>
      </c>
      <c r="G247" s="3">
        <f t="shared" si="47"/>
        <v>610</v>
      </c>
      <c r="H247" s="3" t="str">
        <f t="shared" si="48"/>
        <v>Good</v>
      </c>
      <c r="I247" s="5" t="s">
        <v>20</v>
      </c>
      <c r="J247" s="2" t="str">
        <f t="shared" si="49"/>
        <v>Employed</v>
      </c>
      <c r="K247" s="2" t="str">
        <f t="shared" si="50"/>
        <v>Employed</v>
      </c>
      <c r="L247" s="2" t="str">
        <f t="shared" si="51"/>
        <v>Employed</v>
      </c>
      <c r="M247" s="5" t="s">
        <v>29</v>
      </c>
      <c r="N247" s="2" t="str">
        <f t="shared" si="52"/>
        <v>Bachelor</v>
      </c>
      <c r="O247" s="2" t="str">
        <f t="shared" si="53"/>
        <v>Bachelor</v>
      </c>
      <c r="Q247" s="4">
        <f t="shared" si="54"/>
        <v>24756.13157894737</v>
      </c>
      <c r="R247" s="18">
        <f t="shared" si="55"/>
        <v>0.32843519925370634</v>
      </c>
      <c r="S247" s="18" t="str">
        <f t="shared" si="56"/>
        <v>Conservative Borrower</v>
      </c>
      <c r="T247" s="3">
        <v>36</v>
      </c>
      <c r="U247" s="3">
        <f t="shared" si="57"/>
        <v>36</v>
      </c>
      <c r="V247" s="5" t="s">
        <v>26</v>
      </c>
      <c r="W247" s="5" t="s">
        <v>27</v>
      </c>
      <c r="X247" s="4">
        <v>448</v>
      </c>
      <c r="Y247" s="18">
        <v>0.51654334999999996</v>
      </c>
      <c r="Z247" s="5" t="s">
        <v>28</v>
      </c>
      <c r="AA247" s="3">
        <v>22</v>
      </c>
      <c r="AB247" s="4">
        <v>1654</v>
      </c>
      <c r="AC247" s="4">
        <v>6281.3333329999996</v>
      </c>
      <c r="AD247" s="4" t="str">
        <f t="shared" si="58"/>
        <v>Medium Income</v>
      </c>
      <c r="AE247" s="4">
        <v>4964</v>
      </c>
      <c r="AF247" s="18">
        <v>0.17024077800000001</v>
      </c>
      <c r="AG247" s="3">
        <v>0</v>
      </c>
      <c r="AH247" s="3">
        <v>70</v>
      </c>
      <c r="AI247" s="2" t="str">
        <f t="shared" si="59"/>
        <v>Very High Risk</v>
      </c>
    </row>
    <row r="248" spans="1:35" x14ac:dyDescent="0.25">
      <c r="A248" s="6">
        <v>43347</v>
      </c>
      <c r="B248" s="3">
        <v>34</v>
      </c>
      <c r="C248" s="3" t="str">
        <f t="shared" si="45"/>
        <v>Mid</v>
      </c>
      <c r="D248" s="4">
        <v>25096</v>
      </c>
      <c r="E248" s="4">
        <f t="shared" si="46"/>
        <v>25096</v>
      </c>
      <c r="G248" s="3">
        <f t="shared" si="47"/>
        <v>573.55555555555554</v>
      </c>
      <c r="H248" s="3" t="str">
        <f t="shared" si="48"/>
        <v>Good</v>
      </c>
      <c r="I248" s="5" t="s">
        <v>20</v>
      </c>
      <c r="J248" s="2" t="str">
        <f t="shared" si="49"/>
        <v>Employed</v>
      </c>
      <c r="K248" s="2" t="str">
        <f t="shared" si="50"/>
        <v>Employed</v>
      </c>
      <c r="L248" s="2" t="str">
        <f t="shared" si="51"/>
        <v>Employed</v>
      </c>
      <c r="M248" s="5" t="s">
        <v>32</v>
      </c>
      <c r="N248" s="2" t="str">
        <f t="shared" si="52"/>
        <v>High School</v>
      </c>
      <c r="O248" s="2" t="str">
        <f t="shared" si="53"/>
        <v>High School</v>
      </c>
      <c r="P248" s="4">
        <v>9999</v>
      </c>
      <c r="Q248" s="4">
        <f t="shared" si="54"/>
        <v>9999</v>
      </c>
      <c r="R248" s="18">
        <f t="shared" si="55"/>
        <v>0.39843002868983107</v>
      </c>
      <c r="S248" s="18" t="str">
        <f t="shared" si="56"/>
        <v>Conservative Borrower</v>
      </c>
      <c r="T248" s="3">
        <v>96</v>
      </c>
      <c r="U248" s="3">
        <f t="shared" si="57"/>
        <v>96</v>
      </c>
      <c r="V248" s="5" t="s">
        <v>26</v>
      </c>
      <c r="W248" s="5" t="s">
        <v>27</v>
      </c>
      <c r="X248" s="4">
        <v>312</v>
      </c>
      <c r="Y248" s="18">
        <v>0.41685135600000001</v>
      </c>
      <c r="Z248" s="5" t="s">
        <v>31</v>
      </c>
      <c r="AA248" s="3">
        <v>28</v>
      </c>
      <c r="AB248" s="4">
        <v>4662</v>
      </c>
      <c r="AC248" s="4">
        <v>2091.333333</v>
      </c>
      <c r="AD248" s="4" t="str">
        <f t="shared" si="58"/>
        <v>Low Income</v>
      </c>
      <c r="AE248" s="4">
        <v>125038</v>
      </c>
      <c r="AF248" s="18">
        <v>0.20911813300000001</v>
      </c>
      <c r="AG248" s="3">
        <v>0</v>
      </c>
      <c r="AH248" s="3">
        <v>56</v>
      </c>
      <c r="AI248" s="2" t="str">
        <f t="shared" si="59"/>
        <v>High Risk</v>
      </c>
    </row>
    <row r="249" spans="1:35" x14ac:dyDescent="0.25">
      <c r="A249" s="6">
        <v>43348</v>
      </c>
      <c r="B249" s="3">
        <v>32</v>
      </c>
      <c r="C249" s="3" t="str">
        <f t="shared" si="45"/>
        <v>Mid</v>
      </c>
      <c r="E249" s="4">
        <f t="shared" si="46"/>
        <v>34817.000004000001</v>
      </c>
      <c r="F249" s="3">
        <v>606</v>
      </c>
      <c r="G249" s="3">
        <f t="shared" si="47"/>
        <v>606</v>
      </c>
      <c r="H249" s="3" t="str">
        <f t="shared" si="48"/>
        <v>Good</v>
      </c>
      <c r="I249" s="5" t="s">
        <v>20</v>
      </c>
      <c r="J249" s="2" t="str">
        <f t="shared" si="49"/>
        <v>Employed</v>
      </c>
      <c r="K249" s="2" t="str">
        <f t="shared" si="50"/>
        <v>Employed</v>
      </c>
      <c r="L249" s="2" t="str">
        <f t="shared" si="51"/>
        <v>Employed</v>
      </c>
      <c r="M249" s="5" t="s">
        <v>29</v>
      </c>
      <c r="N249" s="2" t="str">
        <f t="shared" si="52"/>
        <v>Bachelor</v>
      </c>
      <c r="O249" s="2" t="str">
        <f t="shared" si="53"/>
        <v>Bachelor</v>
      </c>
      <c r="P249" s="4">
        <v>36726</v>
      </c>
      <c r="Q249" s="4">
        <f t="shared" si="54"/>
        <v>36726</v>
      </c>
      <c r="R249" s="18">
        <f t="shared" si="55"/>
        <v>1.0548295371738139</v>
      </c>
      <c r="S249" s="18" t="str">
        <f t="shared" si="56"/>
        <v>Aggressive Borrower</v>
      </c>
      <c r="U249" s="3">
        <f t="shared" si="57"/>
        <v>54.618025751072963</v>
      </c>
      <c r="V249" s="5" t="s">
        <v>22</v>
      </c>
      <c r="W249" s="5" t="s">
        <v>30</v>
      </c>
      <c r="X249" s="4">
        <v>570</v>
      </c>
      <c r="Y249" s="18">
        <v>0.23447178099999999</v>
      </c>
      <c r="Z249" s="5" t="s">
        <v>24</v>
      </c>
      <c r="AA249" s="3">
        <v>26</v>
      </c>
      <c r="AB249" s="4">
        <v>3099</v>
      </c>
      <c r="AC249" s="4">
        <v>2901.416667</v>
      </c>
      <c r="AD249" s="4" t="str">
        <f t="shared" si="58"/>
        <v>Low Income</v>
      </c>
      <c r="AE249" s="4">
        <v>2880</v>
      </c>
      <c r="AF249" s="18">
        <v>0.258782232</v>
      </c>
      <c r="AG249" s="3">
        <v>0</v>
      </c>
      <c r="AH249" s="3">
        <v>54</v>
      </c>
      <c r="AI249" s="2" t="str">
        <f t="shared" si="59"/>
        <v>Medium Risk</v>
      </c>
    </row>
    <row r="250" spans="1:35" x14ac:dyDescent="0.25">
      <c r="A250" s="6">
        <v>43349</v>
      </c>
      <c r="B250" s="3">
        <v>61</v>
      </c>
      <c r="C250" s="3" t="str">
        <f t="shared" si="45"/>
        <v>Old</v>
      </c>
      <c r="D250" s="4">
        <v>68306</v>
      </c>
      <c r="E250" s="4">
        <f t="shared" si="46"/>
        <v>68306</v>
      </c>
      <c r="F250" s="3">
        <v>583</v>
      </c>
      <c r="G250" s="3">
        <f t="shared" si="47"/>
        <v>583</v>
      </c>
      <c r="H250" s="3" t="str">
        <f t="shared" si="48"/>
        <v>Good</v>
      </c>
      <c r="I250" s="5" t="s">
        <v>20</v>
      </c>
      <c r="J250" s="2" t="str">
        <f t="shared" si="49"/>
        <v>Employed</v>
      </c>
      <c r="K250" s="2" t="str">
        <f t="shared" si="50"/>
        <v>Employed</v>
      </c>
      <c r="L250" s="2" t="str">
        <f t="shared" si="51"/>
        <v>Employed</v>
      </c>
      <c r="M250" s="5" t="s">
        <v>29</v>
      </c>
      <c r="N250" s="2" t="str">
        <f t="shared" si="52"/>
        <v>Bachelor</v>
      </c>
      <c r="O250" s="2" t="str">
        <f t="shared" si="53"/>
        <v>Bachelor</v>
      </c>
      <c r="P250" s="4">
        <v>25261</v>
      </c>
      <c r="Q250" s="4">
        <f t="shared" si="54"/>
        <v>25261</v>
      </c>
      <c r="R250" s="18">
        <f t="shared" si="55"/>
        <v>0.36982109917137584</v>
      </c>
      <c r="S250" s="18" t="str">
        <f t="shared" si="56"/>
        <v>Conservative Borrower</v>
      </c>
      <c r="T250" s="3">
        <v>24</v>
      </c>
      <c r="U250" s="3">
        <f t="shared" si="57"/>
        <v>24</v>
      </c>
      <c r="V250" s="5" t="s">
        <v>22</v>
      </c>
      <c r="W250" s="5" t="s">
        <v>27</v>
      </c>
      <c r="X250" s="4">
        <v>441</v>
      </c>
      <c r="Y250" s="18">
        <v>0.59425357000000001</v>
      </c>
      <c r="Z250" s="5" t="s">
        <v>34</v>
      </c>
      <c r="AA250" s="3">
        <v>25</v>
      </c>
      <c r="AB250" s="4">
        <v>2656</v>
      </c>
      <c r="AC250" s="4">
        <v>5692.1666670000004</v>
      </c>
      <c r="AD250" s="4" t="str">
        <f t="shared" si="58"/>
        <v>Medium Income</v>
      </c>
      <c r="AE250" s="4">
        <v>4148</v>
      </c>
      <c r="AF250" s="18">
        <v>0.21556277300000001</v>
      </c>
      <c r="AG250" s="3">
        <v>0</v>
      </c>
      <c r="AH250" s="3">
        <v>60</v>
      </c>
      <c r="AI250" s="2" t="str">
        <f t="shared" si="59"/>
        <v>High Risk</v>
      </c>
    </row>
    <row r="251" spans="1:35" x14ac:dyDescent="0.25">
      <c r="A251" s="6">
        <v>43350</v>
      </c>
      <c r="B251" s="3">
        <v>44</v>
      </c>
      <c r="C251" s="3" t="str">
        <f t="shared" si="45"/>
        <v>Senior</v>
      </c>
      <c r="D251" s="4">
        <v>58991</v>
      </c>
      <c r="E251" s="4">
        <f t="shared" si="46"/>
        <v>58991</v>
      </c>
      <c r="F251" s="3">
        <v>587</v>
      </c>
      <c r="G251" s="3">
        <f t="shared" si="47"/>
        <v>587</v>
      </c>
      <c r="H251" s="3" t="str">
        <f t="shared" si="48"/>
        <v>Good</v>
      </c>
      <c r="I251" s="5" t="s">
        <v>20</v>
      </c>
      <c r="J251" s="2" t="str">
        <f t="shared" si="49"/>
        <v>Employed</v>
      </c>
      <c r="K251" s="2" t="str">
        <f t="shared" si="50"/>
        <v>Employed</v>
      </c>
      <c r="L251" s="2" t="str">
        <f t="shared" si="51"/>
        <v>Employed</v>
      </c>
      <c r="M251" s="5" t="s">
        <v>29</v>
      </c>
      <c r="N251" s="2" t="str">
        <f t="shared" si="52"/>
        <v>Bachelor</v>
      </c>
      <c r="O251" s="2" t="str">
        <f t="shared" si="53"/>
        <v>Bachelor</v>
      </c>
      <c r="P251" s="4">
        <v>14635</v>
      </c>
      <c r="Q251" s="4">
        <f t="shared" si="54"/>
        <v>14635</v>
      </c>
      <c r="R251" s="18">
        <f t="shared" si="55"/>
        <v>0.24808869149531285</v>
      </c>
      <c r="S251" s="18" t="str">
        <f t="shared" si="56"/>
        <v>Conservative Borrower</v>
      </c>
      <c r="T251" s="3">
        <v>48</v>
      </c>
      <c r="U251" s="3">
        <f t="shared" si="57"/>
        <v>48</v>
      </c>
      <c r="V251" s="5" t="s">
        <v>35</v>
      </c>
      <c r="W251" s="5" t="s">
        <v>27</v>
      </c>
      <c r="X251" s="4">
        <v>248</v>
      </c>
      <c r="Y251" s="18">
        <v>0.25203846099999999</v>
      </c>
      <c r="Z251" s="5" t="s">
        <v>31</v>
      </c>
      <c r="AA251" s="3">
        <v>29</v>
      </c>
      <c r="AB251" s="4">
        <v>5121</v>
      </c>
      <c r="AC251" s="4">
        <v>4915.9166670000004</v>
      </c>
      <c r="AD251" s="4" t="str">
        <f t="shared" si="58"/>
        <v>Low Income</v>
      </c>
      <c r="AE251" s="4">
        <v>2967</v>
      </c>
      <c r="AF251" s="18">
        <v>0.22018807100000001</v>
      </c>
      <c r="AG251" s="3">
        <v>1</v>
      </c>
      <c r="AH251" s="3">
        <v>40.799999999999997</v>
      </c>
      <c r="AI251" s="2" t="str">
        <f t="shared" si="59"/>
        <v>Medium Risk</v>
      </c>
    </row>
    <row r="252" spans="1:35" x14ac:dyDescent="0.25">
      <c r="A252" s="6">
        <v>43351</v>
      </c>
      <c r="B252" s="3">
        <v>24</v>
      </c>
      <c r="C252" s="3" t="str">
        <f t="shared" si="45"/>
        <v>Young</v>
      </c>
      <c r="D252" s="4">
        <v>92237</v>
      </c>
      <c r="E252" s="4">
        <f t="shared" si="46"/>
        <v>92237</v>
      </c>
      <c r="F252" s="3">
        <v>622</v>
      </c>
      <c r="G252" s="3">
        <f t="shared" si="47"/>
        <v>622</v>
      </c>
      <c r="H252" s="3" t="str">
        <f t="shared" si="48"/>
        <v>Good</v>
      </c>
      <c r="I252" s="5" t="s">
        <v>20</v>
      </c>
      <c r="J252" s="2" t="str">
        <f t="shared" si="49"/>
        <v>Employed</v>
      </c>
      <c r="K252" s="2" t="str">
        <f t="shared" si="50"/>
        <v>Employed</v>
      </c>
      <c r="L252" s="2" t="str">
        <f t="shared" si="51"/>
        <v>Employed</v>
      </c>
      <c r="M252" s="5" t="s">
        <v>29</v>
      </c>
      <c r="N252" s="2" t="str">
        <f t="shared" si="52"/>
        <v>Bachelor</v>
      </c>
      <c r="O252" s="2" t="str">
        <f t="shared" si="53"/>
        <v>Bachelor</v>
      </c>
      <c r="P252" s="4">
        <v>29532</v>
      </c>
      <c r="Q252" s="4">
        <f t="shared" si="54"/>
        <v>29532</v>
      </c>
      <c r="R252" s="18">
        <f t="shared" si="55"/>
        <v>0.32017520084131096</v>
      </c>
      <c r="S252" s="18" t="str">
        <f t="shared" si="56"/>
        <v>Conservative Borrower</v>
      </c>
      <c r="T252" s="3">
        <v>96</v>
      </c>
      <c r="U252" s="3">
        <f t="shared" si="57"/>
        <v>96</v>
      </c>
      <c r="V252" s="5" t="s">
        <v>35</v>
      </c>
      <c r="W252" s="5" t="s">
        <v>27</v>
      </c>
      <c r="X252" s="4">
        <v>417</v>
      </c>
      <c r="Y252" s="18">
        <v>0.35147741799999999</v>
      </c>
      <c r="Z252" s="5" t="s">
        <v>38</v>
      </c>
      <c r="AA252" s="3">
        <v>23</v>
      </c>
      <c r="AB252" s="4">
        <v>1961</v>
      </c>
      <c r="AC252" s="4">
        <v>7686.4166670000004</v>
      </c>
      <c r="AD252" s="4" t="str">
        <f t="shared" si="58"/>
        <v>Medium Income</v>
      </c>
      <c r="AE252" s="4">
        <v>44061</v>
      </c>
      <c r="AF252" s="18">
        <v>0.2765456</v>
      </c>
      <c r="AG252" s="3">
        <v>0</v>
      </c>
      <c r="AH252" s="3">
        <v>51</v>
      </c>
      <c r="AI252" s="2" t="str">
        <f t="shared" si="59"/>
        <v>Medium Risk</v>
      </c>
    </row>
    <row r="253" spans="1:35" x14ac:dyDescent="0.25">
      <c r="A253" s="6">
        <v>43352</v>
      </c>
      <c r="B253" s="3">
        <v>51</v>
      </c>
      <c r="C253" s="3" t="str">
        <f t="shared" si="45"/>
        <v>Senior</v>
      </c>
      <c r="D253" s="4">
        <v>52241</v>
      </c>
      <c r="E253" s="4">
        <f t="shared" si="46"/>
        <v>52241</v>
      </c>
      <c r="F253" s="3">
        <v>628</v>
      </c>
      <c r="G253" s="3">
        <f t="shared" si="47"/>
        <v>628</v>
      </c>
      <c r="H253" s="3" t="str">
        <f t="shared" si="48"/>
        <v>Good</v>
      </c>
      <c r="I253" s="5" t="s">
        <v>20</v>
      </c>
      <c r="J253" s="2" t="str">
        <f t="shared" si="49"/>
        <v>Employed</v>
      </c>
      <c r="K253" s="2" t="str">
        <f t="shared" si="50"/>
        <v>Employed</v>
      </c>
      <c r="L253" s="2" t="str">
        <f t="shared" si="51"/>
        <v>Employed</v>
      </c>
      <c r="M253" s="5" t="s">
        <v>29</v>
      </c>
      <c r="N253" s="2" t="str">
        <f t="shared" si="52"/>
        <v>Bachelor</v>
      </c>
      <c r="O253" s="2" t="str">
        <f t="shared" si="53"/>
        <v>Bachelor</v>
      </c>
      <c r="P253" s="4">
        <v>25118</v>
      </c>
      <c r="Q253" s="4">
        <f t="shared" si="54"/>
        <v>25118</v>
      </c>
      <c r="R253" s="18">
        <f t="shared" si="55"/>
        <v>0.4808100916904347</v>
      </c>
      <c r="S253" s="18" t="str">
        <f t="shared" si="56"/>
        <v>Conservative Borrower</v>
      </c>
      <c r="T253" s="3">
        <v>12</v>
      </c>
      <c r="U253" s="3">
        <f t="shared" si="57"/>
        <v>12</v>
      </c>
      <c r="V253" s="5" t="s">
        <v>44</v>
      </c>
      <c r="W253" s="5" t="s">
        <v>30</v>
      </c>
      <c r="X253" s="4">
        <v>1434</v>
      </c>
      <c r="Y253" s="18">
        <v>7.3397528000000004E-2</v>
      </c>
      <c r="Z253" s="5" t="s">
        <v>38</v>
      </c>
      <c r="AA253" s="3">
        <v>24</v>
      </c>
      <c r="AB253" s="4">
        <v>917</v>
      </c>
      <c r="AC253" s="4">
        <v>4353.4166670000004</v>
      </c>
      <c r="AD253" s="4" t="str">
        <f t="shared" si="58"/>
        <v>Low Income</v>
      </c>
      <c r="AE253" s="4">
        <v>4632</v>
      </c>
      <c r="AF253" s="18">
        <v>0.17168387199999999</v>
      </c>
      <c r="AG253" s="3">
        <v>0</v>
      </c>
      <c r="AH253" s="3">
        <v>48</v>
      </c>
      <c r="AI253" s="2" t="str">
        <f t="shared" si="59"/>
        <v>Medium Risk</v>
      </c>
    </row>
    <row r="254" spans="1:35" x14ac:dyDescent="0.25">
      <c r="A254" s="6">
        <v>43353</v>
      </c>
      <c r="B254" s="3">
        <v>65</v>
      </c>
      <c r="C254" s="3" t="str">
        <f t="shared" si="45"/>
        <v>Old</v>
      </c>
      <c r="D254" s="4">
        <v>66407</v>
      </c>
      <c r="E254" s="4">
        <f t="shared" si="46"/>
        <v>66407</v>
      </c>
      <c r="F254" s="3">
        <v>579</v>
      </c>
      <c r="G254" s="3">
        <f t="shared" si="47"/>
        <v>579</v>
      </c>
      <c r="H254" s="3" t="str">
        <f t="shared" si="48"/>
        <v>Good</v>
      </c>
      <c r="I254" s="5" t="s">
        <v>20</v>
      </c>
      <c r="J254" s="2" t="str">
        <f t="shared" si="49"/>
        <v>Employed</v>
      </c>
      <c r="K254" s="2" t="str">
        <f t="shared" si="50"/>
        <v>Employed</v>
      </c>
      <c r="L254" s="2" t="str">
        <f t="shared" si="51"/>
        <v>Employed</v>
      </c>
      <c r="M254" s="5" t="s">
        <v>29</v>
      </c>
      <c r="N254" s="2" t="str">
        <f t="shared" si="52"/>
        <v>Bachelor</v>
      </c>
      <c r="O254" s="2" t="str">
        <f t="shared" si="53"/>
        <v>Bachelor</v>
      </c>
      <c r="P254" s="4">
        <v>44037</v>
      </c>
      <c r="Q254" s="4">
        <f t="shared" si="54"/>
        <v>44037</v>
      </c>
      <c r="R254" s="18">
        <f t="shared" si="55"/>
        <v>0.6631379222069963</v>
      </c>
      <c r="S254" s="18" t="str">
        <f t="shared" si="56"/>
        <v>Moderate Borrower</v>
      </c>
      <c r="T254" s="3">
        <v>48</v>
      </c>
      <c r="U254" s="3">
        <f t="shared" si="57"/>
        <v>48</v>
      </c>
      <c r="V254" s="5" t="s">
        <v>22</v>
      </c>
      <c r="W254" s="5" t="s">
        <v>30</v>
      </c>
      <c r="X254" s="4">
        <v>235</v>
      </c>
      <c r="Y254" s="18">
        <v>0.38721772599999998</v>
      </c>
      <c r="Z254" s="5" t="s">
        <v>24</v>
      </c>
      <c r="AA254" s="3">
        <v>24</v>
      </c>
      <c r="AB254" s="4">
        <v>2825</v>
      </c>
      <c r="AC254" s="4">
        <v>5533.9166670000004</v>
      </c>
      <c r="AD254" s="4" t="str">
        <f t="shared" si="58"/>
        <v>Medium Income</v>
      </c>
      <c r="AE254" s="4">
        <v>31667</v>
      </c>
      <c r="AF254" s="18">
        <v>0.27612223800000002</v>
      </c>
      <c r="AG254" s="3">
        <v>0</v>
      </c>
      <c r="AH254" s="3">
        <v>54</v>
      </c>
      <c r="AI254" s="2" t="str">
        <f t="shared" si="59"/>
        <v>Medium Risk</v>
      </c>
    </row>
    <row r="255" spans="1:35" x14ac:dyDescent="0.25">
      <c r="A255" s="6">
        <v>43354</v>
      </c>
      <c r="B255" s="3">
        <v>52</v>
      </c>
      <c r="C255" s="3" t="str">
        <f t="shared" si="45"/>
        <v>Senior</v>
      </c>
      <c r="D255" s="4">
        <v>20071</v>
      </c>
      <c r="E255" s="4">
        <f t="shared" si="46"/>
        <v>20071</v>
      </c>
      <c r="F255" s="3">
        <v>565</v>
      </c>
      <c r="G255" s="3">
        <f t="shared" si="47"/>
        <v>565</v>
      </c>
      <c r="H255" s="3" t="str">
        <f t="shared" si="48"/>
        <v>Good</v>
      </c>
      <c r="I255" s="5" t="s">
        <v>20</v>
      </c>
      <c r="J255" s="2" t="str">
        <f t="shared" si="49"/>
        <v>Employed</v>
      </c>
      <c r="K255" s="2" t="str">
        <f t="shared" si="50"/>
        <v>Employed</v>
      </c>
      <c r="L255" s="2" t="str">
        <f t="shared" si="51"/>
        <v>Employed</v>
      </c>
      <c r="M255" s="5" t="s">
        <v>32</v>
      </c>
      <c r="N255" s="2" t="str">
        <f t="shared" si="52"/>
        <v>High School</v>
      </c>
      <c r="O255" s="2" t="str">
        <f t="shared" si="53"/>
        <v>High School</v>
      </c>
      <c r="P255" s="4">
        <v>12684</v>
      </c>
      <c r="Q255" s="4">
        <f t="shared" si="54"/>
        <v>12684</v>
      </c>
      <c r="R255" s="18">
        <f t="shared" si="55"/>
        <v>0.63195655423247477</v>
      </c>
      <c r="S255" s="18" t="str">
        <f t="shared" si="56"/>
        <v>Moderate Borrower</v>
      </c>
      <c r="T255" s="3">
        <v>36</v>
      </c>
      <c r="U255" s="3">
        <f t="shared" si="57"/>
        <v>36</v>
      </c>
      <c r="V255" s="5" t="s">
        <v>22</v>
      </c>
      <c r="W255" s="5" t="s">
        <v>30</v>
      </c>
      <c r="X255" s="4">
        <v>484</v>
      </c>
      <c r="Y255" s="18">
        <v>0.17939667400000001</v>
      </c>
      <c r="Z255" s="5" t="s">
        <v>31</v>
      </c>
      <c r="AA255" s="3">
        <v>33</v>
      </c>
      <c r="AB255" s="4">
        <v>6135</v>
      </c>
      <c r="AC255" s="4">
        <v>1672.583333</v>
      </c>
      <c r="AD255" s="4" t="str">
        <f t="shared" si="58"/>
        <v>Low Income</v>
      </c>
      <c r="AE255" s="4">
        <v>54748</v>
      </c>
      <c r="AF255" s="18">
        <v>0.24783322999999999</v>
      </c>
      <c r="AG255" s="3">
        <v>0</v>
      </c>
      <c r="AH255" s="3">
        <v>51</v>
      </c>
      <c r="AI255" s="2" t="str">
        <f t="shared" si="59"/>
        <v>Medium Risk</v>
      </c>
    </row>
    <row r="256" spans="1:35" x14ac:dyDescent="0.25">
      <c r="A256" s="6">
        <v>43355</v>
      </c>
      <c r="B256" s="3">
        <v>21</v>
      </c>
      <c r="C256" s="3" t="str">
        <f t="shared" si="45"/>
        <v>Young</v>
      </c>
      <c r="D256" s="4">
        <v>69356</v>
      </c>
      <c r="E256" s="4">
        <f t="shared" si="46"/>
        <v>69356</v>
      </c>
      <c r="F256" s="3">
        <v>589</v>
      </c>
      <c r="G256" s="3">
        <f t="shared" si="47"/>
        <v>589</v>
      </c>
      <c r="H256" s="3" t="str">
        <f t="shared" si="48"/>
        <v>Good</v>
      </c>
      <c r="I256" s="5" t="s">
        <v>33</v>
      </c>
      <c r="J256" s="2" t="str">
        <f t="shared" si="49"/>
        <v>Self-Employed</v>
      </c>
      <c r="K256" s="2" t="str">
        <f t="shared" si="50"/>
        <v>Self-Employed</v>
      </c>
      <c r="L256" s="2" t="str">
        <f t="shared" si="51"/>
        <v>Self-Employed</v>
      </c>
      <c r="M256" s="5" t="s">
        <v>21</v>
      </c>
      <c r="N256" s="2" t="str">
        <f t="shared" si="52"/>
        <v>Master</v>
      </c>
      <c r="O256" s="2" t="str">
        <f t="shared" si="53"/>
        <v>Master</v>
      </c>
      <c r="P256" s="4">
        <v>18957</v>
      </c>
      <c r="Q256" s="4">
        <f t="shared" si="54"/>
        <v>18957</v>
      </c>
      <c r="R256" s="18">
        <f t="shared" si="55"/>
        <v>0.27332891170194362</v>
      </c>
      <c r="S256" s="18" t="str">
        <f t="shared" si="56"/>
        <v>Conservative Borrower</v>
      </c>
      <c r="T256" s="3">
        <v>72</v>
      </c>
      <c r="U256" s="3">
        <f t="shared" si="57"/>
        <v>72</v>
      </c>
      <c r="V256" s="5" t="s">
        <v>44</v>
      </c>
      <c r="W256" s="5" t="s">
        <v>27</v>
      </c>
      <c r="X256" s="4">
        <v>530</v>
      </c>
      <c r="Y256" s="18">
        <v>0.48348326899999999</v>
      </c>
      <c r="Z256" s="5" t="s">
        <v>31</v>
      </c>
      <c r="AA256" s="3">
        <v>11</v>
      </c>
      <c r="AB256" s="4">
        <v>1945</v>
      </c>
      <c r="AC256" s="4">
        <v>5779.6666670000004</v>
      </c>
      <c r="AD256" s="4" t="str">
        <f t="shared" si="58"/>
        <v>Medium Income</v>
      </c>
      <c r="AE256" s="4">
        <v>2166</v>
      </c>
      <c r="AF256" s="18">
        <v>0.21752118600000001</v>
      </c>
      <c r="AG256" s="3">
        <v>0</v>
      </c>
      <c r="AH256" s="3">
        <v>59</v>
      </c>
      <c r="AI256" s="2" t="str">
        <f t="shared" si="59"/>
        <v>High Risk</v>
      </c>
    </row>
    <row r="257" spans="1:35" x14ac:dyDescent="0.25">
      <c r="A257" s="6">
        <v>43356</v>
      </c>
      <c r="B257" s="3">
        <v>34</v>
      </c>
      <c r="C257" s="3" t="str">
        <f t="shared" si="45"/>
        <v>Mid</v>
      </c>
      <c r="D257" s="4">
        <v>31043</v>
      </c>
      <c r="E257" s="4">
        <f t="shared" si="46"/>
        <v>31043</v>
      </c>
      <c r="G257" s="3">
        <f t="shared" si="47"/>
        <v>570.23428571428576</v>
      </c>
      <c r="H257" s="3" t="str">
        <f t="shared" si="48"/>
        <v>Good</v>
      </c>
      <c r="I257" s="5" t="s">
        <v>20</v>
      </c>
      <c r="J257" s="2" t="str">
        <f t="shared" si="49"/>
        <v>Employed</v>
      </c>
      <c r="K257" s="2" t="str">
        <f t="shared" si="50"/>
        <v>Employed</v>
      </c>
      <c r="L257" s="2" t="str">
        <f t="shared" si="51"/>
        <v>Employed</v>
      </c>
      <c r="M257" s="5" t="s">
        <v>29</v>
      </c>
      <c r="N257" s="2" t="str">
        <f t="shared" si="52"/>
        <v>Bachelor</v>
      </c>
      <c r="O257" s="2" t="str">
        <f t="shared" si="53"/>
        <v>Bachelor</v>
      </c>
      <c r="P257" s="4">
        <v>13424</v>
      </c>
      <c r="Q257" s="4">
        <f t="shared" si="54"/>
        <v>13424</v>
      </c>
      <c r="R257" s="18">
        <f t="shared" si="55"/>
        <v>0.43243243243243246</v>
      </c>
      <c r="S257" s="18" t="str">
        <f t="shared" si="56"/>
        <v>Conservative Borrower</v>
      </c>
      <c r="T257" s="3">
        <v>96</v>
      </c>
      <c r="U257" s="3">
        <f t="shared" si="57"/>
        <v>96</v>
      </c>
      <c r="V257" s="5" t="s">
        <v>26</v>
      </c>
      <c r="W257" s="5" t="s">
        <v>27</v>
      </c>
      <c r="X257" s="4">
        <v>852</v>
      </c>
      <c r="Y257" s="18">
        <v>0.427270661</v>
      </c>
      <c r="Z257" s="5" t="s">
        <v>28</v>
      </c>
      <c r="AA257" s="3">
        <v>25</v>
      </c>
      <c r="AB257" s="4">
        <v>2254</v>
      </c>
      <c r="AC257" s="4">
        <v>2586.916667</v>
      </c>
      <c r="AD257" s="4" t="str">
        <f t="shared" si="58"/>
        <v>Low Income</v>
      </c>
      <c r="AE257" s="4">
        <v>42394</v>
      </c>
      <c r="AF257" s="18">
        <v>0.25727401500000002</v>
      </c>
      <c r="AG257" s="3">
        <v>0</v>
      </c>
      <c r="AH257" s="3">
        <v>56</v>
      </c>
      <c r="AI257" s="2" t="str">
        <f t="shared" si="59"/>
        <v>High Risk</v>
      </c>
    </row>
    <row r="258" spans="1:35" x14ac:dyDescent="0.25">
      <c r="A258" s="6">
        <v>43357</v>
      </c>
      <c r="B258" s="3">
        <v>55</v>
      </c>
      <c r="C258" s="3" t="str">
        <f t="shared" ref="C258:C321" si="60">IF(B258&lt;25,"Young",IF(B258&lt;40,"Mid",IF(B258&lt;60,"Senior","Old")))</f>
        <v>Senior</v>
      </c>
      <c r="D258" s="4">
        <v>300000</v>
      </c>
      <c r="E258" s="4">
        <f t="shared" ref="E258:E321" si="61">IF(D258="",AC258*12,D258)</f>
        <v>300000</v>
      </c>
      <c r="F258" s="3">
        <v>509</v>
      </c>
      <c r="G258" s="3">
        <f t="shared" ref="G258:G321" si="62">IF(F258="",AVERAGEIF($AA$2:$AA$2648,AA258,$F$2:$F$2648),F258)</f>
        <v>509</v>
      </c>
      <c r="H258" s="3" t="str">
        <f t="shared" ref="H258:H321" si="63">IF(G258&lt;450,"Poor", IF(G258&lt;550,"Fair",IF(G258&lt;650,"Good","Excellent")))</f>
        <v>Fair</v>
      </c>
      <c r="I258" s="5" t="s">
        <v>20</v>
      </c>
      <c r="J258" s="2" t="str">
        <f t="shared" ref="J258:J321" si="64">TRIM(CLEAN(I258))</f>
        <v>Employed</v>
      </c>
      <c r="K258" s="2" t="str">
        <f t="shared" ref="K258:K321" si="65">PROPER(J258)</f>
        <v>Employed</v>
      </c>
      <c r="L258" s="2" t="str">
        <f t="shared" ref="L258:L321" si="66">IF(K258="","Employed",K258)</f>
        <v>Employed</v>
      </c>
      <c r="M258" s="5" t="s">
        <v>29</v>
      </c>
      <c r="N258" s="2" t="str">
        <f t="shared" ref="N258:N321" si="67">TRIM(CLEAN(M258))</f>
        <v>Bachelor</v>
      </c>
      <c r="O258" s="2" t="str">
        <f t="shared" ref="O258:O321" si="68">IF(N258="","Bachelor",N258)</f>
        <v>Bachelor</v>
      </c>
      <c r="P258" s="4">
        <v>18698</v>
      </c>
      <c r="Q258" s="4">
        <f t="shared" ref="Q258:Q321" si="69">IF(P258="",(AVERAGEIFS($P$2:$P$2648,$Z$2:$Z$2648,Z258,$AD$2:$AD$2648,AD258)),P258)</f>
        <v>18698</v>
      </c>
      <c r="R258" s="18">
        <f t="shared" ref="R258:R321" si="70">Q258/E258</f>
        <v>6.2326666666666669E-2</v>
      </c>
      <c r="S258" s="18" t="str">
        <f t="shared" ref="S258:S321" si="71">IF(R258 &lt;= 0.5, "Conservative Borrower", IF(R258 &lt;= 1, "Moderate Borrower", "Aggressive Borrower"))</f>
        <v>Conservative Borrower</v>
      </c>
      <c r="T258" s="3">
        <v>36</v>
      </c>
      <c r="U258" s="3">
        <f t="shared" ref="U258:U321" si="72">IF(T258="",AVERAGEIFS($T$2:$T$2648,$Z$2:$Z$2648,Z258,$AD$2:$AD$2648,AD258),T258)</f>
        <v>36</v>
      </c>
      <c r="V258" s="5" t="s">
        <v>22</v>
      </c>
      <c r="W258" s="5" t="s">
        <v>27</v>
      </c>
      <c r="X258" s="4">
        <v>1099</v>
      </c>
      <c r="Y258" s="18">
        <v>8.1734052000000001E-2</v>
      </c>
      <c r="Z258" s="5" t="s">
        <v>34</v>
      </c>
      <c r="AA258" s="3">
        <v>26</v>
      </c>
      <c r="AB258" s="4">
        <v>8564</v>
      </c>
      <c r="AC258" s="4">
        <v>25000</v>
      </c>
      <c r="AD258" s="4" t="str">
        <f t="shared" ref="AD258:AD321" si="73">IF(AC258&lt;=5000,"Low Income",IF(AC258&lt;=12000,"Medium Income","High Income"))</f>
        <v>High Income</v>
      </c>
      <c r="AE258" s="4">
        <v>212190</v>
      </c>
      <c r="AF258" s="18">
        <v>0.206450196</v>
      </c>
      <c r="AG258" s="3">
        <v>1</v>
      </c>
      <c r="AH258" s="3">
        <v>42.4</v>
      </c>
      <c r="AI258" s="2" t="str">
        <f t="shared" ref="AI258:AI321" si="74">IF(AH258&lt;40,"Low Risk", IF(AH258&lt;55,"Medium Risk", IF(AH258&lt;70,"High Risk","Very High Risk")))</f>
        <v>Medium Risk</v>
      </c>
    </row>
    <row r="259" spans="1:35" x14ac:dyDescent="0.25">
      <c r="A259" s="6">
        <v>43358</v>
      </c>
      <c r="B259" s="3">
        <v>31</v>
      </c>
      <c r="C259" s="3" t="str">
        <f t="shared" si="60"/>
        <v>Mid</v>
      </c>
      <c r="D259" s="4">
        <v>34233</v>
      </c>
      <c r="E259" s="4">
        <f t="shared" si="61"/>
        <v>34233</v>
      </c>
      <c r="F259" s="3">
        <v>599</v>
      </c>
      <c r="G259" s="3">
        <f t="shared" si="62"/>
        <v>599</v>
      </c>
      <c r="H259" s="3" t="str">
        <f t="shared" si="63"/>
        <v>Good</v>
      </c>
      <c r="I259" s="5" t="s">
        <v>20</v>
      </c>
      <c r="J259" s="2" t="str">
        <f t="shared" si="64"/>
        <v>Employed</v>
      </c>
      <c r="K259" s="2" t="str">
        <f t="shared" si="65"/>
        <v>Employed</v>
      </c>
      <c r="L259" s="2" t="str">
        <f t="shared" si="66"/>
        <v>Employed</v>
      </c>
      <c r="M259" s="5" t="s">
        <v>25</v>
      </c>
      <c r="N259" s="2" t="str">
        <f t="shared" si="67"/>
        <v>Associate</v>
      </c>
      <c r="O259" s="2" t="str">
        <f t="shared" si="68"/>
        <v>Associate</v>
      </c>
      <c r="P259" s="4">
        <v>26572</v>
      </c>
      <c r="Q259" s="4">
        <f t="shared" si="69"/>
        <v>26572</v>
      </c>
      <c r="R259" s="18">
        <f t="shared" si="70"/>
        <v>0.77621008967954896</v>
      </c>
      <c r="S259" s="18" t="str">
        <f t="shared" si="71"/>
        <v>Moderate Borrower</v>
      </c>
      <c r="T259" s="3">
        <v>60</v>
      </c>
      <c r="U259" s="3">
        <f t="shared" si="72"/>
        <v>60</v>
      </c>
      <c r="V259" s="5" t="s">
        <v>44</v>
      </c>
      <c r="W259" s="5" t="s">
        <v>34</v>
      </c>
      <c r="X259" s="4">
        <v>189</v>
      </c>
      <c r="Y259" s="18">
        <v>0.39347591199999998</v>
      </c>
      <c r="Z259" s="5" t="s">
        <v>38</v>
      </c>
      <c r="AA259" s="3">
        <v>25</v>
      </c>
      <c r="AB259" s="4">
        <v>987</v>
      </c>
      <c r="AC259" s="4">
        <v>2852.75</v>
      </c>
      <c r="AD259" s="4" t="str">
        <f t="shared" si="73"/>
        <v>Low Income</v>
      </c>
      <c r="AE259" s="4">
        <v>4017</v>
      </c>
      <c r="AF259" s="18">
        <v>0.22928784599999999</v>
      </c>
      <c r="AG259" s="3">
        <v>0</v>
      </c>
      <c r="AH259" s="3">
        <v>56</v>
      </c>
      <c r="AI259" s="2" t="str">
        <f t="shared" si="74"/>
        <v>High Risk</v>
      </c>
    </row>
    <row r="260" spans="1:35" x14ac:dyDescent="0.25">
      <c r="A260" s="6">
        <v>43359</v>
      </c>
      <c r="B260" s="3">
        <v>45</v>
      </c>
      <c r="C260" s="3" t="str">
        <f t="shared" si="60"/>
        <v>Senior</v>
      </c>
      <c r="E260" s="4">
        <f t="shared" si="61"/>
        <v>81867</v>
      </c>
      <c r="F260" s="3">
        <v>632</v>
      </c>
      <c r="G260" s="3">
        <f t="shared" si="62"/>
        <v>632</v>
      </c>
      <c r="H260" s="3" t="str">
        <f t="shared" si="63"/>
        <v>Good</v>
      </c>
      <c r="I260" s="5" t="s">
        <v>20</v>
      </c>
      <c r="J260" s="2" t="str">
        <f t="shared" si="64"/>
        <v>Employed</v>
      </c>
      <c r="K260" s="2" t="str">
        <f t="shared" si="65"/>
        <v>Employed</v>
      </c>
      <c r="L260" s="2" t="str">
        <f t="shared" si="66"/>
        <v>Employed</v>
      </c>
      <c r="M260" s="5" t="s">
        <v>21</v>
      </c>
      <c r="N260" s="2" t="str">
        <f t="shared" si="67"/>
        <v>Master</v>
      </c>
      <c r="O260" s="2" t="str">
        <f t="shared" si="68"/>
        <v>Master</v>
      </c>
      <c r="P260" s="4">
        <v>35991</v>
      </c>
      <c r="Q260" s="4">
        <f t="shared" si="69"/>
        <v>35991</v>
      </c>
      <c r="R260" s="18">
        <f t="shared" si="70"/>
        <v>0.43962768881234199</v>
      </c>
      <c r="S260" s="18" t="str">
        <f t="shared" si="71"/>
        <v>Conservative Borrower</v>
      </c>
      <c r="U260" s="3">
        <f t="shared" si="72"/>
        <v>51.067669172932334</v>
      </c>
      <c r="V260" s="5" t="s">
        <v>22</v>
      </c>
      <c r="W260" s="5" t="s">
        <v>34</v>
      </c>
      <c r="X260" s="4">
        <v>390</v>
      </c>
      <c r="Y260" s="18">
        <v>0.29120211000000001</v>
      </c>
      <c r="Z260" s="5" t="s">
        <v>31</v>
      </c>
      <c r="AA260" s="3">
        <v>31</v>
      </c>
      <c r="AB260" s="4">
        <v>1014</v>
      </c>
      <c r="AC260" s="4">
        <v>6822.25</v>
      </c>
      <c r="AD260" s="4" t="str">
        <f t="shared" si="73"/>
        <v>Medium Income</v>
      </c>
      <c r="AE260" s="4">
        <v>20078</v>
      </c>
      <c r="AF260" s="18">
        <v>0.223108849</v>
      </c>
      <c r="AG260" s="3">
        <v>0</v>
      </c>
      <c r="AH260" s="3">
        <v>48</v>
      </c>
      <c r="AI260" s="2" t="str">
        <f t="shared" si="74"/>
        <v>Medium Risk</v>
      </c>
    </row>
    <row r="261" spans="1:35" x14ac:dyDescent="0.25">
      <c r="A261" s="6">
        <v>43360</v>
      </c>
      <c r="B261" s="3">
        <v>49</v>
      </c>
      <c r="C261" s="3" t="str">
        <f t="shared" si="60"/>
        <v>Senior</v>
      </c>
      <c r="D261" s="4">
        <v>79592</v>
      </c>
      <c r="E261" s="4">
        <f t="shared" si="61"/>
        <v>79592</v>
      </c>
      <c r="F261" s="3">
        <v>583</v>
      </c>
      <c r="G261" s="3">
        <f t="shared" si="62"/>
        <v>583</v>
      </c>
      <c r="H261" s="3" t="str">
        <f t="shared" si="63"/>
        <v>Good</v>
      </c>
      <c r="I261" s="5" t="s">
        <v>33</v>
      </c>
      <c r="J261" s="2" t="str">
        <f t="shared" si="64"/>
        <v>Self-Employed</v>
      </c>
      <c r="K261" s="2" t="str">
        <f t="shared" si="65"/>
        <v>Self-Employed</v>
      </c>
      <c r="L261" s="2" t="str">
        <f t="shared" si="66"/>
        <v>Self-Employed</v>
      </c>
      <c r="M261" s="5" t="s">
        <v>29</v>
      </c>
      <c r="N261" s="2" t="str">
        <f t="shared" si="67"/>
        <v>Bachelor</v>
      </c>
      <c r="O261" s="2" t="str">
        <f t="shared" si="68"/>
        <v>Bachelor</v>
      </c>
      <c r="P261" s="4">
        <v>17337</v>
      </c>
      <c r="Q261" s="4">
        <f t="shared" si="69"/>
        <v>17337</v>
      </c>
      <c r="R261" s="18">
        <f t="shared" si="70"/>
        <v>0.21782339933661674</v>
      </c>
      <c r="S261" s="18" t="str">
        <f t="shared" si="71"/>
        <v>Conservative Borrower</v>
      </c>
      <c r="T261" s="3">
        <v>60</v>
      </c>
      <c r="U261" s="3">
        <f t="shared" si="72"/>
        <v>60</v>
      </c>
      <c r="V261" s="5" t="s">
        <v>22</v>
      </c>
      <c r="W261" s="5" t="s">
        <v>27</v>
      </c>
      <c r="X261" s="4">
        <v>290</v>
      </c>
      <c r="Y261" s="18">
        <v>0.47058030899999997</v>
      </c>
      <c r="Z261" s="5" t="s">
        <v>34</v>
      </c>
      <c r="AA261" s="3">
        <v>27</v>
      </c>
      <c r="AB261" s="4">
        <v>1256</v>
      </c>
      <c r="AC261" s="4">
        <v>6632.6666670000004</v>
      </c>
      <c r="AD261" s="4" t="str">
        <f t="shared" si="73"/>
        <v>Medium Income</v>
      </c>
      <c r="AE261" s="4">
        <v>354369</v>
      </c>
      <c r="AF261" s="18">
        <v>0.232390554</v>
      </c>
      <c r="AG261" s="3">
        <v>1</v>
      </c>
      <c r="AH261" s="3">
        <v>51.2</v>
      </c>
      <c r="AI261" s="2" t="str">
        <f t="shared" si="74"/>
        <v>Medium Risk</v>
      </c>
    </row>
    <row r="262" spans="1:35" x14ac:dyDescent="0.25">
      <c r="A262" s="6">
        <v>43361</v>
      </c>
      <c r="B262" s="3">
        <v>28</v>
      </c>
      <c r="C262" s="3" t="str">
        <f t="shared" si="60"/>
        <v>Mid</v>
      </c>
      <c r="D262" s="4">
        <v>45466</v>
      </c>
      <c r="E262" s="4">
        <f t="shared" si="61"/>
        <v>45466</v>
      </c>
      <c r="F262" s="3">
        <v>589</v>
      </c>
      <c r="G262" s="3">
        <f t="shared" si="62"/>
        <v>589</v>
      </c>
      <c r="H262" s="3" t="str">
        <f t="shared" si="63"/>
        <v>Good</v>
      </c>
      <c r="I262" s="5" t="s">
        <v>45</v>
      </c>
      <c r="J262" s="2" t="str">
        <f t="shared" si="64"/>
        <v>Unemployed</v>
      </c>
      <c r="K262" s="2" t="str">
        <f t="shared" si="65"/>
        <v>Unemployed</v>
      </c>
      <c r="L262" s="2" t="str">
        <f t="shared" si="66"/>
        <v>Unemployed</v>
      </c>
      <c r="M262" s="5" t="s">
        <v>29</v>
      </c>
      <c r="N262" s="2" t="str">
        <f t="shared" si="67"/>
        <v>Bachelor</v>
      </c>
      <c r="O262" s="2" t="str">
        <f t="shared" si="68"/>
        <v>Bachelor</v>
      </c>
      <c r="P262" s="4">
        <v>31671</v>
      </c>
      <c r="Q262" s="4">
        <f t="shared" si="69"/>
        <v>31671</v>
      </c>
      <c r="R262" s="18">
        <f t="shared" si="70"/>
        <v>0.69658646021202653</v>
      </c>
      <c r="S262" s="18" t="str">
        <f t="shared" si="71"/>
        <v>Moderate Borrower</v>
      </c>
      <c r="T262" s="3">
        <v>84</v>
      </c>
      <c r="U262" s="3">
        <f t="shared" si="72"/>
        <v>84</v>
      </c>
      <c r="V262" s="5" t="s">
        <v>26</v>
      </c>
      <c r="W262" s="5" t="s">
        <v>27</v>
      </c>
      <c r="X262" s="4">
        <v>256</v>
      </c>
      <c r="Y262" s="18">
        <v>0.58573378200000004</v>
      </c>
      <c r="Z262" s="5" t="s">
        <v>38</v>
      </c>
      <c r="AA262" s="3">
        <v>19</v>
      </c>
      <c r="AB262" s="4">
        <v>3160</v>
      </c>
      <c r="AC262" s="4">
        <v>3788.833333</v>
      </c>
      <c r="AD262" s="4" t="str">
        <f t="shared" si="73"/>
        <v>Low Income</v>
      </c>
      <c r="AE262" s="4">
        <v>259643</v>
      </c>
      <c r="AF262" s="18">
        <v>0.25537715999999999</v>
      </c>
      <c r="AG262" s="3">
        <v>0</v>
      </c>
      <c r="AH262" s="3">
        <v>74</v>
      </c>
      <c r="AI262" s="2" t="str">
        <f t="shared" si="74"/>
        <v>Very High Risk</v>
      </c>
    </row>
    <row r="263" spans="1:35" x14ac:dyDescent="0.25">
      <c r="A263" s="6">
        <v>43362</v>
      </c>
      <c r="B263" s="3">
        <v>39</v>
      </c>
      <c r="C263" s="3" t="str">
        <f t="shared" si="60"/>
        <v>Mid</v>
      </c>
      <c r="D263" s="4">
        <v>75932</v>
      </c>
      <c r="E263" s="4">
        <f t="shared" si="61"/>
        <v>75932</v>
      </c>
      <c r="F263" s="3">
        <v>530</v>
      </c>
      <c r="G263" s="3">
        <f t="shared" si="62"/>
        <v>530</v>
      </c>
      <c r="H263" s="3" t="str">
        <f t="shared" si="63"/>
        <v>Fair</v>
      </c>
      <c r="I263" s="5" t="s">
        <v>20</v>
      </c>
      <c r="J263" s="2" t="str">
        <f t="shared" si="64"/>
        <v>Employed</v>
      </c>
      <c r="K263" s="2" t="str">
        <f t="shared" si="65"/>
        <v>Employed</v>
      </c>
      <c r="L263" s="2" t="str">
        <f t="shared" si="66"/>
        <v>Employed</v>
      </c>
      <c r="M263" s="5" t="s">
        <v>41</v>
      </c>
      <c r="N263" s="2" t="str">
        <f t="shared" si="67"/>
        <v>Doctorate</v>
      </c>
      <c r="O263" s="2" t="str">
        <f t="shared" si="68"/>
        <v>Doctorate</v>
      </c>
      <c r="P263" s="4">
        <v>29901</v>
      </c>
      <c r="Q263" s="4">
        <f t="shared" si="69"/>
        <v>29901</v>
      </c>
      <c r="R263" s="18">
        <f t="shared" si="70"/>
        <v>0.39378654585681927</v>
      </c>
      <c r="S263" s="18" t="str">
        <f t="shared" si="71"/>
        <v>Conservative Borrower</v>
      </c>
      <c r="T263" s="3">
        <v>12</v>
      </c>
      <c r="U263" s="3">
        <f t="shared" si="72"/>
        <v>12</v>
      </c>
      <c r="V263" s="5" t="s">
        <v>26</v>
      </c>
      <c r="W263" s="5" t="s">
        <v>27</v>
      </c>
      <c r="X263" s="4">
        <v>350</v>
      </c>
      <c r="Y263" s="18">
        <v>0.180458703</v>
      </c>
      <c r="Z263" s="5" t="s">
        <v>28</v>
      </c>
      <c r="AA263" s="3">
        <v>17</v>
      </c>
      <c r="AB263" s="4">
        <v>4763</v>
      </c>
      <c r="AC263" s="4">
        <v>6327.6666670000004</v>
      </c>
      <c r="AD263" s="4" t="str">
        <f t="shared" si="73"/>
        <v>Medium Income</v>
      </c>
      <c r="AE263" s="4">
        <v>71127</v>
      </c>
      <c r="AF263" s="18">
        <v>0.23353922199999999</v>
      </c>
      <c r="AG263" s="3">
        <v>0</v>
      </c>
      <c r="AH263" s="3">
        <v>47</v>
      </c>
      <c r="AI263" s="2" t="str">
        <f t="shared" si="74"/>
        <v>Medium Risk</v>
      </c>
    </row>
    <row r="264" spans="1:35" x14ac:dyDescent="0.25">
      <c r="A264" s="6">
        <v>43363</v>
      </c>
      <c r="B264" s="3">
        <v>18</v>
      </c>
      <c r="C264" s="3" t="str">
        <f t="shared" si="60"/>
        <v>Young</v>
      </c>
      <c r="D264" s="4">
        <v>160729</v>
      </c>
      <c r="E264" s="4">
        <f t="shared" si="61"/>
        <v>160729</v>
      </c>
      <c r="F264" s="3">
        <v>555</v>
      </c>
      <c r="G264" s="3">
        <f t="shared" si="62"/>
        <v>555</v>
      </c>
      <c r="H264" s="3" t="str">
        <f t="shared" si="63"/>
        <v>Good</v>
      </c>
      <c r="I264" s="5" t="s">
        <v>20</v>
      </c>
      <c r="J264" s="2" t="str">
        <f t="shared" si="64"/>
        <v>Employed</v>
      </c>
      <c r="K264" s="2" t="str">
        <f t="shared" si="65"/>
        <v>Employed</v>
      </c>
      <c r="L264" s="2" t="str">
        <f t="shared" si="66"/>
        <v>Employed</v>
      </c>
      <c r="M264" s="5" t="s">
        <v>21</v>
      </c>
      <c r="N264" s="2" t="str">
        <f t="shared" si="67"/>
        <v>Master</v>
      </c>
      <c r="O264" s="2" t="str">
        <f t="shared" si="68"/>
        <v>Master</v>
      </c>
      <c r="P264" s="4">
        <v>22942</v>
      </c>
      <c r="Q264" s="4">
        <f t="shared" si="69"/>
        <v>22942</v>
      </c>
      <c r="R264" s="18">
        <f t="shared" si="70"/>
        <v>0.14273715384280372</v>
      </c>
      <c r="S264" s="18" t="str">
        <f t="shared" si="71"/>
        <v>Conservative Borrower</v>
      </c>
      <c r="T264" s="3">
        <v>48</v>
      </c>
      <c r="U264" s="3">
        <f t="shared" si="72"/>
        <v>48</v>
      </c>
      <c r="V264" s="5" t="s">
        <v>44</v>
      </c>
      <c r="W264" s="5" t="s">
        <v>34</v>
      </c>
      <c r="X264" s="4">
        <v>179</v>
      </c>
      <c r="Y264" s="18">
        <v>0.28698562900000002</v>
      </c>
      <c r="Z264" s="5" t="s">
        <v>34</v>
      </c>
      <c r="AA264" s="3">
        <v>18</v>
      </c>
      <c r="AB264" s="4">
        <v>4814</v>
      </c>
      <c r="AC264" s="4">
        <v>13394.083329999999</v>
      </c>
      <c r="AD264" s="4" t="str">
        <f t="shared" si="73"/>
        <v>High Income</v>
      </c>
      <c r="AE264" s="4">
        <v>47782</v>
      </c>
      <c r="AF264" s="18">
        <v>0.264057981</v>
      </c>
      <c r="AG264" s="3">
        <v>1</v>
      </c>
      <c r="AH264" s="3">
        <v>42.4</v>
      </c>
      <c r="AI264" s="2" t="str">
        <f t="shared" si="74"/>
        <v>Medium Risk</v>
      </c>
    </row>
    <row r="265" spans="1:35" x14ac:dyDescent="0.25">
      <c r="A265" s="6">
        <v>43364</v>
      </c>
      <c r="B265" s="3">
        <v>27</v>
      </c>
      <c r="C265" s="3" t="str">
        <f t="shared" si="60"/>
        <v>Mid</v>
      </c>
      <c r="E265" s="4">
        <f t="shared" si="61"/>
        <v>29349</v>
      </c>
      <c r="G265" s="3">
        <f t="shared" si="62"/>
        <v>576.96694214876038</v>
      </c>
      <c r="H265" s="3" t="str">
        <f t="shared" si="63"/>
        <v>Good</v>
      </c>
      <c r="I265" s="5" t="s">
        <v>20</v>
      </c>
      <c r="J265" s="2" t="str">
        <f t="shared" si="64"/>
        <v>Employed</v>
      </c>
      <c r="K265" s="2" t="str">
        <f t="shared" si="65"/>
        <v>Employed</v>
      </c>
      <c r="L265" s="2" t="str">
        <f t="shared" si="66"/>
        <v>Employed</v>
      </c>
      <c r="M265" s="5" t="s">
        <v>29</v>
      </c>
      <c r="N265" s="2" t="str">
        <f t="shared" si="67"/>
        <v>Bachelor</v>
      </c>
      <c r="O265" s="2" t="str">
        <f t="shared" si="68"/>
        <v>Bachelor</v>
      </c>
      <c r="P265" s="4">
        <v>31897</v>
      </c>
      <c r="Q265" s="4">
        <f t="shared" si="69"/>
        <v>31897</v>
      </c>
      <c r="R265" s="18">
        <f t="shared" si="70"/>
        <v>1.0868172680500188</v>
      </c>
      <c r="S265" s="18" t="str">
        <f t="shared" si="71"/>
        <v>Aggressive Borrower</v>
      </c>
      <c r="U265" s="3">
        <f t="shared" si="72"/>
        <v>52.912751677852349</v>
      </c>
      <c r="V265" s="5" t="s">
        <v>22</v>
      </c>
      <c r="W265" s="5" t="s">
        <v>27</v>
      </c>
      <c r="X265" s="4">
        <v>389</v>
      </c>
      <c r="Y265" s="18">
        <v>7.1928094999999997E-2</v>
      </c>
      <c r="Z265" s="5" t="s">
        <v>34</v>
      </c>
      <c r="AA265" s="3">
        <v>29</v>
      </c>
      <c r="AB265" s="4">
        <v>11187</v>
      </c>
      <c r="AC265" s="4">
        <v>2445.75</v>
      </c>
      <c r="AD265" s="4" t="str">
        <f t="shared" si="73"/>
        <v>Low Income</v>
      </c>
      <c r="AE265" s="4">
        <v>2007</v>
      </c>
      <c r="AF265" s="18">
        <v>0.33827639999999998</v>
      </c>
      <c r="AG265" s="3">
        <v>0</v>
      </c>
      <c r="AH265" s="3">
        <v>54</v>
      </c>
      <c r="AI265" s="2" t="str">
        <f t="shared" si="74"/>
        <v>Medium Risk</v>
      </c>
    </row>
    <row r="266" spans="1:35" x14ac:dyDescent="0.25">
      <c r="A266" s="6">
        <v>43365</v>
      </c>
      <c r="B266" s="3">
        <v>36</v>
      </c>
      <c r="C266" s="3" t="str">
        <f t="shared" si="60"/>
        <v>Mid</v>
      </c>
      <c r="D266" s="4">
        <v>15000</v>
      </c>
      <c r="E266" s="4">
        <f t="shared" si="61"/>
        <v>15000</v>
      </c>
      <c r="F266" s="3">
        <v>575</v>
      </c>
      <c r="G266" s="3">
        <f t="shared" si="62"/>
        <v>575</v>
      </c>
      <c r="H266" s="3" t="str">
        <f t="shared" si="63"/>
        <v>Good</v>
      </c>
      <c r="J266" s="2" t="str">
        <f t="shared" si="64"/>
        <v/>
      </c>
      <c r="K266" s="2" t="str">
        <f t="shared" si="65"/>
        <v/>
      </c>
      <c r="L266" s="2" t="str">
        <f t="shared" si="66"/>
        <v>Employed</v>
      </c>
      <c r="M266" s="5" t="s">
        <v>32</v>
      </c>
      <c r="N266" s="2" t="str">
        <f t="shared" si="67"/>
        <v>High School</v>
      </c>
      <c r="O266" s="2" t="str">
        <f t="shared" si="68"/>
        <v>High School</v>
      </c>
      <c r="P266" s="4">
        <v>16449</v>
      </c>
      <c r="Q266" s="4">
        <f t="shared" si="69"/>
        <v>16449</v>
      </c>
      <c r="R266" s="18">
        <f t="shared" si="70"/>
        <v>1.0966</v>
      </c>
      <c r="S266" s="18" t="str">
        <f t="shared" si="71"/>
        <v>Aggressive Borrower</v>
      </c>
      <c r="T266" s="3">
        <v>12</v>
      </c>
      <c r="U266" s="3">
        <f t="shared" si="72"/>
        <v>12</v>
      </c>
      <c r="V266" s="5" t="s">
        <v>22</v>
      </c>
      <c r="W266" s="5" t="s">
        <v>27</v>
      </c>
      <c r="X266" s="4">
        <v>195</v>
      </c>
      <c r="Y266" s="18">
        <v>7.3249963000000001E-2</v>
      </c>
      <c r="Z266" s="5" t="s">
        <v>34</v>
      </c>
      <c r="AA266" s="3">
        <v>26</v>
      </c>
      <c r="AB266" s="4">
        <v>587</v>
      </c>
      <c r="AC266" s="4">
        <v>1250</v>
      </c>
      <c r="AD266" s="4" t="str">
        <f t="shared" si="73"/>
        <v>Low Income</v>
      </c>
      <c r="AE266" s="4">
        <v>7278</v>
      </c>
      <c r="AF266" s="18">
        <v>0.21562868700000001</v>
      </c>
      <c r="AG266" s="3">
        <v>0</v>
      </c>
      <c r="AH266" s="3">
        <v>52</v>
      </c>
      <c r="AI266" s="2" t="str">
        <f t="shared" si="74"/>
        <v>Medium Risk</v>
      </c>
    </row>
    <row r="267" spans="1:35" x14ac:dyDescent="0.25">
      <c r="A267" s="6">
        <v>43366</v>
      </c>
      <c r="B267" s="3">
        <v>25</v>
      </c>
      <c r="C267" s="3" t="str">
        <f t="shared" si="60"/>
        <v>Mid</v>
      </c>
      <c r="D267" s="4">
        <v>22698</v>
      </c>
      <c r="E267" s="4">
        <f t="shared" si="61"/>
        <v>22698</v>
      </c>
      <c r="F267" s="3">
        <v>630</v>
      </c>
      <c r="G267" s="3">
        <f t="shared" si="62"/>
        <v>630</v>
      </c>
      <c r="H267" s="3" t="str">
        <f t="shared" si="63"/>
        <v>Good</v>
      </c>
      <c r="I267" s="5" t="s">
        <v>20</v>
      </c>
      <c r="J267" s="2" t="str">
        <f t="shared" si="64"/>
        <v>Employed</v>
      </c>
      <c r="K267" s="2" t="str">
        <f t="shared" si="65"/>
        <v>Employed</v>
      </c>
      <c r="L267" s="2" t="str">
        <f t="shared" si="66"/>
        <v>Employed</v>
      </c>
      <c r="M267" s="5" t="s">
        <v>41</v>
      </c>
      <c r="N267" s="2" t="str">
        <f t="shared" si="67"/>
        <v>Doctorate</v>
      </c>
      <c r="O267" s="2" t="str">
        <f t="shared" si="68"/>
        <v>Doctorate</v>
      </c>
      <c r="P267" s="4">
        <v>7604</v>
      </c>
      <c r="Q267" s="4">
        <f t="shared" si="69"/>
        <v>7604</v>
      </c>
      <c r="R267" s="18">
        <f t="shared" si="70"/>
        <v>0.33500748964666488</v>
      </c>
      <c r="S267" s="18" t="str">
        <f t="shared" si="71"/>
        <v>Conservative Borrower</v>
      </c>
      <c r="T267" s="3">
        <v>36</v>
      </c>
      <c r="U267" s="3">
        <f t="shared" si="72"/>
        <v>36</v>
      </c>
      <c r="V267" s="5" t="s">
        <v>22</v>
      </c>
      <c r="W267" s="5" t="s">
        <v>27</v>
      </c>
      <c r="X267" s="4">
        <v>165</v>
      </c>
      <c r="Y267" s="18">
        <v>0.30265163499999997</v>
      </c>
      <c r="Z267" s="5" t="s">
        <v>31</v>
      </c>
      <c r="AA267" s="3">
        <v>22</v>
      </c>
      <c r="AB267" s="4">
        <v>3441</v>
      </c>
      <c r="AC267" s="4">
        <v>1891.5</v>
      </c>
      <c r="AD267" s="4" t="str">
        <f t="shared" si="73"/>
        <v>Low Income</v>
      </c>
      <c r="AE267" s="4">
        <v>102389</v>
      </c>
      <c r="AF267" s="18">
        <v>0.20386079300000001</v>
      </c>
      <c r="AG267" s="3">
        <v>0</v>
      </c>
      <c r="AH267" s="3">
        <v>50</v>
      </c>
      <c r="AI267" s="2" t="str">
        <f t="shared" si="74"/>
        <v>Medium Risk</v>
      </c>
    </row>
    <row r="268" spans="1:35" x14ac:dyDescent="0.25">
      <c r="A268" s="6">
        <v>43367</v>
      </c>
      <c r="B268" s="3">
        <v>59</v>
      </c>
      <c r="C268" s="3" t="str">
        <f t="shared" si="60"/>
        <v>Senior</v>
      </c>
      <c r="D268" s="4">
        <v>117989</v>
      </c>
      <c r="E268" s="4">
        <f t="shared" si="61"/>
        <v>117989</v>
      </c>
      <c r="F268" s="3">
        <v>610</v>
      </c>
      <c r="G268" s="3">
        <f t="shared" si="62"/>
        <v>610</v>
      </c>
      <c r="H268" s="3" t="str">
        <f t="shared" si="63"/>
        <v>Good</v>
      </c>
      <c r="I268" s="5" t="s">
        <v>20</v>
      </c>
      <c r="J268" s="2" t="str">
        <f t="shared" si="64"/>
        <v>Employed</v>
      </c>
      <c r="K268" s="2" t="str">
        <f t="shared" si="65"/>
        <v>Employed</v>
      </c>
      <c r="L268" s="2" t="str">
        <f t="shared" si="66"/>
        <v>Employed</v>
      </c>
      <c r="M268" s="5" t="s">
        <v>41</v>
      </c>
      <c r="N268" s="2" t="str">
        <f t="shared" si="67"/>
        <v>Doctorate</v>
      </c>
      <c r="O268" s="2" t="str">
        <f t="shared" si="68"/>
        <v>Doctorate</v>
      </c>
      <c r="P268" s="4">
        <v>21413</v>
      </c>
      <c r="Q268" s="4">
        <f t="shared" si="69"/>
        <v>21413</v>
      </c>
      <c r="R268" s="18">
        <f t="shared" si="70"/>
        <v>0.18148301960352237</v>
      </c>
      <c r="S268" s="18" t="str">
        <f t="shared" si="71"/>
        <v>Conservative Borrower</v>
      </c>
      <c r="T268" s="3">
        <v>48</v>
      </c>
      <c r="U268" s="3">
        <f t="shared" si="72"/>
        <v>48</v>
      </c>
      <c r="V268" s="5" t="s">
        <v>22</v>
      </c>
      <c r="W268" s="5" t="s">
        <v>23</v>
      </c>
      <c r="X268" s="4">
        <v>642</v>
      </c>
      <c r="Y268" s="18">
        <v>0.54116542400000001</v>
      </c>
      <c r="Z268" s="5" t="s">
        <v>24</v>
      </c>
      <c r="AA268" s="3">
        <v>20</v>
      </c>
      <c r="AB268" s="4">
        <v>2737</v>
      </c>
      <c r="AC268" s="4">
        <v>9832.4166669999995</v>
      </c>
      <c r="AD268" s="4" t="str">
        <f t="shared" si="73"/>
        <v>Medium Income</v>
      </c>
      <c r="AE268" s="4">
        <v>50135</v>
      </c>
      <c r="AF268" s="18">
        <v>0.201274601</v>
      </c>
      <c r="AG268" s="3">
        <v>1</v>
      </c>
      <c r="AH268" s="3">
        <v>48.8</v>
      </c>
      <c r="AI268" s="2" t="str">
        <f t="shared" si="74"/>
        <v>Medium Risk</v>
      </c>
    </row>
    <row r="269" spans="1:35" x14ac:dyDescent="0.25">
      <c r="A269" s="6">
        <v>43368</v>
      </c>
      <c r="B269" s="3">
        <v>22</v>
      </c>
      <c r="C269" s="3" t="str">
        <f t="shared" si="60"/>
        <v>Young</v>
      </c>
      <c r="D269" s="4">
        <v>28842</v>
      </c>
      <c r="E269" s="4">
        <f t="shared" si="61"/>
        <v>28842</v>
      </c>
      <c r="F269" s="3">
        <v>462</v>
      </c>
      <c r="G269" s="3">
        <f t="shared" si="62"/>
        <v>462</v>
      </c>
      <c r="H269" s="3" t="str">
        <f t="shared" si="63"/>
        <v>Fair</v>
      </c>
      <c r="I269" s="5" t="s">
        <v>20</v>
      </c>
      <c r="J269" s="2" t="str">
        <f t="shared" si="64"/>
        <v>Employed</v>
      </c>
      <c r="K269" s="2" t="str">
        <f t="shared" si="65"/>
        <v>Employed</v>
      </c>
      <c r="L269" s="2" t="str">
        <f t="shared" si="66"/>
        <v>Employed</v>
      </c>
      <c r="M269" s="5" t="s">
        <v>32</v>
      </c>
      <c r="N269" s="2" t="str">
        <f t="shared" si="67"/>
        <v>High School</v>
      </c>
      <c r="O269" s="2" t="str">
        <f t="shared" si="68"/>
        <v>High School</v>
      </c>
      <c r="P269" s="4">
        <v>23503</v>
      </c>
      <c r="Q269" s="4">
        <f t="shared" si="69"/>
        <v>23503</v>
      </c>
      <c r="R269" s="18">
        <f t="shared" si="70"/>
        <v>0.81488801054018445</v>
      </c>
      <c r="S269" s="18" t="str">
        <f t="shared" si="71"/>
        <v>Moderate Borrower</v>
      </c>
      <c r="T269" s="3">
        <v>120</v>
      </c>
      <c r="U269" s="3">
        <f t="shared" si="72"/>
        <v>120</v>
      </c>
      <c r="V269" s="5" t="s">
        <v>26</v>
      </c>
      <c r="W269" s="5" t="s">
        <v>30</v>
      </c>
      <c r="X269" s="4">
        <v>255</v>
      </c>
      <c r="Y269" s="18">
        <v>0.29499269099999997</v>
      </c>
      <c r="Z269" s="5" t="s">
        <v>38</v>
      </c>
      <c r="AA269" s="3">
        <v>23</v>
      </c>
      <c r="AB269" s="4">
        <v>2048</v>
      </c>
      <c r="AC269" s="4">
        <v>2403.5</v>
      </c>
      <c r="AD269" s="4" t="str">
        <f t="shared" si="73"/>
        <v>Low Income</v>
      </c>
      <c r="AE269" s="4">
        <v>25107</v>
      </c>
      <c r="AF269" s="18">
        <v>0.33427984300000002</v>
      </c>
      <c r="AG269" s="3">
        <v>0</v>
      </c>
      <c r="AH269" s="3">
        <v>55</v>
      </c>
      <c r="AI269" s="2" t="str">
        <f t="shared" si="74"/>
        <v>High Risk</v>
      </c>
    </row>
    <row r="270" spans="1:35" x14ac:dyDescent="0.25">
      <c r="A270" s="6">
        <v>43369</v>
      </c>
      <c r="B270" s="3">
        <v>34</v>
      </c>
      <c r="C270" s="3" t="str">
        <f t="shared" si="60"/>
        <v>Mid</v>
      </c>
      <c r="D270" s="4">
        <v>197755</v>
      </c>
      <c r="E270" s="4">
        <f t="shared" si="61"/>
        <v>197755</v>
      </c>
      <c r="G270" s="3">
        <f t="shared" si="62"/>
        <v>579.93124999999998</v>
      </c>
      <c r="H270" s="3" t="str">
        <f t="shared" si="63"/>
        <v>Good</v>
      </c>
      <c r="I270" s="5" t="s">
        <v>20</v>
      </c>
      <c r="J270" s="2" t="str">
        <f t="shared" si="64"/>
        <v>Employed</v>
      </c>
      <c r="K270" s="2" t="str">
        <f t="shared" si="65"/>
        <v>Employed</v>
      </c>
      <c r="L270" s="2" t="str">
        <f t="shared" si="66"/>
        <v>Employed</v>
      </c>
      <c r="M270" s="5" t="s">
        <v>25</v>
      </c>
      <c r="N270" s="2" t="str">
        <f t="shared" si="67"/>
        <v>Associate</v>
      </c>
      <c r="O270" s="2" t="str">
        <f t="shared" si="68"/>
        <v>Associate</v>
      </c>
      <c r="P270" s="4">
        <v>23464</v>
      </c>
      <c r="Q270" s="4">
        <f t="shared" si="69"/>
        <v>23464</v>
      </c>
      <c r="R270" s="18">
        <f t="shared" si="70"/>
        <v>0.1186518672094258</v>
      </c>
      <c r="S270" s="18" t="str">
        <f t="shared" si="71"/>
        <v>Conservative Borrower</v>
      </c>
      <c r="T270" s="3">
        <v>24</v>
      </c>
      <c r="U270" s="3">
        <f t="shared" si="72"/>
        <v>24</v>
      </c>
      <c r="V270" s="5" t="s">
        <v>22</v>
      </c>
      <c r="W270" s="5" t="s">
        <v>30</v>
      </c>
      <c r="X270" s="4">
        <v>310</v>
      </c>
      <c r="Y270" s="18">
        <v>0.38065988699999997</v>
      </c>
      <c r="Z270" s="5" t="s">
        <v>28</v>
      </c>
      <c r="AA270" s="3">
        <v>27</v>
      </c>
      <c r="AB270" s="4">
        <v>1533</v>
      </c>
      <c r="AC270" s="4">
        <v>16479.583330000001</v>
      </c>
      <c r="AD270" s="4" t="str">
        <f t="shared" si="73"/>
        <v>High Income</v>
      </c>
      <c r="AE270" s="4">
        <v>7368</v>
      </c>
      <c r="AF270" s="18">
        <v>0.207100706</v>
      </c>
      <c r="AG270" s="3">
        <v>1</v>
      </c>
      <c r="AH270" s="3">
        <v>41.6</v>
      </c>
      <c r="AI270" s="2" t="str">
        <f t="shared" si="74"/>
        <v>Medium Risk</v>
      </c>
    </row>
    <row r="271" spans="1:35" x14ac:dyDescent="0.25">
      <c r="A271" s="6">
        <v>43370</v>
      </c>
      <c r="B271" s="3">
        <v>41</v>
      </c>
      <c r="C271" s="3" t="str">
        <f t="shared" si="60"/>
        <v>Senior</v>
      </c>
      <c r="D271" s="4">
        <v>80502</v>
      </c>
      <c r="E271" s="4">
        <f t="shared" si="61"/>
        <v>80502</v>
      </c>
      <c r="F271" s="3">
        <v>588</v>
      </c>
      <c r="G271" s="3">
        <f t="shared" si="62"/>
        <v>588</v>
      </c>
      <c r="H271" s="3" t="str">
        <f t="shared" si="63"/>
        <v>Good</v>
      </c>
      <c r="I271" s="5" t="s">
        <v>20</v>
      </c>
      <c r="J271" s="2" t="str">
        <f t="shared" si="64"/>
        <v>Employed</v>
      </c>
      <c r="K271" s="2" t="str">
        <f t="shared" si="65"/>
        <v>Employed</v>
      </c>
      <c r="L271" s="2" t="str">
        <f t="shared" si="66"/>
        <v>Employed</v>
      </c>
      <c r="M271" s="5" t="s">
        <v>29</v>
      </c>
      <c r="N271" s="2" t="str">
        <f t="shared" si="67"/>
        <v>Bachelor</v>
      </c>
      <c r="O271" s="2" t="str">
        <f t="shared" si="68"/>
        <v>Bachelor</v>
      </c>
      <c r="P271" s="4">
        <v>51696</v>
      </c>
      <c r="Q271" s="4">
        <f t="shared" si="69"/>
        <v>51696</v>
      </c>
      <c r="R271" s="18">
        <f t="shared" si="70"/>
        <v>0.64217038086010281</v>
      </c>
      <c r="S271" s="18" t="str">
        <f t="shared" si="71"/>
        <v>Moderate Borrower</v>
      </c>
      <c r="T271" s="3">
        <v>36</v>
      </c>
      <c r="U271" s="3">
        <f t="shared" si="72"/>
        <v>36</v>
      </c>
      <c r="V271" s="5" t="s">
        <v>22</v>
      </c>
      <c r="W271" s="5" t="s">
        <v>23</v>
      </c>
      <c r="X271" s="4">
        <v>430</v>
      </c>
      <c r="Y271" s="18">
        <v>0.26090696000000002</v>
      </c>
      <c r="Z271" s="5" t="s">
        <v>24</v>
      </c>
      <c r="AA271" s="3">
        <v>25</v>
      </c>
      <c r="AB271" s="4">
        <v>4479</v>
      </c>
      <c r="AC271" s="4">
        <v>6708.5</v>
      </c>
      <c r="AD271" s="4" t="str">
        <f t="shared" si="73"/>
        <v>Medium Income</v>
      </c>
      <c r="AE271" s="4">
        <v>2473</v>
      </c>
      <c r="AF271" s="18">
        <v>0.210562257</v>
      </c>
      <c r="AG271" s="3">
        <v>0</v>
      </c>
      <c r="AH271" s="3">
        <v>51</v>
      </c>
      <c r="AI271" s="2" t="str">
        <f t="shared" si="74"/>
        <v>Medium Risk</v>
      </c>
    </row>
    <row r="272" spans="1:35" x14ac:dyDescent="0.25">
      <c r="A272" s="6">
        <v>43371</v>
      </c>
      <c r="B272" s="3">
        <v>57</v>
      </c>
      <c r="C272" s="3" t="str">
        <f t="shared" si="60"/>
        <v>Senior</v>
      </c>
      <c r="E272" s="4">
        <f t="shared" si="61"/>
        <v>26541</v>
      </c>
      <c r="F272" s="3">
        <v>617</v>
      </c>
      <c r="G272" s="3">
        <f t="shared" si="62"/>
        <v>617</v>
      </c>
      <c r="H272" s="3" t="str">
        <f t="shared" si="63"/>
        <v>Good</v>
      </c>
      <c r="I272" s="5" t="s">
        <v>20</v>
      </c>
      <c r="J272" s="2" t="str">
        <f t="shared" si="64"/>
        <v>Employed</v>
      </c>
      <c r="K272" s="2" t="str">
        <f t="shared" si="65"/>
        <v>Employed</v>
      </c>
      <c r="L272" s="2" t="str">
        <f t="shared" si="66"/>
        <v>Employed</v>
      </c>
      <c r="M272" s="5" t="s">
        <v>32</v>
      </c>
      <c r="N272" s="2" t="str">
        <f t="shared" si="67"/>
        <v>High School</v>
      </c>
      <c r="O272" s="2" t="str">
        <f t="shared" si="68"/>
        <v>High School</v>
      </c>
      <c r="P272" s="4">
        <v>28122</v>
      </c>
      <c r="Q272" s="4">
        <f t="shared" si="69"/>
        <v>28122</v>
      </c>
      <c r="R272" s="18">
        <f t="shared" si="70"/>
        <v>1.059568215214197</v>
      </c>
      <c r="S272" s="18" t="str">
        <f t="shared" si="71"/>
        <v>Aggressive Borrower</v>
      </c>
      <c r="U272" s="3">
        <f t="shared" si="72"/>
        <v>54.694362017804153</v>
      </c>
      <c r="V272" s="5" t="s">
        <v>26</v>
      </c>
      <c r="W272" s="5" t="s">
        <v>27</v>
      </c>
      <c r="X272" s="4">
        <v>410</v>
      </c>
      <c r="Y272" s="18">
        <v>0.11881676100000001</v>
      </c>
      <c r="Z272" s="5" t="s">
        <v>38</v>
      </c>
      <c r="AA272" s="3">
        <v>16</v>
      </c>
      <c r="AB272" s="4">
        <v>3388</v>
      </c>
      <c r="AC272" s="4">
        <v>2211.75</v>
      </c>
      <c r="AD272" s="4" t="str">
        <f t="shared" si="73"/>
        <v>Low Income</v>
      </c>
      <c r="AE272" s="4">
        <v>67057</v>
      </c>
      <c r="AF272" s="18">
        <v>0.22774656200000001</v>
      </c>
      <c r="AG272" s="3">
        <v>0</v>
      </c>
      <c r="AH272" s="3">
        <v>46</v>
      </c>
      <c r="AI272" s="2" t="str">
        <f t="shared" si="74"/>
        <v>Medium Risk</v>
      </c>
    </row>
    <row r="273" spans="1:35" x14ac:dyDescent="0.25">
      <c r="A273" s="6">
        <v>43372</v>
      </c>
      <c r="B273" s="3">
        <v>22</v>
      </c>
      <c r="C273" s="3" t="str">
        <f t="shared" si="60"/>
        <v>Young</v>
      </c>
      <c r="D273" s="4">
        <v>19683</v>
      </c>
      <c r="E273" s="4">
        <f t="shared" si="61"/>
        <v>19683</v>
      </c>
      <c r="F273" s="3">
        <v>578</v>
      </c>
      <c r="G273" s="3">
        <f t="shared" si="62"/>
        <v>578</v>
      </c>
      <c r="H273" s="3" t="str">
        <f t="shared" si="63"/>
        <v>Good</v>
      </c>
      <c r="I273" s="5" t="s">
        <v>20</v>
      </c>
      <c r="J273" s="2" t="str">
        <f t="shared" si="64"/>
        <v>Employed</v>
      </c>
      <c r="K273" s="2" t="str">
        <f t="shared" si="65"/>
        <v>Employed</v>
      </c>
      <c r="L273" s="2" t="str">
        <f t="shared" si="66"/>
        <v>Employed</v>
      </c>
      <c r="M273" s="5" t="s">
        <v>32</v>
      </c>
      <c r="N273" s="2" t="str">
        <f t="shared" si="67"/>
        <v>High School</v>
      </c>
      <c r="O273" s="2" t="str">
        <f t="shared" si="68"/>
        <v>High School</v>
      </c>
      <c r="P273" s="4">
        <v>16797</v>
      </c>
      <c r="Q273" s="4">
        <f t="shared" si="69"/>
        <v>16797</v>
      </c>
      <c r="R273" s="18">
        <f t="shared" si="70"/>
        <v>0.85337600975461059</v>
      </c>
      <c r="S273" s="18" t="str">
        <f t="shared" si="71"/>
        <v>Moderate Borrower</v>
      </c>
      <c r="T273" s="3">
        <v>96</v>
      </c>
      <c r="U273" s="3">
        <f t="shared" si="72"/>
        <v>96</v>
      </c>
      <c r="V273" s="5" t="s">
        <v>22</v>
      </c>
      <c r="W273" s="5" t="s">
        <v>23</v>
      </c>
      <c r="X273" s="4">
        <v>339</v>
      </c>
      <c r="Y273" s="18">
        <v>7.7114596999999993E-2</v>
      </c>
      <c r="Z273" s="5" t="s">
        <v>24</v>
      </c>
      <c r="AA273" s="3">
        <v>20</v>
      </c>
      <c r="AB273" s="4">
        <v>1128</v>
      </c>
      <c r="AC273" s="4">
        <v>1640.25</v>
      </c>
      <c r="AD273" s="4" t="str">
        <f t="shared" si="73"/>
        <v>Low Income</v>
      </c>
      <c r="AE273" s="4">
        <v>10776</v>
      </c>
      <c r="AF273" s="18">
        <v>0.26068246</v>
      </c>
      <c r="AG273" s="3">
        <v>0</v>
      </c>
      <c r="AH273" s="3">
        <v>57</v>
      </c>
      <c r="AI273" s="2" t="str">
        <f t="shared" si="74"/>
        <v>High Risk</v>
      </c>
    </row>
    <row r="274" spans="1:35" x14ac:dyDescent="0.25">
      <c r="A274" s="6">
        <v>43373</v>
      </c>
      <c r="B274" s="3">
        <v>53</v>
      </c>
      <c r="C274" s="3" t="str">
        <f t="shared" si="60"/>
        <v>Senior</v>
      </c>
      <c r="D274" s="4">
        <v>45788</v>
      </c>
      <c r="E274" s="4">
        <f t="shared" si="61"/>
        <v>45788</v>
      </c>
      <c r="F274" s="3">
        <v>635</v>
      </c>
      <c r="G274" s="3">
        <f t="shared" si="62"/>
        <v>635</v>
      </c>
      <c r="H274" s="3" t="str">
        <f t="shared" si="63"/>
        <v>Good</v>
      </c>
      <c r="I274" s="5" t="s">
        <v>20</v>
      </c>
      <c r="J274" s="2" t="str">
        <f t="shared" si="64"/>
        <v>Employed</v>
      </c>
      <c r="K274" s="2" t="str">
        <f t="shared" si="65"/>
        <v>Employed</v>
      </c>
      <c r="L274" s="2" t="str">
        <f t="shared" si="66"/>
        <v>Employed</v>
      </c>
      <c r="M274" s="5" t="s">
        <v>29</v>
      </c>
      <c r="N274" s="2" t="str">
        <f t="shared" si="67"/>
        <v>Bachelor</v>
      </c>
      <c r="O274" s="2" t="str">
        <f t="shared" si="68"/>
        <v>Bachelor</v>
      </c>
      <c r="P274" s="4">
        <v>31589</v>
      </c>
      <c r="Q274" s="4">
        <f t="shared" si="69"/>
        <v>31589</v>
      </c>
      <c r="R274" s="18">
        <f t="shared" si="70"/>
        <v>0.68989691622259108</v>
      </c>
      <c r="S274" s="18" t="str">
        <f t="shared" si="71"/>
        <v>Moderate Borrower</v>
      </c>
      <c r="T274" s="3">
        <v>24</v>
      </c>
      <c r="U274" s="3">
        <f t="shared" si="72"/>
        <v>24</v>
      </c>
      <c r="V274" s="5" t="s">
        <v>22</v>
      </c>
      <c r="W274" s="5" t="s">
        <v>27</v>
      </c>
      <c r="X274" s="4">
        <v>86</v>
      </c>
      <c r="Y274" s="18">
        <v>0.31957379400000002</v>
      </c>
      <c r="Z274" s="5" t="s">
        <v>31</v>
      </c>
      <c r="AA274" s="3">
        <v>23</v>
      </c>
      <c r="AB274" s="4">
        <v>12430</v>
      </c>
      <c r="AC274" s="4">
        <v>3815.666667</v>
      </c>
      <c r="AD274" s="4" t="str">
        <f t="shared" si="73"/>
        <v>Low Income</v>
      </c>
      <c r="AE274" s="4">
        <v>23478</v>
      </c>
      <c r="AF274" s="18">
        <v>0.19067014199999999</v>
      </c>
      <c r="AG274" s="3">
        <v>0</v>
      </c>
      <c r="AH274" s="3">
        <v>52</v>
      </c>
      <c r="AI274" s="2" t="str">
        <f t="shared" si="74"/>
        <v>Medium Risk</v>
      </c>
    </row>
    <row r="275" spans="1:35" x14ac:dyDescent="0.25">
      <c r="A275" s="6">
        <v>43374</v>
      </c>
      <c r="B275" s="3">
        <v>40</v>
      </c>
      <c r="C275" s="3" t="str">
        <f t="shared" si="60"/>
        <v>Senior</v>
      </c>
      <c r="D275" s="4">
        <v>16070</v>
      </c>
      <c r="E275" s="4">
        <f t="shared" si="61"/>
        <v>16070</v>
      </c>
      <c r="F275" s="3">
        <v>562</v>
      </c>
      <c r="G275" s="3">
        <f t="shared" si="62"/>
        <v>562</v>
      </c>
      <c r="H275" s="3" t="str">
        <f t="shared" si="63"/>
        <v>Good</v>
      </c>
      <c r="I275" s="5" t="s">
        <v>45</v>
      </c>
      <c r="J275" s="2" t="str">
        <f t="shared" si="64"/>
        <v>Unemployed</v>
      </c>
      <c r="K275" s="2" t="str">
        <f t="shared" si="65"/>
        <v>Unemployed</v>
      </c>
      <c r="L275" s="2" t="str">
        <f t="shared" si="66"/>
        <v>Unemployed</v>
      </c>
      <c r="M275" s="5" t="s">
        <v>41</v>
      </c>
      <c r="N275" s="2" t="str">
        <f t="shared" si="67"/>
        <v>Doctorate</v>
      </c>
      <c r="O275" s="2" t="str">
        <f t="shared" si="68"/>
        <v>Doctorate</v>
      </c>
      <c r="P275" s="4">
        <v>27411</v>
      </c>
      <c r="Q275" s="4">
        <f t="shared" si="69"/>
        <v>27411</v>
      </c>
      <c r="R275" s="18">
        <f t="shared" si="70"/>
        <v>1.7057249533291847</v>
      </c>
      <c r="S275" s="18" t="str">
        <f t="shared" si="71"/>
        <v>Aggressive Borrower</v>
      </c>
      <c r="T275" s="3">
        <v>96</v>
      </c>
      <c r="U275" s="3">
        <f t="shared" si="72"/>
        <v>96</v>
      </c>
      <c r="V275" s="5" t="s">
        <v>22</v>
      </c>
      <c r="W275" s="5" t="s">
        <v>34</v>
      </c>
      <c r="X275" s="4">
        <v>371</v>
      </c>
      <c r="Y275" s="18">
        <v>0.272989871</v>
      </c>
      <c r="Z275" s="5" t="s">
        <v>28</v>
      </c>
      <c r="AA275" s="3">
        <v>17</v>
      </c>
      <c r="AB275" s="4">
        <v>1321</v>
      </c>
      <c r="AC275" s="4">
        <v>1339.166667</v>
      </c>
      <c r="AD275" s="4" t="str">
        <f t="shared" si="73"/>
        <v>Low Income</v>
      </c>
      <c r="AE275" s="4">
        <v>103702</v>
      </c>
      <c r="AF275" s="18">
        <v>0.29195305100000002</v>
      </c>
      <c r="AG275" s="3">
        <v>0</v>
      </c>
      <c r="AH275" s="3">
        <v>56</v>
      </c>
      <c r="AI275" s="2" t="str">
        <f t="shared" si="74"/>
        <v>High Risk</v>
      </c>
    </row>
    <row r="276" spans="1:35" x14ac:dyDescent="0.25">
      <c r="A276" s="6">
        <v>43375</v>
      </c>
      <c r="B276" s="3">
        <v>28</v>
      </c>
      <c r="C276" s="3" t="str">
        <f t="shared" si="60"/>
        <v>Mid</v>
      </c>
      <c r="D276" s="4">
        <v>42043</v>
      </c>
      <c r="E276" s="4">
        <f t="shared" si="61"/>
        <v>42043</v>
      </c>
      <c r="F276" s="3">
        <v>521</v>
      </c>
      <c r="G276" s="3">
        <f t="shared" si="62"/>
        <v>521</v>
      </c>
      <c r="H276" s="3" t="str">
        <f t="shared" si="63"/>
        <v>Fair</v>
      </c>
      <c r="I276" s="5" t="s">
        <v>20</v>
      </c>
      <c r="J276" s="2" t="str">
        <f t="shared" si="64"/>
        <v>Employed</v>
      </c>
      <c r="K276" s="2" t="str">
        <f t="shared" si="65"/>
        <v>Employed</v>
      </c>
      <c r="L276" s="2" t="str">
        <f t="shared" si="66"/>
        <v>Employed</v>
      </c>
      <c r="M276" s="5" t="s">
        <v>32</v>
      </c>
      <c r="N276" s="2" t="str">
        <f t="shared" si="67"/>
        <v>High School</v>
      </c>
      <c r="O276" s="2" t="str">
        <f t="shared" si="68"/>
        <v>High School</v>
      </c>
      <c r="P276" s="4">
        <v>28140</v>
      </c>
      <c r="Q276" s="4">
        <f t="shared" si="69"/>
        <v>28140</v>
      </c>
      <c r="R276" s="18">
        <f t="shared" si="70"/>
        <v>0.66931474918535783</v>
      </c>
      <c r="S276" s="18" t="str">
        <f t="shared" si="71"/>
        <v>Moderate Borrower</v>
      </c>
      <c r="T276" s="3">
        <v>108</v>
      </c>
      <c r="U276" s="3">
        <f t="shared" si="72"/>
        <v>108</v>
      </c>
      <c r="V276" s="5" t="s">
        <v>22</v>
      </c>
      <c r="W276" s="5" t="s">
        <v>30</v>
      </c>
      <c r="X276" s="4">
        <v>470</v>
      </c>
      <c r="Y276" s="18">
        <v>0.117037602</v>
      </c>
      <c r="Z276" s="5" t="s">
        <v>28</v>
      </c>
      <c r="AA276" s="3">
        <v>16</v>
      </c>
      <c r="AB276" s="4">
        <v>2373</v>
      </c>
      <c r="AC276" s="4">
        <v>3503.583333</v>
      </c>
      <c r="AD276" s="4" t="str">
        <f t="shared" si="73"/>
        <v>Low Income</v>
      </c>
      <c r="AE276" s="4">
        <v>1357</v>
      </c>
      <c r="AF276" s="18">
        <v>0.375168</v>
      </c>
      <c r="AG276" s="3">
        <v>0</v>
      </c>
      <c r="AH276" s="3">
        <v>51</v>
      </c>
      <c r="AI276" s="2" t="str">
        <f t="shared" si="74"/>
        <v>Medium Risk</v>
      </c>
    </row>
    <row r="277" spans="1:35" x14ac:dyDescent="0.25">
      <c r="A277" s="6">
        <v>43376</v>
      </c>
      <c r="B277" s="3">
        <v>45</v>
      </c>
      <c r="C277" s="3" t="str">
        <f t="shared" si="60"/>
        <v>Senior</v>
      </c>
      <c r="D277" s="4">
        <v>90083</v>
      </c>
      <c r="E277" s="4">
        <f t="shared" si="61"/>
        <v>90083</v>
      </c>
      <c r="F277" s="3">
        <v>581</v>
      </c>
      <c r="G277" s="3">
        <f t="shared" si="62"/>
        <v>581</v>
      </c>
      <c r="H277" s="3" t="str">
        <f t="shared" si="63"/>
        <v>Good</v>
      </c>
      <c r="I277" s="5" t="s">
        <v>20</v>
      </c>
      <c r="J277" s="2" t="str">
        <f t="shared" si="64"/>
        <v>Employed</v>
      </c>
      <c r="K277" s="2" t="str">
        <f t="shared" si="65"/>
        <v>Employed</v>
      </c>
      <c r="L277" s="2" t="str">
        <f t="shared" si="66"/>
        <v>Employed</v>
      </c>
      <c r="M277" s="5" t="s">
        <v>21</v>
      </c>
      <c r="N277" s="2" t="str">
        <f t="shared" si="67"/>
        <v>Master</v>
      </c>
      <c r="O277" s="2" t="str">
        <f t="shared" si="68"/>
        <v>Master</v>
      </c>
      <c r="P277" s="4">
        <v>27462</v>
      </c>
      <c r="Q277" s="4">
        <f t="shared" si="69"/>
        <v>27462</v>
      </c>
      <c r="R277" s="18">
        <f t="shared" si="70"/>
        <v>0.30485219186749996</v>
      </c>
      <c r="S277" s="18" t="str">
        <f t="shared" si="71"/>
        <v>Conservative Borrower</v>
      </c>
      <c r="T277" s="3">
        <v>36</v>
      </c>
      <c r="U277" s="3">
        <f t="shared" si="72"/>
        <v>36</v>
      </c>
      <c r="V277" s="5" t="s">
        <v>26</v>
      </c>
      <c r="W277" s="5" t="s">
        <v>23</v>
      </c>
      <c r="X277" s="4">
        <v>433</v>
      </c>
      <c r="Y277" s="18">
        <v>0.32134426900000002</v>
      </c>
      <c r="Z277" s="5" t="s">
        <v>31</v>
      </c>
      <c r="AA277" s="3">
        <v>23</v>
      </c>
      <c r="AB277" s="4">
        <v>1362</v>
      </c>
      <c r="AC277" s="4">
        <v>7506.9166670000004</v>
      </c>
      <c r="AD277" s="4" t="str">
        <f t="shared" si="73"/>
        <v>Medium Income</v>
      </c>
      <c r="AE277" s="4">
        <v>28630</v>
      </c>
      <c r="AF277" s="18">
        <v>0.19708868800000001</v>
      </c>
      <c r="AG277" s="3">
        <v>1</v>
      </c>
      <c r="AH277" s="3">
        <v>43.2</v>
      </c>
      <c r="AI277" s="2" t="str">
        <f t="shared" si="74"/>
        <v>Medium Risk</v>
      </c>
    </row>
    <row r="278" spans="1:35" x14ac:dyDescent="0.25">
      <c r="A278" s="6">
        <v>43377</v>
      </c>
      <c r="B278" s="3">
        <v>42</v>
      </c>
      <c r="C278" s="3" t="str">
        <f t="shared" si="60"/>
        <v>Senior</v>
      </c>
      <c r="D278" s="4">
        <v>28481</v>
      </c>
      <c r="E278" s="4">
        <f t="shared" si="61"/>
        <v>28481</v>
      </c>
      <c r="F278" s="3">
        <v>632</v>
      </c>
      <c r="G278" s="3">
        <f t="shared" si="62"/>
        <v>632</v>
      </c>
      <c r="H278" s="3" t="str">
        <f t="shared" si="63"/>
        <v>Good</v>
      </c>
      <c r="I278" s="5" t="s">
        <v>45</v>
      </c>
      <c r="J278" s="2" t="str">
        <f t="shared" si="64"/>
        <v>Unemployed</v>
      </c>
      <c r="K278" s="2" t="str">
        <f t="shared" si="65"/>
        <v>Unemployed</v>
      </c>
      <c r="L278" s="2" t="str">
        <f t="shared" si="66"/>
        <v>Unemployed</v>
      </c>
      <c r="M278" s="5" t="s">
        <v>21</v>
      </c>
      <c r="N278" s="2" t="str">
        <f t="shared" si="67"/>
        <v>Master</v>
      </c>
      <c r="O278" s="2" t="str">
        <f t="shared" si="68"/>
        <v>Master</v>
      </c>
      <c r="P278" s="4">
        <v>12820</v>
      </c>
      <c r="Q278" s="4">
        <f t="shared" si="69"/>
        <v>12820</v>
      </c>
      <c r="R278" s="18">
        <f t="shared" si="70"/>
        <v>0.45012464449984202</v>
      </c>
      <c r="S278" s="18" t="str">
        <f t="shared" si="71"/>
        <v>Conservative Borrower</v>
      </c>
      <c r="T278" s="3">
        <v>36</v>
      </c>
      <c r="U278" s="3">
        <f t="shared" si="72"/>
        <v>36</v>
      </c>
      <c r="V278" s="5" t="s">
        <v>22</v>
      </c>
      <c r="W278" s="5" t="s">
        <v>30</v>
      </c>
      <c r="X278" s="4">
        <v>412</v>
      </c>
      <c r="Y278" s="18">
        <v>0.41457385400000002</v>
      </c>
      <c r="Z278" s="5" t="s">
        <v>28</v>
      </c>
      <c r="AA278" s="3">
        <v>20</v>
      </c>
      <c r="AB278" s="4">
        <v>2701</v>
      </c>
      <c r="AC278" s="4">
        <v>2373.416667</v>
      </c>
      <c r="AD278" s="4" t="str">
        <f t="shared" si="73"/>
        <v>Low Income</v>
      </c>
      <c r="AE278" s="4">
        <v>6937</v>
      </c>
      <c r="AF278" s="18">
        <v>0.14810063100000001</v>
      </c>
      <c r="AG278" s="3">
        <v>0</v>
      </c>
      <c r="AH278" s="3">
        <v>57</v>
      </c>
      <c r="AI278" s="2" t="str">
        <f t="shared" si="74"/>
        <v>High Risk</v>
      </c>
    </row>
    <row r="279" spans="1:35" x14ac:dyDescent="0.25">
      <c r="A279" s="6">
        <v>43378</v>
      </c>
      <c r="B279" s="3">
        <v>32</v>
      </c>
      <c r="C279" s="3" t="str">
        <f t="shared" si="60"/>
        <v>Mid</v>
      </c>
      <c r="D279" s="4">
        <v>16274</v>
      </c>
      <c r="E279" s="4">
        <f t="shared" si="61"/>
        <v>16274</v>
      </c>
      <c r="F279" s="3">
        <v>597</v>
      </c>
      <c r="G279" s="3">
        <f t="shared" si="62"/>
        <v>597</v>
      </c>
      <c r="H279" s="3" t="str">
        <f t="shared" si="63"/>
        <v>Good</v>
      </c>
      <c r="I279" s="5" t="s">
        <v>20</v>
      </c>
      <c r="J279" s="2" t="str">
        <f t="shared" si="64"/>
        <v>Employed</v>
      </c>
      <c r="K279" s="2" t="str">
        <f t="shared" si="65"/>
        <v>Employed</v>
      </c>
      <c r="L279" s="2" t="str">
        <f t="shared" si="66"/>
        <v>Employed</v>
      </c>
      <c r="M279" s="5" t="s">
        <v>21</v>
      </c>
      <c r="N279" s="2" t="str">
        <f t="shared" si="67"/>
        <v>Master</v>
      </c>
      <c r="O279" s="2" t="str">
        <f t="shared" si="68"/>
        <v>Master</v>
      </c>
      <c r="P279" s="4">
        <v>15725</v>
      </c>
      <c r="Q279" s="4">
        <f t="shared" si="69"/>
        <v>15725</v>
      </c>
      <c r="R279" s="18">
        <f t="shared" si="70"/>
        <v>0.96626520830773011</v>
      </c>
      <c r="S279" s="18" t="str">
        <f t="shared" si="71"/>
        <v>Moderate Borrower</v>
      </c>
      <c r="T279" s="3">
        <v>36</v>
      </c>
      <c r="U279" s="3">
        <f t="shared" si="72"/>
        <v>36</v>
      </c>
      <c r="V279" s="5" t="s">
        <v>44</v>
      </c>
      <c r="W279" s="5" t="s">
        <v>27</v>
      </c>
      <c r="X279" s="4">
        <v>503</v>
      </c>
      <c r="Y279" s="18">
        <v>0.51404643000000005</v>
      </c>
      <c r="Z279" s="5" t="s">
        <v>28</v>
      </c>
      <c r="AA279" s="3">
        <v>21</v>
      </c>
      <c r="AB279" s="4">
        <v>3453</v>
      </c>
      <c r="AC279" s="4">
        <v>1356.166667</v>
      </c>
      <c r="AD279" s="4" t="str">
        <f t="shared" si="73"/>
        <v>Low Income</v>
      </c>
      <c r="AE279" s="4">
        <v>298417</v>
      </c>
      <c r="AF279" s="18">
        <v>0.20275624</v>
      </c>
      <c r="AG279" s="3">
        <v>0</v>
      </c>
      <c r="AH279" s="3">
        <v>57</v>
      </c>
      <c r="AI279" s="2" t="str">
        <f t="shared" si="74"/>
        <v>High Risk</v>
      </c>
    </row>
    <row r="280" spans="1:35" x14ac:dyDescent="0.25">
      <c r="A280" s="6">
        <v>43379</v>
      </c>
      <c r="B280" s="3">
        <v>40</v>
      </c>
      <c r="C280" s="3" t="str">
        <f t="shared" si="60"/>
        <v>Senior</v>
      </c>
      <c r="D280" s="4">
        <v>25192</v>
      </c>
      <c r="E280" s="4">
        <f t="shared" si="61"/>
        <v>25192</v>
      </c>
      <c r="F280" s="3">
        <v>560</v>
      </c>
      <c r="G280" s="3">
        <f t="shared" si="62"/>
        <v>560</v>
      </c>
      <c r="H280" s="3" t="str">
        <f t="shared" si="63"/>
        <v>Good</v>
      </c>
      <c r="I280" s="5" t="s">
        <v>20</v>
      </c>
      <c r="J280" s="2" t="str">
        <f t="shared" si="64"/>
        <v>Employed</v>
      </c>
      <c r="K280" s="2" t="str">
        <f t="shared" si="65"/>
        <v>Employed</v>
      </c>
      <c r="L280" s="2" t="str">
        <f t="shared" si="66"/>
        <v>Employed</v>
      </c>
      <c r="M280" s="5" t="s">
        <v>25</v>
      </c>
      <c r="N280" s="2" t="str">
        <f t="shared" si="67"/>
        <v>Associate</v>
      </c>
      <c r="O280" s="2" t="str">
        <f t="shared" si="68"/>
        <v>Associate</v>
      </c>
      <c r="P280" s="4">
        <v>21634</v>
      </c>
      <c r="Q280" s="4">
        <f t="shared" si="69"/>
        <v>21634</v>
      </c>
      <c r="R280" s="18">
        <f t="shared" si="70"/>
        <v>0.85876468720228649</v>
      </c>
      <c r="S280" s="18" t="str">
        <f t="shared" si="71"/>
        <v>Moderate Borrower</v>
      </c>
      <c r="T280" s="3">
        <v>36</v>
      </c>
      <c r="U280" s="3">
        <f t="shared" si="72"/>
        <v>36</v>
      </c>
      <c r="V280" s="5" t="s">
        <v>35</v>
      </c>
      <c r="W280" s="5" t="s">
        <v>27</v>
      </c>
      <c r="X280" s="4">
        <v>480</v>
      </c>
      <c r="Y280" s="18">
        <v>0.31913512900000002</v>
      </c>
      <c r="Z280" s="5" t="s">
        <v>38</v>
      </c>
      <c r="AA280" s="3">
        <v>32</v>
      </c>
      <c r="AB280" s="4">
        <v>5336</v>
      </c>
      <c r="AC280" s="4">
        <v>2099.333333</v>
      </c>
      <c r="AD280" s="4" t="str">
        <f t="shared" si="73"/>
        <v>Low Income</v>
      </c>
      <c r="AE280" s="4">
        <v>85929</v>
      </c>
      <c r="AF280" s="18">
        <v>0.22174828299999999</v>
      </c>
      <c r="AG280" s="3">
        <v>0</v>
      </c>
      <c r="AH280" s="3">
        <v>54</v>
      </c>
      <c r="AI280" s="2" t="str">
        <f t="shared" si="74"/>
        <v>Medium Risk</v>
      </c>
    </row>
    <row r="281" spans="1:35" x14ac:dyDescent="0.25">
      <c r="A281" s="6">
        <v>43380</v>
      </c>
      <c r="B281" s="3">
        <v>35</v>
      </c>
      <c r="C281" s="3" t="str">
        <f t="shared" si="60"/>
        <v>Mid</v>
      </c>
      <c r="D281" s="4">
        <v>78101</v>
      </c>
      <c r="E281" s="4">
        <f t="shared" si="61"/>
        <v>78101</v>
      </c>
      <c r="F281" s="3">
        <v>526</v>
      </c>
      <c r="G281" s="3">
        <f t="shared" si="62"/>
        <v>526</v>
      </c>
      <c r="H281" s="3" t="str">
        <f t="shared" si="63"/>
        <v>Fair</v>
      </c>
      <c r="I281" s="5" t="s">
        <v>20</v>
      </c>
      <c r="J281" s="2" t="str">
        <f t="shared" si="64"/>
        <v>Employed</v>
      </c>
      <c r="K281" s="2" t="str">
        <f t="shared" si="65"/>
        <v>Employed</v>
      </c>
      <c r="L281" s="2" t="str">
        <f t="shared" si="66"/>
        <v>Employed</v>
      </c>
      <c r="M281" s="5" t="s">
        <v>25</v>
      </c>
      <c r="N281" s="2" t="str">
        <f t="shared" si="67"/>
        <v>Associate</v>
      </c>
      <c r="O281" s="2" t="str">
        <f t="shared" si="68"/>
        <v>Associate</v>
      </c>
      <c r="P281" s="4">
        <v>14215</v>
      </c>
      <c r="Q281" s="4">
        <f t="shared" si="69"/>
        <v>14215</v>
      </c>
      <c r="R281" s="18">
        <f t="shared" si="70"/>
        <v>0.18200791283082163</v>
      </c>
      <c r="S281" s="18" t="str">
        <f t="shared" si="71"/>
        <v>Conservative Borrower</v>
      </c>
      <c r="T281" s="3">
        <v>36</v>
      </c>
      <c r="U281" s="3">
        <f t="shared" si="72"/>
        <v>36</v>
      </c>
      <c r="V281" s="5" t="s">
        <v>22</v>
      </c>
      <c r="W281" s="5" t="s">
        <v>34</v>
      </c>
      <c r="X281" s="4">
        <v>345</v>
      </c>
      <c r="Y281" s="18">
        <v>0.15623743100000001</v>
      </c>
      <c r="Z281" s="5" t="s">
        <v>34</v>
      </c>
      <c r="AA281" s="3">
        <v>25</v>
      </c>
      <c r="AB281" s="4">
        <v>3210</v>
      </c>
      <c r="AC281" s="4">
        <v>6508.4166670000004</v>
      </c>
      <c r="AD281" s="4" t="str">
        <f t="shared" si="73"/>
        <v>Medium Income</v>
      </c>
      <c r="AE281" s="4">
        <v>19905</v>
      </c>
      <c r="AF281" s="18">
        <v>0.238078753</v>
      </c>
      <c r="AG281" s="3">
        <v>0</v>
      </c>
      <c r="AH281" s="3">
        <v>49</v>
      </c>
      <c r="AI281" s="2" t="str">
        <f t="shared" si="74"/>
        <v>Medium Risk</v>
      </c>
    </row>
    <row r="282" spans="1:35" x14ac:dyDescent="0.25">
      <c r="A282" s="6">
        <v>43381</v>
      </c>
      <c r="B282" s="3">
        <v>41</v>
      </c>
      <c r="C282" s="3" t="str">
        <f t="shared" si="60"/>
        <v>Senior</v>
      </c>
      <c r="D282" s="4">
        <v>73312</v>
      </c>
      <c r="E282" s="4">
        <f t="shared" si="61"/>
        <v>73312</v>
      </c>
      <c r="F282" s="3">
        <v>561</v>
      </c>
      <c r="G282" s="3">
        <f t="shared" si="62"/>
        <v>561</v>
      </c>
      <c r="H282" s="3" t="str">
        <f t="shared" si="63"/>
        <v>Good</v>
      </c>
      <c r="I282" s="5" t="s">
        <v>52</v>
      </c>
      <c r="J282" s="2" t="str">
        <f t="shared" si="64"/>
        <v>EMPLOYED</v>
      </c>
      <c r="K282" s="2" t="str">
        <f t="shared" si="65"/>
        <v>Employed</v>
      </c>
      <c r="L282" s="2" t="str">
        <f t="shared" si="66"/>
        <v>Employed</v>
      </c>
      <c r="M282" s="5" t="s">
        <v>25</v>
      </c>
      <c r="N282" s="2" t="str">
        <f t="shared" si="67"/>
        <v>Associate</v>
      </c>
      <c r="O282" s="2" t="str">
        <f t="shared" si="68"/>
        <v>Associate</v>
      </c>
      <c r="P282" s="4">
        <v>41720</v>
      </c>
      <c r="Q282" s="4">
        <f t="shared" si="69"/>
        <v>41720</v>
      </c>
      <c r="R282" s="18">
        <f t="shared" si="70"/>
        <v>0.56907463989524221</v>
      </c>
      <c r="S282" s="18" t="str">
        <f t="shared" si="71"/>
        <v>Moderate Borrower</v>
      </c>
      <c r="T282" s="3">
        <v>24</v>
      </c>
      <c r="U282" s="3">
        <f t="shared" si="72"/>
        <v>24</v>
      </c>
      <c r="V282" s="5" t="s">
        <v>35</v>
      </c>
      <c r="W282" s="5" t="s">
        <v>27</v>
      </c>
      <c r="X282" s="4">
        <v>160</v>
      </c>
      <c r="Y282" s="18">
        <v>0.38363203299999998</v>
      </c>
      <c r="Z282" s="5" t="s">
        <v>38</v>
      </c>
      <c r="AA282" s="3">
        <v>21</v>
      </c>
      <c r="AB282" s="4">
        <v>2477</v>
      </c>
      <c r="AC282" s="4">
        <v>6109.3333329999996</v>
      </c>
      <c r="AD282" s="4" t="str">
        <f t="shared" si="73"/>
        <v>Medium Income</v>
      </c>
      <c r="AE282" s="4">
        <v>55474</v>
      </c>
      <c r="AF282" s="18">
        <v>0.21877253999999999</v>
      </c>
      <c r="AG282" s="3">
        <v>0</v>
      </c>
      <c r="AH282" s="3">
        <v>58</v>
      </c>
      <c r="AI282" s="2" t="str">
        <f t="shared" si="74"/>
        <v>High Risk</v>
      </c>
    </row>
    <row r="283" spans="1:35" x14ac:dyDescent="0.25">
      <c r="A283" s="6">
        <v>43382</v>
      </c>
      <c r="B283" s="3">
        <v>47</v>
      </c>
      <c r="C283" s="3" t="str">
        <f t="shared" si="60"/>
        <v>Senior</v>
      </c>
      <c r="D283" s="4">
        <v>72434</v>
      </c>
      <c r="E283" s="4">
        <f t="shared" si="61"/>
        <v>72434</v>
      </c>
      <c r="F283" s="3">
        <v>613</v>
      </c>
      <c r="G283" s="3">
        <f t="shared" si="62"/>
        <v>613</v>
      </c>
      <c r="H283" s="3" t="str">
        <f t="shared" si="63"/>
        <v>Good</v>
      </c>
      <c r="I283" s="5" t="s">
        <v>20</v>
      </c>
      <c r="J283" s="2" t="str">
        <f t="shared" si="64"/>
        <v>Employed</v>
      </c>
      <c r="K283" s="2" t="str">
        <f t="shared" si="65"/>
        <v>Employed</v>
      </c>
      <c r="L283" s="2" t="str">
        <f t="shared" si="66"/>
        <v>Employed</v>
      </c>
      <c r="M283" s="5" t="s">
        <v>21</v>
      </c>
      <c r="N283" s="2" t="str">
        <f t="shared" si="67"/>
        <v>Master</v>
      </c>
      <c r="O283" s="2" t="str">
        <f t="shared" si="68"/>
        <v>Master</v>
      </c>
      <c r="P283" s="4">
        <v>10034</v>
      </c>
      <c r="Q283" s="4">
        <f t="shared" si="69"/>
        <v>10034</v>
      </c>
      <c r="R283" s="18">
        <f t="shared" si="70"/>
        <v>0.13852610652456029</v>
      </c>
      <c r="S283" s="18" t="str">
        <f t="shared" si="71"/>
        <v>Conservative Borrower</v>
      </c>
      <c r="T283" s="3">
        <v>72</v>
      </c>
      <c r="U283" s="3">
        <f t="shared" si="72"/>
        <v>72</v>
      </c>
      <c r="V283" s="5" t="s">
        <v>22</v>
      </c>
      <c r="W283" s="5" t="s">
        <v>23</v>
      </c>
      <c r="X283" s="4">
        <v>839</v>
      </c>
      <c r="Y283" s="18">
        <v>0.178942198</v>
      </c>
      <c r="Z283" s="5" t="s">
        <v>31</v>
      </c>
      <c r="AA283" s="3">
        <v>15</v>
      </c>
      <c r="AB283" s="4">
        <v>15952</v>
      </c>
      <c r="AC283" s="4">
        <v>6036.1666670000004</v>
      </c>
      <c r="AD283" s="4" t="str">
        <f t="shared" si="73"/>
        <v>Medium Income</v>
      </c>
      <c r="AE283" s="4">
        <v>6844</v>
      </c>
      <c r="AF283" s="18">
        <v>0.20979533</v>
      </c>
      <c r="AG283" s="3">
        <v>1</v>
      </c>
      <c r="AH283" s="3">
        <v>37.6</v>
      </c>
      <c r="AI283" s="2" t="str">
        <f t="shared" si="74"/>
        <v>Low Risk</v>
      </c>
    </row>
    <row r="284" spans="1:35" x14ac:dyDescent="0.25">
      <c r="A284" s="6">
        <v>43383</v>
      </c>
      <c r="B284" s="3">
        <v>59</v>
      </c>
      <c r="C284" s="3" t="str">
        <f t="shared" si="60"/>
        <v>Senior</v>
      </c>
      <c r="D284" s="4">
        <v>160132</v>
      </c>
      <c r="E284" s="4">
        <f t="shared" si="61"/>
        <v>160132</v>
      </c>
      <c r="F284" s="3">
        <v>634</v>
      </c>
      <c r="G284" s="3">
        <f t="shared" si="62"/>
        <v>634</v>
      </c>
      <c r="H284" s="3" t="str">
        <f t="shared" si="63"/>
        <v>Good</v>
      </c>
      <c r="I284" s="5" t="s">
        <v>20</v>
      </c>
      <c r="J284" s="2" t="str">
        <f t="shared" si="64"/>
        <v>Employed</v>
      </c>
      <c r="K284" s="2" t="str">
        <f t="shared" si="65"/>
        <v>Employed</v>
      </c>
      <c r="L284" s="2" t="str">
        <f t="shared" si="66"/>
        <v>Employed</v>
      </c>
      <c r="M284" s="5" t="s">
        <v>29</v>
      </c>
      <c r="N284" s="2" t="str">
        <f t="shared" si="67"/>
        <v>Bachelor</v>
      </c>
      <c r="O284" s="2" t="str">
        <f t="shared" si="68"/>
        <v>Bachelor</v>
      </c>
      <c r="P284" s="4">
        <v>21320</v>
      </c>
      <c r="Q284" s="4">
        <f t="shared" si="69"/>
        <v>21320</v>
      </c>
      <c r="R284" s="18">
        <f t="shared" si="70"/>
        <v>0.13314015936852097</v>
      </c>
      <c r="S284" s="18" t="str">
        <f t="shared" si="71"/>
        <v>Conservative Borrower</v>
      </c>
      <c r="T284" s="3">
        <v>24</v>
      </c>
      <c r="U284" s="3">
        <f t="shared" si="72"/>
        <v>24</v>
      </c>
      <c r="V284" s="5" t="s">
        <v>26</v>
      </c>
      <c r="W284" s="5" t="s">
        <v>27</v>
      </c>
      <c r="X284" s="4">
        <v>474</v>
      </c>
      <c r="Y284" s="18">
        <v>0.165059608</v>
      </c>
      <c r="Z284" s="5" t="s">
        <v>24</v>
      </c>
      <c r="AA284" s="3">
        <v>26</v>
      </c>
      <c r="AB284" s="4">
        <v>1426</v>
      </c>
      <c r="AC284" s="4">
        <v>13344.333329999999</v>
      </c>
      <c r="AD284" s="4" t="str">
        <f t="shared" si="73"/>
        <v>High Income</v>
      </c>
      <c r="AE284" s="4">
        <v>6854</v>
      </c>
      <c r="AF284" s="18">
        <v>0.18234091199999999</v>
      </c>
      <c r="AG284" s="3">
        <v>1</v>
      </c>
      <c r="AH284" s="3">
        <v>36</v>
      </c>
      <c r="AI284" s="2" t="str">
        <f t="shared" si="74"/>
        <v>Low Risk</v>
      </c>
    </row>
    <row r="285" spans="1:35" x14ac:dyDescent="0.25">
      <c r="A285" s="6">
        <v>43384</v>
      </c>
      <c r="B285" s="3">
        <v>25</v>
      </c>
      <c r="C285" s="3" t="str">
        <f t="shared" si="60"/>
        <v>Mid</v>
      </c>
      <c r="D285" s="4">
        <v>15000</v>
      </c>
      <c r="E285" s="4">
        <f t="shared" si="61"/>
        <v>15000</v>
      </c>
      <c r="F285" s="3">
        <v>534</v>
      </c>
      <c r="G285" s="3">
        <f t="shared" si="62"/>
        <v>534</v>
      </c>
      <c r="H285" s="3" t="str">
        <f t="shared" si="63"/>
        <v>Fair</v>
      </c>
      <c r="I285" s="5" t="s">
        <v>20</v>
      </c>
      <c r="J285" s="2" t="str">
        <f t="shared" si="64"/>
        <v>Employed</v>
      </c>
      <c r="K285" s="2" t="str">
        <f t="shared" si="65"/>
        <v>Employed</v>
      </c>
      <c r="L285" s="2" t="str">
        <f t="shared" si="66"/>
        <v>Employed</v>
      </c>
      <c r="M285" s="5" t="s">
        <v>32</v>
      </c>
      <c r="N285" s="2" t="str">
        <f t="shared" si="67"/>
        <v>High School</v>
      </c>
      <c r="O285" s="2" t="str">
        <f t="shared" si="68"/>
        <v>High School</v>
      </c>
      <c r="P285" s="4">
        <v>19820</v>
      </c>
      <c r="Q285" s="4">
        <f t="shared" si="69"/>
        <v>19820</v>
      </c>
      <c r="R285" s="18">
        <f t="shared" si="70"/>
        <v>1.3213333333333332</v>
      </c>
      <c r="S285" s="18" t="str">
        <f t="shared" si="71"/>
        <v>Aggressive Borrower</v>
      </c>
      <c r="T285" s="3">
        <v>60</v>
      </c>
      <c r="U285" s="3">
        <f t="shared" si="72"/>
        <v>60</v>
      </c>
      <c r="V285" s="5" t="s">
        <v>26</v>
      </c>
      <c r="W285" s="5" t="s">
        <v>30</v>
      </c>
      <c r="X285" s="4">
        <v>497</v>
      </c>
      <c r="Y285" s="18">
        <v>0.23820717199999999</v>
      </c>
      <c r="Z285" s="5" t="s">
        <v>38</v>
      </c>
      <c r="AA285" s="3">
        <v>32</v>
      </c>
      <c r="AB285" s="4">
        <v>2582</v>
      </c>
      <c r="AC285" s="4">
        <v>1250</v>
      </c>
      <c r="AD285" s="4" t="str">
        <f t="shared" si="73"/>
        <v>Low Income</v>
      </c>
      <c r="AE285" s="4">
        <v>47644</v>
      </c>
      <c r="AF285" s="18">
        <v>0.27203515299999997</v>
      </c>
      <c r="AG285" s="3">
        <v>0</v>
      </c>
      <c r="AH285" s="3">
        <v>54</v>
      </c>
      <c r="AI285" s="2" t="str">
        <f t="shared" si="74"/>
        <v>Medium Risk</v>
      </c>
    </row>
    <row r="286" spans="1:35" x14ac:dyDescent="0.25">
      <c r="A286" s="6">
        <v>43385</v>
      </c>
      <c r="B286" s="3">
        <v>65</v>
      </c>
      <c r="C286" s="3" t="str">
        <f t="shared" si="60"/>
        <v>Old</v>
      </c>
      <c r="D286" s="4">
        <v>49341</v>
      </c>
      <c r="E286" s="4">
        <f t="shared" si="61"/>
        <v>49341</v>
      </c>
      <c r="F286" s="3">
        <v>631</v>
      </c>
      <c r="G286" s="3">
        <f t="shared" si="62"/>
        <v>631</v>
      </c>
      <c r="H286" s="3" t="str">
        <f t="shared" si="63"/>
        <v>Good</v>
      </c>
      <c r="I286" s="5" t="s">
        <v>20</v>
      </c>
      <c r="J286" s="2" t="str">
        <f t="shared" si="64"/>
        <v>Employed</v>
      </c>
      <c r="K286" s="2" t="str">
        <f t="shared" si="65"/>
        <v>Employed</v>
      </c>
      <c r="L286" s="2" t="str">
        <f t="shared" si="66"/>
        <v>Employed</v>
      </c>
      <c r="M286" s="5" t="s">
        <v>32</v>
      </c>
      <c r="N286" s="2" t="str">
        <f t="shared" si="67"/>
        <v>High School</v>
      </c>
      <c r="O286" s="2" t="str">
        <f t="shared" si="68"/>
        <v>High School</v>
      </c>
      <c r="P286" s="4">
        <v>33548</v>
      </c>
      <c r="Q286" s="4">
        <f t="shared" si="69"/>
        <v>33548</v>
      </c>
      <c r="R286" s="18">
        <f t="shared" si="70"/>
        <v>0.67992136357187738</v>
      </c>
      <c r="S286" s="18" t="str">
        <f t="shared" si="71"/>
        <v>Moderate Borrower</v>
      </c>
      <c r="T286" s="3">
        <v>36</v>
      </c>
      <c r="U286" s="3">
        <f t="shared" si="72"/>
        <v>36</v>
      </c>
      <c r="V286" s="5" t="s">
        <v>22</v>
      </c>
      <c r="W286" s="5" t="s">
        <v>30</v>
      </c>
      <c r="X286" s="4">
        <v>487</v>
      </c>
      <c r="Y286" s="18">
        <v>0.256680768</v>
      </c>
      <c r="Z286" s="5" t="s">
        <v>28</v>
      </c>
      <c r="AA286" s="3">
        <v>19</v>
      </c>
      <c r="AB286" s="4">
        <v>4896</v>
      </c>
      <c r="AC286" s="4">
        <v>4111.75</v>
      </c>
      <c r="AD286" s="4" t="str">
        <f t="shared" si="73"/>
        <v>Low Income</v>
      </c>
      <c r="AE286" s="4">
        <v>38528</v>
      </c>
      <c r="AF286" s="18">
        <v>0.18719639399999999</v>
      </c>
      <c r="AG286" s="3">
        <v>0</v>
      </c>
      <c r="AH286" s="3">
        <v>51</v>
      </c>
      <c r="AI286" s="2" t="str">
        <f t="shared" si="74"/>
        <v>Medium Risk</v>
      </c>
    </row>
    <row r="287" spans="1:35" x14ac:dyDescent="0.25">
      <c r="A287" s="6">
        <v>43386</v>
      </c>
      <c r="B287" s="3">
        <v>18</v>
      </c>
      <c r="C287" s="3" t="str">
        <f t="shared" si="60"/>
        <v>Young</v>
      </c>
      <c r="D287" s="4">
        <v>47185</v>
      </c>
      <c r="E287" s="4">
        <f t="shared" si="61"/>
        <v>47185</v>
      </c>
      <c r="F287" s="3">
        <v>531</v>
      </c>
      <c r="G287" s="3">
        <f t="shared" si="62"/>
        <v>531</v>
      </c>
      <c r="H287" s="3" t="str">
        <f t="shared" si="63"/>
        <v>Fair</v>
      </c>
      <c r="I287" s="5" t="s">
        <v>45</v>
      </c>
      <c r="J287" s="2" t="str">
        <f t="shared" si="64"/>
        <v>Unemployed</v>
      </c>
      <c r="K287" s="2" t="str">
        <f t="shared" si="65"/>
        <v>Unemployed</v>
      </c>
      <c r="L287" s="2" t="str">
        <f t="shared" si="66"/>
        <v>Unemployed</v>
      </c>
      <c r="M287" s="5" t="s">
        <v>25</v>
      </c>
      <c r="N287" s="2" t="str">
        <f t="shared" si="67"/>
        <v>Associate</v>
      </c>
      <c r="O287" s="2" t="str">
        <f t="shared" si="68"/>
        <v>Associate</v>
      </c>
      <c r="P287" s="4">
        <v>18490</v>
      </c>
      <c r="Q287" s="4">
        <f t="shared" si="69"/>
        <v>18490</v>
      </c>
      <c r="R287" s="18">
        <f t="shared" si="70"/>
        <v>0.39186182049380097</v>
      </c>
      <c r="S287" s="18" t="str">
        <f t="shared" si="71"/>
        <v>Conservative Borrower</v>
      </c>
      <c r="T287" s="3">
        <v>48</v>
      </c>
      <c r="U287" s="3">
        <f t="shared" si="72"/>
        <v>48</v>
      </c>
      <c r="V287" s="5" t="s">
        <v>26</v>
      </c>
      <c r="W287" s="5" t="s">
        <v>30</v>
      </c>
      <c r="X287" s="4">
        <v>231</v>
      </c>
      <c r="Y287" s="18">
        <v>7.5973659999999998E-2</v>
      </c>
      <c r="Z287" s="5" t="s">
        <v>24</v>
      </c>
      <c r="AA287" s="3">
        <v>32</v>
      </c>
      <c r="AB287" s="4">
        <v>26725</v>
      </c>
      <c r="AC287" s="4">
        <v>3932.083333</v>
      </c>
      <c r="AD287" s="4" t="str">
        <f t="shared" si="73"/>
        <v>Low Income</v>
      </c>
      <c r="AE287" s="4">
        <v>17312</v>
      </c>
      <c r="AF287" s="18">
        <v>0.214911033</v>
      </c>
      <c r="AG287" s="3">
        <v>0</v>
      </c>
      <c r="AH287" s="3">
        <v>59</v>
      </c>
      <c r="AI287" s="2" t="str">
        <f t="shared" si="74"/>
        <v>High Risk</v>
      </c>
    </row>
    <row r="288" spans="1:35" x14ac:dyDescent="0.25">
      <c r="A288" s="6">
        <v>43387</v>
      </c>
      <c r="B288" s="3">
        <v>38</v>
      </c>
      <c r="C288" s="3" t="str">
        <f t="shared" si="60"/>
        <v>Mid</v>
      </c>
      <c r="D288" s="4">
        <v>107659</v>
      </c>
      <c r="E288" s="4">
        <f t="shared" si="61"/>
        <v>107659</v>
      </c>
      <c r="F288" s="3">
        <v>607</v>
      </c>
      <c r="G288" s="3">
        <f t="shared" si="62"/>
        <v>607</v>
      </c>
      <c r="H288" s="3" t="str">
        <f t="shared" si="63"/>
        <v>Good</v>
      </c>
      <c r="I288" s="5" t="s">
        <v>20</v>
      </c>
      <c r="J288" s="2" t="str">
        <f t="shared" si="64"/>
        <v>Employed</v>
      </c>
      <c r="K288" s="2" t="str">
        <f t="shared" si="65"/>
        <v>Employed</v>
      </c>
      <c r="L288" s="2" t="str">
        <f t="shared" si="66"/>
        <v>Employed</v>
      </c>
      <c r="M288" s="5" t="s">
        <v>41</v>
      </c>
      <c r="N288" s="2" t="str">
        <f t="shared" si="67"/>
        <v>Doctorate</v>
      </c>
      <c r="O288" s="2" t="str">
        <f t="shared" si="68"/>
        <v>Doctorate</v>
      </c>
      <c r="P288" s="4">
        <v>19552</v>
      </c>
      <c r="Q288" s="4">
        <f t="shared" si="69"/>
        <v>19552</v>
      </c>
      <c r="R288" s="18">
        <f t="shared" si="70"/>
        <v>0.18161045523365441</v>
      </c>
      <c r="S288" s="18" t="str">
        <f t="shared" si="71"/>
        <v>Conservative Borrower</v>
      </c>
      <c r="T288" s="3">
        <v>96</v>
      </c>
      <c r="U288" s="3">
        <f t="shared" si="72"/>
        <v>96</v>
      </c>
      <c r="V288" s="5" t="s">
        <v>26</v>
      </c>
      <c r="W288" s="5" t="s">
        <v>30</v>
      </c>
      <c r="X288" s="4">
        <v>399</v>
      </c>
      <c r="Y288" s="18">
        <v>0.38959713200000001</v>
      </c>
      <c r="Z288" s="5" t="s">
        <v>31</v>
      </c>
      <c r="AA288" s="3">
        <v>27</v>
      </c>
      <c r="AB288" s="4">
        <v>718</v>
      </c>
      <c r="AC288" s="4">
        <v>8971.5833330000005</v>
      </c>
      <c r="AD288" s="4" t="str">
        <f t="shared" si="73"/>
        <v>Medium Income</v>
      </c>
      <c r="AE288" s="4">
        <v>146526</v>
      </c>
      <c r="AF288" s="18">
        <v>0.26464636899999999</v>
      </c>
      <c r="AG288" s="3">
        <v>1</v>
      </c>
      <c r="AH288" s="3">
        <v>36</v>
      </c>
      <c r="AI288" s="2" t="str">
        <f t="shared" si="74"/>
        <v>Low Risk</v>
      </c>
    </row>
    <row r="289" spans="1:35" x14ac:dyDescent="0.25">
      <c r="A289" s="6">
        <v>43388</v>
      </c>
      <c r="B289" s="3">
        <v>47</v>
      </c>
      <c r="C289" s="3" t="str">
        <f t="shared" si="60"/>
        <v>Senior</v>
      </c>
      <c r="D289" s="4">
        <v>179664</v>
      </c>
      <c r="E289" s="4">
        <f t="shared" si="61"/>
        <v>179664</v>
      </c>
      <c r="F289" s="3">
        <v>589</v>
      </c>
      <c r="G289" s="3">
        <f t="shared" si="62"/>
        <v>589</v>
      </c>
      <c r="H289" s="3" t="str">
        <f t="shared" si="63"/>
        <v>Good</v>
      </c>
      <c r="I289" s="5" t="s">
        <v>20</v>
      </c>
      <c r="J289" s="2" t="str">
        <f t="shared" si="64"/>
        <v>Employed</v>
      </c>
      <c r="K289" s="2" t="str">
        <f t="shared" si="65"/>
        <v>Employed</v>
      </c>
      <c r="L289" s="2" t="str">
        <f t="shared" si="66"/>
        <v>Employed</v>
      </c>
      <c r="M289" s="5" t="s">
        <v>29</v>
      </c>
      <c r="N289" s="2" t="str">
        <f t="shared" si="67"/>
        <v>Bachelor</v>
      </c>
      <c r="O289" s="2" t="str">
        <f t="shared" si="68"/>
        <v>Bachelor</v>
      </c>
      <c r="P289" s="4">
        <v>21380</v>
      </c>
      <c r="Q289" s="4">
        <f t="shared" si="69"/>
        <v>21380</v>
      </c>
      <c r="R289" s="18">
        <f t="shared" si="70"/>
        <v>0.11899991094487487</v>
      </c>
      <c r="S289" s="18" t="str">
        <f t="shared" si="71"/>
        <v>Conservative Borrower</v>
      </c>
      <c r="T289" s="3">
        <v>24</v>
      </c>
      <c r="U289" s="3">
        <f t="shared" si="72"/>
        <v>24</v>
      </c>
      <c r="V289" s="5" t="s">
        <v>26</v>
      </c>
      <c r="W289" s="5" t="s">
        <v>27</v>
      </c>
      <c r="X289" s="4">
        <v>542</v>
      </c>
      <c r="Y289" s="18">
        <v>0.38639016599999998</v>
      </c>
      <c r="Z289" s="5" t="s">
        <v>31</v>
      </c>
      <c r="AA289" s="3">
        <v>17</v>
      </c>
      <c r="AB289" s="4">
        <v>20058</v>
      </c>
      <c r="AC289" s="4">
        <v>8772.4166669999995</v>
      </c>
      <c r="AD289" s="4" t="str">
        <f t="shared" si="73"/>
        <v>Medium Income</v>
      </c>
      <c r="AE289" s="4">
        <v>10869</v>
      </c>
      <c r="AF289" s="18">
        <v>0.20208936999999999</v>
      </c>
      <c r="AG289" s="3">
        <v>1</v>
      </c>
      <c r="AH289" s="3">
        <v>42.4</v>
      </c>
      <c r="AI289" s="2" t="str">
        <f t="shared" si="74"/>
        <v>Medium Risk</v>
      </c>
    </row>
    <row r="290" spans="1:35" x14ac:dyDescent="0.25">
      <c r="A290" s="6">
        <v>43389</v>
      </c>
      <c r="B290" s="3">
        <v>43</v>
      </c>
      <c r="C290" s="3" t="str">
        <f t="shared" si="60"/>
        <v>Senior</v>
      </c>
      <c r="D290" s="4">
        <v>81136</v>
      </c>
      <c r="E290" s="4">
        <f t="shared" si="61"/>
        <v>81136</v>
      </c>
      <c r="F290" s="3">
        <v>575</v>
      </c>
      <c r="G290" s="3">
        <f t="shared" si="62"/>
        <v>575</v>
      </c>
      <c r="H290" s="3" t="str">
        <f t="shared" si="63"/>
        <v>Good</v>
      </c>
      <c r="I290" s="5" t="s">
        <v>20</v>
      </c>
      <c r="J290" s="2" t="str">
        <f t="shared" si="64"/>
        <v>Employed</v>
      </c>
      <c r="K290" s="2" t="str">
        <f t="shared" si="65"/>
        <v>Employed</v>
      </c>
      <c r="L290" s="2" t="str">
        <f t="shared" si="66"/>
        <v>Employed</v>
      </c>
      <c r="M290" s="5" t="s">
        <v>29</v>
      </c>
      <c r="N290" s="2" t="str">
        <f t="shared" si="67"/>
        <v>Bachelor</v>
      </c>
      <c r="O290" s="2" t="str">
        <f t="shared" si="68"/>
        <v>Bachelor</v>
      </c>
      <c r="P290" s="4">
        <v>15763</v>
      </c>
      <c r="Q290" s="4">
        <f t="shared" si="69"/>
        <v>15763</v>
      </c>
      <c r="R290" s="18">
        <f t="shared" si="70"/>
        <v>0.19427874186550975</v>
      </c>
      <c r="S290" s="18" t="str">
        <f t="shared" si="71"/>
        <v>Conservative Borrower</v>
      </c>
      <c r="T290" s="3">
        <v>48</v>
      </c>
      <c r="U290" s="3">
        <f t="shared" si="72"/>
        <v>48</v>
      </c>
      <c r="V290" s="5" t="s">
        <v>44</v>
      </c>
      <c r="W290" s="5" t="s">
        <v>30</v>
      </c>
      <c r="X290" s="4">
        <v>395</v>
      </c>
      <c r="Y290" s="18">
        <v>0.309090166</v>
      </c>
      <c r="Z290" s="5" t="s">
        <v>34</v>
      </c>
      <c r="AA290" s="3">
        <v>19</v>
      </c>
      <c r="AB290" s="4">
        <v>4825</v>
      </c>
      <c r="AC290" s="4">
        <v>6761.3333329999996</v>
      </c>
      <c r="AD290" s="4" t="str">
        <f t="shared" si="73"/>
        <v>Medium Income</v>
      </c>
      <c r="AE290" s="4">
        <v>7161</v>
      </c>
      <c r="AF290" s="18">
        <v>0.199334804</v>
      </c>
      <c r="AG290" s="3">
        <v>1</v>
      </c>
      <c r="AH290" s="3">
        <v>42.4</v>
      </c>
      <c r="AI290" s="2" t="str">
        <f t="shared" si="74"/>
        <v>Medium Risk</v>
      </c>
    </row>
    <row r="291" spans="1:35" x14ac:dyDescent="0.25">
      <c r="A291" s="6">
        <v>43390</v>
      </c>
      <c r="B291" s="3">
        <v>32</v>
      </c>
      <c r="C291" s="3" t="str">
        <f t="shared" si="60"/>
        <v>Mid</v>
      </c>
      <c r="D291" s="4">
        <v>86245</v>
      </c>
      <c r="E291" s="4">
        <f t="shared" si="61"/>
        <v>86245</v>
      </c>
      <c r="F291" s="3">
        <v>445</v>
      </c>
      <c r="G291" s="3">
        <f t="shared" si="62"/>
        <v>445</v>
      </c>
      <c r="H291" s="3" t="str">
        <f t="shared" si="63"/>
        <v>Poor</v>
      </c>
      <c r="I291" s="5" t="s">
        <v>20</v>
      </c>
      <c r="J291" s="2" t="str">
        <f t="shared" si="64"/>
        <v>Employed</v>
      </c>
      <c r="K291" s="2" t="str">
        <f t="shared" si="65"/>
        <v>Employed</v>
      </c>
      <c r="L291" s="2" t="str">
        <f t="shared" si="66"/>
        <v>Employed</v>
      </c>
      <c r="M291" s="5" t="s">
        <v>32</v>
      </c>
      <c r="N291" s="2" t="str">
        <f t="shared" si="67"/>
        <v>High School</v>
      </c>
      <c r="O291" s="2" t="str">
        <f t="shared" si="68"/>
        <v>High School</v>
      </c>
      <c r="P291" s="4">
        <v>17018</v>
      </c>
      <c r="Q291" s="4">
        <f t="shared" si="69"/>
        <v>17018</v>
      </c>
      <c r="R291" s="18">
        <f t="shared" si="70"/>
        <v>0.1973215838599339</v>
      </c>
      <c r="S291" s="18" t="str">
        <f t="shared" si="71"/>
        <v>Conservative Borrower</v>
      </c>
      <c r="T291" s="3">
        <v>48</v>
      </c>
      <c r="U291" s="3">
        <f t="shared" si="72"/>
        <v>48</v>
      </c>
      <c r="V291" s="5" t="s">
        <v>26</v>
      </c>
      <c r="W291" s="5" t="s">
        <v>27</v>
      </c>
      <c r="X291" s="4">
        <v>581</v>
      </c>
      <c r="Y291" s="18">
        <v>0.197389754</v>
      </c>
      <c r="Z291" s="5" t="s">
        <v>38</v>
      </c>
      <c r="AA291" s="3">
        <v>23</v>
      </c>
      <c r="AB291" s="4">
        <v>2432</v>
      </c>
      <c r="AC291" s="4">
        <v>7187.0833329999996</v>
      </c>
      <c r="AD291" s="4" t="str">
        <f t="shared" si="73"/>
        <v>Medium Income</v>
      </c>
      <c r="AE291" s="4">
        <v>4917</v>
      </c>
      <c r="AF291" s="18">
        <v>0.28762660299999998</v>
      </c>
      <c r="AG291" s="3">
        <v>1</v>
      </c>
      <c r="AH291" s="3">
        <v>39.200000000000003</v>
      </c>
      <c r="AI291" s="2" t="str">
        <f t="shared" si="74"/>
        <v>Low Risk</v>
      </c>
    </row>
    <row r="292" spans="1:35" x14ac:dyDescent="0.25">
      <c r="A292" s="6">
        <v>43391</v>
      </c>
      <c r="B292" s="3">
        <v>37</v>
      </c>
      <c r="C292" s="3" t="str">
        <f t="shared" si="60"/>
        <v>Mid</v>
      </c>
      <c r="D292" s="4">
        <v>98074</v>
      </c>
      <c r="E292" s="4">
        <f t="shared" si="61"/>
        <v>98074</v>
      </c>
      <c r="F292" s="3">
        <v>620</v>
      </c>
      <c r="G292" s="3">
        <f t="shared" si="62"/>
        <v>620</v>
      </c>
      <c r="H292" s="3" t="str">
        <f t="shared" si="63"/>
        <v>Good</v>
      </c>
      <c r="I292" s="5" t="s">
        <v>20</v>
      </c>
      <c r="J292" s="2" t="str">
        <f t="shared" si="64"/>
        <v>Employed</v>
      </c>
      <c r="K292" s="2" t="str">
        <f t="shared" si="65"/>
        <v>Employed</v>
      </c>
      <c r="L292" s="2" t="str">
        <f t="shared" si="66"/>
        <v>Employed</v>
      </c>
      <c r="M292" s="5" t="s">
        <v>21</v>
      </c>
      <c r="N292" s="2" t="str">
        <f t="shared" si="67"/>
        <v>Master</v>
      </c>
      <c r="O292" s="2" t="str">
        <f t="shared" si="68"/>
        <v>Master</v>
      </c>
      <c r="Q292" s="4">
        <f t="shared" si="69"/>
        <v>24647.715909090908</v>
      </c>
      <c r="R292" s="18">
        <f t="shared" si="70"/>
        <v>0.2513175348113762</v>
      </c>
      <c r="S292" s="18" t="str">
        <f t="shared" si="71"/>
        <v>Conservative Borrower</v>
      </c>
      <c r="T292" s="3">
        <v>60</v>
      </c>
      <c r="U292" s="3">
        <f t="shared" si="72"/>
        <v>60</v>
      </c>
      <c r="V292" s="5" t="s">
        <v>22</v>
      </c>
      <c r="W292" s="5" t="s">
        <v>23</v>
      </c>
      <c r="X292" s="4">
        <v>495</v>
      </c>
      <c r="Y292" s="18">
        <v>0.406729752</v>
      </c>
      <c r="Z292" s="5" t="s">
        <v>34</v>
      </c>
      <c r="AA292" s="3">
        <v>22</v>
      </c>
      <c r="AB292" s="4">
        <v>6384</v>
      </c>
      <c r="AC292" s="4">
        <v>8172.8333329999996</v>
      </c>
      <c r="AD292" s="4" t="str">
        <f t="shared" si="73"/>
        <v>Medium Income</v>
      </c>
      <c r="AE292" s="4">
        <v>3853</v>
      </c>
      <c r="AF292" s="18">
        <v>0.222123447</v>
      </c>
      <c r="AG292" s="3">
        <v>1</v>
      </c>
      <c r="AH292" s="3">
        <v>44</v>
      </c>
      <c r="AI292" s="2" t="str">
        <f t="shared" si="74"/>
        <v>Medium Risk</v>
      </c>
    </row>
    <row r="293" spans="1:35" x14ac:dyDescent="0.25">
      <c r="A293" s="6">
        <v>43392</v>
      </c>
      <c r="B293" s="3">
        <v>34</v>
      </c>
      <c r="C293" s="3" t="str">
        <f t="shared" si="60"/>
        <v>Mid</v>
      </c>
      <c r="D293" s="4">
        <v>23559</v>
      </c>
      <c r="E293" s="4">
        <f t="shared" si="61"/>
        <v>23559</v>
      </c>
      <c r="F293" s="3">
        <v>598</v>
      </c>
      <c r="G293" s="3">
        <f t="shared" si="62"/>
        <v>598</v>
      </c>
      <c r="H293" s="3" t="str">
        <f t="shared" si="63"/>
        <v>Good</v>
      </c>
      <c r="I293" s="5" t="s">
        <v>20</v>
      </c>
      <c r="J293" s="2" t="str">
        <f t="shared" si="64"/>
        <v>Employed</v>
      </c>
      <c r="K293" s="2" t="str">
        <f t="shared" si="65"/>
        <v>Employed</v>
      </c>
      <c r="L293" s="2" t="str">
        <f t="shared" si="66"/>
        <v>Employed</v>
      </c>
      <c r="M293" s="5" t="s">
        <v>29</v>
      </c>
      <c r="N293" s="2" t="str">
        <f t="shared" si="67"/>
        <v>Bachelor</v>
      </c>
      <c r="O293" s="2" t="str">
        <f t="shared" si="68"/>
        <v>Bachelor</v>
      </c>
      <c r="P293" s="4">
        <v>52609</v>
      </c>
      <c r="Q293" s="4">
        <f t="shared" si="69"/>
        <v>52609</v>
      </c>
      <c r="R293" s="18">
        <f t="shared" si="70"/>
        <v>2.2330744089307695</v>
      </c>
      <c r="S293" s="18" t="str">
        <f t="shared" si="71"/>
        <v>Aggressive Borrower</v>
      </c>
      <c r="T293" s="3">
        <v>96</v>
      </c>
      <c r="U293" s="3">
        <f t="shared" si="72"/>
        <v>96</v>
      </c>
      <c r="V293" s="5" t="s">
        <v>22</v>
      </c>
      <c r="W293" s="5" t="s">
        <v>27</v>
      </c>
      <c r="X293" s="4">
        <v>425</v>
      </c>
      <c r="Y293" s="18">
        <v>0.45699873200000002</v>
      </c>
      <c r="Z293" s="5" t="s">
        <v>28</v>
      </c>
      <c r="AA293" s="3">
        <v>28</v>
      </c>
      <c r="AB293" s="4">
        <v>924</v>
      </c>
      <c r="AC293" s="4">
        <v>1963.25</v>
      </c>
      <c r="AD293" s="4" t="str">
        <f t="shared" si="73"/>
        <v>Low Income</v>
      </c>
      <c r="AE293" s="4">
        <v>15436</v>
      </c>
      <c r="AF293" s="18">
        <v>0.27362605299999998</v>
      </c>
      <c r="AG293" s="3">
        <v>0</v>
      </c>
      <c r="AH293" s="3">
        <v>60</v>
      </c>
      <c r="AI293" s="2" t="str">
        <f t="shared" si="74"/>
        <v>High Risk</v>
      </c>
    </row>
    <row r="294" spans="1:35" x14ac:dyDescent="0.25">
      <c r="A294" s="6">
        <v>43393</v>
      </c>
      <c r="B294" s="3">
        <v>32</v>
      </c>
      <c r="C294" s="3" t="str">
        <f t="shared" si="60"/>
        <v>Mid</v>
      </c>
      <c r="D294" s="4">
        <v>39808</v>
      </c>
      <c r="E294" s="4">
        <f t="shared" si="61"/>
        <v>39808</v>
      </c>
      <c r="F294" s="3">
        <v>619</v>
      </c>
      <c r="G294" s="3">
        <f t="shared" si="62"/>
        <v>619</v>
      </c>
      <c r="H294" s="3" t="str">
        <f t="shared" si="63"/>
        <v>Good</v>
      </c>
      <c r="I294" s="5" t="s">
        <v>52</v>
      </c>
      <c r="J294" s="2" t="str">
        <f t="shared" si="64"/>
        <v>EMPLOYED</v>
      </c>
      <c r="K294" s="2" t="str">
        <f t="shared" si="65"/>
        <v>Employed</v>
      </c>
      <c r="L294" s="2" t="str">
        <f t="shared" si="66"/>
        <v>Employed</v>
      </c>
      <c r="M294" s="5" t="s">
        <v>21</v>
      </c>
      <c r="N294" s="2" t="str">
        <f t="shared" si="67"/>
        <v>Master</v>
      </c>
      <c r="O294" s="2" t="str">
        <f t="shared" si="68"/>
        <v>Master</v>
      </c>
      <c r="P294" s="4">
        <v>18027</v>
      </c>
      <c r="Q294" s="4">
        <f t="shared" si="69"/>
        <v>18027</v>
      </c>
      <c r="R294" s="18">
        <f t="shared" si="70"/>
        <v>0.4528486736334405</v>
      </c>
      <c r="S294" s="18" t="str">
        <f t="shared" si="71"/>
        <v>Conservative Borrower</v>
      </c>
      <c r="T294" s="3">
        <v>60</v>
      </c>
      <c r="U294" s="3">
        <f t="shared" si="72"/>
        <v>60</v>
      </c>
      <c r="V294" s="5" t="s">
        <v>22</v>
      </c>
      <c r="W294" s="5" t="s">
        <v>30</v>
      </c>
      <c r="X294" s="4">
        <v>365</v>
      </c>
      <c r="Y294" s="18">
        <v>0.2451304</v>
      </c>
      <c r="Z294" s="5" t="s">
        <v>38</v>
      </c>
      <c r="AA294" s="3">
        <v>29</v>
      </c>
      <c r="AB294" s="4">
        <v>6266</v>
      </c>
      <c r="AC294" s="4">
        <v>3317.333333</v>
      </c>
      <c r="AD294" s="4" t="str">
        <f t="shared" si="73"/>
        <v>Low Income</v>
      </c>
      <c r="AE294" s="4">
        <v>29243</v>
      </c>
      <c r="AF294" s="18">
        <v>0.17082159999999999</v>
      </c>
      <c r="AG294" s="3">
        <v>1</v>
      </c>
      <c r="AH294" s="3">
        <v>39.200000000000003</v>
      </c>
      <c r="AI294" s="2" t="str">
        <f t="shared" si="74"/>
        <v>Low Risk</v>
      </c>
    </row>
    <row r="295" spans="1:35" x14ac:dyDescent="0.25">
      <c r="A295" s="6">
        <v>43394</v>
      </c>
      <c r="B295" s="3">
        <v>50</v>
      </c>
      <c r="C295" s="3" t="str">
        <f t="shared" si="60"/>
        <v>Senior</v>
      </c>
      <c r="D295" s="4">
        <v>18856</v>
      </c>
      <c r="E295" s="4">
        <f t="shared" si="61"/>
        <v>18856</v>
      </c>
      <c r="F295" s="3">
        <v>580</v>
      </c>
      <c r="G295" s="3">
        <f t="shared" si="62"/>
        <v>580</v>
      </c>
      <c r="H295" s="3" t="str">
        <f t="shared" si="63"/>
        <v>Good</v>
      </c>
      <c r="I295" s="5" t="s">
        <v>20</v>
      </c>
      <c r="J295" s="2" t="str">
        <f t="shared" si="64"/>
        <v>Employed</v>
      </c>
      <c r="K295" s="2" t="str">
        <f t="shared" si="65"/>
        <v>Employed</v>
      </c>
      <c r="L295" s="2" t="str">
        <f t="shared" si="66"/>
        <v>Employed</v>
      </c>
      <c r="M295" s="5" t="s">
        <v>25</v>
      </c>
      <c r="N295" s="2" t="str">
        <f t="shared" si="67"/>
        <v>Associate</v>
      </c>
      <c r="O295" s="2" t="str">
        <f t="shared" si="68"/>
        <v>Associate</v>
      </c>
      <c r="P295" s="4">
        <v>16282</v>
      </c>
      <c r="Q295" s="4">
        <f t="shared" si="69"/>
        <v>16282</v>
      </c>
      <c r="R295" s="18">
        <f t="shared" si="70"/>
        <v>0.86349172677131947</v>
      </c>
      <c r="S295" s="18" t="str">
        <f t="shared" si="71"/>
        <v>Moderate Borrower</v>
      </c>
      <c r="T295" s="3">
        <v>36</v>
      </c>
      <c r="U295" s="3">
        <f t="shared" si="72"/>
        <v>36</v>
      </c>
      <c r="V295" s="5" t="s">
        <v>22</v>
      </c>
      <c r="W295" s="5" t="s">
        <v>23</v>
      </c>
      <c r="X295" s="4">
        <v>355</v>
      </c>
      <c r="Y295" s="18">
        <v>0.191062761</v>
      </c>
      <c r="Z295" s="5" t="s">
        <v>24</v>
      </c>
      <c r="AA295" s="3">
        <v>26</v>
      </c>
      <c r="AB295" s="4">
        <v>8849</v>
      </c>
      <c r="AC295" s="4">
        <v>1571.333333</v>
      </c>
      <c r="AD295" s="4" t="str">
        <f t="shared" si="73"/>
        <v>Low Income</v>
      </c>
      <c r="AE295" s="4">
        <v>42456</v>
      </c>
      <c r="AF295" s="18">
        <v>0.21690037000000001</v>
      </c>
      <c r="AG295" s="3">
        <v>0</v>
      </c>
      <c r="AH295" s="3">
        <v>51</v>
      </c>
      <c r="AI295" s="2" t="str">
        <f t="shared" si="74"/>
        <v>Medium Risk</v>
      </c>
    </row>
    <row r="296" spans="1:35" x14ac:dyDescent="0.25">
      <c r="A296" s="6">
        <v>43395</v>
      </c>
      <c r="B296" s="3">
        <v>44</v>
      </c>
      <c r="C296" s="3" t="str">
        <f t="shared" si="60"/>
        <v>Senior</v>
      </c>
      <c r="D296" s="4">
        <v>101388</v>
      </c>
      <c r="E296" s="4">
        <f t="shared" si="61"/>
        <v>101388</v>
      </c>
      <c r="F296" s="3">
        <v>642</v>
      </c>
      <c r="G296" s="3">
        <f t="shared" si="62"/>
        <v>642</v>
      </c>
      <c r="H296" s="3" t="str">
        <f t="shared" si="63"/>
        <v>Good</v>
      </c>
      <c r="I296" s="5" t="s">
        <v>20</v>
      </c>
      <c r="J296" s="2" t="str">
        <f t="shared" si="64"/>
        <v>Employed</v>
      </c>
      <c r="K296" s="2" t="str">
        <f t="shared" si="65"/>
        <v>Employed</v>
      </c>
      <c r="L296" s="2" t="str">
        <f t="shared" si="66"/>
        <v>Employed</v>
      </c>
      <c r="M296" s="5" t="s">
        <v>29</v>
      </c>
      <c r="N296" s="2" t="str">
        <f t="shared" si="67"/>
        <v>Bachelor</v>
      </c>
      <c r="O296" s="2" t="str">
        <f t="shared" si="68"/>
        <v>Bachelor</v>
      </c>
      <c r="P296" s="4">
        <v>22076</v>
      </c>
      <c r="Q296" s="4">
        <f t="shared" si="69"/>
        <v>22076</v>
      </c>
      <c r="R296" s="18">
        <f t="shared" si="70"/>
        <v>0.21773779934509016</v>
      </c>
      <c r="S296" s="18" t="str">
        <f t="shared" si="71"/>
        <v>Conservative Borrower</v>
      </c>
      <c r="T296" s="3">
        <v>48</v>
      </c>
      <c r="U296" s="3">
        <f t="shared" si="72"/>
        <v>48</v>
      </c>
      <c r="V296" s="5" t="s">
        <v>35</v>
      </c>
      <c r="W296" s="5" t="s">
        <v>27</v>
      </c>
      <c r="X296" s="4">
        <v>209</v>
      </c>
      <c r="Y296" s="18">
        <v>0.48318259600000002</v>
      </c>
      <c r="Z296" s="5" t="s">
        <v>28</v>
      </c>
      <c r="AA296" s="3">
        <v>26</v>
      </c>
      <c r="AB296" s="4">
        <v>10960</v>
      </c>
      <c r="AC296" s="4">
        <v>8449</v>
      </c>
      <c r="AD296" s="4" t="str">
        <f t="shared" si="73"/>
        <v>Medium Income</v>
      </c>
      <c r="AE296" s="4">
        <v>62523</v>
      </c>
      <c r="AF296" s="18">
        <v>0.20253015599999999</v>
      </c>
      <c r="AG296" s="3">
        <v>1</v>
      </c>
      <c r="AH296" s="3">
        <v>40.799999999999997</v>
      </c>
      <c r="AI296" s="2" t="str">
        <f t="shared" si="74"/>
        <v>Medium Risk</v>
      </c>
    </row>
    <row r="297" spans="1:35" x14ac:dyDescent="0.25">
      <c r="A297" s="6">
        <v>43396</v>
      </c>
      <c r="B297" s="3">
        <v>31</v>
      </c>
      <c r="C297" s="3" t="str">
        <f t="shared" si="60"/>
        <v>Mid</v>
      </c>
      <c r="D297" s="4">
        <v>80085</v>
      </c>
      <c r="E297" s="4">
        <f t="shared" si="61"/>
        <v>80085</v>
      </c>
      <c r="F297" s="3">
        <v>530</v>
      </c>
      <c r="G297" s="3">
        <f t="shared" si="62"/>
        <v>530</v>
      </c>
      <c r="H297" s="3" t="str">
        <f t="shared" si="63"/>
        <v>Fair</v>
      </c>
      <c r="I297" s="5" t="s">
        <v>20</v>
      </c>
      <c r="J297" s="2" t="str">
        <f t="shared" si="64"/>
        <v>Employed</v>
      </c>
      <c r="K297" s="2" t="str">
        <f t="shared" si="65"/>
        <v>Employed</v>
      </c>
      <c r="L297" s="2" t="str">
        <f t="shared" si="66"/>
        <v>Employed</v>
      </c>
      <c r="M297" s="5" t="s">
        <v>25</v>
      </c>
      <c r="N297" s="2" t="str">
        <f t="shared" si="67"/>
        <v>Associate</v>
      </c>
      <c r="O297" s="2" t="str">
        <f t="shared" si="68"/>
        <v>Associate</v>
      </c>
      <c r="P297" s="4">
        <v>21534</v>
      </c>
      <c r="Q297" s="4">
        <f t="shared" si="69"/>
        <v>21534</v>
      </c>
      <c r="R297" s="18">
        <f t="shared" si="70"/>
        <v>0.2688893051133171</v>
      </c>
      <c r="S297" s="18" t="str">
        <f t="shared" si="71"/>
        <v>Conservative Borrower</v>
      </c>
      <c r="T297" s="3">
        <v>48</v>
      </c>
      <c r="U297" s="3">
        <f t="shared" si="72"/>
        <v>48</v>
      </c>
      <c r="V297" s="5" t="s">
        <v>26</v>
      </c>
      <c r="W297" s="5" t="s">
        <v>27</v>
      </c>
      <c r="X297" s="4">
        <v>790</v>
      </c>
      <c r="Y297" s="18">
        <v>0.39571813300000003</v>
      </c>
      <c r="Z297" s="5" t="s">
        <v>38</v>
      </c>
      <c r="AA297" s="3">
        <v>27</v>
      </c>
      <c r="AB297" s="4">
        <v>899</v>
      </c>
      <c r="AC297" s="4">
        <v>6673.75</v>
      </c>
      <c r="AD297" s="4" t="str">
        <f t="shared" si="73"/>
        <v>Medium Income</v>
      </c>
      <c r="AE297" s="4">
        <v>60191</v>
      </c>
      <c r="AF297" s="18">
        <v>0.22975405099999999</v>
      </c>
      <c r="AG297" s="3">
        <v>1</v>
      </c>
      <c r="AH297" s="3">
        <v>40.799999999999997</v>
      </c>
      <c r="AI297" s="2" t="str">
        <f t="shared" si="74"/>
        <v>Medium Risk</v>
      </c>
    </row>
    <row r="298" spans="1:35" x14ac:dyDescent="0.25">
      <c r="A298" s="6">
        <v>43397</v>
      </c>
      <c r="B298" s="3">
        <v>50</v>
      </c>
      <c r="C298" s="3" t="str">
        <f t="shared" si="60"/>
        <v>Senior</v>
      </c>
      <c r="D298" s="4">
        <v>22787</v>
      </c>
      <c r="E298" s="4">
        <f t="shared" si="61"/>
        <v>22787</v>
      </c>
      <c r="F298" s="3">
        <v>627</v>
      </c>
      <c r="G298" s="3">
        <f t="shared" si="62"/>
        <v>627</v>
      </c>
      <c r="H298" s="3" t="str">
        <f t="shared" si="63"/>
        <v>Good</v>
      </c>
      <c r="I298" s="5" t="s">
        <v>20</v>
      </c>
      <c r="J298" s="2" t="str">
        <f t="shared" si="64"/>
        <v>Employed</v>
      </c>
      <c r="K298" s="2" t="str">
        <f t="shared" si="65"/>
        <v>Employed</v>
      </c>
      <c r="L298" s="2" t="str">
        <f t="shared" si="66"/>
        <v>Employed</v>
      </c>
      <c r="M298" s="5" t="s">
        <v>32</v>
      </c>
      <c r="N298" s="2" t="str">
        <f t="shared" si="67"/>
        <v>High School</v>
      </c>
      <c r="O298" s="2" t="str">
        <f t="shared" si="68"/>
        <v>High School</v>
      </c>
      <c r="P298" s="4">
        <v>20061</v>
      </c>
      <c r="Q298" s="4">
        <f t="shared" si="69"/>
        <v>20061</v>
      </c>
      <c r="R298" s="18">
        <f t="shared" si="70"/>
        <v>0.88037038662395228</v>
      </c>
      <c r="S298" s="18" t="str">
        <f t="shared" si="71"/>
        <v>Moderate Borrower</v>
      </c>
      <c r="T298" s="3">
        <v>60</v>
      </c>
      <c r="U298" s="3">
        <f t="shared" si="72"/>
        <v>60</v>
      </c>
      <c r="V298" s="5" t="s">
        <v>22</v>
      </c>
      <c r="W298" s="5" t="s">
        <v>23</v>
      </c>
      <c r="X298" s="4">
        <v>328</v>
      </c>
      <c r="Y298" s="18">
        <v>0.21788010999999999</v>
      </c>
      <c r="Z298" s="5" t="s">
        <v>24</v>
      </c>
      <c r="AA298" s="3">
        <v>24</v>
      </c>
      <c r="AB298" s="4">
        <v>3563</v>
      </c>
      <c r="AC298" s="4">
        <v>1898.916667</v>
      </c>
      <c r="AD298" s="4" t="str">
        <f t="shared" si="73"/>
        <v>Low Income</v>
      </c>
      <c r="AE298" s="4">
        <v>2918</v>
      </c>
      <c r="AF298" s="18">
        <v>0.18744723599999999</v>
      </c>
      <c r="AG298" s="3">
        <v>0</v>
      </c>
      <c r="AH298" s="3">
        <v>51</v>
      </c>
      <c r="AI298" s="2" t="str">
        <f t="shared" si="74"/>
        <v>Medium Risk</v>
      </c>
    </row>
    <row r="299" spans="1:35" x14ac:dyDescent="0.25">
      <c r="A299" s="6">
        <v>43398</v>
      </c>
      <c r="B299" s="3">
        <v>43</v>
      </c>
      <c r="C299" s="3" t="str">
        <f t="shared" si="60"/>
        <v>Senior</v>
      </c>
      <c r="D299" s="4">
        <v>30579</v>
      </c>
      <c r="E299" s="4">
        <f t="shared" si="61"/>
        <v>30579</v>
      </c>
      <c r="F299" s="3">
        <v>571</v>
      </c>
      <c r="G299" s="3">
        <f t="shared" si="62"/>
        <v>571</v>
      </c>
      <c r="H299" s="3" t="str">
        <f t="shared" si="63"/>
        <v>Good</v>
      </c>
      <c r="I299" s="5" t="s">
        <v>20</v>
      </c>
      <c r="J299" s="2" t="str">
        <f t="shared" si="64"/>
        <v>Employed</v>
      </c>
      <c r="K299" s="2" t="str">
        <f t="shared" si="65"/>
        <v>Employed</v>
      </c>
      <c r="L299" s="2" t="str">
        <f t="shared" si="66"/>
        <v>Employed</v>
      </c>
      <c r="M299" s="5" t="s">
        <v>32</v>
      </c>
      <c r="N299" s="2" t="str">
        <f t="shared" si="67"/>
        <v>High School</v>
      </c>
      <c r="O299" s="2" t="str">
        <f t="shared" si="68"/>
        <v>High School</v>
      </c>
      <c r="P299" s="4">
        <v>53420</v>
      </c>
      <c r="Q299" s="4">
        <f t="shared" si="69"/>
        <v>53420</v>
      </c>
      <c r="R299" s="18">
        <f t="shared" si="70"/>
        <v>1.7469505215997907</v>
      </c>
      <c r="S299" s="18" t="str">
        <f t="shared" si="71"/>
        <v>Aggressive Borrower</v>
      </c>
      <c r="T299" s="3">
        <v>120</v>
      </c>
      <c r="U299" s="3">
        <f t="shared" si="72"/>
        <v>120</v>
      </c>
      <c r="V299" s="5" t="s">
        <v>22</v>
      </c>
      <c r="W299" s="5" t="s">
        <v>30</v>
      </c>
      <c r="X299" s="4">
        <v>533</v>
      </c>
      <c r="Y299" s="18">
        <v>0.58312568799999998</v>
      </c>
      <c r="Z299" s="5" t="s">
        <v>38</v>
      </c>
      <c r="AA299" s="3">
        <v>32</v>
      </c>
      <c r="AB299" s="4">
        <v>2158</v>
      </c>
      <c r="AC299" s="4">
        <v>2548.25</v>
      </c>
      <c r="AD299" s="4" t="str">
        <f t="shared" si="73"/>
        <v>Low Income</v>
      </c>
      <c r="AE299" s="4">
        <v>11459</v>
      </c>
      <c r="AF299" s="18">
        <v>0.33147026800000001</v>
      </c>
      <c r="AG299" s="3">
        <v>0</v>
      </c>
      <c r="AH299" s="3">
        <v>59</v>
      </c>
      <c r="AI299" s="2" t="str">
        <f t="shared" si="74"/>
        <v>High Risk</v>
      </c>
    </row>
    <row r="300" spans="1:35" x14ac:dyDescent="0.25">
      <c r="A300" s="6">
        <v>43399</v>
      </c>
      <c r="B300" s="3">
        <v>49</v>
      </c>
      <c r="C300" s="3" t="str">
        <f t="shared" si="60"/>
        <v>Senior</v>
      </c>
      <c r="D300" s="4">
        <v>15004</v>
      </c>
      <c r="E300" s="4">
        <f t="shared" si="61"/>
        <v>15004</v>
      </c>
      <c r="F300" s="3">
        <v>583</v>
      </c>
      <c r="G300" s="3">
        <f t="shared" si="62"/>
        <v>583</v>
      </c>
      <c r="H300" s="3" t="str">
        <f t="shared" si="63"/>
        <v>Good</v>
      </c>
      <c r="I300" s="5" t="s">
        <v>20</v>
      </c>
      <c r="J300" s="2" t="str">
        <f t="shared" si="64"/>
        <v>Employed</v>
      </c>
      <c r="K300" s="2" t="str">
        <f t="shared" si="65"/>
        <v>Employed</v>
      </c>
      <c r="L300" s="2" t="str">
        <f t="shared" si="66"/>
        <v>Employed</v>
      </c>
      <c r="M300" s="5" t="s">
        <v>32</v>
      </c>
      <c r="N300" s="2" t="str">
        <f t="shared" si="67"/>
        <v>High School</v>
      </c>
      <c r="O300" s="2" t="str">
        <f t="shared" si="68"/>
        <v>High School</v>
      </c>
      <c r="P300" s="4">
        <v>44032</v>
      </c>
      <c r="Q300" s="4">
        <f t="shared" si="69"/>
        <v>44032</v>
      </c>
      <c r="R300" s="18">
        <f t="shared" si="70"/>
        <v>2.9346840842442017</v>
      </c>
      <c r="S300" s="18" t="str">
        <f t="shared" si="71"/>
        <v>Aggressive Borrower</v>
      </c>
      <c r="T300" s="3">
        <v>84</v>
      </c>
      <c r="U300" s="3">
        <f t="shared" si="72"/>
        <v>84</v>
      </c>
      <c r="V300" s="5" t="s">
        <v>22</v>
      </c>
      <c r="W300" s="5" t="s">
        <v>27</v>
      </c>
      <c r="X300" s="4">
        <v>675</v>
      </c>
      <c r="Y300" s="18">
        <v>0.19924773200000001</v>
      </c>
      <c r="Z300" s="5" t="s">
        <v>28</v>
      </c>
      <c r="AA300" s="3">
        <v>28</v>
      </c>
      <c r="AB300" s="4">
        <v>1308</v>
      </c>
      <c r="AC300" s="4">
        <v>1250.333333</v>
      </c>
      <c r="AD300" s="4" t="str">
        <f t="shared" si="73"/>
        <v>Low Income</v>
      </c>
      <c r="AE300" s="4">
        <v>2329</v>
      </c>
      <c r="AF300" s="18">
        <v>0.29412590199999999</v>
      </c>
      <c r="AG300" s="3">
        <v>0</v>
      </c>
      <c r="AH300" s="3">
        <v>52</v>
      </c>
      <c r="AI300" s="2" t="str">
        <f t="shared" si="74"/>
        <v>Medium Risk</v>
      </c>
    </row>
    <row r="301" spans="1:35" x14ac:dyDescent="0.25">
      <c r="A301" s="6">
        <v>43400</v>
      </c>
      <c r="B301" s="3">
        <v>47</v>
      </c>
      <c r="C301" s="3" t="str">
        <f t="shared" si="60"/>
        <v>Senior</v>
      </c>
      <c r="D301" s="4">
        <v>49936</v>
      </c>
      <c r="E301" s="4">
        <f t="shared" si="61"/>
        <v>49936</v>
      </c>
      <c r="F301" s="3">
        <v>492</v>
      </c>
      <c r="G301" s="3">
        <f t="shared" si="62"/>
        <v>492</v>
      </c>
      <c r="H301" s="3" t="str">
        <f t="shared" si="63"/>
        <v>Fair</v>
      </c>
      <c r="I301" s="5" t="s">
        <v>72</v>
      </c>
      <c r="J301" s="2" t="str">
        <f t="shared" si="64"/>
        <v>SELF-EMPLOYED</v>
      </c>
      <c r="K301" s="2" t="str">
        <f t="shared" si="65"/>
        <v>Self-Employed</v>
      </c>
      <c r="L301" s="2" t="str">
        <f t="shared" si="66"/>
        <v>Self-Employed</v>
      </c>
      <c r="M301" s="5" t="s">
        <v>25</v>
      </c>
      <c r="N301" s="2" t="str">
        <f t="shared" si="67"/>
        <v>Associate</v>
      </c>
      <c r="O301" s="2" t="str">
        <f t="shared" si="68"/>
        <v>Associate</v>
      </c>
      <c r="P301" s="4">
        <v>30787</v>
      </c>
      <c r="Q301" s="4">
        <f t="shared" si="69"/>
        <v>30787</v>
      </c>
      <c r="R301" s="18">
        <f t="shared" si="70"/>
        <v>0.61652915732137137</v>
      </c>
      <c r="S301" s="18" t="str">
        <f t="shared" si="71"/>
        <v>Moderate Borrower</v>
      </c>
      <c r="T301" s="3">
        <v>120</v>
      </c>
      <c r="U301" s="3">
        <f t="shared" si="72"/>
        <v>120</v>
      </c>
      <c r="V301" s="5" t="s">
        <v>26</v>
      </c>
      <c r="W301" s="5" t="s">
        <v>23</v>
      </c>
      <c r="X301" s="4">
        <v>480</v>
      </c>
      <c r="Y301" s="18">
        <v>0.24052653900000001</v>
      </c>
      <c r="Z301" s="5" t="s">
        <v>31</v>
      </c>
      <c r="AA301" s="3">
        <v>29</v>
      </c>
      <c r="AB301" s="4">
        <v>20264</v>
      </c>
      <c r="AC301" s="4">
        <v>4161.3333329999996</v>
      </c>
      <c r="AD301" s="4" t="str">
        <f t="shared" si="73"/>
        <v>Low Income</v>
      </c>
      <c r="AE301" s="4">
        <v>1116683</v>
      </c>
      <c r="AF301" s="18">
        <v>0.36651667999999998</v>
      </c>
      <c r="AG301" s="3">
        <v>1</v>
      </c>
      <c r="AH301" s="3">
        <v>38.4</v>
      </c>
      <c r="AI301" s="2" t="str">
        <f t="shared" si="74"/>
        <v>Low Risk</v>
      </c>
    </row>
    <row r="302" spans="1:35" x14ac:dyDescent="0.25">
      <c r="A302" s="6">
        <v>43401</v>
      </c>
      <c r="B302" s="3">
        <v>30</v>
      </c>
      <c r="C302" s="3" t="str">
        <f t="shared" si="60"/>
        <v>Mid</v>
      </c>
      <c r="D302" s="4">
        <v>26960</v>
      </c>
      <c r="E302" s="4">
        <f t="shared" si="61"/>
        <v>26960</v>
      </c>
      <c r="F302" s="3">
        <v>603</v>
      </c>
      <c r="G302" s="3">
        <f t="shared" si="62"/>
        <v>603</v>
      </c>
      <c r="H302" s="3" t="str">
        <f t="shared" si="63"/>
        <v>Good</v>
      </c>
      <c r="I302" s="5" t="s">
        <v>20</v>
      </c>
      <c r="J302" s="2" t="str">
        <f t="shared" si="64"/>
        <v>Employed</v>
      </c>
      <c r="K302" s="2" t="str">
        <f t="shared" si="65"/>
        <v>Employed</v>
      </c>
      <c r="L302" s="2" t="str">
        <f t="shared" si="66"/>
        <v>Employed</v>
      </c>
      <c r="M302" s="5" t="s">
        <v>29</v>
      </c>
      <c r="N302" s="2" t="str">
        <f t="shared" si="67"/>
        <v>Bachelor</v>
      </c>
      <c r="O302" s="2" t="str">
        <f t="shared" si="68"/>
        <v>Bachelor</v>
      </c>
      <c r="P302" s="4">
        <v>12517</v>
      </c>
      <c r="Q302" s="4">
        <f t="shared" si="69"/>
        <v>12517</v>
      </c>
      <c r="R302" s="18">
        <f t="shared" si="70"/>
        <v>0.46428041543026705</v>
      </c>
      <c r="S302" s="18" t="str">
        <f t="shared" si="71"/>
        <v>Conservative Borrower</v>
      </c>
      <c r="T302" s="3">
        <v>36</v>
      </c>
      <c r="U302" s="3">
        <f t="shared" si="72"/>
        <v>36</v>
      </c>
      <c r="V302" s="5" t="s">
        <v>22</v>
      </c>
      <c r="W302" s="5" t="s">
        <v>34</v>
      </c>
      <c r="X302" s="4">
        <v>454</v>
      </c>
      <c r="Y302" s="18">
        <v>0.39960981699999998</v>
      </c>
      <c r="Z302" s="5" t="s">
        <v>31</v>
      </c>
      <c r="AA302" s="3">
        <v>26</v>
      </c>
      <c r="AB302" s="4">
        <v>14928</v>
      </c>
      <c r="AC302" s="4">
        <v>2246.666667</v>
      </c>
      <c r="AD302" s="4" t="str">
        <f t="shared" si="73"/>
        <v>Low Income</v>
      </c>
      <c r="AE302" s="4">
        <v>48358</v>
      </c>
      <c r="AF302" s="18">
        <v>0.19949267100000001</v>
      </c>
      <c r="AG302" s="3">
        <v>0</v>
      </c>
      <c r="AH302" s="3">
        <v>52</v>
      </c>
      <c r="AI302" s="2" t="str">
        <f t="shared" si="74"/>
        <v>Medium Risk</v>
      </c>
    </row>
    <row r="303" spans="1:35" x14ac:dyDescent="0.25">
      <c r="A303" s="6">
        <v>43402</v>
      </c>
      <c r="B303" s="3">
        <v>33</v>
      </c>
      <c r="C303" s="3" t="str">
        <f t="shared" si="60"/>
        <v>Mid</v>
      </c>
      <c r="D303" s="4">
        <v>18391</v>
      </c>
      <c r="E303" s="4">
        <f t="shared" si="61"/>
        <v>18391</v>
      </c>
      <c r="F303" s="3">
        <v>552</v>
      </c>
      <c r="G303" s="3">
        <f t="shared" si="62"/>
        <v>552</v>
      </c>
      <c r="H303" s="3" t="str">
        <f t="shared" si="63"/>
        <v>Good</v>
      </c>
      <c r="I303" s="5" t="s">
        <v>20</v>
      </c>
      <c r="J303" s="2" t="str">
        <f t="shared" si="64"/>
        <v>Employed</v>
      </c>
      <c r="K303" s="2" t="str">
        <f t="shared" si="65"/>
        <v>Employed</v>
      </c>
      <c r="L303" s="2" t="str">
        <f t="shared" si="66"/>
        <v>Employed</v>
      </c>
      <c r="N303" s="2" t="str">
        <f t="shared" si="67"/>
        <v/>
      </c>
      <c r="O303" s="2" t="str">
        <f t="shared" si="68"/>
        <v>Bachelor</v>
      </c>
      <c r="P303" s="4">
        <v>9769</v>
      </c>
      <c r="Q303" s="4">
        <f t="shared" si="69"/>
        <v>9769</v>
      </c>
      <c r="R303" s="18">
        <f t="shared" si="70"/>
        <v>0.53118373117285633</v>
      </c>
      <c r="S303" s="18" t="str">
        <f t="shared" si="71"/>
        <v>Moderate Borrower</v>
      </c>
      <c r="T303" s="3">
        <v>96</v>
      </c>
      <c r="U303" s="3">
        <f t="shared" si="72"/>
        <v>96</v>
      </c>
      <c r="V303" s="5" t="s">
        <v>26</v>
      </c>
      <c r="W303" s="5" t="s">
        <v>27</v>
      </c>
      <c r="X303" s="4">
        <v>423</v>
      </c>
      <c r="Y303" s="18">
        <v>0.31822204799999998</v>
      </c>
      <c r="Z303" s="5" t="s">
        <v>24</v>
      </c>
      <c r="AA303" s="3">
        <v>28</v>
      </c>
      <c r="AB303" s="4">
        <v>1101</v>
      </c>
      <c r="AC303" s="4">
        <v>1532.583333</v>
      </c>
      <c r="AD303" s="4" t="str">
        <f t="shared" si="73"/>
        <v>Low Income</v>
      </c>
      <c r="AE303" s="4">
        <v>31569</v>
      </c>
      <c r="AF303" s="18">
        <v>0.26503536599999999</v>
      </c>
      <c r="AG303" s="3">
        <v>0</v>
      </c>
      <c r="AH303" s="3">
        <v>55</v>
      </c>
      <c r="AI303" s="2" t="str">
        <f t="shared" si="74"/>
        <v>High Risk</v>
      </c>
    </row>
    <row r="304" spans="1:35" x14ac:dyDescent="0.25">
      <c r="A304" s="6">
        <v>43403</v>
      </c>
      <c r="B304" s="3">
        <v>48</v>
      </c>
      <c r="C304" s="3" t="str">
        <f t="shared" si="60"/>
        <v>Senior</v>
      </c>
      <c r="D304" s="4">
        <v>51404</v>
      </c>
      <c r="E304" s="4">
        <f t="shared" si="61"/>
        <v>51404</v>
      </c>
      <c r="F304" s="3">
        <v>563</v>
      </c>
      <c r="G304" s="3">
        <f t="shared" si="62"/>
        <v>563</v>
      </c>
      <c r="H304" s="3" t="str">
        <f t="shared" si="63"/>
        <v>Good</v>
      </c>
      <c r="I304" s="5" t="s">
        <v>20</v>
      </c>
      <c r="J304" s="2" t="str">
        <f t="shared" si="64"/>
        <v>Employed</v>
      </c>
      <c r="K304" s="2" t="str">
        <f t="shared" si="65"/>
        <v>Employed</v>
      </c>
      <c r="L304" s="2" t="str">
        <f t="shared" si="66"/>
        <v>Employed</v>
      </c>
      <c r="M304" s="5" t="s">
        <v>25</v>
      </c>
      <c r="N304" s="2" t="str">
        <f t="shared" si="67"/>
        <v>Associate</v>
      </c>
      <c r="O304" s="2" t="str">
        <f t="shared" si="68"/>
        <v>Associate</v>
      </c>
      <c r="P304" s="4">
        <v>9446</v>
      </c>
      <c r="Q304" s="4">
        <f t="shared" si="69"/>
        <v>9446</v>
      </c>
      <c r="R304" s="18">
        <f t="shared" si="70"/>
        <v>0.18376001867558944</v>
      </c>
      <c r="S304" s="18" t="str">
        <f t="shared" si="71"/>
        <v>Conservative Borrower</v>
      </c>
      <c r="T304" s="3">
        <v>12</v>
      </c>
      <c r="U304" s="3">
        <f t="shared" si="72"/>
        <v>12</v>
      </c>
      <c r="V304" s="5" t="s">
        <v>35</v>
      </c>
      <c r="W304" s="5" t="s">
        <v>34</v>
      </c>
      <c r="X304" s="4">
        <v>191</v>
      </c>
      <c r="Y304" s="18">
        <v>0.24150561100000001</v>
      </c>
      <c r="Z304" s="5" t="s">
        <v>31</v>
      </c>
      <c r="AA304" s="3">
        <v>31</v>
      </c>
      <c r="AB304" s="4">
        <v>4899</v>
      </c>
      <c r="AC304" s="4">
        <v>4283.6666670000004</v>
      </c>
      <c r="AD304" s="4" t="str">
        <f t="shared" si="73"/>
        <v>Low Income</v>
      </c>
      <c r="AE304" s="4">
        <v>36315</v>
      </c>
      <c r="AF304" s="18">
        <v>0.19451564299999999</v>
      </c>
      <c r="AG304" s="3">
        <v>0</v>
      </c>
      <c r="AH304" s="3">
        <v>55</v>
      </c>
      <c r="AI304" s="2" t="str">
        <f t="shared" si="74"/>
        <v>High Risk</v>
      </c>
    </row>
    <row r="305" spans="1:35" x14ac:dyDescent="0.25">
      <c r="A305" s="6">
        <v>43404</v>
      </c>
      <c r="B305" s="3">
        <v>47</v>
      </c>
      <c r="C305" s="3" t="str">
        <f t="shared" si="60"/>
        <v>Senior</v>
      </c>
      <c r="D305" s="4">
        <v>175236</v>
      </c>
      <c r="E305" s="4">
        <f t="shared" si="61"/>
        <v>175236</v>
      </c>
      <c r="F305" s="3">
        <v>482</v>
      </c>
      <c r="G305" s="3">
        <f t="shared" si="62"/>
        <v>482</v>
      </c>
      <c r="H305" s="3" t="str">
        <f t="shared" si="63"/>
        <v>Fair</v>
      </c>
      <c r="I305" s="5" t="s">
        <v>20</v>
      </c>
      <c r="J305" s="2" t="str">
        <f t="shared" si="64"/>
        <v>Employed</v>
      </c>
      <c r="K305" s="2" t="str">
        <f t="shared" si="65"/>
        <v>Employed</v>
      </c>
      <c r="L305" s="2" t="str">
        <f t="shared" si="66"/>
        <v>Employed</v>
      </c>
      <c r="M305" s="5" t="s">
        <v>25</v>
      </c>
      <c r="N305" s="2" t="str">
        <f t="shared" si="67"/>
        <v>Associate</v>
      </c>
      <c r="O305" s="2" t="str">
        <f t="shared" si="68"/>
        <v>Associate</v>
      </c>
      <c r="P305" s="4">
        <v>27512</v>
      </c>
      <c r="Q305" s="4">
        <f t="shared" si="69"/>
        <v>27512</v>
      </c>
      <c r="R305" s="18">
        <f t="shared" si="70"/>
        <v>0.15699970325732154</v>
      </c>
      <c r="S305" s="18" t="str">
        <f t="shared" si="71"/>
        <v>Conservative Borrower</v>
      </c>
      <c r="T305" s="3">
        <v>48</v>
      </c>
      <c r="U305" s="3">
        <f t="shared" si="72"/>
        <v>48</v>
      </c>
      <c r="V305" s="5" t="s">
        <v>22</v>
      </c>
      <c r="W305" s="5" t="s">
        <v>27</v>
      </c>
      <c r="X305" s="4">
        <v>461</v>
      </c>
      <c r="Y305" s="18">
        <v>0.60356755799999995</v>
      </c>
      <c r="Z305" s="5" t="s">
        <v>31</v>
      </c>
      <c r="AA305" s="3">
        <v>20</v>
      </c>
      <c r="AB305" s="4">
        <v>14151</v>
      </c>
      <c r="AC305" s="4">
        <v>14603</v>
      </c>
      <c r="AD305" s="4" t="str">
        <f t="shared" si="73"/>
        <v>High Income</v>
      </c>
      <c r="AE305" s="4">
        <v>199907</v>
      </c>
      <c r="AF305" s="18">
        <v>0.26514532299999999</v>
      </c>
      <c r="AG305" s="3">
        <v>1</v>
      </c>
      <c r="AH305" s="3">
        <v>41.6</v>
      </c>
      <c r="AI305" s="2" t="str">
        <f t="shared" si="74"/>
        <v>Medium Risk</v>
      </c>
    </row>
    <row r="306" spans="1:35" x14ac:dyDescent="0.25">
      <c r="A306" s="6">
        <v>43405</v>
      </c>
      <c r="B306" s="3">
        <v>39</v>
      </c>
      <c r="C306" s="3" t="str">
        <f t="shared" si="60"/>
        <v>Mid</v>
      </c>
      <c r="D306" s="4">
        <v>101044</v>
      </c>
      <c r="E306" s="4">
        <f t="shared" si="61"/>
        <v>101044</v>
      </c>
      <c r="F306" s="3">
        <v>615</v>
      </c>
      <c r="G306" s="3">
        <f t="shared" si="62"/>
        <v>615</v>
      </c>
      <c r="H306" s="3" t="str">
        <f t="shared" si="63"/>
        <v>Good</v>
      </c>
      <c r="I306" s="5" t="s">
        <v>20</v>
      </c>
      <c r="J306" s="2" t="str">
        <f t="shared" si="64"/>
        <v>Employed</v>
      </c>
      <c r="K306" s="2" t="str">
        <f t="shared" si="65"/>
        <v>Employed</v>
      </c>
      <c r="L306" s="2" t="str">
        <f t="shared" si="66"/>
        <v>Employed</v>
      </c>
      <c r="M306" s="5" t="s">
        <v>29</v>
      </c>
      <c r="N306" s="2" t="str">
        <f t="shared" si="67"/>
        <v>Bachelor</v>
      </c>
      <c r="O306" s="2" t="str">
        <f t="shared" si="68"/>
        <v>Bachelor</v>
      </c>
      <c r="P306" s="4">
        <v>15696</v>
      </c>
      <c r="Q306" s="4">
        <f t="shared" si="69"/>
        <v>15696</v>
      </c>
      <c r="R306" s="18">
        <f t="shared" si="70"/>
        <v>0.15533826847709908</v>
      </c>
      <c r="S306" s="18" t="str">
        <f t="shared" si="71"/>
        <v>Conservative Borrower</v>
      </c>
      <c r="T306" s="3">
        <v>36</v>
      </c>
      <c r="U306" s="3">
        <f t="shared" si="72"/>
        <v>36</v>
      </c>
      <c r="V306" s="5" t="s">
        <v>35</v>
      </c>
      <c r="W306" s="5" t="s">
        <v>27</v>
      </c>
      <c r="X306" s="4">
        <v>247</v>
      </c>
      <c r="Y306" s="18">
        <v>0.30550020300000003</v>
      </c>
      <c r="Z306" s="5" t="s">
        <v>24</v>
      </c>
      <c r="AA306" s="3">
        <v>25</v>
      </c>
      <c r="AB306" s="4">
        <v>5732</v>
      </c>
      <c r="AC306" s="4">
        <v>8420.3333330000005</v>
      </c>
      <c r="AD306" s="4" t="str">
        <f t="shared" si="73"/>
        <v>Medium Income</v>
      </c>
      <c r="AE306" s="4">
        <v>57727</v>
      </c>
      <c r="AF306" s="18">
        <v>0.16124622</v>
      </c>
      <c r="AG306" s="3">
        <v>1</v>
      </c>
      <c r="AH306" s="3">
        <v>39.200000000000003</v>
      </c>
      <c r="AI306" s="2" t="str">
        <f t="shared" si="74"/>
        <v>Low Risk</v>
      </c>
    </row>
    <row r="307" spans="1:35" x14ac:dyDescent="0.25">
      <c r="A307" s="6">
        <v>43406</v>
      </c>
      <c r="B307" s="3">
        <v>41</v>
      </c>
      <c r="C307" s="3" t="str">
        <f t="shared" si="60"/>
        <v>Senior</v>
      </c>
      <c r="D307" s="4">
        <v>40358</v>
      </c>
      <c r="E307" s="4">
        <f t="shared" si="61"/>
        <v>40358</v>
      </c>
      <c r="F307" s="3">
        <v>619</v>
      </c>
      <c r="G307" s="3">
        <f t="shared" si="62"/>
        <v>619</v>
      </c>
      <c r="H307" s="3" t="str">
        <f t="shared" si="63"/>
        <v>Good</v>
      </c>
      <c r="I307" s="5" t="s">
        <v>20</v>
      </c>
      <c r="J307" s="2" t="str">
        <f t="shared" si="64"/>
        <v>Employed</v>
      </c>
      <c r="K307" s="2" t="str">
        <f t="shared" si="65"/>
        <v>Employed</v>
      </c>
      <c r="L307" s="2" t="str">
        <f t="shared" si="66"/>
        <v>Employed</v>
      </c>
      <c r="M307" s="5" t="s">
        <v>32</v>
      </c>
      <c r="N307" s="2" t="str">
        <f t="shared" si="67"/>
        <v>High School</v>
      </c>
      <c r="O307" s="2" t="str">
        <f t="shared" si="68"/>
        <v>High School</v>
      </c>
      <c r="P307" s="4">
        <v>10669</v>
      </c>
      <c r="Q307" s="4">
        <f t="shared" si="69"/>
        <v>10669</v>
      </c>
      <c r="R307" s="18">
        <f t="shared" si="70"/>
        <v>0.26435898706576144</v>
      </c>
      <c r="S307" s="18" t="str">
        <f t="shared" si="71"/>
        <v>Conservative Borrower</v>
      </c>
      <c r="T307" s="3">
        <v>60</v>
      </c>
      <c r="U307" s="3">
        <f t="shared" si="72"/>
        <v>60</v>
      </c>
      <c r="V307" s="5" t="s">
        <v>35</v>
      </c>
      <c r="W307" s="5" t="s">
        <v>30</v>
      </c>
      <c r="X307" s="4">
        <v>367</v>
      </c>
      <c r="Y307" s="18">
        <v>0.46058009700000002</v>
      </c>
      <c r="Z307" s="5" t="s">
        <v>38</v>
      </c>
      <c r="AA307" s="3">
        <v>28</v>
      </c>
      <c r="AB307" s="4">
        <v>2366</v>
      </c>
      <c r="AC307" s="4">
        <v>3363.166667</v>
      </c>
      <c r="AD307" s="4" t="str">
        <f t="shared" si="73"/>
        <v>Low Income</v>
      </c>
      <c r="AE307" s="4">
        <v>59741</v>
      </c>
      <c r="AF307" s="18">
        <v>0.22498669499999999</v>
      </c>
      <c r="AG307" s="3">
        <v>0</v>
      </c>
      <c r="AH307" s="3">
        <v>52</v>
      </c>
      <c r="AI307" s="2" t="str">
        <f t="shared" si="74"/>
        <v>Medium Risk</v>
      </c>
    </row>
    <row r="308" spans="1:35" x14ac:dyDescent="0.25">
      <c r="A308" s="6">
        <v>43407</v>
      </c>
      <c r="B308" s="3">
        <v>55</v>
      </c>
      <c r="C308" s="3" t="str">
        <f t="shared" si="60"/>
        <v>Senior</v>
      </c>
      <c r="D308" s="4">
        <v>63122</v>
      </c>
      <c r="E308" s="4">
        <f t="shared" si="61"/>
        <v>63122</v>
      </c>
      <c r="F308" s="3">
        <v>656</v>
      </c>
      <c r="G308" s="3">
        <f t="shared" si="62"/>
        <v>656</v>
      </c>
      <c r="H308" s="3" t="str">
        <f t="shared" si="63"/>
        <v>Excellent</v>
      </c>
      <c r="I308" s="5" t="s">
        <v>33</v>
      </c>
      <c r="J308" s="2" t="str">
        <f t="shared" si="64"/>
        <v>Self-Employed</v>
      </c>
      <c r="K308" s="2" t="str">
        <f t="shared" si="65"/>
        <v>Self-Employed</v>
      </c>
      <c r="L308" s="2" t="str">
        <f t="shared" si="66"/>
        <v>Self-Employed</v>
      </c>
      <c r="M308" s="5" t="s">
        <v>29</v>
      </c>
      <c r="N308" s="2" t="str">
        <f t="shared" si="67"/>
        <v>Bachelor</v>
      </c>
      <c r="O308" s="2" t="str">
        <f t="shared" si="68"/>
        <v>Bachelor</v>
      </c>
      <c r="P308" s="4">
        <v>18914</v>
      </c>
      <c r="Q308" s="4">
        <f t="shared" si="69"/>
        <v>18914</v>
      </c>
      <c r="R308" s="18">
        <f t="shared" si="70"/>
        <v>0.29964196318240865</v>
      </c>
      <c r="S308" s="18" t="str">
        <f t="shared" si="71"/>
        <v>Conservative Borrower</v>
      </c>
      <c r="T308" s="3">
        <v>24</v>
      </c>
      <c r="U308" s="3">
        <f t="shared" si="72"/>
        <v>24</v>
      </c>
      <c r="V308" s="5" t="s">
        <v>44</v>
      </c>
      <c r="W308" s="5" t="s">
        <v>30</v>
      </c>
      <c r="X308" s="4">
        <v>373</v>
      </c>
      <c r="Y308" s="18">
        <v>0.201938864</v>
      </c>
      <c r="Z308" s="5" t="s">
        <v>31</v>
      </c>
      <c r="AA308" s="3">
        <v>24</v>
      </c>
      <c r="AB308" s="4">
        <v>975</v>
      </c>
      <c r="AC308" s="4">
        <v>5260.1666670000004</v>
      </c>
      <c r="AD308" s="4" t="str">
        <f t="shared" si="73"/>
        <v>Medium Income</v>
      </c>
      <c r="AE308" s="4">
        <v>43576</v>
      </c>
      <c r="AF308" s="18">
        <v>0.16376215899999999</v>
      </c>
      <c r="AG308" s="3">
        <v>0</v>
      </c>
      <c r="AH308" s="3">
        <v>50</v>
      </c>
      <c r="AI308" s="2" t="str">
        <f t="shared" si="74"/>
        <v>Medium Risk</v>
      </c>
    </row>
    <row r="309" spans="1:35" x14ac:dyDescent="0.25">
      <c r="A309" s="6">
        <v>43408</v>
      </c>
      <c r="B309" s="3">
        <v>32</v>
      </c>
      <c r="C309" s="3" t="str">
        <f t="shared" si="60"/>
        <v>Mid</v>
      </c>
      <c r="D309" s="4">
        <v>140216</v>
      </c>
      <c r="E309" s="4">
        <f t="shared" si="61"/>
        <v>140216</v>
      </c>
      <c r="F309" s="3">
        <v>617</v>
      </c>
      <c r="G309" s="3">
        <f t="shared" si="62"/>
        <v>617</v>
      </c>
      <c r="H309" s="3" t="str">
        <f t="shared" si="63"/>
        <v>Good</v>
      </c>
      <c r="I309" s="5" t="s">
        <v>20</v>
      </c>
      <c r="J309" s="2" t="str">
        <f t="shared" si="64"/>
        <v>Employed</v>
      </c>
      <c r="K309" s="2" t="str">
        <f t="shared" si="65"/>
        <v>Employed</v>
      </c>
      <c r="L309" s="2" t="str">
        <f t="shared" si="66"/>
        <v>Employed</v>
      </c>
      <c r="M309" s="5" t="s">
        <v>25</v>
      </c>
      <c r="N309" s="2" t="str">
        <f t="shared" si="67"/>
        <v>Associate</v>
      </c>
      <c r="O309" s="2" t="str">
        <f t="shared" si="68"/>
        <v>Associate</v>
      </c>
      <c r="P309" s="4">
        <v>13335</v>
      </c>
      <c r="Q309" s="4">
        <f t="shared" si="69"/>
        <v>13335</v>
      </c>
      <c r="R309" s="18">
        <f t="shared" si="70"/>
        <v>9.5103269241741312E-2</v>
      </c>
      <c r="S309" s="18" t="str">
        <f t="shared" si="71"/>
        <v>Conservative Borrower</v>
      </c>
      <c r="T309" s="3">
        <v>48</v>
      </c>
      <c r="U309" s="3">
        <f t="shared" si="72"/>
        <v>48</v>
      </c>
      <c r="V309" s="5" t="s">
        <v>22</v>
      </c>
      <c r="W309" s="5" t="s">
        <v>34</v>
      </c>
      <c r="X309" s="4">
        <v>411</v>
      </c>
      <c r="Y309" s="18">
        <v>0.43271970399999998</v>
      </c>
      <c r="Z309" s="5" t="s">
        <v>24</v>
      </c>
      <c r="AA309" s="3">
        <v>27</v>
      </c>
      <c r="AB309" s="4">
        <v>6819</v>
      </c>
      <c r="AC309" s="4">
        <v>11684.666670000001</v>
      </c>
      <c r="AD309" s="4" t="str">
        <f t="shared" si="73"/>
        <v>Medium Income</v>
      </c>
      <c r="AE309" s="4">
        <v>9989</v>
      </c>
      <c r="AF309" s="18">
        <v>0.21849437299999999</v>
      </c>
      <c r="AG309" s="3">
        <v>1</v>
      </c>
      <c r="AH309" s="3">
        <v>40</v>
      </c>
      <c r="AI309" s="2" t="str">
        <f t="shared" si="74"/>
        <v>Medium Risk</v>
      </c>
    </row>
    <row r="310" spans="1:35" x14ac:dyDescent="0.25">
      <c r="A310" s="6">
        <v>43409</v>
      </c>
      <c r="B310" s="3">
        <v>46</v>
      </c>
      <c r="C310" s="3" t="str">
        <f t="shared" si="60"/>
        <v>Senior</v>
      </c>
      <c r="D310" s="4">
        <v>120353</v>
      </c>
      <c r="E310" s="4">
        <f t="shared" si="61"/>
        <v>120353</v>
      </c>
      <c r="F310" s="3">
        <v>511</v>
      </c>
      <c r="G310" s="3">
        <f t="shared" si="62"/>
        <v>511</v>
      </c>
      <c r="H310" s="3" t="str">
        <f t="shared" si="63"/>
        <v>Fair</v>
      </c>
      <c r="I310" s="5" t="s">
        <v>20</v>
      </c>
      <c r="J310" s="2" t="str">
        <f t="shared" si="64"/>
        <v>Employed</v>
      </c>
      <c r="K310" s="2" t="str">
        <f t="shared" si="65"/>
        <v>Employed</v>
      </c>
      <c r="L310" s="2" t="str">
        <f t="shared" si="66"/>
        <v>Employed</v>
      </c>
      <c r="M310" s="5" t="s">
        <v>32</v>
      </c>
      <c r="N310" s="2" t="str">
        <f t="shared" si="67"/>
        <v>High School</v>
      </c>
      <c r="O310" s="2" t="str">
        <f t="shared" si="68"/>
        <v>High School</v>
      </c>
      <c r="P310" s="4">
        <v>24013</v>
      </c>
      <c r="Q310" s="4">
        <f t="shared" si="69"/>
        <v>24013</v>
      </c>
      <c r="R310" s="18">
        <f t="shared" si="70"/>
        <v>0.19952140785854944</v>
      </c>
      <c r="S310" s="18" t="str">
        <f t="shared" si="71"/>
        <v>Conservative Borrower</v>
      </c>
      <c r="T310" s="3">
        <v>72</v>
      </c>
      <c r="U310" s="3">
        <f t="shared" si="72"/>
        <v>72</v>
      </c>
      <c r="V310" s="5" t="s">
        <v>35</v>
      </c>
      <c r="W310" s="5" t="s">
        <v>27</v>
      </c>
      <c r="X310" s="4">
        <v>624</v>
      </c>
      <c r="Y310" s="18">
        <v>2.5377308000000001E-2</v>
      </c>
      <c r="Z310" s="5" t="s">
        <v>28</v>
      </c>
      <c r="AA310" s="3">
        <v>20</v>
      </c>
      <c r="AB310" s="4">
        <v>1280</v>
      </c>
      <c r="AC310" s="4">
        <v>10029.416670000001</v>
      </c>
      <c r="AD310" s="4" t="str">
        <f t="shared" si="73"/>
        <v>Medium Income</v>
      </c>
      <c r="AE310" s="4">
        <v>3694</v>
      </c>
      <c r="AF310" s="18">
        <v>0.288520797</v>
      </c>
      <c r="AG310" s="3">
        <v>0</v>
      </c>
      <c r="AH310" s="3">
        <v>48</v>
      </c>
      <c r="AI310" s="2" t="str">
        <f t="shared" si="74"/>
        <v>Medium Risk</v>
      </c>
    </row>
    <row r="311" spans="1:35" x14ac:dyDescent="0.25">
      <c r="A311" s="6">
        <v>43410</v>
      </c>
      <c r="B311" s="3">
        <v>37</v>
      </c>
      <c r="C311" s="3" t="str">
        <f t="shared" si="60"/>
        <v>Mid</v>
      </c>
      <c r="D311" s="4">
        <v>41312</v>
      </c>
      <c r="E311" s="4">
        <f t="shared" si="61"/>
        <v>41312</v>
      </c>
      <c r="F311" s="3">
        <v>545</v>
      </c>
      <c r="G311" s="3">
        <f t="shared" si="62"/>
        <v>545</v>
      </c>
      <c r="H311" s="3" t="str">
        <f t="shared" si="63"/>
        <v>Fair</v>
      </c>
      <c r="I311" s="5" t="s">
        <v>33</v>
      </c>
      <c r="J311" s="2" t="str">
        <f t="shared" si="64"/>
        <v>Self-Employed</v>
      </c>
      <c r="K311" s="2" t="str">
        <f t="shared" si="65"/>
        <v>Self-Employed</v>
      </c>
      <c r="L311" s="2" t="str">
        <f t="shared" si="66"/>
        <v>Self-Employed</v>
      </c>
      <c r="M311" s="5" t="s">
        <v>29</v>
      </c>
      <c r="N311" s="2" t="str">
        <f t="shared" si="67"/>
        <v>Bachelor</v>
      </c>
      <c r="O311" s="2" t="str">
        <f t="shared" si="68"/>
        <v>Bachelor</v>
      </c>
      <c r="P311" s="4">
        <v>36289</v>
      </c>
      <c r="Q311" s="4">
        <f t="shared" si="69"/>
        <v>36289</v>
      </c>
      <c r="R311" s="18">
        <f t="shared" si="70"/>
        <v>0.87841305189775365</v>
      </c>
      <c r="S311" s="18" t="str">
        <f t="shared" si="71"/>
        <v>Moderate Borrower</v>
      </c>
      <c r="T311" s="3">
        <v>36</v>
      </c>
      <c r="U311" s="3">
        <f t="shared" si="72"/>
        <v>36</v>
      </c>
      <c r="V311" s="5" t="s">
        <v>22</v>
      </c>
      <c r="W311" s="5" t="s">
        <v>27</v>
      </c>
      <c r="X311" s="4">
        <v>850</v>
      </c>
      <c r="Y311" s="18">
        <v>0.41432956500000001</v>
      </c>
      <c r="Z311" s="5" t="s">
        <v>31</v>
      </c>
      <c r="AA311" s="3">
        <v>20</v>
      </c>
      <c r="AB311" s="4">
        <v>3994</v>
      </c>
      <c r="AC311" s="4">
        <v>3442.666667</v>
      </c>
      <c r="AD311" s="4" t="str">
        <f t="shared" si="73"/>
        <v>Low Income</v>
      </c>
      <c r="AE311" s="4">
        <v>69997</v>
      </c>
      <c r="AF311" s="18">
        <v>0.26602694500000001</v>
      </c>
      <c r="AG311" s="3">
        <v>0</v>
      </c>
      <c r="AH311" s="3">
        <v>60</v>
      </c>
      <c r="AI311" s="2" t="str">
        <f t="shared" si="74"/>
        <v>High Risk</v>
      </c>
    </row>
    <row r="312" spans="1:35" x14ac:dyDescent="0.25">
      <c r="A312" s="6">
        <v>43411</v>
      </c>
      <c r="B312" s="3">
        <v>37</v>
      </c>
      <c r="C312" s="3" t="str">
        <f t="shared" si="60"/>
        <v>Mid</v>
      </c>
      <c r="D312" s="4">
        <v>57679</v>
      </c>
      <c r="E312" s="4">
        <f t="shared" si="61"/>
        <v>57679</v>
      </c>
      <c r="F312" s="3">
        <v>403</v>
      </c>
      <c r="G312" s="3">
        <f t="shared" si="62"/>
        <v>403</v>
      </c>
      <c r="H312" s="3" t="str">
        <f t="shared" si="63"/>
        <v>Poor</v>
      </c>
      <c r="I312" s="5" t="s">
        <v>20</v>
      </c>
      <c r="J312" s="2" t="str">
        <f t="shared" si="64"/>
        <v>Employed</v>
      </c>
      <c r="K312" s="2" t="str">
        <f t="shared" si="65"/>
        <v>Employed</v>
      </c>
      <c r="L312" s="2" t="str">
        <f t="shared" si="66"/>
        <v>Employed</v>
      </c>
      <c r="M312" s="5" t="s">
        <v>32</v>
      </c>
      <c r="N312" s="2" t="str">
        <f t="shared" si="67"/>
        <v>High School</v>
      </c>
      <c r="O312" s="2" t="str">
        <f t="shared" si="68"/>
        <v>High School</v>
      </c>
      <c r="P312" s="4">
        <v>18371</v>
      </c>
      <c r="Q312" s="4">
        <f t="shared" si="69"/>
        <v>18371</v>
      </c>
      <c r="R312" s="18">
        <f t="shared" si="70"/>
        <v>0.31850413495379604</v>
      </c>
      <c r="S312" s="18" t="str">
        <f t="shared" si="71"/>
        <v>Conservative Borrower</v>
      </c>
      <c r="T312" s="3">
        <v>72</v>
      </c>
      <c r="U312" s="3">
        <f t="shared" si="72"/>
        <v>72</v>
      </c>
      <c r="V312" s="5" t="s">
        <v>26</v>
      </c>
      <c r="W312" s="5" t="s">
        <v>30</v>
      </c>
      <c r="X312" s="4">
        <v>1535</v>
      </c>
      <c r="Y312" s="18">
        <v>0.49221123500000002</v>
      </c>
      <c r="Z312" s="5" t="s">
        <v>38</v>
      </c>
      <c r="AA312" s="3">
        <v>27</v>
      </c>
      <c r="AB312" s="4">
        <v>2748</v>
      </c>
      <c r="AC312" s="4">
        <v>4806.5833329999996</v>
      </c>
      <c r="AD312" s="4" t="str">
        <f t="shared" si="73"/>
        <v>Low Income</v>
      </c>
      <c r="AE312" s="4">
        <v>27803</v>
      </c>
      <c r="AF312" s="18">
        <v>0.342047412</v>
      </c>
      <c r="AG312" s="3">
        <v>0</v>
      </c>
      <c r="AH312" s="3">
        <v>56</v>
      </c>
      <c r="AI312" s="2" t="str">
        <f t="shared" si="74"/>
        <v>High Risk</v>
      </c>
    </row>
    <row r="313" spans="1:35" x14ac:dyDescent="0.25">
      <c r="A313" s="6">
        <v>43412</v>
      </c>
      <c r="B313" s="3">
        <v>53</v>
      </c>
      <c r="C313" s="3" t="str">
        <f t="shared" si="60"/>
        <v>Senior</v>
      </c>
      <c r="D313" s="4">
        <v>35808</v>
      </c>
      <c r="E313" s="4">
        <f t="shared" si="61"/>
        <v>35808</v>
      </c>
      <c r="G313" s="3">
        <f t="shared" si="62"/>
        <v>576.96694214876038</v>
      </c>
      <c r="H313" s="3" t="str">
        <f t="shared" si="63"/>
        <v>Good</v>
      </c>
      <c r="I313" s="5" t="s">
        <v>20</v>
      </c>
      <c r="J313" s="2" t="str">
        <f t="shared" si="64"/>
        <v>Employed</v>
      </c>
      <c r="K313" s="2" t="str">
        <f t="shared" si="65"/>
        <v>Employed</v>
      </c>
      <c r="L313" s="2" t="str">
        <f t="shared" si="66"/>
        <v>Employed</v>
      </c>
      <c r="M313" s="5" t="s">
        <v>21</v>
      </c>
      <c r="N313" s="2" t="str">
        <f t="shared" si="67"/>
        <v>Master</v>
      </c>
      <c r="O313" s="2" t="str">
        <f t="shared" si="68"/>
        <v>Master</v>
      </c>
      <c r="P313" s="4">
        <v>53571</v>
      </c>
      <c r="Q313" s="4">
        <f t="shared" si="69"/>
        <v>53571</v>
      </c>
      <c r="R313" s="18">
        <f t="shared" si="70"/>
        <v>1.4960623324396782</v>
      </c>
      <c r="S313" s="18" t="str">
        <f t="shared" si="71"/>
        <v>Aggressive Borrower</v>
      </c>
      <c r="T313" s="3">
        <v>24</v>
      </c>
      <c r="U313" s="3">
        <f t="shared" si="72"/>
        <v>24</v>
      </c>
      <c r="V313" s="5" t="s">
        <v>22</v>
      </c>
      <c r="W313" s="5" t="s">
        <v>30</v>
      </c>
      <c r="X313" s="4">
        <v>268</v>
      </c>
      <c r="Y313" s="18">
        <v>0.29750265599999998</v>
      </c>
      <c r="Z313" s="5" t="s">
        <v>34</v>
      </c>
      <c r="AA313" s="3">
        <v>29</v>
      </c>
      <c r="AB313" s="4">
        <v>1099</v>
      </c>
      <c r="AC313" s="4">
        <v>2984</v>
      </c>
      <c r="AD313" s="4" t="str">
        <f t="shared" si="73"/>
        <v>Low Income</v>
      </c>
      <c r="AE313" s="4">
        <v>62249</v>
      </c>
      <c r="AF313" s="18">
        <v>0.24104493699999999</v>
      </c>
      <c r="AG313" s="3">
        <v>0</v>
      </c>
      <c r="AH313" s="3">
        <v>48</v>
      </c>
      <c r="AI313" s="2" t="str">
        <f t="shared" si="74"/>
        <v>Medium Risk</v>
      </c>
    </row>
    <row r="314" spans="1:35" x14ac:dyDescent="0.25">
      <c r="A314" s="6">
        <v>43413</v>
      </c>
      <c r="B314" s="3">
        <v>49</v>
      </c>
      <c r="C314" s="3" t="str">
        <f t="shared" si="60"/>
        <v>Senior</v>
      </c>
      <c r="D314" s="4">
        <v>61971</v>
      </c>
      <c r="E314" s="4">
        <f t="shared" si="61"/>
        <v>61971</v>
      </c>
      <c r="F314" s="3">
        <v>494</v>
      </c>
      <c r="G314" s="3">
        <f t="shared" si="62"/>
        <v>494</v>
      </c>
      <c r="H314" s="3" t="str">
        <f t="shared" si="63"/>
        <v>Fair</v>
      </c>
      <c r="I314" s="5" t="s">
        <v>33</v>
      </c>
      <c r="J314" s="2" t="str">
        <f t="shared" si="64"/>
        <v>Self-Employed</v>
      </c>
      <c r="K314" s="2" t="str">
        <f t="shared" si="65"/>
        <v>Self-Employed</v>
      </c>
      <c r="L314" s="2" t="str">
        <f t="shared" si="66"/>
        <v>Self-Employed</v>
      </c>
      <c r="M314" s="5" t="s">
        <v>21</v>
      </c>
      <c r="N314" s="2" t="str">
        <f t="shared" si="67"/>
        <v>Master</v>
      </c>
      <c r="O314" s="2" t="str">
        <f t="shared" si="68"/>
        <v>Master</v>
      </c>
      <c r="P314" s="4">
        <v>24754</v>
      </c>
      <c r="Q314" s="4">
        <f t="shared" si="69"/>
        <v>24754</v>
      </c>
      <c r="R314" s="18">
        <f t="shared" si="70"/>
        <v>0.39944490164754481</v>
      </c>
      <c r="S314" s="18" t="str">
        <f t="shared" si="71"/>
        <v>Conservative Borrower</v>
      </c>
      <c r="T314" s="3">
        <v>108</v>
      </c>
      <c r="U314" s="3">
        <f t="shared" si="72"/>
        <v>108</v>
      </c>
      <c r="V314" s="5" t="s">
        <v>22</v>
      </c>
      <c r="W314" s="5" t="s">
        <v>30</v>
      </c>
      <c r="X314" s="4">
        <v>879</v>
      </c>
      <c r="Y314" s="18">
        <v>0.232919234</v>
      </c>
      <c r="Z314" s="5" t="s">
        <v>24</v>
      </c>
      <c r="AA314" s="3">
        <v>23</v>
      </c>
      <c r="AB314" s="4">
        <v>965</v>
      </c>
      <c r="AC314" s="4">
        <v>5164.25</v>
      </c>
      <c r="AD314" s="4" t="str">
        <f t="shared" si="73"/>
        <v>Medium Income</v>
      </c>
      <c r="AE314" s="4">
        <v>99941</v>
      </c>
      <c r="AF314" s="18">
        <v>0.286708827</v>
      </c>
      <c r="AG314" s="3">
        <v>0</v>
      </c>
      <c r="AH314" s="3">
        <v>54</v>
      </c>
      <c r="AI314" s="2" t="str">
        <f t="shared" si="74"/>
        <v>Medium Risk</v>
      </c>
    </row>
    <row r="315" spans="1:35" x14ac:dyDescent="0.25">
      <c r="A315" s="6">
        <v>43414</v>
      </c>
      <c r="B315" s="3">
        <v>49</v>
      </c>
      <c r="C315" s="3" t="str">
        <f t="shared" si="60"/>
        <v>Senior</v>
      </c>
      <c r="D315" s="4">
        <v>76040</v>
      </c>
      <c r="E315" s="4">
        <f t="shared" si="61"/>
        <v>76040</v>
      </c>
      <c r="F315" s="3">
        <v>600</v>
      </c>
      <c r="G315" s="3">
        <f t="shared" si="62"/>
        <v>600</v>
      </c>
      <c r="H315" s="3" t="str">
        <f t="shared" si="63"/>
        <v>Good</v>
      </c>
      <c r="I315" s="5" t="s">
        <v>20</v>
      </c>
      <c r="J315" s="2" t="str">
        <f t="shared" si="64"/>
        <v>Employed</v>
      </c>
      <c r="K315" s="2" t="str">
        <f t="shared" si="65"/>
        <v>Employed</v>
      </c>
      <c r="L315" s="2" t="str">
        <f t="shared" si="66"/>
        <v>Employed</v>
      </c>
      <c r="M315" s="5" t="s">
        <v>29</v>
      </c>
      <c r="N315" s="2" t="str">
        <f t="shared" si="67"/>
        <v>Bachelor</v>
      </c>
      <c r="O315" s="2" t="str">
        <f t="shared" si="68"/>
        <v>Bachelor</v>
      </c>
      <c r="P315" s="4">
        <v>37175</v>
      </c>
      <c r="Q315" s="4">
        <f t="shared" si="69"/>
        <v>37175</v>
      </c>
      <c r="R315" s="18">
        <f t="shared" si="70"/>
        <v>0.48888742766964755</v>
      </c>
      <c r="S315" s="18" t="str">
        <f t="shared" si="71"/>
        <v>Conservative Borrower</v>
      </c>
      <c r="T315" s="3">
        <v>72</v>
      </c>
      <c r="U315" s="3">
        <f t="shared" si="72"/>
        <v>72</v>
      </c>
      <c r="V315" s="5" t="s">
        <v>26</v>
      </c>
      <c r="W315" s="5" t="s">
        <v>23</v>
      </c>
      <c r="X315" s="4">
        <v>268</v>
      </c>
      <c r="Y315" s="18">
        <v>0.41110550400000001</v>
      </c>
      <c r="Z315" s="5" t="s">
        <v>31</v>
      </c>
      <c r="AA315" s="3">
        <v>17</v>
      </c>
      <c r="AB315" s="4">
        <v>3744</v>
      </c>
      <c r="AC315" s="4">
        <v>6336.6666670000004</v>
      </c>
      <c r="AD315" s="4" t="str">
        <f t="shared" si="73"/>
        <v>Medium Income</v>
      </c>
      <c r="AE315" s="4">
        <v>24547</v>
      </c>
      <c r="AF315" s="18">
        <v>0.20174</v>
      </c>
      <c r="AG315" s="3">
        <v>1</v>
      </c>
      <c r="AH315" s="3">
        <v>44</v>
      </c>
      <c r="AI315" s="2" t="str">
        <f t="shared" si="74"/>
        <v>Medium Risk</v>
      </c>
    </row>
    <row r="316" spans="1:35" x14ac:dyDescent="0.25">
      <c r="A316" s="6">
        <v>43415</v>
      </c>
      <c r="B316" s="3">
        <v>55</v>
      </c>
      <c r="C316" s="3" t="str">
        <f t="shared" si="60"/>
        <v>Senior</v>
      </c>
      <c r="D316" s="4">
        <v>89794</v>
      </c>
      <c r="E316" s="4">
        <f t="shared" si="61"/>
        <v>89794</v>
      </c>
      <c r="F316" s="3">
        <v>582</v>
      </c>
      <c r="G316" s="3">
        <f t="shared" si="62"/>
        <v>582</v>
      </c>
      <c r="H316" s="3" t="str">
        <f t="shared" si="63"/>
        <v>Good</v>
      </c>
      <c r="I316" s="5" t="s">
        <v>20</v>
      </c>
      <c r="J316" s="2" t="str">
        <f t="shared" si="64"/>
        <v>Employed</v>
      </c>
      <c r="K316" s="2" t="str">
        <f t="shared" si="65"/>
        <v>Employed</v>
      </c>
      <c r="L316" s="2" t="str">
        <f t="shared" si="66"/>
        <v>Employed</v>
      </c>
      <c r="M316" s="5" t="s">
        <v>25</v>
      </c>
      <c r="N316" s="2" t="str">
        <f t="shared" si="67"/>
        <v>Associate</v>
      </c>
      <c r="O316" s="2" t="str">
        <f t="shared" si="68"/>
        <v>Associate</v>
      </c>
      <c r="P316" s="4">
        <v>32141</v>
      </c>
      <c r="Q316" s="4">
        <f t="shared" si="69"/>
        <v>32141</v>
      </c>
      <c r="R316" s="18">
        <f t="shared" si="70"/>
        <v>0.35794151056863488</v>
      </c>
      <c r="S316" s="18" t="str">
        <f t="shared" si="71"/>
        <v>Conservative Borrower</v>
      </c>
      <c r="T316" s="3">
        <v>60</v>
      </c>
      <c r="U316" s="3">
        <f t="shared" si="72"/>
        <v>60</v>
      </c>
      <c r="V316" s="5" t="s">
        <v>35</v>
      </c>
      <c r="W316" s="5" t="s">
        <v>30</v>
      </c>
      <c r="X316" s="4">
        <v>459</v>
      </c>
      <c r="Y316" s="18">
        <v>0.42461631999999999</v>
      </c>
      <c r="Z316" s="5" t="s">
        <v>38</v>
      </c>
      <c r="AA316" s="3">
        <v>25</v>
      </c>
      <c r="AB316" s="4">
        <v>432</v>
      </c>
      <c r="AC316" s="4">
        <v>7482.8333329999996</v>
      </c>
      <c r="AD316" s="4" t="str">
        <f t="shared" si="73"/>
        <v>Medium Income</v>
      </c>
      <c r="AE316" s="4">
        <v>255602</v>
      </c>
      <c r="AF316" s="18">
        <v>0.26804846799999998</v>
      </c>
      <c r="AG316" s="3">
        <v>1</v>
      </c>
      <c r="AH316" s="3">
        <v>38.4</v>
      </c>
      <c r="AI316" s="2" t="str">
        <f t="shared" si="74"/>
        <v>Low Risk</v>
      </c>
    </row>
    <row r="317" spans="1:35" x14ac:dyDescent="0.25">
      <c r="A317" s="6">
        <v>43416</v>
      </c>
      <c r="B317" s="3">
        <v>40</v>
      </c>
      <c r="C317" s="3" t="str">
        <f t="shared" si="60"/>
        <v>Senior</v>
      </c>
      <c r="D317" s="4">
        <v>36971</v>
      </c>
      <c r="E317" s="4">
        <f t="shared" si="61"/>
        <v>36971</v>
      </c>
      <c r="F317" s="3">
        <v>611</v>
      </c>
      <c r="G317" s="3">
        <f t="shared" si="62"/>
        <v>611</v>
      </c>
      <c r="H317" s="3" t="str">
        <f t="shared" si="63"/>
        <v>Good</v>
      </c>
      <c r="I317" s="5" t="s">
        <v>20</v>
      </c>
      <c r="J317" s="2" t="str">
        <f t="shared" si="64"/>
        <v>Employed</v>
      </c>
      <c r="K317" s="2" t="str">
        <f t="shared" si="65"/>
        <v>Employed</v>
      </c>
      <c r="L317" s="2" t="str">
        <f t="shared" si="66"/>
        <v>Employed</v>
      </c>
      <c r="M317" s="5" t="s">
        <v>29</v>
      </c>
      <c r="N317" s="2" t="str">
        <f t="shared" si="67"/>
        <v>Bachelor</v>
      </c>
      <c r="O317" s="2" t="str">
        <f t="shared" si="68"/>
        <v>Bachelor</v>
      </c>
      <c r="P317" s="4">
        <v>29198</v>
      </c>
      <c r="Q317" s="4">
        <f t="shared" si="69"/>
        <v>29198</v>
      </c>
      <c r="R317" s="18">
        <f t="shared" si="70"/>
        <v>0.78975413161667252</v>
      </c>
      <c r="S317" s="18" t="str">
        <f t="shared" si="71"/>
        <v>Moderate Borrower</v>
      </c>
      <c r="T317" s="3">
        <v>48</v>
      </c>
      <c r="U317" s="3">
        <f t="shared" si="72"/>
        <v>48</v>
      </c>
      <c r="V317" s="5" t="s">
        <v>22</v>
      </c>
      <c r="W317" s="5" t="s">
        <v>23</v>
      </c>
      <c r="X317" s="4">
        <v>293</v>
      </c>
      <c r="Y317" s="18">
        <v>6.8491576999999998E-2</v>
      </c>
      <c r="Z317" s="5" t="s">
        <v>28</v>
      </c>
      <c r="AA317" s="3">
        <v>31</v>
      </c>
      <c r="AB317" s="4">
        <v>2250</v>
      </c>
      <c r="AC317" s="4">
        <v>3080.916667</v>
      </c>
      <c r="AD317" s="4" t="str">
        <f t="shared" si="73"/>
        <v>Low Income</v>
      </c>
      <c r="AE317" s="4">
        <v>3965</v>
      </c>
      <c r="AF317" s="18">
        <v>0.23360017499999999</v>
      </c>
      <c r="AG317" s="3">
        <v>0</v>
      </c>
      <c r="AH317" s="3">
        <v>47</v>
      </c>
      <c r="AI317" s="2" t="str">
        <f t="shared" si="74"/>
        <v>Medium Risk</v>
      </c>
    </row>
    <row r="318" spans="1:35" x14ac:dyDescent="0.25">
      <c r="A318" s="6">
        <v>43417</v>
      </c>
      <c r="B318" s="3">
        <v>48</v>
      </c>
      <c r="C318" s="3" t="str">
        <f t="shared" si="60"/>
        <v>Senior</v>
      </c>
      <c r="D318" s="4">
        <v>92250</v>
      </c>
      <c r="E318" s="4">
        <f t="shared" si="61"/>
        <v>92250</v>
      </c>
      <c r="F318" s="3">
        <v>498</v>
      </c>
      <c r="G318" s="3">
        <f t="shared" si="62"/>
        <v>498</v>
      </c>
      <c r="H318" s="3" t="str">
        <f t="shared" si="63"/>
        <v>Fair</v>
      </c>
      <c r="I318" s="5" t="s">
        <v>20</v>
      </c>
      <c r="J318" s="2" t="str">
        <f t="shared" si="64"/>
        <v>Employed</v>
      </c>
      <c r="K318" s="2" t="str">
        <f t="shared" si="65"/>
        <v>Employed</v>
      </c>
      <c r="L318" s="2" t="str">
        <f t="shared" si="66"/>
        <v>Employed</v>
      </c>
      <c r="M318" s="5" t="s">
        <v>29</v>
      </c>
      <c r="N318" s="2" t="str">
        <f t="shared" si="67"/>
        <v>Bachelor</v>
      </c>
      <c r="O318" s="2" t="str">
        <f t="shared" si="68"/>
        <v>Bachelor</v>
      </c>
      <c r="P318" s="4">
        <v>36697</v>
      </c>
      <c r="Q318" s="4">
        <f t="shared" si="69"/>
        <v>36697</v>
      </c>
      <c r="R318" s="18">
        <f t="shared" si="70"/>
        <v>0.39779945799457994</v>
      </c>
      <c r="S318" s="18" t="str">
        <f t="shared" si="71"/>
        <v>Conservative Borrower</v>
      </c>
      <c r="T318" s="3">
        <v>96</v>
      </c>
      <c r="U318" s="3">
        <f t="shared" si="72"/>
        <v>96</v>
      </c>
      <c r="V318" s="5" t="s">
        <v>26</v>
      </c>
      <c r="W318" s="5" t="s">
        <v>27</v>
      </c>
      <c r="X318" s="4">
        <v>546</v>
      </c>
      <c r="Y318" s="18">
        <v>0.12780573100000001</v>
      </c>
      <c r="Z318" s="5" t="s">
        <v>24</v>
      </c>
      <c r="AA318" s="3">
        <v>25</v>
      </c>
      <c r="AB318" s="4">
        <v>2542</v>
      </c>
      <c r="AC318" s="4">
        <v>7687.5</v>
      </c>
      <c r="AD318" s="4" t="str">
        <f t="shared" si="73"/>
        <v>Medium Income</v>
      </c>
      <c r="AE318" s="4">
        <v>42950</v>
      </c>
      <c r="AF318" s="18">
        <v>0.30542408900000001</v>
      </c>
      <c r="AG318" s="3">
        <v>0</v>
      </c>
      <c r="AH318" s="3">
        <v>49</v>
      </c>
      <c r="AI318" s="2" t="str">
        <f t="shared" si="74"/>
        <v>Medium Risk</v>
      </c>
    </row>
    <row r="319" spans="1:35" x14ac:dyDescent="0.25">
      <c r="A319" s="6">
        <v>43418</v>
      </c>
      <c r="B319" s="3">
        <v>36</v>
      </c>
      <c r="C319" s="3" t="str">
        <f t="shared" si="60"/>
        <v>Mid</v>
      </c>
      <c r="D319" s="4">
        <v>51610</v>
      </c>
      <c r="E319" s="4">
        <f t="shared" si="61"/>
        <v>51610</v>
      </c>
      <c r="F319" s="3">
        <v>476</v>
      </c>
      <c r="G319" s="3">
        <f t="shared" si="62"/>
        <v>476</v>
      </c>
      <c r="H319" s="3" t="str">
        <f t="shared" si="63"/>
        <v>Fair</v>
      </c>
      <c r="I319" s="5" t="s">
        <v>20</v>
      </c>
      <c r="J319" s="2" t="str">
        <f t="shared" si="64"/>
        <v>Employed</v>
      </c>
      <c r="K319" s="2" t="str">
        <f t="shared" si="65"/>
        <v>Employed</v>
      </c>
      <c r="L319" s="2" t="str">
        <f t="shared" si="66"/>
        <v>Employed</v>
      </c>
      <c r="M319" s="5" t="s">
        <v>25</v>
      </c>
      <c r="N319" s="2" t="str">
        <f t="shared" si="67"/>
        <v>Associate</v>
      </c>
      <c r="O319" s="2" t="str">
        <f t="shared" si="68"/>
        <v>Associate</v>
      </c>
      <c r="P319" s="4">
        <v>19238</v>
      </c>
      <c r="Q319" s="4">
        <f t="shared" si="69"/>
        <v>19238</v>
      </c>
      <c r="R319" s="18">
        <f t="shared" si="70"/>
        <v>0.37275721759348962</v>
      </c>
      <c r="S319" s="18" t="str">
        <f t="shared" si="71"/>
        <v>Conservative Borrower</v>
      </c>
      <c r="T319" s="3">
        <v>96</v>
      </c>
      <c r="U319" s="3">
        <f t="shared" si="72"/>
        <v>96</v>
      </c>
      <c r="V319" s="5" t="s">
        <v>26</v>
      </c>
      <c r="W319" s="5" t="s">
        <v>27</v>
      </c>
      <c r="X319" s="4">
        <v>193</v>
      </c>
      <c r="Y319" s="18">
        <v>0.25436203000000002</v>
      </c>
      <c r="Z319" s="5" t="s">
        <v>38</v>
      </c>
      <c r="AA319" s="3">
        <v>23</v>
      </c>
      <c r="AB319" s="4">
        <v>1200</v>
      </c>
      <c r="AC319" s="4">
        <v>4300.8333329999996</v>
      </c>
      <c r="AD319" s="4" t="str">
        <f t="shared" si="73"/>
        <v>Low Income</v>
      </c>
      <c r="AE319" s="4">
        <v>153721</v>
      </c>
      <c r="AF319" s="18">
        <v>0.36524298500000002</v>
      </c>
      <c r="AG319" s="3">
        <v>0</v>
      </c>
      <c r="AH319" s="3">
        <v>48</v>
      </c>
      <c r="AI319" s="2" t="str">
        <f t="shared" si="74"/>
        <v>Medium Risk</v>
      </c>
    </row>
    <row r="320" spans="1:35" x14ac:dyDescent="0.25">
      <c r="A320" s="6">
        <v>43419</v>
      </c>
      <c r="B320" s="3">
        <v>43</v>
      </c>
      <c r="C320" s="3" t="str">
        <f t="shared" si="60"/>
        <v>Senior</v>
      </c>
      <c r="D320" s="4">
        <v>37703</v>
      </c>
      <c r="E320" s="4">
        <f t="shared" si="61"/>
        <v>37703</v>
      </c>
      <c r="F320" s="3">
        <v>467</v>
      </c>
      <c r="G320" s="3">
        <f t="shared" si="62"/>
        <v>467</v>
      </c>
      <c r="H320" s="3" t="str">
        <f t="shared" si="63"/>
        <v>Fair</v>
      </c>
      <c r="I320" s="5" t="s">
        <v>20</v>
      </c>
      <c r="J320" s="2" t="str">
        <f t="shared" si="64"/>
        <v>Employed</v>
      </c>
      <c r="K320" s="2" t="str">
        <f t="shared" si="65"/>
        <v>Employed</v>
      </c>
      <c r="L320" s="2" t="str">
        <f t="shared" si="66"/>
        <v>Employed</v>
      </c>
      <c r="M320" s="5" t="s">
        <v>32</v>
      </c>
      <c r="N320" s="2" t="str">
        <f t="shared" si="67"/>
        <v>High School</v>
      </c>
      <c r="O320" s="2" t="str">
        <f t="shared" si="68"/>
        <v>High School</v>
      </c>
      <c r="P320" s="4">
        <v>8927</v>
      </c>
      <c r="Q320" s="4">
        <f t="shared" si="69"/>
        <v>8927</v>
      </c>
      <c r="R320" s="18">
        <f t="shared" si="70"/>
        <v>0.23677160968623187</v>
      </c>
      <c r="S320" s="18" t="str">
        <f t="shared" si="71"/>
        <v>Conservative Borrower</v>
      </c>
      <c r="T320" s="3">
        <v>120</v>
      </c>
      <c r="U320" s="3">
        <f t="shared" si="72"/>
        <v>120</v>
      </c>
      <c r="V320" s="5" t="s">
        <v>22</v>
      </c>
      <c r="W320" s="5" t="s">
        <v>27</v>
      </c>
      <c r="X320" s="4">
        <v>287</v>
      </c>
      <c r="Y320" s="18">
        <v>0.124280722</v>
      </c>
      <c r="Z320" s="5" t="s">
        <v>38</v>
      </c>
      <c r="AA320" s="3">
        <v>27</v>
      </c>
      <c r="AB320" s="4">
        <v>3812</v>
      </c>
      <c r="AC320" s="4">
        <v>3141.916667</v>
      </c>
      <c r="AD320" s="4" t="str">
        <f t="shared" si="73"/>
        <v>Low Income</v>
      </c>
      <c r="AE320" s="4">
        <v>455394</v>
      </c>
      <c r="AF320" s="18">
        <v>0.36111139799999997</v>
      </c>
      <c r="AG320" s="3">
        <v>0</v>
      </c>
      <c r="AH320" s="3">
        <v>45</v>
      </c>
      <c r="AI320" s="2" t="str">
        <f t="shared" si="74"/>
        <v>Medium Risk</v>
      </c>
    </row>
    <row r="321" spans="1:35" x14ac:dyDescent="0.25">
      <c r="A321" s="6">
        <v>43420</v>
      </c>
      <c r="B321" s="3">
        <v>38</v>
      </c>
      <c r="C321" s="3" t="str">
        <f t="shared" si="60"/>
        <v>Mid</v>
      </c>
      <c r="D321" s="4">
        <v>141114</v>
      </c>
      <c r="E321" s="4">
        <f t="shared" si="61"/>
        <v>141114</v>
      </c>
      <c r="F321" s="3">
        <v>544</v>
      </c>
      <c r="G321" s="3">
        <f t="shared" si="62"/>
        <v>544</v>
      </c>
      <c r="H321" s="3" t="str">
        <f t="shared" si="63"/>
        <v>Fair</v>
      </c>
      <c r="I321" s="5" t="s">
        <v>20</v>
      </c>
      <c r="J321" s="2" t="str">
        <f t="shared" si="64"/>
        <v>Employed</v>
      </c>
      <c r="K321" s="2" t="str">
        <f t="shared" si="65"/>
        <v>Employed</v>
      </c>
      <c r="L321" s="2" t="str">
        <f t="shared" si="66"/>
        <v>Employed</v>
      </c>
      <c r="M321" s="5" t="s">
        <v>32</v>
      </c>
      <c r="N321" s="2" t="str">
        <f t="shared" si="67"/>
        <v>High School</v>
      </c>
      <c r="O321" s="2" t="str">
        <f t="shared" si="68"/>
        <v>High School</v>
      </c>
      <c r="P321" s="4">
        <v>25539</v>
      </c>
      <c r="Q321" s="4">
        <f t="shared" si="69"/>
        <v>25539</v>
      </c>
      <c r="R321" s="18">
        <f t="shared" si="70"/>
        <v>0.18098133424040139</v>
      </c>
      <c r="S321" s="18" t="str">
        <f t="shared" si="71"/>
        <v>Conservative Borrower</v>
      </c>
      <c r="T321" s="3">
        <v>48</v>
      </c>
      <c r="U321" s="3">
        <f t="shared" si="72"/>
        <v>48</v>
      </c>
      <c r="V321" s="5" t="s">
        <v>22</v>
      </c>
      <c r="W321" s="5" t="s">
        <v>27</v>
      </c>
      <c r="X321" s="4">
        <v>297</v>
      </c>
      <c r="Y321" s="18">
        <v>0.12392236299999999</v>
      </c>
      <c r="Z321" s="5" t="s">
        <v>34</v>
      </c>
      <c r="AA321" s="3">
        <v>20</v>
      </c>
      <c r="AB321" s="4">
        <v>5958</v>
      </c>
      <c r="AC321" s="4">
        <v>11759.5</v>
      </c>
      <c r="AD321" s="4" t="str">
        <f t="shared" si="73"/>
        <v>Medium Income</v>
      </c>
      <c r="AE321" s="4">
        <v>27704</v>
      </c>
      <c r="AF321" s="18">
        <v>0.23102165099999999</v>
      </c>
      <c r="AG321" s="3">
        <v>1</v>
      </c>
      <c r="AH321" s="3">
        <v>40</v>
      </c>
      <c r="AI321" s="2" t="str">
        <f t="shared" si="74"/>
        <v>Medium Risk</v>
      </c>
    </row>
    <row r="322" spans="1:35" x14ac:dyDescent="0.25">
      <c r="A322" s="6">
        <v>43421</v>
      </c>
      <c r="B322" s="3">
        <v>41</v>
      </c>
      <c r="C322" s="3" t="str">
        <f t="shared" ref="C322:C385" si="75">IF(B322&lt;25,"Young",IF(B322&lt;40,"Mid",IF(B322&lt;60,"Senior","Old")))</f>
        <v>Senior</v>
      </c>
      <c r="D322" s="4">
        <v>34960</v>
      </c>
      <c r="E322" s="4">
        <f t="shared" ref="E322:E385" si="76">IF(D322="",AC322*12,D322)</f>
        <v>34960</v>
      </c>
      <c r="F322" s="3">
        <v>545</v>
      </c>
      <c r="G322" s="3">
        <f t="shared" ref="G322:G385" si="77">IF(F322="",AVERAGEIF($AA$2:$AA$2648,AA322,$F$2:$F$2648),F322)</f>
        <v>545</v>
      </c>
      <c r="H322" s="3" t="str">
        <f t="shared" ref="H322:H385" si="78">IF(G322&lt;450,"Poor", IF(G322&lt;550,"Fair",IF(G322&lt;650,"Good","Excellent")))</f>
        <v>Fair</v>
      </c>
      <c r="I322" s="5" t="s">
        <v>20</v>
      </c>
      <c r="J322" s="2" t="str">
        <f t="shared" ref="J322:J385" si="79">TRIM(CLEAN(I322))</f>
        <v>Employed</v>
      </c>
      <c r="K322" s="2" t="str">
        <f t="shared" ref="K322:K385" si="80">PROPER(J322)</f>
        <v>Employed</v>
      </c>
      <c r="L322" s="2" t="str">
        <f t="shared" ref="L322:L385" si="81">IF(K322="","Employed",K322)</f>
        <v>Employed</v>
      </c>
      <c r="M322" s="5" t="s">
        <v>32</v>
      </c>
      <c r="N322" s="2" t="str">
        <f t="shared" ref="N322:N385" si="82">TRIM(CLEAN(M322))</f>
        <v>High School</v>
      </c>
      <c r="O322" s="2" t="str">
        <f t="shared" ref="O322:O385" si="83">IF(N322="","Bachelor",N322)</f>
        <v>High School</v>
      </c>
      <c r="P322" s="4">
        <v>36928</v>
      </c>
      <c r="Q322" s="4">
        <f t="shared" ref="Q322:Q385" si="84">IF(P322="",(AVERAGEIFS($P$2:$P$2648,$Z$2:$Z$2648,Z322,$AD$2:$AD$2648,AD322)),P322)</f>
        <v>36928</v>
      </c>
      <c r="R322" s="18">
        <f t="shared" ref="R322:R385" si="85">Q322/E322</f>
        <v>1.0562929061784898</v>
      </c>
      <c r="S322" s="18" t="str">
        <f t="shared" ref="S322:S385" si="86">IF(R322 &lt;= 0.5, "Conservative Borrower", IF(R322 &lt;= 1, "Moderate Borrower", "Aggressive Borrower"))</f>
        <v>Aggressive Borrower</v>
      </c>
      <c r="T322" s="3">
        <v>48</v>
      </c>
      <c r="U322" s="3">
        <f t="shared" ref="U322:U385" si="87">IF(T322="",AVERAGEIFS($T$2:$T$2648,$Z$2:$Z$2648,Z322,$AD$2:$AD$2648,AD322),T322)</f>
        <v>48</v>
      </c>
      <c r="V322" s="5" t="s">
        <v>22</v>
      </c>
      <c r="W322" s="5" t="s">
        <v>34</v>
      </c>
      <c r="X322" s="4">
        <v>721</v>
      </c>
      <c r="Y322" s="18">
        <v>0.274058417</v>
      </c>
      <c r="Z322" s="5" t="s">
        <v>28</v>
      </c>
      <c r="AA322" s="3">
        <v>18</v>
      </c>
      <c r="AB322" s="4">
        <v>23215</v>
      </c>
      <c r="AC322" s="4">
        <v>2913.333333</v>
      </c>
      <c r="AD322" s="4" t="str">
        <f t="shared" ref="AD322:AD385" si="88">IF(AC322&lt;=5000,"Low Income",IF(AC322&lt;=12000,"Medium Income","High Income"))</f>
        <v>Low Income</v>
      </c>
      <c r="AE322" s="4">
        <v>1326</v>
      </c>
      <c r="AF322" s="18">
        <v>0.28201285100000001</v>
      </c>
      <c r="AG322" s="3">
        <v>0</v>
      </c>
      <c r="AH322" s="3">
        <v>56</v>
      </c>
      <c r="AI322" s="2" t="str">
        <f t="shared" ref="AI322:AI385" si="89">IF(AH322&lt;40,"Low Risk", IF(AH322&lt;55,"Medium Risk", IF(AH322&lt;70,"High Risk","Very High Risk")))</f>
        <v>High Risk</v>
      </c>
    </row>
    <row r="323" spans="1:35" x14ac:dyDescent="0.25">
      <c r="A323" s="6">
        <v>43422</v>
      </c>
      <c r="B323" s="3">
        <v>47</v>
      </c>
      <c r="C323" s="3" t="str">
        <f t="shared" si="75"/>
        <v>Senior</v>
      </c>
      <c r="D323" s="4">
        <v>28900</v>
      </c>
      <c r="E323" s="4">
        <f t="shared" si="76"/>
        <v>28900</v>
      </c>
      <c r="F323" s="3">
        <v>599</v>
      </c>
      <c r="G323" s="3">
        <f t="shared" si="77"/>
        <v>599</v>
      </c>
      <c r="H323" s="3" t="str">
        <f t="shared" si="78"/>
        <v>Good</v>
      </c>
      <c r="I323" s="5" t="s">
        <v>20</v>
      </c>
      <c r="J323" s="2" t="str">
        <f t="shared" si="79"/>
        <v>Employed</v>
      </c>
      <c r="K323" s="2" t="str">
        <f t="shared" si="80"/>
        <v>Employed</v>
      </c>
      <c r="L323" s="2" t="str">
        <f t="shared" si="81"/>
        <v>Employed</v>
      </c>
      <c r="N323" s="2" t="str">
        <f t="shared" si="82"/>
        <v/>
      </c>
      <c r="O323" s="2" t="str">
        <f t="shared" si="83"/>
        <v>Bachelor</v>
      </c>
      <c r="P323" s="4">
        <v>17636</v>
      </c>
      <c r="Q323" s="4">
        <f t="shared" si="84"/>
        <v>17636</v>
      </c>
      <c r="R323" s="18">
        <f t="shared" si="85"/>
        <v>0.61024221453287197</v>
      </c>
      <c r="S323" s="18" t="str">
        <f t="shared" si="86"/>
        <v>Moderate Borrower</v>
      </c>
      <c r="T323" s="3">
        <v>60</v>
      </c>
      <c r="U323" s="3">
        <f t="shared" si="87"/>
        <v>60</v>
      </c>
      <c r="V323" s="5" t="s">
        <v>22</v>
      </c>
      <c r="W323" s="5" t="s">
        <v>23</v>
      </c>
      <c r="X323" s="4">
        <v>603</v>
      </c>
      <c r="Y323" s="18">
        <v>0.25134009099999999</v>
      </c>
      <c r="Z323" s="5" t="s">
        <v>28</v>
      </c>
      <c r="AA323" s="3">
        <v>18</v>
      </c>
      <c r="AB323" s="4">
        <v>2950</v>
      </c>
      <c r="AC323" s="4">
        <v>2408.333333</v>
      </c>
      <c r="AD323" s="4" t="str">
        <f t="shared" si="88"/>
        <v>Low Income</v>
      </c>
      <c r="AE323" s="4">
        <v>59198</v>
      </c>
      <c r="AF323" s="18">
        <v>0.18800763200000001</v>
      </c>
      <c r="AG323" s="3">
        <v>0</v>
      </c>
      <c r="AH323" s="3">
        <v>63</v>
      </c>
      <c r="AI323" s="2" t="str">
        <f t="shared" si="89"/>
        <v>High Risk</v>
      </c>
    </row>
    <row r="324" spans="1:35" x14ac:dyDescent="0.25">
      <c r="A324" s="6">
        <v>43423</v>
      </c>
      <c r="B324" s="3">
        <v>30</v>
      </c>
      <c r="C324" s="3" t="str">
        <f t="shared" si="75"/>
        <v>Mid</v>
      </c>
      <c r="E324" s="4">
        <f t="shared" si="76"/>
        <v>27888</v>
      </c>
      <c r="F324" s="3">
        <v>530</v>
      </c>
      <c r="G324" s="3">
        <f t="shared" si="77"/>
        <v>530</v>
      </c>
      <c r="H324" s="3" t="str">
        <f t="shared" si="78"/>
        <v>Fair</v>
      </c>
      <c r="I324" s="5" t="s">
        <v>45</v>
      </c>
      <c r="J324" s="2" t="str">
        <f t="shared" si="79"/>
        <v>Unemployed</v>
      </c>
      <c r="K324" s="2" t="str">
        <f t="shared" si="80"/>
        <v>Unemployed</v>
      </c>
      <c r="L324" s="2" t="str">
        <f t="shared" si="81"/>
        <v>Unemployed</v>
      </c>
      <c r="M324" s="5" t="s">
        <v>21</v>
      </c>
      <c r="N324" s="2" t="str">
        <f t="shared" si="82"/>
        <v>Master</v>
      </c>
      <c r="O324" s="2" t="str">
        <f t="shared" si="83"/>
        <v>Master</v>
      </c>
      <c r="P324" s="4">
        <v>25677</v>
      </c>
      <c r="Q324" s="4">
        <f t="shared" si="84"/>
        <v>25677</v>
      </c>
      <c r="R324" s="18">
        <f t="shared" si="85"/>
        <v>0.92071858864027534</v>
      </c>
      <c r="S324" s="18" t="str">
        <f t="shared" si="86"/>
        <v>Moderate Borrower</v>
      </c>
      <c r="U324" s="3">
        <f t="shared" si="87"/>
        <v>54.618025751072963</v>
      </c>
      <c r="V324" s="5" t="s">
        <v>26</v>
      </c>
      <c r="W324" s="5" t="s">
        <v>30</v>
      </c>
      <c r="X324" s="4">
        <v>777</v>
      </c>
      <c r="Y324" s="18">
        <v>0.39991739900000001</v>
      </c>
      <c r="Z324" s="5" t="s">
        <v>24</v>
      </c>
      <c r="AA324" s="3">
        <v>19</v>
      </c>
      <c r="AB324" s="4">
        <v>3254</v>
      </c>
      <c r="AC324" s="4">
        <v>2324</v>
      </c>
      <c r="AD324" s="4" t="str">
        <f t="shared" si="88"/>
        <v>Low Income</v>
      </c>
      <c r="AE324" s="4">
        <v>47554</v>
      </c>
      <c r="AF324" s="18">
        <v>0.25564847400000001</v>
      </c>
      <c r="AG324" s="3">
        <v>0</v>
      </c>
      <c r="AH324" s="3">
        <v>58</v>
      </c>
      <c r="AI324" s="2" t="str">
        <f t="shared" si="89"/>
        <v>High Risk</v>
      </c>
    </row>
    <row r="325" spans="1:35" x14ac:dyDescent="0.25">
      <c r="A325" s="6">
        <v>43424</v>
      </c>
      <c r="B325" s="3">
        <v>65</v>
      </c>
      <c r="C325" s="3" t="str">
        <f t="shared" si="75"/>
        <v>Old</v>
      </c>
      <c r="D325" s="4">
        <v>75116</v>
      </c>
      <c r="E325" s="4">
        <f t="shared" si="76"/>
        <v>75116</v>
      </c>
      <c r="F325" s="3">
        <v>610</v>
      </c>
      <c r="G325" s="3">
        <f t="shared" si="77"/>
        <v>610</v>
      </c>
      <c r="H325" s="3" t="str">
        <f t="shared" si="78"/>
        <v>Good</v>
      </c>
      <c r="I325" s="5" t="s">
        <v>20</v>
      </c>
      <c r="J325" s="2" t="str">
        <f t="shared" si="79"/>
        <v>Employed</v>
      </c>
      <c r="K325" s="2" t="str">
        <f t="shared" si="80"/>
        <v>Employed</v>
      </c>
      <c r="L325" s="2" t="str">
        <f t="shared" si="81"/>
        <v>Employed</v>
      </c>
      <c r="M325" s="5" t="s">
        <v>25</v>
      </c>
      <c r="N325" s="2" t="str">
        <f t="shared" si="82"/>
        <v>Associate</v>
      </c>
      <c r="O325" s="2" t="str">
        <f t="shared" si="83"/>
        <v>Associate</v>
      </c>
      <c r="P325" s="4">
        <v>6549</v>
      </c>
      <c r="Q325" s="4">
        <f t="shared" si="84"/>
        <v>6549</v>
      </c>
      <c r="R325" s="18">
        <f t="shared" si="85"/>
        <v>8.7185153629053727E-2</v>
      </c>
      <c r="S325" s="18" t="str">
        <f t="shared" si="86"/>
        <v>Conservative Borrower</v>
      </c>
      <c r="T325" s="3">
        <v>108</v>
      </c>
      <c r="U325" s="3">
        <f t="shared" si="87"/>
        <v>108</v>
      </c>
      <c r="V325" s="5" t="s">
        <v>22</v>
      </c>
      <c r="W325" s="5" t="s">
        <v>23</v>
      </c>
      <c r="X325" s="4">
        <v>267</v>
      </c>
      <c r="Y325" s="18">
        <v>0.114880048</v>
      </c>
      <c r="Z325" s="5" t="s">
        <v>38</v>
      </c>
      <c r="AA325" s="3">
        <v>25</v>
      </c>
      <c r="AB325" s="4">
        <v>2150</v>
      </c>
      <c r="AC325" s="4">
        <v>6259.6666670000004</v>
      </c>
      <c r="AD325" s="4" t="str">
        <f t="shared" si="88"/>
        <v>Medium Income</v>
      </c>
      <c r="AE325" s="4">
        <v>1381</v>
      </c>
      <c r="AF325" s="18">
        <v>0.22248890700000001</v>
      </c>
      <c r="AG325" s="3">
        <v>0</v>
      </c>
      <c r="AH325" s="3">
        <v>60</v>
      </c>
      <c r="AI325" s="2" t="str">
        <f t="shared" si="89"/>
        <v>High Risk</v>
      </c>
    </row>
    <row r="326" spans="1:35" x14ac:dyDescent="0.25">
      <c r="A326" s="6">
        <v>43425</v>
      </c>
      <c r="B326" s="3">
        <v>27</v>
      </c>
      <c r="C326" s="3" t="str">
        <f t="shared" si="75"/>
        <v>Mid</v>
      </c>
      <c r="E326" s="4">
        <f t="shared" si="76"/>
        <v>19398.999995999999</v>
      </c>
      <c r="F326" s="3">
        <v>546</v>
      </c>
      <c r="G326" s="3">
        <f t="shared" si="77"/>
        <v>546</v>
      </c>
      <c r="H326" s="3" t="str">
        <f t="shared" si="78"/>
        <v>Fair</v>
      </c>
      <c r="I326" s="5" t="s">
        <v>20</v>
      </c>
      <c r="J326" s="2" t="str">
        <f t="shared" si="79"/>
        <v>Employed</v>
      </c>
      <c r="K326" s="2" t="str">
        <f t="shared" si="80"/>
        <v>Employed</v>
      </c>
      <c r="L326" s="2" t="str">
        <f t="shared" si="81"/>
        <v>Employed</v>
      </c>
      <c r="M326" s="5" t="s">
        <v>32</v>
      </c>
      <c r="N326" s="2" t="str">
        <f t="shared" si="82"/>
        <v>High School</v>
      </c>
      <c r="O326" s="2" t="str">
        <f t="shared" si="83"/>
        <v>High School</v>
      </c>
      <c r="P326" s="4">
        <v>32442</v>
      </c>
      <c r="Q326" s="4">
        <f t="shared" si="84"/>
        <v>32442</v>
      </c>
      <c r="R326" s="18">
        <f t="shared" si="85"/>
        <v>1.6723542454090117</v>
      </c>
      <c r="S326" s="18" t="str">
        <f t="shared" si="86"/>
        <v>Aggressive Borrower</v>
      </c>
      <c r="U326" s="3">
        <f t="shared" si="87"/>
        <v>53.018181818181816</v>
      </c>
      <c r="V326" s="5" t="s">
        <v>26</v>
      </c>
      <c r="W326" s="5" t="s">
        <v>23</v>
      </c>
      <c r="X326" s="4">
        <v>133</v>
      </c>
      <c r="Y326" s="18">
        <v>0.210766332</v>
      </c>
      <c r="Z326" s="5" t="s">
        <v>28</v>
      </c>
      <c r="AA326" s="3">
        <v>28</v>
      </c>
      <c r="AB326" s="4">
        <v>1713</v>
      </c>
      <c r="AC326" s="4">
        <v>1616.583333</v>
      </c>
      <c r="AD326" s="4" t="str">
        <f t="shared" si="88"/>
        <v>Low Income</v>
      </c>
      <c r="AE326" s="4">
        <v>2484</v>
      </c>
      <c r="AF326" s="18">
        <v>0.212549448</v>
      </c>
      <c r="AG326" s="3">
        <v>0</v>
      </c>
      <c r="AH326" s="3">
        <v>55</v>
      </c>
      <c r="AI326" s="2" t="str">
        <f t="shared" si="89"/>
        <v>High Risk</v>
      </c>
    </row>
    <row r="327" spans="1:35" x14ac:dyDescent="0.25">
      <c r="A327" s="6">
        <v>43426</v>
      </c>
      <c r="B327" s="3">
        <v>25</v>
      </c>
      <c r="C327" s="3" t="str">
        <f t="shared" si="75"/>
        <v>Mid</v>
      </c>
      <c r="D327" s="4">
        <v>62204</v>
      </c>
      <c r="E327" s="4">
        <f t="shared" si="76"/>
        <v>62204</v>
      </c>
      <c r="F327" s="3">
        <v>380</v>
      </c>
      <c r="G327" s="3">
        <f t="shared" si="77"/>
        <v>380</v>
      </c>
      <c r="H327" s="3" t="str">
        <f t="shared" si="78"/>
        <v>Poor</v>
      </c>
      <c r="I327" s="5" t="s">
        <v>20</v>
      </c>
      <c r="J327" s="2" t="str">
        <f t="shared" si="79"/>
        <v>Employed</v>
      </c>
      <c r="K327" s="2" t="str">
        <f t="shared" si="80"/>
        <v>Employed</v>
      </c>
      <c r="L327" s="2" t="str">
        <f t="shared" si="81"/>
        <v>Employed</v>
      </c>
      <c r="M327" s="5" t="s">
        <v>32</v>
      </c>
      <c r="N327" s="2" t="str">
        <f t="shared" si="82"/>
        <v>High School</v>
      </c>
      <c r="O327" s="2" t="str">
        <f t="shared" si="83"/>
        <v>High School</v>
      </c>
      <c r="P327" s="4">
        <v>14467</v>
      </c>
      <c r="Q327" s="4">
        <f t="shared" si="84"/>
        <v>14467</v>
      </c>
      <c r="R327" s="18">
        <f t="shared" si="85"/>
        <v>0.23257346794418365</v>
      </c>
      <c r="S327" s="18" t="str">
        <f t="shared" si="86"/>
        <v>Conservative Borrower</v>
      </c>
      <c r="T327" s="3">
        <v>120</v>
      </c>
      <c r="U327" s="3">
        <f t="shared" si="87"/>
        <v>120</v>
      </c>
      <c r="V327" s="5" t="s">
        <v>22</v>
      </c>
      <c r="W327" s="5" t="s">
        <v>30</v>
      </c>
      <c r="X327" s="4">
        <v>243</v>
      </c>
      <c r="Y327" s="18">
        <v>0.58034763599999994</v>
      </c>
      <c r="Z327" s="5" t="s">
        <v>28</v>
      </c>
      <c r="AA327" s="3">
        <v>21</v>
      </c>
      <c r="AB327" s="4">
        <v>2205</v>
      </c>
      <c r="AC327" s="4">
        <v>5183.6666670000004</v>
      </c>
      <c r="AD327" s="4" t="str">
        <f t="shared" si="88"/>
        <v>Medium Income</v>
      </c>
      <c r="AE327" s="4">
        <v>189158</v>
      </c>
      <c r="AF327" s="18">
        <v>0.419029068</v>
      </c>
      <c r="AG327" s="3">
        <v>0</v>
      </c>
      <c r="AH327" s="3">
        <v>54</v>
      </c>
      <c r="AI327" s="2" t="str">
        <f t="shared" si="89"/>
        <v>Medium Risk</v>
      </c>
    </row>
    <row r="328" spans="1:35" x14ac:dyDescent="0.25">
      <c r="A328" s="6">
        <v>43427</v>
      </c>
      <c r="B328" s="3">
        <v>53</v>
      </c>
      <c r="C328" s="3" t="str">
        <f t="shared" si="75"/>
        <v>Senior</v>
      </c>
      <c r="D328" s="4">
        <v>28908</v>
      </c>
      <c r="E328" s="4">
        <f t="shared" si="76"/>
        <v>28908</v>
      </c>
      <c r="G328" s="3">
        <f t="shared" si="77"/>
        <v>566.45263157894738</v>
      </c>
      <c r="H328" s="3" t="str">
        <f t="shared" si="78"/>
        <v>Good</v>
      </c>
      <c r="I328" s="5" t="s">
        <v>20</v>
      </c>
      <c r="J328" s="2" t="str">
        <f t="shared" si="79"/>
        <v>Employed</v>
      </c>
      <c r="K328" s="2" t="str">
        <f t="shared" si="80"/>
        <v>Employed</v>
      </c>
      <c r="L328" s="2" t="str">
        <f t="shared" si="81"/>
        <v>Employed</v>
      </c>
      <c r="N328" s="2" t="str">
        <f t="shared" si="82"/>
        <v/>
      </c>
      <c r="O328" s="2" t="str">
        <f t="shared" si="83"/>
        <v>Bachelor</v>
      </c>
      <c r="P328" s="4">
        <v>8569</v>
      </c>
      <c r="Q328" s="4">
        <f t="shared" si="84"/>
        <v>8569</v>
      </c>
      <c r="R328" s="18">
        <f t="shared" si="85"/>
        <v>0.29642313546423138</v>
      </c>
      <c r="S328" s="18" t="str">
        <f t="shared" si="86"/>
        <v>Conservative Borrower</v>
      </c>
      <c r="T328" s="3">
        <v>36</v>
      </c>
      <c r="U328" s="3">
        <f t="shared" si="87"/>
        <v>36</v>
      </c>
      <c r="V328" s="5" t="s">
        <v>22</v>
      </c>
      <c r="W328" s="5" t="s">
        <v>30</v>
      </c>
      <c r="X328" s="4">
        <v>434</v>
      </c>
      <c r="Y328" s="18">
        <v>0.19353654200000001</v>
      </c>
      <c r="Z328" s="5" t="s">
        <v>24</v>
      </c>
      <c r="AA328" s="3">
        <v>22</v>
      </c>
      <c r="AB328" s="4">
        <v>8040</v>
      </c>
      <c r="AC328" s="4">
        <v>2409</v>
      </c>
      <c r="AD328" s="4" t="str">
        <f t="shared" si="88"/>
        <v>Low Income</v>
      </c>
      <c r="AE328" s="4">
        <v>2610</v>
      </c>
      <c r="AF328" s="18">
        <v>0.18259652800000001</v>
      </c>
      <c r="AG328" s="3">
        <v>0</v>
      </c>
      <c r="AH328" s="3">
        <v>51</v>
      </c>
      <c r="AI328" s="2" t="str">
        <f t="shared" si="89"/>
        <v>Medium Risk</v>
      </c>
    </row>
    <row r="329" spans="1:35" x14ac:dyDescent="0.25">
      <c r="A329" s="6">
        <v>43428</v>
      </c>
      <c r="B329" s="3">
        <v>49</v>
      </c>
      <c r="C329" s="3" t="str">
        <f t="shared" si="75"/>
        <v>Senior</v>
      </c>
      <c r="D329" s="4">
        <v>46181</v>
      </c>
      <c r="E329" s="4">
        <f t="shared" si="76"/>
        <v>46181</v>
      </c>
      <c r="F329" s="3">
        <v>585</v>
      </c>
      <c r="G329" s="3">
        <f t="shared" si="77"/>
        <v>585</v>
      </c>
      <c r="H329" s="3" t="str">
        <f t="shared" si="78"/>
        <v>Good</v>
      </c>
      <c r="J329" s="2" t="str">
        <f t="shared" si="79"/>
        <v/>
      </c>
      <c r="K329" s="2" t="str">
        <f t="shared" si="80"/>
        <v/>
      </c>
      <c r="L329" s="2" t="str">
        <f t="shared" si="81"/>
        <v>Employed</v>
      </c>
      <c r="M329" s="5" t="s">
        <v>32</v>
      </c>
      <c r="N329" s="2" t="str">
        <f t="shared" si="82"/>
        <v>High School</v>
      </c>
      <c r="O329" s="2" t="str">
        <f t="shared" si="83"/>
        <v>High School</v>
      </c>
      <c r="P329" s="4">
        <v>32753</v>
      </c>
      <c r="Q329" s="4">
        <f t="shared" si="84"/>
        <v>32753</v>
      </c>
      <c r="R329" s="18">
        <f t="shared" si="85"/>
        <v>0.70923106905437305</v>
      </c>
      <c r="S329" s="18" t="str">
        <f t="shared" si="86"/>
        <v>Moderate Borrower</v>
      </c>
      <c r="T329" s="3">
        <v>72</v>
      </c>
      <c r="U329" s="3">
        <f t="shared" si="87"/>
        <v>72</v>
      </c>
      <c r="V329" s="5" t="s">
        <v>26</v>
      </c>
      <c r="W329" s="5" t="s">
        <v>23</v>
      </c>
      <c r="X329" s="4">
        <v>374</v>
      </c>
      <c r="Y329" s="18">
        <v>0.53660264300000005</v>
      </c>
      <c r="Z329" s="5" t="s">
        <v>38</v>
      </c>
      <c r="AA329" s="3">
        <v>17</v>
      </c>
      <c r="AB329" s="4">
        <v>2437</v>
      </c>
      <c r="AC329" s="4">
        <v>3848.416667</v>
      </c>
      <c r="AD329" s="4" t="str">
        <f t="shared" si="88"/>
        <v>Low Income</v>
      </c>
      <c r="AE329" s="4">
        <v>119001</v>
      </c>
      <c r="AF329" s="18">
        <v>0.27313778</v>
      </c>
      <c r="AG329" s="3">
        <v>0</v>
      </c>
      <c r="AH329" s="3">
        <v>59</v>
      </c>
      <c r="AI329" s="2" t="str">
        <f t="shared" si="89"/>
        <v>High Risk</v>
      </c>
    </row>
    <row r="330" spans="1:35" x14ac:dyDescent="0.25">
      <c r="A330" s="6">
        <v>43429</v>
      </c>
      <c r="B330" s="3">
        <v>47</v>
      </c>
      <c r="C330" s="3" t="str">
        <f t="shared" si="75"/>
        <v>Senior</v>
      </c>
      <c r="D330" s="4">
        <v>190649</v>
      </c>
      <c r="E330" s="4">
        <f t="shared" si="76"/>
        <v>190649</v>
      </c>
      <c r="F330" s="3">
        <v>599</v>
      </c>
      <c r="G330" s="3">
        <f t="shared" si="77"/>
        <v>599</v>
      </c>
      <c r="H330" s="3" t="str">
        <f t="shared" si="78"/>
        <v>Good</v>
      </c>
      <c r="I330" s="5" t="s">
        <v>33</v>
      </c>
      <c r="J330" s="2" t="str">
        <f t="shared" si="79"/>
        <v>Self-Employed</v>
      </c>
      <c r="K330" s="2" t="str">
        <f t="shared" si="80"/>
        <v>Self-Employed</v>
      </c>
      <c r="L330" s="2" t="str">
        <f t="shared" si="81"/>
        <v>Self-Employed</v>
      </c>
      <c r="M330" s="5" t="s">
        <v>25</v>
      </c>
      <c r="N330" s="2" t="str">
        <f t="shared" si="82"/>
        <v>Associate</v>
      </c>
      <c r="O330" s="2" t="str">
        <f t="shared" si="83"/>
        <v>Associate</v>
      </c>
      <c r="P330" s="4">
        <v>19937</v>
      </c>
      <c r="Q330" s="4">
        <f t="shared" si="84"/>
        <v>19937</v>
      </c>
      <c r="R330" s="18">
        <f t="shared" si="85"/>
        <v>0.10457437489837346</v>
      </c>
      <c r="S330" s="18" t="str">
        <f t="shared" si="86"/>
        <v>Conservative Borrower</v>
      </c>
      <c r="T330" s="3">
        <v>48</v>
      </c>
      <c r="U330" s="3">
        <f t="shared" si="87"/>
        <v>48</v>
      </c>
      <c r="V330" s="5" t="s">
        <v>44</v>
      </c>
      <c r="W330" s="5" t="s">
        <v>23</v>
      </c>
      <c r="X330" s="4">
        <v>685</v>
      </c>
      <c r="Y330" s="18">
        <v>0.207827183</v>
      </c>
      <c r="Z330" s="5" t="s">
        <v>38</v>
      </c>
      <c r="AA330" s="3">
        <v>24</v>
      </c>
      <c r="AB330" s="4">
        <v>12872</v>
      </c>
      <c r="AC330" s="4">
        <v>15887.416670000001</v>
      </c>
      <c r="AD330" s="4" t="str">
        <f t="shared" si="88"/>
        <v>High Income</v>
      </c>
      <c r="AE330" s="4">
        <v>13252</v>
      </c>
      <c r="AF330" s="18">
        <v>0.25852439999999999</v>
      </c>
      <c r="AG330" s="3">
        <v>1</v>
      </c>
      <c r="AH330" s="3">
        <v>42.4</v>
      </c>
      <c r="AI330" s="2" t="str">
        <f t="shared" si="89"/>
        <v>Medium Risk</v>
      </c>
    </row>
    <row r="331" spans="1:35" x14ac:dyDescent="0.25">
      <c r="A331" s="6">
        <v>43430</v>
      </c>
      <c r="B331" s="3">
        <v>47</v>
      </c>
      <c r="C331" s="3" t="str">
        <f t="shared" si="75"/>
        <v>Senior</v>
      </c>
      <c r="D331" s="4">
        <v>25914</v>
      </c>
      <c r="E331" s="4">
        <f t="shared" si="76"/>
        <v>25914</v>
      </c>
      <c r="F331" s="3">
        <v>438</v>
      </c>
      <c r="G331" s="3">
        <f t="shared" si="77"/>
        <v>438</v>
      </c>
      <c r="H331" s="3" t="str">
        <f t="shared" si="78"/>
        <v>Poor</v>
      </c>
      <c r="I331" s="5" t="s">
        <v>45</v>
      </c>
      <c r="J331" s="2" t="str">
        <f t="shared" si="79"/>
        <v>Unemployed</v>
      </c>
      <c r="K331" s="2" t="str">
        <f t="shared" si="80"/>
        <v>Unemployed</v>
      </c>
      <c r="L331" s="2" t="str">
        <f t="shared" si="81"/>
        <v>Unemployed</v>
      </c>
      <c r="M331" s="5" t="s">
        <v>32</v>
      </c>
      <c r="N331" s="2" t="str">
        <f t="shared" si="82"/>
        <v>High School</v>
      </c>
      <c r="O331" s="2" t="str">
        <f t="shared" si="83"/>
        <v>High School</v>
      </c>
      <c r="P331" s="4">
        <v>25725</v>
      </c>
      <c r="Q331" s="4">
        <f t="shared" si="84"/>
        <v>25725</v>
      </c>
      <c r="R331" s="18">
        <f t="shared" si="85"/>
        <v>0.99270664505672612</v>
      </c>
      <c r="S331" s="18" t="str">
        <f t="shared" si="86"/>
        <v>Moderate Borrower</v>
      </c>
      <c r="T331" s="3">
        <v>24</v>
      </c>
      <c r="U331" s="3">
        <f t="shared" si="87"/>
        <v>24</v>
      </c>
      <c r="V331" s="5" t="s">
        <v>22</v>
      </c>
      <c r="W331" s="5" t="s">
        <v>34</v>
      </c>
      <c r="X331" s="4">
        <v>305</v>
      </c>
      <c r="Y331" s="18">
        <v>0.28686481000000003</v>
      </c>
      <c r="Z331" s="5" t="s">
        <v>24</v>
      </c>
      <c r="AA331" s="3">
        <v>20</v>
      </c>
      <c r="AB331" s="4">
        <v>3581</v>
      </c>
      <c r="AC331" s="4">
        <v>2159.5</v>
      </c>
      <c r="AD331" s="4" t="str">
        <f t="shared" si="88"/>
        <v>Low Income</v>
      </c>
      <c r="AE331" s="4">
        <v>3667</v>
      </c>
      <c r="AF331" s="18">
        <v>0.28973797099999998</v>
      </c>
      <c r="AG331" s="3">
        <v>0</v>
      </c>
      <c r="AH331" s="3">
        <v>65</v>
      </c>
      <c r="AI331" s="2" t="str">
        <f t="shared" si="89"/>
        <v>High Risk</v>
      </c>
    </row>
    <row r="332" spans="1:35" x14ac:dyDescent="0.25">
      <c r="A332" s="6">
        <v>43431</v>
      </c>
      <c r="B332" s="3">
        <v>39</v>
      </c>
      <c r="C332" s="3" t="str">
        <f t="shared" si="75"/>
        <v>Mid</v>
      </c>
      <c r="D332" s="4">
        <v>15778</v>
      </c>
      <c r="E332" s="4">
        <f t="shared" si="76"/>
        <v>15778</v>
      </c>
      <c r="F332" s="3">
        <v>549</v>
      </c>
      <c r="G332" s="3">
        <f t="shared" si="77"/>
        <v>549</v>
      </c>
      <c r="H332" s="3" t="str">
        <f t="shared" si="78"/>
        <v>Fair</v>
      </c>
      <c r="I332" s="5" t="s">
        <v>20</v>
      </c>
      <c r="J332" s="2" t="str">
        <f t="shared" si="79"/>
        <v>Employed</v>
      </c>
      <c r="K332" s="2" t="str">
        <f t="shared" si="80"/>
        <v>Employed</v>
      </c>
      <c r="L332" s="2" t="str">
        <f t="shared" si="81"/>
        <v>Employed</v>
      </c>
      <c r="M332" s="5" t="s">
        <v>29</v>
      </c>
      <c r="N332" s="2" t="str">
        <f t="shared" si="82"/>
        <v>Bachelor</v>
      </c>
      <c r="O332" s="2" t="str">
        <f t="shared" si="83"/>
        <v>Bachelor</v>
      </c>
      <c r="Q332" s="4">
        <f t="shared" si="84"/>
        <v>24695.307531380753</v>
      </c>
      <c r="R332" s="18">
        <f t="shared" si="85"/>
        <v>1.5651735030663425</v>
      </c>
      <c r="S332" s="18" t="str">
        <f t="shared" si="86"/>
        <v>Aggressive Borrower</v>
      </c>
      <c r="T332" s="3">
        <v>36</v>
      </c>
      <c r="U332" s="3">
        <f t="shared" si="87"/>
        <v>36</v>
      </c>
      <c r="V332" s="5" t="s">
        <v>26</v>
      </c>
      <c r="W332" s="5" t="s">
        <v>34</v>
      </c>
      <c r="X332" s="4">
        <v>790</v>
      </c>
      <c r="Y332" s="18">
        <v>0.56760334499999998</v>
      </c>
      <c r="Z332" s="5" t="s">
        <v>24</v>
      </c>
      <c r="AA332" s="3">
        <v>18</v>
      </c>
      <c r="AB332" s="4">
        <v>584</v>
      </c>
      <c r="AC332" s="4">
        <v>1314.833333</v>
      </c>
      <c r="AD332" s="4" t="str">
        <f t="shared" si="88"/>
        <v>Low Income</v>
      </c>
      <c r="AE332" s="4">
        <v>7394</v>
      </c>
      <c r="AF332" s="18">
        <v>0.25382926099999997</v>
      </c>
      <c r="AG332" s="3">
        <v>0</v>
      </c>
      <c r="AH332" s="3">
        <v>67</v>
      </c>
      <c r="AI332" s="2" t="str">
        <f t="shared" si="89"/>
        <v>High Risk</v>
      </c>
    </row>
    <row r="333" spans="1:35" x14ac:dyDescent="0.25">
      <c r="A333" s="6">
        <v>43432</v>
      </c>
      <c r="B333" s="3">
        <v>29</v>
      </c>
      <c r="C333" s="3" t="str">
        <f t="shared" si="75"/>
        <v>Mid</v>
      </c>
      <c r="D333" s="4">
        <v>103112</v>
      </c>
      <c r="E333" s="4">
        <f t="shared" si="76"/>
        <v>103112</v>
      </c>
      <c r="F333" s="3">
        <v>610</v>
      </c>
      <c r="G333" s="3">
        <f t="shared" si="77"/>
        <v>610</v>
      </c>
      <c r="H333" s="3" t="str">
        <f t="shared" si="78"/>
        <v>Good</v>
      </c>
      <c r="I333" s="5" t="s">
        <v>52</v>
      </c>
      <c r="J333" s="2" t="str">
        <f t="shared" si="79"/>
        <v>EMPLOYED</v>
      </c>
      <c r="K333" s="2" t="str">
        <f t="shared" si="80"/>
        <v>Employed</v>
      </c>
      <c r="L333" s="2" t="str">
        <f t="shared" si="81"/>
        <v>Employed</v>
      </c>
      <c r="M333" s="5" t="s">
        <v>29</v>
      </c>
      <c r="N333" s="2" t="str">
        <f t="shared" si="82"/>
        <v>Bachelor</v>
      </c>
      <c r="O333" s="2" t="str">
        <f t="shared" si="83"/>
        <v>Bachelor</v>
      </c>
      <c r="P333" s="4">
        <v>36161</v>
      </c>
      <c r="Q333" s="4">
        <f t="shared" si="84"/>
        <v>36161</v>
      </c>
      <c r="R333" s="18">
        <f t="shared" si="85"/>
        <v>0.35069633020404994</v>
      </c>
      <c r="S333" s="18" t="str">
        <f t="shared" si="86"/>
        <v>Conservative Borrower</v>
      </c>
      <c r="T333" s="3">
        <v>60</v>
      </c>
      <c r="U333" s="3">
        <f t="shared" si="87"/>
        <v>60</v>
      </c>
      <c r="V333" s="5" t="s">
        <v>26</v>
      </c>
      <c r="W333" s="5" t="s">
        <v>34</v>
      </c>
      <c r="X333" s="4">
        <v>466</v>
      </c>
      <c r="Y333" s="18">
        <v>0.447830165</v>
      </c>
      <c r="Z333" s="5" t="s">
        <v>38</v>
      </c>
      <c r="AA333" s="3">
        <v>28</v>
      </c>
      <c r="AB333" s="4">
        <v>4669</v>
      </c>
      <c r="AC333" s="4">
        <v>8592.6666669999995</v>
      </c>
      <c r="AD333" s="4" t="str">
        <f t="shared" si="88"/>
        <v>Medium Income</v>
      </c>
      <c r="AE333" s="4">
        <v>11481</v>
      </c>
      <c r="AF333" s="18">
        <v>0.23615512299999999</v>
      </c>
      <c r="AG333" s="3">
        <v>0</v>
      </c>
      <c r="AH333" s="3">
        <v>52</v>
      </c>
      <c r="AI333" s="2" t="str">
        <f t="shared" si="89"/>
        <v>Medium Risk</v>
      </c>
    </row>
    <row r="334" spans="1:35" x14ac:dyDescent="0.25">
      <c r="A334" s="6">
        <v>43433</v>
      </c>
      <c r="B334" s="3">
        <v>40</v>
      </c>
      <c r="C334" s="3" t="str">
        <f t="shared" si="75"/>
        <v>Senior</v>
      </c>
      <c r="D334" s="4">
        <v>25013</v>
      </c>
      <c r="E334" s="4">
        <f t="shared" si="76"/>
        <v>25013</v>
      </c>
      <c r="F334" s="3">
        <v>563</v>
      </c>
      <c r="G334" s="3">
        <f t="shared" si="77"/>
        <v>563</v>
      </c>
      <c r="H334" s="3" t="str">
        <f t="shared" si="78"/>
        <v>Good</v>
      </c>
      <c r="I334" s="5" t="s">
        <v>20</v>
      </c>
      <c r="J334" s="2" t="str">
        <f t="shared" si="79"/>
        <v>Employed</v>
      </c>
      <c r="K334" s="2" t="str">
        <f t="shared" si="80"/>
        <v>Employed</v>
      </c>
      <c r="L334" s="2" t="str">
        <f t="shared" si="81"/>
        <v>Employed</v>
      </c>
      <c r="M334" s="5" t="s">
        <v>21</v>
      </c>
      <c r="N334" s="2" t="str">
        <f t="shared" si="82"/>
        <v>Master</v>
      </c>
      <c r="O334" s="2" t="str">
        <f t="shared" si="83"/>
        <v>Master</v>
      </c>
      <c r="P334" s="4">
        <v>29653</v>
      </c>
      <c r="Q334" s="4">
        <f t="shared" si="84"/>
        <v>29653</v>
      </c>
      <c r="R334" s="18">
        <f t="shared" si="85"/>
        <v>1.1855035381601566</v>
      </c>
      <c r="S334" s="18" t="str">
        <f t="shared" si="86"/>
        <v>Aggressive Borrower</v>
      </c>
      <c r="T334" s="3">
        <v>36</v>
      </c>
      <c r="U334" s="3">
        <f t="shared" si="87"/>
        <v>36</v>
      </c>
      <c r="V334" s="5" t="s">
        <v>22</v>
      </c>
      <c r="W334" s="5" t="s">
        <v>27</v>
      </c>
      <c r="X334" s="4">
        <v>136</v>
      </c>
      <c r="Y334" s="18">
        <v>0.75750361300000002</v>
      </c>
      <c r="Z334" s="5" t="s">
        <v>31</v>
      </c>
      <c r="AA334" s="3">
        <v>23</v>
      </c>
      <c r="AB334" s="4">
        <v>4186</v>
      </c>
      <c r="AC334" s="4">
        <v>2084.416667</v>
      </c>
      <c r="AD334" s="4" t="str">
        <f t="shared" si="88"/>
        <v>Low Income</v>
      </c>
      <c r="AE334" s="4">
        <v>36376</v>
      </c>
      <c r="AF334" s="18">
        <v>0.25359714100000003</v>
      </c>
      <c r="AG334" s="3">
        <v>0</v>
      </c>
      <c r="AH334" s="3">
        <v>61</v>
      </c>
      <c r="AI334" s="2" t="str">
        <f t="shared" si="89"/>
        <v>High Risk</v>
      </c>
    </row>
    <row r="335" spans="1:35" x14ac:dyDescent="0.25">
      <c r="A335" s="6">
        <v>43434</v>
      </c>
      <c r="B335" s="3">
        <v>31</v>
      </c>
      <c r="C335" s="3" t="str">
        <f t="shared" si="75"/>
        <v>Mid</v>
      </c>
      <c r="D335" s="4">
        <v>26923</v>
      </c>
      <c r="E335" s="4">
        <f t="shared" si="76"/>
        <v>26923</v>
      </c>
      <c r="F335" s="3">
        <v>510</v>
      </c>
      <c r="G335" s="3">
        <f t="shared" si="77"/>
        <v>510</v>
      </c>
      <c r="H335" s="3" t="str">
        <f t="shared" si="78"/>
        <v>Fair</v>
      </c>
      <c r="I335" s="5" t="s">
        <v>20</v>
      </c>
      <c r="J335" s="2" t="str">
        <f t="shared" si="79"/>
        <v>Employed</v>
      </c>
      <c r="K335" s="2" t="str">
        <f t="shared" si="80"/>
        <v>Employed</v>
      </c>
      <c r="L335" s="2" t="str">
        <f t="shared" si="81"/>
        <v>Employed</v>
      </c>
      <c r="M335" s="5" t="s">
        <v>29</v>
      </c>
      <c r="N335" s="2" t="str">
        <f t="shared" si="82"/>
        <v>Bachelor</v>
      </c>
      <c r="O335" s="2" t="str">
        <f t="shared" si="83"/>
        <v>Bachelor</v>
      </c>
      <c r="Q335" s="4">
        <f t="shared" si="84"/>
        <v>23946.390946502059</v>
      </c>
      <c r="R335" s="18">
        <f t="shared" si="85"/>
        <v>0.88943991926984578</v>
      </c>
      <c r="S335" s="18" t="str">
        <f t="shared" si="86"/>
        <v>Moderate Borrower</v>
      </c>
      <c r="T335" s="3">
        <v>36</v>
      </c>
      <c r="U335" s="3">
        <f t="shared" si="87"/>
        <v>36</v>
      </c>
      <c r="V335" s="5" t="s">
        <v>22</v>
      </c>
      <c r="W335" s="5" t="s">
        <v>34</v>
      </c>
      <c r="X335" s="4">
        <v>1307</v>
      </c>
      <c r="Y335" s="18">
        <v>9.6141836999999994E-2</v>
      </c>
      <c r="Z335" s="5" t="s">
        <v>31</v>
      </c>
      <c r="AA335" s="3">
        <v>26</v>
      </c>
      <c r="AB335" s="4">
        <v>6987</v>
      </c>
      <c r="AC335" s="4">
        <v>2243.583333</v>
      </c>
      <c r="AD335" s="4" t="str">
        <f t="shared" si="88"/>
        <v>Low Income</v>
      </c>
      <c r="AE335" s="4">
        <v>47106</v>
      </c>
      <c r="AF335" s="18">
        <v>0.235268598</v>
      </c>
      <c r="AG335" s="3">
        <v>0</v>
      </c>
      <c r="AH335" s="3">
        <v>53</v>
      </c>
      <c r="AI335" s="2" t="str">
        <f t="shared" si="89"/>
        <v>Medium Risk</v>
      </c>
    </row>
    <row r="336" spans="1:35" x14ac:dyDescent="0.25">
      <c r="A336" s="6">
        <v>43435</v>
      </c>
      <c r="B336" s="3">
        <v>51</v>
      </c>
      <c r="C336" s="3" t="str">
        <f t="shared" si="75"/>
        <v>Senior</v>
      </c>
      <c r="D336" s="4">
        <v>74246</v>
      </c>
      <c r="E336" s="4">
        <f t="shared" si="76"/>
        <v>74246</v>
      </c>
      <c r="F336" s="3">
        <v>583</v>
      </c>
      <c r="G336" s="3">
        <f t="shared" si="77"/>
        <v>583</v>
      </c>
      <c r="H336" s="3" t="str">
        <f t="shared" si="78"/>
        <v>Good</v>
      </c>
      <c r="I336" s="5" t="s">
        <v>20</v>
      </c>
      <c r="J336" s="2" t="str">
        <f t="shared" si="79"/>
        <v>Employed</v>
      </c>
      <c r="K336" s="2" t="str">
        <f t="shared" si="80"/>
        <v>Employed</v>
      </c>
      <c r="L336" s="2" t="str">
        <f t="shared" si="81"/>
        <v>Employed</v>
      </c>
      <c r="M336" s="5" t="s">
        <v>32</v>
      </c>
      <c r="N336" s="2" t="str">
        <f t="shared" si="82"/>
        <v>High School</v>
      </c>
      <c r="O336" s="2" t="str">
        <f t="shared" si="83"/>
        <v>High School</v>
      </c>
      <c r="P336" s="4">
        <v>26795</v>
      </c>
      <c r="Q336" s="4">
        <f t="shared" si="84"/>
        <v>26795</v>
      </c>
      <c r="R336" s="18">
        <f t="shared" si="85"/>
        <v>0.36089486302292378</v>
      </c>
      <c r="S336" s="18" t="str">
        <f t="shared" si="86"/>
        <v>Conservative Borrower</v>
      </c>
      <c r="T336" s="3">
        <v>48</v>
      </c>
      <c r="U336" s="3">
        <f t="shared" si="87"/>
        <v>48</v>
      </c>
      <c r="V336" s="5" t="s">
        <v>22</v>
      </c>
      <c r="W336" s="5" t="s">
        <v>30</v>
      </c>
      <c r="X336" s="4">
        <v>349</v>
      </c>
      <c r="Y336" s="18">
        <v>0.30976157900000001</v>
      </c>
      <c r="Z336" s="5" t="s">
        <v>28</v>
      </c>
      <c r="AA336" s="3">
        <v>28</v>
      </c>
      <c r="AB336" s="4">
        <v>5625</v>
      </c>
      <c r="AC336" s="4">
        <v>6187.1666670000004</v>
      </c>
      <c r="AD336" s="4" t="str">
        <f t="shared" si="88"/>
        <v>Medium Income</v>
      </c>
      <c r="AE336" s="4">
        <v>103976</v>
      </c>
      <c r="AF336" s="18">
        <v>0.26594440400000002</v>
      </c>
      <c r="AG336" s="3">
        <v>0</v>
      </c>
      <c r="AH336" s="3">
        <v>49</v>
      </c>
      <c r="AI336" s="2" t="str">
        <f t="shared" si="89"/>
        <v>Medium Risk</v>
      </c>
    </row>
    <row r="337" spans="1:35" x14ac:dyDescent="0.25">
      <c r="A337" s="6">
        <v>43436</v>
      </c>
      <c r="B337" s="3">
        <v>38</v>
      </c>
      <c r="C337" s="3" t="str">
        <f t="shared" si="75"/>
        <v>Mid</v>
      </c>
      <c r="D337" s="4">
        <v>87561</v>
      </c>
      <c r="E337" s="4">
        <f t="shared" si="76"/>
        <v>87561</v>
      </c>
      <c r="F337" s="3">
        <v>591</v>
      </c>
      <c r="G337" s="3">
        <f t="shared" si="77"/>
        <v>591</v>
      </c>
      <c r="H337" s="3" t="str">
        <f t="shared" si="78"/>
        <v>Good</v>
      </c>
      <c r="I337" s="5" t="s">
        <v>20</v>
      </c>
      <c r="J337" s="2" t="str">
        <f t="shared" si="79"/>
        <v>Employed</v>
      </c>
      <c r="K337" s="2" t="str">
        <f t="shared" si="80"/>
        <v>Employed</v>
      </c>
      <c r="L337" s="2" t="str">
        <f t="shared" si="81"/>
        <v>Employed</v>
      </c>
      <c r="M337" s="5" t="s">
        <v>29</v>
      </c>
      <c r="N337" s="2" t="str">
        <f t="shared" si="82"/>
        <v>Bachelor</v>
      </c>
      <c r="O337" s="2" t="str">
        <f t="shared" si="83"/>
        <v>Bachelor</v>
      </c>
      <c r="Q337" s="4">
        <f t="shared" si="84"/>
        <v>25386.350427350426</v>
      </c>
      <c r="R337" s="18">
        <f t="shared" si="85"/>
        <v>0.2899275982155346</v>
      </c>
      <c r="S337" s="18" t="str">
        <f t="shared" si="86"/>
        <v>Conservative Borrower</v>
      </c>
      <c r="T337" s="3">
        <v>72</v>
      </c>
      <c r="U337" s="3">
        <f t="shared" si="87"/>
        <v>72</v>
      </c>
      <c r="V337" s="5" t="s">
        <v>35</v>
      </c>
      <c r="W337" s="5" t="s">
        <v>27</v>
      </c>
      <c r="X337" s="4">
        <v>410</v>
      </c>
      <c r="Y337" s="18">
        <v>0.80662583700000001</v>
      </c>
      <c r="Z337" s="5" t="s">
        <v>24</v>
      </c>
      <c r="AA337" s="3">
        <v>22</v>
      </c>
      <c r="AB337" s="4">
        <v>292</v>
      </c>
      <c r="AC337" s="4">
        <v>7296.75</v>
      </c>
      <c r="AD337" s="4" t="str">
        <f t="shared" si="88"/>
        <v>Medium Income</v>
      </c>
      <c r="AE337" s="4">
        <v>33370</v>
      </c>
      <c r="AF337" s="18">
        <v>0.26150370299999998</v>
      </c>
      <c r="AG337" s="3">
        <v>0</v>
      </c>
      <c r="AH337" s="3">
        <v>60</v>
      </c>
      <c r="AI337" s="2" t="str">
        <f t="shared" si="89"/>
        <v>High Risk</v>
      </c>
    </row>
    <row r="338" spans="1:35" x14ac:dyDescent="0.25">
      <c r="A338" s="6">
        <v>43437</v>
      </c>
      <c r="B338" s="3">
        <v>30</v>
      </c>
      <c r="C338" s="3" t="str">
        <f t="shared" si="75"/>
        <v>Mid</v>
      </c>
      <c r="D338" s="4">
        <v>15000</v>
      </c>
      <c r="E338" s="4">
        <f t="shared" si="76"/>
        <v>15000</v>
      </c>
      <c r="F338" s="3">
        <v>498</v>
      </c>
      <c r="G338" s="3">
        <f t="shared" si="77"/>
        <v>498</v>
      </c>
      <c r="H338" s="3" t="str">
        <f t="shared" si="78"/>
        <v>Fair</v>
      </c>
      <c r="I338" s="5" t="s">
        <v>20</v>
      </c>
      <c r="J338" s="2" t="str">
        <f t="shared" si="79"/>
        <v>Employed</v>
      </c>
      <c r="K338" s="2" t="str">
        <f t="shared" si="80"/>
        <v>Employed</v>
      </c>
      <c r="L338" s="2" t="str">
        <f t="shared" si="81"/>
        <v>Employed</v>
      </c>
      <c r="M338" s="5" t="s">
        <v>32</v>
      </c>
      <c r="N338" s="2" t="str">
        <f t="shared" si="82"/>
        <v>High School</v>
      </c>
      <c r="O338" s="2" t="str">
        <f t="shared" si="83"/>
        <v>High School</v>
      </c>
      <c r="P338" s="4">
        <v>5936</v>
      </c>
      <c r="Q338" s="4">
        <f t="shared" si="84"/>
        <v>5936</v>
      </c>
      <c r="R338" s="18">
        <f t="shared" si="85"/>
        <v>0.39573333333333333</v>
      </c>
      <c r="S338" s="18" t="str">
        <f t="shared" si="86"/>
        <v>Conservative Borrower</v>
      </c>
      <c r="T338" s="3">
        <v>60</v>
      </c>
      <c r="U338" s="3">
        <f t="shared" si="87"/>
        <v>60</v>
      </c>
      <c r="V338" s="5" t="s">
        <v>35</v>
      </c>
      <c r="W338" s="5" t="s">
        <v>30</v>
      </c>
      <c r="X338" s="4">
        <v>298</v>
      </c>
      <c r="Y338" s="18">
        <v>0.24441170500000001</v>
      </c>
      <c r="Z338" s="5" t="s">
        <v>24</v>
      </c>
      <c r="AA338" s="3">
        <v>24</v>
      </c>
      <c r="AB338" s="4">
        <v>1815</v>
      </c>
      <c r="AC338" s="4">
        <v>1250</v>
      </c>
      <c r="AD338" s="4" t="str">
        <f t="shared" si="88"/>
        <v>Low Income</v>
      </c>
      <c r="AE338" s="4">
        <v>163061</v>
      </c>
      <c r="AF338" s="18">
        <v>0.25003943200000001</v>
      </c>
      <c r="AG338" s="3">
        <v>0</v>
      </c>
      <c r="AH338" s="3">
        <v>55</v>
      </c>
      <c r="AI338" s="2" t="str">
        <f t="shared" si="89"/>
        <v>High Risk</v>
      </c>
    </row>
    <row r="339" spans="1:35" x14ac:dyDescent="0.25">
      <c r="A339" s="6">
        <v>43438</v>
      </c>
      <c r="B339" s="3">
        <v>36</v>
      </c>
      <c r="C339" s="3" t="str">
        <f t="shared" si="75"/>
        <v>Mid</v>
      </c>
      <c r="D339" s="4">
        <v>64483</v>
      </c>
      <c r="E339" s="4">
        <f t="shared" si="76"/>
        <v>64483</v>
      </c>
      <c r="F339" s="3">
        <v>525</v>
      </c>
      <c r="G339" s="3">
        <f t="shared" si="77"/>
        <v>525</v>
      </c>
      <c r="H339" s="3" t="str">
        <f t="shared" si="78"/>
        <v>Fair</v>
      </c>
      <c r="I339" s="5" t="s">
        <v>20</v>
      </c>
      <c r="J339" s="2" t="str">
        <f t="shared" si="79"/>
        <v>Employed</v>
      </c>
      <c r="K339" s="2" t="str">
        <f t="shared" si="80"/>
        <v>Employed</v>
      </c>
      <c r="L339" s="2" t="str">
        <f t="shared" si="81"/>
        <v>Employed</v>
      </c>
      <c r="M339" s="5" t="s">
        <v>29</v>
      </c>
      <c r="N339" s="2" t="str">
        <f t="shared" si="82"/>
        <v>Bachelor</v>
      </c>
      <c r="O339" s="2" t="str">
        <f t="shared" si="83"/>
        <v>Bachelor</v>
      </c>
      <c r="P339" s="4">
        <v>17279</v>
      </c>
      <c r="Q339" s="4">
        <f t="shared" si="84"/>
        <v>17279</v>
      </c>
      <c r="R339" s="18">
        <f t="shared" si="85"/>
        <v>0.26796209853759906</v>
      </c>
      <c r="S339" s="18" t="str">
        <f t="shared" si="86"/>
        <v>Conservative Borrower</v>
      </c>
      <c r="T339" s="3">
        <v>36</v>
      </c>
      <c r="U339" s="3">
        <f t="shared" si="87"/>
        <v>36</v>
      </c>
      <c r="V339" s="5" t="s">
        <v>26</v>
      </c>
      <c r="W339" s="5" t="s">
        <v>27</v>
      </c>
      <c r="X339" s="4">
        <v>177</v>
      </c>
      <c r="Y339" s="18">
        <v>0.25944272099999999</v>
      </c>
      <c r="Z339" s="5" t="s">
        <v>24</v>
      </c>
      <c r="AA339" s="3">
        <v>14</v>
      </c>
      <c r="AB339" s="4">
        <v>8642</v>
      </c>
      <c r="AC339" s="4">
        <v>3053.166667</v>
      </c>
      <c r="AD339" s="4" t="str">
        <f t="shared" si="88"/>
        <v>Low Income</v>
      </c>
      <c r="AE339" s="4">
        <v>158779</v>
      </c>
      <c r="AF339" s="18">
        <v>0.27531956000000002</v>
      </c>
      <c r="AG339" s="3">
        <v>0</v>
      </c>
      <c r="AH339" s="3">
        <v>48</v>
      </c>
      <c r="AI339" s="2" t="str">
        <f t="shared" si="89"/>
        <v>Medium Risk</v>
      </c>
    </row>
    <row r="340" spans="1:35" x14ac:dyDescent="0.25">
      <c r="A340" s="6">
        <v>43439</v>
      </c>
      <c r="B340" s="3">
        <v>44</v>
      </c>
      <c r="C340" s="3" t="str">
        <f t="shared" si="75"/>
        <v>Senior</v>
      </c>
      <c r="D340" s="4">
        <v>66790</v>
      </c>
      <c r="E340" s="4">
        <f t="shared" si="76"/>
        <v>66790</v>
      </c>
      <c r="F340" s="3">
        <v>596</v>
      </c>
      <c r="G340" s="3">
        <f t="shared" si="77"/>
        <v>596</v>
      </c>
      <c r="H340" s="3" t="str">
        <f t="shared" si="78"/>
        <v>Good</v>
      </c>
      <c r="I340" s="5" t="s">
        <v>20</v>
      </c>
      <c r="J340" s="2" t="str">
        <f t="shared" si="79"/>
        <v>Employed</v>
      </c>
      <c r="K340" s="2" t="str">
        <f t="shared" si="80"/>
        <v>Employed</v>
      </c>
      <c r="L340" s="2" t="str">
        <f t="shared" si="81"/>
        <v>Employed</v>
      </c>
      <c r="M340" s="5" t="s">
        <v>32</v>
      </c>
      <c r="N340" s="2" t="str">
        <f t="shared" si="82"/>
        <v>High School</v>
      </c>
      <c r="O340" s="2" t="str">
        <f t="shared" si="83"/>
        <v>High School</v>
      </c>
      <c r="P340" s="4">
        <v>15671</v>
      </c>
      <c r="Q340" s="4">
        <f t="shared" si="84"/>
        <v>15671</v>
      </c>
      <c r="R340" s="18">
        <f t="shared" si="85"/>
        <v>0.23463093277436742</v>
      </c>
      <c r="S340" s="18" t="str">
        <f t="shared" si="86"/>
        <v>Conservative Borrower</v>
      </c>
      <c r="T340" s="3">
        <v>72</v>
      </c>
      <c r="U340" s="3">
        <f t="shared" si="87"/>
        <v>72</v>
      </c>
      <c r="V340" s="5" t="s">
        <v>26</v>
      </c>
      <c r="W340" s="5" t="s">
        <v>30</v>
      </c>
      <c r="X340" s="4">
        <v>558</v>
      </c>
      <c r="Y340" s="18">
        <v>0.39942846399999998</v>
      </c>
      <c r="Z340" s="5" t="s">
        <v>28</v>
      </c>
      <c r="AA340" s="3">
        <v>23</v>
      </c>
      <c r="AB340" s="4">
        <v>4065</v>
      </c>
      <c r="AC340" s="4">
        <v>5565.8333329999996</v>
      </c>
      <c r="AD340" s="4" t="str">
        <f t="shared" si="88"/>
        <v>Medium Income</v>
      </c>
      <c r="AE340" s="4">
        <v>23711</v>
      </c>
      <c r="AF340" s="18">
        <v>0.21015075</v>
      </c>
      <c r="AG340" s="3">
        <v>0</v>
      </c>
      <c r="AH340" s="3">
        <v>65</v>
      </c>
      <c r="AI340" s="2" t="str">
        <f t="shared" si="89"/>
        <v>High Risk</v>
      </c>
    </row>
    <row r="341" spans="1:35" x14ac:dyDescent="0.25">
      <c r="A341" s="6">
        <v>43440</v>
      </c>
      <c r="B341" s="3">
        <v>33</v>
      </c>
      <c r="C341" s="3" t="str">
        <f t="shared" si="75"/>
        <v>Mid</v>
      </c>
      <c r="D341" s="4">
        <v>139115</v>
      </c>
      <c r="E341" s="4">
        <f t="shared" si="76"/>
        <v>139115</v>
      </c>
      <c r="F341" s="3">
        <v>548</v>
      </c>
      <c r="G341" s="3">
        <f t="shared" si="77"/>
        <v>548</v>
      </c>
      <c r="H341" s="3" t="str">
        <f t="shared" si="78"/>
        <v>Fair</v>
      </c>
      <c r="I341" s="5" t="s">
        <v>20</v>
      </c>
      <c r="J341" s="2" t="str">
        <f t="shared" si="79"/>
        <v>Employed</v>
      </c>
      <c r="K341" s="2" t="str">
        <f t="shared" si="80"/>
        <v>Employed</v>
      </c>
      <c r="L341" s="2" t="str">
        <f t="shared" si="81"/>
        <v>Employed</v>
      </c>
      <c r="M341" s="5" t="s">
        <v>32</v>
      </c>
      <c r="N341" s="2" t="str">
        <f t="shared" si="82"/>
        <v>High School</v>
      </c>
      <c r="O341" s="2" t="str">
        <f t="shared" si="83"/>
        <v>High School</v>
      </c>
      <c r="P341" s="4">
        <v>10610</v>
      </c>
      <c r="Q341" s="4">
        <f t="shared" si="84"/>
        <v>10610</v>
      </c>
      <c r="R341" s="18">
        <f t="shared" si="85"/>
        <v>7.6267835963052158E-2</v>
      </c>
      <c r="S341" s="18" t="str">
        <f t="shared" si="86"/>
        <v>Conservative Borrower</v>
      </c>
      <c r="T341" s="3">
        <v>36</v>
      </c>
      <c r="U341" s="3">
        <f t="shared" si="87"/>
        <v>36</v>
      </c>
      <c r="V341" s="5" t="s">
        <v>35</v>
      </c>
      <c r="W341" s="5" t="s">
        <v>30</v>
      </c>
      <c r="X341" s="4">
        <v>319</v>
      </c>
      <c r="Y341" s="18">
        <v>0.36980362700000002</v>
      </c>
      <c r="Z341" s="5" t="s">
        <v>28</v>
      </c>
      <c r="AA341" s="3">
        <v>21</v>
      </c>
      <c r="AB341" s="4">
        <v>1950</v>
      </c>
      <c r="AC341" s="4">
        <v>11592.916670000001</v>
      </c>
      <c r="AD341" s="4" t="str">
        <f t="shared" si="88"/>
        <v>Medium Income</v>
      </c>
      <c r="AE341" s="4">
        <v>138097</v>
      </c>
      <c r="AF341" s="18">
        <v>0.22871766299999999</v>
      </c>
      <c r="AG341" s="3">
        <v>1</v>
      </c>
      <c r="AH341" s="3">
        <v>38.4</v>
      </c>
      <c r="AI341" s="2" t="str">
        <f t="shared" si="89"/>
        <v>Low Risk</v>
      </c>
    </row>
    <row r="342" spans="1:35" x14ac:dyDescent="0.25">
      <c r="A342" s="6">
        <v>43441</v>
      </c>
      <c r="B342" s="3">
        <v>30</v>
      </c>
      <c r="C342" s="3" t="str">
        <f t="shared" si="75"/>
        <v>Mid</v>
      </c>
      <c r="D342" s="4">
        <v>23058</v>
      </c>
      <c r="E342" s="4">
        <f t="shared" si="76"/>
        <v>23058</v>
      </c>
      <c r="F342" s="3">
        <v>618</v>
      </c>
      <c r="G342" s="3">
        <f t="shared" si="77"/>
        <v>618</v>
      </c>
      <c r="H342" s="3" t="str">
        <f t="shared" si="78"/>
        <v>Good</v>
      </c>
      <c r="I342" s="5" t="s">
        <v>20</v>
      </c>
      <c r="J342" s="2" t="str">
        <f t="shared" si="79"/>
        <v>Employed</v>
      </c>
      <c r="K342" s="2" t="str">
        <f t="shared" si="80"/>
        <v>Employed</v>
      </c>
      <c r="L342" s="2" t="str">
        <f t="shared" si="81"/>
        <v>Employed</v>
      </c>
      <c r="M342" s="5" t="s">
        <v>25</v>
      </c>
      <c r="N342" s="2" t="str">
        <f t="shared" si="82"/>
        <v>Associate</v>
      </c>
      <c r="O342" s="2" t="str">
        <f t="shared" si="83"/>
        <v>Associate</v>
      </c>
      <c r="P342" s="4">
        <v>63485</v>
      </c>
      <c r="Q342" s="4">
        <f t="shared" si="84"/>
        <v>63485</v>
      </c>
      <c r="R342" s="18">
        <f t="shared" si="85"/>
        <v>2.7532743516350076</v>
      </c>
      <c r="S342" s="18" t="str">
        <f t="shared" si="86"/>
        <v>Aggressive Borrower</v>
      </c>
      <c r="T342" s="3">
        <v>60</v>
      </c>
      <c r="U342" s="3">
        <f t="shared" si="87"/>
        <v>60</v>
      </c>
      <c r="V342" s="5" t="s">
        <v>35</v>
      </c>
      <c r="W342" s="5" t="s">
        <v>34</v>
      </c>
      <c r="X342" s="4">
        <v>432</v>
      </c>
      <c r="Y342" s="18">
        <v>0.34243691799999998</v>
      </c>
      <c r="Z342" s="5" t="s">
        <v>28</v>
      </c>
      <c r="AA342" s="3">
        <v>30</v>
      </c>
      <c r="AB342" s="4">
        <v>10250</v>
      </c>
      <c r="AC342" s="4">
        <v>1921.5</v>
      </c>
      <c r="AD342" s="4" t="str">
        <f t="shared" si="88"/>
        <v>Low Income</v>
      </c>
      <c r="AE342" s="4">
        <v>1865</v>
      </c>
      <c r="AF342" s="18">
        <v>0.22995621399999999</v>
      </c>
      <c r="AG342" s="3">
        <v>0</v>
      </c>
      <c r="AH342" s="3">
        <v>54</v>
      </c>
      <c r="AI342" s="2" t="str">
        <f t="shared" si="89"/>
        <v>Medium Risk</v>
      </c>
    </row>
    <row r="343" spans="1:35" x14ac:dyDescent="0.25">
      <c r="A343" s="6">
        <v>43442</v>
      </c>
      <c r="B343" s="3">
        <v>42</v>
      </c>
      <c r="C343" s="3" t="str">
        <f t="shared" si="75"/>
        <v>Senior</v>
      </c>
      <c r="D343" s="4">
        <v>67760</v>
      </c>
      <c r="E343" s="4">
        <f t="shared" si="76"/>
        <v>67760</v>
      </c>
      <c r="F343" s="3">
        <v>542</v>
      </c>
      <c r="G343" s="3">
        <f t="shared" si="77"/>
        <v>542</v>
      </c>
      <c r="H343" s="3" t="str">
        <f t="shared" si="78"/>
        <v>Fair</v>
      </c>
      <c r="I343" s="5" t="s">
        <v>20</v>
      </c>
      <c r="J343" s="2" t="str">
        <f t="shared" si="79"/>
        <v>Employed</v>
      </c>
      <c r="K343" s="2" t="str">
        <f t="shared" si="80"/>
        <v>Employed</v>
      </c>
      <c r="L343" s="2" t="str">
        <f t="shared" si="81"/>
        <v>Employed</v>
      </c>
      <c r="M343" s="5" t="s">
        <v>32</v>
      </c>
      <c r="N343" s="2" t="str">
        <f t="shared" si="82"/>
        <v>High School</v>
      </c>
      <c r="O343" s="2" t="str">
        <f t="shared" si="83"/>
        <v>High School</v>
      </c>
      <c r="Q343" s="4">
        <f t="shared" si="84"/>
        <v>24756.13157894737</v>
      </c>
      <c r="R343" s="18">
        <f t="shared" si="85"/>
        <v>0.36535022991362709</v>
      </c>
      <c r="S343" s="18" t="str">
        <f t="shared" si="86"/>
        <v>Conservative Borrower</v>
      </c>
      <c r="T343" s="3">
        <v>120</v>
      </c>
      <c r="U343" s="3">
        <f t="shared" si="87"/>
        <v>120</v>
      </c>
      <c r="V343" s="5" t="s">
        <v>26</v>
      </c>
      <c r="W343" s="5" t="s">
        <v>27</v>
      </c>
      <c r="X343" s="4">
        <v>413</v>
      </c>
      <c r="Y343" s="18">
        <v>0.51639867299999997</v>
      </c>
      <c r="Z343" s="5" t="s">
        <v>28</v>
      </c>
      <c r="AA343" s="3">
        <v>26</v>
      </c>
      <c r="AB343" s="4">
        <v>38858</v>
      </c>
      <c r="AC343" s="4">
        <v>5646.6666670000004</v>
      </c>
      <c r="AD343" s="4" t="str">
        <f t="shared" si="88"/>
        <v>Medium Income</v>
      </c>
      <c r="AE343" s="4">
        <v>91097</v>
      </c>
      <c r="AF343" s="18">
        <v>0.31761400899999997</v>
      </c>
      <c r="AG343" s="3">
        <v>0</v>
      </c>
      <c r="AH343" s="3">
        <v>59</v>
      </c>
      <c r="AI343" s="2" t="str">
        <f t="shared" si="89"/>
        <v>High Risk</v>
      </c>
    </row>
    <row r="344" spans="1:35" x14ac:dyDescent="0.25">
      <c r="A344" s="6">
        <v>43443</v>
      </c>
      <c r="B344" s="3">
        <v>42</v>
      </c>
      <c r="C344" s="3" t="str">
        <f t="shared" si="75"/>
        <v>Senior</v>
      </c>
      <c r="D344" s="4">
        <v>31104</v>
      </c>
      <c r="E344" s="4">
        <f t="shared" si="76"/>
        <v>31104</v>
      </c>
      <c r="G344" s="3">
        <f t="shared" si="77"/>
        <v>566.45263157894738</v>
      </c>
      <c r="H344" s="3" t="str">
        <f t="shared" si="78"/>
        <v>Good</v>
      </c>
      <c r="J344" s="2" t="str">
        <f t="shared" si="79"/>
        <v/>
      </c>
      <c r="K344" s="2" t="str">
        <f t="shared" si="80"/>
        <v/>
      </c>
      <c r="L344" s="2" t="str">
        <f t="shared" si="81"/>
        <v>Employed</v>
      </c>
      <c r="M344" s="5" t="s">
        <v>25</v>
      </c>
      <c r="N344" s="2" t="str">
        <f t="shared" si="82"/>
        <v>Associate</v>
      </c>
      <c r="O344" s="2" t="str">
        <f t="shared" si="83"/>
        <v>Associate</v>
      </c>
      <c r="P344" s="4">
        <v>13149</v>
      </c>
      <c r="Q344" s="4">
        <f t="shared" si="84"/>
        <v>13149</v>
      </c>
      <c r="R344" s="18">
        <f t="shared" si="85"/>
        <v>0.42274305555555558</v>
      </c>
      <c r="S344" s="18" t="str">
        <f t="shared" si="86"/>
        <v>Conservative Borrower</v>
      </c>
      <c r="T344" s="3">
        <v>48</v>
      </c>
      <c r="U344" s="3">
        <f t="shared" si="87"/>
        <v>48</v>
      </c>
      <c r="V344" s="5" t="s">
        <v>22</v>
      </c>
      <c r="W344" s="5" t="s">
        <v>27</v>
      </c>
      <c r="X344" s="4">
        <v>655</v>
      </c>
      <c r="Y344" s="18">
        <v>0.50429074399999996</v>
      </c>
      <c r="Z344" s="5" t="s">
        <v>24</v>
      </c>
      <c r="AA344" s="3">
        <v>22</v>
      </c>
      <c r="AB344" s="4">
        <v>15006</v>
      </c>
      <c r="AC344" s="4">
        <v>2592</v>
      </c>
      <c r="AD344" s="4" t="str">
        <f t="shared" si="88"/>
        <v>Low Income</v>
      </c>
      <c r="AE344" s="4">
        <v>30259</v>
      </c>
      <c r="AF344" s="18">
        <v>0.29366080900000002</v>
      </c>
      <c r="AG344" s="3">
        <v>0</v>
      </c>
      <c r="AH344" s="3">
        <v>59</v>
      </c>
      <c r="AI344" s="2" t="str">
        <f t="shared" si="89"/>
        <v>High Risk</v>
      </c>
    </row>
    <row r="345" spans="1:35" x14ac:dyDescent="0.25">
      <c r="A345" s="6">
        <v>43444</v>
      </c>
      <c r="B345" s="3">
        <v>33</v>
      </c>
      <c r="C345" s="3" t="str">
        <f t="shared" si="75"/>
        <v>Mid</v>
      </c>
      <c r="D345" s="4">
        <v>82323</v>
      </c>
      <c r="E345" s="4">
        <f t="shared" si="76"/>
        <v>82323</v>
      </c>
      <c r="F345" s="3">
        <v>526</v>
      </c>
      <c r="G345" s="3">
        <f t="shared" si="77"/>
        <v>526</v>
      </c>
      <c r="H345" s="3" t="str">
        <f t="shared" si="78"/>
        <v>Fair</v>
      </c>
      <c r="I345" s="5" t="s">
        <v>20</v>
      </c>
      <c r="J345" s="2" t="str">
        <f t="shared" si="79"/>
        <v>Employed</v>
      </c>
      <c r="K345" s="2" t="str">
        <f t="shared" si="80"/>
        <v>Employed</v>
      </c>
      <c r="L345" s="2" t="str">
        <f t="shared" si="81"/>
        <v>Employed</v>
      </c>
      <c r="M345" s="5" t="s">
        <v>25</v>
      </c>
      <c r="N345" s="2" t="str">
        <f t="shared" si="82"/>
        <v>Associate</v>
      </c>
      <c r="O345" s="2" t="str">
        <f t="shared" si="83"/>
        <v>Associate</v>
      </c>
      <c r="P345" s="4">
        <v>8350</v>
      </c>
      <c r="Q345" s="4">
        <f t="shared" si="84"/>
        <v>8350</v>
      </c>
      <c r="R345" s="18">
        <f t="shared" si="85"/>
        <v>0.10142973409618211</v>
      </c>
      <c r="S345" s="18" t="str">
        <f t="shared" si="86"/>
        <v>Conservative Borrower</v>
      </c>
      <c r="T345" s="3">
        <v>36</v>
      </c>
      <c r="U345" s="3">
        <f t="shared" si="87"/>
        <v>36</v>
      </c>
      <c r="V345" s="5" t="s">
        <v>26</v>
      </c>
      <c r="W345" s="5" t="s">
        <v>27</v>
      </c>
      <c r="X345" s="4">
        <v>408</v>
      </c>
      <c r="Y345" s="18">
        <v>0.26049179900000002</v>
      </c>
      <c r="Z345" s="5" t="s">
        <v>38</v>
      </c>
      <c r="AA345" s="3">
        <v>22</v>
      </c>
      <c r="AB345" s="4">
        <v>9421</v>
      </c>
      <c r="AC345" s="4">
        <v>6860.25</v>
      </c>
      <c r="AD345" s="4" t="str">
        <f t="shared" si="88"/>
        <v>Medium Income</v>
      </c>
      <c r="AE345" s="4">
        <v>265582</v>
      </c>
      <c r="AF345" s="18">
        <v>0.231304441</v>
      </c>
      <c r="AG345" s="3">
        <v>1</v>
      </c>
      <c r="AH345" s="3">
        <v>35.200000000000003</v>
      </c>
      <c r="AI345" s="2" t="str">
        <f t="shared" si="89"/>
        <v>Low Risk</v>
      </c>
    </row>
    <row r="346" spans="1:35" x14ac:dyDescent="0.25">
      <c r="A346" s="6">
        <v>43445</v>
      </c>
      <c r="B346" s="3">
        <v>34</v>
      </c>
      <c r="C346" s="3" t="str">
        <f t="shared" si="75"/>
        <v>Mid</v>
      </c>
      <c r="D346" s="4">
        <v>27943</v>
      </c>
      <c r="E346" s="4">
        <f t="shared" si="76"/>
        <v>27943</v>
      </c>
      <c r="F346" s="3">
        <v>530</v>
      </c>
      <c r="G346" s="3">
        <f t="shared" si="77"/>
        <v>530</v>
      </c>
      <c r="H346" s="3" t="str">
        <f t="shared" si="78"/>
        <v>Fair</v>
      </c>
      <c r="I346" s="5" t="s">
        <v>20</v>
      </c>
      <c r="J346" s="2" t="str">
        <f t="shared" si="79"/>
        <v>Employed</v>
      </c>
      <c r="K346" s="2" t="str">
        <f t="shared" si="80"/>
        <v>Employed</v>
      </c>
      <c r="L346" s="2" t="str">
        <f t="shared" si="81"/>
        <v>Employed</v>
      </c>
      <c r="M346" s="5" t="s">
        <v>29</v>
      </c>
      <c r="N346" s="2" t="str">
        <f t="shared" si="82"/>
        <v>Bachelor</v>
      </c>
      <c r="O346" s="2" t="str">
        <f t="shared" si="83"/>
        <v>Bachelor</v>
      </c>
      <c r="P346" s="4">
        <v>13164</v>
      </c>
      <c r="Q346" s="4">
        <f t="shared" si="84"/>
        <v>13164</v>
      </c>
      <c r="R346" s="18">
        <f t="shared" si="85"/>
        <v>0.471101885982178</v>
      </c>
      <c r="S346" s="18" t="str">
        <f t="shared" si="86"/>
        <v>Conservative Borrower</v>
      </c>
      <c r="T346" s="3">
        <v>60</v>
      </c>
      <c r="U346" s="3">
        <f t="shared" si="87"/>
        <v>60</v>
      </c>
      <c r="V346" s="5" t="s">
        <v>35</v>
      </c>
      <c r="W346" s="5" t="s">
        <v>30</v>
      </c>
      <c r="X346" s="4">
        <v>479</v>
      </c>
      <c r="Y346" s="18">
        <v>0.20612208900000001</v>
      </c>
      <c r="Z346" s="5" t="s">
        <v>38</v>
      </c>
      <c r="AA346" s="3">
        <v>18</v>
      </c>
      <c r="AB346" s="4">
        <v>3527</v>
      </c>
      <c r="AC346" s="4">
        <v>2328.583333</v>
      </c>
      <c r="AD346" s="4" t="str">
        <f t="shared" si="88"/>
        <v>Low Income</v>
      </c>
      <c r="AE346" s="4">
        <v>106844</v>
      </c>
      <c r="AF346" s="18">
        <v>0.29721355999999999</v>
      </c>
      <c r="AG346" s="3">
        <v>0</v>
      </c>
      <c r="AH346" s="3">
        <v>65</v>
      </c>
      <c r="AI346" s="2" t="str">
        <f t="shared" si="89"/>
        <v>High Risk</v>
      </c>
    </row>
    <row r="347" spans="1:35" x14ac:dyDescent="0.25">
      <c r="A347" s="6">
        <v>43446</v>
      </c>
      <c r="B347" s="3">
        <v>42</v>
      </c>
      <c r="C347" s="3" t="str">
        <f t="shared" si="75"/>
        <v>Senior</v>
      </c>
      <c r="D347" s="4">
        <v>37699</v>
      </c>
      <c r="E347" s="4">
        <f t="shared" si="76"/>
        <v>37699</v>
      </c>
      <c r="F347" s="3">
        <v>487</v>
      </c>
      <c r="G347" s="3">
        <f t="shared" si="77"/>
        <v>487</v>
      </c>
      <c r="H347" s="3" t="str">
        <f t="shared" si="78"/>
        <v>Fair</v>
      </c>
      <c r="I347" s="5" t="s">
        <v>20</v>
      </c>
      <c r="J347" s="2" t="str">
        <f t="shared" si="79"/>
        <v>Employed</v>
      </c>
      <c r="K347" s="2" t="str">
        <f t="shared" si="80"/>
        <v>Employed</v>
      </c>
      <c r="L347" s="2" t="str">
        <f t="shared" si="81"/>
        <v>Employed</v>
      </c>
      <c r="N347" s="2" t="str">
        <f t="shared" si="82"/>
        <v/>
      </c>
      <c r="O347" s="2" t="str">
        <f t="shared" si="83"/>
        <v>Bachelor</v>
      </c>
      <c r="P347" s="4">
        <v>29471</v>
      </c>
      <c r="Q347" s="4">
        <f t="shared" si="84"/>
        <v>29471</v>
      </c>
      <c r="R347" s="18">
        <f t="shared" si="85"/>
        <v>0.78174487386933345</v>
      </c>
      <c r="S347" s="18" t="str">
        <f t="shared" si="86"/>
        <v>Moderate Borrower</v>
      </c>
      <c r="T347" s="3">
        <v>96</v>
      </c>
      <c r="U347" s="3">
        <f t="shared" si="87"/>
        <v>96</v>
      </c>
      <c r="V347" s="5" t="s">
        <v>22</v>
      </c>
      <c r="W347" s="5" t="s">
        <v>27</v>
      </c>
      <c r="X347" s="4">
        <v>355</v>
      </c>
      <c r="Y347" s="18">
        <v>3.9652162999999997E-2</v>
      </c>
      <c r="Z347" s="5" t="s">
        <v>31</v>
      </c>
      <c r="AA347" s="3">
        <v>22</v>
      </c>
      <c r="AB347" s="4">
        <v>2367</v>
      </c>
      <c r="AC347" s="4">
        <v>3141.583333</v>
      </c>
      <c r="AD347" s="4" t="str">
        <f t="shared" si="88"/>
        <v>Low Income</v>
      </c>
      <c r="AE347" s="4">
        <v>55818</v>
      </c>
      <c r="AF347" s="18">
        <v>0.298676893</v>
      </c>
      <c r="AG347" s="3">
        <v>0</v>
      </c>
      <c r="AH347" s="3">
        <v>49</v>
      </c>
      <c r="AI347" s="2" t="str">
        <f t="shared" si="89"/>
        <v>Medium Risk</v>
      </c>
    </row>
    <row r="348" spans="1:35" x14ac:dyDescent="0.25">
      <c r="A348" s="6">
        <v>43447</v>
      </c>
      <c r="B348" s="3">
        <v>22</v>
      </c>
      <c r="C348" s="3" t="str">
        <f t="shared" si="75"/>
        <v>Young</v>
      </c>
      <c r="D348" s="4">
        <v>55160</v>
      </c>
      <c r="E348" s="4">
        <f t="shared" si="76"/>
        <v>55160</v>
      </c>
      <c r="F348" s="3">
        <v>566</v>
      </c>
      <c r="G348" s="3">
        <f t="shared" si="77"/>
        <v>566</v>
      </c>
      <c r="H348" s="3" t="str">
        <f t="shared" si="78"/>
        <v>Good</v>
      </c>
      <c r="I348" s="5" t="s">
        <v>20</v>
      </c>
      <c r="J348" s="2" t="str">
        <f t="shared" si="79"/>
        <v>Employed</v>
      </c>
      <c r="K348" s="2" t="str">
        <f t="shared" si="80"/>
        <v>Employed</v>
      </c>
      <c r="L348" s="2" t="str">
        <f t="shared" si="81"/>
        <v>Employed</v>
      </c>
      <c r="M348" s="5" t="s">
        <v>25</v>
      </c>
      <c r="N348" s="2" t="str">
        <f t="shared" si="82"/>
        <v>Associate</v>
      </c>
      <c r="O348" s="2" t="str">
        <f t="shared" si="83"/>
        <v>Associate</v>
      </c>
      <c r="P348" s="4">
        <v>19802</v>
      </c>
      <c r="Q348" s="4">
        <f t="shared" si="84"/>
        <v>19802</v>
      </c>
      <c r="R348" s="18">
        <f t="shared" si="85"/>
        <v>0.35899202320522117</v>
      </c>
      <c r="S348" s="18" t="str">
        <f t="shared" si="86"/>
        <v>Conservative Borrower</v>
      </c>
      <c r="T348" s="3">
        <v>60</v>
      </c>
      <c r="U348" s="3">
        <f t="shared" si="87"/>
        <v>60</v>
      </c>
      <c r="V348" s="5" t="s">
        <v>22</v>
      </c>
      <c r="W348" s="5" t="s">
        <v>30</v>
      </c>
      <c r="X348" s="4">
        <v>809</v>
      </c>
      <c r="Y348" s="18">
        <v>0.123009511</v>
      </c>
      <c r="Z348" s="5" t="s">
        <v>28</v>
      </c>
      <c r="AA348" s="3">
        <v>24</v>
      </c>
      <c r="AB348" s="4">
        <v>2491</v>
      </c>
      <c r="AC348" s="4">
        <v>4596.6666670000004</v>
      </c>
      <c r="AD348" s="4" t="str">
        <f t="shared" si="88"/>
        <v>Low Income</v>
      </c>
      <c r="AE348" s="4">
        <v>7498</v>
      </c>
      <c r="AF348" s="18">
        <v>0.212660972</v>
      </c>
      <c r="AG348" s="3">
        <v>0</v>
      </c>
      <c r="AH348" s="3">
        <v>50</v>
      </c>
      <c r="AI348" s="2" t="str">
        <f t="shared" si="89"/>
        <v>Medium Risk</v>
      </c>
    </row>
    <row r="349" spans="1:35" x14ac:dyDescent="0.25">
      <c r="A349" s="6">
        <v>43448</v>
      </c>
      <c r="B349" s="3">
        <v>23</v>
      </c>
      <c r="C349" s="3" t="str">
        <f t="shared" si="75"/>
        <v>Young</v>
      </c>
      <c r="D349" s="4">
        <v>81109</v>
      </c>
      <c r="E349" s="4">
        <f t="shared" si="76"/>
        <v>81109</v>
      </c>
      <c r="F349" s="3">
        <v>465</v>
      </c>
      <c r="G349" s="3">
        <f t="shared" si="77"/>
        <v>465</v>
      </c>
      <c r="H349" s="3" t="str">
        <f t="shared" si="78"/>
        <v>Fair</v>
      </c>
      <c r="I349" s="5" t="s">
        <v>20</v>
      </c>
      <c r="J349" s="2" t="str">
        <f t="shared" si="79"/>
        <v>Employed</v>
      </c>
      <c r="K349" s="2" t="str">
        <f t="shared" si="80"/>
        <v>Employed</v>
      </c>
      <c r="L349" s="2" t="str">
        <f t="shared" si="81"/>
        <v>Employed</v>
      </c>
      <c r="M349" s="5" t="s">
        <v>29</v>
      </c>
      <c r="N349" s="2" t="str">
        <f t="shared" si="82"/>
        <v>Bachelor</v>
      </c>
      <c r="O349" s="2" t="str">
        <f t="shared" si="83"/>
        <v>Bachelor</v>
      </c>
      <c r="P349" s="4">
        <v>46928</v>
      </c>
      <c r="Q349" s="4">
        <f t="shared" si="84"/>
        <v>46928</v>
      </c>
      <c r="R349" s="18">
        <f t="shared" si="85"/>
        <v>0.5785794424786399</v>
      </c>
      <c r="S349" s="18" t="str">
        <f t="shared" si="86"/>
        <v>Moderate Borrower</v>
      </c>
      <c r="T349" s="3">
        <v>24</v>
      </c>
      <c r="U349" s="3">
        <f t="shared" si="87"/>
        <v>24</v>
      </c>
      <c r="V349" s="5" t="s">
        <v>35</v>
      </c>
      <c r="W349" s="5" t="s">
        <v>23</v>
      </c>
      <c r="X349" s="4">
        <v>352</v>
      </c>
      <c r="Y349" s="18">
        <v>0.132465209</v>
      </c>
      <c r="Z349" s="5" t="s">
        <v>24</v>
      </c>
      <c r="AA349" s="3">
        <v>28</v>
      </c>
      <c r="AB349" s="4">
        <v>3308</v>
      </c>
      <c r="AC349" s="4">
        <v>6759.0833329999996</v>
      </c>
      <c r="AD349" s="4" t="str">
        <f t="shared" si="88"/>
        <v>Medium Income</v>
      </c>
      <c r="AE349" s="4">
        <v>179583</v>
      </c>
      <c r="AF349" s="18">
        <v>0.278404345</v>
      </c>
      <c r="AG349" s="3">
        <v>0</v>
      </c>
      <c r="AH349" s="3">
        <v>45</v>
      </c>
      <c r="AI349" s="2" t="str">
        <f t="shared" si="89"/>
        <v>Medium Risk</v>
      </c>
    </row>
    <row r="350" spans="1:35" x14ac:dyDescent="0.25">
      <c r="A350" s="6">
        <v>43449</v>
      </c>
      <c r="B350" s="3">
        <v>31</v>
      </c>
      <c r="C350" s="3" t="str">
        <f t="shared" si="75"/>
        <v>Mid</v>
      </c>
      <c r="D350" s="4">
        <v>65622</v>
      </c>
      <c r="E350" s="4">
        <f t="shared" si="76"/>
        <v>65622</v>
      </c>
      <c r="F350" s="3">
        <v>431</v>
      </c>
      <c r="G350" s="3">
        <f t="shared" si="77"/>
        <v>431</v>
      </c>
      <c r="H350" s="3" t="str">
        <f t="shared" si="78"/>
        <v>Poor</v>
      </c>
      <c r="I350" s="5" t="s">
        <v>20</v>
      </c>
      <c r="J350" s="2" t="str">
        <f t="shared" si="79"/>
        <v>Employed</v>
      </c>
      <c r="K350" s="2" t="str">
        <f t="shared" si="80"/>
        <v>Employed</v>
      </c>
      <c r="L350" s="2" t="str">
        <f t="shared" si="81"/>
        <v>Employed</v>
      </c>
      <c r="M350" s="5" t="s">
        <v>32</v>
      </c>
      <c r="N350" s="2" t="str">
        <f t="shared" si="82"/>
        <v>High School</v>
      </c>
      <c r="O350" s="2" t="str">
        <f t="shared" si="83"/>
        <v>High School</v>
      </c>
      <c r="P350" s="4">
        <v>35136</v>
      </c>
      <c r="Q350" s="4">
        <f t="shared" si="84"/>
        <v>35136</v>
      </c>
      <c r="R350" s="18">
        <f t="shared" si="85"/>
        <v>0.53543019109445</v>
      </c>
      <c r="S350" s="18" t="str">
        <f t="shared" si="86"/>
        <v>Moderate Borrower</v>
      </c>
      <c r="T350" s="3">
        <v>48</v>
      </c>
      <c r="U350" s="3">
        <f t="shared" si="87"/>
        <v>48</v>
      </c>
      <c r="V350" s="5" t="s">
        <v>22</v>
      </c>
      <c r="W350" s="5" t="s">
        <v>27</v>
      </c>
      <c r="X350" s="4">
        <v>342</v>
      </c>
      <c r="Y350" s="18">
        <v>0.42924830899999999</v>
      </c>
      <c r="Z350" s="5" t="s">
        <v>34</v>
      </c>
      <c r="AA350" s="3">
        <v>22</v>
      </c>
      <c r="AB350" s="4">
        <v>8234</v>
      </c>
      <c r="AC350" s="4">
        <v>5468.5</v>
      </c>
      <c r="AD350" s="4" t="str">
        <f t="shared" si="88"/>
        <v>Medium Income</v>
      </c>
      <c r="AE350" s="4">
        <v>6038</v>
      </c>
      <c r="AF350" s="18">
        <v>0.36009855099999999</v>
      </c>
      <c r="AG350" s="3">
        <v>0</v>
      </c>
      <c r="AH350" s="3">
        <v>55</v>
      </c>
      <c r="AI350" s="2" t="str">
        <f t="shared" si="89"/>
        <v>High Risk</v>
      </c>
    </row>
    <row r="351" spans="1:35" x14ac:dyDescent="0.25">
      <c r="A351" s="6">
        <v>43450</v>
      </c>
      <c r="B351" s="3">
        <v>37</v>
      </c>
      <c r="C351" s="3" t="str">
        <f t="shared" si="75"/>
        <v>Mid</v>
      </c>
      <c r="D351" s="4">
        <v>86286</v>
      </c>
      <c r="E351" s="4">
        <f t="shared" si="76"/>
        <v>86286</v>
      </c>
      <c r="F351" s="3">
        <v>589</v>
      </c>
      <c r="G351" s="3">
        <f t="shared" si="77"/>
        <v>589</v>
      </c>
      <c r="H351" s="3" t="str">
        <f t="shared" si="78"/>
        <v>Good</v>
      </c>
      <c r="I351" s="5" t="s">
        <v>52</v>
      </c>
      <c r="J351" s="2" t="str">
        <f t="shared" si="79"/>
        <v>EMPLOYED</v>
      </c>
      <c r="K351" s="2" t="str">
        <f t="shared" si="80"/>
        <v>Employed</v>
      </c>
      <c r="L351" s="2" t="str">
        <f t="shared" si="81"/>
        <v>Employed</v>
      </c>
      <c r="M351" s="5" t="s">
        <v>21</v>
      </c>
      <c r="N351" s="2" t="str">
        <f t="shared" si="82"/>
        <v>Master</v>
      </c>
      <c r="O351" s="2" t="str">
        <f t="shared" si="83"/>
        <v>Master</v>
      </c>
      <c r="Q351" s="4">
        <f t="shared" si="84"/>
        <v>25183.596306068601</v>
      </c>
      <c r="R351" s="18">
        <f t="shared" si="85"/>
        <v>0.29186190466667361</v>
      </c>
      <c r="S351" s="18" t="str">
        <f t="shared" si="86"/>
        <v>Conservative Borrower</v>
      </c>
      <c r="T351" s="3">
        <v>24</v>
      </c>
      <c r="U351" s="3">
        <f t="shared" si="87"/>
        <v>24</v>
      </c>
      <c r="V351" s="5" t="s">
        <v>26</v>
      </c>
      <c r="W351" s="5" t="s">
        <v>27</v>
      </c>
      <c r="X351" s="4">
        <v>687</v>
      </c>
      <c r="Y351" s="18">
        <v>0.123657294</v>
      </c>
      <c r="Z351" s="5" t="s">
        <v>28</v>
      </c>
      <c r="AA351" s="3">
        <v>23</v>
      </c>
      <c r="AB351" s="4">
        <v>3645</v>
      </c>
      <c r="AC351" s="4">
        <v>4153</v>
      </c>
      <c r="AD351" s="4" t="str">
        <f t="shared" si="88"/>
        <v>Low Income</v>
      </c>
      <c r="AE351" s="4">
        <v>289765</v>
      </c>
      <c r="AF351" s="18">
        <v>0.22822319999999999</v>
      </c>
      <c r="AG351" s="3">
        <v>1</v>
      </c>
      <c r="AH351" s="3">
        <v>33.6</v>
      </c>
      <c r="AI351" s="2" t="str">
        <f t="shared" si="89"/>
        <v>Low Risk</v>
      </c>
    </row>
    <row r="352" spans="1:35" x14ac:dyDescent="0.25">
      <c r="A352" s="6">
        <v>43451</v>
      </c>
      <c r="B352" s="3">
        <v>43</v>
      </c>
      <c r="C352" s="3" t="str">
        <f t="shared" si="75"/>
        <v>Senior</v>
      </c>
      <c r="D352" s="4">
        <v>46001</v>
      </c>
      <c r="E352" s="4">
        <f t="shared" si="76"/>
        <v>46001</v>
      </c>
      <c r="F352" s="3">
        <v>476</v>
      </c>
      <c r="G352" s="3">
        <f t="shared" si="77"/>
        <v>476</v>
      </c>
      <c r="H352" s="3" t="str">
        <f t="shared" si="78"/>
        <v>Fair</v>
      </c>
      <c r="I352" s="5" t="s">
        <v>20</v>
      </c>
      <c r="J352" s="2" t="str">
        <f t="shared" si="79"/>
        <v>Employed</v>
      </c>
      <c r="K352" s="2" t="str">
        <f t="shared" si="80"/>
        <v>Employed</v>
      </c>
      <c r="L352" s="2" t="str">
        <f t="shared" si="81"/>
        <v>Employed</v>
      </c>
      <c r="M352" s="5" t="s">
        <v>21</v>
      </c>
      <c r="N352" s="2" t="str">
        <f t="shared" si="82"/>
        <v>Master</v>
      </c>
      <c r="O352" s="2" t="str">
        <f t="shared" si="83"/>
        <v>Master</v>
      </c>
      <c r="P352" s="4">
        <v>55889</v>
      </c>
      <c r="Q352" s="4">
        <f t="shared" si="84"/>
        <v>55889</v>
      </c>
      <c r="R352" s="18">
        <f t="shared" si="85"/>
        <v>1.2149518488728506</v>
      </c>
      <c r="S352" s="18" t="str">
        <f t="shared" si="86"/>
        <v>Aggressive Borrower</v>
      </c>
      <c r="T352" s="3">
        <v>36</v>
      </c>
      <c r="U352" s="3">
        <f t="shared" si="87"/>
        <v>36</v>
      </c>
      <c r="V352" s="5" t="s">
        <v>22</v>
      </c>
      <c r="W352" s="5" t="s">
        <v>23</v>
      </c>
      <c r="X352" s="4">
        <v>239</v>
      </c>
      <c r="Y352" s="18">
        <v>0.118399411</v>
      </c>
      <c r="Z352" s="5" t="s">
        <v>24</v>
      </c>
      <c r="AA352" s="3">
        <v>26</v>
      </c>
      <c r="AB352" s="4">
        <v>5012</v>
      </c>
      <c r="AC352" s="4">
        <v>3833.416667</v>
      </c>
      <c r="AD352" s="4" t="str">
        <f t="shared" si="88"/>
        <v>Low Income</v>
      </c>
      <c r="AE352" s="4">
        <v>8639</v>
      </c>
      <c r="AF352" s="18">
        <v>0.31213355100000001</v>
      </c>
      <c r="AG352" s="3">
        <v>0</v>
      </c>
      <c r="AH352" s="3">
        <v>50</v>
      </c>
      <c r="AI352" s="2" t="str">
        <f t="shared" si="89"/>
        <v>Medium Risk</v>
      </c>
    </row>
    <row r="353" spans="1:35" x14ac:dyDescent="0.25">
      <c r="A353" s="6">
        <v>43452</v>
      </c>
      <c r="B353" s="3">
        <v>57</v>
      </c>
      <c r="C353" s="3" t="str">
        <f t="shared" si="75"/>
        <v>Senior</v>
      </c>
      <c r="E353" s="4">
        <f t="shared" si="76"/>
        <v>192941.00004000001</v>
      </c>
      <c r="F353" s="3">
        <v>663</v>
      </c>
      <c r="G353" s="3">
        <f t="shared" si="77"/>
        <v>663</v>
      </c>
      <c r="H353" s="3" t="str">
        <f t="shared" si="78"/>
        <v>Excellent</v>
      </c>
      <c r="I353" s="5" t="s">
        <v>52</v>
      </c>
      <c r="J353" s="2" t="str">
        <f t="shared" si="79"/>
        <v>EMPLOYED</v>
      </c>
      <c r="K353" s="2" t="str">
        <f t="shared" si="80"/>
        <v>Employed</v>
      </c>
      <c r="L353" s="2" t="str">
        <f t="shared" si="81"/>
        <v>Employed</v>
      </c>
      <c r="M353" s="5" t="s">
        <v>41</v>
      </c>
      <c r="N353" s="2" t="str">
        <f t="shared" si="82"/>
        <v>Doctorate</v>
      </c>
      <c r="O353" s="2" t="str">
        <f t="shared" si="83"/>
        <v>Doctorate</v>
      </c>
      <c r="P353" s="4">
        <v>8954</v>
      </c>
      <c r="Q353" s="4">
        <f t="shared" si="84"/>
        <v>8954</v>
      </c>
      <c r="R353" s="18">
        <f t="shared" si="85"/>
        <v>4.6407969265960476E-2</v>
      </c>
      <c r="S353" s="18" t="str">
        <f t="shared" si="86"/>
        <v>Conservative Borrower</v>
      </c>
      <c r="U353" s="3">
        <f t="shared" si="87"/>
        <v>59.612903225806448</v>
      </c>
      <c r="V353" s="5" t="s">
        <v>22</v>
      </c>
      <c r="W353" s="5" t="s">
        <v>30</v>
      </c>
      <c r="X353" s="4">
        <v>430</v>
      </c>
      <c r="Y353" s="18">
        <v>0.10833032500000001</v>
      </c>
      <c r="Z353" s="5" t="s">
        <v>24</v>
      </c>
      <c r="AA353" s="3">
        <v>16</v>
      </c>
      <c r="AB353" s="4">
        <v>4152</v>
      </c>
      <c r="AC353" s="4">
        <v>16078.416670000001</v>
      </c>
      <c r="AD353" s="4" t="str">
        <f t="shared" si="88"/>
        <v>High Income</v>
      </c>
      <c r="AE353" s="4">
        <v>49503</v>
      </c>
      <c r="AF353" s="18">
        <v>0.154734282</v>
      </c>
      <c r="AG353" s="3">
        <v>1</v>
      </c>
      <c r="AH353" s="3">
        <v>44</v>
      </c>
      <c r="AI353" s="2" t="str">
        <f t="shared" si="89"/>
        <v>Medium Risk</v>
      </c>
    </row>
    <row r="354" spans="1:35" x14ac:dyDescent="0.25">
      <c r="A354" s="6">
        <v>43453</v>
      </c>
      <c r="B354" s="3">
        <v>50</v>
      </c>
      <c r="C354" s="3" t="str">
        <f t="shared" si="75"/>
        <v>Senior</v>
      </c>
      <c r="D354" s="4">
        <v>62852</v>
      </c>
      <c r="E354" s="4">
        <f t="shared" si="76"/>
        <v>62852</v>
      </c>
      <c r="F354" s="3">
        <v>609</v>
      </c>
      <c r="G354" s="3">
        <f t="shared" si="77"/>
        <v>609</v>
      </c>
      <c r="H354" s="3" t="str">
        <f t="shared" si="78"/>
        <v>Good</v>
      </c>
      <c r="I354" s="5" t="s">
        <v>20</v>
      </c>
      <c r="J354" s="2" t="str">
        <f t="shared" si="79"/>
        <v>Employed</v>
      </c>
      <c r="K354" s="2" t="str">
        <f t="shared" si="80"/>
        <v>Employed</v>
      </c>
      <c r="L354" s="2" t="str">
        <f t="shared" si="81"/>
        <v>Employed</v>
      </c>
      <c r="M354" s="5" t="s">
        <v>25</v>
      </c>
      <c r="N354" s="2" t="str">
        <f t="shared" si="82"/>
        <v>Associate</v>
      </c>
      <c r="O354" s="2" t="str">
        <f t="shared" si="83"/>
        <v>Associate</v>
      </c>
      <c r="P354" s="4">
        <v>51450</v>
      </c>
      <c r="Q354" s="4">
        <f t="shared" si="84"/>
        <v>51450</v>
      </c>
      <c r="R354" s="18">
        <f t="shared" si="85"/>
        <v>0.818589702793865</v>
      </c>
      <c r="S354" s="18" t="str">
        <f t="shared" si="86"/>
        <v>Moderate Borrower</v>
      </c>
      <c r="T354" s="3">
        <v>48</v>
      </c>
      <c r="U354" s="3">
        <f t="shared" si="87"/>
        <v>48</v>
      </c>
      <c r="V354" s="5" t="s">
        <v>22</v>
      </c>
      <c r="W354" s="5" t="s">
        <v>27</v>
      </c>
      <c r="X354" s="4">
        <v>390</v>
      </c>
      <c r="Y354" s="18">
        <v>0.25649937099999998</v>
      </c>
      <c r="Z354" s="5" t="s">
        <v>24</v>
      </c>
      <c r="AA354" s="3">
        <v>24</v>
      </c>
      <c r="AB354" s="4">
        <v>7822</v>
      </c>
      <c r="AC354" s="4">
        <v>5237.6666670000004</v>
      </c>
      <c r="AD354" s="4" t="str">
        <f t="shared" si="88"/>
        <v>Medium Income</v>
      </c>
      <c r="AE354" s="4">
        <v>48347</v>
      </c>
      <c r="AF354" s="18">
        <v>0.23803996599999999</v>
      </c>
      <c r="AG354" s="3">
        <v>0</v>
      </c>
      <c r="AH354" s="3">
        <v>49</v>
      </c>
      <c r="AI354" s="2" t="str">
        <f t="shared" si="89"/>
        <v>Medium Risk</v>
      </c>
    </row>
    <row r="355" spans="1:35" x14ac:dyDescent="0.25">
      <c r="A355" s="6">
        <v>43454</v>
      </c>
      <c r="B355" s="3">
        <v>38</v>
      </c>
      <c r="C355" s="3" t="str">
        <f t="shared" si="75"/>
        <v>Mid</v>
      </c>
      <c r="D355" s="4">
        <v>35591</v>
      </c>
      <c r="E355" s="4">
        <f t="shared" si="76"/>
        <v>35591</v>
      </c>
      <c r="G355" s="3">
        <f t="shared" si="77"/>
        <v>576.96694214876038</v>
      </c>
      <c r="H355" s="3" t="str">
        <f t="shared" si="78"/>
        <v>Good</v>
      </c>
      <c r="I355" s="5" t="s">
        <v>20</v>
      </c>
      <c r="J355" s="2" t="str">
        <f t="shared" si="79"/>
        <v>Employed</v>
      </c>
      <c r="K355" s="2" t="str">
        <f t="shared" si="80"/>
        <v>Employed</v>
      </c>
      <c r="L355" s="2" t="str">
        <f t="shared" si="81"/>
        <v>Employed</v>
      </c>
      <c r="M355" s="5" t="s">
        <v>25</v>
      </c>
      <c r="N355" s="2" t="str">
        <f t="shared" si="82"/>
        <v>Associate</v>
      </c>
      <c r="O355" s="2" t="str">
        <f t="shared" si="83"/>
        <v>Associate</v>
      </c>
      <c r="P355" s="4">
        <v>10270</v>
      </c>
      <c r="Q355" s="4">
        <f t="shared" si="84"/>
        <v>10270</v>
      </c>
      <c r="R355" s="18">
        <f t="shared" si="85"/>
        <v>0.28855609564215673</v>
      </c>
      <c r="S355" s="18" t="str">
        <f t="shared" si="86"/>
        <v>Conservative Borrower</v>
      </c>
      <c r="T355" s="3">
        <v>12</v>
      </c>
      <c r="U355" s="3">
        <f t="shared" si="87"/>
        <v>12</v>
      </c>
      <c r="V355" s="5" t="s">
        <v>26</v>
      </c>
      <c r="W355" s="5" t="s">
        <v>27</v>
      </c>
      <c r="X355" s="4">
        <v>533</v>
      </c>
      <c r="Y355" s="18">
        <v>0.53465891300000001</v>
      </c>
      <c r="Z355" s="5" t="s">
        <v>38</v>
      </c>
      <c r="AA355" s="3">
        <v>29</v>
      </c>
      <c r="AB355" s="4">
        <v>935</v>
      </c>
      <c r="AC355" s="4">
        <v>2965.916667</v>
      </c>
      <c r="AD355" s="4" t="str">
        <f t="shared" si="88"/>
        <v>Low Income</v>
      </c>
      <c r="AE355" s="4">
        <v>4165</v>
      </c>
      <c r="AF355" s="18">
        <v>0.208267278</v>
      </c>
      <c r="AG355" s="3">
        <v>0</v>
      </c>
      <c r="AH355" s="3">
        <v>60</v>
      </c>
      <c r="AI355" s="2" t="str">
        <f t="shared" si="89"/>
        <v>High Risk</v>
      </c>
    </row>
    <row r="356" spans="1:35" x14ac:dyDescent="0.25">
      <c r="A356" s="6">
        <v>43455</v>
      </c>
      <c r="B356" s="3">
        <v>39</v>
      </c>
      <c r="C356" s="3" t="str">
        <f t="shared" si="75"/>
        <v>Mid</v>
      </c>
      <c r="D356" s="4">
        <v>74123</v>
      </c>
      <c r="E356" s="4">
        <f t="shared" si="76"/>
        <v>74123</v>
      </c>
      <c r="F356" s="3">
        <v>465</v>
      </c>
      <c r="G356" s="3">
        <f t="shared" si="77"/>
        <v>465</v>
      </c>
      <c r="H356" s="3" t="str">
        <f t="shared" si="78"/>
        <v>Fair</v>
      </c>
      <c r="I356" s="5" t="s">
        <v>20</v>
      </c>
      <c r="J356" s="2" t="str">
        <f t="shared" si="79"/>
        <v>Employed</v>
      </c>
      <c r="K356" s="2" t="str">
        <f t="shared" si="80"/>
        <v>Employed</v>
      </c>
      <c r="L356" s="2" t="str">
        <f t="shared" si="81"/>
        <v>Employed</v>
      </c>
      <c r="M356" s="5" t="s">
        <v>29</v>
      </c>
      <c r="N356" s="2" t="str">
        <f t="shared" si="82"/>
        <v>Bachelor</v>
      </c>
      <c r="O356" s="2" t="str">
        <f t="shared" si="83"/>
        <v>Bachelor</v>
      </c>
      <c r="P356" s="4">
        <v>11531</v>
      </c>
      <c r="Q356" s="4">
        <f t="shared" si="84"/>
        <v>11531</v>
      </c>
      <c r="R356" s="18">
        <f t="shared" si="85"/>
        <v>0.15556574882290247</v>
      </c>
      <c r="S356" s="18" t="str">
        <f t="shared" si="86"/>
        <v>Conservative Borrower</v>
      </c>
      <c r="T356" s="3">
        <v>60</v>
      </c>
      <c r="U356" s="3">
        <f t="shared" si="87"/>
        <v>60</v>
      </c>
      <c r="V356" s="5" t="s">
        <v>22</v>
      </c>
      <c r="W356" s="5" t="s">
        <v>23</v>
      </c>
      <c r="X356" s="4">
        <v>185</v>
      </c>
      <c r="Y356" s="18">
        <v>0.37505187299999998</v>
      </c>
      <c r="Z356" s="5" t="s">
        <v>28</v>
      </c>
      <c r="AA356" s="3">
        <v>26</v>
      </c>
      <c r="AB356" s="4">
        <v>2204</v>
      </c>
      <c r="AC356" s="4">
        <v>6176.9166670000004</v>
      </c>
      <c r="AD356" s="4" t="str">
        <f t="shared" si="88"/>
        <v>Medium Income</v>
      </c>
      <c r="AE356" s="4">
        <v>4401</v>
      </c>
      <c r="AF356" s="18">
        <v>0.29440457599999997</v>
      </c>
      <c r="AG356" s="3">
        <v>1</v>
      </c>
      <c r="AH356" s="3">
        <v>42.4</v>
      </c>
      <c r="AI356" s="2" t="str">
        <f t="shared" si="89"/>
        <v>Medium Risk</v>
      </c>
    </row>
    <row r="357" spans="1:35" x14ac:dyDescent="0.25">
      <c r="A357" s="6">
        <v>43456</v>
      </c>
      <c r="B357" s="3">
        <v>27</v>
      </c>
      <c r="C357" s="3" t="str">
        <f t="shared" si="75"/>
        <v>Mid</v>
      </c>
      <c r="D357" s="4">
        <v>59387</v>
      </c>
      <c r="E357" s="4">
        <f t="shared" si="76"/>
        <v>59387</v>
      </c>
      <c r="F357" s="3">
        <v>544</v>
      </c>
      <c r="G357" s="3">
        <f t="shared" si="77"/>
        <v>544</v>
      </c>
      <c r="H357" s="3" t="str">
        <f t="shared" si="78"/>
        <v>Fair</v>
      </c>
      <c r="I357" s="5" t="s">
        <v>20</v>
      </c>
      <c r="J357" s="2" t="str">
        <f t="shared" si="79"/>
        <v>Employed</v>
      </c>
      <c r="K357" s="2" t="str">
        <f t="shared" si="80"/>
        <v>Employed</v>
      </c>
      <c r="L357" s="2" t="str">
        <f t="shared" si="81"/>
        <v>Employed</v>
      </c>
      <c r="M357" s="5" t="s">
        <v>32</v>
      </c>
      <c r="N357" s="2" t="str">
        <f t="shared" si="82"/>
        <v>High School</v>
      </c>
      <c r="O357" s="2" t="str">
        <f t="shared" si="83"/>
        <v>High School</v>
      </c>
      <c r="P357" s="4">
        <v>18400</v>
      </c>
      <c r="Q357" s="4">
        <f t="shared" si="84"/>
        <v>18400</v>
      </c>
      <c r="R357" s="18">
        <f t="shared" si="85"/>
        <v>0.30983211814033373</v>
      </c>
      <c r="S357" s="18" t="str">
        <f t="shared" si="86"/>
        <v>Conservative Borrower</v>
      </c>
      <c r="T357" s="3">
        <v>72</v>
      </c>
      <c r="U357" s="3">
        <f t="shared" si="87"/>
        <v>72</v>
      </c>
      <c r="V357" s="5" t="s">
        <v>22</v>
      </c>
      <c r="W357" s="5" t="s">
        <v>27</v>
      </c>
      <c r="X357" s="4">
        <v>720</v>
      </c>
      <c r="Y357" s="18">
        <v>0.40680782999999998</v>
      </c>
      <c r="Z357" s="5" t="s">
        <v>24</v>
      </c>
      <c r="AA357" s="3">
        <v>20</v>
      </c>
      <c r="AB357" s="4">
        <v>5790</v>
      </c>
      <c r="AC357" s="4">
        <v>4948.9166670000004</v>
      </c>
      <c r="AD357" s="4" t="str">
        <f t="shared" si="88"/>
        <v>Low Income</v>
      </c>
      <c r="AE357" s="4">
        <v>27371</v>
      </c>
      <c r="AF357" s="18">
        <v>0.27233742</v>
      </c>
      <c r="AG357" s="3">
        <v>0</v>
      </c>
      <c r="AH357" s="3">
        <v>55</v>
      </c>
      <c r="AI357" s="2" t="str">
        <f t="shared" si="89"/>
        <v>High Risk</v>
      </c>
    </row>
    <row r="358" spans="1:35" x14ac:dyDescent="0.25">
      <c r="A358" s="6">
        <v>43457</v>
      </c>
      <c r="B358" s="3">
        <v>39</v>
      </c>
      <c r="C358" s="3" t="str">
        <f t="shared" si="75"/>
        <v>Mid</v>
      </c>
      <c r="D358" s="4">
        <v>19530</v>
      </c>
      <c r="E358" s="4">
        <f t="shared" si="76"/>
        <v>19530</v>
      </c>
      <c r="F358" s="3">
        <v>533</v>
      </c>
      <c r="G358" s="3">
        <f t="shared" si="77"/>
        <v>533</v>
      </c>
      <c r="H358" s="3" t="str">
        <f t="shared" si="78"/>
        <v>Fair</v>
      </c>
      <c r="I358" s="5" t="s">
        <v>20</v>
      </c>
      <c r="J358" s="2" t="str">
        <f t="shared" si="79"/>
        <v>Employed</v>
      </c>
      <c r="K358" s="2" t="str">
        <f t="shared" si="80"/>
        <v>Employed</v>
      </c>
      <c r="L358" s="2" t="str">
        <f t="shared" si="81"/>
        <v>Employed</v>
      </c>
      <c r="M358" s="5" t="s">
        <v>32</v>
      </c>
      <c r="N358" s="2" t="str">
        <f t="shared" si="82"/>
        <v>High School</v>
      </c>
      <c r="O358" s="2" t="str">
        <f t="shared" si="83"/>
        <v>High School</v>
      </c>
      <c r="P358" s="4">
        <v>16936</v>
      </c>
      <c r="Q358" s="4">
        <f t="shared" si="84"/>
        <v>16936</v>
      </c>
      <c r="R358" s="18">
        <f t="shared" si="85"/>
        <v>0.86717869943676396</v>
      </c>
      <c r="S358" s="18" t="str">
        <f t="shared" si="86"/>
        <v>Moderate Borrower</v>
      </c>
      <c r="T358" s="3">
        <v>60</v>
      </c>
      <c r="U358" s="3">
        <f t="shared" si="87"/>
        <v>60</v>
      </c>
      <c r="V358" s="5" t="s">
        <v>22</v>
      </c>
      <c r="W358" s="5" t="s">
        <v>23</v>
      </c>
      <c r="X358" s="4">
        <v>643</v>
      </c>
      <c r="Y358" s="18">
        <v>0.111499053</v>
      </c>
      <c r="Z358" s="5" t="s">
        <v>24</v>
      </c>
      <c r="AA358" s="3">
        <v>20</v>
      </c>
      <c r="AB358" s="4">
        <v>7280</v>
      </c>
      <c r="AC358" s="4">
        <v>1627.5</v>
      </c>
      <c r="AD358" s="4" t="str">
        <f t="shared" si="88"/>
        <v>Low Income</v>
      </c>
      <c r="AE358" s="4">
        <v>79411</v>
      </c>
      <c r="AF358" s="18">
        <v>0.24716570199999999</v>
      </c>
      <c r="AG358" s="3">
        <v>0</v>
      </c>
      <c r="AH358" s="3">
        <v>50</v>
      </c>
      <c r="AI358" s="2" t="str">
        <f t="shared" si="89"/>
        <v>Medium Risk</v>
      </c>
    </row>
    <row r="359" spans="1:35" x14ac:dyDescent="0.25">
      <c r="A359" s="6">
        <v>43458</v>
      </c>
      <c r="B359" s="3">
        <v>36</v>
      </c>
      <c r="C359" s="3" t="str">
        <f t="shared" si="75"/>
        <v>Mid</v>
      </c>
      <c r="D359" s="4">
        <v>64412</v>
      </c>
      <c r="E359" s="4">
        <f t="shared" si="76"/>
        <v>64412</v>
      </c>
      <c r="G359" s="3">
        <f t="shared" si="77"/>
        <v>576.96694214876038</v>
      </c>
      <c r="H359" s="3" t="str">
        <f t="shared" si="78"/>
        <v>Good</v>
      </c>
      <c r="I359" s="5" t="s">
        <v>20</v>
      </c>
      <c r="J359" s="2" t="str">
        <f t="shared" si="79"/>
        <v>Employed</v>
      </c>
      <c r="K359" s="2" t="str">
        <f t="shared" si="80"/>
        <v>Employed</v>
      </c>
      <c r="L359" s="2" t="str">
        <f t="shared" si="81"/>
        <v>Employed</v>
      </c>
      <c r="M359" s="5" t="s">
        <v>25</v>
      </c>
      <c r="N359" s="2" t="str">
        <f t="shared" si="82"/>
        <v>Associate</v>
      </c>
      <c r="O359" s="2" t="str">
        <f t="shared" si="83"/>
        <v>Associate</v>
      </c>
      <c r="P359" s="4">
        <v>20574</v>
      </c>
      <c r="Q359" s="4">
        <f t="shared" si="84"/>
        <v>20574</v>
      </c>
      <c r="R359" s="18">
        <f t="shared" si="85"/>
        <v>0.31941253182636775</v>
      </c>
      <c r="S359" s="18" t="str">
        <f t="shared" si="86"/>
        <v>Conservative Borrower</v>
      </c>
      <c r="T359" s="3">
        <v>48</v>
      </c>
      <c r="U359" s="3">
        <f t="shared" si="87"/>
        <v>48</v>
      </c>
      <c r="V359" s="5" t="s">
        <v>35</v>
      </c>
      <c r="W359" s="5" t="s">
        <v>27</v>
      </c>
      <c r="X359" s="4">
        <v>459</v>
      </c>
      <c r="Y359" s="18">
        <v>0.12485386599999999</v>
      </c>
      <c r="Z359" s="5" t="s">
        <v>24</v>
      </c>
      <c r="AA359" s="3">
        <v>29</v>
      </c>
      <c r="AB359" s="4">
        <v>3468</v>
      </c>
      <c r="AC359" s="4">
        <v>5367.6666670000004</v>
      </c>
      <c r="AD359" s="4" t="str">
        <f t="shared" si="88"/>
        <v>Medium Income</v>
      </c>
      <c r="AE359" s="4">
        <v>3469</v>
      </c>
      <c r="AF359" s="18">
        <v>0.221677081</v>
      </c>
      <c r="AG359" s="3">
        <v>0</v>
      </c>
      <c r="AH359" s="3">
        <v>50</v>
      </c>
      <c r="AI359" s="2" t="str">
        <f t="shared" si="89"/>
        <v>Medium Risk</v>
      </c>
    </row>
    <row r="360" spans="1:35" x14ac:dyDescent="0.25">
      <c r="A360" s="6">
        <v>43459</v>
      </c>
      <c r="B360" s="3">
        <v>43</v>
      </c>
      <c r="C360" s="3" t="str">
        <f t="shared" si="75"/>
        <v>Senior</v>
      </c>
      <c r="D360" s="4">
        <v>25619</v>
      </c>
      <c r="E360" s="4">
        <f t="shared" si="76"/>
        <v>25619</v>
      </c>
      <c r="F360" s="3">
        <v>511</v>
      </c>
      <c r="G360" s="3">
        <f t="shared" si="77"/>
        <v>511</v>
      </c>
      <c r="H360" s="3" t="str">
        <f t="shared" si="78"/>
        <v>Fair</v>
      </c>
      <c r="I360" s="5" t="s">
        <v>20</v>
      </c>
      <c r="J360" s="2" t="str">
        <f t="shared" si="79"/>
        <v>Employed</v>
      </c>
      <c r="K360" s="2" t="str">
        <f t="shared" si="80"/>
        <v>Employed</v>
      </c>
      <c r="L360" s="2" t="str">
        <f t="shared" si="81"/>
        <v>Employed</v>
      </c>
      <c r="M360" s="5" t="s">
        <v>29</v>
      </c>
      <c r="N360" s="2" t="str">
        <f t="shared" si="82"/>
        <v>Bachelor</v>
      </c>
      <c r="O360" s="2" t="str">
        <f t="shared" si="83"/>
        <v>Bachelor</v>
      </c>
      <c r="P360" s="4">
        <v>13628</v>
      </c>
      <c r="Q360" s="4">
        <f t="shared" si="84"/>
        <v>13628</v>
      </c>
      <c r="R360" s="18">
        <f t="shared" si="85"/>
        <v>0.53194894414301885</v>
      </c>
      <c r="S360" s="18" t="str">
        <f t="shared" si="86"/>
        <v>Moderate Borrower</v>
      </c>
      <c r="T360" s="3">
        <v>72</v>
      </c>
      <c r="U360" s="3">
        <f t="shared" si="87"/>
        <v>72</v>
      </c>
      <c r="V360" s="5" t="s">
        <v>35</v>
      </c>
      <c r="W360" s="5" t="s">
        <v>30</v>
      </c>
      <c r="X360" s="4">
        <v>435</v>
      </c>
      <c r="Y360" s="18">
        <v>0.211247191</v>
      </c>
      <c r="Z360" s="5" t="s">
        <v>38</v>
      </c>
      <c r="AA360" s="3">
        <v>21</v>
      </c>
      <c r="AB360" s="4">
        <v>2991</v>
      </c>
      <c r="AC360" s="4">
        <v>2134.916667</v>
      </c>
      <c r="AD360" s="4" t="str">
        <f t="shared" si="88"/>
        <v>Low Income</v>
      </c>
      <c r="AE360" s="4">
        <v>25413</v>
      </c>
      <c r="AF360" s="18">
        <v>0.248265559</v>
      </c>
      <c r="AG360" s="3">
        <v>0</v>
      </c>
      <c r="AH360" s="3">
        <v>54</v>
      </c>
      <c r="AI360" s="2" t="str">
        <f t="shared" si="89"/>
        <v>Medium Risk</v>
      </c>
    </row>
    <row r="361" spans="1:35" x14ac:dyDescent="0.25">
      <c r="A361" s="6">
        <v>43460</v>
      </c>
      <c r="B361" s="3">
        <v>30</v>
      </c>
      <c r="C361" s="3" t="str">
        <f t="shared" si="75"/>
        <v>Mid</v>
      </c>
      <c r="D361" s="4">
        <v>22019</v>
      </c>
      <c r="E361" s="4">
        <f t="shared" si="76"/>
        <v>22019</v>
      </c>
      <c r="F361" s="3">
        <v>545</v>
      </c>
      <c r="G361" s="3">
        <f t="shared" si="77"/>
        <v>545</v>
      </c>
      <c r="H361" s="3" t="str">
        <f t="shared" si="78"/>
        <v>Fair</v>
      </c>
      <c r="J361" s="2" t="str">
        <f t="shared" si="79"/>
        <v/>
      </c>
      <c r="K361" s="2" t="str">
        <f t="shared" si="80"/>
        <v/>
      </c>
      <c r="L361" s="2" t="str">
        <f t="shared" si="81"/>
        <v>Employed</v>
      </c>
      <c r="M361" s="5" t="s">
        <v>32</v>
      </c>
      <c r="N361" s="2" t="str">
        <f t="shared" si="82"/>
        <v>High School</v>
      </c>
      <c r="O361" s="2" t="str">
        <f t="shared" si="83"/>
        <v>High School</v>
      </c>
      <c r="Q361" s="4">
        <f t="shared" si="84"/>
        <v>24014.413793103449</v>
      </c>
      <c r="R361" s="18">
        <f t="shared" si="85"/>
        <v>1.0906223621919002</v>
      </c>
      <c r="S361" s="18" t="str">
        <f t="shared" si="86"/>
        <v>Aggressive Borrower</v>
      </c>
      <c r="T361" s="3">
        <v>48</v>
      </c>
      <c r="U361" s="3">
        <f t="shared" si="87"/>
        <v>48</v>
      </c>
      <c r="V361" s="5" t="s">
        <v>26</v>
      </c>
      <c r="W361" s="5" t="s">
        <v>23</v>
      </c>
      <c r="X361" s="4">
        <v>175</v>
      </c>
      <c r="Y361" s="18">
        <v>0.100713435</v>
      </c>
      <c r="Z361" s="5" t="s">
        <v>34</v>
      </c>
      <c r="AA361" s="3">
        <v>20</v>
      </c>
      <c r="AB361" s="4">
        <v>2444</v>
      </c>
      <c r="AC361" s="4">
        <v>1834.916667</v>
      </c>
      <c r="AD361" s="4" t="str">
        <f t="shared" si="88"/>
        <v>Low Income</v>
      </c>
      <c r="AE361" s="4">
        <v>21164</v>
      </c>
      <c r="AF361" s="18">
        <v>0.234654523</v>
      </c>
      <c r="AG361" s="3">
        <v>0</v>
      </c>
      <c r="AH361" s="3">
        <v>54</v>
      </c>
      <c r="AI361" s="2" t="str">
        <f t="shared" si="89"/>
        <v>Medium Risk</v>
      </c>
    </row>
    <row r="362" spans="1:35" x14ac:dyDescent="0.25">
      <c r="A362" s="6">
        <v>43461</v>
      </c>
      <c r="B362" s="3">
        <v>46</v>
      </c>
      <c r="C362" s="3" t="str">
        <f t="shared" si="75"/>
        <v>Senior</v>
      </c>
      <c r="D362" s="4">
        <v>34332</v>
      </c>
      <c r="E362" s="4">
        <f t="shared" si="76"/>
        <v>34332</v>
      </c>
      <c r="F362" s="3">
        <v>598</v>
      </c>
      <c r="G362" s="3">
        <f t="shared" si="77"/>
        <v>598</v>
      </c>
      <c r="H362" s="3" t="str">
        <f t="shared" si="78"/>
        <v>Good</v>
      </c>
      <c r="I362" s="5" t="s">
        <v>20</v>
      </c>
      <c r="J362" s="2" t="str">
        <f t="shared" si="79"/>
        <v>Employed</v>
      </c>
      <c r="K362" s="2" t="str">
        <f t="shared" si="80"/>
        <v>Employed</v>
      </c>
      <c r="L362" s="2" t="str">
        <f t="shared" si="81"/>
        <v>Employed</v>
      </c>
      <c r="M362" s="5" t="s">
        <v>29</v>
      </c>
      <c r="N362" s="2" t="str">
        <f t="shared" si="82"/>
        <v>Bachelor</v>
      </c>
      <c r="O362" s="2" t="str">
        <f t="shared" si="83"/>
        <v>Bachelor</v>
      </c>
      <c r="P362" s="4">
        <v>34356</v>
      </c>
      <c r="Q362" s="4">
        <f t="shared" si="84"/>
        <v>34356</v>
      </c>
      <c r="R362" s="18">
        <f t="shared" si="85"/>
        <v>1.0006990562740301</v>
      </c>
      <c r="S362" s="18" t="str">
        <f t="shared" si="86"/>
        <v>Aggressive Borrower</v>
      </c>
      <c r="T362" s="3">
        <v>48</v>
      </c>
      <c r="U362" s="3">
        <f t="shared" si="87"/>
        <v>48</v>
      </c>
      <c r="V362" s="5" t="s">
        <v>22</v>
      </c>
      <c r="W362" s="5" t="s">
        <v>23</v>
      </c>
      <c r="X362" s="4">
        <v>617</v>
      </c>
      <c r="Y362" s="18">
        <v>0.34259100300000001</v>
      </c>
      <c r="Z362" s="5" t="s">
        <v>38</v>
      </c>
      <c r="AA362" s="3">
        <v>20</v>
      </c>
      <c r="AB362" s="4">
        <v>1411</v>
      </c>
      <c r="AC362" s="4">
        <v>2861</v>
      </c>
      <c r="AD362" s="4" t="str">
        <f t="shared" si="88"/>
        <v>Low Income</v>
      </c>
      <c r="AE362" s="4">
        <v>80159</v>
      </c>
      <c r="AF362" s="18">
        <v>0.19122563400000001</v>
      </c>
      <c r="AG362" s="3">
        <v>0</v>
      </c>
      <c r="AH362" s="3">
        <v>64</v>
      </c>
      <c r="AI362" s="2" t="str">
        <f t="shared" si="89"/>
        <v>High Risk</v>
      </c>
    </row>
    <row r="363" spans="1:35" x14ac:dyDescent="0.25">
      <c r="A363" s="6">
        <v>43462</v>
      </c>
      <c r="B363" s="3">
        <v>58</v>
      </c>
      <c r="C363" s="3" t="str">
        <f t="shared" si="75"/>
        <v>Senior</v>
      </c>
      <c r="D363" s="4">
        <v>46693</v>
      </c>
      <c r="E363" s="4">
        <f t="shared" si="76"/>
        <v>46693</v>
      </c>
      <c r="F363" s="3">
        <v>650</v>
      </c>
      <c r="G363" s="3">
        <f t="shared" si="77"/>
        <v>650</v>
      </c>
      <c r="H363" s="3" t="str">
        <f t="shared" si="78"/>
        <v>Excellent</v>
      </c>
      <c r="I363" s="5" t="s">
        <v>20</v>
      </c>
      <c r="J363" s="2" t="str">
        <f t="shared" si="79"/>
        <v>Employed</v>
      </c>
      <c r="K363" s="2" t="str">
        <f t="shared" si="80"/>
        <v>Employed</v>
      </c>
      <c r="L363" s="2" t="str">
        <f t="shared" si="81"/>
        <v>Employed</v>
      </c>
      <c r="M363" s="5" t="s">
        <v>32</v>
      </c>
      <c r="N363" s="2" t="str">
        <f t="shared" si="82"/>
        <v>High School</v>
      </c>
      <c r="O363" s="2" t="str">
        <f t="shared" si="83"/>
        <v>High School</v>
      </c>
      <c r="P363" s="4">
        <v>30185</v>
      </c>
      <c r="Q363" s="4">
        <f t="shared" si="84"/>
        <v>30185</v>
      </c>
      <c r="R363" s="18">
        <f t="shared" si="85"/>
        <v>0.6464566423232605</v>
      </c>
      <c r="S363" s="18" t="str">
        <f t="shared" si="86"/>
        <v>Moderate Borrower</v>
      </c>
      <c r="T363" s="3">
        <v>84</v>
      </c>
      <c r="U363" s="3">
        <f t="shared" si="87"/>
        <v>84</v>
      </c>
      <c r="V363" s="5" t="s">
        <v>22</v>
      </c>
      <c r="W363" s="5" t="s">
        <v>27</v>
      </c>
      <c r="X363" s="4">
        <v>288</v>
      </c>
      <c r="Y363" s="18">
        <v>5.4911033999999997E-2</v>
      </c>
      <c r="Z363" s="5" t="s">
        <v>38</v>
      </c>
      <c r="AA363" s="3">
        <v>16</v>
      </c>
      <c r="AB363" s="4">
        <v>27102</v>
      </c>
      <c r="AC363" s="4">
        <v>3891.083333</v>
      </c>
      <c r="AD363" s="4" t="str">
        <f t="shared" si="88"/>
        <v>Low Income</v>
      </c>
      <c r="AE363" s="4">
        <v>1418559</v>
      </c>
      <c r="AF363" s="18">
        <v>0.21372363</v>
      </c>
      <c r="AG363" s="3">
        <v>1</v>
      </c>
      <c r="AH363" s="3">
        <v>39.200000000000003</v>
      </c>
      <c r="AI363" s="2" t="str">
        <f t="shared" si="89"/>
        <v>Low Risk</v>
      </c>
    </row>
    <row r="364" spans="1:35" x14ac:dyDescent="0.25">
      <c r="A364" s="6">
        <v>43463</v>
      </c>
      <c r="B364" s="3">
        <v>38</v>
      </c>
      <c r="C364" s="3" t="str">
        <f t="shared" si="75"/>
        <v>Mid</v>
      </c>
      <c r="E364" s="4">
        <f t="shared" si="76"/>
        <v>34274.000004000001</v>
      </c>
      <c r="F364" s="3">
        <v>577</v>
      </c>
      <c r="G364" s="3">
        <f t="shared" si="77"/>
        <v>577</v>
      </c>
      <c r="H364" s="3" t="str">
        <f t="shared" si="78"/>
        <v>Good</v>
      </c>
      <c r="I364" s="5" t="s">
        <v>20</v>
      </c>
      <c r="J364" s="2" t="str">
        <f t="shared" si="79"/>
        <v>Employed</v>
      </c>
      <c r="K364" s="2" t="str">
        <f t="shared" si="80"/>
        <v>Employed</v>
      </c>
      <c r="L364" s="2" t="str">
        <f t="shared" si="81"/>
        <v>Employed</v>
      </c>
      <c r="M364" s="5" t="s">
        <v>29</v>
      </c>
      <c r="N364" s="2" t="str">
        <f t="shared" si="82"/>
        <v>Bachelor</v>
      </c>
      <c r="O364" s="2" t="str">
        <f t="shared" si="83"/>
        <v>Bachelor</v>
      </c>
      <c r="P364" s="4">
        <v>13000</v>
      </c>
      <c r="Q364" s="4">
        <f t="shared" si="84"/>
        <v>13000</v>
      </c>
      <c r="R364" s="18">
        <f t="shared" si="85"/>
        <v>0.3792962595110817</v>
      </c>
      <c r="S364" s="18" t="str">
        <f t="shared" si="86"/>
        <v>Conservative Borrower</v>
      </c>
      <c r="U364" s="3">
        <f t="shared" si="87"/>
        <v>53.057851239669418</v>
      </c>
      <c r="V364" s="5" t="s">
        <v>26</v>
      </c>
      <c r="W364" s="5" t="s">
        <v>30</v>
      </c>
      <c r="X364" s="4">
        <v>265</v>
      </c>
      <c r="Y364" s="18">
        <v>0.49601210800000001</v>
      </c>
      <c r="Z364" s="5" t="s">
        <v>31</v>
      </c>
      <c r="AA364" s="3">
        <v>27</v>
      </c>
      <c r="AB364" s="4">
        <v>3974</v>
      </c>
      <c r="AC364" s="4">
        <v>2856.166667</v>
      </c>
      <c r="AD364" s="4" t="str">
        <f t="shared" si="88"/>
        <v>Low Income</v>
      </c>
      <c r="AE364" s="4">
        <v>20223</v>
      </c>
      <c r="AF364" s="18">
        <v>0.17194356599999999</v>
      </c>
      <c r="AG364" s="3">
        <v>1</v>
      </c>
      <c r="AH364" s="3">
        <v>45.6</v>
      </c>
      <c r="AI364" s="2" t="str">
        <f t="shared" si="89"/>
        <v>Medium Risk</v>
      </c>
    </row>
    <row r="365" spans="1:35" x14ac:dyDescent="0.25">
      <c r="A365" s="6">
        <v>43464</v>
      </c>
      <c r="B365" s="3">
        <v>44</v>
      </c>
      <c r="C365" s="3" t="str">
        <f t="shared" si="75"/>
        <v>Senior</v>
      </c>
      <c r="D365" s="4">
        <v>37382</v>
      </c>
      <c r="E365" s="4">
        <f t="shared" si="76"/>
        <v>37382</v>
      </c>
      <c r="F365" s="3">
        <v>577</v>
      </c>
      <c r="G365" s="3">
        <f t="shared" si="77"/>
        <v>577</v>
      </c>
      <c r="H365" s="3" t="str">
        <f t="shared" si="78"/>
        <v>Good</v>
      </c>
      <c r="I365" s="5" t="s">
        <v>20</v>
      </c>
      <c r="J365" s="2" t="str">
        <f t="shared" si="79"/>
        <v>Employed</v>
      </c>
      <c r="K365" s="2" t="str">
        <f t="shared" si="80"/>
        <v>Employed</v>
      </c>
      <c r="L365" s="2" t="str">
        <f t="shared" si="81"/>
        <v>Employed</v>
      </c>
      <c r="N365" s="2" t="str">
        <f t="shared" si="82"/>
        <v/>
      </c>
      <c r="O365" s="2" t="str">
        <f t="shared" si="83"/>
        <v>Bachelor</v>
      </c>
      <c r="P365" s="4">
        <v>61563</v>
      </c>
      <c r="Q365" s="4">
        <f t="shared" si="84"/>
        <v>61563</v>
      </c>
      <c r="R365" s="18">
        <f t="shared" si="85"/>
        <v>1.646862126156974</v>
      </c>
      <c r="S365" s="18" t="str">
        <f t="shared" si="86"/>
        <v>Aggressive Borrower</v>
      </c>
      <c r="T365" s="3">
        <v>12</v>
      </c>
      <c r="U365" s="3">
        <f t="shared" si="87"/>
        <v>12</v>
      </c>
      <c r="V365" s="5" t="s">
        <v>22</v>
      </c>
      <c r="W365" s="5" t="s">
        <v>27</v>
      </c>
      <c r="X365" s="4">
        <v>280</v>
      </c>
      <c r="Y365" s="18">
        <v>0.37001024700000001</v>
      </c>
      <c r="Z365" s="5" t="s">
        <v>24</v>
      </c>
      <c r="AA365" s="3">
        <v>18</v>
      </c>
      <c r="AB365" s="4">
        <v>1661</v>
      </c>
      <c r="AC365" s="4">
        <v>3115.166667</v>
      </c>
      <c r="AD365" s="4" t="str">
        <f t="shared" si="88"/>
        <v>Low Income</v>
      </c>
      <c r="AE365" s="4">
        <v>268735</v>
      </c>
      <c r="AF365" s="18">
        <v>0.19830156900000001</v>
      </c>
      <c r="AG365" s="3">
        <v>0</v>
      </c>
      <c r="AH365" s="3">
        <v>52</v>
      </c>
      <c r="AI365" s="2" t="str">
        <f t="shared" si="89"/>
        <v>Medium Risk</v>
      </c>
    </row>
    <row r="366" spans="1:35" x14ac:dyDescent="0.25">
      <c r="A366" s="6">
        <v>43465</v>
      </c>
      <c r="B366" s="3">
        <v>48</v>
      </c>
      <c r="C366" s="3" t="str">
        <f t="shared" si="75"/>
        <v>Senior</v>
      </c>
      <c r="D366" s="4">
        <v>15248</v>
      </c>
      <c r="E366" s="4">
        <f t="shared" si="76"/>
        <v>15248</v>
      </c>
      <c r="F366" s="3">
        <v>515</v>
      </c>
      <c r="G366" s="3">
        <f t="shared" si="77"/>
        <v>515</v>
      </c>
      <c r="H366" s="3" t="str">
        <f t="shared" si="78"/>
        <v>Fair</v>
      </c>
      <c r="I366" s="5" t="s">
        <v>52</v>
      </c>
      <c r="J366" s="2" t="str">
        <f t="shared" si="79"/>
        <v>EMPLOYED</v>
      </c>
      <c r="K366" s="2" t="str">
        <f t="shared" si="80"/>
        <v>Employed</v>
      </c>
      <c r="L366" s="2" t="str">
        <f t="shared" si="81"/>
        <v>Employed</v>
      </c>
      <c r="M366" s="5" t="s">
        <v>32</v>
      </c>
      <c r="N366" s="2" t="str">
        <f t="shared" si="82"/>
        <v>High School</v>
      </c>
      <c r="O366" s="2" t="str">
        <f t="shared" si="83"/>
        <v>High School</v>
      </c>
      <c r="P366" s="4">
        <v>19403</v>
      </c>
      <c r="Q366" s="4">
        <f t="shared" si="84"/>
        <v>19403</v>
      </c>
      <c r="R366" s="18">
        <f t="shared" si="85"/>
        <v>1.2724947534102833</v>
      </c>
      <c r="S366" s="18" t="str">
        <f t="shared" si="86"/>
        <v>Aggressive Borrower</v>
      </c>
      <c r="T366" s="3">
        <v>36</v>
      </c>
      <c r="U366" s="3">
        <f t="shared" si="87"/>
        <v>36</v>
      </c>
      <c r="V366" s="5" t="s">
        <v>22</v>
      </c>
      <c r="W366" s="5" t="s">
        <v>27</v>
      </c>
      <c r="X366" s="4">
        <v>212</v>
      </c>
      <c r="Y366" s="18">
        <v>0.45510290799999997</v>
      </c>
      <c r="Z366" s="5" t="s">
        <v>24</v>
      </c>
      <c r="AA366" s="3">
        <v>23</v>
      </c>
      <c r="AB366" s="4">
        <v>3845</v>
      </c>
      <c r="AC366" s="4">
        <v>1270.666667</v>
      </c>
      <c r="AD366" s="4" t="str">
        <f t="shared" si="88"/>
        <v>Low Income</v>
      </c>
      <c r="AE366" s="4">
        <v>5376</v>
      </c>
      <c r="AF366" s="18">
        <v>0.20516136600000001</v>
      </c>
      <c r="AG366" s="3">
        <v>0</v>
      </c>
      <c r="AH366" s="3">
        <v>57</v>
      </c>
      <c r="AI366" s="2" t="str">
        <f t="shared" si="89"/>
        <v>High Risk</v>
      </c>
    </row>
    <row r="367" spans="1:35" x14ac:dyDescent="0.25">
      <c r="A367" s="6">
        <v>43466</v>
      </c>
      <c r="B367" s="3">
        <v>35</v>
      </c>
      <c r="C367" s="3" t="str">
        <f t="shared" si="75"/>
        <v>Mid</v>
      </c>
      <c r="D367" s="4">
        <v>39345</v>
      </c>
      <c r="E367" s="4">
        <f t="shared" si="76"/>
        <v>39345</v>
      </c>
      <c r="G367" s="3">
        <f t="shared" si="77"/>
        <v>577.02515723270437</v>
      </c>
      <c r="H367" s="3" t="str">
        <f t="shared" si="78"/>
        <v>Good</v>
      </c>
      <c r="I367" s="5" t="s">
        <v>20</v>
      </c>
      <c r="J367" s="2" t="str">
        <f t="shared" si="79"/>
        <v>Employed</v>
      </c>
      <c r="K367" s="2" t="str">
        <f t="shared" si="80"/>
        <v>Employed</v>
      </c>
      <c r="L367" s="2" t="str">
        <f t="shared" si="81"/>
        <v>Employed</v>
      </c>
      <c r="M367" s="5" t="s">
        <v>32</v>
      </c>
      <c r="N367" s="2" t="str">
        <f t="shared" si="82"/>
        <v>High School</v>
      </c>
      <c r="O367" s="2" t="str">
        <f t="shared" si="83"/>
        <v>High School</v>
      </c>
      <c r="P367" s="4">
        <v>17206</v>
      </c>
      <c r="Q367" s="4">
        <f t="shared" si="84"/>
        <v>17206</v>
      </c>
      <c r="R367" s="18">
        <f t="shared" si="85"/>
        <v>0.43731096708603379</v>
      </c>
      <c r="S367" s="18" t="str">
        <f t="shared" si="86"/>
        <v>Conservative Borrower</v>
      </c>
      <c r="T367" s="3">
        <v>24</v>
      </c>
      <c r="U367" s="3">
        <f t="shared" si="87"/>
        <v>24</v>
      </c>
      <c r="V367" s="5" t="s">
        <v>22</v>
      </c>
      <c r="W367" s="5" t="s">
        <v>23</v>
      </c>
      <c r="X367" s="4">
        <v>357</v>
      </c>
      <c r="Y367" s="18">
        <v>2.4090967000000001E-2</v>
      </c>
      <c r="Z367" s="5" t="s">
        <v>31</v>
      </c>
      <c r="AA367" s="3">
        <v>26</v>
      </c>
      <c r="AB367" s="4">
        <v>16757</v>
      </c>
      <c r="AC367" s="4">
        <v>3278.75</v>
      </c>
      <c r="AD367" s="4" t="str">
        <f t="shared" si="88"/>
        <v>Low Income</v>
      </c>
      <c r="AE367" s="4">
        <v>18924</v>
      </c>
      <c r="AF367" s="18">
        <v>0.19026945200000001</v>
      </c>
      <c r="AG367" s="3">
        <v>0</v>
      </c>
      <c r="AH367" s="3">
        <v>53</v>
      </c>
      <c r="AI367" s="2" t="str">
        <f t="shared" si="89"/>
        <v>Medium Risk</v>
      </c>
    </row>
    <row r="368" spans="1:35" x14ac:dyDescent="0.25">
      <c r="A368" s="6">
        <v>43467</v>
      </c>
      <c r="B368" s="3">
        <v>42</v>
      </c>
      <c r="C368" s="3" t="str">
        <f t="shared" si="75"/>
        <v>Senior</v>
      </c>
      <c r="D368" s="4">
        <v>20078</v>
      </c>
      <c r="E368" s="4">
        <f t="shared" si="76"/>
        <v>20078</v>
      </c>
      <c r="F368" s="3">
        <v>611</v>
      </c>
      <c r="G368" s="3">
        <f t="shared" si="77"/>
        <v>611</v>
      </c>
      <c r="H368" s="3" t="str">
        <f t="shared" si="78"/>
        <v>Good</v>
      </c>
      <c r="I368" s="5" t="s">
        <v>72</v>
      </c>
      <c r="J368" s="2" t="str">
        <f t="shared" si="79"/>
        <v>SELF-EMPLOYED</v>
      </c>
      <c r="K368" s="2" t="str">
        <f t="shared" si="80"/>
        <v>Self-Employed</v>
      </c>
      <c r="L368" s="2" t="str">
        <f t="shared" si="81"/>
        <v>Self-Employed</v>
      </c>
      <c r="M368" s="5" t="s">
        <v>32</v>
      </c>
      <c r="N368" s="2" t="str">
        <f t="shared" si="82"/>
        <v>High School</v>
      </c>
      <c r="O368" s="2" t="str">
        <f t="shared" si="83"/>
        <v>High School</v>
      </c>
      <c r="P368" s="4">
        <v>23166</v>
      </c>
      <c r="Q368" s="4">
        <f t="shared" si="84"/>
        <v>23166</v>
      </c>
      <c r="R368" s="18">
        <f t="shared" si="85"/>
        <v>1.1538001793007271</v>
      </c>
      <c r="S368" s="18" t="str">
        <f t="shared" si="86"/>
        <v>Aggressive Borrower</v>
      </c>
      <c r="T368" s="3">
        <v>60</v>
      </c>
      <c r="U368" s="3">
        <f t="shared" si="87"/>
        <v>60</v>
      </c>
      <c r="V368" s="5" t="s">
        <v>22</v>
      </c>
      <c r="W368" s="5" t="s">
        <v>27</v>
      </c>
      <c r="X368" s="4">
        <v>282</v>
      </c>
      <c r="Y368" s="18">
        <v>0.16088686799999999</v>
      </c>
      <c r="Z368" s="5" t="s">
        <v>38</v>
      </c>
      <c r="AA368" s="3">
        <v>18</v>
      </c>
      <c r="AB368" s="4">
        <v>4448</v>
      </c>
      <c r="AC368" s="4">
        <v>1673.166667</v>
      </c>
      <c r="AD368" s="4" t="str">
        <f t="shared" si="88"/>
        <v>Low Income</v>
      </c>
      <c r="AE368" s="4">
        <v>48204</v>
      </c>
      <c r="AF368" s="18">
        <v>0.25650096999999999</v>
      </c>
      <c r="AG368" s="3">
        <v>0</v>
      </c>
      <c r="AH368" s="3">
        <v>53</v>
      </c>
      <c r="AI368" s="2" t="str">
        <f t="shared" si="89"/>
        <v>Medium Risk</v>
      </c>
    </row>
    <row r="369" spans="1:35" x14ac:dyDescent="0.25">
      <c r="A369" s="6">
        <v>43468</v>
      </c>
      <c r="B369" s="3">
        <v>40</v>
      </c>
      <c r="C369" s="3" t="str">
        <f t="shared" si="75"/>
        <v>Senior</v>
      </c>
      <c r="D369" s="4">
        <v>162439</v>
      </c>
      <c r="E369" s="4">
        <f t="shared" si="76"/>
        <v>162439</v>
      </c>
      <c r="F369" s="3">
        <v>606</v>
      </c>
      <c r="G369" s="3">
        <f t="shared" si="77"/>
        <v>606</v>
      </c>
      <c r="H369" s="3" t="str">
        <f t="shared" si="78"/>
        <v>Good</v>
      </c>
      <c r="I369" s="5" t="s">
        <v>20</v>
      </c>
      <c r="J369" s="2" t="str">
        <f t="shared" si="79"/>
        <v>Employed</v>
      </c>
      <c r="K369" s="2" t="str">
        <f t="shared" si="80"/>
        <v>Employed</v>
      </c>
      <c r="L369" s="2" t="str">
        <f t="shared" si="81"/>
        <v>Employed</v>
      </c>
      <c r="M369" s="5" t="s">
        <v>32</v>
      </c>
      <c r="N369" s="2" t="str">
        <f t="shared" si="82"/>
        <v>High School</v>
      </c>
      <c r="O369" s="2" t="str">
        <f t="shared" si="83"/>
        <v>High School</v>
      </c>
      <c r="P369" s="4">
        <v>21107</v>
      </c>
      <c r="Q369" s="4">
        <f t="shared" si="84"/>
        <v>21107</v>
      </c>
      <c r="R369" s="18">
        <f t="shared" si="85"/>
        <v>0.12993800749819934</v>
      </c>
      <c r="S369" s="18" t="str">
        <f t="shared" si="86"/>
        <v>Conservative Borrower</v>
      </c>
      <c r="T369" s="3">
        <v>60</v>
      </c>
      <c r="U369" s="3">
        <f t="shared" si="87"/>
        <v>60</v>
      </c>
      <c r="V369" s="5" t="s">
        <v>35</v>
      </c>
      <c r="W369" s="5" t="s">
        <v>27</v>
      </c>
      <c r="X369" s="4">
        <v>639</v>
      </c>
      <c r="Y369" s="18">
        <v>0.545712274</v>
      </c>
      <c r="Z369" s="5" t="s">
        <v>24</v>
      </c>
      <c r="AA369" s="3">
        <v>22</v>
      </c>
      <c r="AB369" s="4">
        <v>892</v>
      </c>
      <c r="AC369" s="4">
        <v>13536.583329999999</v>
      </c>
      <c r="AD369" s="4" t="str">
        <f t="shared" si="88"/>
        <v>High Income</v>
      </c>
      <c r="AE369" s="4">
        <v>31466</v>
      </c>
      <c r="AF369" s="18">
        <v>0.257705083</v>
      </c>
      <c r="AG369" s="3">
        <v>1</v>
      </c>
      <c r="AH369" s="3">
        <v>44</v>
      </c>
      <c r="AI369" s="2" t="str">
        <f t="shared" si="89"/>
        <v>Medium Risk</v>
      </c>
    </row>
    <row r="370" spans="1:35" x14ac:dyDescent="0.25">
      <c r="A370" s="6">
        <v>43469</v>
      </c>
      <c r="B370" s="3">
        <v>41</v>
      </c>
      <c r="C370" s="3" t="str">
        <f t="shared" si="75"/>
        <v>Senior</v>
      </c>
      <c r="D370" s="4">
        <v>41973</v>
      </c>
      <c r="E370" s="4">
        <f t="shared" si="76"/>
        <v>41973</v>
      </c>
      <c r="F370" s="3">
        <v>650</v>
      </c>
      <c r="G370" s="3">
        <f t="shared" si="77"/>
        <v>650</v>
      </c>
      <c r="H370" s="3" t="str">
        <f t="shared" si="78"/>
        <v>Excellent</v>
      </c>
      <c r="I370" s="5" t="s">
        <v>52</v>
      </c>
      <c r="J370" s="2" t="str">
        <f t="shared" si="79"/>
        <v>EMPLOYED</v>
      </c>
      <c r="K370" s="2" t="str">
        <f t="shared" si="80"/>
        <v>Employed</v>
      </c>
      <c r="L370" s="2" t="str">
        <f t="shared" si="81"/>
        <v>Employed</v>
      </c>
      <c r="M370" s="5" t="s">
        <v>25</v>
      </c>
      <c r="N370" s="2" t="str">
        <f t="shared" si="82"/>
        <v>Associate</v>
      </c>
      <c r="O370" s="2" t="str">
        <f t="shared" si="83"/>
        <v>Associate</v>
      </c>
      <c r="P370" s="4">
        <v>21299</v>
      </c>
      <c r="Q370" s="4">
        <f t="shared" si="84"/>
        <v>21299</v>
      </c>
      <c r="R370" s="18">
        <f t="shared" si="85"/>
        <v>0.50744526243061017</v>
      </c>
      <c r="S370" s="18" t="str">
        <f t="shared" si="86"/>
        <v>Moderate Borrower</v>
      </c>
      <c r="T370" s="3">
        <v>84</v>
      </c>
      <c r="U370" s="3">
        <f t="shared" si="87"/>
        <v>84</v>
      </c>
      <c r="V370" s="5" t="s">
        <v>35</v>
      </c>
      <c r="W370" s="5" t="s">
        <v>30</v>
      </c>
      <c r="X370" s="4">
        <v>490</v>
      </c>
      <c r="Y370" s="18">
        <v>0.53111422500000005</v>
      </c>
      <c r="Z370" s="5" t="s">
        <v>38</v>
      </c>
      <c r="AA370" s="3">
        <v>34</v>
      </c>
      <c r="AB370" s="4">
        <v>6975</v>
      </c>
      <c r="AC370" s="4">
        <v>3497.75</v>
      </c>
      <c r="AD370" s="4" t="str">
        <f t="shared" si="88"/>
        <v>Low Income</v>
      </c>
      <c r="AE370" s="4">
        <v>7651</v>
      </c>
      <c r="AF370" s="18">
        <v>0.20464294399999999</v>
      </c>
      <c r="AG370" s="3">
        <v>0</v>
      </c>
      <c r="AH370" s="3">
        <v>54</v>
      </c>
      <c r="AI370" s="2" t="str">
        <f t="shared" si="89"/>
        <v>Medium Risk</v>
      </c>
    </row>
    <row r="371" spans="1:35" x14ac:dyDescent="0.25">
      <c r="A371" s="6">
        <v>43470</v>
      </c>
      <c r="B371" s="3">
        <v>30</v>
      </c>
      <c r="C371" s="3" t="str">
        <f t="shared" si="75"/>
        <v>Mid</v>
      </c>
      <c r="D371" s="4">
        <v>52828</v>
      </c>
      <c r="E371" s="4">
        <f t="shared" si="76"/>
        <v>52828</v>
      </c>
      <c r="F371" s="3">
        <v>652</v>
      </c>
      <c r="G371" s="3">
        <f t="shared" si="77"/>
        <v>652</v>
      </c>
      <c r="H371" s="3" t="str">
        <f t="shared" si="78"/>
        <v>Excellent</v>
      </c>
      <c r="I371" s="5" t="s">
        <v>20</v>
      </c>
      <c r="J371" s="2" t="str">
        <f t="shared" si="79"/>
        <v>Employed</v>
      </c>
      <c r="K371" s="2" t="str">
        <f t="shared" si="80"/>
        <v>Employed</v>
      </c>
      <c r="L371" s="2" t="str">
        <f t="shared" si="81"/>
        <v>Employed</v>
      </c>
      <c r="M371" s="5" t="s">
        <v>41</v>
      </c>
      <c r="N371" s="2" t="str">
        <f t="shared" si="82"/>
        <v>Doctorate</v>
      </c>
      <c r="O371" s="2" t="str">
        <f t="shared" si="83"/>
        <v>Doctorate</v>
      </c>
      <c r="P371" s="4">
        <v>26629</v>
      </c>
      <c r="Q371" s="4">
        <f t="shared" si="84"/>
        <v>26629</v>
      </c>
      <c r="R371" s="18">
        <f t="shared" si="85"/>
        <v>0.50406981146361773</v>
      </c>
      <c r="S371" s="18" t="str">
        <f t="shared" si="86"/>
        <v>Moderate Borrower</v>
      </c>
      <c r="T371" s="3">
        <v>12</v>
      </c>
      <c r="U371" s="3">
        <f t="shared" si="87"/>
        <v>12</v>
      </c>
      <c r="V371" s="5" t="s">
        <v>26</v>
      </c>
      <c r="W371" s="5" t="s">
        <v>23</v>
      </c>
      <c r="X371" s="4">
        <v>268</v>
      </c>
      <c r="Y371" s="18">
        <v>0.11274731</v>
      </c>
      <c r="Z371" s="5" t="s">
        <v>38</v>
      </c>
      <c r="AA371" s="3">
        <v>25</v>
      </c>
      <c r="AB371" s="4">
        <v>1393</v>
      </c>
      <c r="AC371" s="4">
        <v>4402.3333329999996</v>
      </c>
      <c r="AD371" s="4" t="str">
        <f t="shared" si="88"/>
        <v>Low Income</v>
      </c>
      <c r="AE371" s="4">
        <v>153086</v>
      </c>
      <c r="AF371" s="18">
        <v>0.18844213300000001</v>
      </c>
      <c r="AG371" s="3">
        <v>0</v>
      </c>
      <c r="AH371" s="3">
        <v>40</v>
      </c>
      <c r="AI371" s="2" t="str">
        <f t="shared" si="89"/>
        <v>Medium Risk</v>
      </c>
    </row>
    <row r="372" spans="1:35" x14ac:dyDescent="0.25">
      <c r="A372" s="6">
        <v>43471</v>
      </c>
      <c r="B372" s="3">
        <v>40</v>
      </c>
      <c r="C372" s="3" t="str">
        <f t="shared" si="75"/>
        <v>Senior</v>
      </c>
      <c r="D372" s="4">
        <v>78355</v>
      </c>
      <c r="E372" s="4">
        <f t="shared" si="76"/>
        <v>78355</v>
      </c>
      <c r="G372" s="3">
        <f t="shared" si="77"/>
        <v>576.96694214876038</v>
      </c>
      <c r="H372" s="3" t="str">
        <f t="shared" si="78"/>
        <v>Good</v>
      </c>
      <c r="I372" s="5" t="s">
        <v>20</v>
      </c>
      <c r="J372" s="2" t="str">
        <f t="shared" si="79"/>
        <v>Employed</v>
      </c>
      <c r="K372" s="2" t="str">
        <f t="shared" si="80"/>
        <v>Employed</v>
      </c>
      <c r="L372" s="2" t="str">
        <f t="shared" si="81"/>
        <v>Employed</v>
      </c>
      <c r="M372" s="5" t="s">
        <v>29</v>
      </c>
      <c r="N372" s="2" t="str">
        <f t="shared" si="82"/>
        <v>Bachelor</v>
      </c>
      <c r="O372" s="2" t="str">
        <f t="shared" si="83"/>
        <v>Bachelor</v>
      </c>
      <c r="P372" s="4">
        <v>12575</v>
      </c>
      <c r="Q372" s="4">
        <f t="shared" si="84"/>
        <v>12575</v>
      </c>
      <c r="R372" s="18">
        <f t="shared" si="85"/>
        <v>0.16048752472720312</v>
      </c>
      <c r="S372" s="18" t="str">
        <f t="shared" si="86"/>
        <v>Conservative Borrower</v>
      </c>
      <c r="T372" s="3">
        <v>120</v>
      </c>
      <c r="U372" s="3">
        <f t="shared" si="87"/>
        <v>120</v>
      </c>
      <c r="V372" s="5" t="s">
        <v>22</v>
      </c>
      <c r="W372" s="5" t="s">
        <v>23</v>
      </c>
      <c r="X372" s="4">
        <v>454</v>
      </c>
      <c r="Y372" s="18">
        <v>0.34766157800000003</v>
      </c>
      <c r="Z372" s="5" t="s">
        <v>34</v>
      </c>
      <c r="AA372" s="3">
        <v>29</v>
      </c>
      <c r="AB372" s="4">
        <v>9154</v>
      </c>
      <c r="AC372" s="4">
        <v>6529.5833329999996</v>
      </c>
      <c r="AD372" s="4" t="str">
        <f t="shared" si="88"/>
        <v>Medium Income</v>
      </c>
      <c r="AE372" s="4">
        <v>530786</v>
      </c>
      <c r="AF372" s="18">
        <v>0.23790371099999999</v>
      </c>
      <c r="AG372" s="3">
        <v>1</v>
      </c>
      <c r="AH372" s="3">
        <v>33.6</v>
      </c>
      <c r="AI372" s="2" t="str">
        <f t="shared" si="89"/>
        <v>Low Risk</v>
      </c>
    </row>
    <row r="373" spans="1:35" x14ac:dyDescent="0.25">
      <c r="A373" s="6">
        <v>43472</v>
      </c>
      <c r="B373" s="3">
        <v>45</v>
      </c>
      <c r="C373" s="3" t="str">
        <f t="shared" si="75"/>
        <v>Senior</v>
      </c>
      <c r="D373" s="4">
        <v>126823</v>
      </c>
      <c r="E373" s="4">
        <f t="shared" si="76"/>
        <v>126823</v>
      </c>
      <c r="F373" s="3">
        <v>460</v>
      </c>
      <c r="G373" s="3">
        <f t="shared" si="77"/>
        <v>460</v>
      </c>
      <c r="H373" s="3" t="str">
        <f t="shared" si="78"/>
        <v>Fair</v>
      </c>
      <c r="I373" s="5" t="s">
        <v>20</v>
      </c>
      <c r="J373" s="2" t="str">
        <f t="shared" si="79"/>
        <v>Employed</v>
      </c>
      <c r="K373" s="2" t="str">
        <f t="shared" si="80"/>
        <v>Employed</v>
      </c>
      <c r="L373" s="2" t="str">
        <f t="shared" si="81"/>
        <v>Employed</v>
      </c>
      <c r="M373" s="5" t="s">
        <v>21</v>
      </c>
      <c r="N373" s="2" t="str">
        <f t="shared" si="82"/>
        <v>Master</v>
      </c>
      <c r="O373" s="2" t="str">
        <f t="shared" si="83"/>
        <v>Master</v>
      </c>
      <c r="P373" s="4">
        <v>21640</v>
      </c>
      <c r="Q373" s="4">
        <f t="shared" si="84"/>
        <v>21640</v>
      </c>
      <c r="R373" s="18">
        <f t="shared" si="85"/>
        <v>0.17063151005732399</v>
      </c>
      <c r="S373" s="18" t="str">
        <f t="shared" si="86"/>
        <v>Conservative Borrower</v>
      </c>
      <c r="T373" s="3">
        <v>60</v>
      </c>
      <c r="U373" s="3">
        <f t="shared" si="87"/>
        <v>60</v>
      </c>
      <c r="V373" s="5" t="s">
        <v>22</v>
      </c>
      <c r="W373" s="5" t="s">
        <v>30</v>
      </c>
      <c r="X373" s="4">
        <v>429</v>
      </c>
      <c r="Y373" s="18">
        <v>5.0953180000000001E-2</v>
      </c>
      <c r="Z373" s="5" t="s">
        <v>31</v>
      </c>
      <c r="AA373" s="3">
        <v>18</v>
      </c>
      <c r="AB373" s="4">
        <v>12681</v>
      </c>
      <c r="AC373" s="4">
        <v>10568.583329999999</v>
      </c>
      <c r="AD373" s="4" t="str">
        <f t="shared" si="88"/>
        <v>Medium Income</v>
      </c>
      <c r="AE373" s="4">
        <v>7906</v>
      </c>
      <c r="AF373" s="18">
        <v>0.324803903</v>
      </c>
      <c r="AG373" s="3">
        <v>0</v>
      </c>
      <c r="AH373" s="3">
        <v>68</v>
      </c>
      <c r="AI373" s="2" t="str">
        <f t="shared" si="89"/>
        <v>High Risk</v>
      </c>
    </row>
    <row r="374" spans="1:35" x14ac:dyDescent="0.25">
      <c r="A374" s="6">
        <v>43473</v>
      </c>
      <c r="B374" s="3">
        <v>57</v>
      </c>
      <c r="C374" s="3" t="str">
        <f t="shared" si="75"/>
        <v>Senior</v>
      </c>
      <c r="D374" s="4">
        <v>34903</v>
      </c>
      <c r="E374" s="4">
        <f t="shared" si="76"/>
        <v>34903</v>
      </c>
      <c r="F374" s="3">
        <v>535</v>
      </c>
      <c r="G374" s="3">
        <f t="shared" si="77"/>
        <v>535</v>
      </c>
      <c r="H374" s="3" t="str">
        <f t="shared" si="78"/>
        <v>Fair</v>
      </c>
      <c r="I374" s="5" t="s">
        <v>20</v>
      </c>
      <c r="J374" s="2" t="str">
        <f t="shared" si="79"/>
        <v>Employed</v>
      </c>
      <c r="K374" s="2" t="str">
        <f t="shared" si="80"/>
        <v>Employed</v>
      </c>
      <c r="L374" s="2" t="str">
        <f t="shared" si="81"/>
        <v>Employed</v>
      </c>
      <c r="N374" s="2" t="str">
        <f t="shared" si="82"/>
        <v/>
      </c>
      <c r="O374" s="2" t="str">
        <f t="shared" si="83"/>
        <v>Bachelor</v>
      </c>
      <c r="P374" s="4">
        <v>54146</v>
      </c>
      <c r="Q374" s="4">
        <f t="shared" si="84"/>
        <v>54146</v>
      </c>
      <c r="R374" s="18">
        <f t="shared" si="85"/>
        <v>1.5513279660774146</v>
      </c>
      <c r="S374" s="18" t="str">
        <f t="shared" si="86"/>
        <v>Aggressive Borrower</v>
      </c>
      <c r="T374" s="3">
        <v>48</v>
      </c>
      <c r="U374" s="3">
        <f t="shared" si="87"/>
        <v>48</v>
      </c>
      <c r="V374" s="5" t="s">
        <v>26</v>
      </c>
      <c r="W374" s="5" t="s">
        <v>27</v>
      </c>
      <c r="X374" s="4">
        <v>295</v>
      </c>
      <c r="Y374" s="18">
        <v>0.34377528800000001</v>
      </c>
      <c r="Z374" s="5" t="s">
        <v>31</v>
      </c>
      <c r="AA374" s="3">
        <v>21</v>
      </c>
      <c r="AB374" s="4">
        <v>6496</v>
      </c>
      <c r="AC374" s="4">
        <v>2908.583333</v>
      </c>
      <c r="AD374" s="4" t="str">
        <f t="shared" si="88"/>
        <v>Low Income</v>
      </c>
      <c r="AE374" s="4">
        <v>73468</v>
      </c>
      <c r="AF374" s="18">
        <v>0.27727168000000002</v>
      </c>
      <c r="AG374" s="3">
        <v>0</v>
      </c>
      <c r="AH374" s="3">
        <v>54</v>
      </c>
      <c r="AI374" s="2" t="str">
        <f t="shared" si="89"/>
        <v>Medium Risk</v>
      </c>
    </row>
    <row r="375" spans="1:35" x14ac:dyDescent="0.25">
      <c r="A375" s="6">
        <v>43474</v>
      </c>
      <c r="B375" s="3">
        <v>51</v>
      </c>
      <c r="C375" s="3" t="str">
        <f t="shared" si="75"/>
        <v>Senior</v>
      </c>
      <c r="D375" s="4">
        <v>87835</v>
      </c>
      <c r="E375" s="4">
        <f t="shared" si="76"/>
        <v>87835</v>
      </c>
      <c r="F375" s="3">
        <v>632</v>
      </c>
      <c r="G375" s="3">
        <f t="shared" si="77"/>
        <v>632</v>
      </c>
      <c r="H375" s="3" t="str">
        <f t="shared" si="78"/>
        <v>Good</v>
      </c>
      <c r="I375" s="5" t="s">
        <v>20</v>
      </c>
      <c r="J375" s="2" t="str">
        <f t="shared" si="79"/>
        <v>Employed</v>
      </c>
      <c r="K375" s="2" t="str">
        <f t="shared" si="80"/>
        <v>Employed</v>
      </c>
      <c r="L375" s="2" t="str">
        <f t="shared" si="81"/>
        <v>Employed</v>
      </c>
      <c r="M375" s="5" t="s">
        <v>29</v>
      </c>
      <c r="N375" s="2" t="str">
        <f t="shared" si="82"/>
        <v>Bachelor</v>
      </c>
      <c r="O375" s="2" t="str">
        <f t="shared" si="83"/>
        <v>Bachelor</v>
      </c>
      <c r="P375" s="4">
        <v>16563</v>
      </c>
      <c r="Q375" s="4">
        <f t="shared" si="84"/>
        <v>16563</v>
      </c>
      <c r="R375" s="18">
        <f t="shared" si="85"/>
        <v>0.18856947686002162</v>
      </c>
      <c r="S375" s="18" t="str">
        <f t="shared" si="86"/>
        <v>Conservative Borrower</v>
      </c>
      <c r="T375" s="3">
        <v>48</v>
      </c>
      <c r="U375" s="3">
        <f t="shared" si="87"/>
        <v>48</v>
      </c>
      <c r="V375" s="5" t="s">
        <v>22</v>
      </c>
      <c r="W375" s="5" t="s">
        <v>27</v>
      </c>
      <c r="X375" s="4">
        <v>310</v>
      </c>
      <c r="Y375" s="18">
        <v>0.45808937199999999</v>
      </c>
      <c r="Z375" s="5" t="s">
        <v>24</v>
      </c>
      <c r="AA375" s="3">
        <v>25</v>
      </c>
      <c r="AB375" s="4">
        <v>1365</v>
      </c>
      <c r="AC375" s="4">
        <v>7319.5833329999996</v>
      </c>
      <c r="AD375" s="4" t="str">
        <f t="shared" si="88"/>
        <v>Medium Income</v>
      </c>
      <c r="AE375" s="4">
        <v>20376</v>
      </c>
      <c r="AF375" s="18">
        <v>0.21715103799999999</v>
      </c>
      <c r="AG375" s="3">
        <v>1</v>
      </c>
      <c r="AH375" s="3">
        <v>40.799999999999997</v>
      </c>
      <c r="AI375" s="2" t="str">
        <f t="shared" si="89"/>
        <v>Medium Risk</v>
      </c>
    </row>
    <row r="376" spans="1:35" x14ac:dyDescent="0.25">
      <c r="A376" s="6">
        <v>43475</v>
      </c>
      <c r="B376" s="3">
        <v>65</v>
      </c>
      <c r="C376" s="3" t="str">
        <f t="shared" si="75"/>
        <v>Old</v>
      </c>
      <c r="D376" s="4">
        <v>94430</v>
      </c>
      <c r="E376" s="4">
        <f t="shared" si="76"/>
        <v>94430</v>
      </c>
      <c r="F376" s="3">
        <v>591</v>
      </c>
      <c r="G376" s="3">
        <f t="shared" si="77"/>
        <v>591</v>
      </c>
      <c r="H376" s="3" t="str">
        <f t="shared" si="78"/>
        <v>Good</v>
      </c>
      <c r="I376" s="5" t="s">
        <v>20</v>
      </c>
      <c r="J376" s="2" t="str">
        <f t="shared" si="79"/>
        <v>Employed</v>
      </c>
      <c r="K376" s="2" t="str">
        <f t="shared" si="80"/>
        <v>Employed</v>
      </c>
      <c r="L376" s="2" t="str">
        <f t="shared" si="81"/>
        <v>Employed</v>
      </c>
      <c r="M376" s="5" t="s">
        <v>32</v>
      </c>
      <c r="N376" s="2" t="str">
        <f t="shared" si="82"/>
        <v>High School</v>
      </c>
      <c r="O376" s="2" t="str">
        <f t="shared" si="83"/>
        <v>High School</v>
      </c>
      <c r="P376" s="4">
        <v>17300</v>
      </c>
      <c r="Q376" s="4">
        <f t="shared" si="84"/>
        <v>17300</v>
      </c>
      <c r="R376" s="18">
        <f t="shared" si="85"/>
        <v>0.18320449009848566</v>
      </c>
      <c r="S376" s="18" t="str">
        <f t="shared" si="86"/>
        <v>Conservative Borrower</v>
      </c>
      <c r="T376" s="3">
        <v>48</v>
      </c>
      <c r="U376" s="3">
        <f t="shared" si="87"/>
        <v>48</v>
      </c>
      <c r="V376" s="5" t="s">
        <v>26</v>
      </c>
      <c r="W376" s="5" t="s">
        <v>23</v>
      </c>
      <c r="X376" s="4">
        <v>329</v>
      </c>
      <c r="Y376" s="18">
        <v>0.31961223300000002</v>
      </c>
      <c r="Z376" s="5" t="s">
        <v>38</v>
      </c>
      <c r="AA376" s="3">
        <v>25</v>
      </c>
      <c r="AB376" s="4">
        <v>1469</v>
      </c>
      <c r="AC376" s="4">
        <v>7869.1666670000004</v>
      </c>
      <c r="AD376" s="4" t="str">
        <f t="shared" si="88"/>
        <v>Medium Income</v>
      </c>
      <c r="AE376" s="4">
        <v>10299</v>
      </c>
      <c r="AF376" s="18">
        <v>0.22667279500000001</v>
      </c>
      <c r="AG376" s="3">
        <v>1</v>
      </c>
      <c r="AH376" s="3">
        <v>42.4</v>
      </c>
      <c r="AI376" s="2" t="str">
        <f t="shared" si="89"/>
        <v>Medium Risk</v>
      </c>
    </row>
    <row r="377" spans="1:35" x14ac:dyDescent="0.25">
      <c r="A377" s="6">
        <v>43476</v>
      </c>
      <c r="B377" s="3">
        <v>30</v>
      </c>
      <c r="C377" s="3" t="str">
        <f t="shared" si="75"/>
        <v>Mid</v>
      </c>
      <c r="D377" s="4">
        <v>58410</v>
      </c>
      <c r="E377" s="4">
        <f t="shared" si="76"/>
        <v>58410</v>
      </c>
      <c r="F377" s="3">
        <v>618</v>
      </c>
      <c r="G377" s="3">
        <f t="shared" si="77"/>
        <v>618</v>
      </c>
      <c r="H377" s="3" t="str">
        <f t="shared" si="78"/>
        <v>Good</v>
      </c>
      <c r="J377" s="2" t="str">
        <f t="shared" si="79"/>
        <v/>
      </c>
      <c r="K377" s="2" t="str">
        <f t="shared" si="80"/>
        <v/>
      </c>
      <c r="L377" s="2" t="str">
        <f t="shared" si="81"/>
        <v>Employed</v>
      </c>
      <c r="M377" s="5" t="s">
        <v>21</v>
      </c>
      <c r="N377" s="2" t="str">
        <f t="shared" si="82"/>
        <v>Master</v>
      </c>
      <c r="O377" s="2" t="str">
        <f t="shared" si="83"/>
        <v>Master</v>
      </c>
      <c r="P377" s="4">
        <v>33096</v>
      </c>
      <c r="Q377" s="4">
        <f t="shared" si="84"/>
        <v>33096</v>
      </c>
      <c r="R377" s="18">
        <f t="shared" si="85"/>
        <v>0.56661530559835649</v>
      </c>
      <c r="S377" s="18" t="str">
        <f t="shared" si="86"/>
        <v>Moderate Borrower</v>
      </c>
      <c r="T377" s="3">
        <v>108</v>
      </c>
      <c r="U377" s="3">
        <f t="shared" si="87"/>
        <v>108</v>
      </c>
      <c r="V377" s="5" t="s">
        <v>22</v>
      </c>
      <c r="W377" s="5" t="s">
        <v>34</v>
      </c>
      <c r="X377" s="4">
        <v>187</v>
      </c>
      <c r="Y377" s="18">
        <v>0.36758193</v>
      </c>
      <c r="Z377" s="5" t="s">
        <v>24</v>
      </c>
      <c r="AA377" s="3">
        <v>22</v>
      </c>
      <c r="AB377" s="4">
        <v>2358</v>
      </c>
      <c r="AC377" s="4">
        <v>4867.5</v>
      </c>
      <c r="AD377" s="4" t="str">
        <f t="shared" si="88"/>
        <v>Low Income</v>
      </c>
      <c r="AE377" s="4">
        <v>47390</v>
      </c>
      <c r="AF377" s="18">
        <v>0.265180054</v>
      </c>
      <c r="AG377" s="3">
        <v>0</v>
      </c>
      <c r="AH377" s="3">
        <v>52</v>
      </c>
      <c r="AI377" s="2" t="str">
        <f t="shared" si="89"/>
        <v>Medium Risk</v>
      </c>
    </row>
    <row r="378" spans="1:35" x14ac:dyDescent="0.25">
      <c r="A378" s="6">
        <v>43477</v>
      </c>
      <c r="B378" s="3">
        <v>50</v>
      </c>
      <c r="C378" s="3" t="str">
        <f t="shared" si="75"/>
        <v>Senior</v>
      </c>
      <c r="D378" s="4">
        <v>59113</v>
      </c>
      <c r="E378" s="4">
        <f t="shared" si="76"/>
        <v>59113</v>
      </c>
      <c r="G378" s="3">
        <f t="shared" si="77"/>
        <v>577.02515723270437</v>
      </c>
      <c r="H378" s="3" t="str">
        <f t="shared" si="78"/>
        <v>Good</v>
      </c>
      <c r="I378" s="5" t="s">
        <v>20</v>
      </c>
      <c r="J378" s="2" t="str">
        <f t="shared" si="79"/>
        <v>Employed</v>
      </c>
      <c r="K378" s="2" t="str">
        <f t="shared" si="80"/>
        <v>Employed</v>
      </c>
      <c r="L378" s="2" t="str">
        <f t="shared" si="81"/>
        <v>Employed</v>
      </c>
      <c r="M378" s="5" t="s">
        <v>29</v>
      </c>
      <c r="N378" s="2" t="str">
        <f t="shared" si="82"/>
        <v>Bachelor</v>
      </c>
      <c r="O378" s="2" t="str">
        <f t="shared" si="83"/>
        <v>Bachelor</v>
      </c>
      <c r="P378" s="4">
        <v>15411</v>
      </c>
      <c r="Q378" s="4">
        <f t="shared" si="84"/>
        <v>15411</v>
      </c>
      <c r="R378" s="18">
        <f t="shared" si="85"/>
        <v>0.26070407524571582</v>
      </c>
      <c r="S378" s="18" t="str">
        <f t="shared" si="86"/>
        <v>Conservative Borrower</v>
      </c>
      <c r="T378" s="3">
        <v>24</v>
      </c>
      <c r="U378" s="3">
        <f t="shared" si="87"/>
        <v>24</v>
      </c>
      <c r="V378" s="5" t="s">
        <v>22</v>
      </c>
      <c r="W378" s="5" t="s">
        <v>23</v>
      </c>
      <c r="X378" s="4">
        <v>1408</v>
      </c>
      <c r="Y378" s="18">
        <v>4.4416008999999999E-2</v>
      </c>
      <c r="Z378" s="5" t="s">
        <v>34</v>
      </c>
      <c r="AA378" s="3">
        <v>26</v>
      </c>
      <c r="AB378" s="4">
        <v>3532</v>
      </c>
      <c r="AC378" s="4">
        <v>4926.0833329999996</v>
      </c>
      <c r="AD378" s="4" t="str">
        <f t="shared" si="88"/>
        <v>Low Income</v>
      </c>
      <c r="AE378" s="4">
        <v>78118</v>
      </c>
      <c r="AF378" s="18">
        <v>0.19754028400000001</v>
      </c>
      <c r="AG378" s="3">
        <v>0</v>
      </c>
      <c r="AH378" s="3">
        <v>55</v>
      </c>
      <c r="AI378" s="2" t="str">
        <f t="shared" si="89"/>
        <v>High Risk</v>
      </c>
    </row>
    <row r="379" spans="1:35" x14ac:dyDescent="0.25">
      <c r="A379" s="6">
        <v>43478</v>
      </c>
      <c r="B379" s="3">
        <v>42</v>
      </c>
      <c r="C379" s="3" t="str">
        <f t="shared" si="75"/>
        <v>Senior</v>
      </c>
      <c r="E379" s="4">
        <f t="shared" si="76"/>
        <v>45270.999995999999</v>
      </c>
      <c r="F379" s="3">
        <v>568</v>
      </c>
      <c r="G379" s="3">
        <f t="shared" si="77"/>
        <v>568</v>
      </c>
      <c r="H379" s="3" t="str">
        <f t="shared" si="78"/>
        <v>Good</v>
      </c>
      <c r="I379" s="5" t="s">
        <v>20</v>
      </c>
      <c r="J379" s="2" t="str">
        <f t="shared" si="79"/>
        <v>Employed</v>
      </c>
      <c r="K379" s="2" t="str">
        <f t="shared" si="80"/>
        <v>Employed</v>
      </c>
      <c r="L379" s="2" t="str">
        <f t="shared" si="81"/>
        <v>Employed</v>
      </c>
      <c r="M379" s="5" t="s">
        <v>41</v>
      </c>
      <c r="N379" s="2" t="str">
        <f t="shared" si="82"/>
        <v>Doctorate</v>
      </c>
      <c r="O379" s="2" t="str">
        <f t="shared" si="83"/>
        <v>Doctorate</v>
      </c>
      <c r="P379" s="4">
        <v>20946</v>
      </c>
      <c r="Q379" s="4">
        <f t="shared" si="84"/>
        <v>20946</v>
      </c>
      <c r="R379" s="18">
        <f t="shared" si="85"/>
        <v>0.46268030310465247</v>
      </c>
      <c r="S379" s="18" t="str">
        <f t="shared" si="86"/>
        <v>Conservative Borrower</v>
      </c>
      <c r="U379" s="3">
        <f t="shared" si="87"/>
        <v>53.057851239669418</v>
      </c>
      <c r="V379" s="5" t="s">
        <v>22</v>
      </c>
      <c r="W379" s="5" t="s">
        <v>27</v>
      </c>
      <c r="X379" s="4">
        <v>384</v>
      </c>
      <c r="Y379" s="18">
        <v>0.33822442899999999</v>
      </c>
      <c r="Z379" s="5" t="s">
        <v>31</v>
      </c>
      <c r="AA379" s="3">
        <v>26</v>
      </c>
      <c r="AB379" s="4">
        <v>7825</v>
      </c>
      <c r="AC379" s="4">
        <v>3772.583333</v>
      </c>
      <c r="AD379" s="4" t="str">
        <f t="shared" si="88"/>
        <v>Low Income</v>
      </c>
      <c r="AE379" s="4">
        <v>3434</v>
      </c>
      <c r="AF379" s="18">
        <v>0.20886594</v>
      </c>
      <c r="AG379" s="3">
        <v>0</v>
      </c>
      <c r="AH379" s="3">
        <v>59</v>
      </c>
      <c r="AI379" s="2" t="str">
        <f t="shared" si="89"/>
        <v>High Risk</v>
      </c>
    </row>
    <row r="380" spans="1:35" x14ac:dyDescent="0.25">
      <c r="A380" s="6">
        <v>43479</v>
      </c>
      <c r="B380" s="3">
        <v>66</v>
      </c>
      <c r="C380" s="3" t="str">
        <f t="shared" si="75"/>
        <v>Old</v>
      </c>
      <c r="D380" s="4">
        <v>47088</v>
      </c>
      <c r="E380" s="4">
        <f t="shared" si="76"/>
        <v>47088</v>
      </c>
      <c r="F380" s="3">
        <v>475</v>
      </c>
      <c r="G380" s="3">
        <f t="shared" si="77"/>
        <v>475</v>
      </c>
      <c r="H380" s="3" t="str">
        <f t="shared" si="78"/>
        <v>Fair</v>
      </c>
      <c r="I380" s="5" t="s">
        <v>20</v>
      </c>
      <c r="J380" s="2" t="str">
        <f t="shared" si="79"/>
        <v>Employed</v>
      </c>
      <c r="K380" s="2" t="str">
        <f t="shared" si="80"/>
        <v>Employed</v>
      </c>
      <c r="L380" s="2" t="str">
        <f t="shared" si="81"/>
        <v>Employed</v>
      </c>
      <c r="M380" s="5" t="s">
        <v>29</v>
      </c>
      <c r="N380" s="2" t="str">
        <f t="shared" si="82"/>
        <v>Bachelor</v>
      </c>
      <c r="O380" s="2" t="str">
        <f t="shared" si="83"/>
        <v>Bachelor</v>
      </c>
      <c r="P380" s="4">
        <v>22865</v>
      </c>
      <c r="Q380" s="4">
        <f t="shared" si="84"/>
        <v>22865</v>
      </c>
      <c r="R380" s="18">
        <f t="shared" si="85"/>
        <v>0.48558019028202515</v>
      </c>
      <c r="S380" s="18" t="str">
        <f t="shared" si="86"/>
        <v>Conservative Borrower</v>
      </c>
      <c r="T380" s="3">
        <v>12</v>
      </c>
      <c r="U380" s="3">
        <f t="shared" si="87"/>
        <v>12</v>
      </c>
      <c r="V380" s="5" t="s">
        <v>35</v>
      </c>
      <c r="W380" s="5" t="s">
        <v>30</v>
      </c>
      <c r="X380" s="4">
        <v>489</v>
      </c>
      <c r="Y380" s="18">
        <v>0.32412058100000002</v>
      </c>
      <c r="Z380" s="5" t="s">
        <v>24</v>
      </c>
      <c r="AA380" s="3">
        <v>21</v>
      </c>
      <c r="AB380" s="4">
        <v>7611</v>
      </c>
      <c r="AC380" s="4">
        <v>3924</v>
      </c>
      <c r="AD380" s="4" t="str">
        <f t="shared" si="88"/>
        <v>Low Income</v>
      </c>
      <c r="AE380" s="4">
        <v>95566</v>
      </c>
      <c r="AF380" s="18">
        <v>0.27150059500000001</v>
      </c>
      <c r="AG380" s="3">
        <v>0</v>
      </c>
      <c r="AH380" s="3">
        <v>53</v>
      </c>
      <c r="AI380" s="2" t="str">
        <f t="shared" si="89"/>
        <v>Medium Risk</v>
      </c>
    </row>
    <row r="381" spans="1:35" x14ac:dyDescent="0.25">
      <c r="A381" s="6">
        <v>43480</v>
      </c>
      <c r="B381" s="3">
        <v>30</v>
      </c>
      <c r="C381" s="3" t="str">
        <f t="shared" si="75"/>
        <v>Mid</v>
      </c>
      <c r="D381" s="4">
        <v>39186</v>
      </c>
      <c r="E381" s="4">
        <f t="shared" si="76"/>
        <v>39186</v>
      </c>
      <c r="F381" s="3">
        <v>544</v>
      </c>
      <c r="G381" s="3">
        <f t="shared" si="77"/>
        <v>544</v>
      </c>
      <c r="H381" s="3" t="str">
        <f t="shared" si="78"/>
        <v>Fair</v>
      </c>
      <c r="I381" s="5" t="s">
        <v>20</v>
      </c>
      <c r="J381" s="2" t="str">
        <f t="shared" si="79"/>
        <v>Employed</v>
      </c>
      <c r="K381" s="2" t="str">
        <f t="shared" si="80"/>
        <v>Employed</v>
      </c>
      <c r="L381" s="2" t="str">
        <f t="shared" si="81"/>
        <v>Employed</v>
      </c>
      <c r="M381" s="5" t="s">
        <v>29</v>
      </c>
      <c r="N381" s="2" t="str">
        <f t="shared" si="82"/>
        <v>Bachelor</v>
      </c>
      <c r="O381" s="2" t="str">
        <f t="shared" si="83"/>
        <v>Bachelor</v>
      </c>
      <c r="P381" s="4">
        <v>15937</v>
      </c>
      <c r="Q381" s="4">
        <f t="shared" si="84"/>
        <v>15937</v>
      </c>
      <c r="R381" s="18">
        <f t="shared" si="85"/>
        <v>0.40670137293931508</v>
      </c>
      <c r="S381" s="18" t="str">
        <f t="shared" si="86"/>
        <v>Conservative Borrower</v>
      </c>
      <c r="T381" s="3">
        <v>36</v>
      </c>
      <c r="U381" s="3">
        <f t="shared" si="87"/>
        <v>36</v>
      </c>
      <c r="V381" s="5" t="s">
        <v>26</v>
      </c>
      <c r="W381" s="5" t="s">
        <v>30</v>
      </c>
      <c r="X381" s="4">
        <v>495</v>
      </c>
      <c r="Y381" s="18">
        <v>0.42407431699999998</v>
      </c>
      <c r="Z381" s="5" t="s">
        <v>38</v>
      </c>
      <c r="AA381" s="3">
        <v>27</v>
      </c>
      <c r="AB381" s="4">
        <v>4190</v>
      </c>
      <c r="AC381" s="4">
        <v>3265.5</v>
      </c>
      <c r="AD381" s="4" t="str">
        <f t="shared" si="88"/>
        <v>Low Income</v>
      </c>
      <c r="AE381" s="4">
        <v>142046</v>
      </c>
      <c r="AF381" s="18">
        <v>0.25191753</v>
      </c>
      <c r="AG381" s="3">
        <v>0</v>
      </c>
      <c r="AH381" s="3">
        <v>58</v>
      </c>
      <c r="AI381" s="2" t="str">
        <f t="shared" si="89"/>
        <v>High Risk</v>
      </c>
    </row>
    <row r="382" spans="1:35" x14ac:dyDescent="0.25">
      <c r="A382" s="6">
        <v>43481</v>
      </c>
      <c r="B382" s="3">
        <v>29</v>
      </c>
      <c r="C382" s="3" t="str">
        <f t="shared" si="75"/>
        <v>Mid</v>
      </c>
      <c r="D382" s="4">
        <v>35052</v>
      </c>
      <c r="E382" s="4">
        <f t="shared" si="76"/>
        <v>35052</v>
      </c>
      <c r="F382" s="3">
        <v>506</v>
      </c>
      <c r="G382" s="3">
        <f t="shared" si="77"/>
        <v>506</v>
      </c>
      <c r="H382" s="3" t="str">
        <f t="shared" si="78"/>
        <v>Fair</v>
      </c>
      <c r="I382" s="5" t="s">
        <v>20</v>
      </c>
      <c r="J382" s="2" t="str">
        <f t="shared" si="79"/>
        <v>Employed</v>
      </c>
      <c r="K382" s="2" t="str">
        <f t="shared" si="80"/>
        <v>Employed</v>
      </c>
      <c r="L382" s="2" t="str">
        <f t="shared" si="81"/>
        <v>Employed</v>
      </c>
      <c r="N382" s="2" t="str">
        <f t="shared" si="82"/>
        <v/>
      </c>
      <c r="O382" s="2" t="str">
        <f t="shared" si="83"/>
        <v>Bachelor</v>
      </c>
      <c r="P382" s="4">
        <v>14359</v>
      </c>
      <c r="Q382" s="4">
        <f t="shared" si="84"/>
        <v>14359</v>
      </c>
      <c r="R382" s="18">
        <f t="shared" si="85"/>
        <v>0.40964852219559511</v>
      </c>
      <c r="S382" s="18" t="str">
        <f t="shared" si="86"/>
        <v>Conservative Borrower</v>
      </c>
      <c r="T382" s="3">
        <v>84</v>
      </c>
      <c r="U382" s="3">
        <f t="shared" si="87"/>
        <v>84</v>
      </c>
      <c r="V382" s="5" t="s">
        <v>44</v>
      </c>
      <c r="W382" s="5" t="s">
        <v>23</v>
      </c>
      <c r="X382" s="4">
        <v>516</v>
      </c>
      <c r="Y382" s="18">
        <v>0.24627117800000001</v>
      </c>
      <c r="Z382" s="5" t="s">
        <v>24</v>
      </c>
      <c r="AA382" s="3">
        <v>27</v>
      </c>
      <c r="AB382" s="4">
        <v>3494</v>
      </c>
      <c r="AC382" s="4">
        <v>2921</v>
      </c>
      <c r="AD382" s="4" t="str">
        <f t="shared" si="88"/>
        <v>Low Income</v>
      </c>
      <c r="AE382" s="4">
        <v>176763</v>
      </c>
      <c r="AF382" s="18">
        <v>0.30938385099999999</v>
      </c>
      <c r="AG382" s="3">
        <v>0</v>
      </c>
      <c r="AH382" s="3">
        <v>50</v>
      </c>
      <c r="AI382" s="2" t="str">
        <f t="shared" si="89"/>
        <v>Medium Risk</v>
      </c>
    </row>
    <row r="383" spans="1:35" x14ac:dyDescent="0.25">
      <c r="A383" s="6">
        <v>43482</v>
      </c>
      <c r="B383" s="3">
        <v>32</v>
      </c>
      <c r="C383" s="3" t="str">
        <f t="shared" si="75"/>
        <v>Mid</v>
      </c>
      <c r="D383" s="4">
        <v>77345</v>
      </c>
      <c r="E383" s="4">
        <f t="shared" si="76"/>
        <v>77345</v>
      </c>
      <c r="F383" s="3">
        <v>589</v>
      </c>
      <c r="G383" s="3">
        <f t="shared" si="77"/>
        <v>589</v>
      </c>
      <c r="H383" s="3" t="str">
        <f t="shared" si="78"/>
        <v>Good</v>
      </c>
      <c r="I383" s="5" t="s">
        <v>45</v>
      </c>
      <c r="J383" s="2" t="str">
        <f t="shared" si="79"/>
        <v>Unemployed</v>
      </c>
      <c r="K383" s="2" t="str">
        <f t="shared" si="80"/>
        <v>Unemployed</v>
      </c>
      <c r="L383" s="2" t="str">
        <f t="shared" si="81"/>
        <v>Unemployed</v>
      </c>
      <c r="M383" s="5" t="s">
        <v>29</v>
      </c>
      <c r="N383" s="2" t="str">
        <f t="shared" si="82"/>
        <v>Bachelor</v>
      </c>
      <c r="O383" s="2" t="str">
        <f t="shared" si="83"/>
        <v>Bachelor</v>
      </c>
      <c r="P383" s="4">
        <v>29198</v>
      </c>
      <c r="Q383" s="4">
        <f t="shared" si="84"/>
        <v>29198</v>
      </c>
      <c r="R383" s="18">
        <f t="shared" si="85"/>
        <v>0.37750339388454329</v>
      </c>
      <c r="S383" s="18" t="str">
        <f t="shared" si="86"/>
        <v>Conservative Borrower</v>
      </c>
      <c r="T383" s="3">
        <v>60</v>
      </c>
      <c r="U383" s="3">
        <f t="shared" si="87"/>
        <v>60</v>
      </c>
      <c r="V383" s="5" t="s">
        <v>26</v>
      </c>
      <c r="W383" s="5" t="s">
        <v>30</v>
      </c>
      <c r="X383" s="4">
        <v>1014</v>
      </c>
      <c r="Y383" s="18">
        <v>0.137913905</v>
      </c>
      <c r="Z383" s="5" t="s">
        <v>31</v>
      </c>
      <c r="AA383" s="3">
        <v>27</v>
      </c>
      <c r="AB383" s="4">
        <v>1197</v>
      </c>
      <c r="AC383" s="4">
        <v>6445.4166670000004</v>
      </c>
      <c r="AD383" s="4" t="str">
        <f t="shared" si="88"/>
        <v>Medium Income</v>
      </c>
      <c r="AE383" s="4">
        <v>48095</v>
      </c>
      <c r="AF383" s="18">
        <v>0.23580178299999999</v>
      </c>
      <c r="AG383" s="3">
        <v>0</v>
      </c>
      <c r="AH383" s="3">
        <v>52</v>
      </c>
      <c r="AI383" s="2" t="str">
        <f t="shared" si="89"/>
        <v>Medium Risk</v>
      </c>
    </row>
    <row r="384" spans="1:35" x14ac:dyDescent="0.25">
      <c r="A384" s="6">
        <v>43483</v>
      </c>
      <c r="B384" s="3">
        <v>18</v>
      </c>
      <c r="C384" s="3" t="str">
        <f t="shared" si="75"/>
        <v>Young</v>
      </c>
      <c r="D384" s="4">
        <v>23423</v>
      </c>
      <c r="E384" s="4">
        <f t="shared" si="76"/>
        <v>23423</v>
      </c>
      <c r="F384" s="3">
        <v>570</v>
      </c>
      <c r="G384" s="3">
        <f t="shared" si="77"/>
        <v>570</v>
      </c>
      <c r="H384" s="3" t="str">
        <f t="shared" si="78"/>
        <v>Good</v>
      </c>
      <c r="I384" s="5" t="s">
        <v>20</v>
      </c>
      <c r="J384" s="2" t="str">
        <f t="shared" si="79"/>
        <v>Employed</v>
      </c>
      <c r="K384" s="2" t="str">
        <f t="shared" si="80"/>
        <v>Employed</v>
      </c>
      <c r="L384" s="2" t="str">
        <f t="shared" si="81"/>
        <v>Employed</v>
      </c>
      <c r="M384" s="5" t="s">
        <v>29</v>
      </c>
      <c r="N384" s="2" t="str">
        <f t="shared" si="82"/>
        <v>Bachelor</v>
      </c>
      <c r="O384" s="2" t="str">
        <f t="shared" si="83"/>
        <v>Bachelor</v>
      </c>
      <c r="P384" s="4">
        <v>52430</v>
      </c>
      <c r="Q384" s="4">
        <f t="shared" si="84"/>
        <v>52430</v>
      </c>
      <c r="R384" s="18">
        <f t="shared" si="85"/>
        <v>2.2383981556589676</v>
      </c>
      <c r="S384" s="18" t="str">
        <f t="shared" si="86"/>
        <v>Aggressive Borrower</v>
      </c>
      <c r="T384" s="3">
        <v>12</v>
      </c>
      <c r="U384" s="3">
        <f t="shared" si="87"/>
        <v>12</v>
      </c>
      <c r="V384" s="5" t="s">
        <v>22</v>
      </c>
      <c r="W384" s="5" t="s">
        <v>30</v>
      </c>
      <c r="X384" s="4">
        <v>215</v>
      </c>
      <c r="Y384" s="18">
        <v>0.29999161899999999</v>
      </c>
      <c r="Z384" s="5" t="s">
        <v>34</v>
      </c>
      <c r="AA384" s="3">
        <v>19</v>
      </c>
      <c r="AB384" s="4">
        <v>5012</v>
      </c>
      <c r="AC384" s="4">
        <v>1951.916667</v>
      </c>
      <c r="AD384" s="4" t="str">
        <f t="shared" si="88"/>
        <v>Low Income</v>
      </c>
      <c r="AE384" s="4">
        <v>199121</v>
      </c>
      <c r="AF384" s="18">
        <v>0.228612698</v>
      </c>
      <c r="AG384" s="3">
        <v>0</v>
      </c>
      <c r="AH384" s="3">
        <v>53</v>
      </c>
      <c r="AI384" s="2" t="str">
        <f t="shared" si="89"/>
        <v>Medium Risk</v>
      </c>
    </row>
    <row r="385" spans="1:35" x14ac:dyDescent="0.25">
      <c r="A385" s="6">
        <v>43484</v>
      </c>
      <c r="B385" s="3">
        <v>33</v>
      </c>
      <c r="C385" s="3" t="str">
        <f t="shared" si="75"/>
        <v>Mid</v>
      </c>
      <c r="D385" s="4">
        <v>74922</v>
      </c>
      <c r="E385" s="4">
        <f t="shared" si="76"/>
        <v>74922</v>
      </c>
      <c r="F385" s="3">
        <v>576</v>
      </c>
      <c r="G385" s="3">
        <f t="shared" si="77"/>
        <v>576</v>
      </c>
      <c r="H385" s="3" t="str">
        <f t="shared" si="78"/>
        <v>Good</v>
      </c>
      <c r="I385" s="5" t="s">
        <v>20</v>
      </c>
      <c r="J385" s="2" t="str">
        <f t="shared" si="79"/>
        <v>Employed</v>
      </c>
      <c r="K385" s="2" t="str">
        <f t="shared" si="80"/>
        <v>Employed</v>
      </c>
      <c r="L385" s="2" t="str">
        <f t="shared" si="81"/>
        <v>Employed</v>
      </c>
      <c r="M385" s="5" t="s">
        <v>25</v>
      </c>
      <c r="N385" s="2" t="str">
        <f t="shared" si="82"/>
        <v>Associate</v>
      </c>
      <c r="O385" s="2" t="str">
        <f t="shared" si="83"/>
        <v>Associate</v>
      </c>
      <c r="P385" s="4">
        <v>15354</v>
      </c>
      <c r="Q385" s="4">
        <f t="shared" si="84"/>
        <v>15354</v>
      </c>
      <c r="R385" s="18">
        <f t="shared" si="85"/>
        <v>0.20493313045567391</v>
      </c>
      <c r="S385" s="18" t="str">
        <f t="shared" si="86"/>
        <v>Conservative Borrower</v>
      </c>
      <c r="T385" s="3">
        <v>48</v>
      </c>
      <c r="U385" s="3">
        <f t="shared" si="87"/>
        <v>48</v>
      </c>
      <c r="V385" s="5" t="s">
        <v>22</v>
      </c>
      <c r="W385" s="5" t="s">
        <v>30</v>
      </c>
      <c r="X385" s="4">
        <v>672</v>
      </c>
      <c r="Y385" s="18">
        <v>0.14674682</v>
      </c>
      <c r="Z385" s="5" t="s">
        <v>38</v>
      </c>
      <c r="AA385" s="3">
        <v>25</v>
      </c>
      <c r="AB385" s="4">
        <v>1334</v>
      </c>
      <c r="AC385" s="4">
        <v>6243.5</v>
      </c>
      <c r="AD385" s="4" t="str">
        <f t="shared" si="88"/>
        <v>Medium Income</v>
      </c>
      <c r="AE385" s="4">
        <v>13671</v>
      </c>
      <c r="AF385" s="18">
        <v>0.20807531300000001</v>
      </c>
      <c r="AG385" s="3">
        <v>1</v>
      </c>
      <c r="AH385" s="3">
        <v>40</v>
      </c>
      <c r="AI385" s="2" t="str">
        <f t="shared" si="89"/>
        <v>Medium Risk</v>
      </c>
    </row>
    <row r="386" spans="1:35" x14ac:dyDescent="0.25">
      <c r="A386" s="6">
        <v>43485</v>
      </c>
      <c r="B386" s="3">
        <v>30</v>
      </c>
      <c r="C386" s="3" t="str">
        <f t="shared" ref="C386:C449" si="90">IF(B386&lt;25,"Young",IF(B386&lt;40,"Mid",IF(B386&lt;60,"Senior","Old")))</f>
        <v>Mid</v>
      </c>
      <c r="D386" s="4">
        <v>119257</v>
      </c>
      <c r="E386" s="4">
        <f t="shared" ref="E386:E449" si="91">IF(D386="",AC386*12,D386)</f>
        <v>119257</v>
      </c>
      <c r="F386" s="3">
        <v>521</v>
      </c>
      <c r="G386" s="3">
        <f t="shared" ref="G386:G449" si="92">IF(F386="",AVERAGEIF($AA$2:$AA$2648,AA386,$F$2:$F$2648),F386)</f>
        <v>521</v>
      </c>
      <c r="H386" s="3" t="str">
        <f t="shared" ref="H386:H449" si="93">IF(G386&lt;450,"Poor", IF(G386&lt;550,"Fair",IF(G386&lt;650,"Good","Excellent")))</f>
        <v>Fair</v>
      </c>
      <c r="I386" s="5" t="s">
        <v>20</v>
      </c>
      <c r="J386" s="2" t="str">
        <f t="shared" ref="J386:J449" si="94">TRIM(CLEAN(I386))</f>
        <v>Employed</v>
      </c>
      <c r="K386" s="2" t="str">
        <f t="shared" ref="K386:K449" si="95">PROPER(J386)</f>
        <v>Employed</v>
      </c>
      <c r="L386" s="2" t="str">
        <f t="shared" ref="L386:L449" si="96">IF(K386="","Employed",K386)</f>
        <v>Employed</v>
      </c>
      <c r="M386" s="5" t="s">
        <v>21</v>
      </c>
      <c r="N386" s="2" t="str">
        <f t="shared" ref="N386:N449" si="97">TRIM(CLEAN(M386))</f>
        <v>Master</v>
      </c>
      <c r="O386" s="2" t="str">
        <f t="shared" ref="O386:O449" si="98">IF(N386="","Bachelor",N386)</f>
        <v>Master</v>
      </c>
      <c r="P386" s="4">
        <v>49386</v>
      </c>
      <c r="Q386" s="4">
        <f t="shared" ref="Q386:Q449" si="99">IF(P386="",(AVERAGEIFS($P$2:$P$2648,$Z$2:$Z$2648,Z386,$AD$2:$AD$2648,AD386)),P386)</f>
        <v>49386</v>
      </c>
      <c r="R386" s="18">
        <f t="shared" ref="R386:R449" si="100">Q386/E386</f>
        <v>0.41411405619795905</v>
      </c>
      <c r="S386" s="18" t="str">
        <f t="shared" ref="S386:S449" si="101">IF(R386 &lt;= 0.5, "Conservative Borrower", IF(R386 &lt;= 1, "Moderate Borrower", "Aggressive Borrower"))</f>
        <v>Conservative Borrower</v>
      </c>
      <c r="T386" s="3">
        <v>60</v>
      </c>
      <c r="U386" s="3">
        <f t="shared" ref="U386:U449" si="102">IF(T386="",AVERAGEIFS($T$2:$T$2648,$Z$2:$Z$2648,Z386,$AD$2:$AD$2648,AD386),T386)</f>
        <v>60</v>
      </c>
      <c r="V386" s="5" t="s">
        <v>26</v>
      </c>
      <c r="W386" s="5" t="s">
        <v>27</v>
      </c>
      <c r="X386" s="4">
        <v>425</v>
      </c>
      <c r="Y386" s="18">
        <v>0.44214284199999998</v>
      </c>
      <c r="Z386" s="5" t="s">
        <v>28</v>
      </c>
      <c r="AA386" s="3">
        <v>22</v>
      </c>
      <c r="AB386" s="4">
        <v>1524</v>
      </c>
      <c r="AC386" s="4">
        <v>9938.0833330000005</v>
      </c>
      <c r="AD386" s="4" t="str">
        <f t="shared" ref="AD386:AD449" si="103">IF(AC386&lt;=5000,"Low Income",IF(AC386&lt;=12000,"Medium Income","High Income"))</f>
        <v>Medium Income</v>
      </c>
      <c r="AE386" s="4">
        <v>6861</v>
      </c>
      <c r="AF386" s="18">
        <v>0.33820617200000003</v>
      </c>
      <c r="AG386" s="3">
        <v>0</v>
      </c>
      <c r="AH386" s="3">
        <v>55</v>
      </c>
      <c r="AI386" s="2" t="str">
        <f t="shared" ref="AI386:AI449" si="104">IF(AH386&lt;40,"Low Risk", IF(AH386&lt;55,"Medium Risk", IF(AH386&lt;70,"High Risk","Very High Risk")))</f>
        <v>High Risk</v>
      </c>
    </row>
    <row r="387" spans="1:35" x14ac:dyDescent="0.25">
      <c r="A387" s="6">
        <v>43486</v>
      </c>
      <c r="B387" s="3">
        <v>41</v>
      </c>
      <c r="C387" s="3" t="str">
        <f t="shared" si="90"/>
        <v>Senior</v>
      </c>
      <c r="D387" s="4">
        <v>62019</v>
      </c>
      <c r="E387" s="4">
        <f t="shared" si="91"/>
        <v>62019</v>
      </c>
      <c r="F387" s="3">
        <v>599</v>
      </c>
      <c r="G387" s="3">
        <f t="shared" si="92"/>
        <v>599</v>
      </c>
      <c r="H387" s="3" t="str">
        <f t="shared" si="93"/>
        <v>Good</v>
      </c>
      <c r="I387" s="5" t="s">
        <v>20</v>
      </c>
      <c r="J387" s="2" t="str">
        <f t="shared" si="94"/>
        <v>Employed</v>
      </c>
      <c r="K387" s="2" t="str">
        <f t="shared" si="95"/>
        <v>Employed</v>
      </c>
      <c r="L387" s="2" t="str">
        <f t="shared" si="96"/>
        <v>Employed</v>
      </c>
      <c r="N387" s="2" t="str">
        <f t="shared" si="97"/>
        <v/>
      </c>
      <c r="O387" s="2" t="str">
        <f t="shared" si="98"/>
        <v>Bachelor</v>
      </c>
      <c r="P387" s="4">
        <v>24378</v>
      </c>
      <c r="Q387" s="4">
        <f t="shared" si="99"/>
        <v>24378</v>
      </c>
      <c r="R387" s="18">
        <f t="shared" si="100"/>
        <v>0.39307309050452283</v>
      </c>
      <c r="S387" s="18" t="str">
        <f t="shared" si="101"/>
        <v>Conservative Borrower</v>
      </c>
      <c r="T387" s="3">
        <v>96</v>
      </c>
      <c r="U387" s="3">
        <f t="shared" si="102"/>
        <v>96</v>
      </c>
      <c r="V387" s="5" t="s">
        <v>22</v>
      </c>
      <c r="W387" s="5" t="s">
        <v>23</v>
      </c>
      <c r="X387" s="4">
        <v>257</v>
      </c>
      <c r="Y387" s="18">
        <v>0.15742407</v>
      </c>
      <c r="Z387" s="5" t="s">
        <v>24</v>
      </c>
      <c r="AA387" s="3">
        <v>24</v>
      </c>
      <c r="AB387" s="4">
        <v>3482</v>
      </c>
      <c r="AC387" s="4">
        <v>5168.25</v>
      </c>
      <c r="AD387" s="4" t="str">
        <f t="shared" si="103"/>
        <v>Medium Income</v>
      </c>
      <c r="AE387" s="4">
        <v>663182</v>
      </c>
      <c r="AF387" s="18">
        <v>0.31007679300000002</v>
      </c>
      <c r="AG387" s="3">
        <v>1</v>
      </c>
      <c r="AH387" s="3">
        <v>33.6</v>
      </c>
      <c r="AI387" s="2" t="str">
        <f t="shared" si="104"/>
        <v>Low Risk</v>
      </c>
    </row>
    <row r="388" spans="1:35" x14ac:dyDescent="0.25">
      <c r="A388" s="6">
        <v>43487</v>
      </c>
      <c r="B388" s="3">
        <v>44</v>
      </c>
      <c r="C388" s="3" t="str">
        <f t="shared" si="90"/>
        <v>Senior</v>
      </c>
      <c r="D388" s="4">
        <v>15132</v>
      </c>
      <c r="E388" s="4">
        <f t="shared" si="91"/>
        <v>15132</v>
      </c>
      <c r="F388" s="3">
        <v>551</v>
      </c>
      <c r="G388" s="3">
        <f t="shared" si="92"/>
        <v>551</v>
      </c>
      <c r="H388" s="3" t="str">
        <f t="shared" si="93"/>
        <v>Good</v>
      </c>
      <c r="I388" s="5" t="s">
        <v>20</v>
      </c>
      <c r="J388" s="2" t="str">
        <f t="shared" si="94"/>
        <v>Employed</v>
      </c>
      <c r="K388" s="2" t="str">
        <f t="shared" si="95"/>
        <v>Employed</v>
      </c>
      <c r="L388" s="2" t="str">
        <f t="shared" si="96"/>
        <v>Employed</v>
      </c>
      <c r="N388" s="2" t="str">
        <f t="shared" si="97"/>
        <v/>
      </c>
      <c r="O388" s="2" t="str">
        <f t="shared" si="98"/>
        <v>Bachelor</v>
      </c>
      <c r="P388" s="4">
        <v>12154</v>
      </c>
      <c r="Q388" s="4">
        <f t="shared" si="99"/>
        <v>12154</v>
      </c>
      <c r="R388" s="18">
        <f t="shared" si="100"/>
        <v>0.80319851969336509</v>
      </c>
      <c r="S388" s="18" t="str">
        <f t="shared" si="101"/>
        <v>Moderate Borrower</v>
      </c>
      <c r="T388" s="3">
        <v>36</v>
      </c>
      <c r="U388" s="3">
        <f t="shared" si="102"/>
        <v>36</v>
      </c>
      <c r="V388" s="5" t="s">
        <v>22</v>
      </c>
      <c r="W388" s="5" t="s">
        <v>30</v>
      </c>
      <c r="X388" s="4">
        <v>195</v>
      </c>
      <c r="Y388" s="18">
        <v>0.33933424099999998</v>
      </c>
      <c r="Z388" s="5" t="s">
        <v>38</v>
      </c>
      <c r="AA388" s="3">
        <v>29</v>
      </c>
      <c r="AB388" s="4">
        <v>3959</v>
      </c>
      <c r="AC388" s="4">
        <v>1261</v>
      </c>
      <c r="AD388" s="4" t="str">
        <f t="shared" si="103"/>
        <v>Low Income</v>
      </c>
      <c r="AE388" s="4">
        <v>2077</v>
      </c>
      <c r="AF388" s="18">
        <v>0.232220277</v>
      </c>
      <c r="AG388" s="3">
        <v>0</v>
      </c>
      <c r="AH388" s="3">
        <v>56</v>
      </c>
      <c r="AI388" s="2" t="str">
        <f t="shared" si="104"/>
        <v>High Risk</v>
      </c>
    </row>
    <row r="389" spans="1:35" x14ac:dyDescent="0.25">
      <c r="A389" s="6">
        <v>43488</v>
      </c>
      <c r="B389" s="3">
        <v>62</v>
      </c>
      <c r="C389" s="3" t="str">
        <f t="shared" si="90"/>
        <v>Old</v>
      </c>
      <c r="D389" s="4">
        <v>98825</v>
      </c>
      <c r="E389" s="4">
        <f t="shared" si="91"/>
        <v>98825</v>
      </c>
      <c r="F389" s="3">
        <v>663</v>
      </c>
      <c r="G389" s="3">
        <f t="shared" si="92"/>
        <v>663</v>
      </c>
      <c r="H389" s="3" t="str">
        <f t="shared" si="93"/>
        <v>Excellent</v>
      </c>
      <c r="I389" s="5" t="s">
        <v>20</v>
      </c>
      <c r="J389" s="2" t="str">
        <f t="shared" si="94"/>
        <v>Employed</v>
      </c>
      <c r="K389" s="2" t="str">
        <f t="shared" si="95"/>
        <v>Employed</v>
      </c>
      <c r="L389" s="2" t="str">
        <f t="shared" si="96"/>
        <v>Employed</v>
      </c>
      <c r="M389" s="5" t="s">
        <v>25</v>
      </c>
      <c r="N389" s="2" t="str">
        <f t="shared" si="97"/>
        <v>Associate</v>
      </c>
      <c r="O389" s="2" t="str">
        <f t="shared" si="98"/>
        <v>Associate</v>
      </c>
      <c r="P389" s="4">
        <v>12862</v>
      </c>
      <c r="Q389" s="4">
        <f t="shared" si="99"/>
        <v>12862</v>
      </c>
      <c r="R389" s="18">
        <f t="shared" si="100"/>
        <v>0.13014925373134328</v>
      </c>
      <c r="S389" s="18" t="str">
        <f t="shared" si="101"/>
        <v>Conservative Borrower</v>
      </c>
      <c r="T389" s="3">
        <v>12</v>
      </c>
      <c r="U389" s="3">
        <f t="shared" si="102"/>
        <v>12</v>
      </c>
      <c r="V389" s="5" t="s">
        <v>35</v>
      </c>
      <c r="W389" s="5" t="s">
        <v>30</v>
      </c>
      <c r="X389" s="4">
        <v>90</v>
      </c>
      <c r="Y389" s="18">
        <v>0.370899596</v>
      </c>
      <c r="Z389" s="5" t="s">
        <v>31</v>
      </c>
      <c r="AA389" s="3">
        <v>14</v>
      </c>
      <c r="AB389" s="4">
        <v>1215</v>
      </c>
      <c r="AC389" s="4">
        <v>8235.4166669999995</v>
      </c>
      <c r="AD389" s="4" t="str">
        <f t="shared" si="103"/>
        <v>Medium Income</v>
      </c>
      <c r="AE389" s="4">
        <v>3328</v>
      </c>
      <c r="AF389" s="18">
        <v>0.160382784</v>
      </c>
      <c r="AG389" s="3">
        <v>1</v>
      </c>
      <c r="AH389" s="3">
        <v>38.4</v>
      </c>
      <c r="AI389" s="2" t="str">
        <f t="shared" si="104"/>
        <v>Low Risk</v>
      </c>
    </row>
    <row r="390" spans="1:35" x14ac:dyDescent="0.25">
      <c r="A390" s="6">
        <v>43489</v>
      </c>
      <c r="B390" s="3">
        <v>51</v>
      </c>
      <c r="C390" s="3" t="str">
        <f t="shared" si="90"/>
        <v>Senior</v>
      </c>
      <c r="D390" s="4">
        <v>35954</v>
      </c>
      <c r="E390" s="4">
        <f t="shared" si="91"/>
        <v>35954</v>
      </c>
      <c r="F390" s="3">
        <v>603</v>
      </c>
      <c r="G390" s="3">
        <f t="shared" si="92"/>
        <v>603</v>
      </c>
      <c r="H390" s="3" t="str">
        <f t="shared" si="93"/>
        <v>Good</v>
      </c>
      <c r="I390" s="5" t="s">
        <v>20</v>
      </c>
      <c r="J390" s="2" t="str">
        <f t="shared" si="94"/>
        <v>Employed</v>
      </c>
      <c r="K390" s="2" t="str">
        <f t="shared" si="95"/>
        <v>Employed</v>
      </c>
      <c r="L390" s="2" t="str">
        <f t="shared" si="96"/>
        <v>Employed</v>
      </c>
      <c r="M390" s="5" t="s">
        <v>29</v>
      </c>
      <c r="N390" s="2" t="str">
        <f t="shared" si="97"/>
        <v>Bachelor</v>
      </c>
      <c r="O390" s="2" t="str">
        <f t="shared" si="98"/>
        <v>Bachelor</v>
      </c>
      <c r="P390" s="4">
        <v>21732</v>
      </c>
      <c r="Q390" s="4">
        <f t="shared" si="99"/>
        <v>21732</v>
      </c>
      <c r="R390" s="18">
        <f t="shared" si="100"/>
        <v>0.60443900539578355</v>
      </c>
      <c r="S390" s="18" t="str">
        <f t="shared" si="101"/>
        <v>Moderate Borrower</v>
      </c>
      <c r="T390" s="3">
        <v>108</v>
      </c>
      <c r="U390" s="3">
        <f t="shared" si="102"/>
        <v>108</v>
      </c>
      <c r="V390" s="5" t="s">
        <v>22</v>
      </c>
      <c r="W390" s="5" t="s">
        <v>30</v>
      </c>
      <c r="X390" s="4">
        <v>503</v>
      </c>
      <c r="Y390" s="18">
        <v>0.42271119299999999</v>
      </c>
      <c r="Z390" s="5" t="s">
        <v>31</v>
      </c>
      <c r="AA390" s="3">
        <v>27</v>
      </c>
      <c r="AB390" s="4">
        <v>5430</v>
      </c>
      <c r="AC390" s="4">
        <v>2996.166667</v>
      </c>
      <c r="AD390" s="4" t="str">
        <f t="shared" si="103"/>
        <v>Low Income</v>
      </c>
      <c r="AE390" s="4">
        <v>8380</v>
      </c>
      <c r="AF390" s="18">
        <v>0.29604013200000001</v>
      </c>
      <c r="AG390" s="3">
        <v>0</v>
      </c>
      <c r="AH390" s="3">
        <v>54</v>
      </c>
      <c r="AI390" s="2" t="str">
        <f t="shared" si="104"/>
        <v>Medium Risk</v>
      </c>
    </row>
    <row r="391" spans="1:35" x14ac:dyDescent="0.25">
      <c r="A391" s="6">
        <v>43490</v>
      </c>
      <c r="B391" s="3">
        <v>33</v>
      </c>
      <c r="C391" s="3" t="str">
        <f t="shared" si="90"/>
        <v>Mid</v>
      </c>
      <c r="E391" s="4">
        <f t="shared" si="91"/>
        <v>27378.999995999999</v>
      </c>
      <c r="G391" s="3">
        <f t="shared" si="92"/>
        <v>589.85714285714289</v>
      </c>
      <c r="H391" s="3" t="str">
        <f t="shared" si="93"/>
        <v>Good</v>
      </c>
      <c r="I391" s="5" t="s">
        <v>52</v>
      </c>
      <c r="J391" s="2" t="str">
        <f t="shared" si="94"/>
        <v>EMPLOYED</v>
      </c>
      <c r="K391" s="2" t="str">
        <f t="shared" si="95"/>
        <v>Employed</v>
      </c>
      <c r="L391" s="2" t="str">
        <f t="shared" si="96"/>
        <v>Employed</v>
      </c>
      <c r="N391" s="2" t="str">
        <f t="shared" si="97"/>
        <v/>
      </c>
      <c r="O391" s="2" t="str">
        <f t="shared" si="98"/>
        <v>Bachelor</v>
      </c>
      <c r="P391" s="4">
        <v>42959</v>
      </c>
      <c r="Q391" s="4">
        <f t="shared" si="99"/>
        <v>42959</v>
      </c>
      <c r="R391" s="18">
        <f t="shared" si="100"/>
        <v>1.5690492715685818</v>
      </c>
      <c r="S391" s="18" t="str">
        <f t="shared" si="101"/>
        <v>Aggressive Borrower</v>
      </c>
      <c r="U391" s="3">
        <f t="shared" si="102"/>
        <v>54.618025751072963</v>
      </c>
      <c r="V391" s="5" t="s">
        <v>22</v>
      </c>
      <c r="W391" s="5" t="s">
        <v>27</v>
      </c>
      <c r="X391" s="4">
        <v>817</v>
      </c>
      <c r="Y391" s="18">
        <v>3.7282997999999998E-2</v>
      </c>
      <c r="Z391" s="5" t="s">
        <v>24</v>
      </c>
      <c r="AA391" s="3">
        <v>13</v>
      </c>
      <c r="AB391" s="4">
        <v>13305</v>
      </c>
      <c r="AC391" s="4">
        <v>2281.583333</v>
      </c>
      <c r="AD391" s="4" t="str">
        <f t="shared" si="103"/>
        <v>Low Income</v>
      </c>
      <c r="AE391" s="4">
        <v>187098</v>
      </c>
      <c r="AF391" s="18">
        <v>0.25869457000000001</v>
      </c>
      <c r="AG391" s="3">
        <v>0</v>
      </c>
      <c r="AH391" s="3">
        <v>47</v>
      </c>
      <c r="AI391" s="2" t="str">
        <f t="shared" si="104"/>
        <v>Medium Risk</v>
      </c>
    </row>
    <row r="392" spans="1:35" x14ac:dyDescent="0.25">
      <c r="A392" s="6">
        <v>43491</v>
      </c>
      <c r="B392" s="3">
        <v>29</v>
      </c>
      <c r="C392" s="3" t="str">
        <f t="shared" si="90"/>
        <v>Mid</v>
      </c>
      <c r="D392" s="4">
        <v>40688</v>
      </c>
      <c r="E392" s="4">
        <f t="shared" si="91"/>
        <v>40688</v>
      </c>
      <c r="F392" s="3">
        <v>550</v>
      </c>
      <c r="G392" s="3">
        <f t="shared" si="92"/>
        <v>550</v>
      </c>
      <c r="H392" s="3" t="str">
        <f t="shared" si="93"/>
        <v>Good</v>
      </c>
      <c r="I392" s="5" t="s">
        <v>20</v>
      </c>
      <c r="J392" s="2" t="str">
        <f t="shared" si="94"/>
        <v>Employed</v>
      </c>
      <c r="K392" s="2" t="str">
        <f t="shared" si="95"/>
        <v>Employed</v>
      </c>
      <c r="L392" s="2" t="str">
        <f t="shared" si="96"/>
        <v>Employed</v>
      </c>
      <c r="M392" s="5" t="s">
        <v>32</v>
      </c>
      <c r="N392" s="2" t="str">
        <f t="shared" si="97"/>
        <v>High School</v>
      </c>
      <c r="O392" s="2" t="str">
        <f t="shared" si="98"/>
        <v>High School</v>
      </c>
      <c r="P392" s="4">
        <v>22853</v>
      </c>
      <c r="Q392" s="4">
        <f t="shared" si="99"/>
        <v>22853</v>
      </c>
      <c r="R392" s="18">
        <f t="shared" si="100"/>
        <v>0.5616643727880456</v>
      </c>
      <c r="S392" s="18" t="str">
        <f t="shared" si="101"/>
        <v>Moderate Borrower</v>
      </c>
      <c r="T392" s="3">
        <v>48</v>
      </c>
      <c r="U392" s="3">
        <f t="shared" si="102"/>
        <v>48</v>
      </c>
      <c r="V392" s="5" t="s">
        <v>26</v>
      </c>
      <c r="W392" s="5" t="s">
        <v>23</v>
      </c>
      <c r="X392" s="4">
        <v>145</v>
      </c>
      <c r="Y392" s="18">
        <v>0.53423084799999998</v>
      </c>
      <c r="Z392" s="5" t="s">
        <v>28</v>
      </c>
      <c r="AA392" s="3">
        <v>27</v>
      </c>
      <c r="AB392" s="4">
        <v>4947</v>
      </c>
      <c r="AC392" s="4">
        <v>3390.666667</v>
      </c>
      <c r="AD392" s="4" t="str">
        <f t="shared" si="103"/>
        <v>Low Income</v>
      </c>
      <c r="AE392" s="4">
        <v>26316</v>
      </c>
      <c r="AF392" s="18">
        <v>0.29026973900000003</v>
      </c>
      <c r="AG392" s="3">
        <v>0</v>
      </c>
      <c r="AH392" s="3">
        <v>60</v>
      </c>
      <c r="AI392" s="2" t="str">
        <f t="shared" si="104"/>
        <v>High Risk</v>
      </c>
    </row>
    <row r="393" spans="1:35" x14ac:dyDescent="0.25">
      <c r="A393" s="6">
        <v>43492</v>
      </c>
      <c r="B393" s="3">
        <v>45</v>
      </c>
      <c r="C393" s="3" t="str">
        <f t="shared" si="90"/>
        <v>Senior</v>
      </c>
      <c r="D393" s="4">
        <v>93411</v>
      </c>
      <c r="E393" s="4">
        <f t="shared" si="91"/>
        <v>93411</v>
      </c>
      <c r="F393" s="3">
        <v>551</v>
      </c>
      <c r="G393" s="3">
        <f t="shared" si="92"/>
        <v>551</v>
      </c>
      <c r="H393" s="3" t="str">
        <f t="shared" si="93"/>
        <v>Good</v>
      </c>
      <c r="I393" s="5" t="s">
        <v>20</v>
      </c>
      <c r="J393" s="2" t="str">
        <f t="shared" si="94"/>
        <v>Employed</v>
      </c>
      <c r="K393" s="2" t="str">
        <f t="shared" si="95"/>
        <v>Employed</v>
      </c>
      <c r="L393" s="2" t="str">
        <f t="shared" si="96"/>
        <v>Employed</v>
      </c>
      <c r="M393" s="5" t="s">
        <v>32</v>
      </c>
      <c r="N393" s="2" t="str">
        <f t="shared" si="97"/>
        <v>High School</v>
      </c>
      <c r="O393" s="2" t="str">
        <f t="shared" si="98"/>
        <v>High School</v>
      </c>
      <c r="P393" s="4">
        <v>23157</v>
      </c>
      <c r="Q393" s="4">
        <f t="shared" si="99"/>
        <v>23157</v>
      </c>
      <c r="R393" s="18">
        <f t="shared" si="100"/>
        <v>0.24790442239136717</v>
      </c>
      <c r="S393" s="18" t="str">
        <f t="shared" si="101"/>
        <v>Conservative Borrower</v>
      </c>
      <c r="T393" s="3">
        <v>72</v>
      </c>
      <c r="U393" s="3">
        <f t="shared" si="102"/>
        <v>72</v>
      </c>
      <c r="V393" s="5" t="s">
        <v>26</v>
      </c>
      <c r="W393" s="5" t="s">
        <v>27</v>
      </c>
      <c r="X393" s="4">
        <v>499</v>
      </c>
      <c r="Y393" s="18">
        <v>0.40429195200000001</v>
      </c>
      <c r="Z393" s="5" t="s">
        <v>38</v>
      </c>
      <c r="AA393" s="3">
        <v>24</v>
      </c>
      <c r="AB393" s="4">
        <v>3177</v>
      </c>
      <c r="AC393" s="4">
        <v>7784.25</v>
      </c>
      <c r="AD393" s="4" t="str">
        <f t="shared" si="103"/>
        <v>Medium Income</v>
      </c>
      <c r="AE393" s="4">
        <v>8165</v>
      </c>
      <c r="AF393" s="18">
        <v>0.21012727</v>
      </c>
      <c r="AG393" s="3">
        <v>1</v>
      </c>
      <c r="AH393" s="3">
        <v>46.4</v>
      </c>
      <c r="AI393" s="2" t="str">
        <f t="shared" si="104"/>
        <v>Medium Risk</v>
      </c>
    </row>
    <row r="394" spans="1:35" x14ac:dyDescent="0.25">
      <c r="A394" s="6">
        <v>43493</v>
      </c>
      <c r="B394" s="3">
        <v>24</v>
      </c>
      <c r="C394" s="3" t="str">
        <f t="shared" si="90"/>
        <v>Young</v>
      </c>
      <c r="D394" s="4">
        <v>21210</v>
      </c>
      <c r="E394" s="4">
        <f t="shared" si="91"/>
        <v>21210</v>
      </c>
      <c r="F394" s="3">
        <v>572</v>
      </c>
      <c r="G394" s="3">
        <f t="shared" si="92"/>
        <v>572</v>
      </c>
      <c r="H394" s="3" t="str">
        <f t="shared" si="93"/>
        <v>Good</v>
      </c>
      <c r="I394" s="5" t="s">
        <v>20</v>
      </c>
      <c r="J394" s="2" t="str">
        <f t="shared" si="94"/>
        <v>Employed</v>
      </c>
      <c r="K394" s="2" t="str">
        <f t="shared" si="95"/>
        <v>Employed</v>
      </c>
      <c r="L394" s="2" t="str">
        <f t="shared" si="96"/>
        <v>Employed</v>
      </c>
      <c r="M394" s="5" t="s">
        <v>21</v>
      </c>
      <c r="N394" s="2" t="str">
        <f t="shared" si="97"/>
        <v>Master</v>
      </c>
      <c r="O394" s="2" t="str">
        <f t="shared" si="98"/>
        <v>Master</v>
      </c>
      <c r="P394" s="4">
        <v>23434</v>
      </c>
      <c r="Q394" s="4">
        <f t="shared" si="99"/>
        <v>23434</v>
      </c>
      <c r="R394" s="18">
        <f t="shared" si="100"/>
        <v>1.1048561999057049</v>
      </c>
      <c r="S394" s="18" t="str">
        <f t="shared" si="101"/>
        <v>Aggressive Borrower</v>
      </c>
      <c r="T394" s="3">
        <v>60</v>
      </c>
      <c r="U394" s="3">
        <f t="shared" si="102"/>
        <v>60</v>
      </c>
      <c r="V394" s="5" t="s">
        <v>22</v>
      </c>
      <c r="W394" s="5" t="s">
        <v>27</v>
      </c>
      <c r="X394" s="4">
        <v>385</v>
      </c>
      <c r="Y394" s="18">
        <v>0.13967410099999999</v>
      </c>
      <c r="Z394" s="5" t="s">
        <v>24</v>
      </c>
      <c r="AA394" s="3">
        <v>25</v>
      </c>
      <c r="AB394" s="4">
        <v>519</v>
      </c>
      <c r="AC394" s="4">
        <v>1767.5</v>
      </c>
      <c r="AD394" s="4" t="str">
        <f t="shared" si="103"/>
        <v>Low Income</v>
      </c>
      <c r="AE394" s="4">
        <v>21146</v>
      </c>
      <c r="AF394" s="18">
        <v>0.25191403899999998</v>
      </c>
      <c r="AG394" s="3">
        <v>0</v>
      </c>
      <c r="AH394" s="3">
        <v>54</v>
      </c>
      <c r="AI394" s="2" t="str">
        <f t="shared" si="104"/>
        <v>Medium Risk</v>
      </c>
    </row>
    <row r="395" spans="1:35" x14ac:dyDescent="0.25">
      <c r="A395" s="6">
        <v>43494</v>
      </c>
      <c r="B395" s="3">
        <v>61</v>
      </c>
      <c r="C395" s="3" t="str">
        <f t="shared" si="90"/>
        <v>Old</v>
      </c>
      <c r="D395" s="4">
        <v>55593</v>
      </c>
      <c r="E395" s="4">
        <f t="shared" si="91"/>
        <v>55593</v>
      </c>
      <c r="F395" s="3">
        <v>643</v>
      </c>
      <c r="G395" s="3">
        <f t="shared" si="92"/>
        <v>643</v>
      </c>
      <c r="H395" s="3" t="str">
        <f t="shared" si="93"/>
        <v>Good</v>
      </c>
      <c r="I395" s="5" t="s">
        <v>20</v>
      </c>
      <c r="J395" s="2" t="str">
        <f t="shared" si="94"/>
        <v>Employed</v>
      </c>
      <c r="K395" s="2" t="str">
        <f t="shared" si="95"/>
        <v>Employed</v>
      </c>
      <c r="L395" s="2" t="str">
        <f t="shared" si="96"/>
        <v>Employed</v>
      </c>
      <c r="M395" s="5" t="s">
        <v>25</v>
      </c>
      <c r="N395" s="2" t="str">
        <f t="shared" si="97"/>
        <v>Associate</v>
      </c>
      <c r="O395" s="2" t="str">
        <f t="shared" si="98"/>
        <v>Associate</v>
      </c>
      <c r="P395" s="4">
        <v>23776</v>
      </c>
      <c r="Q395" s="4">
        <f t="shared" si="99"/>
        <v>23776</v>
      </c>
      <c r="R395" s="18">
        <f t="shared" si="100"/>
        <v>0.42767974385264335</v>
      </c>
      <c r="S395" s="18" t="str">
        <f t="shared" si="101"/>
        <v>Conservative Borrower</v>
      </c>
      <c r="T395" s="3">
        <v>96</v>
      </c>
      <c r="U395" s="3">
        <f t="shared" si="102"/>
        <v>96</v>
      </c>
      <c r="V395" s="5" t="s">
        <v>35</v>
      </c>
      <c r="W395" s="5" t="s">
        <v>27</v>
      </c>
      <c r="X395" s="4">
        <v>860</v>
      </c>
      <c r="Y395" s="18">
        <v>0.192211885</v>
      </c>
      <c r="Z395" s="5" t="s">
        <v>38</v>
      </c>
      <c r="AA395" s="3">
        <v>17</v>
      </c>
      <c r="AB395" s="4">
        <v>224</v>
      </c>
      <c r="AC395" s="4">
        <v>4632.75</v>
      </c>
      <c r="AD395" s="4" t="str">
        <f t="shared" si="103"/>
        <v>Low Income</v>
      </c>
      <c r="AE395" s="4">
        <v>57132</v>
      </c>
      <c r="AF395" s="18">
        <v>0.23800216900000001</v>
      </c>
      <c r="AG395" s="3">
        <v>0</v>
      </c>
      <c r="AH395" s="3">
        <v>46</v>
      </c>
      <c r="AI395" s="2" t="str">
        <f t="shared" si="104"/>
        <v>Medium Risk</v>
      </c>
    </row>
    <row r="396" spans="1:35" x14ac:dyDescent="0.25">
      <c r="A396" s="6">
        <v>43495</v>
      </c>
      <c r="B396" s="3">
        <v>54</v>
      </c>
      <c r="C396" s="3" t="str">
        <f t="shared" si="90"/>
        <v>Senior</v>
      </c>
      <c r="D396" s="4">
        <v>184838</v>
      </c>
      <c r="E396" s="4">
        <f t="shared" si="91"/>
        <v>184838</v>
      </c>
      <c r="F396" s="3">
        <v>569</v>
      </c>
      <c r="G396" s="3">
        <f t="shared" si="92"/>
        <v>569</v>
      </c>
      <c r="H396" s="3" t="str">
        <f t="shared" si="93"/>
        <v>Good</v>
      </c>
      <c r="I396" s="5" t="s">
        <v>20</v>
      </c>
      <c r="J396" s="2" t="str">
        <f t="shared" si="94"/>
        <v>Employed</v>
      </c>
      <c r="K396" s="2" t="str">
        <f t="shared" si="95"/>
        <v>Employed</v>
      </c>
      <c r="L396" s="2" t="str">
        <f t="shared" si="96"/>
        <v>Employed</v>
      </c>
      <c r="M396" s="5" t="s">
        <v>29</v>
      </c>
      <c r="N396" s="2" t="str">
        <f t="shared" si="97"/>
        <v>Bachelor</v>
      </c>
      <c r="O396" s="2" t="str">
        <f t="shared" si="98"/>
        <v>Bachelor</v>
      </c>
      <c r="P396" s="4">
        <v>31331</v>
      </c>
      <c r="Q396" s="4">
        <f t="shared" si="99"/>
        <v>31331</v>
      </c>
      <c r="R396" s="18">
        <f t="shared" si="100"/>
        <v>0.16950518832707559</v>
      </c>
      <c r="S396" s="18" t="str">
        <f t="shared" si="101"/>
        <v>Conservative Borrower</v>
      </c>
      <c r="T396" s="3">
        <v>36</v>
      </c>
      <c r="U396" s="3">
        <f t="shared" si="102"/>
        <v>36</v>
      </c>
      <c r="V396" s="5" t="s">
        <v>35</v>
      </c>
      <c r="W396" s="5" t="s">
        <v>23</v>
      </c>
      <c r="X396" s="4">
        <v>369</v>
      </c>
      <c r="Y396" s="18">
        <v>0.34671221499999999</v>
      </c>
      <c r="Z396" s="5" t="s">
        <v>31</v>
      </c>
      <c r="AA396" s="3">
        <v>21</v>
      </c>
      <c r="AB396" s="4">
        <v>2826</v>
      </c>
      <c r="AC396" s="4">
        <v>15403.166670000001</v>
      </c>
      <c r="AD396" s="4" t="str">
        <f t="shared" si="103"/>
        <v>High Income</v>
      </c>
      <c r="AE396" s="4">
        <v>16102</v>
      </c>
      <c r="AF396" s="18">
        <v>0.23518630099999999</v>
      </c>
      <c r="AG396" s="3">
        <v>1</v>
      </c>
      <c r="AH396" s="3">
        <v>40.799999999999997</v>
      </c>
      <c r="AI396" s="2" t="str">
        <f t="shared" si="104"/>
        <v>Medium Risk</v>
      </c>
    </row>
    <row r="397" spans="1:35" x14ac:dyDescent="0.25">
      <c r="A397" s="6">
        <v>43496</v>
      </c>
      <c r="B397" s="3">
        <v>34</v>
      </c>
      <c r="C397" s="3" t="str">
        <f t="shared" si="90"/>
        <v>Mid</v>
      </c>
      <c r="D397" s="4">
        <v>27349</v>
      </c>
      <c r="E397" s="4">
        <f t="shared" si="91"/>
        <v>27349</v>
      </c>
      <c r="F397" s="3">
        <v>484</v>
      </c>
      <c r="G397" s="3">
        <f t="shared" si="92"/>
        <v>484</v>
      </c>
      <c r="H397" s="3" t="str">
        <f t="shared" si="93"/>
        <v>Fair</v>
      </c>
      <c r="I397" s="5" t="s">
        <v>45</v>
      </c>
      <c r="J397" s="2" t="str">
        <f t="shared" si="94"/>
        <v>Unemployed</v>
      </c>
      <c r="K397" s="2" t="str">
        <f t="shared" si="95"/>
        <v>Unemployed</v>
      </c>
      <c r="L397" s="2" t="str">
        <f t="shared" si="96"/>
        <v>Unemployed</v>
      </c>
      <c r="M397" s="5" t="s">
        <v>21</v>
      </c>
      <c r="N397" s="2" t="str">
        <f t="shared" si="97"/>
        <v>Master</v>
      </c>
      <c r="O397" s="2" t="str">
        <f t="shared" si="98"/>
        <v>Master</v>
      </c>
      <c r="P397" s="4">
        <v>47668</v>
      </c>
      <c r="Q397" s="4">
        <f t="shared" si="99"/>
        <v>47668</v>
      </c>
      <c r="R397" s="18">
        <f t="shared" si="100"/>
        <v>1.742952210318476</v>
      </c>
      <c r="S397" s="18" t="str">
        <f t="shared" si="101"/>
        <v>Aggressive Borrower</v>
      </c>
      <c r="T397" s="3">
        <v>108</v>
      </c>
      <c r="U397" s="3">
        <f t="shared" si="102"/>
        <v>108</v>
      </c>
      <c r="V397" s="5" t="s">
        <v>22</v>
      </c>
      <c r="W397" s="5" t="s">
        <v>27</v>
      </c>
      <c r="X397" s="4">
        <v>396</v>
      </c>
      <c r="Y397" s="18">
        <v>4.0775208E-2</v>
      </c>
      <c r="Z397" s="5" t="s">
        <v>24</v>
      </c>
      <c r="AA397" s="3">
        <v>24</v>
      </c>
      <c r="AB397" s="4">
        <v>42091</v>
      </c>
      <c r="AC397" s="4">
        <v>2279.083333</v>
      </c>
      <c r="AD397" s="4" t="str">
        <f t="shared" si="103"/>
        <v>Low Income</v>
      </c>
      <c r="AE397" s="4">
        <v>127203</v>
      </c>
      <c r="AF397" s="18">
        <v>0.300815263</v>
      </c>
      <c r="AG397" s="3">
        <v>0</v>
      </c>
      <c r="AH397" s="3">
        <v>57</v>
      </c>
      <c r="AI397" s="2" t="str">
        <f t="shared" si="104"/>
        <v>High Risk</v>
      </c>
    </row>
    <row r="398" spans="1:35" x14ac:dyDescent="0.25">
      <c r="A398" s="6">
        <v>43497</v>
      </c>
      <c r="B398" s="3">
        <v>19</v>
      </c>
      <c r="C398" s="3" t="str">
        <f t="shared" si="90"/>
        <v>Young</v>
      </c>
      <c r="D398" s="4">
        <v>33191</v>
      </c>
      <c r="E398" s="4">
        <f t="shared" si="91"/>
        <v>33191</v>
      </c>
      <c r="F398" s="3">
        <v>576</v>
      </c>
      <c r="G398" s="3">
        <f t="shared" si="92"/>
        <v>576</v>
      </c>
      <c r="H398" s="3" t="str">
        <f t="shared" si="93"/>
        <v>Good</v>
      </c>
      <c r="J398" s="2" t="str">
        <f t="shared" si="94"/>
        <v/>
      </c>
      <c r="K398" s="2" t="str">
        <f t="shared" si="95"/>
        <v/>
      </c>
      <c r="L398" s="2" t="str">
        <f t="shared" si="96"/>
        <v>Employed</v>
      </c>
      <c r="M398" s="5" t="s">
        <v>32</v>
      </c>
      <c r="N398" s="2" t="str">
        <f t="shared" si="97"/>
        <v>High School</v>
      </c>
      <c r="O398" s="2" t="str">
        <f t="shared" si="98"/>
        <v>High School</v>
      </c>
      <c r="P398" s="4">
        <v>19786</v>
      </c>
      <c r="Q398" s="4">
        <f t="shared" si="99"/>
        <v>19786</v>
      </c>
      <c r="R398" s="18">
        <f t="shared" si="100"/>
        <v>0.5961254556958212</v>
      </c>
      <c r="S398" s="18" t="str">
        <f t="shared" si="101"/>
        <v>Moderate Borrower</v>
      </c>
      <c r="T398" s="3">
        <v>36</v>
      </c>
      <c r="U398" s="3">
        <f t="shared" si="102"/>
        <v>36</v>
      </c>
      <c r="V398" s="5" t="s">
        <v>22</v>
      </c>
      <c r="W398" s="5" t="s">
        <v>27</v>
      </c>
      <c r="X398" s="4">
        <v>523</v>
      </c>
      <c r="Y398" s="18">
        <v>0.256294097</v>
      </c>
      <c r="Z398" s="5" t="s">
        <v>31</v>
      </c>
      <c r="AA398" s="3">
        <v>26</v>
      </c>
      <c r="AB398" s="4">
        <v>1166</v>
      </c>
      <c r="AC398" s="4">
        <v>2765.916667</v>
      </c>
      <c r="AD398" s="4" t="str">
        <f t="shared" si="103"/>
        <v>Low Income</v>
      </c>
      <c r="AE398" s="4">
        <v>588658</v>
      </c>
      <c r="AF398" s="18">
        <v>0.22905817000000001</v>
      </c>
      <c r="AG398" s="3">
        <v>0</v>
      </c>
      <c r="AH398" s="3">
        <v>47</v>
      </c>
      <c r="AI398" s="2" t="str">
        <f t="shared" si="104"/>
        <v>Medium Risk</v>
      </c>
    </row>
    <row r="399" spans="1:35" x14ac:dyDescent="0.25">
      <c r="A399" s="6">
        <v>43498</v>
      </c>
      <c r="B399" s="3">
        <v>56</v>
      </c>
      <c r="C399" s="3" t="str">
        <f t="shared" si="90"/>
        <v>Senior</v>
      </c>
      <c r="D399" s="4">
        <v>24858</v>
      </c>
      <c r="E399" s="4">
        <f t="shared" si="91"/>
        <v>24858</v>
      </c>
      <c r="F399" s="3">
        <v>536</v>
      </c>
      <c r="G399" s="3">
        <f t="shared" si="92"/>
        <v>536</v>
      </c>
      <c r="H399" s="3" t="str">
        <f t="shared" si="93"/>
        <v>Fair</v>
      </c>
      <c r="I399" s="5" t="s">
        <v>20</v>
      </c>
      <c r="J399" s="2" t="str">
        <f t="shared" si="94"/>
        <v>Employed</v>
      </c>
      <c r="K399" s="2" t="str">
        <f t="shared" si="95"/>
        <v>Employed</v>
      </c>
      <c r="L399" s="2" t="str">
        <f t="shared" si="96"/>
        <v>Employed</v>
      </c>
      <c r="M399" s="5" t="s">
        <v>32</v>
      </c>
      <c r="N399" s="2" t="str">
        <f t="shared" si="97"/>
        <v>High School</v>
      </c>
      <c r="O399" s="2" t="str">
        <f t="shared" si="98"/>
        <v>High School</v>
      </c>
      <c r="P399" s="4">
        <v>6505</v>
      </c>
      <c r="Q399" s="4">
        <f t="shared" si="99"/>
        <v>6505</v>
      </c>
      <c r="R399" s="18">
        <f t="shared" si="100"/>
        <v>0.26168637863062194</v>
      </c>
      <c r="S399" s="18" t="str">
        <f t="shared" si="101"/>
        <v>Conservative Borrower</v>
      </c>
      <c r="T399" s="3">
        <v>48</v>
      </c>
      <c r="U399" s="3">
        <f t="shared" si="102"/>
        <v>48</v>
      </c>
      <c r="V399" s="5" t="s">
        <v>26</v>
      </c>
      <c r="W399" s="5" t="s">
        <v>30</v>
      </c>
      <c r="X399" s="4">
        <v>827</v>
      </c>
      <c r="Y399" s="18">
        <v>0.21235318</v>
      </c>
      <c r="Z399" s="5" t="s">
        <v>31</v>
      </c>
      <c r="AA399" s="3">
        <v>32</v>
      </c>
      <c r="AB399" s="4">
        <v>10324</v>
      </c>
      <c r="AC399" s="4">
        <v>2071.5</v>
      </c>
      <c r="AD399" s="4" t="str">
        <f t="shared" si="103"/>
        <v>Low Income</v>
      </c>
      <c r="AE399" s="4">
        <v>116280</v>
      </c>
      <c r="AF399" s="18">
        <v>0.21129461099999999</v>
      </c>
      <c r="AG399" s="3">
        <v>0</v>
      </c>
      <c r="AH399" s="3">
        <v>51</v>
      </c>
      <c r="AI399" s="2" t="str">
        <f t="shared" si="104"/>
        <v>Medium Risk</v>
      </c>
    </row>
    <row r="400" spans="1:35" x14ac:dyDescent="0.25">
      <c r="A400" s="6">
        <v>43499</v>
      </c>
      <c r="B400" s="3">
        <v>38</v>
      </c>
      <c r="C400" s="3" t="str">
        <f t="shared" si="90"/>
        <v>Mid</v>
      </c>
      <c r="D400" s="4">
        <v>86622</v>
      </c>
      <c r="E400" s="4">
        <f t="shared" si="91"/>
        <v>86622</v>
      </c>
      <c r="F400" s="3">
        <v>627</v>
      </c>
      <c r="G400" s="3">
        <f t="shared" si="92"/>
        <v>627</v>
      </c>
      <c r="H400" s="3" t="str">
        <f t="shared" si="93"/>
        <v>Good</v>
      </c>
      <c r="I400" s="5" t="s">
        <v>52</v>
      </c>
      <c r="J400" s="2" t="str">
        <f t="shared" si="94"/>
        <v>EMPLOYED</v>
      </c>
      <c r="K400" s="2" t="str">
        <f t="shared" si="95"/>
        <v>Employed</v>
      </c>
      <c r="L400" s="2" t="str">
        <f t="shared" si="96"/>
        <v>Employed</v>
      </c>
      <c r="M400" s="5" t="s">
        <v>21</v>
      </c>
      <c r="N400" s="2" t="str">
        <f t="shared" si="97"/>
        <v>Master</v>
      </c>
      <c r="O400" s="2" t="str">
        <f t="shared" si="98"/>
        <v>Master</v>
      </c>
      <c r="P400" s="4">
        <v>23891</v>
      </c>
      <c r="Q400" s="4">
        <f t="shared" si="99"/>
        <v>23891</v>
      </c>
      <c r="R400" s="18">
        <f t="shared" si="100"/>
        <v>0.27580753157396504</v>
      </c>
      <c r="S400" s="18" t="str">
        <f t="shared" si="101"/>
        <v>Conservative Borrower</v>
      </c>
      <c r="T400" s="3">
        <v>84</v>
      </c>
      <c r="U400" s="3">
        <f t="shared" si="102"/>
        <v>84</v>
      </c>
      <c r="V400" s="5" t="s">
        <v>22</v>
      </c>
      <c r="W400" s="5" t="s">
        <v>30</v>
      </c>
      <c r="X400" s="4">
        <v>338</v>
      </c>
      <c r="Y400" s="18">
        <v>0.44873748299999999</v>
      </c>
      <c r="Z400" s="5" t="s">
        <v>28</v>
      </c>
      <c r="AA400" s="3">
        <v>35</v>
      </c>
      <c r="AB400" s="4">
        <v>2082</v>
      </c>
      <c r="AC400" s="4">
        <v>7218.5</v>
      </c>
      <c r="AD400" s="4" t="str">
        <f t="shared" si="103"/>
        <v>Medium Income</v>
      </c>
      <c r="AE400" s="4">
        <v>77084</v>
      </c>
      <c r="AF400" s="18">
        <v>0.24191159500000001</v>
      </c>
      <c r="AG400" s="3">
        <v>0</v>
      </c>
      <c r="AH400" s="3">
        <v>62</v>
      </c>
      <c r="AI400" s="2" t="str">
        <f t="shared" si="104"/>
        <v>High Risk</v>
      </c>
    </row>
    <row r="401" spans="1:35" x14ac:dyDescent="0.25">
      <c r="A401" s="6">
        <v>43500</v>
      </c>
      <c r="B401" s="3">
        <v>54</v>
      </c>
      <c r="C401" s="3" t="str">
        <f t="shared" si="90"/>
        <v>Senior</v>
      </c>
      <c r="D401" s="4">
        <v>31769</v>
      </c>
      <c r="E401" s="4">
        <f t="shared" si="91"/>
        <v>31769</v>
      </c>
      <c r="F401" s="3">
        <v>526</v>
      </c>
      <c r="G401" s="3">
        <f t="shared" si="92"/>
        <v>526</v>
      </c>
      <c r="H401" s="3" t="str">
        <f t="shared" si="93"/>
        <v>Fair</v>
      </c>
      <c r="I401" s="5" t="s">
        <v>33</v>
      </c>
      <c r="J401" s="2" t="str">
        <f t="shared" si="94"/>
        <v>Self-Employed</v>
      </c>
      <c r="K401" s="2" t="str">
        <f t="shared" si="95"/>
        <v>Self-Employed</v>
      </c>
      <c r="L401" s="2" t="str">
        <f t="shared" si="96"/>
        <v>Self-Employed</v>
      </c>
      <c r="M401" s="5" t="s">
        <v>29</v>
      </c>
      <c r="N401" s="2" t="str">
        <f t="shared" si="97"/>
        <v>Bachelor</v>
      </c>
      <c r="O401" s="2" t="str">
        <f t="shared" si="98"/>
        <v>Bachelor</v>
      </c>
      <c r="P401" s="4">
        <v>26082</v>
      </c>
      <c r="Q401" s="4">
        <f t="shared" si="99"/>
        <v>26082</v>
      </c>
      <c r="R401" s="18">
        <f t="shared" si="100"/>
        <v>0.82098901444804684</v>
      </c>
      <c r="S401" s="18" t="str">
        <f t="shared" si="101"/>
        <v>Moderate Borrower</v>
      </c>
      <c r="T401" s="3">
        <v>60</v>
      </c>
      <c r="U401" s="3">
        <f t="shared" si="102"/>
        <v>60</v>
      </c>
      <c r="V401" s="5" t="s">
        <v>35</v>
      </c>
      <c r="W401" s="5" t="s">
        <v>30</v>
      </c>
      <c r="X401" s="4">
        <v>568</v>
      </c>
      <c r="Y401" s="18">
        <v>0.276995557</v>
      </c>
      <c r="Z401" s="5" t="s">
        <v>31</v>
      </c>
      <c r="AA401" s="3">
        <v>32</v>
      </c>
      <c r="AB401" s="4">
        <v>1607</v>
      </c>
      <c r="AC401" s="4">
        <v>2647.416667</v>
      </c>
      <c r="AD401" s="4" t="str">
        <f t="shared" si="103"/>
        <v>Low Income</v>
      </c>
      <c r="AE401" s="4">
        <v>5271</v>
      </c>
      <c r="AF401" s="18">
        <v>0.27320687900000001</v>
      </c>
      <c r="AG401" s="3">
        <v>0</v>
      </c>
      <c r="AH401" s="3">
        <v>58</v>
      </c>
      <c r="AI401" s="2" t="str">
        <f t="shared" si="104"/>
        <v>High Risk</v>
      </c>
    </row>
    <row r="402" spans="1:35" x14ac:dyDescent="0.25">
      <c r="A402" s="6">
        <v>43501</v>
      </c>
      <c r="B402" s="3">
        <v>20</v>
      </c>
      <c r="C402" s="3" t="str">
        <f t="shared" si="90"/>
        <v>Young</v>
      </c>
      <c r="D402" s="4">
        <v>15000</v>
      </c>
      <c r="E402" s="4">
        <f t="shared" si="91"/>
        <v>15000</v>
      </c>
      <c r="G402" s="3">
        <f t="shared" si="92"/>
        <v>572.4019138755981</v>
      </c>
      <c r="H402" s="3" t="str">
        <f t="shared" si="93"/>
        <v>Good</v>
      </c>
      <c r="I402" s="5" t="s">
        <v>20</v>
      </c>
      <c r="J402" s="2" t="str">
        <f t="shared" si="94"/>
        <v>Employed</v>
      </c>
      <c r="K402" s="2" t="str">
        <f t="shared" si="95"/>
        <v>Employed</v>
      </c>
      <c r="L402" s="2" t="str">
        <f t="shared" si="96"/>
        <v>Employed</v>
      </c>
      <c r="M402" s="5" t="s">
        <v>32</v>
      </c>
      <c r="N402" s="2" t="str">
        <f t="shared" si="97"/>
        <v>High School</v>
      </c>
      <c r="O402" s="2" t="str">
        <f t="shared" si="98"/>
        <v>High School</v>
      </c>
      <c r="P402" s="4">
        <v>17597</v>
      </c>
      <c r="Q402" s="4">
        <f t="shared" si="99"/>
        <v>17597</v>
      </c>
      <c r="R402" s="18">
        <f t="shared" si="100"/>
        <v>1.1731333333333334</v>
      </c>
      <c r="S402" s="18" t="str">
        <f t="shared" si="101"/>
        <v>Aggressive Borrower</v>
      </c>
      <c r="T402" s="3">
        <v>36</v>
      </c>
      <c r="U402" s="3">
        <f t="shared" si="102"/>
        <v>36</v>
      </c>
      <c r="V402" s="5" t="s">
        <v>26</v>
      </c>
      <c r="W402" s="5" t="s">
        <v>30</v>
      </c>
      <c r="X402" s="4">
        <v>347</v>
      </c>
      <c r="Y402" s="18">
        <v>9.8785554999999997E-2</v>
      </c>
      <c r="Z402" s="5" t="s">
        <v>38</v>
      </c>
      <c r="AA402" s="3">
        <v>24</v>
      </c>
      <c r="AB402" s="4">
        <v>21806</v>
      </c>
      <c r="AC402" s="4">
        <v>1250</v>
      </c>
      <c r="AD402" s="4" t="str">
        <f t="shared" si="103"/>
        <v>Low Income</v>
      </c>
      <c r="AE402" s="4">
        <v>20166</v>
      </c>
      <c r="AF402" s="18">
        <v>0.218963559</v>
      </c>
      <c r="AG402" s="3">
        <v>0</v>
      </c>
      <c r="AH402" s="3">
        <v>54</v>
      </c>
      <c r="AI402" s="2" t="str">
        <f t="shared" si="104"/>
        <v>Medium Risk</v>
      </c>
    </row>
    <row r="403" spans="1:35" x14ac:dyDescent="0.25">
      <c r="A403" s="6">
        <v>43502</v>
      </c>
      <c r="B403" s="3">
        <v>32</v>
      </c>
      <c r="C403" s="3" t="str">
        <f t="shared" si="90"/>
        <v>Mid</v>
      </c>
      <c r="E403" s="4">
        <f t="shared" si="91"/>
        <v>83853.999995999999</v>
      </c>
      <c r="F403" s="3">
        <v>597</v>
      </c>
      <c r="G403" s="3">
        <f t="shared" si="92"/>
        <v>597</v>
      </c>
      <c r="H403" s="3" t="str">
        <f t="shared" si="93"/>
        <v>Good</v>
      </c>
      <c r="J403" s="2" t="str">
        <f t="shared" si="94"/>
        <v/>
      </c>
      <c r="K403" s="2" t="str">
        <f t="shared" si="95"/>
        <v/>
      </c>
      <c r="L403" s="2" t="str">
        <f t="shared" si="96"/>
        <v>Employed</v>
      </c>
      <c r="M403" s="5" t="s">
        <v>21</v>
      </c>
      <c r="N403" s="2" t="str">
        <f t="shared" si="97"/>
        <v>Master</v>
      </c>
      <c r="O403" s="2" t="str">
        <f t="shared" si="98"/>
        <v>Master</v>
      </c>
      <c r="P403" s="4">
        <v>29295</v>
      </c>
      <c r="Q403" s="4">
        <f t="shared" si="99"/>
        <v>29295</v>
      </c>
      <c r="R403" s="18">
        <f t="shared" si="100"/>
        <v>0.34935721613038651</v>
      </c>
      <c r="S403" s="18" t="str">
        <f t="shared" si="101"/>
        <v>Conservative Borrower</v>
      </c>
      <c r="U403" s="3">
        <f t="shared" si="102"/>
        <v>55.032258064516128</v>
      </c>
      <c r="V403" s="5" t="s">
        <v>35</v>
      </c>
      <c r="W403" s="5" t="s">
        <v>23</v>
      </c>
      <c r="X403" s="4">
        <v>546</v>
      </c>
      <c r="Y403" s="18">
        <v>0.132286721</v>
      </c>
      <c r="Z403" s="5" t="s">
        <v>28</v>
      </c>
      <c r="AA403" s="3">
        <v>33</v>
      </c>
      <c r="AB403" s="4">
        <v>18797</v>
      </c>
      <c r="AC403" s="4">
        <v>6987.8333329999996</v>
      </c>
      <c r="AD403" s="4" t="str">
        <f t="shared" si="103"/>
        <v>Medium Income</v>
      </c>
      <c r="AE403" s="4">
        <v>7686</v>
      </c>
      <c r="AF403" s="18">
        <v>0.19663600000000001</v>
      </c>
      <c r="AG403" s="3">
        <v>1</v>
      </c>
      <c r="AH403" s="3">
        <v>40.799999999999997</v>
      </c>
      <c r="AI403" s="2" t="str">
        <f t="shared" si="104"/>
        <v>Medium Risk</v>
      </c>
    </row>
    <row r="404" spans="1:35" x14ac:dyDescent="0.25">
      <c r="A404" s="6">
        <v>43503</v>
      </c>
      <c r="B404" s="3">
        <v>40</v>
      </c>
      <c r="C404" s="3" t="str">
        <f t="shared" si="90"/>
        <v>Senior</v>
      </c>
      <c r="D404" s="4">
        <v>61340</v>
      </c>
      <c r="E404" s="4">
        <f t="shared" si="91"/>
        <v>61340</v>
      </c>
      <c r="F404" s="3">
        <v>617</v>
      </c>
      <c r="G404" s="3">
        <f t="shared" si="92"/>
        <v>617</v>
      </c>
      <c r="H404" s="3" t="str">
        <f t="shared" si="93"/>
        <v>Good</v>
      </c>
      <c r="I404" s="5" t="s">
        <v>20</v>
      </c>
      <c r="J404" s="2" t="str">
        <f t="shared" si="94"/>
        <v>Employed</v>
      </c>
      <c r="K404" s="2" t="str">
        <f t="shared" si="95"/>
        <v>Employed</v>
      </c>
      <c r="L404" s="2" t="str">
        <f t="shared" si="96"/>
        <v>Employed</v>
      </c>
      <c r="M404" s="5" t="s">
        <v>29</v>
      </c>
      <c r="N404" s="2" t="str">
        <f t="shared" si="97"/>
        <v>Bachelor</v>
      </c>
      <c r="O404" s="2" t="str">
        <f t="shared" si="98"/>
        <v>Bachelor</v>
      </c>
      <c r="P404" s="4">
        <v>24442</v>
      </c>
      <c r="Q404" s="4">
        <f t="shared" si="99"/>
        <v>24442</v>
      </c>
      <c r="R404" s="18">
        <f t="shared" si="100"/>
        <v>0.39846755787414412</v>
      </c>
      <c r="S404" s="18" t="str">
        <f t="shared" si="101"/>
        <v>Conservative Borrower</v>
      </c>
      <c r="T404" s="3">
        <v>24</v>
      </c>
      <c r="U404" s="3">
        <f t="shared" si="102"/>
        <v>24</v>
      </c>
      <c r="V404" s="5" t="s">
        <v>22</v>
      </c>
      <c r="W404" s="5" t="s">
        <v>23</v>
      </c>
      <c r="X404" s="4">
        <v>174</v>
      </c>
      <c r="Y404" s="18">
        <v>0.19212690700000001</v>
      </c>
      <c r="Z404" s="5" t="s">
        <v>28</v>
      </c>
      <c r="AA404" s="3">
        <v>28</v>
      </c>
      <c r="AB404" s="4">
        <v>1887</v>
      </c>
      <c r="AC404" s="4">
        <v>5111.6666670000004</v>
      </c>
      <c r="AD404" s="4" t="str">
        <f t="shared" si="103"/>
        <v>Medium Income</v>
      </c>
      <c r="AE404" s="4">
        <v>42881</v>
      </c>
      <c r="AF404" s="18">
        <v>0.19841782899999999</v>
      </c>
      <c r="AG404" s="3">
        <v>0</v>
      </c>
      <c r="AH404" s="3">
        <v>46</v>
      </c>
      <c r="AI404" s="2" t="str">
        <f t="shared" si="104"/>
        <v>Medium Risk</v>
      </c>
    </row>
    <row r="405" spans="1:35" x14ac:dyDescent="0.25">
      <c r="A405" s="6">
        <v>43504</v>
      </c>
      <c r="B405" s="3">
        <v>40</v>
      </c>
      <c r="C405" s="3" t="str">
        <f t="shared" si="90"/>
        <v>Senior</v>
      </c>
      <c r="D405" s="4">
        <v>29436</v>
      </c>
      <c r="E405" s="4">
        <f t="shared" si="91"/>
        <v>29436</v>
      </c>
      <c r="F405" s="3">
        <v>561</v>
      </c>
      <c r="G405" s="3">
        <f t="shared" si="92"/>
        <v>561</v>
      </c>
      <c r="H405" s="3" t="str">
        <f t="shared" si="93"/>
        <v>Good</v>
      </c>
      <c r="I405" s="5" t="s">
        <v>45</v>
      </c>
      <c r="J405" s="2" t="str">
        <f t="shared" si="94"/>
        <v>Unemployed</v>
      </c>
      <c r="K405" s="2" t="str">
        <f t="shared" si="95"/>
        <v>Unemployed</v>
      </c>
      <c r="L405" s="2" t="str">
        <f t="shared" si="96"/>
        <v>Unemployed</v>
      </c>
      <c r="M405" s="5" t="s">
        <v>21</v>
      </c>
      <c r="N405" s="2" t="str">
        <f t="shared" si="97"/>
        <v>Master</v>
      </c>
      <c r="O405" s="2" t="str">
        <f t="shared" si="98"/>
        <v>Master</v>
      </c>
      <c r="P405" s="4">
        <v>48570</v>
      </c>
      <c r="Q405" s="4">
        <f t="shared" si="99"/>
        <v>48570</v>
      </c>
      <c r="R405" s="18">
        <f t="shared" si="100"/>
        <v>1.6500203832042397</v>
      </c>
      <c r="S405" s="18" t="str">
        <f t="shared" si="101"/>
        <v>Aggressive Borrower</v>
      </c>
      <c r="T405" s="3">
        <v>24</v>
      </c>
      <c r="U405" s="3">
        <f t="shared" si="102"/>
        <v>24</v>
      </c>
      <c r="V405" s="5" t="s">
        <v>22</v>
      </c>
      <c r="W405" s="5" t="s">
        <v>27</v>
      </c>
      <c r="X405" s="4">
        <v>286</v>
      </c>
      <c r="Y405" s="18">
        <v>0.187535749</v>
      </c>
      <c r="Z405" s="5" t="s">
        <v>28</v>
      </c>
      <c r="AA405" s="3">
        <v>25</v>
      </c>
      <c r="AB405" s="4">
        <v>5928</v>
      </c>
      <c r="AC405" s="4">
        <v>2453</v>
      </c>
      <c r="AD405" s="4" t="str">
        <f t="shared" si="103"/>
        <v>Low Income</v>
      </c>
      <c r="AE405" s="4">
        <v>13455</v>
      </c>
      <c r="AF405" s="18">
        <v>0.25549154899999998</v>
      </c>
      <c r="AG405" s="3">
        <v>0</v>
      </c>
      <c r="AH405" s="3">
        <v>57</v>
      </c>
      <c r="AI405" s="2" t="str">
        <f t="shared" si="104"/>
        <v>High Risk</v>
      </c>
    </row>
    <row r="406" spans="1:35" x14ac:dyDescent="0.25">
      <c r="A406" s="6">
        <v>43505</v>
      </c>
      <c r="B406" s="3">
        <v>34</v>
      </c>
      <c r="C406" s="3" t="str">
        <f t="shared" si="90"/>
        <v>Mid</v>
      </c>
      <c r="D406" s="4">
        <v>40420</v>
      </c>
      <c r="E406" s="4">
        <f t="shared" si="91"/>
        <v>40420</v>
      </c>
      <c r="F406" s="3">
        <v>607</v>
      </c>
      <c r="G406" s="3">
        <f t="shared" si="92"/>
        <v>607</v>
      </c>
      <c r="H406" s="3" t="str">
        <f t="shared" si="93"/>
        <v>Good</v>
      </c>
      <c r="I406" s="5" t="s">
        <v>20</v>
      </c>
      <c r="J406" s="2" t="str">
        <f t="shared" si="94"/>
        <v>Employed</v>
      </c>
      <c r="K406" s="2" t="str">
        <f t="shared" si="95"/>
        <v>Employed</v>
      </c>
      <c r="L406" s="2" t="str">
        <f t="shared" si="96"/>
        <v>Employed</v>
      </c>
      <c r="M406" s="5" t="s">
        <v>32</v>
      </c>
      <c r="N406" s="2" t="str">
        <f t="shared" si="97"/>
        <v>High School</v>
      </c>
      <c r="O406" s="2" t="str">
        <f t="shared" si="98"/>
        <v>High School</v>
      </c>
      <c r="P406" s="4">
        <v>46281</v>
      </c>
      <c r="Q406" s="4">
        <f t="shared" si="99"/>
        <v>46281</v>
      </c>
      <c r="R406" s="18">
        <f t="shared" si="100"/>
        <v>1.1450024740227611</v>
      </c>
      <c r="S406" s="18" t="str">
        <f t="shared" si="101"/>
        <v>Aggressive Borrower</v>
      </c>
      <c r="T406" s="3">
        <v>24</v>
      </c>
      <c r="U406" s="3">
        <f t="shared" si="102"/>
        <v>24</v>
      </c>
      <c r="V406" s="5" t="s">
        <v>22</v>
      </c>
      <c r="W406" s="5" t="s">
        <v>30</v>
      </c>
      <c r="X406" s="4">
        <v>434</v>
      </c>
      <c r="Y406" s="18">
        <v>0.37626588300000002</v>
      </c>
      <c r="Z406" s="5" t="s">
        <v>28</v>
      </c>
      <c r="AA406" s="3">
        <v>25</v>
      </c>
      <c r="AB406" s="4">
        <v>4169</v>
      </c>
      <c r="AC406" s="4">
        <v>3368.333333</v>
      </c>
      <c r="AD406" s="4" t="str">
        <f t="shared" si="103"/>
        <v>Low Income</v>
      </c>
      <c r="AE406" s="4">
        <v>1912</v>
      </c>
      <c r="AF406" s="18">
        <v>0.229268895</v>
      </c>
      <c r="AG406" s="3">
        <v>0</v>
      </c>
      <c r="AH406" s="3">
        <v>54</v>
      </c>
      <c r="AI406" s="2" t="str">
        <f t="shared" si="104"/>
        <v>Medium Risk</v>
      </c>
    </row>
    <row r="407" spans="1:35" x14ac:dyDescent="0.25">
      <c r="A407" s="6">
        <v>43506</v>
      </c>
      <c r="B407" s="3">
        <v>47</v>
      </c>
      <c r="C407" s="3" t="str">
        <f t="shared" si="90"/>
        <v>Senior</v>
      </c>
      <c r="D407" s="4">
        <v>25328</v>
      </c>
      <c r="E407" s="4">
        <f t="shared" si="91"/>
        <v>25328</v>
      </c>
      <c r="F407" s="3">
        <v>567</v>
      </c>
      <c r="G407" s="3">
        <f t="shared" si="92"/>
        <v>567</v>
      </c>
      <c r="H407" s="3" t="str">
        <f t="shared" si="93"/>
        <v>Good</v>
      </c>
      <c r="I407" s="5" t="s">
        <v>20</v>
      </c>
      <c r="J407" s="2" t="str">
        <f t="shared" si="94"/>
        <v>Employed</v>
      </c>
      <c r="K407" s="2" t="str">
        <f t="shared" si="95"/>
        <v>Employed</v>
      </c>
      <c r="L407" s="2" t="str">
        <f t="shared" si="96"/>
        <v>Employed</v>
      </c>
      <c r="M407" s="5" t="s">
        <v>25</v>
      </c>
      <c r="N407" s="2" t="str">
        <f t="shared" si="97"/>
        <v>Associate</v>
      </c>
      <c r="O407" s="2" t="str">
        <f t="shared" si="98"/>
        <v>Associate</v>
      </c>
      <c r="P407" s="4">
        <v>18232</v>
      </c>
      <c r="Q407" s="4">
        <f t="shared" si="99"/>
        <v>18232</v>
      </c>
      <c r="R407" s="18">
        <f t="shared" si="100"/>
        <v>0.71983575489576757</v>
      </c>
      <c r="S407" s="18" t="str">
        <f t="shared" si="101"/>
        <v>Moderate Borrower</v>
      </c>
      <c r="T407" s="3">
        <v>48</v>
      </c>
      <c r="U407" s="3">
        <f t="shared" si="102"/>
        <v>48</v>
      </c>
      <c r="V407" s="5" t="s">
        <v>22</v>
      </c>
      <c r="W407" s="5" t="s">
        <v>30</v>
      </c>
      <c r="X407" s="4">
        <v>356</v>
      </c>
      <c r="Y407" s="18">
        <v>0.74961439600000002</v>
      </c>
      <c r="Z407" s="5" t="s">
        <v>38</v>
      </c>
      <c r="AA407" s="3">
        <v>26</v>
      </c>
      <c r="AB407" s="4">
        <v>1735</v>
      </c>
      <c r="AC407" s="4">
        <v>2110.666667</v>
      </c>
      <c r="AD407" s="4" t="str">
        <f t="shared" si="103"/>
        <v>Low Income</v>
      </c>
      <c r="AE407" s="4">
        <v>9829</v>
      </c>
      <c r="AF407" s="18">
        <v>0.24569691799999999</v>
      </c>
      <c r="AG407" s="3">
        <v>0</v>
      </c>
      <c r="AH407" s="3">
        <v>59</v>
      </c>
      <c r="AI407" s="2" t="str">
        <f t="shared" si="104"/>
        <v>High Risk</v>
      </c>
    </row>
    <row r="408" spans="1:35" x14ac:dyDescent="0.25">
      <c r="A408" s="6">
        <v>43507</v>
      </c>
      <c r="B408" s="3">
        <v>27</v>
      </c>
      <c r="C408" s="3" t="str">
        <f t="shared" si="90"/>
        <v>Mid</v>
      </c>
      <c r="D408" s="4">
        <v>86106</v>
      </c>
      <c r="E408" s="4">
        <f t="shared" si="91"/>
        <v>86106</v>
      </c>
      <c r="F408" s="3">
        <v>566</v>
      </c>
      <c r="G408" s="3">
        <f t="shared" si="92"/>
        <v>566</v>
      </c>
      <c r="H408" s="3" t="str">
        <f t="shared" si="93"/>
        <v>Good</v>
      </c>
      <c r="I408" s="5" t="s">
        <v>33</v>
      </c>
      <c r="J408" s="2" t="str">
        <f t="shared" si="94"/>
        <v>Self-Employed</v>
      </c>
      <c r="K408" s="2" t="str">
        <f t="shared" si="95"/>
        <v>Self-Employed</v>
      </c>
      <c r="L408" s="2" t="str">
        <f t="shared" si="96"/>
        <v>Self-Employed</v>
      </c>
      <c r="M408" s="5" t="s">
        <v>29</v>
      </c>
      <c r="N408" s="2" t="str">
        <f t="shared" si="97"/>
        <v>Bachelor</v>
      </c>
      <c r="O408" s="2" t="str">
        <f t="shared" si="98"/>
        <v>Bachelor</v>
      </c>
      <c r="P408" s="4">
        <v>25057</v>
      </c>
      <c r="Q408" s="4">
        <f t="shared" si="99"/>
        <v>25057</v>
      </c>
      <c r="R408" s="18">
        <f t="shared" si="100"/>
        <v>0.29100178849325248</v>
      </c>
      <c r="S408" s="18" t="str">
        <f t="shared" si="101"/>
        <v>Conservative Borrower</v>
      </c>
      <c r="T408" s="3">
        <v>36</v>
      </c>
      <c r="U408" s="3">
        <f t="shared" si="102"/>
        <v>36</v>
      </c>
      <c r="V408" s="5" t="s">
        <v>35</v>
      </c>
      <c r="W408" s="5" t="s">
        <v>23</v>
      </c>
      <c r="X408" s="4">
        <v>385</v>
      </c>
      <c r="Y408" s="18">
        <v>0.188448587</v>
      </c>
      <c r="Z408" s="5" t="s">
        <v>24</v>
      </c>
      <c r="AA408" s="3">
        <v>33</v>
      </c>
      <c r="AB408" s="4">
        <v>14175</v>
      </c>
      <c r="AC408" s="4">
        <v>7175.5</v>
      </c>
      <c r="AD408" s="4" t="str">
        <f t="shared" si="103"/>
        <v>Medium Income</v>
      </c>
      <c r="AE408" s="4">
        <v>38785</v>
      </c>
      <c r="AF408" s="18">
        <v>0.20650443099999999</v>
      </c>
      <c r="AG408" s="3">
        <v>1</v>
      </c>
      <c r="AH408" s="3">
        <v>41.6</v>
      </c>
      <c r="AI408" s="2" t="str">
        <f t="shared" si="104"/>
        <v>Medium Risk</v>
      </c>
    </row>
    <row r="409" spans="1:35" x14ac:dyDescent="0.25">
      <c r="A409" s="6">
        <v>43508</v>
      </c>
      <c r="B409" s="3">
        <v>38</v>
      </c>
      <c r="C409" s="3" t="str">
        <f t="shared" si="90"/>
        <v>Mid</v>
      </c>
      <c r="D409" s="4">
        <v>49168</v>
      </c>
      <c r="E409" s="4">
        <f t="shared" si="91"/>
        <v>49168</v>
      </c>
      <c r="F409" s="3">
        <v>617</v>
      </c>
      <c r="G409" s="3">
        <f t="shared" si="92"/>
        <v>617</v>
      </c>
      <c r="H409" s="3" t="str">
        <f t="shared" si="93"/>
        <v>Good</v>
      </c>
      <c r="I409" s="5" t="s">
        <v>33</v>
      </c>
      <c r="J409" s="2" t="str">
        <f t="shared" si="94"/>
        <v>Self-Employed</v>
      </c>
      <c r="K409" s="2" t="str">
        <f t="shared" si="95"/>
        <v>Self-Employed</v>
      </c>
      <c r="L409" s="2" t="str">
        <f t="shared" si="96"/>
        <v>Self-Employed</v>
      </c>
      <c r="M409" s="5" t="s">
        <v>25</v>
      </c>
      <c r="N409" s="2" t="str">
        <f t="shared" si="97"/>
        <v>Associate</v>
      </c>
      <c r="O409" s="2" t="str">
        <f t="shared" si="98"/>
        <v>Associate</v>
      </c>
      <c r="P409" s="4">
        <v>16722</v>
      </c>
      <c r="Q409" s="4">
        <f t="shared" si="99"/>
        <v>16722</v>
      </c>
      <c r="R409" s="18">
        <f t="shared" si="100"/>
        <v>0.34009925154572079</v>
      </c>
      <c r="S409" s="18" t="str">
        <f t="shared" si="101"/>
        <v>Conservative Borrower</v>
      </c>
      <c r="T409" s="3">
        <v>36</v>
      </c>
      <c r="U409" s="3">
        <f t="shared" si="102"/>
        <v>36</v>
      </c>
      <c r="V409" s="5" t="s">
        <v>44</v>
      </c>
      <c r="W409" s="5" t="s">
        <v>23</v>
      </c>
      <c r="X409" s="4">
        <v>315</v>
      </c>
      <c r="Y409" s="18">
        <v>0.37432302099999998</v>
      </c>
      <c r="Z409" s="5" t="s">
        <v>31</v>
      </c>
      <c r="AA409" s="3">
        <v>25</v>
      </c>
      <c r="AB409" s="4">
        <v>663</v>
      </c>
      <c r="AC409" s="4">
        <v>4097.3333329999996</v>
      </c>
      <c r="AD409" s="4" t="str">
        <f t="shared" si="103"/>
        <v>Low Income</v>
      </c>
      <c r="AE409" s="4">
        <v>46926</v>
      </c>
      <c r="AF409" s="18">
        <v>0.193657199</v>
      </c>
      <c r="AG409" s="3">
        <v>0</v>
      </c>
      <c r="AH409" s="3">
        <v>54</v>
      </c>
      <c r="AI409" s="2" t="str">
        <f t="shared" si="104"/>
        <v>Medium Risk</v>
      </c>
    </row>
    <row r="410" spans="1:35" x14ac:dyDescent="0.25">
      <c r="A410" s="6">
        <v>43509</v>
      </c>
      <c r="B410" s="3">
        <v>41</v>
      </c>
      <c r="C410" s="3" t="str">
        <f t="shared" si="90"/>
        <v>Senior</v>
      </c>
      <c r="D410" s="4">
        <v>24075</v>
      </c>
      <c r="E410" s="4">
        <f t="shared" si="91"/>
        <v>24075</v>
      </c>
      <c r="F410" s="3">
        <v>506</v>
      </c>
      <c r="G410" s="3">
        <f t="shared" si="92"/>
        <v>506</v>
      </c>
      <c r="H410" s="3" t="str">
        <f t="shared" si="93"/>
        <v>Fair</v>
      </c>
      <c r="I410" s="5" t="s">
        <v>20</v>
      </c>
      <c r="J410" s="2" t="str">
        <f t="shared" si="94"/>
        <v>Employed</v>
      </c>
      <c r="K410" s="2" t="str">
        <f t="shared" si="95"/>
        <v>Employed</v>
      </c>
      <c r="L410" s="2" t="str">
        <f t="shared" si="96"/>
        <v>Employed</v>
      </c>
      <c r="M410" s="5" t="s">
        <v>32</v>
      </c>
      <c r="N410" s="2" t="str">
        <f t="shared" si="97"/>
        <v>High School</v>
      </c>
      <c r="O410" s="2" t="str">
        <f t="shared" si="98"/>
        <v>High School</v>
      </c>
      <c r="P410" s="4">
        <v>23360</v>
      </c>
      <c r="Q410" s="4">
        <f t="shared" si="99"/>
        <v>23360</v>
      </c>
      <c r="R410" s="18">
        <f t="shared" si="100"/>
        <v>0.97030114226375908</v>
      </c>
      <c r="S410" s="18" t="str">
        <f t="shared" si="101"/>
        <v>Moderate Borrower</v>
      </c>
      <c r="T410" s="3">
        <v>24</v>
      </c>
      <c r="U410" s="3">
        <f t="shared" si="102"/>
        <v>24</v>
      </c>
      <c r="V410" s="5" t="s">
        <v>26</v>
      </c>
      <c r="W410" s="5" t="s">
        <v>27</v>
      </c>
      <c r="X410" s="4">
        <v>473</v>
      </c>
      <c r="Y410" s="18">
        <v>0.46340345999999999</v>
      </c>
      <c r="Z410" s="5" t="s">
        <v>24</v>
      </c>
      <c r="AA410" s="3">
        <v>25</v>
      </c>
      <c r="AB410" s="4">
        <v>5529</v>
      </c>
      <c r="AC410" s="4">
        <v>2006.25</v>
      </c>
      <c r="AD410" s="4" t="str">
        <f t="shared" si="103"/>
        <v>Low Income</v>
      </c>
      <c r="AE410" s="4">
        <v>37336</v>
      </c>
      <c r="AF410" s="18">
        <v>0.26972381600000001</v>
      </c>
      <c r="AG410" s="3">
        <v>0</v>
      </c>
      <c r="AH410" s="3">
        <v>64</v>
      </c>
      <c r="AI410" s="2" t="str">
        <f t="shared" si="104"/>
        <v>High Risk</v>
      </c>
    </row>
    <row r="411" spans="1:35" x14ac:dyDescent="0.25">
      <c r="A411" s="6">
        <v>43510</v>
      </c>
      <c r="B411" s="3">
        <v>46</v>
      </c>
      <c r="C411" s="3" t="str">
        <f t="shared" si="90"/>
        <v>Senior</v>
      </c>
      <c r="D411" s="4">
        <v>27464</v>
      </c>
      <c r="E411" s="4">
        <f t="shared" si="91"/>
        <v>27464</v>
      </c>
      <c r="G411" s="3">
        <f t="shared" si="92"/>
        <v>576.96694214876038</v>
      </c>
      <c r="H411" s="3" t="str">
        <f t="shared" si="93"/>
        <v>Good</v>
      </c>
      <c r="I411" s="5" t="s">
        <v>20</v>
      </c>
      <c r="J411" s="2" t="str">
        <f t="shared" si="94"/>
        <v>Employed</v>
      </c>
      <c r="K411" s="2" t="str">
        <f t="shared" si="95"/>
        <v>Employed</v>
      </c>
      <c r="L411" s="2" t="str">
        <f t="shared" si="96"/>
        <v>Employed</v>
      </c>
      <c r="M411" s="5" t="s">
        <v>32</v>
      </c>
      <c r="N411" s="2" t="str">
        <f t="shared" si="97"/>
        <v>High School</v>
      </c>
      <c r="O411" s="2" t="str">
        <f t="shared" si="98"/>
        <v>High School</v>
      </c>
      <c r="P411" s="4">
        <v>8521</v>
      </c>
      <c r="Q411" s="4">
        <f t="shared" si="99"/>
        <v>8521</v>
      </c>
      <c r="R411" s="18">
        <f t="shared" si="100"/>
        <v>0.31026070492280805</v>
      </c>
      <c r="S411" s="18" t="str">
        <f t="shared" si="101"/>
        <v>Conservative Borrower</v>
      </c>
      <c r="T411" s="3">
        <v>60</v>
      </c>
      <c r="U411" s="3">
        <f t="shared" si="102"/>
        <v>60</v>
      </c>
      <c r="V411" s="5" t="s">
        <v>22</v>
      </c>
      <c r="W411" s="5" t="s">
        <v>34</v>
      </c>
      <c r="X411" s="4">
        <v>269</v>
      </c>
      <c r="Y411" s="18">
        <v>0.31246442299999999</v>
      </c>
      <c r="Z411" s="5" t="s">
        <v>24</v>
      </c>
      <c r="AA411" s="3">
        <v>29</v>
      </c>
      <c r="AB411" s="4">
        <v>3550</v>
      </c>
      <c r="AC411" s="4">
        <v>2288.666667</v>
      </c>
      <c r="AD411" s="4" t="str">
        <f t="shared" si="103"/>
        <v>Low Income</v>
      </c>
      <c r="AE411" s="4">
        <v>37549</v>
      </c>
      <c r="AF411" s="18">
        <v>0.299120569</v>
      </c>
      <c r="AG411" s="3">
        <v>0</v>
      </c>
      <c r="AH411" s="3">
        <v>57</v>
      </c>
      <c r="AI411" s="2" t="str">
        <f t="shared" si="104"/>
        <v>High Risk</v>
      </c>
    </row>
    <row r="412" spans="1:35" x14ac:dyDescent="0.25">
      <c r="A412" s="6">
        <v>43511</v>
      </c>
      <c r="B412" s="3">
        <v>48</v>
      </c>
      <c r="C412" s="3" t="str">
        <f t="shared" si="90"/>
        <v>Senior</v>
      </c>
      <c r="D412" s="4">
        <v>34814</v>
      </c>
      <c r="E412" s="4">
        <f t="shared" si="91"/>
        <v>34814</v>
      </c>
      <c r="F412" s="3">
        <v>615</v>
      </c>
      <c r="G412" s="3">
        <f t="shared" si="92"/>
        <v>615</v>
      </c>
      <c r="H412" s="3" t="str">
        <f t="shared" si="93"/>
        <v>Good</v>
      </c>
      <c r="I412" s="5" t="s">
        <v>20</v>
      </c>
      <c r="J412" s="2" t="str">
        <f t="shared" si="94"/>
        <v>Employed</v>
      </c>
      <c r="K412" s="2" t="str">
        <f t="shared" si="95"/>
        <v>Employed</v>
      </c>
      <c r="L412" s="2" t="str">
        <f t="shared" si="96"/>
        <v>Employed</v>
      </c>
      <c r="M412" s="5" t="s">
        <v>29</v>
      </c>
      <c r="N412" s="2" t="str">
        <f t="shared" si="97"/>
        <v>Bachelor</v>
      </c>
      <c r="O412" s="2" t="str">
        <f t="shared" si="98"/>
        <v>Bachelor</v>
      </c>
      <c r="Q412" s="4">
        <f t="shared" si="99"/>
        <v>24695.307531380753</v>
      </c>
      <c r="R412" s="18">
        <f t="shared" si="100"/>
        <v>0.70934990323952296</v>
      </c>
      <c r="S412" s="18" t="str">
        <f t="shared" si="101"/>
        <v>Moderate Borrower</v>
      </c>
      <c r="T412" s="3">
        <v>48</v>
      </c>
      <c r="U412" s="3">
        <f t="shared" si="102"/>
        <v>48</v>
      </c>
      <c r="V412" s="5" t="s">
        <v>22</v>
      </c>
      <c r="W412" s="5" t="s">
        <v>23</v>
      </c>
      <c r="X412" s="4">
        <v>387</v>
      </c>
      <c r="Y412" s="18">
        <v>3.2851314E-2</v>
      </c>
      <c r="Z412" s="5" t="s">
        <v>24</v>
      </c>
      <c r="AA412" s="3">
        <v>28</v>
      </c>
      <c r="AB412" s="4">
        <v>4328</v>
      </c>
      <c r="AC412" s="4">
        <v>2901.166667</v>
      </c>
      <c r="AD412" s="4" t="str">
        <f t="shared" si="103"/>
        <v>Low Income</v>
      </c>
      <c r="AE412" s="4">
        <v>8004</v>
      </c>
      <c r="AF412" s="18">
        <v>0.239505097</v>
      </c>
      <c r="AG412" s="3">
        <v>0</v>
      </c>
      <c r="AH412" s="3">
        <v>49</v>
      </c>
      <c r="AI412" s="2" t="str">
        <f t="shared" si="104"/>
        <v>Medium Risk</v>
      </c>
    </row>
    <row r="413" spans="1:35" x14ac:dyDescent="0.25">
      <c r="A413" s="6">
        <v>43512</v>
      </c>
      <c r="B413" s="3">
        <v>26</v>
      </c>
      <c r="C413" s="3" t="str">
        <f t="shared" si="90"/>
        <v>Mid</v>
      </c>
      <c r="D413" s="4">
        <v>23563</v>
      </c>
      <c r="E413" s="4">
        <f t="shared" si="91"/>
        <v>23563</v>
      </c>
      <c r="F413" s="3">
        <v>617</v>
      </c>
      <c r="G413" s="3">
        <f t="shared" si="92"/>
        <v>617</v>
      </c>
      <c r="H413" s="3" t="str">
        <f t="shared" si="93"/>
        <v>Good</v>
      </c>
      <c r="I413" s="5" t="s">
        <v>20</v>
      </c>
      <c r="J413" s="2" t="str">
        <f t="shared" si="94"/>
        <v>Employed</v>
      </c>
      <c r="K413" s="2" t="str">
        <f t="shared" si="95"/>
        <v>Employed</v>
      </c>
      <c r="L413" s="2" t="str">
        <f t="shared" si="96"/>
        <v>Employed</v>
      </c>
      <c r="M413" s="5" t="s">
        <v>25</v>
      </c>
      <c r="N413" s="2" t="str">
        <f t="shared" si="97"/>
        <v>Associate</v>
      </c>
      <c r="O413" s="2" t="str">
        <f t="shared" si="98"/>
        <v>Associate</v>
      </c>
      <c r="P413" s="4">
        <v>66228</v>
      </c>
      <c r="Q413" s="4">
        <f t="shared" si="99"/>
        <v>66228</v>
      </c>
      <c r="R413" s="18">
        <f t="shared" si="100"/>
        <v>2.8106777575011672</v>
      </c>
      <c r="S413" s="18" t="str">
        <f t="shared" si="101"/>
        <v>Aggressive Borrower</v>
      </c>
      <c r="T413" s="3">
        <v>24</v>
      </c>
      <c r="U413" s="3">
        <f t="shared" si="102"/>
        <v>24</v>
      </c>
      <c r="V413" s="5" t="s">
        <v>22</v>
      </c>
      <c r="W413" s="5" t="s">
        <v>23</v>
      </c>
      <c r="X413" s="4">
        <v>362</v>
      </c>
      <c r="Y413" s="18">
        <v>0.300947097</v>
      </c>
      <c r="Z413" s="5" t="s">
        <v>24</v>
      </c>
      <c r="AA413" s="3">
        <v>18</v>
      </c>
      <c r="AB413" s="4">
        <v>2831</v>
      </c>
      <c r="AC413" s="4">
        <v>1963.583333</v>
      </c>
      <c r="AD413" s="4" t="str">
        <f t="shared" si="103"/>
        <v>Low Income</v>
      </c>
      <c r="AE413" s="4">
        <v>67607</v>
      </c>
      <c r="AF413" s="18">
        <v>0.25533531999999998</v>
      </c>
      <c r="AG413" s="3">
        <v>0</v>
      </c>
      <c r="AH413" s="3">
        <v>57</v>
      </c>
      <c r="AI413" s="2" t="str">
        <f t="shared" si="104"/>
        <v>High Risk</v>
      </c>
    </row>
    <row r="414" spans="1:35" x14ac:dyDescent="0.25">
      <c r="A414" s="6">
        <v>43513</v>
      </c>
      <c r="B414" s="3">
        <v>21</v>
      </c>
      <c r="C414" s="3" t="str">
        <f t="shared" si="90"/>
        <v>Young</v>
      </c>
      <c r="D414" s="4">
        <v>88618</v>
      </c>
      <c r="E414" s="4">
        <f t="shared" si="91"/>
        <v>88618</v>
      </c>
      <c r="F414" s="3">
        <v>580</v>
      </c>
      <c r="G414" s="3">
        <f t="shared" si="92"/>
        <v>580</v>
      </c>
      <c r="H414" s="3" t="str">
        <f t="shared" si="93"/>
        <v>Good</v>
      </c>
      <c r="I414" s="5" t="s">
        <v>20</v>
      </c>
      <c r="J414" s="2" t="str">
        <f t="shared" si="94"/>
        <v>Employed</v>
      </c>
      <c r="K414" s="2" t="str">
        <f t="shared" si="95"/>
        <v>Employed</v>
      </c>
      <c r="L414" s="2" t="str">
        <f t="shared" si="96"/>
        <v>Employed</v>
      </c>
      <c r="M414" s="5" t="s">
        <v>32</v>
      </c>
      <c r="N414" s="2" t="str">
        <f t="shared" si="97"/>
        <v>High School</v>
      </c>
      <c r="O414" s="2" t="str">
        <f t="shared" si="98"/>
        <v>High School</v>
      </c>
      <c r="P414" s="4">
        <v>16561</v>
      </c>
      <c r="Q414" s="4">
        <f t="shared" si="99"/>
        <v>16561</v>
      </c>
      <c r="R414" s="18">
        <f t="shared" si="100"/>
        <v>0.18688076914396623</v>
      </c>
      <c r="S414" s="18" t="str">
        <f t="shared" si="101"/>
        <v>Conservative Borrower</v>
      </c>
      <c r="T414" s="3">
        <v>36</v>
      </c>
      <c r="U414" s="3">
        <f t="shared" si="102"/>
        <v>36</v>
      </c>
      <c r="V414" s="5" t="s">
        <v>44</v>
      </c>
      <c r="W414" s="5" t="s">
        <v>34</v>
      </c>
      <c r="X414" s="4">
        <v>662</v>
      </c>
      <c r="Y414" s="18">
        <v>0.45921827199999998</v>
      </c>
      <c r="Z414" s="5" t="s">
        <v>24</v>
      </c>
      <c r="AA414" s="3">
        <v>19</v>
      </c>
      <c r="AB414" s="4">
        <v>4620</v>
      </c>
      <c r="AC414" s="4">
        <v>7384.8333329999996</v>
      </c>
      <c r="AD414" s="4" t="str">
        <f t="shared" si="103"/>
        <v>Medium Income</v>
      </c>
      <c r="AE414" s="4">
        <v>9748</v>
      </c>
      <c r="AF414" s="18">
        <v>0.181328972</v>
      </c>
      <c r="AG414" s="3">
        <v>0</v>
      </c>
      <c r="AH414" s="3">
        <v>56</v>
      </c>
      <c r="AI414" s="2" t="str">
        <f t="shared" si="104"/>
        <v>High Risk</v>
      </c>
    </row>
    <row r="415" spans="1:35" x14ac:dyDescent="0.25">
      <c r="A415" s="6">
        <v>43514</v>
      </c>
      <c r="B415" s="3">
        <v>55</v>
      </c>
      <c r="C415" s="3" t="str">
        <f t="shared" si="90"/>
        <v>Senior</v>
      </c>
      <c r="D415" s="4">
        <v>123514</v>
      </c>
      <c r="E415" s="4">
        <f t="shared" si="91"/>
        <v>123514</v>
      </c>
      <c r="F415" s="3">
        <v>632</v>
      </c>
      <c r="G415" s="3">
        <f t="shared" si="92"/>
        <v>632</v>
      </c>
      <c r="H415" s="3" t="str">
        <f t="shared" si="93"/>
        <v>Good</v>
      </c>
      <c r="I415" s="5" t="s">
        <v>20</v>
      </c>
      <c r="J415" s="2" t="str">
        <f t="shared" si="94"/>
        <v>Employed</v>
      </c>
      <c r="K415" s="2" t="str">
        <f t="shared" si="95"/>
        <v>Employed</v>
      </c>
      <c r="L415" s="2" t="str">
        <f t="shared" si="96"/>
        <v>Employed</v>
      </c>
      <c r="M415" s="5" t="s">
        <v>29</v>
      </c>
      <c r="N415" s="2" t="str">
        <f t="shared" si="97"/>
        <v>Bachelor</v>
      </c>
      <c r="O415" s="2" t="str">
        <f t="shared" si="98"/>
        <v>Bachelor</v>
      </c>
      <c r="Q415" s="4">
        <f t="shared" si="99"/>
        <v>24756.13157894737</v>
      </c>
      <c r="R415" s="18">
        <f t="shared" si="100"/>
        <v>0.20043178569998032</v>
      </c>
      <c r="S415" s="18" t="str">
        <f t="shared" si="101"/>
        <v>Conservative Borrower</v>
      </c>
      <c r="T415" s="3">
        <v>60</v>
      </c>
      <c r="U415" s="3">
        <f t="shared" si="102"/>
        <v>60</v>
      </c>
      <c r="V415" s="5" t="s">
        <v>22</v>
      </c>
      <c r="W415" s="5" t="s">
        <v>34</v>
      </c>
      <c r="X415" s="4">
        <v>612</v>
      </c>
      <c r="Y415" s="18">
        <v>0.102494406</v>
      </c>
      <c r="Z415" s="5" t="s">
        <v>28</v>
      </c>
      <c r="AA415" s="3">
        <v>19</v>
      </c>
      <c r="AB415" s="4">
        <v>2215</v>
      </c>
      <c r="AC415" s="4">
        <v>10292.833329999999</v>
      </c>
      <c r="AD415" s="4" t="str">
        <f t="shared" si="103"/>
        <v>Medium Income</v>
      </c>
      <c r="AE415" s="4">
        <v>7541</v>
      </c>
      <c r="AF415" s="18">
        <v>0.24946199999999999</v>
      </c>
      <c r="AG415" s="3">
        <v>0</v>
      </c>
      <c r="AH415" s="3">
        <v>49</v>
      </c>
      <c r="AI415" s="2" t="str">
        <f t="shared" si="104"/>
        <v>Medium Risk</v>
      </c>
    </row>
    <row r="416" spans="1:35" x14ac:dyDescent="0.25">
      <c r="A416" s="6">
        <v>43515</v>
      </c>
      <c r="B416" s="3">
        <v>43</v>
      </c>
      <c r="C416" s="3" t="str">
        <f t="shared" si="90"/>
        <v>Senior</v>
      </c>
      <c r="D416" s="4">
        <v>44674</v>
      </c>
      <c r="E416" s="4">
        <f t="shared" si="91"/>
        <v>44674</v>
      </c>
      <c r="F416" s="3">
        <v>574</v>
      </c>
      <c r="G416" s="3">
        <f t="shared" si="92"/>
        <v>574</v>
      </c>
      <c r="H416" s="3" t="str">
        <f t="shared" si="93"/>
        <v>Good</v>
      </c>
      <c r="J416" s="2" t="str">
        <f t="shared" si="94"/>
        <v/>
      </c>
      <c r="K416" s="2" t="str">
        <f t="shared" si="95"/>
        <v/>
      </c>
      <c r="L416" s="2" t="str">
        <f t="shared" si="96"/>
        <v>Employed</v>
      </c>
      <c r="M416" s="5" t="s">
        <v>25</v>
      </c>
      <c r="N416" s="2" t="str">
        <f t="shared" si="97"/>
        <v>Associate</v>
      </c>
      <c r="O416" s="2" t="str">
        <f t="shared" si="98"/>
        <v>Associate</v>
      </c>
      <c r="P416" s="4">
        <v>31311</v>
      </c>
      <c r="Q416" s="4">
        <f t="shared" si="99"/>
        <v>31311</v>
      </c>
      <c r="R416" s="18">
        <f t="shared" si="100"/>
        <v>0.70087746787840799</v>
      </c>
      <c r="S416" s="18" t="str">
        <f t="shared" si="101"/>
        <v>Moderate Borrower</v>
      </c>
      <c r="T416" s="3">
        <v>24</v>
      </c>
      <c r="U416" s="3">
        <f t="shared" si="102"/>
        <v>24</v>
      </c>
      <c r="V416" s="5" t="s">
        <v>26</v>
      </c>
      <c r="W416" s="5" t="s">
        <v>30</v>
      </c>
      <c r="X416" s="4">
        <v>538</v>
      </c>
      <c r="Y416" s="18">
        <v>0.27840394400000001</v>
      </c>
      <c r="Z416" s="5" t="s">
        <v>24</v>
      </c>
      <c r="AA416" s="3">
        <v>23</v>
      </c>
      <c r="AB416" s="4">
        <v>1576</v>
      </c>
      <c r="AC416" s="4">
        <v>3722.833333</v>
      </c>
      <c r="AD416" s="4" t="str">
        <f t="shared" si="103"/>
        <v>Low Income</v>
      </c>
      <c r="AE416" s="4">
        <v>23493</v>
      </c>
      <c r="AF416" s="18">
        <v>0.23232629299999999</v>
      </c>
      <c r="AG416" s="3">
        <v>0</v>
      </c>
      <c r="AH416" s="3">
        <v>53</v>
      </c>
      <c r="AI416" s="2" t="str">
        <f t="shared" si="104"/>
        <v>Medium Risk</v>
      </c>
    </row>
    <row r="417" spans="1:35" x14ac:dyDescent="0.25">
      <c r="A417" s="6">
        <v>43516</v>
      </c>
      <c r="B417" s="3">
        <v>31</v>
      </c>
      <c r="C417" s="3" t="str">
        <f t="shared" si="90"/>
        <v>Mid</v>
      </c>
      <c r="D417" s="4">
        <v>34622</v>
      </c>
      <c r="E417" s="4">
        <f t="shared" si="91"/>
        <v>34622</v>
      </c>
      <c r="F417" s="3">
        <v>588</v>
      </c>
      <c r="G417" s="3">
        <f t="shared" si="92"/>
        <v>588</v>
      </c>
      <c r="H417" s="3" t="str">
        <f t="shared" si="93"/>
        <v>Good</v>
      </c>
      <c r="I417" s="5" t="s">
        <v>45</v>
      </c>
      <c r="J417" s="2" t="str">
        <f t="shared" si="94"/>
        <v>Unemployed</v>
      </c>
      <c r="K417" s="2" t="str">
        <f t="shared" si="95"/>
        <v>Unemployed</v>
      </c>
      <c r="L417" s="2" t="str">
        <f t="shared" si="96"/>
        <v>Unemployed</v>
      </c>
      <c r="M417" s="5" t="s">
        <v>25</v>
      </c>
      <c r="N417" s="2" t="str">
        <f t="shared" si="97"/>
        <v>Associate</v>
      </c>
      <c r="O417" s="2" t="str">
        <f t="shared" si="98"/>
        <v>Associate</v>
      </c>
      <c r="P417" s="4">
        <v>19939</v>
      </c>
      <c r="Q417" s="4">
        <f t="shared" si="99"/>
        <v>19939</v>
      </c>
      <c r="R417" s="18">
        <f t="shared" si="100"/>
        <v>0.57590549361677545</v>
      </c>
      <c r="S417" s="18" t="str">
        <f t="shared" si="101"/>
        <v>Moderate Borrower</v>
      </c>
      <c r="T417" s="3">
        <v>48</v>
      </c>
      <c r="U417" s="3">
        <f t="shared" si="102"/>
        <v>48</v>
      </c>
      <c r="V417" s="5" t="s">
        <v>22</v>
      </c>
      <c r="W417" s="5" t="s">
        <v>23</v>
      </c>
      <c r="X417" s="4">
        <v>240</v>
      </c>
      <c r="Y417" s="18">
        <v>0.2048915</v>
      </c>
      <c r="Z417" s="5" t="s">
        <v>28</v>
      </c>
      <c r="AA417" s="3">
        <v>31</v>
      </c>
      <c r="AB417" s="4">
        <v>2785</v>
      </c>
      <c r="AC417" s="4">
        <v>2885.166667</v>
      </c>
      <c r="AD417" s="4" t="str">
        <f t="shared" si="103"/>
        <v>Low Income</v>
      </c>
      <c r="AE417" s="4">
        <v>110084</v>
      </c>
      <c r="AF417" s="18">
        <v>0.23744406800000001</v>
      </c>
      <c r="AG417" s="3">
        <v>0</v>
      </c>
      <c r="AH417" s="3">
        <v>52</v>
      </c>
      <c r="AI417" s="2" t="str">
        <f t="shared" si="104"/>
        <v>Medium Risk</v>
      </c>
    </row>
    <row r="418" spans="1:35" x14ac:dyDescent="0.25">
      <c r="A418" s="6">
        <v>43517</v>
      </c>
      <c r="B418" s="3">
        <v>58</v>
      </c>
      <c r="C418" s="3" t="str">
        <f t="shared" si="90"/>
        <v>Senior</v>
      </c>
      <c r="D418" s="4">
        <v>27715</v>
      </c>
      <c r="E418" s="4">
        <f t="shared" si="91"/>
        <v>27715</v>
      </c>
      <c r="F418" s="3">
        <v>589</v>
      </c>
      <c r="G418" s="3">
        <f t="shared" si="92"/>
        <v>589</v>
      </c>
      <c r="H418" s="3" t="str">
        <f t="shared" si="93"/>
        <v>Good</v>
      </c>
      <c r="I418" s="5" t="s">
        <v>52</v>
      </c>
      <c r="J418" s="2" t="str">
        <f t="shared" si="94"/>
        <v>EMPLOYED</v>
      </c>
      <c r="K418" s="2" t="str">
        <f t="shared" si="95"/>
        <v>Employed</v>
      </c>
      <c r="L418" s="2" t="str">
        <f t="shared" si="96"/>
        <v>Employed</v>
      </c>
      <c r="M418" s="5" t="s">
        <v>29</v>
      </c>
      <c r="N418" s="2" t="str">
        <f t="shared" si="97"/>
        <v>Bachelor</v>
      </c>
      <c r="O418" s="2" t="str">
        <f t="shared" si="98"/>
        <v>Bachelor</v>
      </c>
      <c r="P418" s="4">
        <v>18879</v>
      </c>
      <c r="Q418" s="4">
        <f t="shared" si="99"/>
        <v>18879</v>
      </c>
      <c r="R418" s="18">
        <f t="shared" si="100"/>
        <v>0.68118347465271512</v>
      </c>
      <c r="S418" s="18" t="str">
        <f t="shared" si="101"/>
        <v>Moderate Borrower</v>
      </c>
      <c r="T418" s="3">
        <v>36</v>
      </c>
      <c r="U418" s="3">
        <f t="shared" si="102"/>
        <v>36</v>
      </c>
      <c r="V418" s="5" t="s">
        <v>22</v>
      </c>
      <c r="W418" s="5" t="s">
        <v>23</v>
      </c>
      <c r="X418" s="4">
        <v>764</v>
      </c>
      <c r="Y418" s="18">
        <v>0.187114156</v>
      </c>
      <c r="Z418" s="5" t="s">
        <v>24</v>
      </c>
      <c r="AA418" s="3">
        <v>32</v>
      </c>
      <c r="AB418" s="4">
        <v>2171</v>
      </c>
      <c r="AC418" s="4">
        <v>2309.583333</v>
      </c>
      <c r="AD418" s="4" t="str">
        <f t="shared" si="103"/>
        <v>Low Income</v>
      </c>
      <c r="AE418" s="4">
        <v>4498</v>
      </c>
      <c r="AF418" s="18">
        <v>0.225295942</v>
      </c>
      <c r="AG418" s="3">
        <v>0</v>
      </c>
      <c r="AH418" s="3">
        <v>54</v>
      </c>
      <c r="AI418" s="2" t="str">
        <f t="shared" si="104"/>
        <v>Medium Risk</v>
      </c>
    </row>
    <row r="419" spans="1:35" x14ac:dyDescent="0.25">
      <c r="A419" s="6">
        <v>43518</v>
      </c>
      <c r="B419" s="3">
        <v>41</v>
      </c>
      <c r="C419" s="3" t="str">
        <f t="shared" si="90"/>
        <v>Senior</v>
      </c>
      <c r="D419" s="4">
        <v>42964</v>
      </c>
      <c r="E419" s="4">
        <f t="shared" si="91"/>
        <v>42964</v>
      </c>
      <c r="F419" s="3">
        <v>546</v>
      </c>
      <c r="G419" s="3">
        <f t="shared" si="92"/>
        <v>546</v>
      </c>
      <c r="H419" s="3" t="str">
        <f t="shared" si="93"/>
        <v>Fair</v>
      </c>
      <c r="I419" s="5" t="s">
        <v>20</v>
      </c>
      <c r="J419" s="2" t="str">
        <f t="shared" si="94"/>
        <v>Employed</v>
      </c>
      <c r="K419" s="2" t="str">
        <f t="shared" si="95"/>
        <v>Employed</v>
      </c>
      <c r="L419" s="2" t="str">
        <f t="shared" si="96"/>
        <v>Employed</v>
      </c>
      <c r="N419" s="2" t="str">
        <f t="shared" si="97"/>
        <v/>
      </c>
      <c r="O419" s="2" t="str">
        <f t="shared" si="98"/>
        <v>Bachelor</v>
      </c>
      <c r="P419" s="4">
        <v>16100</v>
      </c>
      <c r="Q419" s="4">
        <f t="shared" si="99"/>
        <v>16100</v>
      </c>
      <c r="R419" s="18">
        <f t="shared" si="100"/>
        <v>0.37473233404710921</v>
      </c>
      <c r="S419" s="18" t="str">
        <f t="shared" si="101"/>
        <v>Conservative Borrower</v>
      </c>
      <c r="T419" s="3">
        <v>72</v>
      </c>
      <c r="U419" s="3">
        <f t="shared" si="102"/>
        <v>72</v>
      </c>
      <c r="V419" s="5" t="s">
        <v>22</v>
      </c>
      <c r="W419" s="5" t="s">
        <v>23</v>
      </c>
      <c r="X419" s="4">
        <v>157</v>
      </c>
      <c r="Y419" s="18">
        <v>0.38396637900000002</v>
      </c>
      <c r="Z419" s="5" t="s">
        <v>38</v>
      </c>
      <c r="AA419" s="3">
        <v>22</v>
      </c>
      <c r="AB419" s="4">
        <v>1152</v>
      </c>
      <c r="AC419" s="4">
        <v>3580.333333</v>
      </c>
      <c r="AD419" s="4" t="str">
        <f t="shared" si="103"/>
        <v>Low Income</v>
      </c>
      <c r="AE419" s="4">
        <v>42602</v>
      </c>
      <c r="AF419" s="18">
        <v>0.23223037799999999</v>
      </c>
      <c r="AG419" s="3">
        <v>0</v>
      </c>
      <c r="AH419" s="3">
        <v>56</v>
      </c>
      <c r="AI419" s="2" t="str">
        <f t="shared" si="104"/>
        <v>High Risk</v>
      </c>
    </row>
    <row r="420" spans="1:35" x14ac:dyDescent="0.25">
      <c r="A420" s="6">
        <v>43519</v>
      </c>
      <c r="B420" s="3">
        <v>54</v>
      </c>
      <c r="C420" s="3" t="str">
        <f t="shared" si="90"/>
        <v>Senior</v>
      </c>
      <c r="D420" s="4">
        <v>87263</v>
      </c>
      <c r="E420" s="4">
        <f t="shared" si="91"/>
        <v>87263</v>
      </c>
      <c r="F420" s="3">
        <v>575</v>
      </c>
      <c r="G420" s="3">
        <f t="shared" si="92"/>
        <v>575</v>
      </c>
      <c r="H420" s="3" t="str">
        <f t="shared" si="93"/>
        <v>Good</v>
      </c>
      <c r="I420" s="5" t="s">
        <v>20</v>
      </c>
      <c r="J420" s="2" t="str">
        <f t="shared" si="94"/>
        <v>Employed</v>
      </c>
      <c r="K420" s="2" t="str">
        <f t="shared" si="95"/>
        <v>Employed</v>
      </c>
      <c r="L420" s="2" t="str">
        <f t="shared" si="96"/>
        <v>Employed</v>
      </c>
      <c r="M420" s="5" t="s">
        <v>29</v>
      </c>
      <c r="N420" s="2" t="str">
        <f t="shared" si="97"/>
        <v>Bachelor</v>
      </c>
      <c r="O420" s="2" t="str">
        <f t="shared" si="98"/>
        <v>Bachelor</v>
      </c>
      <c r="P420" s="4">
        <v>21495</v>
      </c>
      <c r="Q420" s="4">
        <f t="shared" si="99"/>
        <v>21495</v>
      </c>
      <c r="R420" s="18">
        <f t="shared" si="100"/>
        <v>0.24632432989927003</v>
      </c>
      <c r="S420" s="18" t="str">
        <f t="shared" si="101"/>
        <v>Conservative Borrower</v>
      </c>
      <c r="T420" s="3">
        <v>60</v>
      </c>
      <c r="U420" s="3">
        <f t="shared" si="102"/>
        <v>60</v>
      </c>
      <c r="V420" s="5" t="s">
        <v>22</v>
      </c>
      <c r="W420" s="5" t="s">
        <v>27</v>
      </c>
      <c r="X420" s="4">
        <v>242</v>
      </c>
      <c r="Y420" s="18">
        <v>0.104670111</v>
      </c>
      <c r="Z420" s="5" t="s">
        <v>31</v>
      </c>
      <c r="AA420" s="3">
        <v>21</v>
      </c>
      <c r="AB420" s="4">
        <v>651</v>
      </c>
      <c r="AC420" s="4">
        <v>7271.9166670000004</v>
      </c>
      <c r="AD420" s="4" t="str">
        <f t="shared" si="103"/>
        <v>Medium Income</v>
      </c>
      <c r="AE420" s="4">
        <v>100593</v>
      </c>
      <c r="AF420" s="18">
        <v>0.249407874</v>
      </c>
      <c r="AG420" s="3">
        <v>1</v>
      </c>
      <c r="AH420" s="3">
        <v>35.200000000000003</v>
      </c>
      <c r="AI420" s="2" t="str">
        <f t="shared" si="104"/>
        <v>Low Risk</v>
      </c>
    </row>
    <row r="421" spans="1:35" x14ac:dyDescent="0.25">
      <c r="A421" s="6">
        <v>43520</v>
      </c>
      <c r="B421" s="3">
        <v>40</v>
      </c>
      <c r="C421" s="3" t="str">
        <f t="shared" si="90"/>
        <v>Senior</v>
      </c>
      <c r="D421" s="4">
        <v>81906</v>
      </c>
      <c r="E421" s="4">
        <f t="shared" si="91"/>
        <v>81906</v>
      </c>
      <c r="F421" s="3">
        <v>456</v>
      </c>
      <c r="G421" s="3">
        <f t="shared" si="92"/>
        <v>456</v>
      </c>
      <c r="H421" s="3" t="str">
        <f t="shared" si="93"/>
        <v>Fair</v>
      </c>
      <c r="J421" s="2" t="str">
        <f t="shared" si="94"/>
        <v/>
      </c>
      <c r="K421" s="2" t="str">
        <f t="shared" si="95"/>
        <v/>
      </c>
      <c r="L421" s="2" t="str">
        <f t="shared" si="96"/>
        <v>Employed</v>
      </c>
      <c r="M421" s="5" t="s">
        <v>32</v>
      </c>
      <c r="N421" s="2" t="str">
        <f t="shared" si="97"/>
        <v>High School</v>
      </c>
      <c r="O421" s="2" t="str">
        <f t="shared" si="98"/>
        <v>High School</v>
      </c>
      <c r="Q421" s="4">
        <f t="shared" si="99"/>
        <v>25386.350427350426</v>
      </c>
      <c r="R421" s="18">
        <f t="shared" si="100"/>
        <v>0.30994494209643281</v>
      </c>
      <c r="S421" s="18" t="str">
        <f t="shared" si="101"/>
        <v>Conservative Borrower</v>
      </c>
      <c r="T421" s="3">
        <v>36</v>
      </c>
      <c r="U421" s="3">
        <f t="shared" si="102"/>
        <v>36</v>
      </c>
      <c r="V421" s="5" t="s">
        <v>22</v>
      </c>
      <c r="W421" s="5" t="s">
        <v>27</v>
      </c>
      <c r="X421" s="4">
        <v>447</v>
      </c>
      <c r="Y421" s="18">
        <v>0.45971298799999999</v>
      </c>
      <c r="Z421" s="5" t="s">
        <v>24</v>
      </c>
      <c r="AA421" s="3">
        <v>28</v>
      </c>
      <c r="AB421" s="4">
        <v>4418</v>
      </c>
      <c r="AC421" s="4">
        <v>6825.5</v>
      </c>
      <c r="AD421" s="4" t="str">
        <f t="shared" si="103"/>
        <v>Medium Income</v>
      </c>
      <c r="AE421" s="4">
        <v>60459</v>
      </c>
      <c r="AF421" s="18">
        <v>0.35574647700000001</v>
      </c>
      <c r="AG421" s="3">
        <v>0</v>
      </c>
      <c r="AH421" s="3">
        <v>54</v>
      </c>
      <c r="AI421" s="2" t="str">
        <f t="shared" si="104"/>
        <v>Medium Risk</v>
      </c>
    </row>
    <row r="422" spans="1:35" x14ac:dyDescent="0.25">
      <c r="A422" s="6">
        <v>43521</v>
      </c>
      <c r="B422" s="3">
        <v>64</v>
      </c>
      <c r="C422" s="3" t="str">
        <f t="shared" si="90"/>
        <v>Old</v>
      </c>
      <c r="D422" s="4">
        <v>36477</v>
      </c>
      <c r="E422" s="4">
        <f t="shared" si="91"/>
        <v>36477</v>
      </c>
      <c r="G422" s="3">
        <f t="shared" si="92"/>
        <v>570.23428571428576</v>
      </c>
      <c r="H422" s="3" t="str">
        <f t="shared" si="93"/>
        <v>Good</v>
      </c>
      <c r="I422" s="5" t="s">
        <v>52</v>
      </c>
      <c r="J422" s="2" t="str">
        <f t="shared" si="94"/>
        <v>EMPLOYED</v>
      </c>
      <c r="K422" s="2" t="str">
        <f t="shared" si="95"/>
        <v>Employed</v>
      </c>
      <c r="L422" s="2" t="str">
        <f t="shared" si="96"/>
        <v>Employed</v>
      </c>
      <c r="M422" s="5" t="s">
        <v>32</v>
      </c>
      <c r="N422" s="2" t="str">
        <f t="shared" si="97"/>
        <v>High School</v>
      </c>
      <c r="O422" s="2" t="str">
        <f t="shared" si="98"/>
        <v>High School</v>
      </c>
      <c r="P422" s="4">
        <v>28510</v>
      </c>
      <c r="Q422" s="4">
        <f t="shared" si="99"/>
        <v>28510</v>
      </c>
      <c r="R422" s="18">
        <f t="shared" si="100"/>
        <v>0.78158839816870906</v>
      </c>
      <c r="S422" s="18" t="str">
        <f t="shared" si="101"/>
        <v>Moderate Borrower</v>
      </c>
      <c r="T422" s="3">
        <v>72</v>
      </c>
      <c r="U422" s="3">
        <f t="shared" si="102"/>
        <v>72</v>
      </c>
      <c r="V422" s="5" t="s">
        <v>22</v>
      </c>
      <c r="W422" s="5" t="s">
        <v>30</v>
      </c>
      <c r="X422" s="4">
        <v>210</v>
      </c>
      <c r="Y422" s="18">
        <v>0.35176296800000001</v>
      </c>
      <c r="Z422" s="5" t="s">
        <v>31</v>
      </c>
      <c r="AA422" s="3">
        <v>25</v>
      </c>
      <c r="AB422" s="4">
        <v>313</v>
      </c>
      <c r="AC422" s="4">
        <v>3039.75</v>
      </c>
      <c r="AD422" s="4" t="str">
        <f t="shared" si="103"/>
        <v>Low Income</v>
      </c>
      <c r="AE422" s="4">
        <v>79312</v>
      </c>
      <c r="AF422" s="18">
        <v>0.28158019299999998</v>
      </c>
      <c r="AG422" s="3">
        <v>0</v>
      </c>
      <c r="AH422" s="3">
        <v>52</v>
      </c>
      <c r="AI422" s="2" t="str">
        <f t="shared" si="104"/>
        <v>Medium Risk</v>
      </c>
    </row>
    <row r="423" spans="1:35" x14ac:dyDescent="0.25">
      <c r="A423" s="6">
        <v>43522</v>
      </c>
      <c r="B423" s="3">
        <v>61</v>
      </c>
      <c r="C423" s="3" t="str">
        <f t="shared" si="90"/>
        <v>Old</v>
      </c>
      <c r="D423" s="4">
        <v>21728</v>
      </c>
      <c r="E423" s="4">
        <f t="shared" si="91"/>
        <v>21728</v>
      </c>
      <c r="F423" s="3">
        <v>643</v>
      </c>
      <c r="G423" s="3">
        <f t="shared" si="92"/>
        <v>643</v>
      </c>
      <c r="H423" s="3" t="str">
        <f t="shared" si="93"/>
        <v>Good</v>
      </c>
      <c r="I423" s="5" t="s">
        <v>20</v>
      </c>
      <c r="J423" s="2" t="str">
        <f t="shared" si="94"/>
        <v>Employed</v>
      </c>
      <c r="K423" s="2" t="str">
        <f t="shared" si="95"/>
        <v>Employed</v>
      </c>
      <c r="L423" s="2" t="str">
        <f t="shared" si="96"/>
        <v>Employed</v>
      </c>
      <c r="M423" s="5" t="s">
        <v>29</v>
      </c>
      <c r="N423" s="2" t="str">
        <f t="shared" si="97"/>
        <v>Bachelor</v>
      </c>
      <c r="O423" s="2" t="str">
        <f t="shared" si="98"/>
        <v>Bachelor</v>
      </c>
      <c r="P423" s="4">
        <v>19845</v>
      </c>
      <c r="Q423" s="4">
        <f t="shared" si="99"/>
        <v>19845</v>
      </c>
      <c r="R423" s="18">
        <f t="shared" si="100"/>
        <v>0.91333762886597936</v>
      </c>
      <c r="S423" s="18" t="str">
        <f t="shared" si="101"/>
        <v>Moderate Borrower</v>
      </c>
      <c r="T423" s="3">
        <v>48</v>
      </c>
      <c r="U423" s="3">
        <f t="shared" si="102"/>
        <v>48</v>
      </c>
      <c r="V423" s="5" t="s">
        <v>26</v>
      </c>
      <c r="W423" s="5" t="s">
        <v>27</v>
      </c>
      <c r="X423" s="4">
        <v>191</v>
      </c>
      <c r="Y423" s="18">
        <v>0.124390546</v>
      </c>
      <c r="Z423" s="5" t="s">
        <v>31</v>
      </c>
      <c r="AA423" s="3">
        <v>24</v>
      </c>
      <c r="AB423" s="4">
        <v>2296</v>
      </c>
      <c r="AC423" s="4">
        <v>1810.666667</v>
      </c>
      <c r="AD423" s="4" t="str">
        <f t="shared" si="103"/>
        <v>Low Income</v>
      </c>
      <c r="AE423" s="4">
        <v>29043</v>
      </c>
      <c r="AF423" s="18">
        <v>0.20667280599999999</v>
      </c>
      <c r="AG423" s="3">
        <v>0</v>
      </c>
      <c r="AH423" s="3">
        <v>49</v>
      </c>
      <c r="AI423" s="2" t="str">
        <f t="shared" si="104"/>
        <v>Medium Risk</v>
      </c>
    </row>
    <row r="424" spans="1:35" x14ac:dyDescent="0.25">
      <c r="A424" s="6">
        <v>43523</v>
      </c>
      <c r="B424" s="3">
        <v>37</v>
      </c>
      <c r="C424" s="3" t="str">
        <f t="shared" si="90"/>
        <v>Mid</v>
      </c>
      <c r="E424" s="4">
        <f t="shared" si="91"/>
        <v>33297</v>
      </c>
      <c r="F424" s="3">
        <v>605</v>
      </c>
      <c r="G424" s="3">
        <f t="shared" si="92"/>
        <v>605</v>
      </c>
      <c r="H424" s="3" t="str">
        <f t="shared" si="93"/>
        <v>Good</v>
      </c>
      <c r="I424" s="5" t="s">
        <v>20</v>
      </c>
      <c r="J424" s="2" t="str">
        <f t="shared" si="94"/>
        <v>Employed</v>
      </c>
      <c r="K424" s="2" t="str">
        <f t="shared" si="95"/>
        <v>Employed</v>
      </c>
      <c r="L424" s="2" t="str">
        <f t="shared" si="96"/>
        <v>Employed</v>
      </c>
      <c r="M424" s="5" t="s">
        <v>41</v>
      </c>
      <c r="N424" s="2" t="str">
        <f t="shared" si="97"/>
        <v>Doctorate</v>
      </c>
      <c r="O424" s="2" t="str">
        <f t="shared" si="98"/>
        <v>Doctorate</v>
      </c>
      <c r="P424" s="4">
        <v>15328</v>
      </c>
      <c r="Q424" s="4">
        <f t="shared" si="99"/>
        <v>15328</v>
      </c>
      <c r="R424" s="18">
        <f t="shared" si="100"/>
        <v>0.46034177253205993</v>
      </c>
      <c r="S424" s="18" t="str">
        <f t="shared" si="101"/>
        <v>Conservative Borrower</v>
      </c>
      <c r="U424" s="3">
        <f t="shared" si="102"/>
        <v>53.057851239669418</v>
      </c>
      <c r="V424" s="5" t="s">
        <v>26</v>
      </c>
      <c r="W424" s="5" t="s">
        <v>23</v>
      </c>
      <c r="X424" s="4">
        <v>1074</v>
      </c>
      <c r="Y424" s="18">
        <v>0.113926271</v>
      </c>
      <c r="Z424" s="5" t="s">
        <v>31</v>
      </c>
      <c r="AA424" s="3">
        <v>21</v>
      </c>
      <c r="AB424" s="4">
        <v>7756</v>
      </c>
      <c r="AC424" s="4">
        <v>2774.75</v>
      </c>
      <c r="AD424" s="4" t="str">
        <f t="shared" si="103"/>
        <v>Low Income</v>
      </c>
      <c r="AE424" s="4">
        <v>8884</v>
      </c>
      <c r="AF424" s="18">
        <v>0.20487939799999999</v>
      </c>
      <c r="AG424" s="3">
        <v>0</v>
      </c>
      <c r="AH424" s="3">
        <v>49</v>
      </c>
      <c r="AI424" s="2" t="str">
        <f t="shared" si="104"/>
        <v>Medium Risk</v>
      </c>
    </row>
    <row r="425" spans="1:35" x14ac:dyDescent="0.25">
      <c r="A425" s="6">
        <v>43524</v>
      </c>
      <c r="B425" s="3">
        <v>51</v>
      </c>
      <c r="C425" s="3" t="str">
        <f t="shared" si="90"/>
        <v>Senior</v>
      </c>
      <c r="D425" s="4">
        <v>67500</v>
      </c>
      <c r="E425" s="4">
        <f t="shared" si="91"/>
        <v>67500</v>
      </c>
      <c r="F425" s="3">
        <v>589</v>
      </c>
      <c r="G425" s="3">
        <f t="shared" si="92"/>
        <v>589</v>
      </c>
      <c r="H425" s="3" t="str">
        <f t="shared" si="93"/>
        <v>Good</v>
      </c>
      <c r="I425" s="5" t="s">
        <v>20</v>
      </c>
      <c r="J425" s="2" t="str">
        <f t="shared" si="94"/>
        <v>Employed</v>
      </c>
      <c r="K425" s="2" t="str">
        <f t="shared" si="95"/>
        <v>Employed</v>
      </c>
      <c r="L425" s="2" t="str">
        <f t="shared" si="96"/>
        <v>Employed</v>
      </c>
      <c r="M425" s="5" t="s">
        <v>32</v>
      </c>
      <c r="N425" s="2" t="str">
        <f t="shared" si="97"/>
        <v>High School</v>
      </c>
      <c r="O425" s="2" t="str">
        <f t="shared" si="98"/>
        <v>High School</v>
      </c>
      <c r="P425" s="4">
        <v>26327</v>
      </c>
      <c r="Q425" s="4">
        <f t="shared" si="99"/>
        <v>26327</v>
      </c>
      <c r="R425" s="18">
        <f t="shared" si="100"/>
        <v>0.39002962962962962</v>
      </c>
      <c r="S425" s="18" t="str">
        <f t="shared" si="101"/>
        <v>Conservative Borrower</v>
      </c>
      <c r="T425" s="3">
        <v>60</v>
      </c>
      <c r="U425" s="3">
        <f t="shared" si="102"/>
        <v>60</v>
      </c>
      <c r="V425" s="5" t="s">
        <v>22</v>
      </c>
      <c r="W425" s="5" t="s">
        <v>30</v>
      </c>
      <c r="X425" s="4">
        <v>301</v>
      </c>
      <c r="Y425" s="18">
        <v>9.6883372999999995E-2</v>
      </c>
      <c r="Z425" s="5" t="s">
        <v>24</v>
      </c>
      <c r="AA425" s="3">
        <v>33</v>
      </c>
      <c r="AB425" s="4">
        <v>481</v>
      </c>
      <c r="AC425" s="4">
        <v>5625</v>
      </c>
      <c r="AD425" s="4" t="str">
        <f t="shared" si="103"/>
        <v>Medium Income</v>
      </c>
      <c r="AE425" s="4">
        <v>42833</v>
      </c>
      <c r="AF425" s="18">
        <v>0.26068596700000002</v>
      </c>
      <c r="AG425" s="3">
        <v>0</v>
      </c>
      <c r="AH425" s="3">
        <v>52</v>
      </c>
      <c r="AI425" s="2" t="str">
        <f t="shared" si="104"/>
        <v>Medium Risk</v>
      </c>
    </row>
    <row r="426" spans="1:35" x14ac:dyDescent="0.25">
      <c r="A426" s="6">
        <v>43525</v>
      </c>
      <c r="B426" s="3">
        <v>47</v>
      </c>
      <c r="C426" s="3" t="str">
        <f t="shared" si="90"/>
        <v>Senior</v>
      </c>
      <c r="D426" s="4">
        <v>50147</v>
      </c>
      <c r="E426" s="4">
        <f t="shared" si="91"/>
        <v>50147</v>
      </c>
      <c r="F426" s="3">
        <v>560</v>
      </c>
      <c r="G426" s="3">
        <f t="shared" si="92"/>
        <v>560</v>
      </c>
      <c r="H426" s="3" t="str">
        <f t="shared" si="93"/>
        <v>Good</v>
      </c>
      <c r="I426" s="5" t="s">
        <v>20</v>
      </c>
      <c r="J426" s="2" t="str">
        <f t="shared" si="94"/>
        <v>Employed</v>
      </c>
      <c r="K426" s="2" t="str">
        <f t="shared" si="95"/>
        <v>Employed</v>
      </c>
      <c r="L426" s="2" t="str">
        <f t="shared" si="96"/>
        <v>Employed</v>
      </c>
      <c r="M426" s="5" t="s">
        <v>29</v>
      </c>
      <c r="N426" s="2" t="str">
        <f t="shared" si="97"/>
        <v>Bachelor</v>
      </c>
      <c r="O426" s="2" t="str">
        <f t="shared" si="98"/>
        <v>Bachelor</v>
      </c>
      <c r="P426" s="4">
        <v>15944</v>
      </c>
      <c r="Q426" s="4">
        <f t="shared" si="99"/>
        <v>15944</v>
      </c>
      <c r="R426" s="18">
        <f t="shared" si="100"/>
        <v>0.31794524099148502</v>
      </c>
      <c r="S426" s="18" t="str">
        <f t="shared" si="101"/>
        <v>Conservative Borrower</v>
      </c>
      <c r="T426" s="3">
        <v>108</v>
      </c>
      <c r="U426" s="3">
        <f t="shared" si="102"/>
        <v>108</v>
      </c>
      <c r="V426" s="5" t="s">
        <v>26</v>
      </c>
      <c r="W426" s="5" t="s">
        <v>34</v>
      </c>
      <c r="X426" s="4">
        <v>308</v>
      </c>
      <c r="Y426" s="18">
        <v>0.68283866999999998</v>
      </c>
      <c r="Z426" s="5" t="s">
        <v>31</v>
      </c>
      <c r="AA426" s="3">
        <v>21</v>
      </c>
      <c r="AB426" s="4">
        <v>6750</v>
      </c>
      <c r="AC426" s="4">
        <v>4178.9166670000004</v>
      </c>
      <c r="AD426" s="4" t="str">
        <f t="shared" si="103"/>
        <v>Low Income</v>
      </c>
      <c r="AE426" s="4">
        <v>8089</v>
      </c>
      <c r="AF426" s="18">
        <v>0.27770391100000003</v>
      </c>
      <c r="AG426" s="3">
        <v>0</v>
      </c>
      <c r="AH426" s="3">
        <v>68</v>
      </c>
      <c r="AI426" s="2" t="str">
        <f t="shared" si="104"/>
        <v>High Risk</v>
      </c>
    </row>
    <row r="427" spans="1:35" x14ac:dyDescent="0.25">
      <c r="A427" s="6">
        <v>43526</v>
      </c>
      <c r="B427" s="3">
        <v>56</v>
      </c>
      <c r="C427" s="3" t="str">
        <f t="shared" si="90"/>
        <v>Senior</v>
      </c>
      <c r="D427" s="4">
        <v>92706</v>
      </c>
      <c r="E427" s="4">
        <f t="shared" si="91"/>
        <v>92706</v>
      </c>
      <c r="F427" s="3">
        <v>627</v>
      </c>
      <c r="G427" s="3">
        <f t="shared" si="92"/>
        <v>627</v>
      </c>
      <c r="H427" s="3" t="str">
        <f t="shared" si="93"/>
        <v>Good</v>
      </c>
      <c r="I427" s="5" t="s">
        <v>20</v>
      </c>
      <c r="J427" s="2" t="str">
        <f t="shared" si="94"/>
        <v>Employed</v>
      </c>
      <c r="K427" s="2" t="str">
        <f t="shared" si="95"/>
        <v>Employed</v>
      </c>
      <c r="L427" s="2" t="str">
        <f t="shared" si="96"/>
        <v>Employed</v>
      </c>
      <c r="M427" s="5" t="s">
        <v>32</v>
      </c>
      <c r="N427" s="2" t="str">
        <f t="shared" si="97"/>
        <v>High School</v>
      </c>
      <c r="O427" s="2" t="str">
        <f t="shared" si="98"/>
        <v>High School</v>
      </c>
      <c r="P427" s="4">
        <v>15372</v>
      </c>
      <c r="Q427" s="4">
        <f t="shared" si="99"/>
        <v>15372</v>
      </c>
      <c r="R427" s="18">
        <f t="shared" si="100"/>
        <v>0.16581451038767717</v>
      </c>
      <c r="S427" s="18" t="str">
        <f t="shared" si="101"/>
        <v>Conservative Borrower</v>
      </c>
      <c r="T427" s="3">
        <v>48</v>
      </c>
      <c r="U427" s="3">
        <f t="shared" si="102"/>
        <v>48</v>
      </c>
      <c r="V427" s="5" t="s">
        <v>26</v>
      </c>
      <c r="W427" s="5" t="s">
        <v>27</v>
      </c>
      <c r="X427" s="4">
        <v>304</v>
      </c>
      <c r="Y427" s="18">
        <v>0.28096920199999997</v>
      </c>
      <c r="Z427" s="5" t="s">
        <v>24</v>
      </c>
      <c r="AA427" s="3">
        <v>25</v>
      </c>
      <c r="AB427" s="4">
        <v>1741</v>
      </c>
      <c r="AC427" s="4">
        <v>7725.5</v>
      </c>
      <c r="AD427" s="4" t="str">
        <f t="shared" si="103"/>
        <v>Medium Income</v>
      </c>
      <c r="AE427" s="4">
        <v>8895</v>
      </c>
      <c r="AF427" s="18">
        <v>0.22446318500000001</v>
      </c>
      <c r="AG427" s="3">
        <v>1</v>
      </c>
      <c r="AH427" s="3">
        <v>38.4</v>
      </c>
      <c r="AI427" s="2" t="str">
        <f t="shared" si="104"/>
        <v>Low Risk</v>
      </c>
    </row>
    <row r="428" spans="1:35" x14ac:dyDescent="0.25">
      <c r="A428" s="6">
        <v>43527</v>
      </c>
      <c r="B428" s="3">
        <v>28</v>
      </c>
      <c r="C428" s="3" t="str">
        <f t="shared" si="90"/>
        <v>Mid</v>
      </c>
      <c r="D428" s="4">
        <v>27792</v>
      </c>
      <c r="E428" s="4">
        <f t="shared" si="91"/>
        <v>27792</v>
      </c>
      <c r="F428" s="3">
        <v>550</v>
      </c>
      <c r="G428" s="3">
        <f t="shared" si="92"/>
        <v>550</v>
      </c>
      <c r="H428" s="3" t="str">
        <f t="shared" si="93"/>
        <v>Good</v>
      </c>
      <c r="I428" s="5" t="s">
        <v>20</v>
      </c>
      <c r="J428" s="2" t="str">
        <f t="shared" si="94"/>
        <v>Employed</v>
      </c>
      <c r="K428" s="2" t="str">
        <f t="shared" si="95"/>
        <v>Employed</v>
      </c>
      <c r="L428" s="2" t="str">
        <f t="shared" si="96"/>
        <v>Employed</v>
      </c>
      <c r="M428" s="5" t="s">
        <v>25</v>
      </c>
      <c r="N428" s="2" t="str">
        <f t="shared" si="97"/>
        <v>Associate</v>
      </c>
      <c r="O428" s="2" t="str">
        <f t="shared" si="98"/>
        <v>Associate</v>
      </c>
      <c r="P428" s="4">
        <v>33448</v>
      </c>
      <c r="Q428" s="4">
        <f t="shared" si="99"/>
        <v>33448</v>
      </c>
      <c r="R428" s="18">
        <f t="shared" si="100"/>
        <v>1.2035118019573978</v>
      </c>
      <c r="S428" s="18" t="str">
        <f t="shared" si="101"/>
        <v>Aggressive Borrower</v>
      </c>
      <c r="T428" s="3">
        <v>48</v>
      </c>
      <c r="U428" s="3">
        <f t="shared" si="102"/>
        <v>48</v>
      </c>
      <c r="V428" s="5" t="s">
        <v>35</v>
      </c>
      <c r="W428" s="5" t="s">
        <v>30</v>
      </c>
      <c r="X428" s="4">
        <v>575</v>
      </c>
      <c r="Y428" s="18">
        <v>0.20432309700000001</v>
      </c>
      <c r="Z428" s="5" t="s">
        <v>38</v>
      </c>
      <c r="AA428" s="3">
        <v>34</v>
      </c>
      <c r="AB428" s="4">
        <v>4679</v>
      </c>
      <c r="AC428" s="4">
        <v>2316</v>
      </c>
      <c r="AD428" s="4" t="str">
        <f t="shared" si="103"/>
        <v>Low Income</v>
      </c>
      <c r="AE428" s="4">
        <v>10259</v>
      </c>
      <c r="AF428" s="18">
        <v>0.23945709400000001</v>
      </c>
      <c r="AG428" s="3">
        <v>0</v>
      </c>
      <c r="AH428" s="3">
        <v>55</v>
      </c>
      <c r="AI428" s="2" t="str">
        <f t="shared" si="104"/>
        <v>High Risk</v>
      </c>
    </row>
    <row r="429" spans="1:35" x14ac:dyDescent="0.25">
      <c r="A429" s="6">
        <v>43528</v>
      </c>
      <c r="B429" s="3">
        <v>48</v>
      </c>
      <c r="C429" s="3" t="str">
        <f t="shared" si="90"/>
        <v>Senior</v>
      </c>
      <c r="D429" s="4">
        <v>116551</v>
      </c>
      <c r="E429" s="4">
        <f t="shared" si="91"/>
        <v>116551</v>
      </c>
      <c r="F429" s="3">
        <v>558</v>
      </c>
      <c r="G429" s="3">
        <f t="shared" si="92"/>
        <v>558</v>
      </c>
      <c r="H429" s="3" t="str">
        <f t="shared" si="93"/>
        <v>Good</v>
      </c>
      <c r="I429" s="5" t="s">
        <v>20</v>
      </c>
      <c r="J429" s="2" t="str">
        <f t="shared" si="94"/>
        <v>Employed</v>
      </c>
      <c r="K429" s="2" t="str">
        <f t="shared" si="95"/>
        <v>Employed</v>
      </c>
      <c r="L429" s="2" t="str">
        <f t="shared" si="96"/>
        <v>Employed</v>
      </c>
      <c r="M429" s="5" t="s">
        <v>32</v>
      </c>
      <c r="N429" s="2" t="str">
        <f t="shared" si="97"/>
        <v>High School</v>
      </c>
      <c r="O429" s="2" t="str">
        <f t="shared" si="98"/>
        <v>High School</v>
      </c>
      <c r="P429" s="4">
        <v>26501</v>
      </c>
      <c r="Q429" s="4">
        <f t="shared" si="99"/>
        <v>26501</v>
      </c>
      <c r="R429" s="18">
        <f t="shared" si="100"/>
        <v>0.22737685648342787</v>
      </c>
      <c r="S429" s="18" t="str">
        <f t="shared" si="101"/>
        <v>Conservative Borrower</v>
      </c>
      <c r="T429" s="3">
        <v>96</v>
      </c>
      <c r="U429" s="3">
        <f t="shared" si="102"/>
        <v>96</v>
      </c>
      <c r="V429" s="5" t="s">
        <v>35</v>
      </c>
      <c r="W429" s="5" t="s">
        <v>27</v>
      </c>
      <c r="X429" s="4">
        <v>340</v>
      </c>
      <c r="Y429" s="18">
        <v>0.52750080200000005</v>
      </c>
      <c r="Z429" s="5" t="s">
        <v>38</v>
      </c>
      <c r="AA429" s="3">
        <v>22</v>
      </c>
      <c r="AB429" s="4">
        <v>6369</v>
      </c>
      <c r="AC429" s="4">
        <v>9712.5833330000005</v>
      </c>
      <c r="AD429" s="4" t="str">
        <f t="shared" si="103"/>
        <v>Medium Income</v>
      </c>
      <c r="AE429" s="4">
        <v>56110</v>
      </c>
      <c r="AF429" s="18">
        <v>0.2260008</v>
      </c>
      <c r="AG429" s="3">
        <v>1</v>
      </c>
      <c r="AH429" s="3">
        <v>44.8</v>
      </c>
      <c r="AI429" s="2" t="str">
        <f t="shared" si="104"/>
        <v>Medium Risk</v>
      </c>
    </row>
    <row r="430" spans="1:35" x14ac:dyDescent="0.25">
      <c r="A430" s="6">
        <v>43529</v>
      </c>
      <c r="B430" s="3">
        <v>52</v>
      </c>
      <c r="C430" s="3" t="str">
        <f t="shared" si="90"/>
        <v>Senior</v>
      </c>
      <c r="E430" s="4">
        <f t="shared" si="91"/>
        <v>25587</v>
      </c>
      <c r="F430" s="3">
        <v>630</v>
      </c>
      <c r="G430" s="3">
        <f t="shared" si="92"/>
        <v>630</v>
      </c>
      <c r="H430" s="3" t="str">
        <f t="shared" si="93"/>
        <v>Good</v>
      </c>
      <c r="I430" s="5" t="s">
        <v>20</v>
      </c>
      <c r="J430" s="2" t="str">
        <f t="shared" si="94"/>
        <v>Employed</v>
      </c>
      <c r="K430" s="2" t="str">
        <f t="shared" si="95"/>
        <v>Employed</v>
      </c>
      <c r="L430" s="2" t="str">
        <f t="shared" si="96"/>
        <v>Employed</v>
      </c>
      <c r="M430" s="5" t="s">
        <v>21</v>
      </c>
      <c r="N430" s="2" t="str">
        <f t="shared" si="97"/>
        <v>Master</v>
      </c>
      <c r="O430" s="2" t="str">
        <f t="shared" si="98"/>
        <v>Master</v>
      </c>
      <c r="P430" s="4">
        <v>25204</v>
      </c>
      <c r="Q430" s="4">
        <f t="shared" si="99"/>
        <v>25204</v>
      </c>
      <c r="R430" s="18">
        <f t="shared" si="100"/>
        <v>0.98503146128893582</v>
      </c>
      <c r="S430" s="18" t="str">
        <f t="shared" si="101"/>
        <v>Moderate Borrower</v>
      </c>
      <c r="U430" s="3">
        <f t="shared" si="102"/>
        <v>53.018181818181816</v>
      </c>
      <c r="V430" s="5" t="s">
        <v>35</v>
      </c>
      <c r="W430" s="5" t="s">
        <v>30</v>
      </c>
      <c r="X430" s="4">
        <v>180</v>
      </c>
      <c r="Y430" s="18">
        <v>0.29456960999999998</v>
      </c>
      <c r="Z430" s="5" t="s">
        <v>28</v>
      </c>
      <c r="AA430" s="3">
        <v>23</v>
      </c>
      <c r="AB430" s="4">
        <v>1454</v>
      </c>
      <c r="AC430" s="4">
        <v>2132.25</v>
      </c>
      <c r="AD430" s="4" t="str">
        <f t="shared" si="103"/>
        <v>Low Income</v>
      </c>
      <c r="AE430" s="4">
        <v>9898</v>
      </c>
      <c r="AF430" s="18">
        <v>0.182538108</v>
      </c>
      <c r="AG430" s="3">
        <v>0</v>
      </c>
      <c r="AH430" s="3">
        <v>52</v>
      </c>
      <c r="AI430" s="2" t="str">
        <f t="shared" si="104"/>
        <v>Medium Risk</v>
      </c>
    </row>
    <row r="431" spans="1:35" x14ac:dyDescent="0.25">
      <c r="A431" s="6">
        <v>43530</v>
      </c>
      <c r="B431" s="3">
        <v>18</v>
      </c>
      <c r="C431" s="3" t="str">
        <f t="shared" si="90"/>
        <v>Young</v>
      </c>
      <c r="D431" s="4">
        <v>15000</v>
      </c>
      <c r="E431" s="4">
        <f t="shared" si="91"/>
        <v>15000</v>
      </c>
      <c r="F431" s="3">
        <v>476</v>
      </c>
      <c r="G431" s="3">
        <f t="shared" si="92"/>
        <v>476</v>
      </c>
      <c r="H431" s="3" t="str">
        <f t="shared" si="93"/>
        <v>Fair</v>
      </c>
      <c r="I431" s="5" t="s">
        <v>20</v>
      </c>
      <c r="J431" s="2" t="str">
        <f t="shared" si="94"/>
        <v>Employed</v>
      </c>
      <c r="K431" s="2" t="str">
        <f t="shared" si="95"/>
        <v>Employed</v>
      </c>
      <c r="L431" s="2" t="str">
        <f t="shared" si="96"/>
        <v>Employed</v>
      </c>
      <c r="M431" s="5" t="s">
        <v>25</v>
      </c>
      <c r="N431" s="2" t="str">
        <f t="shared" si="97"/>
        <v>Associate</v>
      </c>
      <c r="O431" s="2" t="str">
        <f t="shared" si="98"/>
        <v>Associate</v>
      </c>
      <c r="P431" s="4">
        <v>28630</v>
      </c>
      <c r="Q431" s="4">
        <f t="shared" si="99"/>
        <v>28630</v>
      </c>
      <c r="R431" s="18">
        <f t="shared" si="100"/>
        <v>1.9086666666666667</v>
      </c>
      <c r="S431" s="18" t="str">
        <f t="shared" si="101"/>
        <v>Aggressive Borrower</v>
      </c>
      <c r="T431" s="3">
        <v>48</v>
      </c>
      <c r="U431" s="3">
        <f t="shared" si="102"/>
        <v>48</v>
      </c>
      <c r="V431" s="5" t="s">
        <v>26</v>
      </c>
      <c r="W431" s="5" t="s">
        <v>23</v>
      </c>
      <c r="X431" s="4">
        <v>714</v>
      </c>
      <c r="Y431" s="18">
        <v>0.160920339</v>
      </c>
      <c r="Z431" s="5" t="s">
        <v>28</v>
      </c>
      <c r="AA431" s="3">
        <v>24</v>
      </c>
      <c r="AB431" s="4">
        <v>10667</v>
      </c>
      <c r="AC431" s="4">
        <v>1250</v>
      </c>
      <c r="AD431" s="4" t="str">
        <f t="shared" si="103"/>
        <v>Low Income</v>
      </c>
      <c r="AE431" s="4">
        <v>9382</v>
      </c>
      <c r="AF431" s="18">
        <v>0.24382398299999999</v>
      </c>
      <c r="AG431" s="3">
        <v>0</v>
      </c>
      <c r="AH431" s="3">
        <v>52</v>
      </c>
      <c r="AI431" s="2" t="str">
        <f t="shared" si="104"/>
        <v>Medium Risk</v>
      </c>
    </row>
    <row r="432" spans="1:35" x14ac:dyDescent="0.25">
      <c r="A432" s="6">
        <v>43531</v>
      </c>
      <c r="B432" s="3">
        <v>25</v>
      </c>
      <c r="C432" s="3" t="str">
        <f t="shared" si="90"/>
        <v>Mid</v>
      </c>
      <c r="D432" s="4">
        <v>79101</v>
      </c>
      <c r="E432" s="4">
        <f t="shared" si="91"/>
        <v>79101</v>
      </c>
      <c r="F432" s="3">
        <v>506</v>
      </c>
      <c r="G432" s="3">
        <f t="shared" si="92"/>
        <v>506</v>
      </c>
      <c r="H432" s="3" t="str">
        <f t="shared" si="93"/>
        <v>Fair</v>
      </c>
      <c r="J432" s="2" t="str">
        <f t="shared" si="94"/>
        <v/>
      </c>
      <c r="K432" s="2" t="str">
        <f t="shared" si="95"/>
        <v/>
      </c>
      <c r="L432" s="2" t="str">
        <f t="shared" si="96"/>
        <v>Employed</v>
      </c>
      <c r="M432" s="5" t="s">
        <v>32</v>
      </c>
      <c r="N432" s="2" t="str">
        <f t="shared" si="97"/>
        <v>High School</v>
      </c>
      <c r="O432" s="2" t="str">
        <f t="shared" si="98"/>
        <v>High School</v>
      </c>
      <c r="P432" s="4">
        <v>84286</v>
      </c>
      <c r="Q432" s="4">
        <f t="shared" si="99"/>
        <v>84286</v>
      </c>
      <c r="R432" s="18">
        <f t="shared" si="100"/>
        <v>1.0655491081022996</v>
      </c>
      <c r="S432" s="18" t="str">
        <f t="shared" si="101"/>
        <v>Aggressive Borrower</v>
      </c>
      <c r="T432" s="3">
        <v>36</v>
      </c>
      <c r="U432" s="3">
        <f t="shared" si="102"/>
        <v>36</v>
      </c>
      <c r="V432" s="5" t="s">
        <v>44</v>
      </c>
      <c r="W432" s="5" t="s">
        <v>34</v>
      </c>
      <c r="X432" s="4">
        <v>486</v>
      </c>
      <c r="Y432" s="18">
        <v>0.38869921600000001</v>
      </c>
      <c r="Z432" s="5" t="s">
        <v>31</v>
      </c>
      <c r="AA432" s="3">
        <v>27</v>
      </c>
      <c r="AB432" s="4">
        <v>1847</v>
      </c>
      <c r="AC432" s="4">
        <v>6591.75</v>
      </c>
      <c r="AD432" s="4" t="str">
        <f t="shared" si="103"/>
        <v>Medium Income</v>
      </c>
      <c r="AE432" s="4">
        <v>170429</v>
      </c>
      <c r="AF432" s="18">
        <v>0.291528923</v>
      </c>
      <c r="AG432" s="3">
        <v>0</v>
      </c>
      <c r="AH432" s="3">
        <v>51</v>
      </c>
      <c r="AI432" s="2" t="str">
        <f t="shared" si="104"/>
        <v>Medium Risk</v>
      </c>
    </row>
    <row r="433" spans="1:35" x14ac:dyDescent="0.25">
      <c r="A433" s="6">
        <v>43532</v>
      </c>
      <c r="B433" s="3">
        <v>18</v>
      </c>
      <c r="C433" s="3" t="str">
        <f t="shared" si="90"/>
        <v>Young</v>
      </c>
      <c r="D433" s="4">
        <v>25700</v>
      </c>
      <c r="E433" s="4">
        <f t="shared" si="91"/>
        <v>25700</v>
      </c>
      <c r="F433" s="3">
        <v>486</v>
      </c>
      <c r="G433" s="3">
        <f t="shared" si="92"/>
        <v>486</v>
      </c>
      <c r="H433" s="3" t="str">
        <f t="shared" si="93"/>
        <v>Fair</v>
      </c>
      <c r="I433" s="5" t="s">
        <v>20</v>
      </c>
      <c r="J433" s="2" t="str">
        <f t="shared" si="94"/>
        <v>Employed</v>
      </c>
      <c r="K433" s="2" t="str">
        <f t="shared" si="95"/>
        <v>Employed</v>
      </c>
      <c r="L433" s="2" t="str">
        <f t="shared" si="96"/>
        <v>Employed</v>
      </c>
      <c r="M433" s="5" t="s">
        <v>29</v>
      </c>
      <c r="N433" s="2" t="str">
        <f t="shared" si="97"/>
        <v>Bachelor</v>
      </c>
      <c r="O433" s="2" t="str">
        <f t="shared" si="98"/>
        <v>Bachelor</v>
      </c>
      <c r="P433" s="4">
        <v>49903</v>
      </c>
      <c r="Q433" s="4">
        <f t="shared" si="99"/>
        <v>49903</v>
      </c>
      <c r="R433" s="18">
        <f t="shared" si="100"/>
        <v>1.9417509727626459</v>
      </c>
      <c r="S433" s="18" t="str">
        <f t="shared" si="101"/>
        <v>Aggressive Borrower</v>
      </c>
      <c r="T433" s="3">
        <v>36</v>
      </c>
      <c r="U433" s="3">
        <f t="shared" si="102"/>
        <v>36</v>
      </c>
      <c r="V433" s="5" t="s">
        <v>22</v>
      </c>
      <c r="W433" s="5" t="s">
        <v>27</v>
      </c>
      <c r="X433" s="4">
        <v>251</v>
      </c>
      <c r="Y433" s="18">
        <v>0.37231635000000002</v>
      </c>
      <c r="Z433" s="5" t="s">
        <v>31</v>
      </c>
      <c r="AA433" s="3">
        <v>18</v>
      </c>
      <c r="AB433" s="4">
        <v>12901</v>
      </c>
      <c r="AC433" s="4">
        <v>2141.666667</v>
      </c>
      <c r="AD433" s="4" t="str">
        <f t="shared" si="103"/>
        <v>Low Income</v>
      </c>
      <c r="AE433" s="4">
        <v>1629</v>
      </c>
      <c r="AF433" s="18">
        <v>0.255545466</v>
      </c>
      <c r="AG433" s="3">
        <v>0</v>
      </c>
      <c r="AH433" s="3">
        <v>55</v>
      </c>
      <c r="AI433" s="2" t="str">
        <f t="shared" si="104"/>
        <v>High Risk</v>
      </c>
    </row>
    <row r="434" spans="1:35" x14ac:dyDescent="0.25">
      <c r="A434" s="6">
        <v>43533</v>
      </c>
      <c r="B434" s="3">
        <v>36</v>
      </c>
      <c r="C434" s="3" t="str">
        <f t="shared" si="90"/>
        <v>Mid</v>
      </c>
      <c r="D434" s="4">
        <v>44241</v>
      </c>
      <c r="E434" s="4">
        <f t="shared" si="91"/>
        <v>44241</v>
      </c>
      <c r="F434" s="3">
        <v>606</v>
      </c>
      <c r="G434" s="3">
        <f t="shared" si="92"/>
        <v>606</v>
      </c>
      <c r="H434" s="3" t="str">
        <f t="shared" si="93"/>
        <v>Good</v>
      </c>
      <c r="I434" s="5" t="s">
        <v>20</v>
      </c>
      <c r="J434" s="2" t="str">
        <f t="shared" si="94"/>
        <v>Employed</v>
      </c>
      <c r="K434" s="2" t="str">
        <f t="shared" si="95"/>
        <v>Employed</v>
      </c>
      <c r="L434" s="2" t="str">
        <f t="shared" si="96"/>
        <v>Employed</v>
      </c>
      <c r="M434" s="5" t="s">
        <v>32</v>
      </c>
      <c r="N434" s="2" t="str">
        <f t="shared" si="97"/>
        <v>High School</v>
      </c>
      <c r="O434" s="2" t="str">
        <f t="shared" si="98"/>
        <v>High School</v>
      </c>
      <c r="P434" s="4">
        <v>17042</v>
      </c>
      <c r="Q434" s="4">
        <f t="shared" si="99"/>
        <v>17042</v>
      </c>
      <c r="R434" s="18">
        <f t="shared" si="100"/>
        <v>0.38520829095183201</v>
      </c>
      <c r="S434" s="18" t="str">
        <f t="shared" si="101"/>
        <v>Conservative Borrower</v>
      </c>
      <c r="T434" s="3">
        <v>48</v>
      </c>
      <c r="U434" s="3">
        <f t="shared" si="102"/>
        <v>48</v>
      </c>
      <c r="V434" s="5" t="s">
        <v>44</v>
      </c>
      <c r="W434" s="5" t="s">
        <v>27</v>
      </c>
      <c r="X434" s="4">
        <v>763</v>
      </c>
      <c r="Y434" s="18">
        <v>0.227900612</v>
      </c>
      <c r="Z434" s="5" t="s">
        <v>24</v>
      </c>
      <c r="AA434" s="3">
        <v>27</v>
      </c>
      <c r="AB434" s="4">
        <v>1945</v>
      </c>
      <c r="AC434" s="4">
        <v>3686.75</v>
      </c>
      <c r="AD434" s="4" t="str">
        <f t="shared" si="103"/>
        <v>Low Income</v>
      </c>
      <c r="AE434" s="4">
        <v>93460</v>
      </c>
      <c r="AF434" s="18">
        <v>0.22113539099999999</v>
      </c>
      <c r="AG434" s="3">
        <v>0</v>
      </c>
      <c r="AH434" s="3">
        <v>48</v>
      </c>
      <c r="AI434" s="2" t="str">
        <f t="shared" si="104"/>
        <v>Medium Risk</v>
      </c>
    </row>
    <row r="435" spans="1:35" x14ac:dyDescent="0.25">
      <c r="A435" s="6">
        <v>43534</v>
      </c>
      <c r="B435" s="3">
        <v>48</v>
      </c>
      <c r="C435" s="3" t="str">
        <f t="shared" si="90"/>
        <v>Senior</v>
      </c>
      <c r="E435" s="4">
        <f t="shared" si="91"/>
        <v>47721.999995999999</v>
      </c>
      <c r="F435" s="3">
        <v>584</v>
      </c>
      <c r="G435" s="3">
        <f t="shared" si="92"/>
        <v>584</v>
      </c>
      <c r="H435" s="3" t="str">
        <f t="shared" si="93"/>
        <v>Good</v>
      </c>
      <c r="I435" s="5" t="s">
        <v>45</v>
      </c>
      <c r="J435" s="2" t="str">
        <f t="shared" si="94"/>
        <v>Unemployed</v>
      </c>
      <c r="K435" s="2" t="str">
        <f t="shared" si="95"/>
        <v>Unemployed</v>
      </c>
      <c r="L435" s="2" t="str">
        <f t="shared" si="96"/>
        <v>Unemployed</v>
      </c>
      <c r="M435" s="5" t="s">
        <v>32</v>
      </c>
      <c r="N435" s="2" t="str">
        <f t="shared" si="97"/>
        <v>High School</v>
      </c>
      <c r="O435" s="2" t="str">
        <f t="shared" si="98"/>
        <v>High School</v>
      </c>
      <c r="Q435" s="4">
        <f t="shared" si="99"/>
        <v>24695.307531380753</v>
      </c>
      <c r="R435" s="18">
        <f t="shared" si="100"/>
        <v>0.51748266069005244</v>
      </c>
      <c r="S435" s="18" t="str">
        <f t="shared" si="101"/>
        <v>Moderate Borrower</v>
      </c>
      <c r="U435" s="3">
        <f t="shared" si="102"/>
        <v>54.618025751072963</v>
      </c>
      <c r="V435" s="5" t="s">
        <v>22</v>
      </c>
      <c r="W435" s="5" t="s">
        <v>30</v>
      </c>
      <c r="X435" s="4">
        <v>226</v>
      </c>
      <c r="Y435" s="18">
        <v>0.210974524</v>
      </c>
      <c r="Z435" s="5" t="s">
        <v>24</v>
      </c>
      <c r="AA435" s="3">
        <v>20</v>
      </c>
      <c r="AB435" s="4">
        <v>469</v>
      </c>
      <c r="AC435" s="4">
        <v>3976.833333</v>
      </c>
      <c r="AD435" s="4" t="str">
        <f t="shared" si="103"/>
        <v>Low Income</v>
      </c>
      <c r="AE435" s="4">
        <v>8251</v>
      </c>
      <c r="AF435" s="18">
        <v>0.2770476</v>
      </c>
      <c r="AG435" s="3">
        <v>0</v>
      </c>
      <c r="AH435" s="3">
        <v>57</v>
      </c>
      <c r="AI435" s="2" t="str">
        <f t="shared" si="104"/>
        <v>High Risk</v>
      </c>
    </row>
    <row r="436" spans="1:35" x14ac:dyDescent="0.25">
      <c r="A436" s="6">
        <v>43535</v>
      </c>
      <c r="B436" s="3">
        <v>58</v>
      </c>
      <c r="C436" s="3" t="str">
        <f t="shared" si="90"/>
        <v>Senior</v>
      </c>
      <c r="E436" s="4">
        <f t="shared" si="91"/>
        <v>53571</v>
      </c>
      <c r="F436" s="3">
        <v>519</v>
      </c>
      <c r="G436" s="3">
        <f t="shared" si="92"/>
        <v>519</v>
      </c>
      <c r="H436" s="3" t="str">
        <f t="shared" si="93"/>
        <v>Fair</v>
      </c>
      <c r="J436" s="2" t="str">
        <f t="shared" si="94"/>
        <v/>
      </c>
      <c r="K436" s="2" t="str">
        <f t="shared" si="95"/>
        <v/>
      </c>
      <c r="L436" s="2" t="str">
        <f t="shared" si="96"/>
        <v>Employed</v>
      </c>
      <c r="M436" s="5" t="s">
        <v>32</v>
      </c>
      <c r="N436" s="2" t="str">
        <f t="shared" si="97"/>
        <v>High School</v>
      </c>
      <c r="O436" s="2" t="str">
        <f t="shared" si="98"/>
        <v>High School</v>
      </c>
      <c r="P436" s="4">
        <v>36976</v>
      </c>
      <c r="Q436" s="4">
        <f t="shared" si="99"/>
        <v>36976</v>
      </c>
      <c r="R436" s="18">
        <f t="shared" si="100"/>
        <v>0.6902241884601743</v>
      </c>
      <c r="S436" s="18" t="str">
        <f t="shared" si="101"/>
        <v>Moderate Borrower</v>
      </c>
      <c r="U436" s="3">
        <f t="shared" si="102"/>
        <v>53.018181818181816</v>
      </c>
      <c r="V436" s="5" t="s">
        <v>22</v>
      </c>
      <c r="W436" s="5" t="s">
        <v>27</v>
      </c>
      <c r="X436" s="4">
        <v>248</v>
      </c>
      <c r="Y436" s="18">
        <v>0.33333380099999999</v>
      </c>
      <c r="Z436" s="5" t="s">
        <v>28</v>
      </c>
      <c r="AA436" s="3">
        <v>22</v>
      </c>
      <c r="AB436" s="4">
        <v>2430</v>
      </c>
      <c r="AC436" s="4">
        <v>4464.25</v>
      </c>
      <c r="AD436" s="4" t="str">
        <f t="shared" si="103"/>
        <v>Low Income</v>
      </c>
      <c r="AE436" s="4">
        <v>109506</v>
      </c>
      <c r="AF436" s="18">
        <v>0.22388464399999999</v>
      </c>
      <c r="AG436" s="3">
        <v>0</v>
      </c>
      <c r="AH436" s="3">
        <v>49</v>
      </c>
      <c r="AI436" s="2" t="str">
        <f t="shared" si="104"/>
        <v>Medium Risk</v>
      </c>
    </row>
    <row r="437" spans="1:35" x14ac:dyDescent="0.25">
      <c r="A437" s="6">
        <v>43536</v>
      </c>
      <c r="B437" s="3">
        <v>40</v>
      </c>
      <c r="C437" s="3" t="str">
        <f t="shared" si="90"/>
        <v>Senior</v>
      </c>
      <c r="E437" s="4">
        <f t="shared" si="91"/>
        <v>44448.999995999999</v>
      </c>
      <c r="F437" s="3">
        <v>565</v>
      </c>
      <c r="G437" s="3">
        <f t="shared" si="92"/>
        <v>565</v>
      </c>
      <c r="H437" s="3" t="str">
        <f t="shared" si="93"/>
        <v>Good</v>
      </c>
      <c r="I437" s="5" t="s">
        <v>52</v>
      </c>
      <c r="J437" s="2" t="str">
        <f t="shared" si="94"/>
        <v>EMPLOYED</v>
      </c>
      <c r="K437" s="2" t="str">
        <f t="shared" si="95"/>
        <v>Employed</v>
      </c>
      <c r="L437" s="2" t="str">
        <f t="shared" si="96"/>
        <v>Employed</v>
      </c>
      <c r="M437" s="5" t="s">
        <v>41</v>
      </c>
      <c r="N437" s="2" t="str">
        <f t="shared" si="97"/>
        <v>Doctorate</v>
      </c>
      <c r="O437" s="2" t="str">
        <f t="shared" si="98"/>
        <v>Doctorate</v>
      </c>
      <c r="P437" s="4">
        <v>65164</v>
      </c>
      <c r="Q437" s="4">
        <f t="shared" si="99"/>
        <v>65164</v>
      </c>
      <c r="R437" s="18">
        <f t="shared" si="100"/>
        <v>1.4660397310595101</v>
      </c>
      <c r="S437" s="18" t="str">
        <f t="shared" si="101"/>
        <v>Aggressive Borrower</v>
      </c>
      <c r="U437" s="3">
        <f t="shared" si="102"/>
        <v>54.618025751072963</v>
      </c>
      <c r="V437" s="5" t="s">
        <v>26</v>
      </c>
      <c r="W437" s="5" t="s">
        <v>30</v>
      </c>
      <c r="X437" s="4">
        <v>435</v>
      </c>
      <c r="Y437" s="18">
        <v>0.322398254</v>
      </c>
      <c r="Z437" s="5" t="s">
        <v>24</v>
      </c>
      <c r="AA437" s="3">
        <v>26</v>
      </c>
      <c r="AB437" s="4">
        <v>3765</v>
      </c>
      <c r="AC437" s="4">
        <v>3704.083333</v>
      </c>
      <c r="AD437" s="4" t="str">
        <f t="shared" si="103"/>
        <v>Low Income</v>
      </c>
      <c r="AE437" s="4">
        <v>3397</v>
      </c>
      <c r="AF437" s="18">
        <v>0.30607202700000002</v>
      </c>
      <c r="AG437" s="3">
        <v>0</v>
      </c>
      <c r="AH437" s="3">
        <v>73</v>
      </c>
      <c r="AI437" s="2" t="str">
        <f t="shared" si="104"/>
        <v>Very High Risk</v>
      </c>
    </row>
    <row r="438" spans="1:35" x14ac:dyDescent="0.25">
      <c r="A438" s="6">
        <v>43537</v>
      </c>
      <c r="B438" s="3">
        <v>59</v>
      </c>
      <c r="C438" s="3" t="str">
        <f t="shared" si="90"/>
        <v>Senior</v>
      </c>
      <c r="D438" s="4">
        <v>30590</v>
      </c>
      <c r="E438" s="4">
        <f t="shared" si="91"/>
        <v>30590</v>
      </c>
      <c r="F438" s="3">
        <v>546</v>
      </c>
      <c r="G438" s="3">
        <f t="shared" si="92"/>
        <v>546</v>
      </c>
      <c r="H438" s="3" t="str">
        <f t="shared" si="93"/>
        <v>Fair</v>
      </c>
      <c r="I438" s="5" t="s">
        <v>20</v>
      </c>
      <c r="J438" s="2" t="str">
        <f t="shared" si="94"/>
        <v>Employed</v>
      </c>
      <c r="K438" s="2" t="str">
        <f t="shared" si="95"/>
        <v>Employed</v>
      </c>
      <c r="L438" s="2" t="str">
        <f t="shared" si="96"/>
        <v>Employed</v>
      </c>
      <c r="M438" s="5" t="s">
        <v>32</v>
      </c>
      <c r="N438" s="2" t="str">
        <f t="shared" si="97"/>
        <v>High School</v>
      </c>
      <c r="O438" s="2" t="str">
        <f t="shared" si="98"/>
        <v>High School</v>
      </c>
      <c r="P438" s="4">
        <v>12136</v>
      </c>
      <c r="Q438" s="4">
        <f t="shared" si="99"/>
        <v>12136</v>
      </c>
      <c r="R438" s="18">
        <f t="shared" si="100"/>
        <v>0.39673095782935602</v>
      </c>
      <c r="S438" s="18" t="str">
        <f t="shared" si="101"/>
        <v>Conservative Borrower</v>
      </c>
      <c r="T438" s="3">
        <v>48</v>
      </c>
      <c r="U438" s="3">
        <f t="shared" si="102"/>
        <v>48</v>
      </c>
      <c r="V438" s="5" t="s">
        <v>22</v>
      </c>
      <c r="W438" s="5" t="s">
        <v>30</v>
      </c>
      <c r="X438" s="4">
        <v>265</v>
      </c>
      <c r="Y438" s="18">
        <v>0.16007543199999999</v>
      </c>
      <c r="Z438" s="5" t="s">
        <v>31</v>
      </c>
      <c r="AA438" s="3">
        <v>25</v>
      </c>
      <c r="AB438" s="4">
        <v>3190</v>
      </c>
      <c r="AC438" s="4">
        <v>2549.166667</v>
      </c>
      <c r="AD438" s="4" t="str">
        <f t="shared" si="103"/>
        <v>Low Income</v>
      </c>
      <c r="AE438" s="4">
        <v>8831</v>
      </c>
      <c r="AF438" s="18">
        <v>0.24171041700000001</v>
      </c>
      <c r="AG438" s="3">
        <v>0</v>
      </c>
      <c r="AH438" s="3">
        <v>51</v>
      </c>
      <c r="AI438" s="2" t="str">
        <f t="shared" si="104"/>
        <v>Medium Risk</v>
      </c>
    </row>
    <row r="439" spans="1:35" x14ac:dyDescent="0.25">
      <c r="A439" s="6">
        <v>43538</v>
      </c>
      <c r="B439" s="3">
        <v>23</v>
      </c>
      <c r="C439" s="3" t="str">
        <f t="shared" si="90"/>
        <v>Young</v>
      </c>
      <c r="D439" s="4">
        <v>29273</v>
      </c>
      <c r="E439" s="4">
        <f t="shared" si="91"/>
        <v>29273</v>
      </c>
      <c r="F439" s="3">
        <v>553</v>
      </c>
      <c r="G439" s="3">
        <f t="shared" si="92"/>
        <v>553</v>
      </c>
      <c r="H439" s="3" t="str">
        <f t="shared" si="93"/>
        <v>Good</v>
      </c>
      <c r="I439" s="5" t="s">
        <v>20</v>
      </c>
      <c r="J439" s="2" t="str">
        <f t="shared" si="94"/>
        <v>Employed</v>
      </c>
      <c r="K439" s="2" t="str">
        <f t="shared" si="95"/>
        <v>Employed</v>
      </c>
      <c r="L439" s="2" t="str">
        <f t="shared" si="96"/>
        <v>Employed</v>
      </c>
      <c r="M439" s="5" t="s">
        <v>41</v>
      </c>
      <c r="N439" s="2" t="str">
        <f t="shared" si="97"/>
        <v>Doctorate</v>
      </c>
      <c r="O439" s="2" t="str">
        <f t="shared" si="98"/>
        <v>Doctorate</v>
      </c>
      <c r="P439" s="4">
        <v>18202</v>
      </c>
      <c r="Q439" s="4">
        <f t="shared" si="99"/>
        <v>18202</v>
      </c>
      <c r="R439" s="18">
        <f t="shared" si="100"/>
        <v>0.62180166023297923</v>
      </c>
      <c r="S439" s="18" t="str">
        <f t="shared" si="101"/>
        <v>Moderate Borrower</v>
      </c>
      <c r="T439" s="3">
        <v>60</v>
      </c>
      <c r="U439" s="3">
        <f t="shared" si="102"/>
        <v>60</v>
      </c>
      <c r="V439" s="5" t="s">
        <v>26</v>
      </c>
      <c r="W439" s="5" t="s">
        <v>23</v>
      </c>
      <c r="X439" s="4">
        <v>527</v>
      </c>
      <c r="Y439" s="18">
        <v>0.154846493</v>
      </c>
      <c r="Z439" s="5" t="s">
        <v>38</v>
      </c>
      <c r="AA439" s="3">
        <v>34</v>
      </c>
      <c r="AB439" s="4">
        <v>7388</v>
      </c>
      <c r="AC439" s="4">
        <v>2439.416667</v>
      </c>
      <c r="AD439" s="4" t="str">
        <f t="shared" si="103"/>
        <v>Low Income</v>
      </c>
      <c r="AE439" s="4">
        <v>2451</v>
      </c>
      <c r="AF439" s="18">
        <v>0.27466979699999999</v>
      </c>
      <c r="AG439" s="3">
        <v>0</v>
      </c>
      <c r="AH439" s="3">
        <v>64</v>
      </c>
      <c r="AI439" s="2" t="str">
        <f t="shared" si="104"/>
        <v>High Risk</v>
      </c>
    </row>
    <row r="440" spans="1:35" x14ac:dyDescent="0.25">
      <c r="A440" s="6">
        <v>43539</v>
      </c>
      <c r="B440" s="3">
        <v>19</v>
      </c>
      <c r="C440" s="3" t="str">
        <f t="shared" si="90"/>
        <v>Young</v>
      </c>
      <c r="D440" s="4">
        <v>57523</v>
      </c>
      <c r="E440" s="4">
        <f t="shared" si="91"/>
        <v>57523</v>
      </c>
      <c r="F440" s="3">
        <v>537</v>
      </c>
      <c r="G440" s="3">
        <f t="shared" si="92"/>
        <v>537</v>
      </c>
      <c r="H440" s="3" t="str">
        <f t="shared" si="93"/>
        <v>Fair</v>
      </c>
      <c r="I440" s="5" t="s">
        <v>20</v>
      </c>
      <c r="J440" s="2" t="str">
        <f t="shared" si="94"/>
        <v>Employed</v>
      </c>
      <c r="K440" s="2" t="str">
        <f t="shared" si="95"/>
        <v>Employed</v>
      </c>
      <c r="L440" s="2" t="str">
        <f t="shared" si="96"/>
        <v>Employed</v>
      </c>
      <c r="M440" s="5" t="s">
        <v>32</v>
      </c>
      <c r="N440" s="2" t="str">
        <f t="shared" si="97"/>
        <v>High School</v>
      </c>
      <c r="O440" s="2" t="str">
        <f t="shared" si="98"/>
        <v>High School</v>
      </c>
      <c r="P440" s="4">
        <v>31208</v>
      </c>
      <c r="Q440" s="4">
        <f t="shared" si="99"/>
        <v>31208</v>
      </c>
      <c r="R440" s="18">
        <f t="shared" si="100"/>
        <v>0.54253081376145196</v>
      </c>
      <c r="S440" s="18" t="str">
        <f t="shared" si="101"/>
        <v>Moderate Borrower</v>
      </c>
      <c r="T440" s="3">
        <v>24</v>
      </c>
      <c r="U440" s="3">
        <f t="shared" si="102"/>
        <v>24</v>
      </c>
      <c r="V440" s="5" t="s">
        <v>22</v>
      </c>
      <c r="W440" s="5" t="s">
        <v>23</v>
      </c>
      <c r="X440" s="4">
        <v>915</v>
      </c>
      <c r="Y440" s="18">
        <v>0.25587479200000002</v>
      </c>
      <c r="Z440" s="5" t="s">
        <v>28</v>
      </c>
      <c r="AA440" s="3">
        <v>20</v>
      </c>
      <c r="AB440" s="4">
        <v>12741</v>
      </c>
      <c r="AC440" s="4">
        <v>4793.5833329999996</v>
      </c>
      <c r="AD440" s="4" t="str">
        <f t="shared" si="103"/>
        <v>Low Income</v>
      </c>
      <c r="AE440" s="4">
        <v>6889</v>
      </c>
      <c r="AF440" s="18">
        <v>0.24199704499999999</v>
      </c>
      <c r="AG440" s="3">
        <v>0</v>
      </c>
      <c r="AH440" s="3">
        <v>54</v>
      </c>
      <c r="AI440" s="2" t="str">
        <f t="shared" si="104"/>
        <v>Medium Risk</v>
      </c>
    </row>
    <row r="441" spans="1:35" x14ac:dyDescent="0.25">
      <c r="A441" s="6">
        <v>43540</v>
      </c>
      <c r="B441" s="3">
        <v>39</v>
      </c>
      <c r="C441" s="3" t="str">
        <f t="shared" si="90"/>
        <v>Mid</v>
      </c>
      <c r="D441" s="4">
        <v>66712</v>
      </c>
      <c r="E441" s="4">
        <f t="shared" si="91"/>
        <v>66712</v>
      </c>
      <c r="F441" s="3">
        <v>609</v>
      </c>
      <c r="G441" s="3">
        <f t="shared" si="92"/>
        <v>609</v>
      </c>
      <c r="H441" s="3" t="str">
        <f t="shared" si="93"/>
        <v>Good</v>
      </c>
      <c r="I441" s="5" t="s">
        <v>20</v>
      </c>
      <c r="J441" s="2" t="str">
        <f t="shared" si="94"/>
        <v>Employed</v>
      </c>
      <c r="K441" s="2" t="str">
        <f t="shared" si="95"/>
        <v>Employed</v>
      </c>
      <c r="L441" s="2" t="str">
        <f t="shared" si="96"/>
        <v>Employed</v>
      </c>
      <c r="M441" s="5" t="s">
        <v>32</v>
      </c>
      <c r="N441" s="2" t="str">
        <f t="shared" si="97"/>
        <v>High School</v>
      </c>
      <c r="O441" s="2" t="str">
        <f t="shared" si="98"/>
        <v>High School</v>
      </c>
      <c r="P441" s="4">
        <v>23884</v>
      </c>
      <c r="Q441" s="4">
        <f t="shared" si="99"/>
        <v>23884</v>
      </c>
      <c r="R441" s="18">
        <f t="shared" si="100"/>
        <v>0.35801654874685213</v>
      </c>
      <c r="S441" s="18" t="str">
        <f t="shared" si="101"/>
        <v>Conservative Borrower</v>
      </c>
      <c r="T441" s="3">
        <v>96</v>
      </c>
      <c r="U441" s="3">
        <f t="shared" si="102"/>
        <v>96</v>
      </c>
      <c r="V441" s="5" t="s">
        <v>22</v>
      </c>
      <c r="W441" s="5" t="s">
        <v>23</v>
      </c>
      <c r="X441" s="4">
        <v>508</v>
      </c>
      <c r="Y441" s="18">
        <v>9.4989107000000003E-2</v>
      </c>
      <c r="Z441" s="5" t="s">
        <v>38</v>
      </c>
      <c r="AA441" s="3">
        <v>31</v>
      </c>
      <c r="AB441" s="4">
        <v>2756</v>
      </c>
      <c r="AC441" s="4">
        <v>5559.3333329999996</v>
      </c>
      <c r="AD441" s="4" t="str">
        <f t="shared" si="103"/>
        <v>Medium Income</v>
      </c>
      <c r="AE441" s="4">
        <v>103346</v>
      </c>
      <c r="AF441" s="18">
        <v>0.24129993599999999</v>
      </c>
      <c r="AG441" s="3">
        <v>0</v>
      </c>
      <c r="AH441" s="3">
        <v>55</v>
      </c>
      <c r="AI441" s="2" t="str">
        <f t="shared" si="104"/>
        <v>High Risk</v>
      </c>
    </row>
    <row r="442" spans="1:35" x14ac:dyDescent="0.25">
      <c r="A442" s="6">
        <v>43541</v>
      </c>
      <c r="B442" s="3">
        <v>44</v>
      </c>
      <c r="C442" s="3" t="str">
        <f t="shared" si="90"/>
        <v>Senior</v>
      </c>
      <c r="D442" s="4">
        <v>55812</v>
      </c>
      <c r="E442" s="4">
        <f t="shared" si="91"/>
        <v>55812</v>
      </c>
      <c r="F442" s="3">
        <v>612</v>
      </c>
      <c r="G442" s="3">
        <f t="shared" si="92"/>
        <v>612</v>
      </c>
      <c r="H442" s="3" t="str">
        <f t="shared" si="93"/>
        <v>Good</v>
      </c>
      <c r="I442" s="5" t="s">
        <v>20</v>
      </c>
      <c r="J442" s="2" t="str">
        <f t="shared" si="94"/>
        <v>Employed</v>
      </c>
      <c r="K442" s="2" t="str">
        <f t="shared" si="95"/>
        <v>Employed</v>
      </c>
      <c r="L442" s="2" t="str">
        <f t="shared" si="96"/>
        <v>Employed</v>
      </c>
      <c r="M442" s="5" t="s">
        <v>21</v>
      </c>
      <c r="N442" s="2" t="str">
        <f t="shared" si="97"/>
        <v>Master</v>
      </c>
      <c r="O442" s="2" t="str">
        <f t="shared" si="98"/>
        <v>Master</v>
      </c>
      <c r="P442" s="4">
        <v>4719</v>
      </c>
      <c r="Q442" s="4">
        <f t="shared" si="99"/>
        <v>4719</v>
      </c>
      <c r="R442" s="18">
        <f t="shared" si="100"/>
        <v>8.4551709309825848E-2</v>
      </c>
      <c r="S442" s="18" t="str">
        <f t="shared" si="101"/>
        <v>Conservative Borrower</v>
      </c>
      <c r="T442" s="3">
        <v>60</v>
      </c>
      <c r="U442" s="3">
        <f t="shared" si="102"/>
        <v>60</v>
      </c>
      <c r="V442" s="5" t="s">
        <v>22</v>
      </c>
      <c r="W442" s="5" t="s">
        <v>27</v>
      </c>
      <c r="X442" s="4">
        <v>563</v>
      </c>
      <c r="Y442" s="18">
        <v>0.104848939</v>
      </c>
      <c r="Z442" s="5" t="s">
        <v>24</v>
      </c>
      <c r="AA442" s="3">
        <v>29</v>
      </c>
      <c r="AB442" s="4">
        <v>1292</v>
      </c>
      <c r="AC442" s="4">
        <v>4651</v>
      </c>
      <c r="AD442" s="4" t="str">
        <f t="shared" si="103"/>
        <v>Low Income</v>
      </c>
      <c r="AE442" s="4">
        <v>73108</v>
      </c>
      <c r="AF442" s="18">
        <v>0.23288576899999999</v>
      </c>
      <c r="AG442" s="3">
        <v>1</v>
      </c>
      <c r="AH442" s="3">
        <v>36.799999999999997</v>
      </c>
      <c r="AI442" s="2" t="str">
        <f t="shared" si="104"/>
        <v>Low Risk</v>
      </c>
    </row>
    <row r="443" spans="1:35" x14ac:dyDescent="0.25">
      <c r="A443" s="6">
        <v>43542</v>
      </c>
      <c r="B443" s="3">
        <v>39</v>
      </c>
      <c r="C443" s="3" t="str">
        <f t="shared" si="90"/>
        <v>Mid</v>
      </c>
      <c r="D443" s="4">
        <v>30031</v>
      </c>
      <c r="E443" s="4">
        <f t="shared" si="91"/>
        <v>30031</v>
      </c>
      <c r="F443" s="3">
        <v>614</v>
      </c>
      <c r="G443" s="3">
        <f t="shared" si="92"/>
        <v>614</v>
      </c>
      <c r="H443" s="3" t="str">
        <f t="shared" si="93"/>
        <v>Good</v>
      </c>
      <c r="I443" s="5" t="s">
        <v>20</v>
      </c>
      <c r="J443" s="2" t="str">
        <f t="shared" si="94"/>
        <v>Employed</v>
      </c>
      <c r="K443" s="2" t="str">
        <f t="shared" si="95"/>
        <v>Employed</v>
      </c>
      <c r="L443" s="2" t="str">
        <f t="shared" si="96"/>
        <v>Employed</v>
      </c>
      <c r="M443" s="5" t="s">
        <v>29</v>
      </c>
      <c r="N443" s="2" t="str">
        <f t="shared" si="97"/>
        <v>Bachelor</v>
      </c>
      <c r="O443" s="2" t="str">
        <f t="shared" si="98"/>
        <v>Bachelor</v>
      </c>
      <c r="P443" s="4">
        <v>42094</v>
      </c>
      <c r="Q443" s="4">
        <f t="shared" si="99"/>
        <v>42094</v>
      </c>
      <c r="R443" s="18">
        <f t="shared" si="100"/>
        <v>1.4016849255769039</v>
      </c>
      <c r="S443" s="18" t="str">
        <f t="shared" si="101"/>
        <v>Aggressive Borrower</v>
      </c>
      <c r="T443" s="3">
        <v>12</v>
      </c>
      <c r="U443" s="3">
        <f t="shared" si="102"/>
        <v>12</v>
      </c>
      <c r="V443" s="5" t="s">
        <v>22</v>
      </c>
      <c r="W443" s="5" t="s">
        <v>30</v>
      </c>
      <c r="X443" s="4">
        <v>855</v>
      </c>
      <c r="Y443" s="18">
        <v>0.14305996900000001</v>
      </c>
      <c r="Z443" s="5" t="s">
        <v>28</v>
      </c>
      <c r="AA443" s="3">
        <v>28</v>
      </c>
      <c r="AB443" s="4">
        <v>393</v>
      </c>
      <c r="AC443" s="4">
        <v>2502.583333</v>
      </c>
      <c r="AD443" s="4" t="str">
        <f t="shared" si="103"/>
        <v>Low Income</v>
      </c>
      <c r="AE443" s="4">
        <v>4136</v>
      </c>
      <c r="AF443" s="18">
        <v>0.219704341</v>
      </c>
      <c r="AG443" s="3">
        <v>0</v>
      </c>
      <c r="AH443" s="3">
        <v>51</v>
      </c>
      <c r="AI443" s="2" t="str">
        <f t="shared" si="104"/>
        <v>Medium Risk</v>
      </c>
    </row>
    <row r="444" spans="1:35" x14ac:dyDescent="0.25">
      <c r="A444" s="6">
        <v>43543</v>
      </c>
      <c r="B444" s="3">
        <v>18</v>
      </c>
      <c r="C444" s="3" t="str">
        <f t="shared" si="90"/>
        <v>Young</v>
      </c>
      <c r="D444" s="4">
        <v>63559</v>
      </c>
      <c r="E444" s="4">
        <f t="shared" si="91"/>
        <v>63559</v>
      </c>
      <c r="F444" s="3">
        <v>571</v>
      </c>
      <c r="G444" s="3">
        <f t="shared" si="92"/>
        <v>571</v>
      </c>
      <c r="H444" s="3" t="str">
        <f t="shared" si="93"/>
        <v>Good</v>
      </c>
      <c r="I444" s="5" t="s">
        <v>45</v>
      </c>
      <c r="J444" s="2" t="str">
        <f t="shared" si="94"/>
        <v>Unemployed</v>
      </c>
      <c r="K444" s="2" t="str">
        <f t="shared" si="95"/>
        <v>Unemployed</v>
      </c>
      <c r="L444" s="2" t="str">
        <f t="shared" si="96"/>
        <v>Unemployed</v>
      </c>
      <c r="M444" s="5" t="s">
        <v>25</v>
      </c>
      <c r="N444" s="2" t="str">
        <f t="shared" si="97"/>
        <v>Associate</v>
      </c>
      <c r="O444" s="2" t="str">
        <f t="shared" si="98"/>
        <v>Associate</v>
      </c>
      <c r="P444" s="4">
        <v>20750</v>
      </c>
      <c r="Q444" s="4">
        <f t="shared" si="99"/>
        <v>20750</v>
      </c>
      <c r="R444" s="18">
        <f t="shared" si="100"/>
        <v>0.32646832077282523</v>
      </c>
      <c r="S444" s="18" t="str">
        <f t="shared" si="101"/>
        <v>Conservative Borrower</v>
      </c>
      <c r="T444" s="3">
        <v>60</v>
      </c>
      <c r="U444" s="3">
        <f t="shared" si="102"/>
        <v>60</v>
      </c>
      <c r="V444" s="5" t="s">
        <v>22</v>
      </c>
      <c r="W444" s="5" t="s">
        <v>30</v>
      </c>
      <c r="X444" s="4">
        <v>223</v>
      </c>
      <c r="Y444" s="18">
        <v>0.27471623299999998</v>
      </c>
      <c r="Z444" s="5" t="s">
        <v>24</v>
      </c>
      <c r="AA444" s="3">
        <v>23</v>
      </c>
      <c r="AB444" s="4">
        <v>2063</v>
      </c>
      <c r="AC444" s="4">
        <v>5296.5833329999996</v>
      </c>
      <c r="AD444" s="4" t="str">
        <f t="shared" si="103"/>
        <v>Medium Income</v>
      </c>
      <c r="AE444" s="4">
        <v>35523</v>
      </c>
      <c r="AF444" s="18">
        <v>0.26777528699999997</v>
      </c>
      <c r="AG444" s="3">
        <v>0</v>
      </c>
      <c r="AH444" s="3">
        <v>55</v>
      </c>
      <c r="AI444" s="2" t="str">
        <f t="shared" si="104"/>
        <v>High Risk</v>
      </c>
    </row>
    <row r="445" spans="1:35" x14ac:dyDescent="0.25">
      <c r="A445" s="6">
        <v>43544</v>
      </c>
      <c r="B445" s="3">
        <v>38</v>
      </c>
      <c r="C445" s="3" t="str">
        <f t="shared" si="90"/>
        <v>Mid</v>
      </c>
      <c r="D445" s="4">
        <v>23447</v>
      </c>
      <c r="E445" s="4">
        <f t="shared" si="91"/>
        <v>23447</v>
      </c>
      <c r="F445" s="3">
        <v>492</v>
      </c>
      <c r="G445" s="3">
        <f t="shared" si="92"/>
        <v>492</v>
      </c>
      <c r="H445" s="3" t="str">
        <f t="shared" si="93"/>
        <v>Fair</v>
      </c>
      <c r="I445" s="5" t="s">
        <v>20</v>
      </c>
      <c r="J445" s="2" t="str">
        <f t="shared" si="94"/>
        <v>Employed</v>
      </c>
      <c r="K445" s="2" t="str">
        <f t="shared" si="95"/>
        <v>Employed</v>
      </c>
      <c r="L445" s="2" t="str">
        <f t="shared" si="96"/>
        <v>Employed</v>
      </c>
      <c r="M445" s="5" t="s">
        <v>29</v>
      </c>
      <c r="N445" s="2" t="str">
        <f t="shared" si="97"/>
        <v>Bachelor</v>
      </c>
      <c r="O445" s="2" t="str">
        <f t="shared" si="98"/>
        <v>Bachelor</v>
      </c>
      <c r="P445" s="4">
        <v>10926</v>
      </c>
      <c r="Q445" s="4">
        <f t="shared" si="99"/>
        <v>10926</v>
      </c>
      <c r="R445" s="18">
        <f t="shared" si="100"/>
        <v>0.46598711988740565</v>
      </c>
      <c r="S445" s="18" t="str">
        <f t="shared" si="101"/>
        <v>Conservative Borrower</v>
      </c>
      <c r="T445" s="3">
        <v>60</v>
      </c>
      <c r="U445" s="3">
        <f t="shared" si="102"/>
        <v>60</v>
      </c>
      <c r="V445" s="5" t="s">
        <v>35</v>
      </c>
      <c r="W445" s="5" t="s">
        <v>27</v>
      </c>
      <c r="X445" s="4">
        <v>712</v>
      </c>
      <c r="Y445" s="18">
        <v>0.47002111200000002</v>
      </c>
      <c r="Z445" s="5" t="s">
        <v>24</v>
      </c>
      <c r="AA445" s="3">
        <v>33</v>
      </c>
      <c r="AB445" s="4">
        <v>2330</v>
      </c>
      <c r="AC445" s="4">
        <v>1953.916667</v>
      </c>
      <c r="AD445" s="4" t="str">
        <f t="shared" si="103"/>
        <v>Low Income</v>
      </c>
      <c r="AE445" s="4">
        <v>5363</v>
      </c>
      <c r="AF445" s="18">
        <v>0.267816938</v>
      </c>
      <c r="AG445" s="3">
        <v>0</v>
      </c>
      <c r="AH445" s="3">
        <v>58</v>
      </c>
      <c r="AI445" s="2" t="str">
        <f t="shared" si="104"/>
        <v>High Risk</v>
      </c>
    </row>
    <row r="446" spans="1:35" x14ac:dyDescent="0.25">
      <c r="A446" s="6">
        <v>43545</v>
      </c>
      <c r="B446" s="3">
        <v>24</v>
      </c>
      <c r="C446" s="3" t="str">
        <f t="shared" si="90"/>
        <v>Young</v>
      </c>
      <c r="D446" s="4">
        <v>102472</v>
      </c>
      <c r="E446" s="4">
        <f t="shared" si="91"/>
        <v>102472</v>
      </c>
      <c r="F446" s="3">
        <v>438</v>
      </c>
      <c r="G446" s="3">
        <f t="shared" si="92"/>
        <v>438</v>
      </c>
      <c r="H446" s="3" t="str">
        <f t="shared" si="93"/>
        <v>Poor</v>
      </c>
      <c r="I446" s="5" t="s">
        <v>20</v>
      </c>
      <c r="J446" s="2" t="str">
        <f t="shared" si="94"/>
        <v>Employed</v>
      </c>
      <c r="K446" s="2" t="str">
        <f t="shared" si="95"/>
        <v>Employed</v>
      </c>
      <c r="L446" s="2" t="str">
        <f t="shared" si="96"/>
        <v>Employed</v>
      </c>
      <c r="M446" s="5" t="s">
        <v>32</v>
      </c>
      <c r="N446" s="2" t="str">
        <f t="shared" si="97"/>
        <v>High School</v>
      </c>
      <c r="O446" s="2" t="str">
        <f t="shared" si="98"/>
        <v>High School</v>
      </c>
      <c r="P446" s="4">
        <v>27374</v>
      </c>
      <c r="Q446" s="4">
        <f t="shared" si="99"/>
        <v>27374</v>
      </c>
      <c r="R446" s="18">
        <f t="shared" si="100"/>
        <v>0.26713638847685223</v>
      </c>
      <c r="S446" s="18" t="str">
        <f t="shared" si="101"/>
        <v>Conservative Borrower</v>
      </c>
      <c r="T446" s="3">
        <v>48</v>
      </c>
      <c r="U446" s="3">
        <f t="shared" si="102"/>
        <v>48</v>
      </c>
      <c r="V446" s="5" t="s">
        <v>35</v>
      </c>
      <c r="W446" s="5" t="s">
        <v>34</v>
      </c>
      <c r="X446" s="4">
        <v>267</v>
      </c>
      <c r="Y446" s="18">
        <v>0.27792491499999999</v>
      </c>
      <c r="Z446" s="5" t="s">
        <v>34</v>
      </c>
      <c r="AA446" s="3">
        <v>23</v>
      </c>
      <c r="AB446" s="4">
        <v>1091</v>
      </c>
      <c r="AC446" s="4">
        <v>8539.3333330000005</v>
      </c>
      <c r="AD446" s="4" t="str">
        <f t="shared" si="103"/>
        <v>Medium Income</v>
      </c>
      <c r="AE446" s="4">
        <v>136512</v>
      </c>
      <c r="AF446" s="18">
        <v>0.27047760999999998</v>
      </c>
      <c r="AG446" s="3">
        <v>1</v>
      </c>
      <c r="AH446" s="3">
        <v>39.200000000000003</v>
      </c>
      <c r="AI446" s="2" t="str">
        <f t="shared" si="104"/>
        <v>Low Risk</v>
      </c>
    </row>
    <row r="447" spans="1:35" x14ac:dyDescent="0.25">
      <c r="A447" s="6">
        <v>43546</v>
      </c>
      <c r="B447" s="3">
        <v>48</v>
      </c>
      <c r="C447" s="3" t="str">
        <f t="shared" si="90"/>
        <v>Senior</v>
      </c>
      <c r="D447" s="4">
        <v>74805</v>
      </c>
      <c r="E447" s="4">
        <f t="shared" si="91"/>
        <v>74805</v>
      </c>
      <c r="F447" s="3">
        <v>654</v>
      </c>
      <c r="G447" s="3">
        <f t="shared" si="92"/>
        <v>654</v>
      </c>
      <c r="H447" s="3" t="str">
        <f t="shared" si="93"/>
        <v>Excellent</v>
      </c>
      <c r="I447" s="5" t="s">
        <v>20</v>
      </c>
      <c r="J447" s="2" t="str">
        <f t="shared" si="94"/>
        <v>Employed</v>
      </c>
      <c r="K447" s="2" t="str">
        <f t="shared" si="95"/>
        <v>Employed</v>
      </c>
      <c r="L447" s="2" t="str">
        <f t="shared" si="96"/>
        <v>Employed</v>
      </c>
      <c r="M447" s="5" t="s">
        <v>29</v>
      </c>
      <c r="N447" s="2" t="str">
        <f t="shared" si="97"/>
        <v>Bachelor</v>
      </c>
      <c r="O447" s="2" t="str">
        <f t="shared" si="98"/>
        <v>Bachelor</v>
      </c>
      <c r="P447" s="4">
        <v>19134</v>
      </c>
      <c r="Q447" s="4">
        <f t="shared" si="99"/>
        <v>19134</v>
      </c>
      <c r="R447" s="18">
        <f t="shared" si="100"/>
        <v>0.25578504110687789</v>
      </c>
      <c r="S447" s="18" t="str">
        <f t="shared" si="101"/>
        <v>Conservative Borrower</v>
      </c>
      <c r="T447" s="3">
        <v>48</v>
      </c>
      <c r="U447" s="3">
        <f t="shared" si="102"/>
        <v>48</v>
      </c>
      <c r="V447" s="5" t="s">
        <v>35</v>
      </c>
      <c r="W447" s="5" t="s">
        <v>23</v>
      </c>
      <c r="X447" s="4">
        <v>558</v>
      </c>
      <c r="Y447" s="18">
        <v>0.48389610700000002</v>
      </c>
      <c r="Z447" s="5" t="s">
        <v>31</v>
      </c>
      <c r="AA447" s="3">
        <v>18</v>
      </c>
      <c r="AB447" s="4">
        <v>2493</v>
      </c>
      <c r="AC447" s="4">
        <v>6233.75</v>
      </c>
      <c r="AD447" s="4" t="str">
        <f t="shared" si="103"/>
        <v>Medium Income</v>
      </c>
      <c r="AE447" s="4">
        <v>124638</v>
      </c>
      <c r="AF447" s="18">
        <v>0.193719367</v>
      </c>
      <c r="AG447" s="3">
        <v>1</v>
      </c>
      <c r="AH447" s="3">
        <v>38.4</v>
      </c>
      <c r="AI447" s="2" t="str">
        <f t="shared" si="104"/>
        <v>Low Risk</v>
      </c>
    </row>
    <row r="448" spans="1:35" x14ac:dyDescent="0.25">
      <c r="A448" s="6">
        <v>43547</v>
      </c>
      <c r="B448" s="3">
        <v>44</v>
      </c>
      <c r="C448" s="3" t="str">
        <f t="shared" si="90"/>
        <v>Senior</v>
      </c>
      <c r="E448" s="4">
        <f t="shared" si="91"/>
        <v>48486</v>
      </c>
      <c r="F448" s="3">
        <v>563</v>
      </c>
      <c r="G448" s="3">
        <f t="shared" si="92"/>
        <v>563</v>
      </c>
      <c r="H448" s="3" t="str">
        <f t="shared" si="93"/>
        <v>Good</v>
      </c>
      <c r="I448" s="5" t="s">
        <v>33</v>
      </c>
      <c r="J448" s="2" t="str">
        <f t="shared" si="94"/>
        <v>Self-Employed</v>
      </c>
      <c r="K448" s="2" t="str">
        <f t="shared" si="95"/>
        <v>Self-Employed</v>
      </c>
      <c r="L448" s="2" t="str">
        <f t="shared" si="96"/>
        <v>Self-Employed</v>
      </c>
      <c r="M448" s="5" t="s">
        <v>29</v>
      </c>
      <c r="N448" s="2" t="str">
        <f t="shared" si="97"/>
        <v>Bachelor</v>
      </c>
      <c r="O448" s="2" t="str">
        <f t="shared" si="98"/>
        <v>Bachelor</v>
      </c>
      <c r="P448" s="4">
        <v>8041</v>
      </c>
      <c r="Q448" s="4">
        <f t="shared" si="99"/>
        <v>8041</v>
      </c>
      <c r="R448" s="18">
        <f t="shared" si="100"/>
        <v>0.16584168625995133</v>
      </c>
      <c r="S448" s="18" t="str">
        <f t="shared" si="101"/>
        <v>Conservative Borrower</v>
      </c>
      <c r="U448" s="3">
        <f t="shared" si="102"/>
        <v>53.057851239669418</v>
      </c>
      <c r="V448" s="5" t="s">
        <v>22</v>
      </c>
      <c r="W448" s="5" t="s">
        <v>30</v>
      </c>
      <c r="X448" s="4">
        <v>1048</v>
      </c>
      <c r="Y448" s="18">
        <v>0.136572995</v>
      </c>
      <c r="Z448" s="5" t="s">
        <v>31</v>
      </c>
      <c r="AA448" s="3">
        <v>38</v>
      </c>
      <c r="AB448" s="4">
        <v>4040</v>
      </c>
      <c r="AC448" s="4">
        <v>4040.5</v>
      </c>
      <c r="AD448" s="4" t="str">
        <f t="shared" si="103"/>
        <v>Low Income</v>
      </c>
      <c r="AE448" s="4">
        <v>129395</v>
      </c>
      <c r="AF448" s="18">
        <v>0.24198161400000001</v>
      </c>
      <c r="AG448" s="3">
        <v>0</v>
      </c>
      <c r="AH448" s="3">
        <v>50</v>
      </c>
      <c r="AI448" s="2" t="str">
        <f t="shared" si="104"/>
        <v>Medium Risk</v>
      </c>
    </row>
    <row r="449" spans="1:35" x14ac:dyDescent="0.25">
      <c r="A449" s="6">
        <v>43548</v>
      </c>
      <c r="B449" s="3">
        <v>28</v>
      </c>
      <c r="C449" s="3" t="str">
        <f t="shared" si="90"/>
        <v>Mid</v>
      </c>
      <c r="D449" s="4">
        <v>65027</v>
      </c>
      <c r="E449" s="4">
        <f t="shared" si="91"/>
        <v>65027</v>
      </c>
      <c r="F449" s="3">
        <v>539</v>
      </c>
      <c r="G449" s="3">
        <f t="shared" si="92"/>
        <v>539</v>
      </c>
      <c r="H449" s="3" t="str">
        <f t="shared" si="93"/>
        <v>Fair</v>
      </c>
      <c r="I449" s="5" t="s">
        <v>33</v>
      </c>
      <c r="J449" s="2" t="str">
        <f t="shared" si="94"/>
        <v>Self-Employed</v>
      </c>
      <c r="K449" s="2" t="str">
        <f t="shared" si="95"/>
        <v>Self-Employed</v>
      </c>
      <c r="L449" s="2" t="str">
        <f t="shared" si="96"/>
        <v>Self-Employed</v>
      </c>
      <c r="M449" s="5" t="s">
        <v>32</v>
      </c>
      <c r="N449" s="2" t="str">
        <f t="shared" si="97"/>
        <v>High School</v>
      </c>
      <c r="O449" s="2" t="str">
        <f t="shared" si="98"/>
        <v>High School</v>
      </c>
      <c r="P449" s="4">
        <v>40657</v>
      </c>
      <c r="Q449" s="4">
        <f t="shared" si="99"/>
        <v>40657</v>
      </c>
      <c r="R449" s="18">
        <f t="shared" si="100"/>
        <v>0.62523259569102063</v>
      </c>
      <c r="S449" s="18" t="str">
        <f t="shared" si="101"/>
        <v>Moderate Borrower</v>
      </c>
      <c r="T449" s="3">
        <v>48</v>
      </c>
      <c r="U449" s="3">
        <f t="shared" si="102"/>
        <v>48</v>
      </c>
      <c r="V449" s="5" t="s">
        <v>22</v>
      </c>
      <c r="W449" s="5" t="s">
        <v>27</v>
      </c>
      <c r="X449" s="4">
        <v>590</v>
      </c>
      <c r="Y449" s="18">
        <v>0.38853210799999999</v>
      </c>
      <c r="Z449" s="5" t="s">
        <v>28</v>
      </c>
      <c r="AA449" s="3">
        <v>25</v>
      </c>
      <c r="AB449" s="4">
        <v>2022</v>
      </c>
      <c r="AC449" s="4">
        <v>5418.9166670000004</v>
      </c>
      <c r="AD449" s="4" t="str">
        <f t="shared" si="103"/>
        <v>Medium Income</v>
      </c>
      <c r="AE449" s="4">
        <v>32120</v>
      </c>
      <c r="AF449" s="18">
        <v>0.25556862400000002</v>
      </c>
      <c r="AG449" s="3">
        <v>0</v>
      </c>
      <c r="AH449" s="3">
        <v>57</v>
      </c>
      <c r="AI449" s="2" t="str">
        <f t="shared" si="104"/>
        <v>High Risk</v>
      </c>
    </row>
    <row r="450" spans="1:35" x14ac:dyDescent="0.25">
      <c r="A450" s="6">
        <v>43549</v>
      </c>
      <c r="B450" s="3">
        <v>33</v>
      </c>
      <c r="C450" s="3" t="str">
        <f t="shared" ref="C450:C513" si="105">IF(B450&lt;25,"Young",IF(B450&lt;40,"Mid",IF(B450&lt;60,"Senior","Old")))</f>
        <v>Mid</v>
      </c>
      <c r="D450" s="4">
        <v>75623</v>
      </c>
      <c r="E450" s="4">
        <f t="shared" ref="E450:E513" si="106">IF(D450="",AC450*12,D450)</f>
        <v>75623</v>
      </c>
      <c r="F450" s="3">
        <v>589</v>
      </c>
      <c r="G450" s="3">
        <f t="shared" ref="G450:G513" si="107">IF(F450="",AVERAGEIF($AA$2:$AA$2648,AA450,$F$2:$F$2648),F450)</f>
        <v>589</v>
      </c>
      <c r="H450" s="3" t="str">
        <f t="shared" ref="H450:H513" si="108">IF(G450&lt;450,"Poor", IF(G450&lt;550,"Fair",IF(G450&lt;650,"Good","Excellent")))</f>
        <v>Good</v>
      </c>
      <c r="I450" s="5" t="s">
        <v>20</v>
      </c>
      <c r="J450" s="2" t="str">
        <f t="shared" ref="J450:J513" si="109">TRIM(CLEAN(I450))</f>
        <v>Employed</v>
      </c>
      <c r="K450" s="2" t="str">
        <f t="shared" ref="K450:K513" si="110">PROPER(J450)</f>
        <v>Employed</v>
      </c>
      <c r="L450" s="2" t="str">
        <f t="shared" ref="L450:L513" si="111">IF(K450="","Employed",K450)</f>
        <v>Employed</v>
      </c>
      <c r="M450" s="5" t="s">
        <v>21</v>
      </c>
      <c r="N450" s="2" t="str">
        <f t="shared" ref="N450:N513" si="112">TRIM(CLEAN(M450))</f>
        <v>Master</v>
      </c>
      <c r="O450" s="2" t="str">
        <f t="shared" ref="O450:O513" si="113">IF(N450="","Bachelor",N450)</f>
        <v>Master</v>
      </c>
      <c r="P450" s="4">
        <v>23836</v>
      </c>
      <c r="Q450" s="4">
        <f t="shared" ref="Q450:Q513" si="114">IF(P450="",(AVERAGEIFS($P$2:$P$2648,$Z$2:$Z$2648,Z450,$AD$2:$AD$2648,AD450)),P450)</f>
        <v>23836</v>
      </c>
      <c r="R450" s="18">
        <f t="shared" ref="R450:R513" si="115">Q450/E450</f>
        <v>0.31519511259801913</v>
      </c>
      <c r="S450" s="18" t="str">
        <f t="shared" ref="S450:S513" si="116">IF(R450 &lt;= 0.5, "Conservative Borrower", IF(R450 &lt;= 1, "Moderate Borrower", "Aggressive Borrower"))</f>
        <v>Conservative Borrower</v>
      </c>
      <c r="T450" s="3">
        <v>120</v>
      </c>
      <c r="U450" s="3">
        <f t="shared" ref="U450:U513" si="117">IF(T450="",AVERAGEIFS($T$2:$T$2648,$Z$2:$Z$2648,Z450,$AD$2:$AD$2648,AD450),T450)</f>
        <v>120</v>
      </c>
      <c r="V450" s="5" t="s">
        <v>26</v>
      </c>
      <c r="W450" s="5" t="s">
        <v>30</v>
      </c>
      <c r="X450" s="4">
        <v>512</v>
      </c>
      <c r="Y450" s="18">
        <v>0.16069002900000001</v>
      </c>
      <c r="Z450" s="5" t="s">
        <v>38</v>
      </c>
      <c r="AA450" s="3">
        <v>24</v>
      </c>
      <c r="AB450" s="4">
        <v>6442</v>
      </c>
      <c r="AC450" s="4">
        <v>6301.9166670000004</v>
      </c>
      <c r="AD450" s="4" t="str">
        <f t="shared" ref="AD450:AD513" si="118">IF(AC450&lt;=5000,"Low Income",IF(AC450&lt;=12000,"Medium Income","High Income"))</f>
        <v>Medium Income</v>
      </c>
      <c r="AE450" s="4">
        <v>27217</v>
      </c>
      <c r="AF450" s="18">
        <v>0.25039751100000002</v>
      </c>
      <c r="AG450" s="3">
        <v>0</v>
      </c>
      <c r="AH450" s="3">
        <v>53</v>
      </c>
      <c r="AI450" s="2" t="str">
        <f t="shared" ref="AI450:AI513" si="119">IF(AH450&lt;40,"Low Risk", IF(AH450&lt;55,"Medium Risk", IF(AH450&lt;70,"High Risk","Very High Risk")))</f>
        <v>Medium Risk</v>
      </c>
    </row>
    <row r="451" spans="1:35" x14ac:dyDescent="0.25">
      <c r="A451" s="6">
        <v>43550</v>
      </c>
      <c r="B451" s="3">
        <v>27</v>
      </c>
      <c r="C451" s="3" t="str">
        <f t="shared" si="105"/>
        <v>Mid</v>
      </c>
      <c r="D451" s="4">
        <v>44874</v>
      </c>
      <c r="E451" s="4">
        <f t="shared" si="106"/>
        <v>44874</v>
      </c>
      <c r="F451" s="3">
        <v>545</v>
      </c>
      <c r="G451" s="3">
        <f t="shared" si="107"/>
        <v>545</v>
      </c>
      <c r="H451" s="3" t="str">
        <f t="shared" si="108"/>
        <v>Fair</v>
      </c>
      <c r="I451" s="5" t="s">
        <v>20</v>
      </c>
      <c r="J451" s="2" t="str">
        <f t="shared" si="109"/>
        <v>Employed</v>
      </c>
      <c r="K451" s="2" t="str">
        <f t="shared" si="110"/>
        <v>Employed</v>
      </c>
      <c r="L451" s="2" t="str">
        <f t="shared" si="111"/>
        <v>Employed</v>
      </c>
      <c r="M451" s="5" t="s">
        <v>25</v>
      </c>
      <c r="N451" s="2" t="str">
        <f t="shared" si="112"/>
        <v>Associate</v>
      </c>
      <c r="O451" s="2" t="str">
        <f t="shared" si="113"/>
        <v>Associate</v>
      </c>
      <c r="P451" s="4">
        <v>25345</v>
      </c>
      <c r="Q451" s="4">
        <f t="shared" si="114"/>
        <v>25345</v>
      </c>
      <c r="R451" s="18">
        <f t="shared" si="115"/>
        <v>0.56480367250523689</v>
      </c>
      <c r="S451" s="18" t="str">
        <f t="shared" si="116"/>
        <v>Moderate Borrower</v>
      </c>
      <c r="T451" s="3">
        <v>36</v>
      </c>
      <c r="U451" s="3">
        <f t="shared" si="117"/>
        <v>36</v>
      </c>
      <c r="V451" s="5" t="s">
        <v>26</v>
      </c>
      <c r="W451" s="5" t="s">
        <v>23</v>
      </c>
      <c r="X451" s="4">
        <v>202</v>
      </c>
      <c r="Y451" s="18">
        <v>0.158647925</v>
      </c>
      <c r="Z451" s="5" t="s">
        <v>31</v>
      </c>
      <c r="AA451" s="3">
        <v>19</v>
      </c>
      <c r="AB451" s="4">
        <v>2331</v>
      </c>
      <c r="AC451" s="4">
        <v>3739.5</v>
      </c>
      <c r="AD451" s="4" t="str">
        <f t="shared" si="118"/>
        <v>Low Income</v>
      </c>
      <c r="AE451" s="4">
        <v>31157</v>
      </c>
      <c r="AF451" s="18">
        <v>0.26929510200000001</v>
      </c>
      <c r="AG451" s="3">
        <v>0</v>
      </c>
      <c r="AH451" s="3">
        <v>51</v>
      </c>
      <c r="AI451" s="2" t="str">
        <f t="shared" si="119"/>
        <v>Medium Risk</v>
      </c>
    </row>
    <row r="452" spans="1:35" x14ac:dyDescent="0.25">
      <c r="A452" s="6">
        <v>43551</v>
      </c>
      <c r="B452" s="3">
        <v>39</v>
      </c>
      <c r="C452" s="3" t="str">
        <f t="shared" si="105"/>
        <v>Mid</v>
      </c>
      <c r="D452" s="4">
        <v>15000</v>
      </c>
      <c r="E452" s="4">
        <f t="shared" si="106"/>
        <v>15000</v>
      </c>
      <c r="F452" s="3">
        <v>549</v>
      </c>
      <c r="G452" s="3">
        <f t="shared" si="107"/>
        <v>549</v>
      </c>
      <c r="H452" s="3" t="str">
        <f t="shared" si="108"/>
        <v>Fair</v>
      </c>
      <c r="I452" s="5" t="s">
        <v>20</v>
      </c>
      <c r="J452" s="2" t="str">
        <f t="shared" si="109"/>
        <v>Employed</v>
      </c>
      <c r="K452" s="2" t="str">
        <f t="shared" si="110"/>
        <v>Employed</v>
      </c>
      <c r="L452" s="2" t="str">
        <f t="shared" si="111"/>
        <v>Employed</v>
      </c>
      <c r="M452" s="5" t="s">
        <v>32</v>
      </c>
      <c r="N452" s="2" t="str">
        <f t="shared" si="112"/>
        <v>High School</v>
      </c>
      <c r="O452" s="2" t="str">
        <f t="shared" si="113"/>
        <v>High School</v>
      </c>
      <c r="P452" s="4">
        <v>22964</v>
      </c>
      <c r="Q452" s="4">
        <f t="shared" si="114"/>
        <v>22964</v>
      </c>
      <c r="R452" s="18">
        <f t="shared" si="115"/>
        <v>1.5309333333333333</v>
      </c>
      <c r="S452" s="18" t="str">
        <f t="shared" si="116"/>
        <v>Aggressive Borrower</v>
      </c>
      <c r="T452" s="3">
        <v>24</v>
      </c>
      <c r="U452" s="3">
        <f t="shared" si="117"/>
        <v>24</v>
      </c>
      <c r="V452" s="5" t="s">
        <v>35</v>
      </c>
      <c r="W452" s="5" t="s">
        <v>23</v>
      </c>
      <c r="X452" s="4">
        <v>473</v>
      </c>
      <c r="Y452" s="18">
        <v>0.23140698000000001</v>
      </c>
      <c r="Z452" s="5" t="s">
        <v>24</v>
      </c>
      <c r="AA452" s="3">
        <v>32</v>
      </c>
      <c r="AB452" s="4">
        <v>4629</v>
      </c>
      <c r="AC452" s="4">
        <v>1250</v>
      </c>
      <c r="AD452" s="4" t="str">
        <f t="shared" si="118"/>
        <v>Low Income</v>
      </c>
      <c r="AE452" s="4">
        <v>3410</v>
      </c>
      <c r="AF452" s="18">
        <v>0.23278687100000001</v>
      </c>
      <c r="AG452" s="3">
        <v>0</v>
      </c>
      <c r="AH452" s="3">
        <v>60</v>
      </c>
      <c r="AI452" s="2" t="str">
        <f t="shared" si="119"/>
        <v>High Risk</v>
      </c>
    </row>
    <row r="453" spans="1:35" x14ac:dyDescent="0.25">
      <c r="A453" s="6">
        <v>43552</v>
      </c>
      <c r="B453" s="3">
        <v>51</v>
      </c>
      <c r="C453" s="3" t="str">
        <f t="shared" si="105"/>
        <v>Senior</v>
      </c>
      <c r="D453" s="4">
        <v>65457</v>
      </c>
      <c r="E453" s="4">
        <f t="shared" si="106"/>
        <v>65457</v>
      </c>
      <c r="F453" s="3">
        <v>555</v>
      </c>
      <c r="G453" s="3">
        <f t="shared" si="107"/>
        <v>555</v>
      </c>
      <c r="H453" s="3" t="str">
        <f t="shared" si="108"/>
        <v>Good</v>
      </c>
      <c r="I453" s="5" t="s">
        <v>20</v>
      </c>
      <c r="J453" s="2" t="str">
        <f t="shared" si="109"/>
        <v>Employed</v>
      </c>
      <c r="K453" s="2" t="str">
        <f t="shared" si="110"/>
        <v>Employed</v>
      </c>
      <c r="L453" s="2" t="str">
        <f t="shared" si="111"/>
        <v>Employed</v>
      </c>
      <c r="M453" s="5" t="s">
        <v>25</v>
      </c>
      <c r="N453" s="2" t="str">
        <f t="shared" si="112"/>
        <v>Associate</v>
      </c>
      <c r="O453" s="2" t="str">
        <f t="shared" si="113"/>
        <v>Associate</v>
      </c>
      <c r="P453" s="4">
        <v>34179</v>
      </c>
      <c r="Q453" s="4">
        <f t="shared" si="114"/>
        <v>34179</v>
      </c>
      <c r="R453" s="18">
        <f t="shared" si="115"/>
        <v>0.52215958568220355</v>
      </c>
      <c r="S453" s="18" t="str">
        <f t="shared" si="116"/>
        <v>Moderate Borrower</v>
      </c>
      <c r="T453" s="3">
        <v>36</v>
      </c>
      <c r="U453" s="3">
        <f t="shared" si="117"/>
        <v>36</v>
      </c>
      <c r="V453" s="5" t="s">
        <v>35</v>
      </c>
      <c r="W453" s="5" t="s">
        <v>30</v>
      </c>
      <c r="X453" s="4">
        <v>143</v>
      </c>
      <c r="Y453" s="18">
        <v>0.12656099100000001</v>
      </c>
      <c r="Z453" s="5" t="s">
        <v>31</v>
      </c>
      <c r="AA453" s="3">
        <v>20</v>
      </c>
      <c r="AB453" s="4">
        <v>4547</v>
      </c>
      <c r="AC453" s="4">
        <v>5454.75</v>
      </c>
      <c r="AD453" s="4" t="str">
        <f t="shared" si="118"/>
        <v>Medium Income</v>
      </c>
      <c r="AE453" s="4">
        <v>5065</v>
      </c>
      <c r="AF453" s="18">
        <v>0.20933679199999999</v>
      </c>
      <c r="AG453" s="3">
        <v>0</v>
      </c>
      <c r="AH453" s="3">
        <v>49</v>
      </c>
      <c r="AI453" s="2" t="str">
        <f t="shared" si="119"/>
        <v>Medium Risk</v>
      </c>
    </row>
    <row r="454" spans="1:35" x14ac:dyDescent="0.25">
      <c r="A454" s="6">
        <v>43553</v>
      </c>
      <c r="B454" s="3">
        <v>28</v>
      </c>
      <c r="C454" s="3" t="str">
        <f t="shared" si="105"/>
        <v>Mid</v>
      </c>
      <c r="D454" s="4">
        <v>106388</v>
      </c>
      <c r="E454" s="4">
        <f t="shared" si="106"/>
        <v>106388</v>
      </c>
      <c r="G454" s="3">
        <f t="shared" si="107"/>
        <v>572.83333333333337</v>
      </c>
      <c r="H454" s="3" t="str">
        <f t="shared" si="108"/>
        <v>Good</v>
      </c>
      <c r="I454" s="5" t="s">
        <v>45</v>
      </c>
      <c r="J454" s="2" t="str">
        <f t="shared" si="109"/>
        <v>Unemployed</v>
      </c>
      <c r="K454" s="2" t="str">
        <f t="shared" si="110"/>
        <v>Unemployed</v>
      </c>
      <c r="L454" s="2" t="str">
        <f t="shared" si="111"/>
        <v>Unemployed</v>
      </c>
      <c r="M454" s="5" t="s">
        <v>21</v>
      </c>
      <c r="N454" s="2" t="str">
        <f t="shared" si="112"/>
        <v>Master</v>
      </c>
      <c r="O454" s="2" t="str">
        <f t="shared" si="113"/>
        <v>Master</v>
      </c>
      <c r="P454" s="4">
        <v>30056</v>
      </c>
      <c r="Q454" s="4">
        <f t="shared" si="114"/>
        <v>30056</v>
      </c>
      <c r="R454" s="18">
        <f t="shared" si="115"/>
        <v>0.28251306538331389</v>
      </c>
      <c r="S454" s="18" t="str">
        <f t="shared" si="116"/>
        <v>Conservative Borrower</v>
      </c>
      <c r="T454" s="3">
        <v>36</v>
      </c>
      <c r="U454" s="3">
        <f t="shared" si="117"/>
        <v>36</v>
      </c>
      <c r="V454" s="5" t="s">
        <v>22</v>
      </c>
      <c r="W454" s="5" t="s">
        <v>30</v>
      </c>
      <c r="X454" s="4">
        <v>491</v>
      </c>
      <c r="Y454" s="18">
        <v>0.25648685199999999</v>
      </c>
      <c r="Z454" s="5" t="s">
        <v>38</v>
      </c>
      <c r="AA454" s="3">
        <v>21</v>
      </c>
      <c r="AB454" s="4">
        <v>1153</v>
      </c>
      <c r="AC454" s="4">
        <v>8865.6666669999995</v>
      </c>
      <c r="AD454" s="4" t="str">
        <f t="shared" si="118"/>
        <v>Medium Income</v>
      </c>
      <c r="AE454" s="4">
        <v>19551</v>
      </c>
      <c r="AF454" s="18">
        <v>0.27742224500000001</v>
      </c>
      <c r="AG454" s="3">
        <v>0</v>
      </c>
      <c r="AH454" s="3">
        <v>57</v>
      </c>
      <c r="AI454" s="2" t="str">
        <f t="shared" si="119"/>
        <v>High Risk</v>
      </c>
    </row>
    <row r="455" spans="1:35" x14ac:dyDescent="0.25">
      <c r="A455" s="6">
        <v>43554</v>
      </c>
      <c r="B455" s="3">
        <v>46</v>
      </c>
      <c r="C455" s="3" t="str">
        <f t="shared" si="105"/>
        <v>Senior</v>
      </c>
      <c r="D455" s="4">
        <v>35651</v>
      </c>
      <c r="E455" s="4">
        <f t="shared" si="106"/>
        <v>35651</v>
      </c>
      <c r="F455" s="3">
        <v>593</v>
      </c>
      <c r="G455" s="3">
        <f t="shared" si="107"/>
        <v>593</v>
      </c>
      <c r="H455" s="3" t="str">
        <f t="shared" si="108"/>
        <v>Good</v>
      </c>
      <c r="I455" s="5" t="s">
        <v>20</v>
      </c>
      <c r="J455" s="2" t="str">
        <f t="shared" si="109"/>
        <v>Employed</v>
      </c>
      <c r="K455" s="2" t="str">
        <f t="shared" si="110"/>
        <v>Employed</v>
      </c>
      <c r="L455" s="2" t="str">
        <f t="shared" si="111"/>
        <v>Employed</v>
      </c>
      <c r="M455" s="5" t="s">
        <v>25</v>
      </c>
      <c r="N455" s="2" t="str">
        <f t="shared" si="112"/>
        <v>Associate</v>
      </c>
      <c r="O455" s="2" t="str">
        <f t="shared" si="113"/>
        <v>Associate</v>
      </c>
      <c r="P455" s="4">
        <v>17867</v>
      </c>
      <c r="Q455" s="4">
        <f t="shared" si="114"/>
        <v>17867</v>
      </c>
      <c r="R455" s="18">
        <f t="shared" si="115"/>
        <v>0.50116406271913827</v>
      </c>
      <c r="S455" s="18" t="str">
        <f t="shared" si="116"/>
        <v>Moderate Borrower</v>
      </c>
      <c r="T455" s="3">
        <v>36</v>
      </c>
      <c r="U455" s="3">
        <f t="shared" si="117"/>
        <v>36</v>
      </c>
      <c r="V455" s="5" t="s">
        <v>35</v>
      </c>
      <c r="W455" s="5" t="s">
        <v>30</v>
      </c>
      <c r="X455" s="4">
        <v>393</v>
      </c>
      <c r="Y455" s="18">
        <v>0.235242912</v>
      </c>
      <c r="Z455" s="5" t="s">
        <v>38</v>
      </c>
      <c r="AA455" s="3">
        <v>13</v>
      </c>
      <c r="AB455" s="4">
        <v>4323</v>
      </c>
      <c r="AC455" s="4">
        <v>2970.916667</v>
      </c>
      <c r="AD455" s="4" t="str">
        <f t="shared" si="118"/>
        <v>Low Income</v>
      </c>
      <c r="AE455" s="4">
        <v>62858</v>
      </c>
      <c r="AF455" s="18">
        <v>0.205088561</v>
      </c>
      <c r="AG455" s="3">
        <v>0</v>
      </c>
      <c r="AH455" s="3">
        <v>62</v>
      </c>
      <c r="AI455" s="2" t="str">
        <f t="shared" si="119"/>
        <v>High Risk</v>
      </c>
    </row>
    <row r="456" spans="1:35" x14ac:dyDescent="0.25">
      <c r="A456" s="6">
        <v>43555</v>
      </c>
      <c r="B456" s="3">
        <v>33</v>
      </c>
      <c r="C456" s="3" t="str">
        <f t="shared" si="105"/>
        <v>Mid</v>
      </c>
      <c r="D456" s="4">
        <v>80427</v>
      </c>
      <c r="E456" s="4">
        <f t="shared" si="106"/>
        <v>80427</v>
      </c>
      <c r="F456" s="3">
        <v>572</v>
      </c>
      <c r="G456" s="3">
        <f t="shared" si="107"/>
        <v>572</v>
      </c>
      <c r="H456" s="3" t="str">
        <f t="shared" si="108"/>
        <v>Good</v>
      </c>
      <c r="I456" s="5" t="s">
        <v>20</v>
      </c>
      <c r="J456" s="2" t="str">
        <f t="shared" si="109"/>
        <v>Employed</v>
      </c>
      <c r="K456" s="2" t="str">
        <f t="shared" si="110"/>
        <v>Employed</v>
      </c>
      <c r="L456" s="2" t="str">
        <f t="shared" si="111"/>
        <v>Employed</v>
      </c>
      <c r="M456" s="5" t="s">
        <v>29</v>
      </c>
      <c r="N456" s="2" t="str">
        <f t="shared" si="112"/>
        <v>Bachelor</v>
      </c>
      <c r="O456" s="2" t="str">
        <f t="shared" si="113"/>
        <v>Bachelor</v>
      </c>
      <c r="P456" s="4">
        <v>24396</v>
      </c>
      <c r="Q456" s="4">
        <f t="shared" si="114"/>
        <v>24396</v>
      </c>
      <c r="R456" s="18">
        <f t="shared" si="115"/>
        <v>0.30333097094259392</v>
      </c>
      <c r="S456" s="18" t="str">
        <f t="shared" si="116"/>
        <v>Conservative Borrower</v>
      </c>
      <c r="T456" s="3">
        <v>60</v>
      </c>
      <c r="U456" s="3">
        <f t="shared" si="117"/>
        <v>60</v>
      </c>
      <c r="V456" s="5" t="s">
        <v>35</v>
      </c>
      <c r="W456" s="5" t="s">
        <v>30</v>
      </c>
      <c r="X456" s="4">
        <v>635</v>
      </c>
      <c r="Y456" s="18">
        <v>0.19196526799999999</v>
      </c>
      <c r="Z456" s="5" t="s">
        <v>38</v>
      </c>
      <c r="AA456" s="3">
        <v>34</v>
      </c>
      <c r="AB456" s="4">
        <v>1103</v>
      </c>
      <c r="AC456" s="4">
        <v>6702.25</v>
      </c>
      <c r="AD456" s="4" t="str">
        <f t="shared" si="118"/>
        <v>Medium Income</v>
      </c>
      <c r="AE456" s="4">
        <v>4572</v>
      </c>
      <c r="AF456" s="18">
        <v>0.22061945199999999</v>
      </c>
      <c r="AG456" s="3">
        <v>0</v>
      </c>
      <c r="AH456" s="3">
        <v>53</v>
      </c>
      <c r="AI456" s="2" t="str">
        <f t="shared" si="119"/>
        <v>Medium Risk</v>
      </c>
    </row>
    <row r="457" spans="1:35" x14ac:dyDescent="0.25">
      <c r="A457" s="6">
        <v>43556</v>
      </c>
      <c r="B457" s="3">
        <v>30</v>
      </c>
      <c r="C457" s="3" t="str">
        <f t="shared" si="105"/>
        <v>Mid</v>
      </c>
      <c r="D457" s="4">
        <v>86748</v>
      </c>
      <c r="E457" s="4">
        <f t="shared" si="106"/>
        <v>86748</v>
      </c>
      <c r="G457" s="3">
        <f t="shared" si="107"/>
        <v>570.23428571428576</v>
      </c>
      <c r="H457" s="3" t="str">
        <f t="shared" si="108"/>
        <v>Good</v>
      </c>
      <c r="I457" s="5" t="s">
        <v>20</v>
      </c>
      <c r="J457" s="2" t="str">
        <f t="shared" si="109"/>
        <v>Employed</v>
      </c>
      <c r="K457" s="2" t="str">
        <f t="shared" si="110"/>
        <v>Employed</v>
      </c>
      <c r="L457" s="2" t="str">
        <f t="shared" si="111"/>
        <v>Employed</v>
      </c>
      <c r="M457" s="5" t="s">
        <v>21</v>
      </c>
      <c r="N457" s="2" t="str">
        <f t="shared" si="112"/>
        <v>Master</v>
      </c>
      <c r="O457" s="2" t="str">
        <f t="shared" si="113"/>
        <v>Master</v>
      </c>
      <c r="P457" s="4">
        <v>18720</v>
      </c>
      <c r="Q457" s="4">
        <f t="shared" si="114"/>
        <v>18720</v>
      </c>
      <c r="R457" s="18">
        <f t="shared" si="115"/>
        <v>0.21579748236270577</v>
      </c>
      <c r="S457" s="18" t="str">
        <f t="shared" si="116"/>
        <v>Conservative Borrower</v>
      </c>
      <c r="T457" s="3">
        <v>72</v>
      </c>
      <c r="U457" s="3">
        <f t="shared" si="117"/>
        <v>72</v>
      </c>
      <c r="V457" s="5" t="s">
        <v>26</v>
      </c>
      <c r="W457" s="5" t="s">
        <v>30</v>
      </c>
      <c r="X457" s="4">
        <v>146</v>
      </c>
      <c r="Y457" s="18">
        <v>8.6908769999999996E-2</v>
      </c>
      <c r="Z457" s="5" t="s">
        <v>28</v>
      </c>
      <c r="AA457" s="3">
        <v>25</v>
      </c>
      <c r="AB457" s="4">
        <v>182</v>
      </c>
      <c r="AC457" s="4">
        <v>7229</v>
      </c>
      <c r="AD457" s="4" t="str">
        <f t="shared" si="118"/>
        <v>Medium Income</v>
      </c>
      <c r="AE457" s="4">
        <v>48673</v>
      </c>
      <c r="AF457" s="18">
        <v>0.284803274</v>
      </c>
      <c r="AG457" s="3">
        <v>1</v>
      </c>
      <c r="AH457" s="3">
        <v>38.4</v>
      </c>
      <c r="AI457" s="2" t="str">
        <f t="shared" si="119"/>
        <v>Low Risk</v>
      </c>
    </row>
    <row r="458" spans="1:35" x14ac:dyDescent="0.25">
      <c r="A458" s="6">
        <v>43557</v>
      </c>
      <c r="B458" s="3">
        <v>38</v>
      </c>
      <c r="C458" s="3" t="str">
        <f t="shared" si="105"/>
        <v>Mid</v>
      </c>
      <c r="D458" s="4">
        <v>52825</v>
      </c>
      <c r="E458" s="4">
        <f t="shared" si="106"/>
        <v>52825</v>
      </c>
      <c r="F458" s="3">
        <v>572</v>
      </c>
      <c r="G458" s="3">
        <f t="shared" si="107"/>
        <v>572</v>
      </c>
      <c r="H458" s="3" t="str">
        <f t="shared" si="108"/>
        <v>Good</v>
      </c>
      <c r="I458" s="5" t="s">
        <v>20</v>
      </c>
      <c r="J458" s="2" t="str">
        <f t="shared" si="109"/>
        <v>Employed</v>
      </c>
      <c r="K458" s="2" t="str">
        <f t="shared" si="110"/>
        <v>Employed</v>
      </c>
      <c r="L458" s="2" t="str">
        <f t="shared" si="111"/>
        <v>Employed</v>
      </c>
      <c r="M458" s="5" t="s">
        <v>29</v>
      </c>
      <c r="N458" s="2" t="str">
        <f t="shared" si="112"/>
        <v>Bachelor</v>
      </c>
      <c r="O458" s="2" t="str">
        <f t="shared" si="113"/>
        <v>Bachelor</v>
      </c>
      <c r="P458" s="4">
        <v>14135</v>
      </c>
      <c r="Q458" s="4">
        <f t="shared" si="114"/>
        <v>14135</v>
      </c>
      <c r="R458" s="18">
        <f t="shared" si="115"/>
        <v>0.26758163748225272</v>
      </c>
      <c r="S458" s="18" t="str">
        <f t="shared" si="116"/>
        <v>Conservative Borrower</v>
      </c>
      <c r="T458" s="3">
        <v>24</v>
      </c>
      <c r="U458" s="3">
        <f t="shared" si="117"/>
        <v>24</v>
      </c>
      <c r="V458" s="5" t="s">
        <v>26</v>
      </c>
      <c r="W458" s="5" t="s">
        <v>23</v>
      </c>
      <c r="X458" s="4">
        <v>549</v>
      </c>
      <c r="Y458" s="18">
        <v>0.25483450400000002</v>
      </c>
      <c r="Z458" s="5" t="s">
        <v>31</v>
      </c>
      <c r="AA458" s="3">
        <v>26</v>
      </c>
      <c r="AB458" s="4">
        <v>1063</v>
      </c>
      <c r="AC458" s="4">
        <v>4402.0833329999996</v>
      </c>
      <c r="AD458" s="4" t="str">
        <f t="shared" si="118"/>
        <v>Low Income</v>
      </c>
      <c r="AE458" s="4">
        <v>52931</v>
      </c>
      <c r="AF458" s="18">
        <v>0.21742336000000001</v>
      </c>
      <c r="AG458" s="3">
        <v>1</v>
      </c>
      <c r="AH458" s="3">
        <v>39.200000000000003</v>
      </c>
      <c r="AI458" s="2" t="str">
        <f t="shared" si="119"/>
        <v>Low Risk</v>
      </c>
    </row>
    <row r="459" spans="1:35" x14ac:dyDescent="0.25">
      <c r="A459" s="6">
        <v>43558</v>
      </c>
      <c r="B459" s="3">
        <v>27</v>
      </c>
      <c r="C459" s="3" t="str">
        <f t="shared" si="105"/>
        <v>Mid</v>
      </c>
      <c r="D459" s="4">
        <v>61983</v>
      </c>
      <c r="E459" s="4">
        <f t="shared" si="106"/>
        <v>61983</v>
      </c>
      <c r="F459" s="3">
        <v>635</v>
      </c>
      <c r="G459" s="3">
        <f t="shared" si="107"/>
        <v>635</v>
      </c>
      <c r="H459" s="3" t="str">
        <f t="shared" si="108"/>
        <v>Good</v>
      </c>
      <c r="I459" s="5" t="s">
        <v>45</v>
      </c>
      <c r="J459" s="2" t="str">
        <f t="shared" si="109"/>
        <v>Unemployed</v>
      </c>
      <c r="K459" s="2" t="str">
        <f t="shared" si="110"/>
        <v>Unemployed</v>
      </c>
      <c r="L459" s="2" t="str">
        <f t="shared" si="111"/>
        <v>Unemployed</v>
      </c>
      <c r="M459" s="5" t="s">
        <v>29</v>
      </c>
      <c r="N459" s="2" t="str">
        <f t="shared" si="112"/>
        <v>Bachelor</v>
      </c>
      <c r="O459" s="2" t="str">
        <f t="shared" si="113"/>
        <v>Bachelor</v>
      </c>
      <c r="P459" s="4">
        <v>13913</v>
      </c>
      <c r="Q459" s="4">
        <f t="shared" si="114"/>
        <v>13913</v>
      </c>
      <c r="R459" s="18">
        <f t="shared" si="115"/>
        <v>0.22446477259893841</v>
      </c>
      <c r="S459" s="18" t="str">
        <f t="shared" si="116"/>
        <v>Conservative Borrower</v>
      </c>
      <c r="T459" s="3">
        <v>48</v>
      </c>
      <c r="U459" s="3">
        <f t="shared" si="117"/>
        <v>48</v>
      </c>
      <c r="V459" s="5" t="s">
        <v>35</v>
      </c>
      <c r="W459" s="5" t="s">
        <v>30</v>
      </c>
      <c r="X459" s="4">
        <v>305</v>
      </c>
      <c r="Y459" s="18">
        <v>0.352474014</v>
      </c>
      <c r="Z459" s="5" t="s">
        <v>31</v>
      </c>
      <c r="AA459" s="3">
        <v>33</v>
      </c>
      <c r="AB459" s="4">
        <v>2348</v>
      </c>
      <c r="AC459" s="4">
        <v>5165.25</v>
      </c>
      <c r="AD459" s="4" t="str">
        <f t="shared" si="118"/>
        <v>Medium Income</v>
      </c>
      <c r="AE459" s="4">
        <v>48026</v>
      </c>
      <c r="AF459" s="18">
        <v>0.17224234399999999</v>
      </c>
      <c r="AG459" s="3">
        <v>1</v>
      </c>
      <c r="AH459" s="3">
        <v>42.4</v>
      </c>
      <c r="AI459" s="2" t="str">
        <f t="shared" si="119"/>
        <v>Medium Risk</v>
      </c>
    </row>
    <row r="460" spans="1:35" x14ac:dyDescent="0.25">
      <c r="A460" s="6">
        <v>43559</v>
      </c>
      <c r="B460" s="3">
        <v>33</v>
      </c>
      <c r="C460" s="3" t="str">
        <f t="shared" si="105"/>
        <v>Mid</v>
      </c>
      <c r="D460" s="4">
        <v>58110</v>
      </c>
      <c r="E460" s="4">
        <f t="shared" si="106"/>
        <v>58110</v>
      </c>
      <c r="F460" s="3">
        <v>524</v>
      </c>
      <c r="G460" s="3">
        <f t="shared" si="107"/>
        <v>524</v>
      </c>
      <c r="H460" s="3" t="str">
        <f t="shared" si="108"/>
        <v>Fair</v>
      </c>
      <c r="I460" s="5" t="s">
        <v>20</v>
      </c>
      <c r="J460" s="2" t="str">
        <f t="shared" si="109"/>
        <v>Employed</v>
      </c>
      <c r="K460" s="2" t="str">
        <f t="shared" si="110"/>
        <v>Employed</v>
      </c>
      <c r="L460" s="2" t="str">
        <f t="shared" si="111"/>
        <v>Employed</v>
      </c>
      <c r="M460" s="5" t="s">
        <v>32</v>
      </c>
      <c r="N460" s="2" t="str">
        <f t="shared" si="112"/>
        <v>High School</v>
      </c>
      <c r="O460" s="2" t="str">
        <f t="shared" si="113"/>
        <v>High School</v>
      </c>
      <c r="P460" s="4">
        <v>30085</v>
      </c>
      <c r="Q460" s="4">
        <f t="shared" si="114"/>
        <v>30085</v>
      </c>
      <c r="R460" s="18">
        <f t="shared" si="115"/>
        <v>0.51772500430218549</v>
      </c>
      <c r="S460" s="18" t="str">
        <f t="shared" si="116"/>
        <v>Moderate Borrower</v>
      </c>
      <c r="T460" s="3">
        <v>36</v>
      </c>
      <c r="U460" s="3">
        <f t="shared" si="117"/>
        <v>36</v>
      </c>
      <c r="V460" s="5" t="s">
        <v>22</v>
      </c>
      <c r="W460" s="5" t="s">
        <v>23</v>
      </c>
      <c r="X460" s="4">
        <v>404</v>
      </c>
      <c r="Y460" s="18">
        <v>0.70195627800000004</v>
      </c>
      <c r="Z460" s="5" t="s">
        <v>38</v>
      </c>
      <c r="AA460" s="3">
        <v>29</v>
      </c>
      <c r="AB460" s="4">
        <v>1457</v>
      </c>
      <c r="AC460" s="4">
        <v>4842.5</v>
      </c>
      <c r="AD460" s="4" t="str">
        <f t="shared" si="118"/>
        <v>Low Income</v>
      </c>
      <c r="AE460" s="4">
        <v>38598</v>
      </c>
      <c r="AF460" s="18">
        <v>0.27382079799999998</v>
      </c>
      <c r="AG460" s="3">
        <v>0</v>
      </c>
      <c r="AH460" s="3">
        <v>58</v>
      </c>
      <c r="AI460" s="2" t="str">
        <f t="shared" si="119"/>
        <v>High Risk</v>
      </c>
    </row>
    <row r="461" spans="1:35" x14ac:dyDescent="0.25">
      <c r="A461" s="6">
        <v>43560</v>
      </c>
      <c r="B461" s="3">
        <v>25</v>
      </c>
      <c r="C461" s="3" t="str">
        <f t="shared" si="105"/>
        <v>Mid</v>
      </c>
      <c r="D461" s="4">
        <v>50974</v>
      </c>
      <c r="E461" s="4">
        <f t="shared" si="106"/>
        <v>50974</v>
      </c>
      <c r="F461" s="3">
        <v>540</v>
      </c>
      <c r="G461" s="3">
        <f t="shared" si="107"/>
        <v>540</v>
      </c>
      <c r="H461" s="3" t="str">
        <f t="shared" si="108"/>
        <v>Fair</v>
      </c>
      <c r="I461" s="5" t="s">
        <v>20</v>
      </c>
      <c r="J461" s="2" t="str">
        <f t="shared" si="109"/>
        <v>Employed</v>
      </c>
      <c r="K461" s="2" t="str">
        <f t="shared" si="110"/>
        <v>Employed</v>
      </c>
      <c r="L461" s="2" t="str">
        <f t="shared" si="111"/>
        <v>Employed</v>
      </c>
      <c r="M461" s="5" t="s">
        <v>29</v>
      </c>
      <c r="N461" s="2" t="str">
        <f t="shared" si="112"/>
        <v>Bachelor</v>
      </c>
      <c r="O461" s="2" t="str">
        <f t="shared" si="113"/>
        <v>Bachelor</v>
      </c>
      <c r="P461" s="4">
        <v>48218</v>
      </c>
      <c r="Q461" s="4">
        <f t="shared" si="114"/>
        <v>48218</v>
      </c>
      <c r="R461" s="18">
        <f t="shared" si="115"/>
        <v>0.94593322085769216</v>
      </c>
      <c r="S461" s="18" t="str">
        <f t="shared" si="116"/>
        <v>Moderate Borrower</v>
      </c>
      <c r="T461" s="3">
        <v>60</v>
      </c>
      <c r="U461" s="3">
        <f t="shared" si="117"/>
        <v>60</v>
      </c>
      <c r="V461" s="5" t="s">
        <v>22</v>
      </c>
      <c r="W461" s="5" t="s">
        <v>27</v>
      </c>
      <c r="X461" s="4">
        <v>700</v>
      </c>
      <c r="Y461" s="18">
        <v>0.30488615899999999</v>
      </c>
      <c r="Z461" s="5" t="s">
        <v>31</v>
      </c>
      <c r="AA461" s="3">
        <v>20</v>
      </c>
      <c r="AB461" s="4">
        <v>1740</v>
      </c>
      <c r="AC461" s="4">
        <v>4247.8333329999996</v>
      </c>
      <c r="AD461" s="4" t="str">
        <f t="shared" si="118"/>
        <v>Low Income</v>
      </c>
      <c r="AE461" s="4">
        <v>33055</v>
      </c>
      <c r="AF461" s="18">
        <v>0.28799487699999998</v>
      </c>
      <c r="AG461" s="3">
        <v>0</v>
      </c>
      <c r="AH461" s="3">
        <v>55</v>
      </c>
      <c r="AI461" s="2" t="str">
        <f t="shared" si="119"/>
        <v>High Risk</v>
      </c>
    </row>
    <row r="462" spans="1:35" x14ac:dyDescent="0.25">
      <c r="A462" s="6">
        <v>43561</v>
      </c>
      <c r="B462" s="3">
        <v>63</v>
      </c>
      <c r="C462" s="3" t="str">
        <f t="shared" si="105"/>
        <v>Old</v>
      </c>
      <c r="D462" s="4">
        <v>170399</v>
      </c>
      <c r="E462" s="4">
        <f t="shared" si="106"/>
        <v>170399</v>
      </c>
      <c r="F462" s="3">
        <v>664</v>
      </c>
      <c r="G462" s="3">
        <f t="shared" si="107"/>
        <v>664</v>
      </c>
      <c r="H462" s="3" t="str">
        <f t="shared" si="108"/>
        <v>Excellent</v>
      </c>
      <c r="I462" s="5" t="s">
        <v>20</v>
      </c>
      <c r="J462" s="2" t="str">
        <f t="shared" si="109"/>
        <v>Employed</v>
      </c>
      <c r="K462" s="2" t="str">
        <f t="shared" si="110"/>
        <v>Employed</v>
      </c>
      <c r="L462" s="2" t="str">
        <f t="shared" si="111"/>
        <v>Employed</v>
      </c>
      <c r="M462" s="5" t="s">
        <v>25</v>
      </c>
      <c r="N462" s="2" t="str">
        <f t="shared" si="112"/>
        <v>Associate</v>
      </c>
      <c r="O462" s="2" t="str">
        <f t="shared" si="113"/>
        <v>Associate</v>
      </c>
      <c r="P462" s="4">
        <v>24628</v>
      </c>
      <c r="Q462" s="4">
        <f t="shared" si="114"/>
        <v>24628</v>
      </c>
      <c r="R462" s="18">
        <f t="shared" si="115"/>
        <v>0.14453136462068439</v>
      </c>
      <c r="S462" s="18" t="str">
        <f t="shared" si="116"/>
        <v>Conservative Borrower</v>
      </c>
      <c r="T462" s="3">
        <v>60</v>
      </c>
      <c r="U462" s="3">
        <f t="shared" si="117"/>
        <v>60</v>
      </c>
      <c r="V462" s="5" t="s">
        <v>22</v>
      </c>
      <c r="W462" s="5" t="s">
        <v>27</v>
      </c>
      <c r="X462" s="4">
        <v>506</v>
      </c>
      <c r="Y462" s="18">
        <v>0.38938227600000003</v>
      </c>
      <c r="Z462" s="5" t="s">
        <v>31</v>
      </c>
      <c r="AA462" s="3">
        <v>33</v>
      </c>
      <c r="AB462" s="4">
        <v>6561</v>
      </c>
      <c r="AC462" s="4">
        <v>14199.916670000001</v>
      </c>
      <c r="AD462" s="4" t="str">
        <f t="shared" si="118"/>
        <v>High Income</v>
      </c>
      <c r="AE462" s="4">
        <v>7555</v>
      </c>
      <c r="AF462" s="18">
        <v>0.16870819500000001</v>
      </c>
      <c r="AG462" s="3">
        <v>1</v>
      </c>
      <c r="AH462" s="3">
        <v>36.799999999999997</v>
      </c>
      <c r="AI462" s="2" t="str">
        <f t="shared" si="119"/>
        <v>Low Risk</v>
      </c>
    </row>
    <row r="463" spans="1:35" x14ac:dyDescent="0.25">
      <c r="A463" s="6">
        <v>43562</v>
      </c>
      <c r="B463" s="3">
        <v>40</v>
      </c>
      <c r="C463" s="3" t="str">
        <f t="shared" si="105"/>
        <v>Senior</v>
      </c>
      <c r="D463" s="4">
        <v>97910</v>
      </c>
      <c r="E463" s="4">
        <f t="shared" si="106"/>
        <v>97910</v>
      </c>
      <c r="F463" s="3">
        <v>649</v>
      </c>
      <c r="G463" s="3">
        <f t="shared" si="107"/>
        <v>649</v>
      </c>
      <c r="H463" s="3" t="str">
        <f t="shared" si="108"/>
        <v>Good</v>
      </c>
      <c r="I463" s="5" t="s">
        <v>20</v>
      </c>
      <c r="J463" s="2" t="str">
        <f t="shared" si="109"/>
        <v>Employed</v>
      </c>
      <c r="K463" s="2" t="str">
        <f t="shared" si="110"/>
        <v>Employed</v>
      </c>
      <c r="L463" s="2" t="str">
        <f t="shared" si="111"/>
        <v>Employed</v>
      </c>
      <c r="M463" s="5" t="s">
        <v>21</v>
      </c>
      <c r="N463" s="2" t="str">
        <f t="shared" si="112"/>
        <v>Master</v>
      </c>
      <c r="O463" s="2" t="str">
        <f t="shared" si="113"/>
        <v>Master</v>
      </c>
      <c r="P463" s="4">
        <v>7644</v>
      </c>
      <c r="Q463" s="4">
        <f t="shared" si="114"/>
        <v>7644</v>
      </c>
      <c r="R463" s="18">
        <f t="shared" si="115"/>
        <v>7.8071698498621181E-2</v>
      </c>
      <c r="S463" s="18" t="str">
        <f t="shared" si="116"/>
        <v>Conservative Borrower</v>
      </c>
      <c r="T463" s="3">
        <v>48</v>
      </c>
      <c r="U463" s="3">
        <f t="shared" si="117"/>
        <v>48</v>
      </c>
      <c r="V463" s="5" t="s">
        <v>22</v>
      </c>
      <c r="W463" s="5" t="s">
        <v>34</v>
      </c>
      <c r="X463" s="4">
        <v>371</v>
      </c>
      <c r="Y463" s="18">
        <v>8.7691648999999997E-2</v>
      </c>
      <c r="Z463" s="5" t="s">
        <v>24</v>
      </c>
      <c r="AA463" s="3">
        <v>24</v>
      </c>
      <c r="AB463" s="4">
        <v>1116</v>
      </c>
      <c r="AC463" s="4">
        <v>8159.1666670000004</v>
      </c>
      <c r="AD463" s="4" t="str">
        <f t="shared" si="118"/>
        <v>Medium Income</v>
      </c>
      <c r="AE463" s="4">
        <v>8534</v>
      </c>
      <c r="AF463" s="18">
        <v>0.14251520000000001</v>
      </c>
      <c r="AG463" s="3">
        <v>1</v>
      </c>
      <c r="AH463" s="3">
        <v>37.6</v>
      </c>
      <c r="AI463" s="2" t="str">
        <f t="shared" si="119"/>
        <v>Low Risk</v>
      </c>
    </row>
    <row r="464" spans="1:35" x14ac:dyDescent="0.25">
      <c r="A464" s="6">
        <v>43563</v>
      </c>
      <c r="B464" s="3">
        <v>31</v>
      </c>
      <c r="C464" s="3" t="str">
        <f t="shared" si="105"/>
        <v>Mid</v>
      </c>
      <c r="D464" s="4">
        <v>55181</v>
      </c>
      <c r="E464" s="4">
        <f t="shared" si="106"/>
        <v>55181</v>
      </c>
      <c r="F464" s="3">
        <v>514</v>
      </c>
      <c r="G464" s="3">
        <f t="shared" si="107"/>
        <v>514</v>
      </c>
      <c r="H464" s="3" t="str">
        <f t="shared" si="108"/>
        <v>Fair</v>
      </c>
      <c r="I464" s="5" t="s">
        <v>33</v>
      </c>
      <c r="J464" s="2" t="str">
        <f t="shared" si="109"/>
        <v>Self-Employed</v>
      </c>
      <c r="K464" s="2" t="str">
        <f t="shared" si="110"/>
        <v>Self-Employed</v>
      </c>
      <c r="L464" s="2" t="str">
        <f t="shared" si="111"/>
        <v>Self-Employed</v>
      </c>
      <c r="M464" s="5" t="s">
        <v>32</v>
      </c>
      <c r="N464" s="2" t="str">
        <f t="shared" si="112"/>
        <v>High School</v>
      </c>
      <c r="O464" s="2" t="str">
        <f t="shared" si="113"/>
        <v>High School</v>
      </c>
      <c r="P464" s="4">
        <v>33613</v>
      </c>
      <c r="Q464" s="4">
        <f t="shared" si="114"/>
        <v>33613</v>
      </c>
      <c r="R464" s="18">
        <f t="shared" si="115"/>
        <v>0.60914082745872677</v>
      </c>
      <c r="S464" s="18" t="str">
        <f t="shared" si="116"/>
        <v>Moderate Borrower</v>
      </c>
      <c r="T464" s="3">
        <v>12</v>
      </c>
      <c r="U464" s="3">
        <f t="shared" si="117"/>
        <v>12</v>
      </c>
      <c r="V464" s="5" t="s">
        <v>35</v>
      </c>
      <c r="W464" s="5" t="s">
        <v>27</v>
      </c>
      <c r="X464" s="4">
        <v>652</v>
      </c>
      <c r="Y464" s="18">
        <v>0.62866068200000003</v>
      </c>
      <c r="Z464" s="5" t="s">
        <v>24</v>
      </c>
      <c r="AA464" s="3">
        <v>18</v>
      </c>
      <c r="AB464" s="4">
        <v>6517</v>
      </c>
      <c r="AC464" s="4">
        <v>4598.4166670000004</v>
      </c>
      <c r="AD464" s="4" t="str">
        <f t="shared" si="118"/>
        <v>Low Income</v>
      </c>
      <c r="AE464" s="4">
        <v>9932</v>
      </c>
      <c r="AF464" s="18">
        <v>0.22795912400000001</v>
      </c>
      <c r="AG464" s="3">
        <v>0</v>
      </c>
      <c r="AH464" s="3">
        <v>61</v>
      </c>
      <c r="AI464" s="2" t="str">
        <f t="shared" si="119"/>
        <v>High Risk</v>
      </c>
    </row>
    <row r="465" spans="1:35" x14ac:dyDescent="0.25">
      <c r="A465" s="6">
        <v>43564</v>
      </c>
      <c r="B465" s="3">
        <v>42</v>
      </c>
      <c r="C465" s="3" t="str">
        <f t="shared" si="105"/>
        <v>Senior</v>
      </c>
      <c r="D465" s="4">
        <v>84242</v>
      </c>
      <c r="E465" s="4">
        <f t="shared" si="106"/>
        <v>84242</v>
      </c>
      <c r="F465" s="3">
        <v>603</v>
      </c>
      <c r="G465" s="3">
        <f t="shared" si="107"/>
        <v>603</v>
      </c>
      <c r="H465" s="3" t="str">
        <f t="shared" si="108"/>
        <v>Good</v>
      </c>
      <c r="I465" s="5" t="s">
        <v>20</v>
      </c>
      <c r="J465" s="2" t="str">
        <f t="shared" si="109"/>
        <v>Employed</v>
      </c>
      <c r="K465" s="2" t="str">
        <f t="shared" si="110"/>
        <v>Employed</v>
      </c>
      <c r="L465" s="2" t="str">
        <f t="shared" si="111"/>
        <v>Employed</v>
      </c>
      <c r="M465" s="5" t="s">
        <v>32</v>
      </c>
      <c r="N465" s="2" t="str">
        <f t="shared" si="112"/>
        <v>High School</v>
      </c>
      <c r="O465" s="2" t="str">
        <f t="shared" si="113"/>
        <v>High School</v>
      </c>
      <c r="P465" s="4">
        <v>24333</v>
      </c>
      <c r="Q465" s="4">
        <f t="shared" si="114"/>
        <v>24333</v>
      </c>
      <c r="R465" s="18">
        <f t="shared" si="115"/>
        <v>0.28884641865102917</v>
      </c>
      <c r="S465" s="18" t="str">
        <f t="shared" si="116"/>
        <v>Conservative Borrower</v>
      </c>
      <c r="T465" s="3">
        <v>84</v>
      </c>
      <c r="U465" s="3">
        <f t="shared" si="117"/>
        <v>84</v>
      </c>
      <c r="V465" s="5" t="s">
        <v>26</v>
      </c>
      <c r="W465" s="5" t="s">
        <v>30</v>
      </c>
      <c r="X465" s="4">
        <v>242</v>
      </c>
      <c r="Y465" s="18">
        <v>0.18098879500000001</v>
      </c>
      <c r="Z465" s="5" t="s">
        <v>31</v>
      </c>
      <c r="AA465" s="3">
        <v>18</v>
      </c>
      <c r="AB465" s="4">
        <v>6648</v>
      </c>
      <c r="AC465" s="4">
        <v>7020.1666670000004</v>
      </c>
      <c r="AD465" s="4" t="str">
        <f t="shared" si="118"/>
        <v>Medium Income</v>
      </c>
      <c r="AE465" s="4">
        <v>4740</v>
      </c>
      <c r="AF465" s="18">
        <v>0.26946116599999997</v>
      </c>
      <c r="AG465" s="3">
        <v>0</v>
      </c>
      <c r="AH465" s="3">
        <v>47</v>
      </c>
      <c r="AI465" s="2" t="str">
        <f t="shared" si="119"/>
        <v>Medium Risk</v>
      </c>
    </row>
    <row r="466" spans="1:35" x14ac:dyDescent="0.25">
      <c r="A466" s="6">
        <v>43565</v>
      </c>
      <c r="B466" s="3">
        <v>38</v>
      </c>
      <c r="C466" s="3" t="str">
        <f t="shared" si="105"/>
        <v>Mid</v>
      </c>
      <c r="D466" s="4">
        <v>80819</v>
      </c>
      <c r="E466" s="4">
        <f t="shared" si="106"/>
        <v>80819</v>
      </c>
      <c r="F466" s="3">
        <v>551</v>
      </c>
      <c r="G466" s="3">
        <f t="shared" si="107"/>
        <v>551</v>
      </c>
      <c r="H466" s="3" t="str">
        <f t="shared" si="108"/>
        <v>Good</v>
      </c>
      <c r="I466" s="5" t="s">
        <v>20</v>
      </c>
      <c r="J466" s="2" t="str">
        <f t="shared" si="109"/>
        <v>Employed</v>
      </c>
      <c r="K466" s="2" t="str">
        <f t="shared" si="110"/>
        <v>Employed</v>
      </c>
      <c r="L466" s="2" t="str">
        <f t="shared" si="111"/>
        <v>Employed</v>
      </c>
      <c r="M466" s="5" t="s">
        <v>32</v>
      </c>
      <c r="N466" s="2" t="str">
        <f t="shared" si="112"/>
        <v>High School</v>
      </c>
      <c r="O466" s="2" t="str">
        <f t="shared" si="113"/>
        <v>High School</v>
      </c>
      <c r="P466" s="4">
        <v>21992</v>
      </c>
      <c r="Q466" s="4">
        <f t="shared" si="114"/>
        <v>21992</v>
      </c>
      <c r="R466" s="18">
        <f t="shared" si="115"/>
        <v>0.27211423056459494</v>
      </c>
      <c r="S466" s="18" t="str">
        <f t="shared" si="116"/>
        <v>Conservative Borrower</v>
      </c>
      <c r="T466" s="3">
        <v>108</v>
      </c>
      <c r="U466" s="3">
        <f t="shared" si="117"/>
        <v>108</v>
      </c>
      <c r="V466" s="5" t="s">
        <v>22</v>
      </c>
      <c r="W466" s="5" t="s">
        <v>27</v>
      </c>
      <c r="X466" s="4">
        <v>334</v>
      </c>
      <c r="Y466" s="18">
        <v>0.37223511399999998</v>
      </c>
      <c r="Z466" s="5" t="s">
        <v>24</v>
      </c>
      <c r="AA466" s="3">
        <v>19</v>
      </c>
      <c r="AB466" s="4">
        <v>17139</v>
      </c>
      <c r="AC466" s="4">
        <v>6734.9166670000004</v>
      </c>
      <c r="AD466" s="4" t="str">
        <f t="shared" si="118"/>
        <v>Medium Income</v>
      </c>
      <c r="AE466" s="4">
        <v>184825</v>
      </c>
      <c r="AF466" s="18">
        <v>0.29290076100000001</v>
      </c>
      <c r="AG466" s="3">
        <v>0</v>
      </c>
      <c r="AH466" s="3">
        <v>50</v>
      </c>
      <c r="AI466" s="2" t="str">
        <f t="shared" si="119"/>
        <v>Medium Risk</v>
      </c>
    </row>
    <row r="467" spans="1:35" x14ac:dyDescent="0.25">
      <c r="A467" s="6">
        <v>43566</v>
      </c>
      <c r="B467" s="3">
        <v>37</v>
      </c>
      <c r="C467" s="3" t="str">
        <f t="shared" si="105"/>
        <v>Mid</v>
      </c>
      <c r="D467" s="4">
        <v>15781</v>
      </c>
      <c r="E467" s="4">
        <f t="shared" si="106"/>
        <v>15781</v>
      </c>
      <c r="F467" s="3">
        <v>596</v>
      </c>
      <c r="G467" s="3">
        <f t="shared" si="107"/>
        <v>596</v>
      </c>
      <c r="H467" s="3" t="str">
        <f t="shared" si="108"/>
        <v>Good</v>
      </c>
      <c r="I467" s="5" t="s">
        <v>33</v>
      </c>
      <c r="J467" s="2" t="str">
        <f t="shared" si="109"/>
        <v>Self-Employed</v>
      </c>
      <c r="K467" s="2" t="str">
        <f t="shared" si="110"/>
        <v>Self-Employed</v>
      </c>
      <c r="L467" s="2" t="str">
        <f t="shared" si="111"/>
        <v>Self-Employed</v>
      </c>
      <c r="N467" s="2" t="str">
        <f t="shared" si="112"/>
        <v/>
      </c>
      <c r="O467" s="2" t="str">
        <f t="shared" si="113"/>
        <v>Bachelor</v>
      </c>
      <c r="P467" s="4">
        <v>14557</v>
      </c>
      <c r="Q467" s="4">
        <f t="shared" si="114"/>
        <v>14557</v>
      </c>
      <c r="R467" s="18">
        <f t="shared" si="115"/>
        <v>0.92243837526139028</v>
      </c>
      <c r="S467" s="18" t="str">
        <f t="shared" si="116"/>
        <v>Moderate Borrower</v>
      </c>
      <c r="T467" s="3">
        <v>36</v>
      </c>
      <c r="U467" s="3">
        <f t="shared" si="117"/>
        <v>36</v>
      </c>
      <c r="V467" s="5" t="s">
        <v>44</v>
      </c>
      <c r="W467" s="5" t="s">
        <v>30</v>
      </c>
      <c r="X467" s="4">
        <v>433</v>
      </c>
      <c r="Y467" s="18">
        <v>0.221054535</v>
      </c>
      <c r="Z467" s="5" t="s">
        <v>28</v>
      </c>
      <c r="AA467" s="3">
        <v>34</v>
      </c>
      <c r="AB467" s="4">
        <v>1415</v>
      </c>
      <c r="AC467" s="4">
        <v>1315.083333</v>
      </c>
      <c r="AD467" s="4" t="str">
        <f t="shared" si="118"/>
        <v>Low Income</v>
      </c>
      <c r="AE467" s="4">
        <v>82229</v>
      </c>
      <c r="AF467" s="18">
        <v>0.197708725</v>
      </c>
      <c r="AG467" s="3">
        <v>0</v>
      </c>
      <c r="AH467" s="3">
        <v>54</v>
      </c>
      <c r="AI467" s="2" t="str">
        <f t="shared" si="119"/>
        <v>Medium Risk</v>
      </c>
    </row>
    <row r="468" spans="1:35" x14ac:dyDescent="0.25">
      <c r="A468" s="6">
        <v>43567</v>
      </c>
      <c r="B468" s="3">
        <v>47</v>
      </c>
      <c r="C468" s="3" t="str">
        <f t="shared" si="105"/>
        <v>Senior</v>
      </c>
      <c r="D468" s="4">
        <v>42829</v>
      </c>
      <c r="E468" s="4">
        <f t="shared" si="106"/>
        <v>42829</v>
      </c>
      <c r="F468" s="3">
        <v>631</v>
      </c>
      <c r="G468" s="3">
        <f t="shared" si="107"/>
        <v>631</v>
      </c>
      <c r="H468" s="3" t="str">
        <f t="shared" si="108"/>
        <v>Good</v>
      </c>
      <c r="I468" s="5" t="s">
        <v>20</v>
      </c>
      <c r="J468" s="2" t="str">
        <f t="shared" si="109"/>
        <v>Employed</v>
      </c>
      <c r="K468" s="2" t="str">
        <f t="shared" si="110"/>
        <v>Employed</v>
      </c>
      <c r="L468" s="2" t="str">
        <f t="shared" si="111"/>
        <v>Employed</v>
      </c>
      <c r="M468" s="5" t="s">
        <v>32</v>
      </c>
      <c r="N468" s="2" t="str">
        <f t="shared" si="112"/>
        <v>High School</v>
      </c>
      <c r="O468" s="2" t="str">
        <f t="shared" si="113"/>
        <v>High School</v>
      </c>
      <c r="P468" s="4">
        <v>23539</v>
      </c>
      <c r="Q468" s="4">
        <f t="shared" si="114"/>
        <v>23539</v>
      </c>
      <c r="R468" s="18">
        <f t="shared" si="115"/>
        <v>0.54960424011767728</v>
      </c>
      <c r="S468" s="18" t="str">
        <f t="shared" si="116"/>
        <v>Moderate Borrower</v>
      </c>
      <c r="T468" s="3">
        <v>48</v>
      </c>
      <c r="U468" s="3">
        <f t="shared" si="117"/>
        <v>48</v>
      </c>
      <c r="V468" s="5" t="s">
        <v>22</v>
      </c>
      <c r="W468" s="5" t="s">
        <v>23</v>
      </c>
      <c r="X468" s="4">
        <v>240</v>
      </c>
      <c r="Y468" s="18">
        <v>0.59862098100000005</v>
      </c>
      <c r="Z468" s="5" t="s">
        <v>24</v>
      </c>
      <c r="AA468" s="3">
        <v>16</v>
      </c>
      <c r="AB468" s="4">
        <v>2191</v>
      </c>
      <c r="AC468" s="4">
        <v>3569.083333</v>
      </c>
      <c r="AD468" s="4" t="str">
        <f t="shared" si="118"/>
        <v>Low Income</v>
      </c>
      <c r="AE468" s="4">
        <v>287930</v>
      </c>
      <c r="AF468" s="18">
        <v>0.236878854</v>
      </c>
      <c r="AG468" s="3">
        <v>0</v>
      </c>
      <c r="AH468" s="3">
        <v>50</v>
      </c>
      <c r="AI468" s="2" t="str">
        <f t="shared" si="119"/>
        <v>Medium Risk</v>
      </c>
    </row>
    <row r="469" spans="1:35" x14ac:dyDescent="0.25">
      <c r="A469" s="6">
        <v>43568</v>
      </c>
      <c r="B469" s="3">
        <v>49</v>
      </c>
      <c r="C469" s="3" t="str">
        <f t="shared" si="105"/>
        <v>Senior</v>
      </c>
      <c r="D469" s="4">
        <v>38114</v>
      </c>
      <c r="E469" s="4">
        <f t="shared" si="106"/>
        <v>38114</v>
      </c>
      <c r="F469" s="3">
        <v>627</v>
      </c>
      <c r="G469" s="3">
        <f t="shared" si="107"/>
        <v>627</v>
      </c>
      <c r="H469" s="3" t="str">
        <f t="shared" si="108"/>
        <v>Good</v>
      </c>
      <c r="I469" s="5" t="s">
        <v>20</v>
      </c>
      <c r="J469" s="2" t="str">
        <f t="shared" si="109"/>
        <v>Employed</v>
      </c>
      <c r="K469" s="2" t="str">
        <f t="shared" si="110"/>
        <v>Employed</v>
      </c>
      <c r="L469" s="2" t="str">
        <f t="shared" si="111"/>
        <v>Employed</v>
      </c>
      <c r="M469" s="5" t="s">
        <v>21</v>
      </c>
      <c r="N469" s="2" t="str">
        <f t="shared" si="112"/>
        <v>Master</v>
      </c>
      <c r="O469" s="2" t="str">
        <f t="shared" si="113"/>
        <v>Master</v>
      </c>
      <c r="P469" s="4">
        <v>33773</v>
      </c>
      <c r="Q469" s="4">
        <f t="shared" si="114"/>
        <v>33773</v>
      </c>
      <c r="R469" s="18">
        <f t="shared" si="115"/>
        <v>0.8861048433646429</v>
      </c>
      <c r="S469" s="18" t="str">
        <f t="shared" si="116"/>
        <v>Moderate Borrower</v>
      </c>
      <c r="T469" s="3">
        <v>36</v>
      </c>
      <c r="U469" s="3">
        <f t="shared" si="117"/>
        <v>36</v>
      </c>
      <c r="V469" s="5" t="s">
        <v>22</v>
      </c>
      <c r="W469" s="5" t="s">
        <v>23</v>
      </c>
      <c r="X469" s="4">
        <v>1427</v>
      </c>
      <c r="Y469" s="18">
        <v>0.53728222699999995</v>
      </c>
      <c r="Z469" s="5" t="s">
        <v>38</v>
      </c>
      <c r="AA469" s="3">
        <v>26</v>
      </c>
      <c r="AB469" s="4">
        <v>1235</v>
      </c>
      <c r="AC469" s="4">
        <v>3176.166667</v>
      </c>
      <c r="AD469" s="4" t="str">
        <f t="shared" si="118"/>
        <v>Low Income</v>
      </c>
      <c r="AE469" s="4">
        <v>1759</v>
      </c>
      <c r="AF469" s="18">
        <v>0.20055395300000001</v>
      </c>
      <c r="AG469" s="3">
        <v>0</v>
      </c>
      <c r="AH469" s="3">
        <v>56</v>
      </c>
      <c r="AI469" s="2" t="str">
        <f t="shared" si="119"/>
        <v>High Risk</v>
      </c>
    </row>
    <row r="470" spans="1:35" x14ac:dyDescent="0.25">
      <c r="A470" s="6">
        <v>43569</v>
      </c>
      <c r="B470" s="3">
        <v>33</v>
      </c>
      <c r="C470" s="3" t="str">
        <f t="shared" si="105"/>
        <v>Mid</v>
      </c>
      <c r="D470" s="4">
        <v>64403</v>
      </c>
      <c r="E470" s="4">
        <f t="shared" si="106"/>
        <v>64403</v>
      </c>
      <c r="F470" s="3">
        <v>639</v>
      </c>
      <c r="G470" s="3">
        <f t="shared" si="107"/>
        <v>639</v>
      </c>
      <c r="H470" s="3" t="str">
        <f t="shared" si="108"/>
        <v>Good</v>
      </c>
      <c r="I470" s="5" t="s">
        <v>20</v>
      </c>
      <c r="J470" s="2" t="str">
        <f t="shared" si="109"/>
        <v>Employed</v>
      </c>
      <c r="K470" s="2" t="str">
        <f t="shared" si="110"/>
        <v>Employed</v>
      </c>
      <c r="L470" s="2" t="str">
        <f t="shared" si="111"/>
        <v>Employed</v>
      </c>
      <c r="M470" s="5" t="s">
        <v>21</v>
      </c>
      <c r="N470" s="2" t="str">
        <f t="shared" si="112"/>
        <v>Master</v>
      </c>
      <c r="O470" s="2" t="str">
        <f t="shared" si="113"/>
        <v>Master</v>
      </c>
      <c r="P470" s="4">
        <v>23505</v>
      </c>
      <c r="Q470" s="4">
        <f t="shared" si="114"/>
        <v>23505</v>
      </c>
      <c r="R470" s="18">
        <f t="shared" si="115"/>
        <v>0.36496747045945066</v>
      </c>
      <c r="S470" s="18" t="str">
        <f t="shared" si="116"/>
        <v>Conservative Borrower</v>
      </c>
      <c r="T470" s="3">
        <v>36</v>
      </c>
      <c r="U470" s="3">
        <f t="shared" si="117"/>
        <v>36</v>
      </c>
      <c r="V470" s="5" t="s">
        <v>26</v>
      </c>
      <c r="W470" s="5" t="s">
        <v>30</v>
      </c>
      <c r="X470" s="4">
        <v>212</v>
      </c>
      <c r="Y470" s="18">
        <v>0.20352762499999999</v>
      </c>
      <c r="Z470" s="5" t="s">
        <v>38</v>
      </c>
      <c r="AA470" s="3">
        <v>26</v>
      </c>
      <c r="AB470" s="4">
        <v>1759</v>
      </c>
      <c r="AC470" s="4">
        <v>5366.9166670000004</v>
      </c>
      <c r="AD470" s="4" t="str">
        <f t="shared" si="118"/>
        <v>Medium Income</v>
      </c>
      <c r="AE470" s="4">
        <v>86474</v>
      </c>
      <c r="AF470" s="18">
        <v>0.19880709099999999</v>
      </c>
      <c r="AG470" s="3">
        <v>1</v>
      </c>
      <c r="AH470" s="3">
        <v>36.799999999999997</v>
      </c>
      <c r="AI470" s="2" t="str">
        <f t="shared" si="119"/>
        <v>Low Risk</v>
      </c>
    </row>
    <row r="471" spans="1:35" x14ac:dyDescent="0.25">
      <c r="A471" s="6">
        <v>43570</v>
      </c>
      <c r="B471" s="3">
        <v>33</v>
      </c>
      <c r="C471" s="3" t="str">
        <f t="shared" si="105"/>
        <v>Mid</v>
      </c>
      <c r="D471" s="4">
        <v>37192</v>
      </c>
      <c r="E471" s="4">
        <f t="shared" si="106"/>
        <v>37192</v>
      </c>
      <c r="F471" s="3">
        <v>618</v>
      </c>
      <c r="G471" s="3">
        <f t="shared" si="107"/>
        <v>618</v>
      </c>
      <c r="H471" s="3" t="str">
        <f t="shared" si="108"/>
        <v>Good</v>
      </c>
      <c r="I471" s="5" t="s">
        <v>20</v>
      </c>
      <c r="J471" s="2" t="str">
        <f t="shared" si="109"/>
        <v>Employed</v>
      </c>
      <c r="K471" s="2" t="str">
        <f t="shared" si="110"/>
        <v>Employed</v>
      </c>
      <c r="L471" s="2" t="str">
        <f t="shared" si="111"/>
        <v>Employed</v>
      </c>
      <c r="M471" s="5" t="s">
        <v>29</v>
      </c>
      <c r="N471" s="2" t="str">
        <f t="shared" si="112"/>
        <v>Bachelor</v>
      </c>
      <c r="O471" s="2" t="str">
        <f t="shared" si="113"/>
        <v>Bachelor</v>
      </c>
      <c r="P471" s="4">
        <v>78659</v>
      </c>
      <c r="Q471" s="4">
        <f t="shared" si="114"/>
        <v>78659</v>
      </c>
      <c r="R471" s="18">
        <f t="shared" si="115"/>
        <v>2.1149440739944074</v>
      </c>
      <c r="S471" s="18" t="str">
        <f t="shared" si="116"/>
        <v>Aggressive Borrower</v>
      </c>
      <c r="T471" s="3">
        <v>96</v>
      </c>
      <c r="U471" s="3">
        <f t="shared" si="117"/>
        <v>96</v>
      </c>
      <c r="V471" s="5" t="s">
        <v>22</v>
      </c>
      <c r="W471" s="5" t="s">
        <v>27</v>
      </c>
      <c r="X471" s="4">
        <v>688</v>
      </c>
      <c r="Y471" s="18">
        <v>0.25753731699999999</v>
      </c>
      <c r="Z471" s="5" t="s">
        <v>24</v>
      </c>
      <c r="AA471" s="3">
        <v>23</v>
      </c>
      <c r="AB471" s="4">
        <v>8580</v>
      </c>
      <c r="AC471" s="4">
        <v>3099.333333</v>
      </c>
      <c r="AD471" s="4" t="str">
        <f t="shared" si="118"/>
        <v>Low Income</v>
      </c>
      <c r="AE471" s="4">
        <v>30181</v>
      </c>
      <c r="AF471" s="18">
        <v>0.29860540600000002</v>
      </c>
      <c r="AG471" s="3">
        <v>0</v>
      </c>
      <c r="AH471" s="3">
        <v>53</v>
      </c>
      <c r="AI471" s="2" t="str">
        <f t="shared" si="119"/>
        <v>Medium Risk</v>
      </c>
    </row>
    <row r="472" spans="1:35" x14ac:dyDescent="0.25">
      <c r="A472" s="6">
        <v>43571</v>
      </c>
      <c r="B472" s="3">
        <v>36</v>
      </c>
      <c r="C472" s="3" t="str">
        <f t="shared" si="105"/>
        <v>Mid</v>
      </c>
      <c r="D472" s="4">
        <v>58640</v>
      </c>
      <c r="E472" s="4">
        <f t="shared" si="106"/>
        <v>58640</v>
      </c>
      <c r="F472" s="3">
        <v>601</v>
      </c>
      <c r="G472" s="3">
        <f t="shared" si="107"/>
        <v>601</v>
      </c>
      <c r="H472" s="3" t="str">
        <f t="shared" si="108"/>
        <v>Good</v>
      </c>
      <c r="I472" s="5" t="s">
        <v>20</v>
      </c>
      <c r="J472" s="2" t="str">
        <f t="shared" si="109"/>
        <v>Employed</v>
      </c>
      <c r="K472" s="2" t="str">
        <f t="shared" si="110"/>
        <v>Employed</v>
      </c>
      <c r="L472" s="2" t="str">
        <f t="shared" si="111"/>
        <v>Employed</v>
      </c>
      <c r="M472" s="5" t="s">
        <v>32</v>
      </c>
      <c r="N472" s="2" t="str">
        <f t="shared" si="112"/>
        <v>High School</v>
      </c>
      <c r="O472" s="2" t="str">
        <f t="shared" si="113"/>
        <v>High School</v>
      </c>
      <c r="P472" s="4">
        <v>12911</v>
      </c>
      <c r="Q472" s="4">
        <f t="shared" si="114"/>
        <v>12911</v>
      </c>
      <c r="R472" s="18">
        <f t="shared" si="115"/>
        <v>0.22017394270122784</v>
      </c>
      <c r="S472" s="18" t="str">
        <f t="shared" si="116"/>
        <v>Conservative Borrower</v>
      </c>
      <c r="T472" s="3">
        <v>48</v>
      </c>
      <c r="U472" s="3">
        <f t="shared" si="117"/>
        <v>48</v>
      </c>
      <c r="V472" s="5" t="s">
        <v>26</v>
      </c>
      <c r="W472" s="5" t="s">
        <v>30</v>
      </c>
      <c r="X472" s="4">
        <v>562</v>
      </c>
      <c r="Y472" s="18">
        <v>0.58182858000000004</v>
      </c>
      <c r="Z472" s="5" t="s">
        <v>38</v>
      </c>
      <c r="AA472" s="3">
        <v>29</v>
      </c>
      <c r="AB472" s="4">
        <v>1645</v>
      </c>
      <c r="AC472" s="4">
        <v>4886.6666670000004</v>
      </c>
      <c r="AD472" s="4" t="str">
        <f t="shared" si="118"/>
        <v>Low Income</v>
      </c>
      <c r="AE472" s="4">
        <v>6297</v>
      </c>
      <c r="AF472" s="18">
        <v>0.217661047</v>
      </c>
      <c r="AG472" s="3">
        <v>0</v>
      </c>
      <c r="AH472" s="3">
        <v>67</v>
      </c>
      <c r="AI472" s="2" t="str">
        <f t="shared" si="119"/>
        <v>High Risk</v>
      </c>
    </row>
    <row r="473" spans="1:35" x14ac:dyDescent="0.25">
      <c r="A473" s="6">
        <v>43572</v>
      </c>
      <c r="B473" s="3">
        <v>18</v>
      </c>
      <c r="C473" s="3" t="str">
        <f t="shared" si="105"/>
        <v>Young</v>
      </c>
      <c r="D473" s="4">
        <v>33339</v>
      </c>
      <c r="E473" s="4">
        <f t="shared" si="106"/>
        <v>33339</v>
      </c>
      <c r="F473" s="3">
        <v>578</v>
      </c>
      <c r="G473" s="3">
        <f t="shared" si="107"/>
        <v>578</v>
      </c>
      <c r="H473" s="3" t="str">
        <f t="shared" si="108"/>
        <v>Good</v>
      </c>
      <c r="I473" s="5" t="s">
        <v>20</v>
      </c>
      <c r="J473" s="2" t="str">
        <f t="shared" si="109"/>
        <v>Employed</v>
      </c>
      <c r="K473" s="2" t="str">
        <f t="shared" si="110"/>
        <v>Employed</v>
      </c>
      <c r="L473" s="2" t="str">
        <f t="shared" si="111"/>
        <v>Employed</v>
      </c>
      <c r="M473" s="5" t="s">
        <v>25</v>
      </c>
      <c r="N473" s="2" t="str">
        <f t="shared" si="112"/>
        <v>Associate</v>
      </c>
      <c r="O473" s="2" t="str">
        <f t="shared" si="113"/>
        <v>Associate</v>
      </c>
      <c r="P473" s="4">
        <v>12762</v>
      </c>
      <c r="Q473" s="4">
        <f t="shared" si="114"/>
        <v>12762</v>
      </c>
      <c r="R473" s="18">
        <f t="shared" si="115"/>
        <v>0.38279492486277333</v>
      </c>
      <c r="S473" s="18" t="str">
        <f t="shared" si="116"/>
        <v>Conservative Borrower</v>
      </c>
      <c r="T473" s="3">
        <v>72</v>
      </c>
      <c r="U473" s="3">
        <f t="shared" si="117"/>
        <v>72</v>
      </c>
      <c r="V473" s="5" t="s">
        <v>26</v>
      </c>
      <c r="W473" s="5" t="s">
        <v>27</v>
      </c>
      <c r="X473" s="4">
        <v>553</v>
      </c>
      <c r="Y473" s="18">
        <v>0.23543287800000001</v>
      </c>
      <c r="Z473" s="5" t="s">
        <v>38</v>
      </c>
      <c r="AA473" s="3">
        <v>25</v>
      </c>
      <c r="AB473" s="4">
        <v>117</v>
      </c>
      <c r="AC473" s="4">
        <v>2778.25</v>
      </c>
      <c r="AD473" s="4" t="str">
        <f t="shared" si="118"/>
        <v>Low Income</v>
      </c>
      <c r="AE473" s="4">
        <v>25085</v>
      </c>
      <c r="AF473" s="18">
        <v>0.22624707699999999</v>
      </c>
      <c r="AG473" s="3">
        <v>0</v>
      </c>
      <c r="AH473" s="3">
        <v>60</v>
      </c>
      <c r="AI473" s="2" t="str">
        <f t="shared" si="119"/>
        <v>High Risk</v>
      </c>
    </row>
    <row r="474" spans="1:35" x14ac:dyDescent="0.25">
      <c r="A474" s="6">
        <v>43573</v>
      </c>
      <c r="B474" s="3">
        <v>21</v>
      </c>
      <c r="C474" s="3" t="str">
        <f t="shared" si="105"/>
        <v>Young</v>
      </c>
      <c r="D474" s="4">
        <v>147047</v>
      </c>
      <c r="E474" s="4">
        <f t="shared" si="106"/>
        <v>147047</v>
      </c>
      <c r="F474" s="3">
        <v>580</v>
      </c>
      <c r="G474" s="3">
        <f t="shared" si="107"/>
        <v>580</v>
      </c>
      <c r="H474" s="3" t="str">
        <f t="shared" si="108"/>
        <v>Good</v>
      </c>
      <c r="I474" s="5" t="s">
        <v>33</v>
      </c>
      <c r="J474" s="2" t="str">
        <f t="shared" si="109"/>
        <v>Self-Employed</v>
      </c>
      <c r="K474" s="2" t="str">
        <f t="shared" si="110"/>
        <v>Self-Employed</v>
      </c>
      <c r="L474" s="2" t="str">
        <f t="shared" si="111"/>
        <v>Self-Employed</v>
      </c>
      <c r="M474" s="5" t="s">
        <v>41</v>
      </c>
      <c r="N474" s="2" t="str">
        <f t="shared" si="112"/>
        <v>Doctorate</v>
      </c>
      <c r="O474" s="2" t="str">
        <f t="shared" si="113"/>
        <v>Doctorate</v>
      </c>
      <c r="P474" s="4">
        <v>13389</v>
      </c>
      <c r="Q474" s="4">
        <f t="shared" si="114"/>
        <v>13389</v>
      </c>
      <c r="R474" s="18">
        <f t="shared" si="115"/>
        <v>9.1052520622658062E-2</v>
      </c>
      <c r="S474" s="18" t="str">
        <f t="shared" si="116"/>
        <v>Conservative Borrower</v>
      </c>
      <c r="T474" s="3">
        <v>72</v>
      </c>
      <c r="U474" s="3">
        <f t="shared" si="117"/>
        <v>72</v>
      </c>
      <c r="V474" s="5" t="s">
        <v>22</v>
      </c>
      <c r="W474" s="5" t="s">
        <v>27</v>
      </c>
      <c r="X474" s="4">
        <v>343</v>
      </c>
      <c r="Y474" s="18">
        <v>0.69043023599999997</v>
      </c>
      <c r="Z474" s="5" t="s">
        <v>34</v>
      </c>
      <c r="AA474" s="3">
        <v>28</v>
      </c>
      <c r="AB474" s="4">
        <v>2865</v>
      </c>
      <c r="AC474" s="4">
        <v>12253.916670000001</v>
      </c>
      <c r="AD474" s="4" t="str">
        <f t="shared" si="118"/>
        <v>High Income</v>
      </c>
      <c r="AE474" s="4">
        <v>128683</v>
      </c>
      <c r="AF474" s="18">
        <v>0.24865090300000001</v>
      </c>
      <c r="AG474" s="3">
        <v>1</v>
      </c>
      <c r="AH474" s="3">
        <v>48</v>
      </c>
      <c r="AI474" s="2" t="str">
        <f t="shared" si="119"/>
        <v>Medium Risk</v>
      </c>
    </row>
    <row r="475" spans="1:35" x14ac:dyDescent="0.25">
      <c r="A475" s="6">
        <v>43574</v>
      </c>
      <c r="B475" s="3">
        <v>56</v>
      </c>
      <c r="C475" s="3" t="str">
        <f t="shared" si="105"/>
        <v>Senior</v>
      </c>
      <c r="D475" s="4">
        <v>136707</v>
      </c>
      <c r="E475" s="4">
        <f t="shared" si="106"/>
        <v>136707</v>
      </c>
      <c r="F475" s="3">
        <v>644</v>
      </c>
      <c r="G475" s="3">
        <f t="shared" si="107"/>
        <v>644</v>
      </c>
      <c r="H475" s="3" t="str">
        <f t="shared" si="108"/>
        <v>Good</v>
      </c>
      <c r="I475" s="5" t="s">
        <v>20</v>
      </c>
      <c r="J475" s="2" t="str">
        <f t="shared" si="109"/>
        <v>Employed</v>
      </c>
      <c r="K475" s="2" t="str">
        <f t="shared" si="110"/>
        <v>Employed</v>
      </c>
      <c r="L475" s="2" t="str">
        <f t="shared" si="111"/>
        <v>Employed</v>
      </c>
      <c r="M475" s="5" t="s">
        <v>32</v>
      </c>
      <c r="N475" s="2" t="str">
        <f t="shared" si="112"/>
        <v>High School</v>
      </c>
      <c r="O475" s="2" t="str">
        <f t="shared" si="113"/>
        <v>High School</v>
      </c>
      <c r="P475" s="4">
        <v>23045</v>
      </c>
      <c r="Q475" s="4">
        <f t="shared" si="114"/>
        <v>23045</v>
      </c>
      <c r="R475" s="18">
        <f t="shared" si="115"/>
        <v>0.1685722018623772</v>
      </c>
      <c r="S475" s="18" t="str">
        <f t="shared" si="116"/>
        <v>Conservative Borrower</v>
      </c>
      <c r="T475" s="3">
        <v>48</v>
      </c>
      <c r="U475" s="3">
        <f t="shared" si="117"/>
        <v>48</v>
      </c>
      <c r="V475" s="5" t="s">
        <v>22</v>
      </c>
      <c r="W475" s="5" t="s">
        <v>23</v>
      </c>
      <c r="X475" s="4">
        <v>1158</v>
      </c>
      <c r="Y475" s="18">
        <v>0.25696670799999999</v>
      </c>
      <c r="Z475" s="5" t="s">
        <v>38</v>
      </c>
      <c r="AA475" s="3">
        <v>26</v>
      </c>
      <c r="AB475" s="4">
        <v>1720</v>
      </c>
      <c r="AC475" s="4">
        <v>11392.25</v>
      </c>
      <c r="AD475" s="4" t="str">
        <f t="shared" si="118"/>
        <v>Medium Income</v>
      </c>
      <c r="AE475" s="4">
        <v>9035</v>
      </c>
      <c r="AF475" s="18">
        <v>0.20161889299999999</v>
      </c>
      <c r="AG475" s="3">
        <v>1</v>
      </c>
      <c r="AH475" s="3">
        <v>37.6</v>
      </c>
      <c r="AI475" s="2" t="str">
        <f t="shared" si="119"/>
        <v>Low Risk</v>
      </c>
    </row>
    <row r="476" spans="1:35" x14ac:dyDescent="0.25">
      <c r="A476" s="6">
        <v>43575</v>
      </c>
      <c r="B476" s="3">
        <v>59</v>
      </c>
      <c r="C476" s="3" t="str">
        <f t="shared" si="105"/>
        <v>Senior</v>
      </c>
      <c r="D476" s="4">
        <v>21692</v>
      </c>
      <c r="E476" s="4">
        <f t="shared" si="106"/>
        <v>21692</v>
      </c>
      <c r="F476" s="3">
        <v>544</v>
      </c>
      <c r="G476" s="3">
        <f t="shared" si="107"/>
        <v>544</v>
      </c>
      <c r="H476" s="3" t="str">
        <f t="shared" si="108"/>
        <v>Fair</v>
      </c>
      <c r="I476" s="5" t="s">
        <v>20</v>
      </c>
      <c r="J476" s="2" t="str">
        <f t="shared" si="109"/>
        <v>Employed</v>
      </c>
      <c r="K476" s="2" t="str">
        <f t="shared" si="110"/>
        <v>Employed</v>
      </c>
      <c r="L476" s="2" t="str">
        <f t="shared" si="111"/>
        <v>Employed</v>
      </c>
      <c r="M476" s="5" t="s">
        <v>29</v>
      </c>
      <c r="N476" s="2" t="str">
        <f t="shared" si="112"/>
        <v>Bachelor</v>
      </c>
      <c r="O476" s="2" t="str">
        <f t="shared" si="113"/>
        <v>Bachelor</v>
      </c>
      <c r="P476" s="4">
        <v>38885</v>
      </c>
      <c r="Q476" s="4">
        <f t="shared" si="114"/>
        <v>38885</v>
      </c>
      <c r="R476" s="18">
        <f t="shared" si="115"/>
        <v>1.7925963488843812</v>
      </c>
      <c r="S476" s="18" t="str">
        <f t="shared" si="116"/>
        <v>Aggressive Borrower</v>
      </c>
      <c r="T476" s="3">
        <v>24</v>
      </c>
      <c r="U476" s="3">
        <f t="shared" si="117"/>
        <v>24</v>
      </c>
      <c r="V476" s="5" t="s">
        <v>22</v>
      </c>
      <c r="W476" s="5" t="s">
        <v>23</v>
      </c>
      <c r="X476" s="4">
        <v>336</v>
      </c>
      <c r="Y476" s="18">
        <v>0.165912369</v>
      </c>
      <c r="Z476" s="5" t="s">
        <v>24</v>
      </c>
      <c r="AA476" s="3">
        <v>27</v>
      </c>
      <c r="AB476" s="4">
        <v>7943</v>
      </c>
      <c r="AC476" s="4">
        <v>1807.666667</v>
      </c>
      <c r="AD476" s="4" t="str">
        <f t="shared" si="118"/>
        <v>Low Income</v>
      </c>
      <c r="AE476" s="4">
        <v>44277</v>
      </c>
      <c r="AF476" s="18">
        <v>0.282570445</v>
      </c>
      <c r="AG476" s="3">
        <v>0</v>
      </c>
      <c r="AH476" s="3">
        <v>51</v>
      </c>
      <c r="AI476" s="2" t="str">
        <f t="shared" si="119"/>
        <v>Medium Risk</v>
      </c>
    </row>
    <row r="477" spans="1:35" x14ac:dyDescent="0.25">
      <c r="A477" s="6">
        <v>43576</v>
      </c>
      <c r="B477" s="3">
        <v>37</v>
      </c>
      <c r="C477" s="3" t="str">
        <f t="shared" si="105"/>
        <v>Mid</v>
      </c>
      <c r="D477" s="4">
        <v>54553</v>
      </c>
      <c r="E477" s="4">
        <f t="shared" si="106"/>
        <v>54553</v>
      </c>
      <c r="F477" s="3">
        <v>605</v>
      </c>
      <c r="G477" s="3">
        <f t="shared" si="107"/>
        <v>605</v>
      </c>
      <c r="H477" s="3" t="str">
        <f t="shared" si="108"/>
        <v>Good</v>
      </c>
      <c r="I477" s="5" t="s">
        <v>20</v>
      </c>
      <c r="J477" s="2" t="str">
        <f t="shared" si="109"/>
        <v>Employed</v>
      </c>
      <c r="K477" s="2" t="str">
        <f t="shared" si="110"/>
        <v>Employed</v>
      </c>
      <c r="L477" s="2" t="str">
        <f t="shared" si="111"/>
        <v>Employed</v>
      </c>
      <c r="M477" s="5" t="s">
        <v>25</v>
      </c>
      <c r="N477" s="2" t="str">
        <f t="shared" si="112"/>
        <v>Associate</v>
      </c>
      <c r="O477" s="2" t="str">
        <f t="shared" si="113"/>
        <v>Associate</v>
      </c>
      <c r="P477" s="4">
        <v>31023</v>
      </c>
      <c r="Q477" s="4">
        <f t="shared" si="114"/>
        <v>31023</v>
      </c>
      <c r="R477" s="18">
        <f t="shared" si="115"/>
        <v>0.56867633310725352</v>
      </c>
      <c r="S477" s="18" t="str">
        <f t="shared" si="116"/>
        <v>Moderate Borrower</v>
      </c>
      <c r="T477" s="3">
        <v>12</v>
      </c>
      <c r="U477" s="3">
        <f t="shared" si="117"/>
        <v>12</v>
      </c>
      <c r="V477" s="5" t="s">
        <v>26</v>
      </c>
      <c r="W477" s="5" t="s">
        <v>34</v>
      </c>
      <c r="X477" s="4">
        <v>333</v>
      </c>
      <c r="Y477" s="18">
        <v>0.40559304400000001</v>
      </c>
      <c r="Z477" s="5" t="s">
        <v>24</v>
      </c>
      <c r="AA477" s="3">
        <v>27</v>
      </c>
      <c r="AB477" s="4">
        <v>6004</v>
      </c>
      <c r="AC477" s="4">
        <v>4546.0833329999996</v>
      </c>
      <c r="AD477" s="4" t="str">
        <f t="shared" si="118"/>
        <v>Low Income</v>
      </c>
      <c r="AE477" s="4">
        <v>50582</v>
      </c>
      <c r="AF477" s="18">
        <v>0.161146702</v>
      </c>
      <c r="AG477" s="3">
        <v>0</v>
      </c>
      <c r="AH477" s="3">
        <v>63</v>
      </c>
      <c r="AI477" s="2" t="str">
        <f t="shared" si="119"/>
        <v>High Risk</v>
      </c>
    </row>
    <row r="478" spans="1:35" x14ac:dyDescent="0.25">
      <c r="A478" s="6">
        <v>43577</v>
      </c>
      <c r="B478" s="3">
        <v>46</v>
      </c>
      <c r="C478" s="3" t="str">
        <f t="shared" si="105"/>
        <v>Senior</v>
      </c>
      <c r="D478" s="4">
        <v>55997</v>
      </c>
      <c r="E478" s="4">
        <f t="shared" si="106"/>
        <v>55997</v>
      </c>
      <c r="F478" s="3">
        <v>527</v>
      </c>
      <c r="G478" s="3">
        <f t="shared" si="107"/>
        <v>527</v>
      </c>
      <c r="H478" s="3" t="str">
        <f t="shared" si="108"/>
        <v>Fair</v>
      </c>
      <c r="I478" s="5" t="s">
        <v>20</v>
      </c>
      <c r="J478" s="2" t="str">
        <f t="shared" si="109"/>
        <v>Employed</v>
      </c>
      <c r="K478" s="2" t="str">
        <f t="shared" si="110"/>
        <v>Employed</v>
      </c>
      <c r="L478" s="2" t="str">
        <f t="shared" si="111"/>
        <v>Employed</v>
      </c>
      <c r="M478" s="5" t="s">
        <v>41</v>
      </c>
      <c r="N478" s="2" t="str">
        <f t="shared" si="112"/>
        <v>Doctorate</v>
      </c>
      <c r="O478" s="2" t="str">
        <f t="shared" si="113"/>
        <v>Doctorate</v>
      </c>
      <c r="P478" s="4">
        <v>9698</v>
      </c>
      <c r="Q478" s="4">
        <f t="shared" si="114"/>
        <v>9698</v>
      </c>
      <c r="R478" s="18">
        <f t="shared" si="115"/>
        <v>0.17318784934907228</v>
      </c>
      <c r="S478" s="18" t="str">
        <f t="shared" si="116"/>
        <v>Conservative Borrower</v>
      </c>
      <c r="T478" s="3">
        <v>36</v>
      </c>
      <c r="U478" s="3">
        <f t="shared" si="117"/>
        <v>36</v>
      </c>
      <c r="V478" s="5" t="s">
        <v>22</v>
      </c>
      <c r="W478" s="5" t="s">
        <v>27</v>
      </c>
      <c r="X478" s="4">
        <v>720</v>
      </c>
      <c r="Y478" s="18">
        <v>0.28520873000000002</v>
      </c>
      <c r="Z478" s="5" t="s">
        <v>28</v>
      </c>
      <c r="AA478" s="3">
        <v>29</v>
      </c>
      <c r="AB478" s="4">
        <v>1701</v>
      </c>
      <c r="AC478" s="4">
        <v>4666.4166670000004</v>
      </c>
      <c r="AD478" s="4" t="str">
        <f t="shared" si="118"/>
        <v>Low Income</v>
      </c>
      <c r="AE478" s="4">
        <v>10236</v>
      </c>
      <c r="AF478" s="18">
        <v>0.25285361000000001</v>
      </c>
      <c r="AG478" s="3">
        <v>1</v>
      </c>
      <c r="AH478" s="3">
        <v>42.4</v>
      </c>
      <c r="AI478" s="2" t="str">
        <f t="shared" si="119"/>
        <v>Medium Risk</v>
      </c>
    </row>
    <row r="479" spans="1:35" x14ac:dyDescent="0.25">
      <c r="A479" s="6">
        <v>43578</v>
      </c>
      <c r="B479" s="3">
        <v>43</v>
      </c>
      <c r="C479" s="3" t="str">
        <f t="shared" si="105"/>
        <v>Senior</v>
      </c>
      <c r="D479" s="4">
        <v>52731</v>
      </c>
      <c r="E479" s="4">
        <f t="shared" si="106"/>
        <v>52731</v>
      </c>
      <c r="F479" s="3">
        <v>599</v>
      </c>
      <c r="G479" s="3">
        <f t="shared" si="107"/>
        <v>599</v>
      </c>
      <c r="H479" s="3" t="str">
        <f t="shared" si="108"/>
        <v>Good</v>
      </c>
      <c r="I479" s="5" t="s">
        <v>20</v>
      </c>
      <c r="J479" s="2" t="str">
        <f t="shared" si="109"/>
        <v>Employed</v>
      </c>
      <c r="K479" s="2" t="str">
        <f t="shared" si="110"/>
        <v>Employed</v>
      </c>
      <c r="L479" s="2" t="str">
        <f t="shared" si="111"/>
        <v>Employed</v>
      </c>
      <c r="M479" s="5" t="s">
        <v>32</v>
      </c>
      <c r="N479" s="2" t="str">
        <f t="shared" si="112"/>
        <v>High School</v>
      </c>
      <c r="O479" s="2" t="str">
        <f t="shared" si="113"/>
        <v>High School</v>
      </c>
      <c r="P479" s="4">
        <v>11577</v>
      </c>
      <c r="Q479" s="4">
        <f t="shared" si="114"/>
        <v>11577</v>
      </c>
      <c r="R479" s="18">
        <f t="shared" si="115"/>
        <v>0.21954827331171417</v>
      </c>
      <c r="S479" s="18" t="str">
        <f t="shared" si="116"/>
        <v>Conservative Borrower</v>
      </c>
      <c r="T479" s="3">
        <v>36</v>
      </c>
      <c r="U479" s="3">
        <f t="shared" si="117"/>
        <v>36</v>
      </c>
      <c r="V479" s="5" t="s">
        <v>22</v>
      </c>
      <c r="W479" s="5" t="s">
        <v>23</v>
      </c>
      <c r="X479" s="4">
        <v>520</v>
      </c>
      <c r="Y479" s="18">
        <v>0.25734241299999999</v>
      </c>
      <c r="Z479" s="5" t="s">
        <v>31</v>
      </c>
      <c r="AA479" s="3">
        <v>28</v>
      </c>
      <c r="AB479" s="4">
        <v>1291</v>
      </c>
      <c r="AC479" s="4">
        <v>4394.25</v>
      </c>
      <c r="AD479" s="4" t="str">
        <f t="shared" si="118"/>
        <v>Low Income</v>
      </c>
      <c r="AE479" s="4">
        <v>242935</v>
      </c>
      <c r="AF479" s="18">
        <v>0.19140749000000001</v>
      </c>
      <c r="AG479" s="3">
        <v>1</v>
      </c>
      <c r="AH479" s="3">
        <v>41.6</v>
      </c>
      <c r="AI479" s="2" t="str">
        <f t="shared" si="119"/>
        <v>Medium Risk</v>
      </c>
    </row>
    <row r="480" spans="1:35" x14ac:dyDescent="0.25">
      <c r="A480" s="6">
        <v>43579</v>
      </c>
      <c r="B480" s="3">
        <v>76</v>
      </c>
      <c r="C480" s="3" t="str">
        <f t="shared" si="105"/>
        <v>Old</v>
      </c>
      <c r="E480" s="4">
        <f t="shared" si="106"/>
        <v>91119.999995999999</v>
      </c>
      <c r="F480" s="3">
        <v>686</v>
      </c>
      <c r="G480" s="3">
        <f t="shared" si="107"/>
        <v>686</v>
      </c>
      <c r="H480" s="3" t="str">
        <f t="shared" si="108"/>
        <v>Excellent</v>
      </c>
      <c r="I480" s="5" t="s">
        <v>20</v>
      </c>
      <c r="J480" s="2" t="str">
        <f t="shared" si="109"/>
        <v>Employed</v>
      </c>
      <c r="K480" s="2" t="str">
        <f t="shared" si="110"/>
        <v>Employed</v>
      </c>
      <c r="L480" s="2" t="str">
        <f t="shared" si="111"/>
        <v>Employed</v>
      </c>
      <c r="M480" s="5" t="s">
        <v>32</v>
      </c>
      <c r="N480" s="2" t="str">
        <f t="shared" si="112"/>
        <v>High School</v>
      </c>
      <c r="O480" s="2" t="str">
        <f t="shared" si="113"/>
        <v>High School</v>
      </c>
      <c r="P480" s="4">
        <v>32018</v>
      </c>
      <c r="Q480" s="4">
        <f t="shared" si="114"/>
        <v>32018</v>
      </c>
      <c r="R480" s="18">
        <f t="shared" si="115"/>
        <v>0.3513827919381643</v>
      </c>
      <c r="S480" s="18" t="str">
        <f t="shared" si="116"/>
        <v>Conservative Borrower</v>
      </c>
      <c r="U480" s="3">
        <f t="shared" si="117"/>
        <v>55.043478260869563</v>
      </c>
      <c r="V480" s="5" t="s">
        <v>35</v>
      </c>
      <c r="W480" s="5" t="s">
        <v>30</v>
      </c>
      <c r="X480" s="4">
        <v>428</v>
      </c>
      <c r="Y480" s="18">
        <v>0.18882479099999999</v>
      </c>
      <c r="Z480" s="5" t="s">
        <v>24</v>
      </c>
      <c r="AA480" s="3">
        <v>25</v>
      </c>
      <c r="AB480" s="4">
        <v>3661</v>
      </c>
      <c r="AC480" s="4">
        <v>7593.3333329999996</v>
      </c>
      <c r="AD480" s="4" t="str">
        <f t="shared" si="118"/>
        <v>Medium Income</v>
      </c>
      <c r="AE480" s="4">
        <v>110694</v>
      </c>
      <c r="AF480" s="18">
        <v>0.15403082200000001</v>
      </c>
      <c r="AG480" s="3">
        <v>1</v>
      </c>
      <c r="AH480" s="3">
        <v>30.4</v>
      </c>
      <c r="AI480" s="2" t="str">
        <f t="shared" si="119"/>
        <v>Low Risk</v>
      </c>
    </row>
    <row r="481" spans="1:35" x14ac:dyDescent="0.25">
      <c r="A481" s="6">
        <v>43580</v>
      </c>
      <c r="B481" s="3">
        <v>53</v>
      </c>
      <c r="C481" s="3" t="str">
        <f t="shared" si="105"/>
        <v>Senior</v>
      </c>
      <c r="D481" s="4">
        <v>32322</v>
      </c>
      <c r="E481" s="4">
        <f t="shared" si="106"/>
        <v>32322</v>
      </c>
      <c r="F481" s="3">
        <v>683</v>
      </c>
      <c r="G481" s="3">
        <f t="shared" si="107"/>
        <v>683</v>
      </c>
      <c r="H481" s="3" t="str">
        <f t="shared" si="108"/>
        <v>Excellent</v>
      </c>
      <c r="I481" s="5" t="s">
        <v>45</v>
      </c>
      <c r="J481" s="2" t="str">
        <f t="shared" si="109"/>
        <v>Unemployed</v>
      </c>
      <c r="K481" s="2" t="str">
        <f t="shared" si="110"/>
        <v>Unemployed</v>
      </c>
      <c r="L481" s="2" t="str">
        <f t="shared" si="111"/>
        <v>Unemployed</v>
      </c>
      <c r="M481" s="5" t="s">
        <v>29</v>
      </c>
      <c r="N481" s="2" t="str">
        <f t="shared" si="112"/>
        <v>Bachelor</v>
      </c>
      <c r="O481" s="2" t="str">
        <f t="shared" si="113"/>
        <v>Bachelor</v>
      </c>
      <c r="P481" s="4">
        <v>17681</v>
      </c>
      <c r="Q481" s="4">
        <f t="shared" si="114"/>
        <v>17681</v>
      </c>
      <c r="R481" s="18">
        <f t="shared" si="115"/>
        <v>0.54702679289647915</v>
      </c>
      <c r="S481" s="18" t="str">
        <f t="shared" si="116"/>
        <v>Moderate Borrower</v>
      </c>
      <c r="T481" s="3">
        <v>36</v>
      </c>
      <c r="U481" s="3">
        <f t="shared" si="117"/>
        <v>36</v>
      </c>
      <c r="V481" s="5" t="s">
        <v>22</v>
      </c>
      <c r="W481" s="5" t="s">
        <v>23</v>
      </c>
      <c r="X481" s="4">
        <v>969</v>
      </c>
      <c r="Y481" s="18">
        <v>0.42863442899999998</v>
      </c>
      <c r="Z481" s="5" t="s">
        <v>24</v>
      </c>
      <c r="AA481" s="3">
        <v>28</v>
      </c>
      <c r="AB481" s="4">
        <v>2823</v>
      </c>
      <c r="AC481" s="4">
        <v>2693.5</v>
      </c>
      <c r="AD481" s="4" t="str">
        <f t="shared" si="118"/>
        <v>Low Income</v>
      </c>
      <c r="AE481" s="4">
        <v>81258</v>
      </c>
      <c r="AF481" s="18">
        <v>0.15988945299999999</v>
      </c>
      <c r="AG481" s="3">
        <v>0</v>
      </c>
      <c r="AH481" s="3">
        <v>57</v>
      </c>
      <c r="AI481" s="2" t="str">
        <f t="shared" si="119"/>
        <v>High Risk</v>
      </c>
    </row>
    <row r="482" spans="1:35" x14ac:dyDescent="0.25">
      <c r="A482" s="6">
        <v>43581</v>
      </c>
      <c r="B482" s="3">
        <v>38</v>
      </c>
      <c r="C482" s="3" t="str">
        <f t="shared" si="105"/>
        <v>Mid</v>
      </c>
      <c r="D482" s="4">
        <v>23183</v>
      </c>
      <c r="E482" s="4">
        <f t="shared" si="106"/>
        <v>23183</v>
      </c>
      <c r="F482" s="3">
        <v>600</v>
      </c>
      <c r="G482" s="3">
        <f t="shared" si="107"/>
        <v>600</v>
      </c>
      <c r="H482" s="3" t="str">
        <f t="shared" si="108"/>
        <v>Good</v>
      </c>
      <c r="I482" s="5" t="s">
        <v>20</v>
      </c>
      <c r="J482" s="2" t="str">
        <f t="shared" si="109"/>
        <v>Employed</v>
      </c>
      <c r="K482" s="2" t="str">
        <f t="shared" si="110"/>
        <v>Employed</v>
      </c>
      <c r="L482" s="2" t="str">
        <f t="shared" si="111"/>
        <v>Employed</v>
      </c>
      <c r="M482" s="5" t="s">
        <v>25</v>
      </c>
      <c r="N482" s="2" t="str">
        <f t="shared" si="112"/>
        <v>Associate</v>
      </c>
      <c r="O482" s="2" t="str">
        <f t="shared" si="113"/>
        <v>Associate</v>
      </c>
      <c r="P482" s="4">
        <v>20886</v>
      </c>
      <c r="Q482" s="4">
        <f t="shared" si="114"/>
        <v>20886</v>
      </c>
      <c r="R482" s="18">
        <f t="shared" si="115"/>
        <v>0.90091877668981579</v>
      </c>
      <c r="S482" s="18" t="str">
        <f t="shared" si="116"/>
        <v>Moderate Borrower</v>
      </c>
      <c r="T482" s="3">
        <v>12</v>
      </c>
      <c r="U482" s="3">
        <f t="shared" si="117"/>
        <v>12</v>
      </c>
      <c r="V482" s="5" t="s">
        <v>44</v>
      </c>
      <c r="W482" s="5" t="s">
        <v>23</v>
      </c>
      <c r="X482" s="4">
        <v>523</v>
      </c>
      <c r="Y482" s="18">
        <v>1.083044E-2</v>
      </c>
      <c r="Z482" s="5" t="s">
        <v>28</v>
      </c>
      <c r="AA482" s="3">
        <v>21</v>
      </c>
      <c r="AB482" s="4">
        <v>1467</v>
      </c>
      <c r="AC482" s="4">
        <v>1931.916667</v>
      </c>
      <c r="AD482" s="4" t="str">
        <f t="shared" si="118"/>
        <v>Low Income</v>
      </c>
      <c r="AE482" s="4">
        <v>5366</v>
      </c>
      <c r="AF482" s="18">
        <v>0.15702426899999999</v>
      </c>
      <c r="AG482" s="3">
        <v>0</v>
      </c>
      <c r="AH482" s="3">
        <v>51</v>
      </c>
      <c r="AI482" s="2" t="str">
        <f t="shared" si="119"/>
        <v>Medium Risk</v>
      </c>
    </row>
    <row r="483" spans="1:35" x14ac:dyDescent="0.25">
      <c r="A483" s="6">
        <v>43582</v>
      </c>
      <c r="B483" s="3">
        <v>28</v>
      </c>
      <c r="C483" s="3" t="str">
        <f t="shared" si="105"/>
        <v>Mid</v>
      </c>
      <c r="D483" s="4">
        <v>35295</v>
      </c>
      <c r="E483" s="4">
        <f t="shared" si="106"/>
        <v>35295</v>
      </c>
      <c r="G483" s="3">
        <f t="shared" si="107"/>
        <v>566.45263157894738</v>
      </c>
      <c r="H483" s="3" t="str">
        <f t="shared" si="108"/>
        <v>Good</v>
      </c>
      <c r="I483" s="5" t="s">
        <v>83</v>
      </c>
      <c r="J483" s="2" t="str">
        <f t="shared" si="109"/>
        <v>UNEMPLOYED</v>
      </c>
      <c r="K483" s="2" t="str">
        <f t="shared" si="110"/>
        <v>Unemployed</v>
      </c>
      <c r="L483" s="2" t="str">
        <f t="shared" si="111"/>
        <v>Unemployed</v>
      </c>
      <c r="M483" s="5" t="s">
        <v>29</v>
      </c>
      <c r="N483" s="2" t="str">
        <f t="shared" si="112"/>
        <v>Bachelor</v>
      </c>
      <c r="O483" s="2" t="str">
        <f t="shared" si="113"/>
        <v>Bachelor</v>
      </c>
      <c r="P483" s="4">
        <v>30630</v>
      </c>
      <c r="Q483" s="4">
        <f t="shared" si="114"/>
        <v>30630</v>
      </c>
      <c r="R483" s="18">
        <f t="shared" si="115"/>
        <v>0.86782830429239266</v>
      </c>
      <c r="S483" s="18" t="str">
        <f t="shared" si="116"/>
        <v>Moderate Borrower</v>
      </c>
      <c r="T483" s="3">
        <v>60</v>
      </c>
      <c r="U483" s="3">
        <f t="shared" si="117"/>
        <v>60</v>
      </c>
      <c r="V483" s="5" t="s">
        <v>35</v>
      </c>
      <c r="W483" s="5" t="s">
        <v>27</v>
      </c>
      <c r="X483" s="4">
        <v>557</v>
      </c>
      <c r="Y483" s="18">
        <v>0.19779544600000001</v>
      </c>
      <c r="Z483" s="5" t="s">
        <v>28</v>
      </c>
      <c r="AA483" s="3">
        <v>22</v>
      </c>
      <c r="AB483" s="4">
        <v>5142</v>
      </c>
      <c r="AC483" s="4">
        <v>2941.25</v>
      </c>
      <c r="AD483" s="4" t="str">
        <f t="shared" si="118"/>
        <v>Low Income</v>
      </c>
      <c r="AE483" s="4">
        <v>14075</v>
      </c>
      <c r="AF483" s="18">
        <v>0.263240839</v>
      </c>
      <c r="AG483" s="3">
        <v>0</v>
      </c>
      <c r="AH483" s="3">
        <v>51</v>
      </c>
      <c r="AI483" s="2" t="str">
        <f t="shared" si="119"/>
        <v>Medium Risk</v>
      </c>
    </row>
    <row r="484" spans="1:35" x14ac:dyDescent="0.25">
      <c r="A484" s="6">
        <v>43583</v>
      </c>
      <c r="B484" s="3">
        <v>20</v>
      </c>
      <c r="C484" s="3" t="str">
        <f t="shared" si="105"/>
        <v>Young</v>
      </c>
      <c r="D484" s="4">
        <v>28624</v>
      </c>
      <c r="E484" s="4">
        <f t="shared" si="106"/>
        <v>28624</v>
      </c>
      <c r="F484" s="3">
        <v>591</v>
      </c>
      <c r="G484" s="3">
        <f t="shared" si="107"/>
        <v>591</v>
      </c>
      <c r="H484" s="3" t="str">
        <f t="shared" si="108"/>
        <v>Good</v>
      </c>
      <c r="I484" s="5" t="s">
        <v>20</v>
      </c>
      <c r="J484" s="2" t="str">
        <f t="shared" si="109"/>
        <v>Employed</v>
      </c>
      <c r="K484" s="2" t="str">
        <f t="shared" si="110"/>
        <v>Employed</v>
      </c>
      <c r="L484" s="2" t="str">
        <f t="shared" si="111"/>
        <v>Employed</v>
      </c>
      <c r="M484" s="5" t="s">
        <v>32</v>
      </c>
      <c r="N484" s="2" t="str">
        <f t="shared" si="112"/>
        <v>High School</v>
      </c>
      <c r="O484" s="2" t="str">
        <f t="shared" si="113"/>
        <v>High School</v>
      </c>
      <c r="P484" s="4">
        <v>22349</v>
      </c>
      <c r="Q484" s="4">
        <f t="shared" si="114"/>
        <v>22349</v>
      </c>
      <c r="R484" s="18">
        <f t="shared" si="115"/>
        <v>0.78077836780324206</v>
      </c>
      <c r="S484" s="18" t="str">
        <f t="shared" si="116"/>
        <v>Moderate Borrower</v>
      </c>
      <c r="T484" s="3">
        <v>36</v>
      </c>
      <c r="U484" s="3">
        <f t="shared" si="117"/>
        <v>36</v>
      </c>
      <c r="V484" s="5" t="s">
        <v>35</v>
      </c>
      <c r="W484" s="5" t="s">
        <v>30</v>
      </c>
      <c r="X484" s="4">
        <v>535</v>
      </c>
      <c r="Y484" s="18">
        <v>0.27571163700000001</v>
      </c>
      <c r="Z484" s="5" t="s">
        <v>31</v>
      </c>
      <c r="AA484" s="3">
        <v>34</v>
      </c>
      <c r="AB484" s="4">
        <v>6059</v>
      </c>
      <c r="AC484" s="4">
        <v>2385.333333</v>
      </c>
      <c r="AD484" s="4" t="str">
        <f t="shared" si="118"/>
        <v>Low Income</v>
      </c>
      <c r="AE484" s="4">
        <v>4714</v>
      </c>
      <c r="AF484" s="18">
        <v>0.23061301200000001</v>
      </c>
      <c r="AG484" s="3">
        <v>0</v>
      </c>
      <c r="AH484" s="3">
        <v>53</v>
      </c>
      <c r="AI484" s="2" t="str">
        <f t="shared" si="119"/>
        <v>Medium Risk</v>
      </c>
    </row>
    <row r="485" spans="1:35" x14ac:dyDescent="0.25">
      <c r="A485" s="6">
        <v>43584</v>
      </c>
      <c r="B485" s="3">
        <v>42</v>
      </c>
      <c r="C485" s="3" t="str">
        <f t="shared" si="105"/>
        <v>Senior</v>
      </c>
      <c r="D485" s="4">
        <v>41957</v>
      </c>
      <c r="E485" s="4">
        <f t="shared" si="106"/>
        <v>41957</v>
      </c>
      <c r="F485" s="3">
        <v>633</v>
      </c>
      <c r="G485" s="3">
        <f t="shared" si="107"/>
        <v>633</v>
      </c>
      <c r="H485" s="3" t="str">
        <f t="shared" si="108"/>
        <v>Good</v>
      </c>
      <c r="I485" s="5" t="s">
        <v>20</v>
      </c>
      <c r="J485" s="2" t="str">
        <f t="shared" si="109"/>
        <v>Employed</v>
      </c>
      <c r="K485" s="2" t="str">
        <f t="shared" si="110"/>
        <v>Employed</v>
      </c>
      <c r="L485" s="2" t="str">
        <f t="shared" si="111"/>
        <v>Employed</v>
      </c>
      <c r="M485" s="5" t="s">
        <v>29</v>
      </c>
      <c r="N485" s="2" t="str">
        <f t="shared" si="112"/>
        <v>Bachelor</v>
      </c>
      <c r="O485" s="2" t="str">
        <f t="shared" si="113"/>
        <v>Bachelor</v>
      </c>
      <c r="P485" s="4">
        <v>10884</v>
      </c>
      <c r="Q485" s="4">
        <f t="shared" si="114"/>
        <v>10884</v>
      </c>
      <c r="R485" s="18">
        <f t="shared" si="115"/>
        <v>0.25940844197630908</v>
      </c>
      <c r="S485" s="18" t="str">
        <f t="shared" si="116"/>
        <v>Conservative Borrower</v>
      </c>
      <c r="T485" s="3">
        <v>60</v>
      </c>
      <c r="U485" s="3">
        <f t="shared" si="117"/>
        <v>60</v>
      </c>
      <c r="V485" s="5" t="s">
        <v>26</v>
      </c>
      <c r="W485" s="5" t="s">
        <v>27</v>
      </c>
      <c r="X485" s="4">
        <v>825</v>
      </c>
      <c r="Y485" s="18">
        <v>0.38763268000000001</v>
      </c>
      <c r="Z485" s="5" t="s">
        <v>34</v>
      </c>
      <c r="AA485" s="3">
        <v>18</v>
      </c>
      <c r="AB485" s="4">
        <v>1303</v>
      </c>
      <c r="AC485" s="4">
        <v>3496.416667</v>
      </c>
      <c r="AD485" s="4" t="str">
        <f t="shared" si="118"/>
        <v>Low Income</v>
      </c>
      <c r="AE485" s="4">
        <v>10146</v>
      </c>
      <c r="AF485" s="18">
        <v>0.19205304200000001</v>
      </c>
      <c r="AG485" s="3">
        <v>0</v>
      </c>
      <c r="AH485" s="3">
        <v>52</v>
      </c>
      <c r="AI485" s="2" t="str">
        <f t="shared" si="119"/>
        <v>Medium Risk</v>
      </c>
    </row>
    <row r="486" spans="1:35" x14ac:dyDescent="0.25">
      <c r="A486" s="6">
        <v>43585</v>
      </c>
      <c r="B486" s="3">
        <v>30</v>
      </c>
      <c r="C486" s="3" t="str">
        <f t="shared" si="105"/>
        <v>Mid</v>
      </c>
      <c r="D486" s="4">
        <v>63120</v>
      </c>
      <c r="E486" s="4">
        <f t="shared" si="106"/>
        <v>63120</v>
      </c>
      <c r="F486" s="3">
        <v>485</v>
      </c>
      <c r="G486" s="3">
        <f t="shared" si="107"/>
        <v>485</v>
      </c>
      <c r="H486" s="3" t="str">
        <f t="shared" si="108"/>
        <v>Fair</v>
      </c>
      <c r="I486" s="5" t="s">
        <v>20</v>
      </c>
      <c r="J486" s="2" t="str">
        <f t="shared" si="109"/>
        <v>Employed</v>
      </c>
      <c r="K486" s="2" t="str">
        <f t="shared" si="110"/>
        <v>Employed</v>
      </c>
      <c r="L486" s="2" t="str">
        <f t="shared" si="111"/>
        <v>Employed</v>
      </c>
      <c r="M486" s="5" t="s">
        <v>25</v>
      </c>
      <c r="N486" s="2" t="str">
        <f t="shared" si="112"/>
        <v>Associate</v>
      </c>
      <c r="O486" s="2" t="str">
        <f t="shared" si="113"/>
        <v>Associate</v>
      </c>
      <c r="P486" s="4">
        <v>13756</v>
      </c>
      <c r="Q486" s="4">
        <f t="shared" si="114"/>
        <v>13756</v>
      </c>
      <c r="R486" s="18">
        <f t="shared" si="115"/>
        <v>0.2179340937896071</v>
      </c>
      <c r="S486" s="18" t="str">
        <f t="shared" si="116"/>
        <v>Conservative Borrower</v>
      </c>
      <c r="T486" s="3">
        <v>36</v>
      </c>
      <c r="U486" s="3">
        <f t="shared" si="117"/>
        <v>36</v>
      </c>
      <c r="V486" s="5" t="s">
        <v>22</v>
      </c>
      <c r="W486" s="5" t="s">
        <v>23</v>
      </c>
      <c r="X486" s="4">
        <v>246</v>
      </c>
      <c r="Y486" s="18">
        <v>0.198929041</v>
      </c>
      <c r="Z486" s="5" t="s">
        <v>24</v>
      </c>
      <c r="AA486" s="3">
        <v>19</v>
      </c>
      <c r="AB486" s="4">
        <v>9151</v>
      </c>
      <c r="AC486" s="4">
        <v>5260</v>
      </c>
      <c r="AD486" s="4" t="str">
        <f t="shared" si="118"/>
        <v>Medium Income</v>
      </c>
      <c r="AE486" s="4">
        <v>1154</v>
      </c>
      <c r="AF486" s="18">
        <v>0.27196666899999999</v>
      </c>
      <c r="AG486" s="3">
        <v>0</v>
      </c>
      <c r="AH486" s="3">
        <v>50</v>
      </c>
      <c r="AI486" s="2" t="str">
        <f t="shared" si="119"/>
        <v>Medium Risk</v>
      </c>
    </row>
    <row r="487" spans="1:35" x14ac:dyDescent="0.25">
      <c r="A487" s="6">
        <v>43586</v>
      </c>
      <c r="B487" s="3">
        <v>22</v>
      </c>
      <c r="C487" s="3" t="str">
        <f t="shared" si="105"/>
        <v>Young</v>
      </c>
      <c r="D487" s="4">
        <v>53408</v>
      </c>
      <c r="E487" s="4">
        <f t="shared" si="106"/>
        <v>53408</v>
      </c>
      <c r="F487" s="3">
        <v>611</v>
      </c>
      <c r="G487" s="3">
        <f t="shared" si="107"/>
        <v>611</v>
      </c>
      <c r="H487" s="3" t="str">
        <f t="shared" si="108"/>
        <v>Good</v>
      </c>
      <c r="I487" s="5" t="s">
        <v>20</v>
      </c>
      <c r="J487" s="2" t="str">
        <f t="shared" si="109"/>
        <v>Employed</v>
      </c>
      <c r="K487" s="2" t="str">
        <f t="shared" si="110"/>
        <v>Employed</v>
      </c>
      <c r="L487" s="2" t="str">
        <f t="shared" si="111"/>
        <v>Employed</v>
      </c>
      <c r="M487" s="5" t="s">
        <v>29</v>
      </c>
      <c r="N487" s="2" t="str">
        <f t="shared" si="112"/>
        <v>Bachelor</v>
      </c>
      <c r="O487" s="2" t="str">
        <f t="shared" si="113"/>
        <v>Bachelor</v>
      </c>
      <c r="P487" s="4">
        <v>24367</v>
      </c>
      <c r="Q487" s="4">
        <f t="shared" si="114"/>
        <v>24367</v>
      </c>
      <c r="R487" s="18">
        <f t="shared" si="115"/>
        <v>0.45624251048532055</v>
      </c>
      <c r="S487" s="18" t="str">
        <f t="shared" si="116"/>
        <v>Conservative Borrower</v>
      </c>
      <c r="T487" s="3">
        <v>36</v>
      </c>
      <c r="U487" s="3">
        <f t="shared" si="117"/>
        <v>36</v>
      </c>
      <c r="V487" s="5" t="s">
        <v>26</v>
      </c>
      <c r="W487" s="5" t="s">
        <v>30</v>
      </c>
      <c r="X487" s="4">
        <v>642</v>
      </c>
      <c r="Y487" s="18">
        <v>0.22052943999999999</v>
      </c>
      <c r="Z487" s="5" t="s">
        <v>28</v>
      </c>
      <c r="AA487" s="3">
        <v>26</v>
      </c>
      <c r="AB487" s="4">
        <v>758</v>
      </c>
      <c r="AC487" s="4">
        <v>4450.6666670000004</v>
      </c>
      <c r="AD487" s="4" t="str">
        <f t="shared" si="118"/>
        <v>Low Income</v>
      </c>
      <c r="AE487" s="4">
        <v>129398</v>
      </c>
      <c r="AF487" s="18">
        <v>0.206477416</v>
      </c>
      <c r="AG487" s="3">
        <v>0</v>
      </c>
      <c r="AH487" s="3">
        <v>45</v>
      </c>
      <c r="AI487" s="2" t="str">
        <f t="shared" si="119"/>
        <v>Medium Risk</v>
      </c>
    </row>
    <row r="488" spans="1:35" x14ac:dyDescent="0.25">
      <c r="A488" s="6">
        <v>43587</v>
      </c>
      <c r="B488" s="3">
        <v>32</v>
      </c>
      <c r="C488" s="3" t="str">
        <f t="shared" si="105"/>
        <v>Mid</v>
      </c>
      <c r="D488" s="4">
        <v>28323</v>
      </c>
      <c r="E488" s="4">
        <f t="shared" si="106"/>
        <v>28323</v>
      </c>
      <c r="F488" s="3">
        <v>614</v>
      </c>
      <c r="G488" s="3">
        <f t="shared" si="107"/>
        <v>614</v>
      </c>
      <c r="H488" s="3" t="str">
        <f t="shared" si="108"/>
        <v>Good</v>
      </c>
      <c r="I488" s="5" t="s">
        <v>20</v>
      </c>
      <c r="J488" s="2" t="str">
        <f t="shared" si="109"/>
        <v>Employed</v>
      </c>
      <c r="K488" s="2" t="str">
        <f t="shared" si="110"/>
        <v>Employed</v>
      </c>
      <c r="L488" s="2" t="str">
        <f t="shared" si="111"/>
        <v>Employed</v>
      </c>
      <c r="M488" s="5" t="s">
        <v>21</v>
      </c>
      <c r="N488" s="2" t="str">
        <f t="shared" si="112"/>
        <v>Master</v>
      </c>
      <c r="O488" s="2" t="str">
        <f t="shared" si="113"/>
        <v>Master</v>
      </c>
      <c r="P488" s="4">
        <v>31063</v>
      </c>
      <c r="Q488" s="4">
        <f t="shared" si="114"/>
        <v>31063</v>
      </c>
      <c r="R488" s="18">
        <f t="shared" si="115"/>
        <v>1.0967411644246725</v>
      </c>
      <c r="S488" s="18" t="str">
        <f t="shared" si="116"/>
        <v>Aggressive Borrower</v>
      </c>
      <c r="T488" s="3">
        <v>108</v>
      </c>
      <c r="U488" s="3">
        <f t="shared" si="117"/>
        <v>108</v>
      </c>
      <c r="V488" s="5" t="s">
        <v>26</v>
      </c>
      <c r="W488" s="5" t="s">
        <v>23</v>
      </c>
      <c r="X488" s="4">
        <v>262</v>
      </c>
      <c r="Y488" s="18">
        <v>0.141745273</v>
      </c>
      <c r="Z488" s="5" t="s">
        <v>24</v>
      </c>
      <c r="AA488" s="3">
        <v>23</v>
      </c>
      <c r="AB488" s="4">
        <v>673</v>
      </c>
      <c r="AC488" s="4">
        <v>2360.25</v>
      </c>
      <c r="AD488" s="4" t="str">
        <f t="shared" si="118"/>
        <v>Low Income</v>
      </c>
      <c r="AE488" s="4">
        <v>9714</v>
      </c>
      <c r="AF488" s="18">
        <v>0.25797865800000003</v>
      </c>
      <c r="AG488" s="3">
        <v>0</v>
      </c>
      <c r="AH488" s="3">
        <v>55</v>
      </c>
      <c r="AI488" s="2" t="str">
        <f t="shared" si="119"/>
        <v>High Risk</v>
      </c>
    </row>
    <row r="489" spans="1:35" x14ac:dyDescent="0.25">
      <c r="A489" s="6">
        <v>43588</v>
      </c>
      <c r="B489" s="3">
        <v>27</v>
      </c>
      <c r="C489" s="3" t="str">
        <f t="shared" si="105"/>
        <v>Mid</v>
      </c>
      <c r="D489" s="4">
        <v>45153</v>
      </c>
      <c r="E489" s="4">
        <f t="shared" si="106"/>
        <v>45153</v>
      </c>
      <c r="F489" s="3">
        <v>589</v>
      </c>
      <c r="G489" s="3">
        <f t="shared" si="107"/>
        <v>589</v>
      </c>
      <c r="H489" s="3" t="str">
        <f t="shared" si="108"/>
        <v>Good</v>
      </c>
      <c r="I489" s="5" t="s">
        <v>52</v>
      </c>
      <c r="J489" s="2" t="str">
        <f t="shared" si="109"/>
        <v>EMPLOYED</v>
      </c>
      <c r="K489" s="2" t="str">
        <f t="shared" si="110"/>
        <v>Employed</v>
      </c>
      <c r="L489" s="2" t="str">
        <f t="shared" si="111"/>
        <v>Employed</v>
      </c>
      <c r="N489" s="2" t="str">
        <f t="shared" si="112"/>
        <v/>
      </c>
      <c r="O489" s="2" t="str">
        <f t="shared" si="113"/>
        <v>Bachelor</v>
      </c>
      <c r="P489" s="4">
        <v>25432</v>
      </c>
      <c r="Q489" s="4">
        <f t="shared" si="114"/>
        <v>25432</v>
      </c>
      <c r="R489" s="18">
        <f t="shared" si="115"/>
        <v>0.56324053772728278</v>
      </c>
      <c r="S489" s="18" t="str">
        <f t="shared" si="116"/>
        <v>Moderate Borrower</v>
      </c>
      <c r="T489" s="3">
        <v>60</v>
      </c>
      <c r="U489" s="3">
        <f t="shared" si="117"/>
        <v>60</v>
      </c>
      <c r="V489" s="5" t="s">
        <v>26</v>
      </c>
      <c r="W489" s="5" t="s">
        <v>30</v>
      </c>
      <c r="X489" s="4">
        <v>262</v>
      </c>
      <c r="Y489" s="18">
        <v>0.10586100399999999</v>
      </c>
      <c r="Z489" s="5" t="s">
        <v>28</v>
      </c>
      <c r="AA489" s="3">
        <v>30</v>
      </c>
      <c r="AB489" s="4">
        <v>519</v>
      </c>
      <c r="AC489" s="4">
        <v>3762.75</v>
      </c>
      <c r="AD489" s="4" t="str">
        <f t="shared" si="118"/>
        <v>Low Income</v>
      </c>
      <c r="AE489" s="4">
        <v>40366</v>
      </c>
      <c r="AF489" s="18">
        <v>0.240358459</v>
      </c>
      <c r="AG489" s="3">
        <v>0</v>
      </c>
      <c r="AH489" s="3">
        <v>51</v>
      </c>
      <c r="AI489" s="2" t="str">
        <f t="shared" si="119"/>
        <v>Medium Risk</v>
      </c>
    </row>
    <row r="490" spans="1:35" x14ac:dyDescent="0.25">
      <c r="A490" s="6">
        <v>43589</v>
      </c>
      <c r="B490" s="3">
        <v>60</v>
      </c>
      <c r="C490" s="3" t="str">
        <f t="shared" si="105"/>
        <v>Old</v>
      </c>
      <c r="D490" s="4">
        <v>15000</v>
      </c>
      <c r="E490" s="4">
        <f t="shared" si="106"/>
        <v>15000</v>
      </c>
      <c r="F490" s="3">
        <v>608</v>
      </c>
      <c r="G490" s="3">
        <f t="shared" si="107"/>
        <v>608</v>
      </c>
      <c r="H490" s="3" t="str">
        <f t="shared" si="108"/>
        <v>Good</v>
      </c>
      <c r="I490" s="5" t="s">
        <v>20</v>
      </c>
      <c r="J490" s="2" t="str">
        <f t="shared" si="109"/>
        <v>Employed</v>
      </c>
      <c r="K490" s="2" t="str">
        <f t="shared" si="110"/>
        <v>Employed</v>
      </c>
      <c r="L490" s="2" t="str">
        <f t="shared" si="111"/>
        <v>Employed</v>
      </c>
      <c r="M490" s="5" t="s">
        <v>29</v>
      </c>
      <c r="N490" s="2" t="str">
        <f t="shared" si="112"/>
        <v>Bachelor</v>
      </c>
      <c r="O490" s="2" t="str">
        <f t="shared" si="113"/>
        <v>Bachelor</v>
      </c>
      <c r="P490" s="4">
        <v>60859</v>
      </c>
      <c r="Q490" s="4">
        <f t="shared" si="114"/>
        <v>60859</v>
      </c>
      <c r="R490" s="18">
        <f t="shared" si="115"/>
        <v>4.057266666666667</v>
      </c>
      <c r="S490" s="18" t="str">
        <f t="shared" si="116"/>
        <v>Aggressive Borrower</v>
      </c>
      <c r="T490" s="3">
        <v>48</v>
      </c>
      <c r="U490" s="3">
        <f t="shared" si="117"/>
        <v>48</v>
      </c>
      <c r="V490" s="5" t="s">
        <v>35</v>
      </c>
      <c r="W490" s="5" t="s">
        <v>30</v>
      </c>
      <c r="X490" s="4">
        <v>800</v>
      </c>
      <c r="Y490" s="18">
        <v>0.16846719399999999</v>
      </c>
      <c r="Z490" s="5" t="s">
        <v>38</v>
      </c>
      <c r="AA490" s="3">
        <v>15</v>
      </c>
      <c r="AB490" s="4">
        <v>4002</v>
      </c>
      <c r="AC490" s="4">
        <v>1250</v>
      </c>
      <c r="AD490" s="4" t="str">
        <f t="shared" si="118"/>
        <v>Low Income</v>
      </c>
      <c r="AE490" s="4">
        <v>4745</v>
      </c>
      <c r="AF490" s="18">
        <v>0.30223080000000002</v>
      </c>
      <c r="AG490" s="3">
        <v>0</v>
      </c>
      <c r="AH490" s="3">
        <v>57</v>
      </c>
      <c r="AI490" s="2" t="str">
        <f t="shared" si="119"/>
        <v>High Risk</v>
      </c>
    </row>
    <row r="491" spans="1:35" x14ac:dyDescent="0.25">
      <c r="A491" s="6">
        <v>43590</v>
      </c>
      <c r="B491" s="3">
        <v>50</v>
      </c>
      <c r="C491" s="3" t="str">
        <f t="shared" si="105"/>
        <v>Senior</v>
      </c>
      <c r="D491" s="4">
        <v>181497</v>
      </c>
      <c r="E491" s="4">
        <f t="shared" si="106"/>
        <v>181497</v>
      </c>
      <c r="F491" s="3">
        <v>569</v>
      </c>
      <c r="G491" s="3">
        <f t="shared" si="107"/>
        <v>569</v>
      </c>
      <c r="H491" s="3" t="str">
        <f t="shared" si="108"/>
        <v>Good</v>
      </c>
      <c r="I491" s="5" t="s">
        <v>20</v>
      </c>
      <c r="J491" s="2" t="str">
        <f t="shared" si="109"/>
        <v>Employed</v>
      </c>
      <c r="K491" s="2" t="str">
        <f t="shared" si="110"/>
        <v>Employed</v>
      </c>
      <c r="L491" s="2" t="str">
        <f t="shared" si="111"/>
        <v>Employed</v>
      </c>
      <c r="M491" s="5" t="s">
        <v>29</v>
      </c>
      <c r="N491" s="2" t="str">
        <f t="shared" si="112"/>
        <v>Bachelor</v>
      </c>
      <c r="O491" s="2" t="str">
        <f t="shared" si="113"/>
        <v>Bachelor</v>
      </c>
      <c r="P491" s="4">
        <v>19932</v>
      </c>
      <c r="Q491" s="4">
        <f t="shared" si="114"/>
        <v>19932</v>
      </c>
      <c r="R491" s="18">
        <f t="shared" si="115"/>
        <v>0.10981999702474421</v>
      </c>
      <c r="S491" s="18" t="str">
        <f t="shared" si="116"/>
        <v>Conservative Borrower</v>
      </c>
      <c r="T491" s="3">
        <v>12</v>
      </c>
      <c r="U491" s="3">
        <f t="shared" si="117"/>
        <v>12</v>
      </c>
      <c r="V491" s="5" t="s">
        <v>26</v>
      </c>
      <c r="W491" s="5" t="s">
        <v>27</v>
      </c>
      <c r="X491" s="4">
        <v>138</v>
      </c>
      <c r="Y491" s="18">
        <v>0.24798467799999999</v>
      </c>
      <c r="Z491" s="5" t="s">
        <v>31</v>
      </c>
      <c r="AA491" s="3">
        <v>20</v>
      </c>
      <c r="AB491" s="4">
        <v>6788</v>
      </c>
      <c r="AC491" s="4">
        <v>15124.75</v>
      </c>
      <c r="AD491" s="4" t="str">
        <f t="shared" si="118"/>
        <v>High Income</v>
      </c>
      <c r="AE491" s="4">
        <v>1273</v>
      </c>
      <c r="AF491" s="18">
        <v>0.22693664699999999</v>
      </c>
      <c r="AG491" s="3">
        <v>1</v>
      </c>
      <c r="AH491" s="3">
        <v>40</v>
      </c>
      <c r="AI491" s="2" t="str">
        <f t="shared" si="119"/>
        <v>Medium Risk</v>
      </c>
    </row>
    <row r="492" spans="1:35" x14ac:dyDescent="0.25">
      <c r="A492" s="6">
        <v>43591</v>
      </c>
      <c r="B492" s="3">
        <v>39</v>
      </c>
      <c r="C492" s="3" t="str">
        <f t="shared" si="105"/>
        <v>Mid</v>
      </c>
      <c r="D492" s="4">
        <v>56490</v>
      </c>
      <c r="E492" s="4">
        <f t="shared" si="106"/>
        <v>56490</v>
      </c>
      <c r="F492" s="3">
        <v>609</v>
      </c>
      <c r="G492" s="3">
        <f t="shared" si="107"/>
        <v>609</v>
      </c>
      <c r="H492" s="3" t="str">
        <f t="shared" si="108"/>
        <v>Good</v>
      </c>
      <c r="I492" s="5" t="s">
        <v>20</v>
      </c>
      <c r="J492" s="2" t="str">
        <f t="shared" si="109"/>
        <v>Employed</v>
      </c>
      <c r="K492" s="2" t="str">
        <f t="shared" si="110"/>
        <v>Employed</v>
      </c>
      <c r="L492" s="2" t="str">
        <f t="shared" si="111"/>
        <v>Employed</v>
      </c>
      <c r="M492" s="5" t="s">
        <v>29</v>
      </c>
      <c r="N492" s="2" t="str">
        <f t="shared" si="112"/>
        <v>Bachelor</v>
      </c>
      <c r="O492" s="2" t="str">
        <f t="shared" si="113"/>
        <v>Bachelor</v>
      </c>
      <c r="P492" s="4">
        <v>13277</v>
      </c>
      <c r="Q492" s="4">
        <f t="shared" si="114"/>
        <v>13277</v>
      </c>
      <c r="R492" s="18">
        <f t="shared" si="115"/>
        <v>0.23503274915914321</v>
      </c>
      <c r="S492" s="18" t="str">
        <f t="shared" si="116"/>
        <v>Conservative Borrower</v>
      </c>
      <c r="T492" s="3">
        <v>60</v>
      </c>
      <c r="U492" s="3">
        <f t="shared" si="117"/>
        <v>60</v>
      </c>
      <c r="V492" s="5" t="s">
        <v>22</v>
      </c>
      <c r="W492" s="5" t="s">
        <v>30</v>
      </c>
      <c r="X492" s="4">
        <v>117</v>
      </c>
      <c r="Y492" s="18">
        <v>2.6939600000000001E-2</v>
      </c>
      <c r="Z492" s="5" t="s">
        <v>24</v>
      </c>
      <c r="AA492" s="3">
        <v>27</v>
      </c>
      <c r="AB492" s="4">
        <v>2078</v>
      </c>
      <c r="AC492" s="4">
        <v>4707.5</v>
      </c>
      <c r="AD492" s="4" t="str">
        <f t="shared" si="118"/>
        <v>Low Income</v>
      </c>
      <c r="AE492" s="4">
        <v>22204</v>
      </c>
      <c r="AF492" s="18">
        <v>0.214520656</v>
      </c>
      <c r="AG492" s="3">
        <v>1</v>
      </c>
      <c r="AH492" s="3">
        <v>37.6</v>
      </c>
      <c r="AI492" s="2" t="str">
        <f t="shared" si="119"/>
        <v>Low Risk</v>
      </c>
    </row>
    <row r="493" spans="1:35" x14ac:dyDescent="0.25">
      <c r="A493" s="6">
        <v>43592</v>
      </c>
      <c r="B493" s="3">
        <v>57</v>
      </c>
      <c r="C493" s="3" t="str">
        <f t="shared" si="105"/>
        <v>Senior</v>
      </c>
      <c r="D493" s="4">
        <v>83062</v>
      </c>
      <c r="E493" s="4">
        <f t="shared" si="106"/>
        <v>83062</v>
      </c>
      <c r="F493" s="3">
        <v>588</v>
      </c>
      <c r="G493" s="3">
        <f t="shared" si="107"/>
        <v>588</v>
      </c>
      <c r="H493" s="3" t="str">
        <f t="shared" si="108"/>
        <v>Good</v>
      </c>
      <c r="I493" s="5" t="s">
        <v>33</v>
      </c>
      <c r="J493" s="2" t="str">
        <f t="shared" si="109"/>
        <v>Self-Employed</v>
      </c>
      <c r="K493" s="2" t="str">
        <f t="shared" si="110"/>
        <v>Self-Employed</v>
      </c>
      <c r="L493" s="2" t="str">
        <f t="shared" si="111"/>
        <v>Self-Employed</v>
      </c>
      <c r="M493" s="5" t="s">
        <v>32</v>
      </c>
      <c r="N493" s="2" t="str">
        <f t="shared" si="112"/>
        <v>High School</v>
      </c>
      <c r="O493" s="2" t="str">
        <f t="shared" si="113"/>
        <v>High School</v>
      </c>
      <c r="P493" s="4">
        <v>22266</v>
      </c>
      <c r="Q493" s="4">
        <f t="shared" si="114"/>
        <v>22266</v>
      </c>
      <c r="R493" s="18">
        <f t="shared" si="115"/>
        <v>0.26806481905082952</v>
      </c>
      <c r="S493" s="18" t="str">
        <f t="shared" si="116"/>
        <v>Conservative Borrower</v>
      </c>
      <c r="T493" s="3">
        <v>36</v>
      </c>
      <c r="U493" s="3">
        <f t="shared" si="117"/>
        <v>36</v>
      </c>
      <c r="V493" s="5" t="s">
        <v>22</v>
      </c>
      <c r="W493" s="5" t="s">
        <v>23</v>
      </c>
      <c r="X493" s="4">
        <v>319</v>
      </c>
      <c r="Y493" s="18">
        <v>8.6049532999999997E-2</v>
      </c>
      <c r="Z493" s="5" t="s">
        <v>24</v>
      </c>
      <c r="AA493" s="3">
        <v>18</v>
      </c>
      <c r="AB493" s="4">
        <v>1354</v>
      </c>
      <c r="AC493" s="4">
        <v>6921.8333329999996</v>
      </c>
      <c r="AD493" s="4" t="str">
        <f t="shared" si="118"/>
        <v>Medium Income</v>
      </c>
      <c r="AE493" s="4">
        <v>208028</v>
      </c>
      <c r="AF493" s="18">
        <v>0.185929015</v>
      </c>
      <c r="AG493" s="3">
        <v>1</v>
      </c>
      <c r="AH493" s="3">
        <v>40.799999999999997</v>
      </c>
      <c r="AI493" s="2" t="str">
        <f t="shared" si="119"/>
        <v>Medium Risk</v>
      </c>
    </row>
    <row r="494" spans="1:35" x14ac:dyDescent="0.25">
      <c r="A494" s="6">
        <v>43593</v>
      </c>
      <c r="B494" s="3">
        <v>40</v>
      </c>
      <c r="C494" s="3" t="str">
        <f t="shared" si="105"/>
        <v>Senior</v>
      </c>
      <c r="D494" s="4">
        <v>68350</v>
      </c>
      <c r="E494" s="4">
        <f t="shared" si="106"/>
        <v>68350</v>
      </c>
      <c r="F494" s="3">
        <v>629</v>
      </c>
      <c r="G494" s="3">
        <f t="shared" si="107"/>
        <v>629</v>
      </c>
      <c r="H494" s="3" t="str">
        <f t="shared" si="108"/>
        <v>Good</v>
      </c>
      <c r="I494" s="5" t="s">
        <v>20</v>
      </c>
      <c r="J494" s="2" t="str">
        <f t="shared" si="109"/>
        <v>Employed</v>
      </c>
      <c r="K494" s="2" t="str">
        <f t="shared" si="110"/>
        <v>Employed</v>
      </c>
      <c r="L494" s="2" t="str">
        <f t="shared" si="111"/>
        <v>Employed</v>
      </c>
      <c r="N494" s="2" t="str">
        <f t="shared" si="112"/>
        <v/>
      </c>
      <c r="O494" s="2" t="str">
        <f t="shared" si="113"/>
        <v>Bachelor</v>
      </c>
      <c r="P494" s="4">
        <v>10478</v>
      </c>
      <c r="Q494" s="4">
        <f t="shared" si="114"/>
        <v>10478</v>
      </c>
      <c r="R494" s="18">
        <f t="shared" si="115"/>
        <v>0.15329919531821506</v>
      </c>
      <c r="S494" s="18" t="str">
        <f t="shared" si="116"/>
        <v>Conservative Borrower</v>
      </c>
      <c r="T494" s="3">
        <v>36</v>
      </c>
      <c r="U494" s="3">
        <f t="shared" si="117"/>
        <v>36</v>
      </c>
      <c r="V494" s="5" t="s">
        <v>22</v>
      </c>
      <c r="W494" s="5" t="s">
        <v>27</v>
      </c>
      <c r="X494" s="4">
        <v>343</v>
      </c>
      <c r="Y494" s="18">
        <v>0.25254926599999999</v>
      </c>
      <c r="Z494" s="5" t="s">
        <v>31</v>
      </c>
      <c r="AA494" s="3">
        <v>15</v>
      </c>
      <c r="AB494" s="4">
        <v>5274</v>
      </c>
      <c r="AC494" s="4">
        <v>5695.8333329999996</v>
      </c>
      <c r="AD494" s="4" t="str">
        <f t="shared" si="118"/>
        <v>Medium Income</v>
      </c>
      <c r="AE494" s="4">
        <v>26551</v>
      </c>
      <c r="AF494" s="18">
        <v>0.18047664099999999</v>
      </c>
      <c r="AG494" s="3">
        <v>1</v>
      </c>
      <c r="AH494" s="3">
        <v>40</v>
      </c>
      <c r="AI494" s="2" t="str">
        <f t="shared" si="119"/>
        <v>Medium Risk</v>
      </c>
    </row>
    <row r="495" spans="1:35" x14ac:dyDescent="0.25">
      <c r="A495" s="6">
        <v>43594</v>
      </c>
      <c r="B495" s="3">
        <v>29</v>
      </c>
      <c r="C495" s="3" t="str">
        <f t="shared" si="105"/>
        <v>Mid</v>
      </c>
      <c r="D495" s="4">
        <v>37098</v>
      </c>
      <c r="E495" s="4">
        <f t="shared" si="106"/>
        <v>37098</v>
      </c>
      <c r="F495" s="3">
        <v>569</v>
      </c>
      <c r="G495" s="3">
        <f t="shared" si="107"/>
        <v>569</v>
      </c>
      <c r="H495" s="3" t="str">
        <f t="shared" si="108"/>
        <v>Good</v>
      </c>
      <c r="I495" s="5" t="s">
        <v>20</v>
      </c>
      <c r="J495" s="2" t="str">
        <f t="shared" si="109"/>
        <v>Employed</v>
      </c>
      <c r="K495" s="2" t="str">
        <f t="shared" si="110"/>
        <v>Employed</v>
      </c>
      <c r="L495" s="2" t="str">
        <f t="shared" si="111"/>
        <v>Employed</v>
      </c>
      <c r="M495" s="5" t="s">
        <v>32</v>
      </c>
      <c r="N495" s="2" t="str">
        <f t="shared" si="112"/>
        <v>High School</v>
      </c>
      <c r="O495" s="2" t="str">
        <f t="shared" si="113"/>
        <v>High School</v>
      </c>
      <c r="P495" s="4">
        <v>18782</v>
      </c>
      <c r="Q495" s="4">
        <f t="shared" si="114"/>
        <v>18782</v>
      </c>
      <c r="R495" s="18">
        <f t="shared" si="115"/>
        <v>0.50628066203029809</v>
      </c>
      <c r="S495" s="18" t="str">
        <f t="shared" si="116"/>
        <v>Moderate Borrower</v>
      </c>
      <c r="T495" s="3">
        <v>72</v>
      </c>
      <c r="U495" s="3">
        <f t="shared" si="117"/>
        <v>72</v>
      </c>
      <c r="V495" s="5" t="s">
        <v>22</v>
      </c>
      <c r="W495" s="5" t="s">
        <v>27</v>
      </c>
      <c r="X495" s="4">
        <v>402</v>
      </c>
      <c r="Y495" s="18">
        <v>9.8120773999999994E-2</v>
      </c>
      <c r="Z495" s="5" t="s">
        <v>28</v>
      </c>
      <c r="AA495" s="3">
        <v>26</v>
      </c>
      <c r="AB495" s="4">
        <v>893</v>
      </c>
      <c r="AC495" s="4">
        <v>3091.5</v>
      </c>
      <c r="AD495" s="4" t="str">
        <f t="shared" si="118"/>
        <v>Low Income</v>
      </c>
      <c r="AE495" s="4">
        <v>11568</v>
      </c>
      <c r="AF495" s="18">
        <v>0.21617344099999999</v>
      </c>
      <c r="AG495" s="3">
        <v>0</v>
      </c>
      <c r="AH495" s="3">
        <v>50</v>
      </c>
      <c r="AI495" s="2" t="str">
        <f t="shared" si="119"/>
        <v>Medium Risk</v>
      </c>
    </row>
    <row r="496" spans="1:35" x14ac:dyDescent="0.25">
      <c r="A496" s="6">
        <v>43595</v>
      </c>
      <c r="B496" s="3">
        <v>58</v>
      </c>
      <c r="C496" s="3" t="str">
        <f t="shared" si="105"/>
        <v>Senior</v>
      </c>
      <c r="D496" s="4">
        <v>15000</v>
      </c>
      <c r="E496" s="4">
        <f t="shared" si="106"/>
        <v>15000</v>
      </c>
      <c r="F496" s="3">
        <v>638</v>
      </c>
      <c r="G496" s="3">
        <f t="shared" si="107"/>
        <v>638</v>
      </c>
      <c r="H496" s="3" t="str">
        <f t="shared" si="108"/>
        <v>Good</v>
      </c>
      <c r="I496" s="5" t="s">
        <v>20</v>
      </c>
      <c r="J496" s="2" t="str">
        <f t="shared" si="109"/>
        <v>Employed</v>
      </c>
      <c r="K496" s="2" t="str">
        <f t="shared" si="110"/>
        <v>Employed</v>
      </c>
      <c r="L496" s="2" t="str">
        <f t="shared" si="111"/>
        <v>Employed</v>
      </c>
      <c r="M496" s="5" t="s">
        <v>32</v>
      </c>
      <c r="N496" s="2" t="str">
        <f t="shared" si="112"/>
        <v>High School</v>
      </c>
      <c r="O496" s="2" t="str">
        <f t="shared" si="113"/>
        <v>High School</v>
      </c>
      <c r="Q496" s="4">
        <f t="shared" si="114"/>
        <v>25183.596306068601</v>
      </c>
      <c r="R496" s="18">
        <f t="shared" si="115"/>
        <v>1.6789064204045734</v>
      </c>
      <c r="S496" s="18" t="str">
        <f t="shared" si="116"/>
        <v>Aggressive Borrower</v>
      </c>
      <c r="T496" s="3">
        <v>36</v>
      </c>
      <c r="U496" s="3">
        <f t="shared" si="117"/>
        <v>36</v>
      </c>
      <c r="V496" s="5" t="s">
        <v>22</v>
      </c>
      <c r="W496" s="5" t="s">
        <v>23</v>
      </c>
      <c r="X496" s="4">
        <v>773</v>
      </c>
      <c r="Y496" s="18">
        <v>0.23534806899999999</v>
      </c>
      <c r="Z496" s="5" t="s">
        <v>28</v>
      </c>
      <c r="AA496" s="3">
        <v>18</v>
      </c>
      <c r="AB496" s="4">
        <v>1661</v>
      </c>
      <c r="AC496" s="4">
        <v>1250</v>
      </c>
      <c r="AD496" s="4" t="str">
        <f t="shared" si="118"/>
        <v>Low Income</v>
      </c>
      <c r="AE496" s="4">
        <v>45979</v>
      </c>
      <c r="AF496" s="18">
        <v>0.204408805</v>
      </c>
      <c r="AG496" s="3">
        <v>0</v>
      </c>
      <c r="AH496" s="3">
        <v>54</v>
      </c>
      <c r="AI496" s="2" t="str">
        <f t="shared" si="119"/>
        <v>Medium Risk</v>
      </c>
    </row>
    <row r="497" spans="1:35" x14ac:dyDescent="0.25">
      <c r="A497" s="6">
        <v>43596</v>
      </c>
      <c r="B497" s="3">
        <v>46</v>
      </c>
      <c r="C497" s="3" t="str">
        <f t="shared" si="105"/>
        <v>Senior</v>
      </c>
      <c r="D497" s="4">
        <v>48160</v>
      </c>
      <c r="E497" s="4">
        <f t="shared" si="106"/>
        <v>48160</v>
      </c>
      <c r="F497" s="3">
        <v>573</v>
      </c>
      <c r="G497" s="3">
        <f t="shared" si="107"/>
        <v>573</v>
      </c>
      <c r="H497" s="3" t="str">
        <f t="shared" si="108"/>
        <v>Good</v>
      </c>
      <c r="I497" s="5" t="s">
        <v>20</v>
      </c>
      <c r="J497" s="2" t="str">
        <f t="shared" si="109"/>
        <v>Employed</v>
      </c>
      <c r="K497" s="2" t="str">
        <f t="shared" si="110"/>
        <v>Employed</v>
      </c>
      <c r="L497" s="2" t="str">
        <f t="shared" si="111"/>
        <v>Employed</v>
      </c>
      <c r="M497" s="5" t="s">
        <v>29</v>
      </c>
      <c r="N497" s="2" t="str">
        <f t="shared" si="112"/>
        <v>Bachelor</v>
      </c>
      <c r="O497" s="2" t="str">
        <f t="shared" si="113"/>
        <v>Bachelor</v>
      </c>
      <c r="P497" s="4">
        <v>55091</v>
      </c>
      <c r="Q497" s="4">
        <f t="shared" si="114"/>
        <v>55091</v>
      </c>
      <c r="R497" s="18">
        <f t="shared" si="115"/>
        <v>1.1439161129568107</v>
      </c>
      <c r="S497" s="18" t="str">
        <f t="shared" si="116"/>
        <v>Aggressive Borrower</v>
      </c>
      <c r="T497" s="3">
        <v>36</v>
      </c>
      <c r="U497" s="3">
        <f t="shared" si="117"/>
        <v>36</v>
      </c>
      <c r="V497" s="5" t="s">
        <v>26</v>
      </c>
      <c r="W497" s="5" t="s">
        <v>27</v>
      </c>
      <c r="X497" s="4">
        <v>515</v>
      </c>
      <c r="Y497" s="18">
        <v>0.48311612900000001</v>
      </c>
      <c r="Z497" s="5" t="s">
        <v>38</v>
      </c>
      <c r="AA497" s="3">
        <v>20</v>
      </c>
      <c r="AB497" s="4">
        <v>6088</v>
      </c>
      <c r="AC497" s="4">
        <v>4013.333333</v>
      </c>
      <c r="AD497" s="4" t="str">
        <f t="shared" si="118"/>
        <v>Low Income</v>
      </c>
      <c r="AE497" s="4">
        <v>49330</v>
      </c>
      <c r="AF497" s="18">
        <v>0.3043092</v>
      </c>
      <c r="AG497" s="3">
        <v>0</v>
      </c>
      <c r="AH497" s="3">
        <v>56</v>
      </c>
      <c r="AI497" s="2" t="str">
        <f t="shared" si="119"/>
        <v>High Risk</v>
      </c>
    </row>
    <row r="498" spans="1:35" x14ac:dyDescent="0.25">
      <c r="A498" s="6">
        <v>43597</v>
      </c>
      <c r="B498" s="3">
        <v>27</v>
      </c>
      <c r="C498" s="3" t="str">
        <f t="shared" si="105"/>
        <v>Mid</v>
      </c>
      <c r="D498" s="4">
        <v>62186</v>
      </c>
      <c r="E498" s="4">
        <f t="shared" si="106"/>
        <v>62186</v>
      </c>
      <c r="F498" s="3">
        <v>563</v>
      </c>
      <c r="G498" s="3">
        <f t="shared" si="107"/>
        <v>563</v>
      </c>
      <c r="H498" s="3" t="str">
        <f t="shared" si="108"/>
        <v>Good</v>
      </c>
      <c r="I498" s="5" t="s">
        <v>20</v>
      </c>
      <c r="J498" s="2" t="str">
        <f t="shared" si="109"/>
        <v>Employed</v>
      </c>
      <c r="K498" s="2" t="str">
        <f t="shared" si="110"/>
        <v>Employed</v>
      </c>
      <c r="L498" s="2" t="str">
        <f t="shared" si="111"/>
        <v>Employed</v>
      </c>
      <c r="M498" s="5" t="s">
        <v>29</v>
      </c>
      <c r="N498" s="2" t="str">
        <f t="shared" si="112"/>
        <v>Bachelor</v>
      </c>
      <c r="O498" s="2" t="str">
        <f t="shared" si="113"/>
        <v>Bachelor</v>
      </c>
      <c r="P498" s="4">
        <v>16051</v>
      </c>
      <c r="Q498" s="4">
        <f t="shared" si="114"/>
        <v>16051</v>
      </c>
      <c r="R498" s="18">
        <f t="shared" si="115"/>
        <v>0.25811275849869747</v>
      </c>
      <c r="S498" s="18" t="str">
        <f t="shared" si="116"/>
        <v>Conservative Borrower</v>
      </c>
      <c r="T498" s="3">
        <v>60</v>
      </c>
      <c r="U498" s="3">
        <f t="shared" si="117"/>
        <v>60</v>
      </c>
      <c r="V498" s="5" t="s">
        <v>22</v>
      </c>
      <c r="W498" s="5" t="s">
        <v>34</v>
      </c>
      <c r="X498" s="4">
        <v>284</v>
      </c>
      <c r="Y498" s="18">
        <v>0.47559275099999998</v>
      </c>
      <c r="Z498" s="5" t="s">
        <v>24</v>
      </c>
      <c r="AA498" s="3">
        <v>24</v>
      </c>
      <c r="AB498" s="4">
        <v>22487</v>
      </c>
      <c r="AC498" s="4">
        <v>5182.1666670000004</v>
      </c>
      <c r="AD498" s="4" t="str">
        <f t="shared" si="118"/>
        <v>Medium Income</v>
      </c>
      <c r="AE498" s="4">
        <v>17720</v>
      </c>
      <c r="AF498" s="18">
        <v>0.197114873</v>
      </c>
      <c r="AG498" s="3">
        <v>1</v>
      </c>
      <c r="AH498" s="3">
        <v>44.8</v>
      </c>
      <c r="AI498" s="2" t="str">
        <f t="shared" si="119"/>
        <v>Medium Risk</v>
      </c>
    </row>
    <row r="499" spans="1:35" x14ac:dyDescent="0.25">
      <c r="A499" s="6">
        <v>43598</v>
      </c>
      <c r="B499" s="3">
        <v>37</v>
      </c>
      <c r="C499" s="3" t="str">
        <f t="shared" si="105"/>
        <v>Mid</v>
      </c>
      <c r="D499" s="4">
        <v>52719</v>
      </c>
      <c r="E499" s="4">
        <f t="shared" si="106"/>
        <v>52719</v>
      </c>
      <c r="F499" s="3">
        <v>614</v>
      </c>
      <c r="G499" s="3">
        <f t="shared" si="107"/>
        <v>614</v>
      </c>
      <c r="H499" s="3" t="str">
        <f t="shared" si="108"/>
        <v>Good</v>
      </c>
      <c r="I499" s="5" t="s">
        <v>20</v>
      </c>
      <c r="J499" s="2" t="str">
        <f t="shared" si="109"/>
        <v>Employed</v>
      </c>
      <c r="K499" s="2" t="str">
        <f t="shared" si="110"/>
        <v>Employed</v>
      </c>
      <c r="L499" s="2" t="str">
        <f t="shared" si="111"/>
        <v>Employed</v>
      </c>
      <c r="M499" s="5" t="s">
        <v>25</v>
      </c>
      <c r="N499" s="2" t="str">
        <f t="shared" si="112"/>
        <v>Associate</v>
      </c>
      <c r="O499" s="2" t="str">
        <f t="shared" si="113"/>
        <v>Associate</v>
      </c>
      <c r="P499" s="4">
        <v>12142</v>
      </c>
      <c r="Q499" s="4">
        <f t="shared" si="114"/>
        <v>12142</v>
      </c>
      <c r="R499" s="18">
        <f t="shared" si="115"/>
        <v>0.23031544604412071</v>
      </c>
      <c r="S499" s="18" t="str">
        <f t="shared" si="116"/>
        <v>Conservative Borrower</v>
      </c>
      <c r="T499" s="3">
        <v>60</v>
      </c>
      <c r="U499" s="3">
        <f t="shared" si="117"/>
        <v>60</v>
      </c>
      <c r="V499" s="5" t="s">
        <v>22</v>
      </c>
      <c r="W499" s="5" t="s">
        <v>30</v>
      </c>
      <c r="X499" s="4">
        <v>798</v>
      </c>
      <c r="Y499" s="18">
        <v>0.19163029100000001</v>
      </c>
      <c r="Z499" s="5" t="s">
        <v>24</v>
      </c>
      <c r="AA499" s="3">
        <v>18</v>
      </c>
      <c r="AB499" s="4">
        <v>5361</v>
      </c>
      <c r="AC499" s="4">
        <v>4393.25</v>
      </c>
      <c r="AD499" s="4" t="str">
        <f t="shared" si="118"/>
        <v>Low Income</v>
      </c>
      <c r="AE499" s="4">
        <v>115109</v>
      </c>
      <c r="AF499" s="18">
        <v>0.18185473799999999</v>
      </c>
      <c r="AG499" s="3">
        <v>0</v>
      </c>
      <c r="AH499" s="3">
        <v>45</v>
      </c>
      <c r="AI499" s="2" t="str">
        <f t="shared" si="119"/>
        <v>Medium Risk</v>
      </c>
    </row>
    <row r="500" spans="1:35" x14ac:dyDescent="0.25">
      <c r="A500" s="6">
        <v>43599</v>
      </c>
      <c r="B500" s="3">
        <v>29</v>
      </c>
      <c r="C500" s="3" t="str">
        <f t="shared" si="105"/>
        <v>Mid</v>
      </c>
      <c r="D500" s="4">
        <v>82968</v>
      </c>
      <c r="E500" s="4">
        <f t="shared" si="106"/>
        <v>82968</v>
      </c>
      <c r="F500" s="3">
        <v>613</v>
      </c>
      <c r="G500" s="3">
        <f t="shared" si="107"/>
        <v>613</v>
      </c>
      <c r="H500" s="3" t="str">
        <f t="shared" si="108"/>
        <v>Good</v>
      </c>
      <c r="I500" s="5" t="s">
        <v>20</v>
      </c>
      <c r="J500" s="2" t="str">
        <f t="shared" si="109"/>
        <v>Employed</v>
      </c>
      <c r="K500" s="2" t="str">
        <f t="shared" si="110"/>
        <v>Employed</v>
      </c>
      <c r="L500" s="2" t="str">
        <f t="shared" si="111"/>
        <v>Employed</v>
      </c>
      <c r="M500" s="5" t="s">
        <v>29</v>
      </c>
      <c r="N500" s="2" t="str">
        <f t="shared" si="112"/>
        <v>Bachelor</v>
      </c>
      <c r="O500" s="2" t="str">
        <f t="shared" si="113"/>
        <v>Bachelor</v>
      </c>
      <c r="P500" s="4">
        <v>41213</v>
      </c>
      <c r="Q500" s="4">
        <f t="shared" si="114"/>
        <v>41213</v>
      </c>
      <c r="R500" s="18">
        <f t="shared" si="115"/>
        <v>0.49673368045511523</v>
      </c>
      <c r="S500" s="18" t="str">
        <f t="shared" si="116"/>
        <v>Conservative Borrower</v>
      </c>
      <c r="T500" s="3">
        <v>24</v>
      </c>
      <c r="U500" s="3">
        <f t="shared" si="117"/>
        <v>24</v>
      </c>
      <c r="V500" s="5" t="s">
        <v>26</v>
      </c>
      <c r="W500" s="5" t="s">
        <v>27</v>
      </c>
      <c r="X500" s="4">
        <v>608</v>
      </c>
      <c r="Y500" s="18">
        <v>0.36636987300000001</v>
      </c>
      <c r="Z500" s="5" t="s">
        <v>38</v>
      </c>
      <c r="AA500" s="3">
        <v>23</v>
      </c>
      <c r="AB500" s="4">
        <v>1443</v>
      </c>
      <c r="AC500" s="4">
        <v>6914</v>
      </c>
      <c r="AD500" s="4" t="str">
        <f t="shared" si="118"/>
        <v>Medium Income</v>
      </c>
      <c r="AE500" s="4">
        <v>376393</v>
      </c>
      <c r="AF500" s="18">
        <v>0.20744717600000001</v>
      </c>
      <c r="AG500" s="3">
        <v>1</v>
      </c>
      <c r="AH500" s="3">
        <v>35.200000000000003</v>
      </c>
      <c r="AI500" s="2" t="str">
        <f t="shared" si="119"/>
        <v>Low Risk</v>
      </c>
    </row>
    <row r="501" spans="1:35" x14ac:dyDescent="0.25">
      <c r="A501" s="6">
        <v>43600</v>
      </c>
      <c r="B501" s="3">
        <v>23</v>
      </c>
      <c r="C501" s="3" t="str">
        <f t="shared" si="105"/>
        <v>Young</v>
      </c>
      <c r="D501" s="4">
        <v>59756</v>
      </c>
      <c r="E501" s="4">
        <f t="shared" si="106"/>
        <v>59756</v>
      </c>
      <c r="F501" s="3">
        <v>574</v>
      </c>
      <c r="G501" s="3">
        <f t="shared" si="107"/>
        <v>574</v>
      </c>
      <c r="H501" s="3" t="str">
        <f t="shared" si="108"/>
        <v>Good</v>
      </c>
      <c r="I501" s="5" t="s">
        <v>20</v>
      </c>
      <c r="J501" s="2" t="str">
        <f t="shared" si="109"/>
        <v>Employed</v>
      </c>
      <c r="K501" s="2" t="str">
        <f t="shared" si="110"/>
        <v>Employed</v>
      </c>
      <c r="L501" s="2" t="str">
        <f t="shared" si="111"/>
        <v>Employed</v>
      </c>
      <c r="M501" s="5" t="s">
        <v>21</v>
      </c>
      <c r="N501" s="2" t="str">
        <f t="shared" si="112"/>
        <v>Master</v>
      </c>
      <c r="O501" s="2" t="str">
        <f t="shared" si="113"/>
        <v>Master</v>
      </c>
      <c r="P501" s="4">
        <v>56189</v>
      </c>
      <c r="Q501" s="4">
        <f t="shared" si="114"/>
        <v>56189</v>
      </c>
      <c r="R501" s="18">
        <f t="shared" si="115"/>
        <v>0.94030724948122368</v>
      </c>
      <c r="S501" s="18" t="str">
        <f t="shared" si="116"/>
        <v>Moderate Borrower</v>
      </c>
      <c r="T501" s="3">
        <v>120</v>
      </c>
      <c r="U501" s="3">
        <f t="shared" si="117"/>
        <v>120</v>
      </c>
      <c r="V501" s="5" t="s">
        <v>22</v>
      </c>
      <c r="W501" s="5" t="s">
        <v>27</v>
      </c>
      <c r="X501" s="4">
        <v>436</v>
      </c>
      <c r="Y501" s="18">
        <v>0.28104311700000001</v>
      </c>
      <c r="Z501" s="5" t="s">
        <v>24</v>
      </c>
      <c r="AA501" s="3">
        <v>26</v>
      </c>
      <c r="AB501" s="4">
        <v>1917</v>
      </c>
      <c r="AC501" s="4">
        <v>4979.6666670000004</v>
      </c>
      <c r="AD501" s="4" t="str">
        <f t="shared" si="118"/>
        <v>Low Income</v>
      </c>
      <c r="AE501" s="4">
        <v>21920</v>
      </c>
      <c r="AF501" s="18">
        <v>0.35988102300000002</v>
      </c>
      <c r="AG501" s="3">
        <v>0</v>
      </c>
      <c r="AH501" s="3">
        <v>55</v>
      </c>
      <c r="AI501" s="2" t="str">
        <f t="shared" si="119"/>
        <v>High Risk</v>
      </c>
    </row>
    <row r="502" spans="1:35" x14ac:dyDescent="0.25">
      <c r="A502" s="6">
        <v>43601</v>
      </c>
      <c r="B502" s="3">
        <v>51</v>
      </c>
      <c r="C502" s="3" t="str">
        <f t="shared" si="105"/>
        <v>Senior</v>
      </c>
      <c r="D502" s="4">
        <v>184200</v>
      </c>
      <c r="E502" s="4">
        <f t="shared" si="106"/>
        <v>184200</v>
      </c>
      <c r="F502" s="3">
        <v>606</v>
      </c>
      <c r="G502" s="3">
        <f t="shared" si="107"/>
        <v>606</v>
      </c>
      <c r="H502" s="3" t="str">
        <f t="shared" si="108"/>
        <v>Good</v>
      </c>
      <c r="I502" s="5" t="s">
        <v>20</v>
      </c>
      <c r="J502" s="2" t="str">
        <f t="shared" si="109"/>
        <v>Employed</v>
      </c>
      <c r="K502" s="2" t="str">
        <f t="shared" si="110"/>
        <v>Employed</v>
      </c>
      <c r="L502" s="2" t="str">
        <f t="shared" si="111"/>
        <v>Employed</v>
      </c>
      <c r="M502" s="5" t="s">
        <v>29</v>
      </c>
      <c r="N502" s="2" t="str">
        <f t="shared" si="112"/>
        <v>Bachelor</v>
      </c>
      <c r="O502" s="2" t="str">
        <f t="shared" si="113"/>
        <v>Bachelor</v>
      </c>
      <c r="P502" s="4">
        <v>26944</v>
      </c>
      <c r="Q502" s="4">
        <f t="shared" si="114"/>
        <v>26944</v>
      </c>
      <c r="R502" s="18">
        <f t="shared" si="115"/>
        <v>0.14627578718783932</v>
      </c>
      <c r="S502" s="18" t="str">
        <f t="shared" si="116"/>
        <v>Conservative Borrower</v>
      </c>
      <c r="T502" s="3">
        <v>60</v>
      </c>
      <c r="U502" s="3">
        <f t="shared" si="117"/>
        <v>60</v>
      </c>
      <c r="V502" s="5" t="s">
        <v>26</v>
      </c>
      <c r="W502" s="5" t="s">
        <v>30</v>
      </c>
      <c r="X502" s="4">
        <v>344</v>
      </c>
      <c r="Y502" s="18">
        <v>9.1155804000000007E-2</v>
      </c>
      <c r="Z502" s="5" t="s">
        <v>28</v>
      </c>
      <c r="AA502" s="3">
        <v>27</v>
      </c>
      <c r="AB502" s="4">
        <v>3785</v>
      </c>
      <c r="AC502" s="4">
        <v>15350</v>
      </c>
      <c r="AD502" s="4" t="str">
        <f t="shared" si="118"/>
        <v>High Income</v>
      </c>
      <c r="AE502" s="4">
        <v>13797</v>
      </c>
      <c r="AF502" s="18">
        <v>0.199722449</v>
      </c>
      <c r="AG502" s="3">
        <v>1</v>
      </c>
      <c r="AH502" s="3">
        <v>36</v>
      </c>
      <c r="AI502" s="2" t="str">
        <f t="shared" si="119"/>
        <v>Low Risk</v>
      </c>
    </row>
    <row r="503" spans="1:35" x14ac:dyDescent="0.25">
      <c r="A503" s="6">
        <v>43602</v>
      </c>
      <c r="B503" s="3">
        <v>62</v>
      </c>
      <c r="C503" s="3" t="str">
        <f t="shared" si="105"/>
        <v>Old</v>
      </c>
      <c r="D503" s="4">
        <v>34147</v>
      </c>
      <c r="E503" s="4">
        <f t="shared" si="106"/>
        <v>34147</v>
      </c>
      <c r="F503" s="3">
        <v>561</v>
      </c>
      <c r="G503" s="3">
        <f t="shared" si="107"/>
        <v>561</v>
      </c>
      <c r="H503" s="3" t="str">
        <f t="shared" si="108"/>
        <v>Good</v>
      </c>
      <c r="I503" s="5" t="s">
        <v>20</v>
      </c>
      <c r="J503" s="2" t="str">
        <f t="shared" si="109"/>
        <v>Employed</v>
      </c>
      <c r="K503" s="2" t="str">
        <f t="shared" si="110"/>
        <v>Employed</v>
      </c>
      <c r="L503" s="2" t="str">
        <f t="shared" si="111"/>
        <v>Employed</v>
      </c>
      <c r="M503" s="5" t="s">
        <v>29</v>
      </c>
      <c r="N503" s="2" t="str">
        <f t="shared" si="112"/>
        <v>Bachelor</v>
      </c>
      <c r="O503" s="2" t="str">
        <f t="shared" si="113"/>
        <v>Bachelor</v>
      </c>
      <c r="P503" s="4">
        <v>28233</v>
      </c>
      <c r="Q503" s="4">
        <f t="shared" si="114"/>
        <v>28233</v>
      </c>
      <c r="R503" s="18">
        <f t="shared" si="115"/>
        <v>0.82680762585292999</v>
      </c>
      <c r="S503" s="18" t="str">
        <f t="shared" si="116"/>
        <v>Moderate Borrower</v>
      </c>
      <c r="T503" s="3">
        <v>24</v>
      </c>
      <c r="U503" s="3">
        <f t="shared" si="117"/>
        <v>24</v>
      </c>
      <c r="V503" s="5" t="s">
        <v>26</v>
      </c>
      <c r="W503" s="5" t="s">
        <v>30</v>
      </c>
      <c r="X503" s="4">
        <v>291</v>
      </c>
      <c r="Y503" s="18">
        <v>0.410628628</v>
      </c>
      <c r="Z503" s="5" t="s">
        <v>28</v>
      </c>
      <c r="AA503" s="3">
        <v>30</v>
      </c>
      <c r="AB503" s="4">
        <v>929</v>
      </c>
      <c r="AC503" s="4">
        <v>2845.583333</v>
      </c>
      <c r="AD503" s="4" t="str">
        <f t="shared" si="118"/>
        <v>Low Income</v>
      </c>
      <c r="AE503" s="4">
        <v>88305</v>
      </c>
      <c r="AF503" s="18">
        <v>0.23655741499999999</v>
      </c>
      <c r="AG503" s="3">
        <v>0</v>
      </c>
      <c r="AH503" s="3">
        <v>59</v>
      </c>
      <c r="AI503" s="2" t="str">
        <f t="shared" si="119"/>
        <v>High Risk</v>
      </c>
    </row>
    <row r="504" spans="1:35" x14ac:dyDescent="0.25">
      <c r="A504" s="6">
        <v>43603</v>
      </c>
      <c r="B504" s="3">
        <v>23</v>
      </c>
      <c r="C504" s="3" t="str">
        <f t="shared" si="105"/>
        <v>Young</v>
      </c>
      <c r="D504" s="4">
        <v>52656</v>
      </c>
      <c r="E504" s="4">
        <f t="shared" si="106"/>
        <v>52656</v>
      </c>
      <c r="F504" s="3">
        <v>582</v>
      </c>
      <c r="G504" s="3">
        <f t="shared" si="107"/>
        <v>582</v>
      </c>
      <c r="H504" s="3" t="str">
        <f t="shared" si="108"/>
        <v>Good</v>
      </c>
      <c r="I504" s="5" t="s">
        <v>20</v>
      </c>
      <c r="J504" s="2" t="str">
        <f t="shared" si="109"/>
        <v>Employed</v>
      </c>
      <c r="K504" s="2" t="str">
        <f t="shared" si="110"/>
        <v>Employed</v>
      </c>
      <c r="L504" s="2" t="str">
        <f t="shared" si="111"/>
        <v>Employed</v>
      </c>
      <c r="M504" s="5" t="s">
        <v>32</v>
      </c>
      <c r="N504" s="2" t="str">
        <f t="shared" si="112"/>
        <v>High School</v>
      </c>
      <c r="O504" s="2" t="str">
        <f t="shared" si="113"/>
        <v>High School</v>
      </c>
      <c r="P504" s="4">
        <v>12369</v>
      </c>
      <c r="Q504" s="4">
        <f t="shared" si="114"/>
        <v>12369</v>
      </c>
      <c r="R504" s="18">
        <f t="shared" si="115"/>
        <v>0.23490200546946216</v>
      </c>
      <c r="S504" s="18" t="str">
        <f t="shared" si="116"/>
        <v>Conservative Borrower</v>
      </c>
      <c r="T504" s="3">
        <v>48</v>
      </c>
      <c r="U504" s="3">
        <f t="shared" si="117"/>
        <v>48</v>
      </c>
      <c r="V504" s="5" t="s">
        <v>22</v>
      </c>
      <c r="W504" s="5" t="s">
        <v>27</v>
      </c>
      <c r="X504" s="4">
        <v>362</v>
      </c>
      <c r="Y504" s="18">
        <v>0.17569194699999999</v>
      </c>
      <c r="Z504" s="5" t="s">
        <v>34</v>
      </c>
      <c r="AA504" s="3">
        <v>26</v>
      </c>
      <c r="AB504" s="4">
        <v>9540</v>
      </c>
      <c r="AC504" s="4">
        <v>4388</v>
      </c>
      <c r="AD504" s="4" t="str">
        <f t="shared" si="118"/>
        <v>Low Income</v>
      </c>
      <c r="AE504" s="4">
        <v>2154</v>
      </c>
      <c r="AF504" s="18">
        <v>0.24297264599999999</v>
      </c>
      <c r="AG504" s="3">
        <v>0</v>
      </c>
      <c r="AH504" s="3">
        <v>53</v>
      </c>
      <c r="AI504" s="2" t="str">
        <f t="shared" si="119"/>
        <v>Medium Risk</v>
      </c>
    </row>
    <row r="505" spans="1:35" x14ac:dyDescent="0.25">
      <c r="A505" s="6">
        <v>43604</v>
      </c>
      <c r="B505" s="3">
        <v>46</v>
      </c>
      <c r="C505" s="3" t="str">
        <f t="shared" si="105"/>
        <v>Senior</v>
      </c>
      <c r="D505" s="4">
        <v>29822</v>
      </c>
      <c r="E505" s="4">
        <f t="shared" si="106"/>
        <v>29822</v>
      </c>
      <c r="F505" s="3">
        <v>609</v>
      </c>
      <c r="G505" s="3">
        <f t="shared" si="107"/>
        <v>609</v>
      </c>
      <c r="H505" s="3" t="str">
        <f t="shared" si="108"/>
        <v>Good</v>
      </c>
      <c r="I505" s="5" t="s">
        <v>20</v>
      </c>
      <c r="J505" s="2" t="str">
        <f t="shared" si="109"/>
        <v>Employed</v>
      </c>
      <c r="K505" s="2" t="str">
        <f t="shared" si="110"/>
        <v>Employed</v>
      </c>
      <c r="L505" s="2" t="str">
        <f t="shared" si="111"/>
        <v>Employed</v>
      </c>
      <c r="M505" s="5" t="s">
        <v>41</v>
      </c>
      <c r="N505" s="2" t="str">
        <f t="shared" si="112"/>
        <v>Doctorate</v>
      </c>
      <c r="O505" s="2" t="str">
        <f t="shared" si="113"/>
        <v>Doctorate</v>
      </c>
      <c r="P505" s="4">
        <v>20290</v>
      </c>
      <c r="Q505" s="4">
        <f t="shared" si="114"/>
        <v>20290</v>
      </c>
      <c r="R505" s="18">
        <f t="shared" si="115"/>
        <v>0.68037019649922881</v>
      </c>
      <c r="S505" s="18" t="str">
        <f t="shared" si="116"/>
        <v>Moderate Borrower</v>
      </c>
      <c r="T505" s="3">
        <v>72</v>
      </c>
      <c r="U505" s="3">
        <f t="shared" si="117"/>
        <v>72</v>
      </c>
      <c r="V505" s="5" t="s">
        <v>44</v>
      </c>
      <c r="W505" s="5" t="s">
        <v>34</v>
      </c>
      <c r="X505" s="4">
        <v>502</v>
      </c>
      <c r="Y505" s="18">
        <v>0.42902052800000001</v>
      </c>
      <c r="Z505" s="5" t="s">
        <v>24</v>
      </c>
      <c r="AA505" s="3">
        <v>17</v>
      </c>
      <c r="AB505" s="4">
        <v>8987</v>
      </c>
      <c r="AC505" s="4">
        <v>2485.166667</v>
      </c>
      <c r="AD505" s="4" t="str">
        <f t="shared" si="118"/>
        <v>Low Income</v>
      </c>
      <c r="AE505" s="4">
        <v>495290</v>
      </c>
      <c r="AF505" s="18">
        <v>0.23590302299999999</v>
      </c>
      <c r="AG505" s="3">
        <v>0</v>
      </c>
      <c r="AH505" s="3">
        <v>48</v>
      </c>
      <c r="AI505" s="2" t="str">
        <f t="shared" si="119"/>
        <v>Medium Risk</v>
      </c>
    </row>
    <row r="506" spans="1:35" x14ac:dyDescent="0.25">
      <c r="A506" s="6">
        <v>43605</v>
      </c>
      <c r="B506" s="3">
        <v>32</v>
      </c>
      <c r="C506" s="3" t="str">
        <f t="shared" si="105"/>
        <v>Mid</v>
      </c>
      <c r="D506" s="4">
        <v>73090</v>
      </c>
      <c r="E506" s="4">
        <f t="shared" si="106"/>
        <v>73090</v>
      </c>
      <c r="F506" s="3">
        <v>532</v>
      </c>
      <c r="G506" s="3">
        <f t="shared" si="107"/>
        <v>532</v>
      </c>
      <c r="H506" s="3" t="str">
        <f t="shared" si="108"/>
        <v>Fair</v>
      </c>
      <c r="I506" s="5" t="s">
        <v>33</v>
      </c>
      <c r="J506" s="2" t="str">
        <f t="shared" si="109"/>
        <v>Self-Employed</v>
      </c>
      <c r="K506" s="2" t="str">
        <f t="shared" si="110"/>
        <v>Self-Employed</v>
      </c>
      <c r="L506" s="2" t="str">
        <f t="shared" si="111"/>
        <v>Self-Employed</v>
      </c>
      <c r="M506" s="5" t="s">
        <v>32</v>
      </c>
      <c r="N506" s="2" t="str">
        <f t="shared" si="112"/>
        <v>High School</v>
      </c>
      <c r="O506" s="2" t="str">
        <f t="shared" si="113"/>
        <v>High School</v>
      </c>
      <c r="P506" s="4">
        <v>10206</v>
      </c>
      <c r="Q506" s="4">
        <f t="shared" si="114"/>
        <v>10206</v>
      </c>
      <c r="R506" s="18">
        <f t="shared" si="115"/>
        <v>0.13963606512518811</v>
      </c>
      <c r="S506" s="18" t="str">
        <f t="shared" si="116"/>
        <v>Conservative Borrower</v>
      </c>
      <c r="T506" s="3">
        <v>24</v>
      </c>
      <c r="U506" s="3">
        <f t="shared" si="117"/>
        <v>24</v>
      </c>
      <c r="V506" s="5" t="s">
        <v>26</v>
      </c>
      <c r="W506" s="5" t="s">
        <v>27</v>
      </c>
      <c r="X506" s="4">
        <v>556</v>
      </c>
      <c r="Y506" s="18">
        <v>0.30862005100000001</v>
      </c>
      <c r="Z506" s="5" t="s">
        <v>31</v>
      </c>
      <c r="AA506" s="3">
        <v>30</v>
      </c>
      <c r="AB506" s="4">
        <v>2334</v>
      </c>
      <c r="AC506" s="4">
        <v>6090.8333329999996</v>
      </c>
      <c r="AD506" s="4" t="str">
        <f t="shared" si="118"/>
        <v>Medium Income</v>
      </c>
      <c r="AE506" s="4">
        <v>42782</v>
      </c>
      <c r="AF506" s="18">
        <v>0.19382941100000001</v>
      </c>
      <c r="AG506" s="3">
        <v>1</v>
      </c>
      <c r="AH506" s="3">
        <v>47.2</v>
      </c>
      <c r="AI506" s="2" t="str">
        <f t="shared" si="119"/>
        <v>Medium Risk</v>
      </c>
    </row>
    <row r="507" spans="1:35" x14ac:dyDescent="0.25">
      <c r="A507" s="6">
        <v>43606</v>
      </c>
      <c r="B507" s="3">
        <v>34</v>
      </c>
      <c r="C507" s="3" t="str">
        <f t="shared" si="105"/>
        <v>Mid</v>
      </c>
      <c r="D507" s="4">
        <v>28500</v>
      </c>
      <c r="E507" s="4">
        <f t="shared" si="106"/>
        <v>28500</v>
      </c>
      <c r="F507" s="3">
        <v>591</v>
      </c>
      <c r="G507" s="3">
        <f t="shared" si="107"/>
        <v>591</v>
      </c>
      <c r="H507" s="3" t="str">
        <f t="shared" si="108"/>
        <v>Good</v>
      </c>
      <c r="I507" s="5" t="s">
        <v>20</v>
      </c>
      <c r="J507" s="2" t="str">
        <f t="shared" si="109"/>
        <v>Employed</v>
      </c>
      <c r="K507" s="2" t="str">
        <f t="shared" si="110"/>
        <v>Employed</v>
      </c>
      <c r="L507" s="2" t="str">
        <f t="shared" si="111"/>
        <v>Employed</v>
      </c>
      <c r="M507" s="5" t="s">
        <v>21</v>
      </c>
      <c r="N507" s="2" t="str">
        <f t="shared" si="112"/>
        <v>Master</v>
      </c>
      <c r="O507" s="2" t="str">
        <f t="shared" si="113"/>
        <v>Master</v>
      </c>
      <c r="P507" s="4">
        <v>38093</v>
      </c>
      <c r="Q507" s="4">
        <f t="shared" si="114"/>
        <v>38093</v>
      </c>
      <c r="R507" s="18">
        <f t="shared" si="115"/>
        <v>1.3365964912280701</v>
      </c>
      <c r="S507" s="18" t="str">
        <f t="shared" si="116"/>
        <v>Aggressive Borrower</v>
      </c>
      <c r="T507" s="3">
        <v>12</v>
      </c>
      <c r="U507" s="3">
        <f t="shared" si="117"/>
        <v>12</v>
      </c>
      <c r="V507" s="5" t="s">
        <v>26</v>
      </c>
      <c r="W507" s="5" t="s">
        <v>30</v>
      </c>
      <c r="X507" s="4">
        <v>321</v>
      </c>
      <c r="Y507" s="18">
        <v>0.64274808699999997</v>
      </c>
      <c r="Z507" s="5" t="s">
        <v>31</v>
      </c>
      <c r="AA507" s="3">
        <v>25</v>
      </c>
      <c r="AB507" s="4">
        <v>1111</v>
      </c>
      <c r="AC507" s="4">
        <v>2375</v>
      </c>
      <c r="AD507" s="4" t="str">
        <f t="shared" si="118"/>
        <v>Low Income</v>
      </c>
      <c r="AE507" s="4">
        <v>35859</v>
      </c>
      <c r="AF507" s="18">
        <v>0.21361562000000001</v>
      </c>
      <c r="AG507" s="3">
        <v>0</v>
      </c>
      <c r="AH507" s="3">
        <v>60</v>
      </c>
      <c r="AI507" s="2" t="str">
        <f t="shared" si="119"/>
        <v>High Risk</v>
      </c>
    </row>
    <row r="508" spans="1:35" x14ac:dyDescent="0.25">
      <c r="A508" s="6">
        <v>43607</v>
      </c>
      <c r="B508" s="3">
        <v>32</v>
      </c>
      <c r="C508" s="3" t="str">
        <f t="shared" si="105"/>
        <v>Mid</v>
      </c>
      <c r="D508" s="4">
        <v>19063</v>
      </c>
      <c r="E508" s="4">
        <f t="shared" si="106"/>
        <v>19063</v>
      </c>
      <c r="F508" s="3">
        <v>526</v>
      </c>
      <c r="G508" s="3">
        <f t="shared" si="107"/>
        <v>526</v>
      </c>
      <c r="H508" s="3" t="str">
        <f t="shared" si="108"/>
        <v>Fair</v>
      </c>
      <c r="I508" s="5" t="s">
        <v>33</v>
      </c>
      <c r="J508" s="2" t="str">
        <f t="shared" si="109"/>
        <v>Self-Employed</v>
      </c>
      <c r="K508" s="2" t="str">
        <f t="shared" si="110"/>
        <v>Self-Employed</v>
      </c>
      <c r="L508" s="2" t="str">
        <f t="shared" si="111"/>
        <v>Self-Employed</v>
      </c>
      <c r="M508" s="5" t="s">
        <v>21</v>
      </c>
      <c r="N508" s="2" t="str">
        <f t="shared" si="112"/>
        <v>Master</v>
      </c>
      <c r="O508" s="2" t="str">
        <f t="shared" si="113"/>
        <v>Master</v>
      </c>
      <c r="P508" s="4">
        <v>21023</v>
      </c>
      <c r="Q508" s="4">
        <f t="shared" si="114"/>
        <v>21023</v>
      </c>
      <c r="R508" s="18">
        <f t="shared" si="115"/>
        <v>1.1028169752924513</v>
      </c>
      <c r="S508" s="18" t="str">
        <f t="shared" si="116"/>
        <v>Aggressive Borrower</v>
      </c>
      <c r="T508" s="3">
        <v>36</v>
      </c>
      <c r="U508" s="3">
        <f t="shared" si="117"/>
        <v>36</v>
      </c>
      <c r="V508" s="5" t="s">
        <v>22</v>
      </c>
      <c r="W508" s="5" t="s">
        <v>27</v>
      </c>
      <c r="X508" s="4">
        <v>581</v>
      </c>
      <c r="Y508" s="18">
        <v>0.105758645</v>
      </c>
      <c r="Z508" s="5" t="s">
        <v>28</v>
      </c>
      <c r="AA508" s="3">
        <v>32</v>
      </c>
      <c r="AB508" s="4">
        <v>2824</v>
      </c>
      <c r="AC508" s="4">
        <v>1588.583333</v>
      </c>
      <c r="AD508" s="4" t="str">
        <f t="shared" si="118"/>
        <v>Low Income</v>
      </c>
      <c r="AE508" s="4">
        <v>108302</v>
      </c>
      <c r="AF508" s="18">
        <v>0.25019578799999997</v>
      </c>
      <c r="AG508" s="3">
        <v>0</v>
      </c>
      <c r="AH508" s="3">
        <v>50</v>
      </c>
      <c r="AI508" s="2" t="str">
        <f t="shared" si="119"/>
        <v>Medium Risk</v>
      </c>
    </row>
    <row r="509" spans="1:35" x14ac:dyDescent="0.25">
      <c r="A509" s="6">
        <v>43608</v>
      </c>
      <c r="B509" s="3">
        <v>29</v>
      </c>
      <c r="C509" s="3" t="str">
        <f t="shared" si="105"/>
        <v>Mid</v>
      </c>
      <c r="D509" s="4">
        <v>19018</v>
      </c>
      <c r="E509" s="4">
        <f t="shared" si="106"/>
        <v>19018</v>
      </c>
      <c r="F509" s="3">
        <v>563</v>
      </c>
      <c r="G509" s="3">
        <f t="shared" si="107"/>
        <v>563</v>
      </c>
      <c r="H509" s="3" t="str">
        <f t="shared" si="108"/>
        <v>Good</v>
      </c>
      <c r="I509" s="5" t="s">
        <v>20</v>
      </c>
      <c r="J509" s="2" t="str">
        <f t="shared" si="109"/>
        <v>Employed</v>
      </c>
      <c r="K509" s="2" t="str">
        <f t="shared" si="110"/>
        <v>Employed</v>
      </c>
      <c r="L509" s="2" t="str">
        <f t="shared" si="111"/>
        <v>Employed</v>
      </c>
      <c r="M509" s="5" t="s">
        <v>29</v>
      </c>
      <c r="N509" s="2" t="str">
        <f t="shared" si="112"/>
        <v>Bachelor</v>
      </c>
      <c r="O509" s="2" t="str">
        <f t="shared" si="113"/>
        <v>Bachelor</v>
      </c>
      <c r="P509" s="4">
        <v>61468</v>
      </c>
      <c r="Q509" s="4">
        <f t="shared" si="114"/>
        <v>61468</v>
      </c>
      <c r="R509" s="18">
        <f t="shared" si="115"/>
        <v>3.2320959091387107</v>
      </c>
      <c r="S509" s="18" t="str">
        <f t="shared" si="116"/>
        <v>Aggressive Borrower</v>
      </c>
      <c r="T509" s="3">
        <v>84</v>
      </c>
      <c r="U509" s="3">
        <f t="shared" si="117"/>
        <v>84</v>
      </c>
      <c r="V509" s="5" t="s">
        <v>44</v>
      </c>
      <c r="W509" s="5" t="s">
        <v>23</v>
      </c>
      <c r="X509" s="4">
        <v>410</v>
      </c>
      <c r="Y509" s="18">
        <v>0.73241162900000001</v>
      </c>
      <c r="Z509" s="5" t="s">
        <v>38</v>
      </c>
      <c r="AA509" s="3">
        <v>26</v>
      </c>
      <c r="AB509" s="4">
        <v>960</v>
      </c>
      <c r="AC509" s="4">
        <v>1584.833333</v>
      </c>
      <c r="AD509" s="4" t="str">
        <f t="shared" si="118"/>
        <v>Low Income</v>
      </c>
      <c r="AE509" s="4">
        <v>3326</v>
      </c>
      <c r="AF509" s="18">
        <v>0.29721213699999999</v>
      </c>
      <c r="AG509" s="3">
        <v>0</v>
      </c>
      <c r="AH509" s="3">
        <v>64</v>
      </c>
      <c r="AI509" s="2" t="str">
        <f t="shared" si="119"/>
        <v>High Risk</v>
      </c>
    </row>
    <row r="510" spans="1:35" x14ac:dyDescent="0.25">
      <c r="A510" s="6">
        <v>43609</v>
      </c>
      <c r="B510" s="3">
        <v>40</v>
      </c>
      <c r="C510" s="3" t="str">
        <f t="shared" si="105"/>
        <v>Senior</v>
      </c>
      <c r="D510" s="4">
        <v>72965</v>
      </c>
      <c r="E510" s="4">
        <f t="shared" si="106"/>
        <v>72965</v>
      </c>
      <c r="G510" s="3">
        <f t="shared" si="107"/>
        <v>566.45263157894738</v>
      </c>
      <c r="H510" s="3" t="str">
        <f t="shared" si="108"/>
        <v>Good</v>
      </c>
      <c r="I510" s="5" t="s">
        <v>20</v>
      </c>
      <c r="J510" s="2" t="str">
        <f t="shared" si="109"/>
        <v>Employed</v>
      </c>
      <c r="K510" s="2" t="str">
        <f t="shared" si="110"/>
        <v>Employed</v>
      </c>
      <c r="L510" s="2" t="str">
        <f t="shared" si="111"/>
        <v>Employed</v>
      </c>
      <c r="M510" s="5" t="s">
        <v>21</v>
      </c>
      <c r="N510" s="2" t="str">
        <f t="shared" si="112"/>
        <v>Master</v>
      </c>
      <c r="O510" s="2" t="str">
        <f t="shared" si="113"/>
        <v>Master</v>
      </c>
      <c r="P510" s="4">
        <v>72007</v>
      </c>
      <c r="Q510" s="4">
        <f t="shared" si="114"/>
        <v>72007</v>
      </c>
      <c r="R510" s="18">
        <f t="shared" si="115"/>
        <v>0.98687041732337422</v>
      </c>
      <c r="S510" s="18" t="str">
        <f t="shared" si="116"/>
        <v>Moderate Borrower</v>
      </c>
      <c r="T510" s="3">
        <v>48</v>
      </c>
      <c r="U510" s="3">
        <f t="shared" si="117"/>
        <v>48</v>
      </c>
      <c r="V510" s="5" t="s">
        <v>22</v>
      </c>
      <c r="W510" s="5" t="s">
        <v>23</v>
      </c>
      <c r="X510" s="4">
        <v>565</v>
      </c>
      <c r="Y510" s="18">
        <v>5.4048668000000001E-2</v>
      </c>
      <c r="Z510" s="5" t="s">
        <v>28</v>
      </c>
      <c r="AA510" s="3">
        <v>22</v>
      </c>
      <c r="AB510" s="4">
        <v>209</v>
      </c>
      <c r="AC510" s="4">
        <v>3276.166667</v>
      </c>
      <c r="AD510" s="4" t="str">
        <f t="shared" si="118"/>
        <v>Low Income</v>
      </c>
      <c r="AE510" s="4">
        <v>7841</v>
      </c>
      <c r="AF510" s="18">
        <v>0.28138545700000001</v>
      </c>
      <c r="AG510" s="3">
        <v>0</v>
      </c>
      <c r="AH510" s="3">
        <v>51</v>
      </c>
      <c r="AI510" s="2" t="str">
        <f t="shared" si="119"/>
        <v>Medium Risk</v>
      </c>
    </row>
    <row r="511" spans="1:35" x14ac:dyDescent="0.25">
      <c r="A511" s="6">
        <v>43610</v>
      </c>
      <c r="B511" s="3">
        <v>30</v>
      </c>
      <c r="C511" s="3" t="str">
        <f t="shared" si="105"/>
        <v>Mid</v>
      </c>
      <c r="D511" s="4">
        <v>125689</v>
      </c>
      <c r="E511" s="4">
        <f t="shared" si="106"/>
        <v>125689</v>
      </c>
      <c r="F511" s="3">
        <v>634</v>
      </c>
      <c r="G511" s="3">
        <f t="shared" si="107"/>
        <v>634</v>
      </c>
      <c r="H511" s="3" t="str">
        <f t="shared" si="108"/>
        <v>Good</v>
      </c>
      <c r="I511" s="5" t="s">
        <v>20</v>
      </c>
      <c r="J511" s="2" t="str">
        <f t="shared" si="109"/>
        <v>Employed</v>
      </c>
      <c r="K511" s="2" t="str">
        <f t="shared" si="110"/>
        <v>Employed</v>
      </c>
      <c r="L511" s="2" t="str">
        <f t="shared" si="111"/>
        <v>Employed</v>
      </c>
      <c r="M511" s="5" t="s">
        <v>25</v>
      </c>
      <c r="N511" s="2" t="str">
        <f t="shared" si="112"/>
        <v>Associate</v>
      </c>
      <c r="O511" s="2" t="str">
        <f t="shared" si="113"/>
        <v>Associate</v>
      </c>
      <c r="P511" s="4">
        <v>21937</v>
      </c>
      <c r="Q511" s="4">
        <f t="shared" si="114"/>
        <v>21937</v>
      </c>
      <c r="R511" s="18">
        <f t="shared" si="115"/>
        <v>0.17453396876417188</v>
      </c>
      <c r="S511" s="18" t="str">
        <f t="shared" si="116"/>
        <v>Conservative Borrower</v>
      </c>
      <c r="T511" s="3">
        <v>60</v>
      </c>
      <c r="U511" s="3">
        <f t="shared" si="117"/>
        <v>60</v>
      </c>
      <c r="V511" s="5" t="s">
        <v>22</v>
      </c>
      <c r="W511" s="5" t="s">
        <v>30</v>
      </c>
      <c r="X511" s="4">
        <v>480</v>
      </c>
      <c r="Y511" s="18">
        <v>0.246517553</v>
      </c>
      <c r="Z511" s="5" t="s">
        <v>28</v>
      </c>
      <c r="AA511" s="3">
        <v>22</v>
      </c>
      <c r="AB511" s="4">
        <v>11657</v>
      </c>
      <c r="AC511" s="4">
        <v>10474.083329999999</v>
      </c>
      <c r="AD511" s="4" t="str">
        <f t="shared" si="118"/>
        <v>Medium Income</v>
      </c>
      <c r="AE511" s="4">
        <v>93548</v>
      </c>
      <c r="AF511" s="18">
        <v>0.22447189300000001</v>
      </c>
      <c r="AG511" s="3">
        <v>0</v>
      </c>
      <c r="AH511" s="3">
        <v>60</v>
      </c>
      <c r="AI511" s="2" t="str">
        <f t="shared" si="119"/>
        <v>High Risk</v>
      </c>
    </row>
    <row r="512" spans="1:35" x14ac:dyDescent="0.25">
      <c r="A512" s="6">
        <v>43611</v>
      </c>
      <c r="B512" s="3">
        <v>43</v>
      </c>
      <c r="C512" s="3" t="str">
        <f t="shared" si="105"/>
        <v>Senior</v>
      </c>
      <c r="D512" s="4">
        <v>84512</v>
      </c>
      <c r="E512" s="4">
        <f t="shared" si="106"/>
        <v>84512</v>
      </c>
      <c r="F512" s="3">
        <v>535</v>
      </c>
      <c r="G512" s="3">
        <f t="shared" si="107"/>
        <v>535</v>
      </c>
      <c r="H512" s="3" t="str">
        <f t="shared" si="108"/>
        <v>Fair</v>
      </c>
      <c r="I512" s="5" t="s">
        <v>20</v>
      </c>
      <c r="J512" s="2" t="str">
        <f t="shared" si="109"/>
        <v>Employed</v>
      </c>
      <c r="K512" s="2" t="str">
        <f t="shared" si="110"/>
        <v>Employed</v>
      </c>
      <c r="L512" s="2" t="str">
        <f t="shared" si="111"/>
        <v>Employed</v>
      </c>
      <c r="M512" s="5" t="s">
        <v>21</v>
      </c>
      <c r="N512" s="2" t="str">
        <f t="shared" si="112"/>
        <v>Master</v>
      </c>
      <c r="O512" s="2" t="str">
        <f t="shared" si="113"/>
        <v>Master</v>
      </c>
      <c r="Q512" s="4">
        <f t="shared" si="114"/>
        <v>25386.350427350426</v>
      </c>
      <c r="R512" s="18">
        <f t="shared" si="115"/>
        <v>0.300387523988906</v>
      </c>
      <c r="S512" s="18" t="str">
        <f t="shared" si="116"/>
        <v>Conservative Borrower</v>
      </c>
      <c r="T512" s="3">
        <v>12</v>
      </c>
      <c r="U512" s="3">
        <f t="shared" si="117"/>
        <v>12</v>
      </c>
      <c r="V512" s="5" t="s">
        <v>26</v>
      </c>
      <c r="W512" s="5" t="s">
        <v>30</v>
      </c>
      <c r="X512" s="4">
        <v>706</v>
      </c>
      <c r="Y512" s="18">
        <v>0.40615795999999998</v>
      </c>
      <c r="Z512" s="5" t="s">
        <v>24</v>
      </c>
      <c r="AA512" s="3">
        <v>23</v>
      </c>
      <c r="AB512" s="4">
        <v>450</v>
      </c>
      <c r="AC512" s="4">
        <v>7042.6666670000004</v>
      </c>
      <c r="AD512" s="4" t="str">
        <f t="shared" si="118"/>
        <v>Medium Income</v>
      </c>
      <c r="AE512" s="4">
        <v>221811</v>
      </c>
      <c r="AF512" s="18">
        <v>0.220346141</v>
      </c>
      <c r="AG512" s="3">
        <v>1</v>
      </c>
      <c r="AH512" s="3">
        <v>40.799999999999997</v>
      </c>
      <c r="AI512" s="2" t="str">
        <f t="shared" si="119"/>
        <v>Medium Risk</v>
      </c>
    </row>
    <row r="513" spans="1:35" x14ac:dyDescent="0.25">
      <c r="A513" s="6">
        <v>43612</v>
      </c>
      <c r="B513" s="3">
        <v>39</v>
      </c>
      <c r="C513" s="3" t="str">
        <f t="shared" si="105"/>
        <v>Mid</v>
      </c>
      <c r="D513" s="4">
        <v>64438</v>
      </c>
      <c r="E513" s="4">
        <f t="shared" si="106"/>
        <v>64438</v>
      </c>
      <c r="F513" s="3">
        <v>528</v>
      </c>
      <c r="G513" s="3">
        <f t="shared" si="107"/>
        <v>528</v>
      </c>
      <c r="H513" s="3" t="str">
        <f t="shared" si="108"/>
        <v>Fair</v>
      </c>
      <c r="I513" s="5" t="s">
        <v>33</v>
      </c>
      <c r="J513" s="2" t="str">
        <f t="shared" si="109"/>
        <v>Self-Employed</v>
      </c>
      <c r="K513" s="2" t="str">
        <f t="shared" si="110"/>
        <v>Self-Employed</v>
      </c>
      <c r="L513" s="2" t="str">
        <f t="shared" si="111"/>
        <v>Self-Employed</v>
      </c>
      <c r="N513" s="2" t="str">
        <f t="shared" si="112"/>
        <v/>
      </c>
      <c r="O513" s="2" t="str">
        <f t="shared" si="113"/>
        <v>Bachelor</v>
      </c>
      <c r="P513" s="4">
        <v>69872</v>
      </c>
      <c r="Q513" s="4">
        <f t="shared" si="114"/>
        <v>69872</v>
      </c>
      <c r="R513" s="18">
        <f t="shared" si="115"/>
        <v>1.0843291225674292</v>
      </c>
      <c r="S513" s="18" t="str">
        <f t="shared" si="116"/>
        <v>Aggressive Borrower</v>
      </c>
      <c r="T513" s="3">
        <v>24</v>
      </c>
      <c r="U513" s="3">
        <f t="shared" si="117"/>
        <v>24</v>
      </c>
      <c r="V513" s="5" t="s">
        <v>22</v>
      </c>
      <c r="W513" s="5" t="s">
        <v>30</v>
      </c>
      <c r="X513" s="4">
        <v>628</v>
      </c>
      <c r="Y513" s="18">
        <v>0.27771259500000001</v>
      </c>
      <c r="Z513" s="5" t="s">
        <v>38</v>
      </c>
      <c r="AA513" s="3">
        <v>21</v>
      </c>
      <c r="AB513" s="4">
        <v>641</v>
      </c>
      <c r="AC513" s="4">
        <v>5369.8333329999996</v>
      </c>
      <c r="AD513" s="4" t="str">
        <f t="shared" si="118"/>
        <v>Medium Income</v>
      </c>
      <c r="AE513" s="4">
        <v>5241</v>
      </c>
      <c r="AF513" s="18">
        <v>0.25981841900000002</v>
      </c>
      <c r="AG513" s="3">
        <v>0</v>
      </c>
      <c r="AH513" s="3">
        <v>54</v>
      </c>
      <c r="AI513" s="2" t="str">
        <f t="shared" si="119"/>
        <v>Medium Risk</v>
      </c>
    </row>
    <row r="514" spans="1:35" x14ac:dyDescent="0.25">
      <c r="A514" s="6">
        <v>43613</v>
      </c>
      <c r="B514" s="3">
        <v>37</v>
      </c>
      <c r="C514" s="3" t="str">
        <f t="shared" ref="C514:C577" si="120">IF(B514&lt;25,"Young",IF(B514&lt;40,"Mid",IF(B514&lt;60,"Senior","Old")))</f>
        <v>Mid</v>
      </c>
      <c r="E514" s="4">
        <f t="shared" ref="E514:E577" si="121">IF(D514="",AC514*12,D514)</f>
        <v>45729</v>
      </c>
      <c r="F514" s="3">
        <v>585</v>
      </c>
      <c r="G514" s="3">
        <f t="shared" ref="G514:G577" si="122">IF(F514="",AVERAGEIF($AA$2:$AA$2648,AA514,$F$2:$F$2648),F514)</f>
        <v>585</v>
      </c>
      <c r="H514" s="3" t="str">
        <f t="shared" ref="H514:H577" si="123">IF(G514&lt;450,"Poor", IF(G514&lt;550,"Fair",IF(G514&lt;650,"Good","Excellent")))</f>
        <v>Good</v>
      </c>
      <c r="I514" s="5" t="s">
        <v>20</v>
      </c>
      <c r="J514" s="2" t="str">
        <f t="shared" ref="J514:J577" si="124">TRIM(CLEAN(I514))</f>
        <v>Employed</v>
      </c>
      <c r="K514" s="2" t="str">
        <f t="shared" ref="K514:K577" si="125">PROPER(J514)</f>
        <v>Employed</v>
      </c>
      <c r="L514" s="2" t="str">
        <f t="shared" ref="L514:L577" si="126">IF(K514="","Employed",K514)</f>
        <v>Employed</v>
      </c>
      <c r="M514" s="5" t="s">
        <v>25</v>
      </c>
      <c r="N514" s="2" t="str">
        <f t="shared" ref="N514:N577" si="127">TRIM(CLEAN(M514))</f>
        <v>Associate</v>
      </c>
      <c r="O514" s="2" t="str">
        <f t="shared" ref="O514:O577" si="128">IF(N514="","Bachelor",N514)</f>
        <v>Associate</v>
      </c>
      <c r="P514" s="4">
        <v>24907</v>
      </c>
      <c r="Q514" s="4">
        <f t="shared" ref="Q514:Q577" si="129">IF(P514="",(AVERAGEIFS($P$2:$P$2648,$Z$2:$Z$2648,Z514,$AD$2:$AD$2648,AD514)),P514)</f>
        <v>24907</v>
      </c>
      <c r="R514" s="18">
        <f t="shared" ref="R514:R577" si="130">Q514/E514</f>
        <v>0.54466531085306913</v>
      </c>
      <c r="S514" s="18" t="str">
        <f t="shared" ref="S514:S577" si="131">IF(R514 &lt;= 0.5, "Conservative Borrower", IF(R514 &lt;= 1, "Moderate Borrower", "Aggressive Borrower"))</f>
        <v>Moderate Borrower</v>
      </c>
      <c r="U514" s="3">
        <f t="shared" ref="U514:U577" si="132">IF(T514="",AVERAGEIFS($T$2:$T$2648,$Z$2:$Z$2648,Z514,$AD$2:$AD$2648,AD514),T514)</f>
        <v>53.057851239669418</v>
      </c>
      <c r="V514" s="5" t="s">
        <v>22</v>
      </c>
      <c r="W514" s="5" t="s">
        <v>23</v>
      </c>
      <c r="X514" s="4">
        <v>1471</v>
      </c>
      <c r="Y514" s="18">
        <v>0.27846762600000002</v>
      </c>
      <c r="Z514" s="5" t="s">
        <v>31</v>
      </c>
      <c r="AA514" s="3">
        <v>28</v>
      </c>
      <c r="AB514" s="4">
        <v>1784</v>
      </c>
      <c r="AC514" s="4">
        <v>3810.75</v>
      </c>
      <c r="AD514" s="4" t="str">
        <f t="shared" ref="AD514:AD577" si="133">IF(AC514&lt;=5000,"Low Income",IF(AC514&lt;=12000,"Medium Income","High Income"))</f>
        <v>Low Income</v>
      </c>
      <c r="AE514" s="4">
        <v>6976</v>
      </c>
      <c r="AF514" s="18">
        <v>0.20711924000000001</v>
      </c>
      <c r="AG514" s="3">
        <v>0</v>
      </c>
      <c r="AH514" s="3">
        <v>57</v>
      </c>
      <c r="AI514" s="2" t="str">
        <f t="shared" ref="AI514:AI577" si="134">IF(AH514&lt;40,"Low Risk", IF(AH514&lt;55,"Medium Risk", IF(AH514&lt;70,"High Risk","Very High Risk")))</f>
        <v>High Risk</v>
      </c>
    </row>
    <row r="515" spans="1:35" x14ac:dyDescent="0.25">
      <c r="A515" s="6">
        <v>43614</v>
      </c>
      <c r="B515" s="3">
        <v>29</v>
      </c>
      <c r="C515" s="3" t="str">
        <f t="shared" si="120"/>
        <v>Mid</v>
      </c>
      <c r="D515" s="4">
        <v>19553</v>
      </c>
      <c r="E515" s="4">
        <f t="shared" si="121"/>
        <v>19553</v>
      </c>
      <c r="F515" s="3">
        <v>559</v>
      </c>
      <c r="G515" s="3">
        <f t="shared" si="122"/>
        <v>559</v>
      </c>
      <c r="H515" s="3" t="str">
        <f t="shared" si="123"/>
        <v>Good</v>
      </c>
      <c r="I515" s="5" t="s">
        <v>20</v>
      </c>
      <c r="J515" s="2" t="str">
        <f t="shared" si="124"/>
        <v>Employed</v>
      </c>
      <c r="K515" s="2" t="str">
        <f t="shared" si="125"/>
        <v>Employed</v>
      </c>
      <c r="L515" s="2" t="str">
        <f t="shared" si="126"/>
        <v>Employed</v>
      </c>
      <c r="M515" s="5" t="s">
        <v>32</v>
      </c>
      <c r="N515" s="2" t="str">
        <f t="shared" si="127"/>
        <v>High School</v>
      </c>
      <c r="O515" s="2" t="str">
        <f t="shared" si="128"/>
        <v>High School</v>
      </c>
      <c r="P515" s="4">
        <v>22294</v>
      </c>
      <c r="Q515" s="4">
        <f t="shared" si="129"/>
        <v>22294</v>
      </c>
      <c r="R515" s="18">
        <f t="shared" si="130"/>
        <v>1.1401830921086278</v>
      </c>
      <c r="S515" s="18" t="str">
        <f t="shared" si="131"/>
        <v>Aggressive Borrower</v>
      </c>
      <c r="T515" s="3">
        <v>36</v>
      </c>
      <c r="U515" s="3">
        <f t="shared" si="132"/>
        <v>36</v>
      </c>
      <c r="V515" s="5" t="s">
        <v>26</v>
      </c>
      <c r="W515" s="5" t="s">
        <v>27</v>
      </c>
      <c r="X515" s="4">
        <v>351</v>
      </c>
      <c r="Y515" s="18">
        <v>0.199440797</v>
      </c>
      <c r="Z515" s="5" t="s">
        <v>28</v>
      </c>
      <c r="AA515" s="3">
        <v>30</v>
      </c>
      <c r="AB515" s="4">
        <v>770</v>
      </c>
      <c r="AC515" s="4">
        <v>1629.416667</v>
      </c>
      <c r="AD515" s="4" t="str">
        <f t="shared" si="133"/>
        <v>Low Income</v>
      </c>
      <c r="AE515" s="4">
        <v>7844</v>
      </c>
      <c r="AF515" s="18">
        <v>0.217096867</v>
      </c>
      <c r="AG515" s="3">
        <v>0</v>
      </c>
      <c r="AH515" s="3">
        <v>57</v>
      </c>
      <c r="AI515" s="2" t="str">
        <f t="shared" si="134"/>
        <v>High Risk</v>
      </c>
    </row>
    <row r="516" spans="1:35" x14ac:dyDescent="0.25">
      <c r="A516" s="6">
        <v>43615</v>
      </c>
      <c r="B516" s="3">
        <v>33</v>
      </c>
      <c r="C516" s="3" t="str">
        <f t="shared" si="120"/>
        <v>Mid</v>
      </c>
      <c r="D516" s="4">
        <v>28539</v>
      </c>
      <c r="E516" s="4">
        <f t="shared" si="121"/>
        <v>28539</v>
      </c>
      <c r="F516" s="3">
        <v>572</v>
      </c>
      <c r="G516" s="3">
        <f t="shared" si="122"/>
        <v>572</v>
      </c>
      <c r="H516" s="3" t="str">
        <f t="shared" si="123"/>
        <v>Good</v>
      </c>
      <c r="I516" s="5" t="s">
        <v>20</v>
      </c>
      <c r="J516" s="2" t="str">
        <f t="shared" si="124"/>
        <v>Employed</v>
      </c>
      <c r="K516" s="2" t="str">
        <f t="shared" si="125"/>
        <v>Employed</v>
      </c>
      <c r="L516" s="2" t="str">
        <f t="shared" si="126"/>
        <v>Employed</v>
      </c>
      <c r="M516" s="5" t="s">
        <v>29</v>
      </c>
      <c r="N516" s="2" t="str">
        <f t="shared" si="127"/>
        <v>Bachelor</v>
      </c>
      <c r="O516" s="2" t="str">
        <f t="shared" si="128"/>
        <v>Bachelor</v>
      </c>
      <c r="P516" s="4">
        <v>26197</v>
      </c>
      <c r="Q516" s="4">
        <f t="shared" si="129"/>
        <v>26197</v>
      </c>
      <c r="R516" s="18">
        <f t="shared" si="130"/>
        <v>0.91793685833420935</v>
      </c>
      <c r="S516" s="18" t="str">
        <f t="shared" si="131"/>
        <v>Moderate Borrower</v>
      </c>
      <c r="T516" s="3">
        <v>48</v>
      </c>
      <c r="U516" s="3">
        <f t="shared" si="132"/>
        <v>48</v>
      </c>
      <c r="V516" s="5" t="s">
        <v>26</v>
      </c>
      <c r="W516" s="5" t="s">
        <v>30</v>
      </c>
      <c r="X516" s="4">
        <v>214</v>
      </c>
      <c r="Y516" s="18">
        <v>0.21768975400000001</v>
      </c>
      <c r="Z516" s="5" t="s">
        <v>38</v>
      </c>
      <c r="AA516" s="3">
        <v>18</v>
      </c>
      <c r="AB516" s="4">
        <v>2056</v>
      </c>
      <c r="AC516" s="4">
        <v>2378.25</v>
      </c>
      <c r="AD516" s="4" t="str">
        <f t="shared" si="133"/>
        <v>Low Income</v>
      </c>
      <c r="AE516" s="4">
        <v>151071</v>
      </c>
      <c r="AF516" s="18">
        <v>0.241147427</v>
      </c>
      <c r="AG516" s="3">
        <v>0</v>
      </c>
      <c r="AH516" s="3">
        <v>50</v>
      </c>
      <c r="AI516" s="2" t="str">
        <f t="shared" si="134"/>
        <v>Medium Risk</v>
      </c>
    </row>
    <row r="517" spans="1:35" x14ac:dyDescent="0.25">
      <c r="A517" s="6">
        <v>43616</v>
      </c>
      <c r="B517" s="3">
        <v>49</v>
      </c>
      <c r="C517" s="3" t="str">
        <f t="shared" si="120"/>
        <v>Senior</v>
      </c>
      <c r="E517" s="4">
        <f t="shared" si="121"/>
        <v>47130</v>
      </c>
      <c r="F517" s="3">
        <v>630</v>
      </c>
      <c r="G517" s="3">
        <f t="shared" si="122"/>
        <v>630</v>
      </c>
      <c r="H517" s="3" t="str">
        <f t="shared" si="123"/>
        <v>Good</v>
      </c>
      <c r="I517" s="5" t="s">
        <v>20</v>
      </c>
      <c r="J517" s="2" t="str">
        <f t="shared" si="124"/>
        <v>Employed</v>
      </c>
      <c r="K517" s="2" t="str">
        <f t="shared" si="125"/>
        <v>Employed</v>
      </c>
      <c r="L517" s="2" t="str">
        <f t="shared" si="126"/>
        <v>Employed</v>
      </c>
      <c r="M517" s="5" t="s">
        <v>21</v>
      </c>
      <c r="N517" s="2" t="str">
        <f t="shared" si="127"/>
        <v>Master</v>
      </c>
      <c r="O517" s="2" t="str">
        <f t="shared" si="128"/>
        <v>Master</v>
      </c>
      <c r="P517" s="4">
        <v>26376</v>
      </c>
      <c r="Q517" s="4">
        <f t="shared" si="129"/>
        <v>26376</v>
      </c>
      <c r="R517" s="18">
        <f t="shared" si="130"/>
        <v>0.55964353914704013</v>
      </c>
      <c r="S517" s="18" t="str">
        <f t="shared" si="131"/>
        <v>Moderate Borrower</v>
      </c>
      <c r="U517" s="3">
        <f t="shared" si="132"/>
        <v>54.694362017804153</v>
      </c>
      <c r="V517" s="5" t="s">
        <v>26</v>
      </c>
      <c r="W517" s="5" t="s">
        <v>30</v>
      </c>
      <c r="X517" s="4">
        <v>778</v>
      </c>
      <c r="Y517" s="18">
        <v>0.25236931899999998</v>
      </c>
      <c r="Z517" s="5" t="s">
        <v>38</v>
      </c>
      <c r="AA517" s="3">
        <v>29</v>
      </c>
      <c r="AB517" s="4">
        <v>3499</v>
      </c>
      <c r="AC517" s="4">
        <v>3927.5</v>
      </c>
      <c r="AD517" s="4" t="str">
        <f t="shared" si="133"/>
        <v>Low Income</v>
      </c>
      <c r="AE517" s="4">
        <v>17293</v>
      </c>
      <c r="AF517" s="18">
        <v>0.19194133299999999</v>
      </c>
      <c r="AG517" s="3">
        <v>0</v>
      </c>
      <c r="AH517" s="3">
        <v>49</v>
      </c>
      <c r="AI517" s="2" t="str">
        <f t="shared" si="134"/>
        <v>Medium Risk</v>
      </c>
    </row>
    <row r="518" spans="1:35" x14ac:dyDescent="0.25">
      <c r="A518" s="6">
        <v>43617</v>
      </c>
      <c r="B518" s="3">
        <v>46</v>
      </c>
      <c r="C518" s="3" t="str">
        <f t="shared" si="120"/>
        <v>Senior</v>
      </c>
      <c r="D518" s="4">
        <v>35985</v>
      </c>
      <c r="E518" s="4">
        <f t="shared" si="121"/>
        <v>35985</v>
      </c>
      <c r="F518" s="3">
        <v>558</v>
      </c>
      <c r="G518" s="3">
        <f t="shared" si="122"/>
        <v>558</v>
      </c>
      <c r="H518" s="3" t="str">
        <f t="shared" si="123"/>
        <v>Good</v>
      </c>
      <c r="I518" s="5" t="s">
        <v>33</v>
      </c>
      <c r="J518" s="2" t="str">
        <f t="shared" si="124"/>
        <v>Self-Employed</v>
      </c>
      <c r="K518" s="2" t="str">
        <f t="shared" si="125"/>
        <v>Self-Employed</v>
      </c>
      <c r="L518" s="2" t="str">
        <f t="shared" si="126"/>
        <v>Self-Employed</v>
      </c>
      <c r="M518" s="5" t="s">
        <v>21</v>
      </c>
      <c r="N518" s="2" t="str">
        <f t="shared" si="127"/>
        <v>Master</v>
      </c>
      <c r="O518" s="2" t="str">
        <f t="shared" si="128"/>
        <v>Master</v>
      </c>
      <c r="P518" s="4">
        <v>20048</v>
      </c>
      <c r="Q518" s="4">
        <f t="shared" si="129"/>
        <v>20048</v>
      </c>
      <c r="R518" s="18">
        <f t="shared" si="130"/>
        <v>0.55712102264832564</v>
      </c>
      <c r="S518" s="18" t="str">
        <f t="shared" si="131"/>
        <v>Moderate Borrower</v>
      </c>
      <c r="T518" s="3">
        <v>96</v>
      </c>
      <c r="U518" s="3">
        <f t="shared" si="132"/>
        <v>96</v>
      </c>
      <c r="V518" s="5" t="s">
        <v>22</v>
      </c>
      <c r="W518" s="5" t="s">
        <v>27</v>
      </c>
      <c r="X518" s="4">
        <v>230</v>
      </c>
      <c r="Y518" s="18">
        <v>2.9253088E-2</v>
      </c>
      <c r="Z518" s="5" t="s">
        <v>28</v>
      </c>
      <c r="AA518" s="3">
        <v>24</v>
      </c>
      <c r="AB518" s="4">
        <v>3134</v>
      </c>
      <c r="AC518" s="4">
        <v>2998.75</v>
      </c>
      <c r="AD518" s="4" t="str">
        <f t="shared" si="133"/>
        <v>Low Income</v>
      </c>
      <c r="AE518" s="4">
        <v>2962</v>
      </c>
      <c r="AF518" s="18">
        <v>0.25766114400000001</v>
      </c>
      <c r="AG518" s="3">
        <v>0</v>
      </c>
      <c r="AH518" s="3">
        <v>55</v>
      </c>
      <c r="AI518" s="2" t="str">
        <f t="shared" si="134"/>
        <v>High Risk</v>
      </c>
    </row>
    <row r="519" spans="1:35" x14ac:dyDescent="0.25">
      <c r="A519" s="6">
        <v>43618</v>
      </c>
      <c r="B519" s="3">
        <v>28</v>
      </c>
      <c r="C519" s="3" t="str">
        <f t="shared" si="120"/>
        <v>Mid</v>
      </c>
      <c r="D519" s="4">
        <v>30967</v>
      </c>
      <c r="E519" s="4">
        <f t="shared" si="121"/>
        <v>30967</v>
      </c>
      <c r="F519" s="3">
        <v>516</v>
      </c>
      <c r="G519" s="3">
        <f t="shared" si="122"/>
        <v>516</v>
      </c>
      <c r="H519" s="3" t="str">
        <f t="shared" si="123"/>
        <v>Fair</v>
      </c>
      <c r="I519" s="5" t="s">
        <v>52</v>
      </c>
      <c r="J519" s="2" t="str">
        <f t="shared" si="124"/>
        <v>EMPLOYED</v>
      </c>
      <c r="K519" s="2" t="str">
        <f t="shared" si="125"/>
        <v>Employed</v>
      </c>
      <c r="L519" s="2" t="str">
        <f t="shared" si="126"/>
        <v>Employed</v>
      </c>
      <c r="M519" s="5" t="s">
        <v>21</v>
      </c>
      <c r="N519" s="2" t="str">
        <f t="shared" si="127"/>
        <v>Master</v>
      </c>
      <c r="O519" s="2" t="str">
        <f t="shared" si="128"/>
        <v>Master</v>
      </c>
      <c r="P519" s="4">
        <v>45849</v>
      </c>
      <c r="Q519" s="4">
        <f t="shared" si="129"/>
        <v>45849</v>
      </c>
      <c r="R519" s="18">
        <f t="shared" si="130"/>
        <v>1.4805760971356605</v>
      </c>
      <c r="S519" s="18" t="str">
        <f t="shared" si="131"/>
        <v>Aggressive Borrower</v>
      </c>
      <c r="T519" s="3">
        <v>36</v>
      </c>
      <c r="U519" s="3">
        <f t="shared" si="132"/>
        <v>36</v>
      </c>
      <c r="V519" s="5" t="s">
        <v>26</v>
      </c>
      <c r="W519" s="5" t="s">
        <v>30</v>
      </c>
      <c r="X519" s="4">
        <v>270</v>
      </c>
      <c r="Y519" s="18">
        <v>0.60074957500000004</v>
      </c>
      <c r="Z519" s="5" t="s">
        <v>38</v>
      </c>
      <c r="AA519" s="3">
        <v>24</v>
      </c>
      <c r="AB519" s="4">
        <v>3825</v>
      </c>
      <c r="AC519" s="4">
        <v>2580.583333</v>
      </c>
      <c r="AD519" s="4" t="str">
        <f t="shared" si="133"/>
        <v>Low Income</v>
      </c>
      <c r="AE519" s="4">
        <v>56396</v>
      </c>
      <c r="AF519" s="18">
        <v>0.32741880000000001</v>
      </c>
      <c r="AG519" s="3">
        <v>0</v>
      </c>
      <c r="AH519" s="3">
        <v>58</v>
      </c>
      <c r="AI519" s="2" t="str">
        <f t="shared" si="134"/>
        <v>High Risk</v>
      </c>
    </row>
    <row r="520" spans="1:35" x14ac:dyDescent="0.25">
      <c r="A520" s="6">
        <v>43619</v>
      </c>
      <c r="B520" s="3">
        <v>41</v>
      </c>
      <c r="C520" s="3" t="str">
        <f t="shared" si="120"/>
        <v>Senior</v>
      </c>
      <c r="D520" s="4">
        <v>24251</v>
      </c>
      <c r="E520" s="4">
        <f t="shared" si="121"/>
        <v>24251</v>
      </c>
      <c r="F520" s="3">
        <v>549</v>
      </c>
      <c r="G520" s="3">
        <f t="shared" si="122"/>
        <v>549</v>
      </c>
      <c r="H520" s="3" t="str">
        <f t="shared" si="123"/>
        <v>Fair</v>
      </c>
      <c r="I520" s="5" t="s">
        <v>20</v>
      </c>
      <c r="J520" s="2" t="str">
        <f t="shared" si="124"/>
        <v>Employed</v>
      </c>
      <c r="K520" s="2" t="str">
        <f t="shared" si="125"/>
        <v>Employed</v>
      </c>
      <c r="L520" s="2" t="str">
        <f t="shared" si="126"/>
        <v>Employed</v>
      </c>
      <c r="M520" s="5" t="s">
        <v>32</v>
      </c>
      <c r="N520" s="2" t="str">
        <f t="shared" si="127"/>
        <v>High School</v>
      </c>
      <c r="O520" s="2" t="str">
        <f t="shared" si="128"/>
        <v>High School</v>
      </c>
      <c r="P520" s="4">
        <v>19614</v>
      </c>
      <c r="Q520" s="4">
        <f t="shared" si="129"/>
        <v>19614</v>
      </c>
      <c r="R520" s="18">
        <f t="shared" si="130"/>
        <v>0.80879139004577127</v>
      </c>
      <c r="S520" s="18" t="str">
        <f t="shared" si="131"/>
        <v>Moderate Borrower</v>
      </c>
      <c r="T520" s="3">
        <v>12</v>
      </c>
      <c r="U520" s="3">
        <f t="shared" si="132"/>
        <v>12</v>
      </c>
      <c r="V520" s="5" t="s">
        <v>26</v>
      </c>
      <c r="W520" s="5" t="s">
        <v>27</v>
      </c>
      <c r="X520" s="4">
        <v>370</v>
      </c>
      <c r="Y520" s="18">
        <v>0.47409902300000001</v>
      </c>
      <c r="Z520" s="5" t="s">
        <v>24</v>
      </c>
      <c r="AA520" s="3">
        <v>22</v>
      </c>
      <c r="AB520" s="4">
        <v>16295</v>
      </c>
      <c r="AC520" s="4">
        <v>2020.916667</v>
      </c>
      <c r="AD520" s="4" t="str">
        <f t="shared" si="133"/>
        <v>Low Income</v>
      </c>
      <c r="AE520" s="4">
        <v>8005</v>
      </c>
      <c r="AF520" s="18">
        <v>0.186624174</v>
      </c>
      <c r="AG520" s="3">
        <v>0</v>
      </c>
      <c r="AH520" s="3">
        <v>60</v>
      </c>
      <c r="AI520" s="2" t="str">
        <f t="shared" si="134"/>
        <v>High Risk</v>
      </c>
    </row>
    <row r="521" spans="1:35" x14ac:dyDescent="0.25">
      <c r="A521" s="6">
        <v>43620</v>
      </c>
      <c r="B521" s="3">
        <v>49</v>
      </c>
      <c r="C521" s="3" t="str">
        <f t="shared" si="120"/>
        <v>Senior</v>
      </c>
      <c r="D521" s="4">
        <v>51792</v>
      </c>
      <c r="E521" s="4">
        <f t="shared" si="121"/>
        <v>51792</v>
      </c>
      <c r="F521" s="3">
        <v>444</v>
      </c>
      <c r="G521" s="3">
        <f t="shared" si="122"/>
        <v>444</v>
      </c>
      <c r="H521" s="3" t="str">
        <f t="shared" si="123"/>
        <v>Poor</v>
      </c>
      <c r="I521" s="5" t="s">
        <v>20</v>
      </c>
      <c r="J521" s="2" t="str">
        <f t="shared" si="124"/>
        <v>Employed</v>
      </c>
      <c r="K521" s="2" t="str">
        <f t="shared" si="125"/>
        <v>Employed</v>
      </c>
      <c r="L521" s="2" t="str">
        <f t="shared" si="126"/>
        <v>Employed</v>
      </c>
      <c r="M521" s="5" t="s">
        <v>25</v>
      </c>
      <c r="N521" s="2" t="str">
        <f t="shared" si="127"/>
        <v>Associate</v>
      </c>
      <c r="O521" s="2" t="str">
        <f t="shared" si="128"/>
        <v>Associate</v>
      </c>
      <c r="P521" s="4">
        <v>10102</v>
      </c>
      <c r="Q521" s="4">
        <f t="shared" si="129"/>
        <v>10102</v>
      </c>
      <c r="R521" s="18">
        <f t="shared" si="130"/>
        <v>0.19504942848316342</v>
      </c>
      <c r="S521" s="18" t="str">
        <f t="shared" si="131"/>
        <v>Conservative Borrower</v>
      </c>
      <c r="T521" s="3">
        <v>72</v>
      </c>
      <c r="U521" s="3">
        <f t="shared" si="132"/>
        <v>72</v>
      </c>
      <c r="V521" s="5" t="s">
        <v>22</v>
      </c>
      <c r="W521" s="5" t="s">
        <v>27</v>
      </c>
      <c r="X521" s="4">
        <v>429</v>
      </c>
      <c r="Y521" s="18">
        <v>0.21025964</v>
      </c>
      <c r="Z521" s="5" t="s">
        <v>28</v>
      </c>
      <c r="AA521" s="3">
        <v>21</v>
      </c>
      <c r="AB521" s="4">
        <v>882</v>
      </c>
      <c r="AC521" s="4">
        <v>4316</v>
      </c>
      <c r="AD521" s="4" t="str">
        <f t="shared" si="133"/>
        <v>Low Income</v>
      </c>
      <c r="AE521" s="4">
        <v>24577</v>
      </c>
      <c r="AF521" s="18">
        <v>0.25578500300000001</v>
      </c>
      <c r="AG521" s="3">
        <v>1</v>
      </c>
      <c r="AH521" s="3">
        <v>40.799999999999997</v>
      </c>
      <c r="AI521" s="2" t="str">
        <f t="shared" si="134"/>
        <v>Medium Risk</v>
      </c>
    </row>
    <row r="522" spans="1:35" x14ac:dyDescent="0.25">
      <c r="A522" s="6">
        <v>43621</v>
      </c>
      <c r="B522" s="3">
        <v>19</v>
      </c>
      <c r="C522" s="3" t="str">
        <f t="shared" si="120"/>
        <v>Young</v>
      </c>
      <c r="D522" s="4">
        <v>29548</v>
      </c>
      <c r="E522" s="4">
        <f t="shared" si="121"/>
        <v>29548</v>
      </c>
      <c r="F522" s="3">
        <v>510</v>
      </c>
      <c r="G522" s="3">
        <f t="shared" si="122"/>
        <v>510</v>
      </c>
      <c r="H522" s="3" t="str">
        <f t="shared" si="123"/>
        <v>Fair</v>
      </c>
      <c r="I522" s="5" t="s">
        <v>20</v>
      </c>
      <c r="J522" s="2" t="str">
        <f t="shared" si="124"/>
        <v>Employed</v>
      </c>
      <c r="K522" s="2" t="str">
        <f t="shared" si="125"/>
        <v>Employed</v>
      </c>
      <c r="L522" s="2" t="str">
        <f t="shared" si="126"/>
        <v>Employed</v>
      </c>
      <c r="M522" s="5" t="s">
        <v>29</v>
      </c>
      <c r="N522" s="2" t="str">
        <f t="shared" si="127"/>
        <v>Bachelor</v>
      </c>
      <c r="O522" s="2" t="str">
        <f t="shared" si="128"/>
        <v>Bachelor</v>
      </c>
      <c r="P522" s="4">
        <v>20836</v>
      </c>
      <c r="Q522" s="4">
        <f t="shared" si="129"/>
        <v>20836</v>
      </c>
      <c r="R522" s="18">
        <f t="shared" si="130"/>
        <v>0.70515770948964396</v>
      </c>
      <c r="S522" s="18" t="str">
        <f t="shared" si="131"/>
        <v>Moderate Borrower</v>
      </c>
      <c r="T522" s="3">
        <v>24</v>
      </c>
      <c r="U522" s="3">
        <f t="shared" si="132"/>
        <v>24</v>
      </c>
      <c r="V522" s="5" t="s">
        <v>22</v>
      </c>
      <c r="W522" s="5" t="s">
        <v>30</v>
      </c>
      <c r="X522" s="4">
        <v>230</v>
      </c>
      <c r="Y522" s="18">
        <v>6.0667925999999997E-2</v>
      </c>
      <c r="Z522" s="5" t="s">
        <v>31</v>
      </c>
      <c r="AA522" s="3">
        <v>16</v>
      </c>
      <c r="AB522" s="4">
        <v>1711</v>
      </c>
      <c r="AC522" s="4">
        <v>2462.333333</v>
      </c>
      <c r="AD522" s="4" t="str">
        <f t="shared" si="133"/>
        <v>Low Income</v>
      </c>
      <c r="AE522" s="4">
        <v>195517</v>
      </c>
      <c r="AF522" s="18">
        <v>0.25887682499999998</v>
      </c>
      <c r="AG522" s="3">
        <v>0</v>
      </c>
      <c r="AH522" s="3">
        <v>48</v>
      </c>
      <c r="AI522" s="2" t="str">
        <f t="shared" si="134"/>
        <v>Medium Risk</v>
      </c>
    </row>
    <row r="523" spans="1:35" x14ac:dyDescent="0.25">
      <c r="A523" s="6">
        <v>43622</v>
      </c>
      <c r="B523" s="3">
        <v>46</v>
      </c>
      <c r="C523" s="3" t="str">
        <f t="shared" si="120"/>
        <v>Senior</v>
      </c>
      <c r="D523" s="4">
        <v>127245</v>
      </c>
      <c r="E523" s="4">
        <f t="shared" si="121"/>
        <v>127245</v>
      </c>
      <c r="G523" s="3">
        <f t="shared" si="122"/>
        <v>568.53571428571433</v>
      </c>
      <c r="H523" s="3" t="str">
        <f t="shared" si="123"/>
        <v>Good</v>
      </c>
      <c r="I523" s="5" t="s">
        <v>20</v>
      </c>
      <c r="J523" s="2" t="str">
        <f t="shared" si="124"/>
        <v>Employed</v>
      </c>
      <c r="K523" s="2" t="str">
        <f t="shared" si="125"/>
        <v>Employed</v>
      </c>
      <c r="L523" s="2" t="str">
        <f t="shared" si="126"/>
        <v>Employed</v>
      </c>
      <c r="M523" s="5" t="s">
        <v>29</v>
      </c>
      <c r="N523" s="2" t="str">
        <f t="shared" si="127"/>
        <v>Bachelor</v>
      </c>
      <c r="O523" s="2" t="str">
        <f t="shared" si="128"/>
        <v>Bachelor</v>
      </c>
      <c r="P523" s="4">
        <v>13962</v>
      </c>
      <c r="Q523" s="4">
        <f t="shared" si="129"/>
        <v>13962</v>
      </c>
      <c r="R523" s="18">
        <f t="shared" si="130"/>
        <v>0.10972533301897913</v>
      </c>
      <c r="S523" s="18" t="str">
        <f t="shared" si="131"/>
        <v>Conservative Borrower</v>
      </c>
      <c r="T523" s="3">
        <v>24</v>
      </c>
      <c r="U523" s="3">
        <f t="shared" si="132"/>
        <v>24</v>
      </c>
      <c r="V523" s="5" t="s">
        <v>22</v>
      </c>
      <c r="W523" s="5" t="s">
        <v>27</v>
      </c>
      <c r="X523" s="4">
        <v>522</v>
      </c>
      <c r="Y523" s="18">
        <v>0.104831431</v>
      </c>
      <c r="Z523" s="5" t="s">
        <v>28</v>
      </c>
      <c r="AA523" s="3">
        <v>15</v>
      </c>
      <c r="AB523" s="4">
        <v>20231</v>
      </c>
      <c r="AC523" s="4">
        <v>10603.75</v>
      </c>
      <c r="AD523" s="4" t="str">
        <f t="shared" si="133"/>
        <v>Medium Income</v>
      </c>
      <c r="AE523" s="4">
        <v>37704</v>
      </c>
      <c r="AF523" s="18">
        <v>0.19473322200000001</v>
      </c>
      <c r="AG523" s="3">
        <v>1</v>
      </c>
      <c r="AH523" s="3">
        <v>38.4</v>
      </c>
      <c r="AI523" s="2" t="str">
        <f t="shared" si="134"/>
        <v>Low Risk</v>
      </c>
    </row>
    <row r="524" spans="1:35" x14ac:dyDescent="0.25">
      <c r="A524" s="6">
        <v>43623</v>
      </c>
      <c r="B524" s="3">
        <v>32</v>
      </c>
      <c r="C524" s="3" t="str">
        <f t="shared" si="120"/>
        <v>Mid</v>
      </c>
      <c r="D524" s="4">
        <v>84197</v>
      </c>
      <c r="E524" s="4">
        <f t="shared" si="121"/>
        <v>84197</v>
      </c>
      <c r="F524" s="3">
        <v>590</v>
      </c>
      <c r="G524" s="3">
        <f t="shared" si="122"/>
        <v>590</v>
      </c>
      <c r="H524" s="3" t="str">
        <f t="shared" si="123"/>
        <v>Good</v>
      </c>
      <c r="I524" s="5" t="s">
        <v>20</v>
      </c>
      <c r="J524" s="2" t="str">
        <f t="shared" si="124"/>
        <v>Employed</v>
      </c>
      <c r="K524" s="2" t="str">
        <f t="shared" si="125"/>
        <v>Employed</v>
      </c>
      <c r="L524" s="2" t="str">
        <f t="shared" si="126"/>
        <v>Employed</v>
      </c>
      <c r="M524" s="5" t="s">
        <v>25</v>
      </c>
      <c r="N524" s="2" t="str">
        <f t="shared" si="127"/>
        <v>Associate</v>
      </c>
      <c r="O524" s="2" t="str">
        <f t="shared" si="128"/>
        <v>Associate</v>
      </c>
      <c r="P524" s="4">
        <v>11266</v>
      </c>
      <c r="Q524" s="4">
        <f t="shared" si="129"/>
        <v>11266</v>
      </c>
      <c r="R524" s="18">
        <f t="shared" si="130"/>
        <v>0.13380524246707126</v>
      </c>
      <c r="S524" s="18" t="str">
        <f t="shared" si="131"/>
        <v>Conservative Borrower</v>
      </c>
      <c r="T524" s="3">
        <v>24</v>
      </c>
      <c r="U524" s="3">
        <f t="shared" si="132"/>
        <v>24</v>
      </c>
      <c r="V524" s="5" t="s">
        <v>26</v>
      </c>
      <c r="W524" s="5" t="s">
        <v>23</v>
      </c>
      <c r="X524" s="4">
        <v>628</v>
      </c>
      <c r="Y524" s="18">
        <v>9.7557752999999997E-2</v>
      </c>
      <c r="Z524" s="5" t="s">
        <v>31</v>
      </c>
      <c r="AA524" s="3">
        <v>18</v>
      </c>
      <c r="AB524" s="4">
        <v>538</v>
      </c>
      <c r="AC524" s="4">
        <v>7016.4166670000004</v>
      </c>
      <c r="AD524" s="4" t="str">
        <f t="shared" si="133"/>
        <v>Medium Income</v>
      </c>
      <c r="AE524" s="4">
        <v>95513</v>
      </c>
      <c r="AF524" s="18">
        <v>0.18648494500000001</v>
      </c>
      <c r="AG524" s="3">
        <v>1</v>
      </c>
      <c r="AH524" s="3">
        <v>38.4</v>
      </c>
      <c r="AI524" s="2" t="str">
        <f t="shared" si="134"/>
        <v>Low Risk</v>
      </c>
    </row>
    <row r="525" spans="1:35" x14ac:dyDescent="0.25">
      <c r="A525" s="6">
        <v>43624</v>
      </c>
      <c r="B525" s="3">
        <v>46</v>
      </c>
      <c r="C525" s="3" t="str">
        <f t="shared" si="120"/>
        <v>Senior</v>
      </c>
      <c r="D525" s="4">
        <v>79036</v>
      </c>
      <c r="E525" s="4">
        <f t="shared" si="121"/>
        <v>79036</v>
      </c>
      <c r="F525" s="3">
        <v>609</v>
      </c>
      <c r="G525" s="3">
        <f t="shared" si="122"/>
        <v>609</v>
      </c>
      <c r="H525" s="3" t="str">
        <f t="shared" si="123"/>
        <v>Good</v>
      </c>
      <c r="I525" s="5" t="s">
        <v>20</v>
      </c>
      <c r="J525" s="2" t="str">
        <f t="shared" si="124"/>
        <v>Employed</v>
      </c>
      <c r="K525" s="2" t="str">
        <f t="shared" si="125"/>
        <v>Employed</v>
      </c>
      <c r="L525" s="2" t="str">
        <f t="shared" si="126"/>
        <v>Employed</v>
      </c>
      <c r="M525" s="5" t="s">
        <v>29</v>
      </c>
      <c r="N525" s="2" t="str">
        <f t="shared" si="127"/>
        <v>Bachelor</v>
      </c>
      <c r="O525" s="2" t="str">
        <f t="shared" si="128"/>
        <v>Bachelor</v>
      </c>
      <c r="P525" s="4">
        <v>21585</v>
      </c>
      <c r="Q525" s="4">
        <f t="shared" si="129"/>
        <v>21585</v>
      </c>
      <c r="R525" s="18">
        <f t="shared" si="130"/>
        <v>0.2731033959208462</v>
      </c>
      <c r="S525" s="18" t="str">
        <f t="shared" si="131"/>
        <v>Conservative Borrower</v>
      </c>
      <c r="T525" s="3">
        <v>108</v>
      </c>
      <c r="U525" s="3">
        <f t="shared" si="132"/>
        <v>108</v>
      </c>
      <c r="V525" s="5" t="s">
        <v>22</v>
      </c>
      <c r="W525" s="5" t="s">
        <v>30</v>
      </c>
      <c r="X525" s="4">
        <v>442</v>
      </c>
      <c r="Y525" s="18">
        <v>8.9958078999999996E-2</v>
      </c>
      <c r="Z525" s="5" t="s">
        <v>28</v>
      </c>
      <c r="AA525" s="3">
        <v>18</v>
      </c>
      <c r="AB525" s="4">
        <v>3140</v>
      </c>
      <c r="AC525" s="4">
        <v>6586.3333329999996</v>
      </c>
      <c r="AD525" s="4" t="str">
        <f t="shared" si="133"/>
        <v>Medium Income</v>
      </c>
      <c r="AE525" s="4">
        <v>48437</v>
      </c>
      <c r="AF525" s="18">
        <v>0.23397557599999999</v>
      </c>
      <c r="AG525" s="3">
        <v>0</v>
      </c>
      <c r="AH525" s="3">
        <v>53</v>
      </c>
      <c r="AI525" s="2" t="str">
        <f t="shared" si="134"/>
        <v>Medium Risk</v>
      </c>
    </row>
    <row r="526" spans="1:35" x14ac:dyDescent="0.25">
      <c r="A526" s="6">
        <v>43625</v>
      </c>
      <c r="B526" s="3">
        <v>30</v>
      </c>
      <c r="C526" s="3" t="str">
        <f t="shared" si="120"/>
        <v>Mid</v>
      </c>
      <c r="D526" s="4">
        <v>56699</v>
      </c>
      <c r="E526" s="4">
        <f t="shared" si="121"/>
        <v>56699</v>
      </c>
      <c r="F526" s="3">
        <v>524</v>
      </c>
      <c r="G526" s="3">
        <f t="shared" si="122"/>
        <v>524</v>
      </c>
      <c r="H526" s="3" t="str">
        <f t="shared" si="123"/>
        <v>Fair</v>
      </c>
      <c r="I526" s="5" t="s">
        <v>20</v>
      </c>
      <c r="J526" s="2" t="str">
        <f t="shared" si="124"/>
        <v>Employed</v>
      </c>
      <c r="K526" s="2" t="str">
        <f t="shared" si="125"/>
        <v>Employed</v>
      </c>
      <c r="L526" s="2" t="str">
        <f t="shared" si="126"/>
        <v>Employed</v>
      </c>
      <c r="N526" s="2" t="str">
        <f t="shared" si="127"/>
        <v/>
      </c>
      <c r="O526" s="2" t="str">
        <f t="shared" si="128"/>
        <v>Bachelor</v>
      </c>
      <c r="P526" s="4">
        <v>19173</v>
      </c>
      <c r="Q526" s="4">
        <f t="shared" si="129"/>
        <v>19173</v>
      </c>
      <c r="R526" s="18">
        <f t="shared" si="130"/>
        <v>0.33815411206546853</v>
      </c>
      <c r="S526" s="18" t="str">
        <f t="shared" si="131"/>
        <v>Conservative Borrower</v>
      </c>
      <c r="T526" s="3">
        <v>36</v>
      </c>
      <c r="U526" s="3">
        <f t="shared" si="132"/>
        <v>36</v>
      </c>
      <c r="V526" s="5" t="s">
        <v>22</v>
      </c>
      <c r="W526" s="5" t="s">
        <v>30</v>
      </c>
      <c r="X526" s="4">
        <v>370</v>
      </c>
      <c r="Y526" s="18">
        <v>0.23316624999999999</v>
      </c>
      <c r="Z526" s="5" t="s">
        <v>24</v>
      </c>
      <c r="AA526" s="3">
        <v>24</v>
      </c>
      <c r="AB526" s="4">
        <v>6949</v>
      </c>
      <c r="AC526" s="4">
        <v>4724.9166670000004</v>
      </c>
      <c r="AD526" s="4" t="str">
        <f t="shared" si="133"/>
        <v>Low Income</v>
      </c>
      <c r="AE526" s="4">
        <v>50669</v>
      </c>
      <c r="AF526" s="18">
        <v>0.20810978399999999</v>
      </c>
      <c r="AG526" s="3">
        <v>0</v>
      </c>
      <c r="AH526" s="3">
        <v>53</v>
      </c>
      <c r="AI526" s="2" t="str">
        <f t="shared" si="134"/>
        <v>Medium Risk</v>
      </c>
    </row>
    <row r="527" spans="1:35" x14ac:dyDescent="0.25">
      <c r="A527" s="6">
        <v>43626</v>
      </c>
      <c r="B527" s="3">
        <v>18</v>
      </c>
      <c r="C527" s="3" t="str">
        <f t="shared" si="120"/>
        <v>Young</v>
      </c>
      <c r="D527" s="4">
        <v>15844</v>
      </c>
      <c r="E527" s="4">
        <f t="shared" si="121"/>
        <v>15844</v>
      </c>
      <c r="F527" s="3">
        <v>558</v>
      </c>
      <c r="G527" s="3">
        <f t="shared" si="122"/>
        <v>558</v>
      </c>
      <c r="H527" s="3" t="str">
        <f t="shared" si="123"/>
        <v>Good</v>
      </c>
      <c r="I527" s="5" t="s">
        <v>20</v>
      </c>
      <c r="J527" s="2" t="str">
        <f t="shared" si="124"/>
        <v>Employed</v>
      </c>
      <c r="K527" s="2" t="str">
        <f t="shared" si="125"/>
        <v>Employed</v>
      </c>
      <c r="L527" s="2" t="str">
        <f t="shared" si="126"/>
        <v>Employed</v>
      </c>
      <c r="M527" s="5" t="s">
        <v>29</v>
      </c>
      <c r="N527" s="2" t="str">
        <f t="shared" si="127"/>
        <v>Bachelor</v>
      </c>
      <c r="O527" s="2" t="str">
        <f t="shared" si="128"/>
        <v>Bachelor</v>
      </c>
      <c r="P527" s="4">
        <v>12215</v>
      </c>
      <c r="Q527" s="4">
        <f t="shared" si="129"/>
        <v>12215</v>
      </c>
      <c r="R527" s="18">
        <f t="shared" si="130"/>
        <v>0.7709543044685685</v>
      </c>
      <c r="S527" s="18" t="str">
        <f t="shared" si="131"/>
        <v>Moderate Borrower</v>
      </c>
      <c r="T527" s="3">
        <v>48</v>
      </c>
      <c r="U527" s="3">
        <f t="shared" si="132"/>
        <v>48</v>
      </c>
      <c r="V527" s="5" t="s">
        <v>22</v>
      </c>
      <c r="W527" s="5" t="s">
        <v>34</v>
      </c>
      <c r="X527" s="4">
        <v>366</v>
      </c>
      <c r="Y527" s="18">
        <v>0.27521224100000002</v>
      </c>
      <c r="Z527" s="5" t="s">
        <v>38</v>
      </c>
      <c r="AA527" s="3">
        <v>34</v>
      </c>
      <c r="AB527" s="4">
        <v>1021</v>
      </c>
      <c r="AC527" s="4">
        <v>1320.333333</v>
      </c>
      <c r="AD527" s="4" t="str">
        <f t="shared" si="133"/>
        <v>Low Income</v>
      </c>
      <c r="AE527" s="4">
        <v>78381</v>
      </c>
      <c r="AF527" s="18">
        <v>0.25602396999999999</v>
      </c>
      <c r="AG527" s="3">
        <v>0</v>
      </c>
      <c r="AH527" s="3">
        <v>52</v>
      </c>
      <c r="AI527" s="2" t="str">
        <f t="shared" si="134"/>
        <v>Medium Risk</v>
      </c>
    </row>
    <row r="528" spans="1:35" x14ac:dyDescent="0.25">
      <c r="A528" s="6">
        <v>43627</v>
      </c>
      <c r="B528" s="3">
        <v>20</v>
      </c>
      <c r="C528" s="3" t="str">
        <f t="shared" si="120"/>
        <v>Young</v>
      </c>
      <c r="E528" s="4">
        <f t="shared" si="121"/>
        <v>183936.99995999999</v>
      </c>
      <c r="F528" s="3">
        <v>527</v>
      </c>
      <c r="G528" s="3">
        <f t="shared" si="122"/>
        <v>527</v>
      </c>
      <c r="H528" s="3" t="str">
        <f t="shared" si="123"/>
        <v>Fair</v>
      </c>
      <c r="I528" s="5" t="s">
        <v>20</v>
      </c>
      <c r="J528" s="2" t="str">
        <f t="shared" si="124"/>
        <v>Employed</v>
      </c>
      <c r="K528" s="2" t="str">
        <f t="shared" si="125"/>
        <v>Employed</v>
      </c>
      <c r="L528" s="2" t="str">
        <f t="shared" si="126"/>
        <v>Employed</v>
      </c>
      <c r="M528" s="5" t="s">
        <v>29</v>
      </c>
      <c r="N528" s="2" t="str">
        <f t="shared" si="127"/>
        <v>Bachelor</v>
      </c>
      <c r="O528" s="2" t="str">
        <f t="shared" si="128"/>
        <v>Bachelor</v>
      </c>
      <c r="P528" s="4">
        <v>12758</v>
      </c>
      <c r="Q528" s="4">
        <f t="shared" si="129"/>
        <v>12758</v>
      </c>
      <c r="R528" s="18">
        <f t="shared" si="130"/>
        <v>6.9360705039086368E-2</v>
      </c>
      <c r="S528" s="18" t="str">
        <f t="shared" si="131"/>
        <v>Conservative Borrower</v>
      </c>
      <c r="U528" s="3">
        <f t="shared" si="132"/>
        <v>52.551724137931032</v>
      </c>
      <c r="V528" s="5" t="s">
        <v>35</v>
      </c>
      <c r="W528" s="5" t="s">
        <v>27</v>
      </c>
      <c r="X528" s="4">
        <v>352</v>
      </c>
      <c r="Y528" s="18">
        <v>0.36736671199999998</v>
      </c>
      <c r="Z528" s="5" t="s">
        <v>28</v>
      </c>
      <c r="AA528" s="3">
        <v>22</v>
      </c>
      <c r="AB528" s="4">
        <v>796</v>
      </c>
      <c r="AC528" s="4">
        <v>15328.083329999999</v>
      </c>
      <c r="AD528" s="4" t="str">
        <f t="shared" si="133"/>
        <v>High Income</v>
      </c>
      <c r="AE528" s="4">
        <v>42471</v>
      </c>
      <c r="AF528" s="18">
        <v>0.218729544</v>
      </c>
      <c r="AG528" s="3">
        <v>1</v>
      </c>
      <c r="AH528" s="3">
        <v>41.6</v>
      </c>
      <c r="AI528" s="2" t="str">
        <f t="shared" si="134"/>
        <v>Medium Risk</v>
      </c>
    </row>
    <row r="529" spans="1:35" x14ac:dyDescent="0.25">
      <c r="A529" s="6">
        <v>43628</v>
      </c>
      <c r="B529" s="3">
        <v>40</v>
      </c>
      <c r="C529" s="3" t="str">
        <f t="shared" si="120"/>
        <v>Senior</v>
      </c>
      <c r="D529" s="4">
        <v>42120</v>
      </c>
      <c r="E529" s="4">
        <f t="shared" si="121"/>
        <v>42120</v>
      </c>
      <c r="F529" s="3">
        <v>547</v>
      </c>
      <c r="G529" s="3">
        <f t="shared" si="122"/>
        <v>547</v>
      </c>
      <c r="H529" s="3" t="str">
        <f t="shared" si="123"/>
        <v>Fair</v>
      </c>
      <c r="J529" s="2" t="str">
        <f t="shared" si="124"/>
        <v/>
      </c>
      <c r="K529" s="2" t="str">
        <f t="shared" si="125"/>
        <v/>
      </c>
      <c r="L529" s="2" t="str">
        <f t="shared" si="126"/>
        <v>Employed</v>
      </c>
      <c r="M529" s="5" t="s">
        <v>29</v>
      </c>
      <c r="N529" s="2" t="str">
        <f t="shared" si="127"/>
        <v>Bachelor</v>
      </c>
      <c r="O529" s="2" t="str">
        <f t="shared" si="128"/>
        <v>Bachelor</v>
      </c>
      <c r="P529" s="4">
        <v>16251</v>
      </c>
      <c r="Q529" s="4">
        <f t="shared" si="129"/>
        <v>16251</v>
      </c>
      <c r="R529" s="18">
        <f t="shared" si="130"/>
        <v>0.38582621082621082</v>
      </c>
      <c r="S529" s="18" t="str">
        <f t="shared" si="131"/>
        <v>Conservative Borrower</v>
      </c>
      <c r="T529" s="3">
        <v>72</v>
      </c>
      <c r="U529" s="3">
        <f t="shared" si="132"/>
        <v>72</v>
      </c>
      <c r="V529" s="5" t="s">
        <v>26</v>
      </c>
      <c r="W529" s="5" t="s">
        <v>27</v>
      </c>
      <c r="X529" s="4">
        <v>360</v>
      </c>
      <c r="Y529" s="18">
        <v>0.28194388599999998</v>
      </c>
      <c r="Z529" s="5" t="s">
        <v>28</v>
      </c>
      <c r="AA529" s="3">
        <v>24</v>
      </c>
      <c r="AB529" s="4">
        <v>2718</v>
      </c>
      <c r="AC529" s="4">
        <v>3510</v>
      </c>
      <c r="AD529" s="4" t="str">
        <f t="shared" si="133"/>
        <v>Low Income</v>
      </c>
      <c r="AE529" s="4">
        <v>228076</v>
      </c>
      <c r="AF529" s="18">
        <v>0.24753919899999999</v>
      </c>
      <c r="AG529" s="3">
        <v>1</v>
      </c>
      <c r="AH529" s="3">
        <v>40</v>
      </c>
      <c r="AI529" s="2" t="str">
        <f t="shared" si="134"/>
        <v>Medium Risk</v>
      </c>
    </row>
    <row r="530" spans="1:35" x14ac:dyDescent="0.25">
      <c r="A530" s="6">
        <v>43629</v>
      </c>
      <c r="B530" s="3">
        <v>43</v>
      </c>
      <c r="C530" s="3" t="str">
        <f t="shared" si="120"/>
        <v>Senior</v>
      </c>
      <c r="D530" s="4">
        <v>78910</v>
      </c>
      <c r="E530" s="4">
        <f t="shared" si="121"/>
        <v>78910</v>
      </c>
      <c r="F530" s="3">
        <v>580</v>
      </c>
      <c r="G530" s="3">
        <f t="shared" si="122"/>
        <v>580</v>
      </c>
      <c r="H530" s="3" t="str">
        <f t="shared" si="123"/>
        <v>Good</v>
      </c>
      <c r="I530" s="5" t="s">
        <v>45</v>
      </c>
      <c r="J530" s="2" t="str">
        <f t="shared" si="124"/>
        <v>Unemployed</v>
      </c>
      <c r="K530" s="2" t="str">
        <f t="shared" si="125"/>
        <v>Unemployed</v>
      </c>
      <c r="L530" s="2" t="str">
        <f t="shared" si="126"/>
        <v>Unemployed</v>
      </c>
      <c r="M530" s="5" t="s">
        <v>32</v>
      </c>
      <c r="N530" s="2" t="str">
        <f t="shared" si="127"/>
        <v>High School</v>
      </c>
      <c r="O530" s="2" t="str">
        <f t="shared" si="128"/>
        <v>High School</v>
      </c>
      <c r="P530" s="4">
        <v>8723</v>
      </c>
      <c r="Q530" s="4">
        <f t="shared" si="129"/>
        <v>8723</v>
      </c>
      <c r="R530" s="18">
        <f t="shared" si="130"/>
        <v>0.11054365733113673</v>
      </c>
      <c r="S530" s="18" t="str">
        <f t="shared" si="131"/>
        <v>Conservative Borrower</v>
      </c>
      <c r="T530" s="3">
        <v>48</v>
      </c>
      <c r="U530" s="3">
        <f t="shared" si="132"/>
        <v>48</v>
      </c>
      <c r="V530" s="5" t="s">
        <v>26</v>
      </c>
      <c r="W530" s="5" t="s">
        <v>30</v>
      </c>
      <c r="X530" s="4">
        <v>241</v>
      </c>
      <c r="Y530" s="18">
        <v>0.294661591</v>
      </c>
      <c r="Z530" s="5" t="s">
        <v>38</v>
      </c>
      <c r="AA530" s="3">
        <v>17</v>
      </c>
      <c r="AB530" s="4">
        <v>2095</v>
      </c>
      <c r="AC530" s="4">
        <v>6575.8333329999996</v>
      </c>
      <c r="AD530" s="4" t="str">
        <f t="shared" si="133"/>
        <v>Medium Income</v>
      </c>
      <c r="AE530" s="4">
        <v>322668</v>
      </c>
      <c r="AF530" s="18">
        <v>0.24523662099999999</v>
      </c>
      <c r="AG530" s="3">
        <v>0</v>
      </c>
      <c r="AH530" s="3">
        <v>52</v>
      </c>
      <c r="AI530" s="2" t="str">
        <f t="shared" si="134"/>
        <v>Medium Risk</v>
      </c>
    </row>
    <row r="531" spans="1:35" x14ac:dyDescent="0.25">
      <c r="A531" s="6">
        <v>43630</v>
      </c>
      <c r="B531" s="3">
        <v>29</v>
      </c>
      <c r="C531" s="3" t="str">
        <f t="shared" si="120"/>
        <v>Mid</v>
      </c>
      <c r="D531" s="4">
        <v>95344</v>
      </c>
      <c r="E531" s="4">
        <f t="shared" si="121"/>
        <v>95344</v>
      </c>
      <c r="F531" s="3">
        <v>527</v>
      </c>
      <c r="G531" s="3">
        <f t="shared" si="122"/>
        <v>527</v>
      </c>
      <c r="H531" s="3" t="str">
        <f t="shared" si="123"/>
        <v>Fair</v>
      </c>
      <c r="I531" s="5" t="s">
        <v>20</v>
      </c>
      <c r="J531" s="2" t="str">
        <f t="shared" si="124"/>
        <v>Employed</v>
      </c>
      <c r="K531" s="2" t="str">
        <f t="shared" si="125"/>
        <v>Employed</v>
      </c>
      <c r="L531" s="2" t="str">
        <f t="shared" si="126"/>
        <v>Employed</v>
      </c>
      <c r="M531" s="5" t="s">
        <v>21</v>
      </c>
      <c r="N531" s="2" t="str">
        <f t="shared" si="127"/>
        <v>Master</v>
      </c>
      <c r="O531" s="2" t="str">
        <f t="shared" si="128"/>
        <v>Master</v>
      </c>
      <c r="P531" s="4">
        <v>28097</v>
      </c>
      <c r="Q531" s="4">
        <f t="shared" si="129"/>
        <v>28097</v>
      </c>
      <c r="R531" s="18">
        <f t="shared" si="130"/>
        <v>0.29469080382614532</v>
      </c>
      <c r="S531" s="18" t="str">
        <f t="shared" si="131"/>
        <v>Conservative Borrower</v>
      </c>
      <c r="T531" s="3">
        <v>84</v>
      </c>
      <c r="U531" s="3">
        <f t="shared" si="132"/>
        <v>84</v>
      </c>
      <c r="V531" s="5" t="s">
        <v>22</v>
      </c>
      <c r="W531" s="5" t="s">
        <v>30</v>
      </c>
      <c r="X531" s="4">
        <v>378</v>
      </c>
      <c r="Y531" s="18">
        <v>0.59134363099999998</v>
      </c>
      <c r="Z531" s="5" t="s">
        <v>38</v>
      </c>
      <c r="AA531" s="3">
        <v>23</v>
      </c>
      <c r="AB531" s="4">
        <v>1494</v>
      </c>
      <c r="AC531" s="4">
        <v>7945.3333329999996</v>
      </c>
      <c r="AD531" s="4" t="str">
        <f t="shared" si="133"/>
        <v>Medium Income</v>
      </c>
      <c r="AE531" s="4">
        <v>11429</v>
      </c>
      <c r="AF531" s="18">
        <v>0.305547876</v>
      </c>
      <c r="AG531" s="3">
        <v>0</v>
      </c>
      <c r="AH531" s="3">
        <v>56</v>
      </c>
      <c r="AI531" s="2" t="str">
        <f t="shared" si="134"/>
        <v>High Risk</v>
      </c>
    </row>
    <row r="532" spans="1:35" x14ac:dyDescent="0.25">
      <c r="A532" s="6">
        <v>43631</v>
      </c>
      <c r="B532" s="3">
        <v>47</v>
      </c>
      <c r="C532" s="3" t="str">
        <f t="shared" si="120"/>
        <v>Senior</v>
      </c>
      <c r="D532" s="4">
        <v>26417</v>
      </c>
      <c r="E532" s="4">
        <f t="shared" si="121"/>
        <v>26417</v>
      </c>
      <c r="F532" s="3">
        <v>632</v>
      </c>
      <c r="G532" s="3">
        <f t="shared" si="122"/>
        <v>632</v>
      </c>
      <c r="H532" s="3" t="str">
        <f t="shared" si="123"/>
        <v>Good</v>
      </c>
      <c r="I532" s="5" t="s">
        <v>45</v>
      </c>
      <c r="J532" s="2" t="str">
        <f t="shared" si="124"/>
        <v>Unemployed</v>
      </c>
      <c r="K532" s="2" t="str">
        <f t="shared" si="125"/>
        <v>Unemployed</v>
      </c>
      <c r="L532" s="2" t="str">
        <f t="shared" si="126"/>
        <v>Unemployed</v>
      </c>
      <c r="M532" s="5" t="s">
        <v>32</v>
      </c>
      <c r="N532" s="2" t="str">
        <f t="shared" si="127"/>
        <v>High School</v>
      </c>
      <c r="O532" s="2" t="str">
        <f t="shared" si="128"/>
        <v>High School</v>
      </c>
      <c r="P532" s="4">
        <v>32006</v>
      </c>
      <c r="Q532" s="4">
        <f t="shared" si="129"/>
        <v>32006</v>
      </c>
      <c r="R532" s="18">
        <f t="shared" si="130"/>
        <v>1.2115683082863307</v>
      </c>
      <c r="S532" s="18" t="str">
        <f t="shared" si="131"/>
        <v>Aggressive Borrower</v>
      </c>
      <c r="T532" s="3">
        <v>60</v>
      </c>
      <c r="U532" s="3">
        <f t="shared" si="132"/>
        <v>60</v>
      </c>
      <c r="V532" s="5" t="s">
        <v>35</v>
      </c>
      <c r="W532" s="5" t="s">
        <v>27</v>
      </c>
      <c r="X532" s="4">
        <v>305</v>
      </c>
      <c r="Y532" s="18">
        <v>0.22234563800000001</v>
      </c>
      <c r="Z532" s="5" t="s">
        <v>38</v>
      </c>
      <c r="AA532" s="3">
        <v>26</v>
      </c>
      <c r="AB532" s="4">
        <v>7969</v>
      </c>
      <c r="AC532" s="4">
        <v>2201.416667</v>
      </c>
      <c r="AD532" s="4" t="str">
        <f t="shared" si="133"/>
        <v>Low Income</v>
      </c>
      <c r="AE532" s="4">
        <v>4096</v>
      </c>
      <c r="AF532" s="18">
        <v>0.25830019799999998</v>
      </c>
      <c r="AG532" s="3">
        <v>0</v>
      </c>
      <c r="AH532" s="3">
        <v>53</v>
      </c>
      <c r="AI532" s="2" t="str">
        <f t="shared" si="134"/>
        <v>Medium Risk</v>
      </c>
    </row>
    <row r="533" spans="1:35" x14ac:dyDescent="0.25">
      <c r="A533" s="6">
        <v>43632</v>
      </c>
      <c r="B533" s="3">
        <v>20</v>
      </c>
      <c r="C533" s="3" t="str">
        <f t="shared" si="120"/>
        <v>Young</v>
      </c>
      <c r="D533" s="4">
        <v>25531</v>
      </c>
      <c r="E533" s="4">
        <f t="shared" si="121"/>
        <v>25531</v>
      </c>
      <c r="F533" s="3">
        <v>445</v>
      </c>
      <c r="G533" s="3">
        <f t="shared" si="122"/>
        <v>445</v>
      </c>
      <c r="H533" s="3" t="str">
        <f t="shared" si="123"/>
        <v>Poor</v>
      </c>
      <c r="I533" s="5" t="s">
        <v>45</v>
      </c>
      <c r="J533" s="2" t="str">
        <f t="shared" si="124"/>
        <v>Unemployed</v>
      </c>
      <c r="K533" s="2" t="str">
        <f t="shared" si="125"/>
        <v>Unemployed</v>
      </c>
      <c r="L533" s="2" t="str">
        <f t="shared" si="126"/>
        <v>Unemployed</v>
      </c>
      <c r="N533" s="2" t="str">
        <f t="shared" si="127"/>
        <v/>
      </c>
      <c r="O533" s="2" t="str">
        <f t="shared" si="128"/>
        <v>Bachelor</v>
      </c>
      <c r="P533" s="4">
        <v>41395</v>
      </c>
      <c r="Q533" s="4">
        <f t="shared" si="129"/>
        <v>41395</v>
      </c>
      <c r="R533" s="18">
        <f t="shared" si="130"/>
        <v>1.6213622654811797</v>
      </c>
      <c r="S533" s="18" t="str">
        <f t="shared" si="131"/>
        <v>Aggressive Borrower</v>
      </c>
      <c r="T533" s="3">
        <v>24</v>
      </c>
      <c r="U533" s="3">
        <f t="shared" si="132"/>
        <v>24</v>
      </c>
      <c r="V533" s="5" t="s">
        <v>26</v>
      </c>
      <c r="W533" s="5" t="s">
        <v>30</v>
      </c>
      <c r="X533" s="4">
        <v>482</v>
      </c>
      <c r="Y533" s="18">
        <v>0.13773263899999999</v>
      </c>
      <c r="Z533" s="5" t="s">
        <v>31</v>
      </c>
      <c r="AA533" s="3">
        <v>16</v>
      </c>
      <c r="AB533" s="4">
        <v>714</v>
      </c>
      <c r="AC533" s="4">
        <v>2127.583333</v>
      </c>
      <c r="AD533" s="4" t="str">
        <f t="shared" si="133"/>
        <v>Low Income</v>
      </c>
      <c r="AE533" s="4">
        <v>323666</v>
      </c>
      <c r="AF533" s="18">
        <v>0.28280435599999998</v>
      </c>
      <c r="AG533" s="3">
        <v>0</v>
      </c>
      <c r="AH533" s="3">
        <v>49</v>
      </c>
      <c r="AI533" s="2" t="str">
        <f t="shared" si="134"/>
        <v>Medium Risk</v>
      </c>
    </row>
    <row r="534" spans="1:35" x14ac:dyDescent="0.25">
      <c r="A534" s="6">
        <v>43633</v>
      </c>
      <c r="B534" s="3">
        <v>39</v>
      </c>
      <c r="C534" s="3" t="str">
        <f t="shared" si="120"/>
        <v>Mid</v>
      </c>
      <c r="D534" s="4">
        <v>58617</v>
      </c>
      <c r="E534" s="4">
        <f t="shared" si="121"/>
        <v>58617</v>
      </c>
      <c r="F534" s="3">
        <v>625</v>
      </c>
      <c r="G534" s="3">
        <f t="shared" si="122"/>
        <v>625</v>
      </c>
      <c r="H534" s="3" t="str">
        <f t="shared" si="123"/>
        <v>Good</v>
      </c>
      <c r="I534" s="5" t="s">
        <v>20</v>
      </c>
      <c r="J534" s="2" t="str">
        <f t="shared" si="124"/>
        <v>Employed</v>
      </c>
      <c r="K534" s="2" t="str">
        <f t="shared" si="125"/>
        <v>Employed</v>
      </c>
      <c r="L534" s="2" t="str">
        <f t="shared" si="126"/>
        <v>Employed</v>
      </c>
      <c r="M534" s="5" t="s">
        <v>32</v>
      </c>
      <c r="N534" s="2" t="str">
        <f t="shared" si="127"/>
        <v>High School</v>
      </c>
      <c r="O534" s="2" t="str">
        <f t="shared" si="128"/>
        <v>High School</v>
      </c>
      <c r="P534" s="4">
        <v>55682</v>
      </c>
      <c r="Q534" s="4">
        <f t="shared" si="129"/>
        <v>55682</v>
      </c>
      <c r="R534" s="18">
        <f t="shared" si="130"/>
        <v>0.9499292014262074</v>
      </c>
      <c r="S534" s="18" t="str">
        <f t="shared" si="131"/>
        <v>Moderate Borrower</v>
      </c>
      <c r="T534" s="3">
        <v>60</v>
      </c>
      <c r="U534" s="3">
        <f t="shared" si="132"/>
        <v>60</v>
      </c>
      <c r="V534" s="5" t="s">
        <v>26</v>
      </c>
      <c r="W534" s="5" t="s">
        <v>27</v>
      </c>
      <c r="X534" s="4">
        <v>625</v>
      </c>
      <c r="Y534" s="18">
        <v>0.79078805200000002</v>
      </c>
      <c r="Z534" s="5" t="s">
        <v>38</v>
      </c>
      <c r="AA534" s="3">
        <v>22</v>
      </c>
      <c r="AB534" s="4">
        <v>1648</v>
      </c>
      <c r="AC534" s="4">
        <v>4884.75</v>
      </c>
      <c r="AD534" s="4" t="str">
        <f t="shared" si="133"/>
        <v>Low Income</v>
      </c>
      <c r="AE534" s="4">
        <v>34428</v>
      </c>
      <c r="AF534" s="18">
        <v>0.24034519100000001</v>
      </c>
      <c r="AG534" s="3">
        <v>0</v>
      </c>
      <c r="AH534" s="3">
        <v>55</v>
      </c>
      <c r="AI534" s="2" t="str">
        <f t="shared" si="134"/>
        <v>High Risk</v>
      </c>
    </row>
    <row r="535" spans="1:35" x14ac:dyDescent="0.25">
      <c r="A535" s="6">
        <v>43634</v>
      </c>
      <c r="B535" s="3">
        <v>25</v>
      </c>
      <c r="C535" s="3" t="str">
        <f t="shared" si="120"/>
        <v>Mid</v>
      </c>
      <c r="D535" s="4">
        <v>26712</v>
      </c>
      <c r="E535" s="4">
        <f t="shared" si="121"/>
        <v>26712</v>
      </c>
      <c r="F535" s="3">
        <v>564</v>
      </c>
      <c r="G535" s="3">
        <f t="shared" si="122"/>
        <v>564</v>
      </c>
      <c r="H535" s="3" t="str">
        <f t="shared" si="123"/>
        <v>Good</v>
      </c>
      <c r="I535" s="5" t="s">
        <v>20</v>
      </c>
      <c r="J535" s="2" t="str">
        <f t="shared" si="124"/>
        <v>Employed</v>
      </c>
      <c r="K535" s="2" t="str">
        <f t="shared" si="125"/>
        <v>Employed</v>
      </c>
      <c r="L535" s="2" t="str">
        <f t="shared" si="126"/>
        <v>Employed</v>
      </c>
      <c r="M535" s="5" t="s">
        <v>29</v>
      </c>
      <c r="N535" s="2" t="str">
        <f t="shared" si="127"/>
        <v>Bachelor</v>
      </c>
      <c r="O535" s="2" t="str">
        <f t="shared" si="128"/>
        <v>Bachelor</v>
      </c>
      <c r="P535" s="4">
        <v>31838</v>
      </c>
      <c r="Q535" s="4">
        <f t="shared" si="129"/>
        <v>31838</v>
      </c>
      <c r="R535" s="18">
        <f t="shared" si="130"/>
        <v>1.1918987720874514</v>
      </c>
      <c r="S535" s="18" t="str">
        <f t="shared" si="131"/>
        <v>Aggressive Borrower</v>
      </c>
      <c r="T535" s="3">
        <v>36</v>
      </c>
      <c r="U535" s="3">
        <f t="shared" si="132"/>
        <v>36</v>
      </c>
      <c r="V535" s="5" t="s">
        <v>26</v>
      </c>
      <c r="W535" s="5" t="s">
        <v>23</v>
      </c>
      <c r="X535" s="4">
        <v>912</v>
      </c>
      <c r="Y535" s="18">
        <v>0.27944966399999999</v>
      </c>
      <c r="Z535" s="5" t="s">
        <v>24</v>
      </c>
      <c r="AA535" s="3">
        <v>26</v>
      </c>
      <c r="AB535" s="4">
        <v>3826</v>
      </c>
      <c r="AC535" s="4">
        <v>1328</v>
      </c>
      <c r="AD535" s="4" t="str">
        <f t="shared" si="133"/>
        <v>Low Income</v>
      </c>
      <c r="AE535" s="4">
        <v>10910</v>
      </c>
      <c r="AF535" s="18">
        <v>0.241607083</v>
      </c>
      <c r="AG535" s="3">
        <v>0</v>
      </c>
      <c r="AH535" s="3">
        <v>59</v>
      </c>
      <c r="AI535" s="2" t="str">
        <f t="shared" si="134"/>
        <v>High Risk</v>
      </c>
    </row>
    <row r="536" spans="1:35" x14ac:dyDescent="0.25">
      <c r="A536" s="6">
        <v>43635</v>
      </c>
      <c r="B536" s="3">
        <v>32</v>
      </c>
      <c r="C536" s="3" t="str">
        <f t="shared" si="120"/>
        <v>Mid</v>
      </c>
      <c r="D536" s="4">
        <v>40310</v>
      </c>
      <c r="E536" s="4">
        <f t="shared" si="121"/>
        <v>40310</v>
      </c>
      <c r="F536" s="3">
        <v>544</v>
      </c>
      <c r="G536" s="3">
        <f t="shared" si="122"/>
        <v>544</v>
      </c>
      <c r="H536" s="3" t="str">
        <f t="shared" si="123"/>
        <v>Fair</v>
      </c>
      <c r="I536" s="5" t="s">
        <v>33</v>
      </c>
      <c r="J536" s="2" t="str">
        <f t="shared" si="124"/>
        <v>Self-Employed</v>
      </c>
      <c r="K536" s="2" t="str">
        <f t="shared" si="125"/>
        <v>Self-Employed</v>
      </c>
      <c r="L536" s="2" t="str">
        <f t="shared" si="126"/>
        <v>Self-Employed</v>
      </c>
      <c r="M536" s="5" t="s">
        <v>21</v>
      </c>
      <c r="N536" s="2" t="str">
        <f t="shared" si="127"/>
        <v>Master</v>
      </c>
      <c r="O536" s="2" t="str">
        <f t="shared" si="128"/>
        <v>Master</v>
      </c>
      <c r="P536" s="4">
        <v>23512</v>
      </c>
      <c r="Q536" s="4">
        <f t="shared" si="129"/>
        <v>23512</v>
      </c>
      <c r="R536" s="18">
        <f t="shared" si="130"/>
        <v>0.58327958322996776</v>
      </c>
      <c r="S536" s="18" t="str">
        <f t="shared" si="131"/>
        <v>Moderate Borrower</v>
      </c>
      <c r="T536" s="3">
        <v>36</v>
      </c>
      <c r="U536" s="3">
        <f t="shared" si="132"/>
        <v>36</v>
      </c>
      <c r="V536" s="5" t="s">
        <v>26</v>
      </c>
      <c r="W536" s="5" t="s">
        <v>34</v>
      </c>
      <c r="X536" s="4">
        <v>426</v>
      </c>
      <c r="Y536" s="18">
        <v>0.58489468899999997</v>
      </c>
      <c r="Z536" s="5" t="s">
        <v>34</v>
      </c>
      <c r="AA536" s="3">
        <v>26</v>
      </c>
      <c r="AB536" s="4">
        <v>859</v>
      </c>
      <c r="AC536" s="4">
        <v>3359.166667</v>
      </c>
      <c r="AD536" s="4" t="str">
        <f t="shared" si="133"/>
        <v>Low Income</v>
      </c>
      <c r="AE536" s="4">
        <v>28793</v>
      </c>
      <c r="AF536" s="18">
        <v>0.26015937900000002</v>
      </c>
      <c r="AG536" s="3">
        <v>0</v>
      </c>
      <c r="AH536" s="3">
        <v>63</v>
      </c>
      <c r="AI536" s="2" t="str">
        <f t="shared" si="134"/>
        <v>High Risk</v>
      </c>
    </row>
    <row r="537" spans="1:35" x14ac:dyDescent="0.25">
      <c r="A537" s="6">
        <v>43636</v>
      </c>
      <c r="B537" s="3">
        <v>40</v>
      </c>
      <c r="C537" s="3" t="str">
        <f t="shared" si="120"/>
        <v>Senior</v>
      </c>
      <c r="D537" s="4">
        <v>15000</v>
      </c>
      <c r="E537" s="4">
        <f t="shared" si="121"/>
        <v>15000</v>
      </c>
      <c r="F537" s="3">
        <v>566</v>
      </c>
      <c r="G537" s="3">
        <f t="shared" si="122"/>
        <v>566</v>
      </c>
      <c r="H537" s="3" t="str">
        <f t="shared" si="123"/>
        <v>Good</v>
      </c>
      <c r="J537" s="2" t="str">
        <f t="shared" si="124"/>
        <v/>
      </c>
      <c r="K537" s="2" t="str">
        <f t="shared" si="125"/>
        <v/>
      </c>
      <c r="L537" s="2" t="str">
        <f t="shared" si="126"/>
        <v>Employed</v>
      </c>
      <c r="M537" s="5" t="s">
        <v>32</v>
      </c>
      <c r="N537" s="2" t="str">
        <f t="shared" si="127"/>
        <v>High School</v>
      </c>
      <c r="O537" s="2" t="str">
        <f t="shared" si="128"/>
        <v>High School</v>
      </c>
      <c r="P537" s="4">
        <v>35366</v>
      </c>
      <c r="Q537" s="4">
        <f t="shared" si="129"/>
        <v>35366</v>
      </c>
      <c r="R537" s="18">
        <f t="shared" si="130"/>
        <v>2.3577333333333335</v>
      </c>
      <c r="S537" s="18" t="str">
        <f t="shared" si="131"/>
        <v>Aggressive Borrower</v>
      </c>
      <c r="T537" s="3">
        <v>36</v>
      </c>
      <c r="U537" s="3">
        <f t="shared" si="132"/>
        <v>36</v>
      </c>
      <c r="V537" s="5" t="s">
        <v>22</v>
      </c>
      <c r="W537" s="5" t="s">
        <v>23</v>
      </c>
      <c r="X537" s="4">
        <v>582</v>
      </c>
      <c r="Y537" s="18">
        <v>9.7085063999999999E-2</v>
      </c>
      <c r="Z537" s="5" t="s">
        <v>38</v>
      </c>
      <c r="AA537" s="3">
        <v>17</v>
      </c>
      <c r="AB537" s="4">
        <v>19935</v>
      </c>
      <c r="AC537" s="4">
        <v>1250</v>
      </c>
      <c r="AD537" s="4" t="str">
        <f t="shared" si="133"/>
        <v>Low Income</v>
      </c>
      <c r="AE537" s="4">
        <v>18345</v>
      </c>
      <c r="AF537" s="18">
        <v>0.22111222</v>
      </c>
      <c r="AG537" s="3">
        <v>0</v>
      </c>
      <c r="AH537" s="3">
        <v>52</v>
      </c>
      <c r="AI537" s="2" t="str">
        <f t="shared" si="134"/>
        <v>Medium Risk</v>
      </c>
    </row>
    <row r="538" spans="1:35" x14ac:dyDescent="0.25">
      <c r="A538" s="6">
        <v>43637</v>
      </c>
      <c r="B538" s="3">
        <v>29</v>
      </c>
      <c r="C538" s="3" t="str">
        <f t="shared" si="120"/>
        <v>Mid</v>
      </c>
      <c r="D538" s="4">
        <v>62164</v>
      </c>
      <c r="E538" s="4">
        <f t="shared" si="121"/>
        <v>62164</v>
      </c>
      <c r="F538" s="3">
        <v>567</v>
      </c>
      <c r="G538" s="3">
        <f t="shared" si="122"/>
        <v>567</v>
      </c>
      <c r="H538" s="3" t="str">
        <f t="shared" si="123"/>
        <v>Good</v>
      </c>
      <c r="I538" s="5" t="s">
        <v>20</v>
      </c>
      <c r="J538" s="2" t="str">
        <f t="shared" si="124"/>
        <v>Employed</v>
      </c>
      <c r="K538" s="2" t="str">
        <f t="shared" si="125"/>
        <v>Employed</v>
      </c>
      <c r="L538" s="2" t="str">
        <f t="shared" si="126"/>
        <v>Employed</v>
      </c>
      <c r="M538" s="5" t="s">
        <v>41</v>
      </c>
      <c r="N538" s="2" t="str">
        <f t="shared" si="127"/>
        <v>Doctorate</v>
      </c>
      <c r="O538" s="2" t="str">
        <f t="shared" si="128"/>
        <v>Doctorate</v>
      </c>
      <c r="P538" s="4">
        <v>28744</v>
      </c>
      <c r="Q538" s="4">
        <f t="shared" si="129"/>
        <v>28744</v>
      </c>
      <c r="R538" s="18">
        <f t="shared" si="130"/>
        <v>0.46238980760568815</v>
      </c>
      <c r="S538" s="18" t="str">
        <f t="shared" si="131"/>
        <v>Conservative Borrower</v>
      </c>
      <c r="T538" s="3">
        <v>60</v>
      </c>
      <c r="U538" s="3">
        <f t="shared" si="132"/>
        <v>60</v>
      </c>
      <c r="V538" s="5" t="s">
        <v>22</v>
      </c>
      <c r="W538" s="5" t="s">
        <v>23</v>
      </c>
      <c r="X538" s="4">
        <v>566</v>
      </c>
      <c r="Y538" s="18">
        <v>0.187391222</v>
      </c>
      <c r="Z538" s="5" t="s">
        <v>38</v>
      </c>
      <c r="AA538" s="3">
        <v>20</v>
      </c>
      <c r="AB538" s="4">
        <v>3809</v>
      </c>
      <c r="AC538" s="4">
        <v>5180.3333329999996</v>
      </c>
      <c r="AD538" s="4" t="str">
        <f t="shared" si="133"/>
        <v>Medium Income</v>
      </c>
      <c r="AE538" s="4">
        <v>49701</v>
      </c>
      <c r="AF538" s="18">
        <v>0.20076102600000001</v>
      </c>
      <c r="AG538" s="3">
        <v>1</v>
      </c>
      <c r="AH538" s="3">
        <v>41.6</v>
      </c>
      <c r="AI538" s="2" t="str">
        <f t="shared" si="134"/>
        <v>Medium Risk</v>
      </c>
    </row>
    <row r="539" spans="1:35" x14ac:dyDescent="0.25">
      <c r="A539" s="6">
        <v>43638</v>
      </c>
      <c r="B539" s="3">
        <v>35</v>
      </c>
      <c r="C539" s="3" t="str">
        <f t="shared" si="120"/>
        <v>Mid</v>
      </c>
      <c r="D539" s="4">
        <v>101205</v>
      </c>
      <c r="E539" s="4">
        <f t="shared" si="121"/>
        <v>101205</v>
      </c>
      <c r="F539" s="3">
        <v>506</v>
      </c>
      <c r="G539" s="3">
        <f t="shared" si="122"/>
        <v>506</v>
      </c>
      <c r="H539" s="3" t="str">
        <f t="shared" si="123"/>
        <v>Fair</v>
      </c>
      <c r="I539" s="5" t="s">
        <v>20</v>
      </c>
      <c r="J539" s="2" t="str">
        <f t="shared" si="124"/>
        <v>Employed</v>
      </c>
      <c r="K539" s="2" t="str">
        <f t="shared" si="125"/>
        <v>Employed</v>
      </c>
      <c r="L539" s="2" t="str">
        <f t="shared" si="126"/>
        <v>Employed</v>
      </c>
      <c r="M539" s="5" t="s">
        <v>32</v>
      </c>
      <c r="N539" s="2" t="str">
        <f t="shared" si="127"/>
        <v>High School</v>
      </c>
      <c r="O539" s="2" t="str">
        <f t="shared" si="128"/>
        <v>High School</v>
      </c>
      <c r="Q539" s="4">
        <f t="shared" si="129"/>
        <v>24176.975155279502</v>
      </c>
      <c r="R539" s="18">
        <f t="shared" si="130"/>
        <v>0.2388911136335112</v>
      </c>
      <c r="S539" s="18" t="str">
        <f t="shared" si="131"/>
        <v>Conservative Borrower</v>
      </c>
      <c r="T539" s="3">
        <v>60</v>
      </c>
      <c r="U539" s="3">
        <f t="shared" si="132"/>
        <v>60</v>
      </c>
      <c r="V539" s="5" t="s">
        <v>26</v>
      </c>
      <c r="W539" s="5" t="s">
        <v>30</v>
      </c>
      <c r="X539" s="4">
        <v>499</v>
      </c>
      <c r="Y539" s="18">
        <v>8.1508466000000002E-2</v>
      </c>
      <c r="Z539" s="5" t="s">
        <v>38</v>
      </c>
      <c r="AA539" s="3">
        <v>33</v>
      </c>
      <c r="AB539" s="4">
        <v>4761</v>
      </c>
      <c r="AC539" s="4">
        <v>8433.75</v>
      </c>
      <c r="AD539" s="4" t="str">
        <f t="shared" si="133"/>
        <v>Medium Income</v>
      </c>
      <c r="AE539" s="4">
        <v>131613</v>
      </c>
      <c r="AF539" s="18">
        <v>0.24834605300000001</v>
      </c>
      <c r="AG539" s="3">
        <v>1</v>
      </c>
      <c r="AH539" s="3">
        <v>35.200000000000003</v>
      </c>
      <c r="AI539" s="2" t="str">
        <f t="shared" si="134"/>
        <v>Low Risk</v>
      </c>
    </row>
    <row r="540" spans="1:35" x14ac:dyDescent="0.25">
      <c r="A540" s="6">
        <v>43639</v>
      </c>
      <c r="B540" s="3">
        <v>52</v>
      </c>
      <c r="C540" s="3" t="str">
        <f t="shared" si="120"/>
        <v>Senior</v>
      </c>
      <c r="D540" s="4">
        <v>41332</v>
      </c>
      <c r="E540" s="4">
        <f t="shared" si="121"/>
        <v>41332</v>
      </c>
      <c r="F540" s="3">
        <v>565</v>
      </c>
      <c r="G540" s="3">
        <f t="shared" si="122"/>
        <v>565</v>
      </c>
      <c r="H540" s="3" t="str">
        <f t="shared" si="123"/>
        <v>Good</v>
      </c>
      <c r="I540" s="5" t="s">
        <v>20</v>
      </c>
      <c r="J540" s="2" t="str">
        <f t="shared" si="124"/>
        <v>Employed</v>
      </c>
      <c r="K540" s="2" t="str">
        <f t="shared" si="125"/>
        <v>Employed</v>
      </c>
      <c r="L540" s="2" t="str">
        <f t="shared" si="126"/>
        <v>Employed</v>
      </c>
      <c r="M540" s="5" t="s">
        <v>32</v>
      </c>
      <c r="N540" s="2" t="str">
        <f t="shared" si="127"/>
        <v>High School</v>
      </c>
      <c r="O540" s="2" t="str">
        <f t="shared" si="128"/>
        <v>High School</v>
      </c>
      <c r="P540" s="4">
        <v>28642</v>
      </c>
      <c r="Q540" s="4">
        <f t="shared" si="129"/>
        <v>28642</v>
      </c>
      <c r="R540" s="18">
        <f t="shared" si="130"/>
        <v>0.69297396690215818</v>
      </c>
      <c r="S540" s="18" t="str">
        <f t="shared" si="131"/>
        <v>Moderate Borrower</v>
      </c>
      <c r="T540" s="3">
        <v>24</v>
      </c>
      <c r="U540" s="3">
        <f t="shared" si="132"/>
        <v>24</v>
      </c>
      <c r="V540" s="5" t="s">
        <v>22</v>
      </c>
      <c r="W540" s="5" t="s">
        <v>30</v>
      </c>
      <c r="X540" s="4">
        <v>248</v>
      </c>
      <c r="Y540" s="18">
        <v>0.21715306000000001</v>
      </c>
      <c r="Z540" s="5" t="s">
        <v>34</v>
      </c>
      <c r="AA540" s="3">
        <v>31</v>
      </c>
      <c r="AB540" s="4">
        <v>14924</v>
      </c>
      <c r="AC540" s="4">
        <v>3444.333333</v>
      </c>
      <c r="AD540" s="4" t="str">
        <f t="shared" si="133"/>
        <v>Low Income</v>
      </c>
      <c r="AE540" s="4">
        <v>8752</v>
      </c>
      <c r="AF540" s="18">
        <v>0.21149674500000001</v>
      </c>
      <c r="AG540" s="3">
        <v>0</v>
      </c>
      <c r="AH540" s="3">
        <v>54</v>
      </c>
      <c r="AI540" s="2" t="str">
        <f t="shared" si="134"/>
        <v>Medium Risk</v>
      </c>
    </row>
    <row r="541" spans="1:35" x14ac:dyDescent="0.25">
      <c r="A541" s="6">
        <v>43640</v>
      </c>
      <c r="B541" s="3">
        <v>33</v>
      </c>
      <c r="C541" s="3" t="str">
        <f t="shared" si="120"/>
        <v>Mid</v>
      </c>
      <c r="D541" s="4">
        <v>28122</v>
      </c>
      <c r="E541" s="4">
        <f t="shared" si="121"/>
        <v>28122</v>
      </c>
      <c r="F541" s="3">
        <v>483</v>
      </c>
      <c r="G541" s="3">
        <f t="shared" si="122"/>
        <v>483</v>
      </c>
      <c r="H541" s="3" t="str">
        <f t="shared" si="123"/>
        <v>Fair</v>
      </c>
      <c r="I541" s="5" t="s">
        <v>20</v>
      </c>
      <c r="J541" s="2" t="str">
        <f t="shared" si="124"/>
        <v>Employed</v>
      </c>
      <c r="K541" s="2" t="str">
        <f t="shared" si="125"/>
        <v>Employed</v>
      </c>
      <c r="L541" s="2" t="str">
        <f t="shared" si="126"/>
        <v>Employed</v>
      </c>
      <c r="M541" s="5" t="s">
        <v>21</v>
      </c>
      <c r="N541" s="2" t="str">
        <f t="shared" si="127"/>
        <v>Master</v>
      </c>
      <c r="O541" s="2" t="str">
        <f t="shared" si="128"/>
        <v>Master</v>
      </c>
      <c r="Q541" s="4">
        <f t="shared" si="129"/>
        <v>24014.413793103449</v>
      </c>
      <c r="R541" s="18">
        <f t="shared" si="130"/>
        <v>0.8539369103585609</v>
      </c>
      <c r="S541" s="18" t="str">
        <f t="shared" si="131"/>
        <v>Moderate Borrower</v>
      </c>
      <c r="T541" s="3">
        <v>36</v>
      </c>
      <c r="U541" s="3">
        <f t="shared" si="132"/>
        <v>36</v>
      </c>
      <c r="V541" s="5" t="s">
        <v>22</v>
      </c>
      <c r="W541" s="5" t="s">
        <v>30</v>
      </c>
      <c r="X541" s="4">
        <v>510</v>
      </c>
      <c r="Y541" s="18">
        <v>0.32258921099999999</v>
      </c>
      <c r="Z541" s="5" t="s">
        <v>34</v>
      </c>
      <c r="AA541" s="3">
        <v>30</v>
      </c>
      <c r="AB541" s="4">
        <v>2452</v>
      </c>
      <c r="AC541" s="4">
        <v>2343.5</v>
      </c>
      <c r="AD541" s="4" t="str">
        <f t="shared" si="133"/>
        <v>Low Income</v>
      </c>
      <c r="AE541" s="4">
        <v>10791</v>
      </c>
      <c r="AF541" s="18">
        <v>0.26076196499999998</v>
      </c>
      <c r="AG541" s="3">
        <v>0</v>
      </c>
      <c r="AH541" s="3">
        <v>58</v>
      </c>
      <c r="AI541" s="2" t="str">
        <f t="shared" si="134"/>
        <v>High Risk</v>
      </c>
    </row>
    <row r="542" spans="1:35" x14ac:dyDescent="0.25">
      <c r="A542" s="6">
        <v>43641</v>
      </c>
      <c r="B542" s="3">
        <v>50</v>
      </c>
      <c r="C542" s="3" t="str">
        <f t="shared" si="120"/>
        <v>Senior</v>
      </c>
      <c r="D542" s="4">
        <v>42964</v>
      </c>
      <c r="E542" s="4">
        <f t="shared" si="121"/>
        <v>42964</v>
      </c>
      <c r="F542" s="3">
        <v>514</v>
      </c>
      <c r="G542" s="3">
        <f t="shared" si="122"/>
        <v>514</v>
      </c>
      <c r="H542" s="3" t="str">
        <f t="shared" si="123"/>
        <v>Fair</v>
      </c>
      <c r="I542" s="5" t="s">
        <v>20</v>
      </c>
      <c r="J542" s="2" t="str">
        <f t="shared" si="124"/>
        <v>Employed</v>
      </c>
      <c r="K542" s="2" t="str">
        <f t="shared" si="125"/>
        <v>Employed</v>
      </c>
      <c r="L542" s="2" t="str">
        <f t="shared" si="126"/>
        <v>Employed</v>
      </c>
      <c r="M542" s="5" t="s">
        <v>29</v>
      </c>
      <c r="N542" s="2" t="str">
        <f t="shared" si="127"/>
        <v>Bachelor</v>
      </c>
      <c r="O542" s="2" t="str">
        <f t="shared" si="128"/>
        <v>Bachelor</v>
      </c>
      <c r="P542" s="4">
        <v>14014</v>
      </c>
      <c r="Q542" s="4">
        <f t="shared" si="129"/>
        <v>14014</v>
      </c>
      <c r="R542" s="18">
        <f t="shared" si="130"/>
        <v>0.32618005772274461</v>
      </c>
      <c r="S542" s="18" t="str">
        <f t="shared" si="131"/>
        <v>Conservative Borrower</v>
      </c>
      <c r="T542" s="3">
        <v>60</v>
      </c>
      <c r="U542" s="3">
        <f t="shared" si="132"/>
        <v>60</v>
      </c>
      <c r="V542" s="5" t="s">
        <v>22</v>
      </c>
      <c r="W542" s="5" t="s">
        <v>30</v>
      </c>
      <c r="X542" s="4">
        <v>561</v>
      </c>
      <c r="Y542" s="18">
        <v>0.143605116</v>
      </c>
      <c r="Z542" s="5" t="s">
        <v>31</v>
      </c>
      <c r="AA542" s="3">
        <v>33</v>
      </c>
      <c r="AB542" s="4">
        <v>5928</v>
      </c>
      <c r="AC542" s="4">
        <v>3580.333333</v>
      </c>
      <c r="AD542" s="4" t="str">
        <f t="shared" si="133"/>
        <v>Low Income</v>
      </c>
      <c r="AE542" s="4">
        <v>73604</v>
      </c>
      <c r="AF542" s="18">
        <v>0.29501053199999999</v>
      </c>
      <c r="AG542" s="3">
        <v>0</v>
      </c>
      <c r="AH542" s="3">
        <v>50</v>
      </c>
      <c r="AI542" s="2" t="str">
        <f t="shared" si="134"/>
        <v>Medium Risk</v>
      </c>
    </row>
    <row r="543" spans="1:35" x14ac:dyDescent="0.25">
      <c r="A543" s="6">
        <v>43642</v>
      </c>
      <c r="B543" s="3">
        <v>26</v>
      </c>
      <c r="C543" s="3" t="str">
        <f t="shared" si="120"/>
        <v>Mid</v>
      </c>
      <c r="D543" s="4">
        <v>49548</v>
      </c>
      <c r="E543" s="4">
        <f t="shared" si="121"/>
        <v>49548</v>
      </c>
      <c r="G543" s="3">
        <f t="shared" si="122"/>
        <v>573.64242424242423</v>
      </c>
      <c r="H543" s="3" t="str">
        <f t="shared" si="123"/>
        <v>Good</v>
      </c>
      <c r="I543" s="5" t="s">
        <v>20</v>
      </c>
      <c r="J543" s="2" t="str">
        <f t="shared" si="124"/>
        <v>Employed</v>
      </c>
      <c r="K543" s="2" t="str">
        <f t="shared" si="125"/>
        <v>Employed</v>
      </c>
      <c r="L543" s="2" t="str">
        <f t="shared" si="126"/>
        <v>Employed</v>
      </c>
      <c r="M543" s="5" t="s">
        <v>32</v>
      </c>
      <c r="N543" s="2" t="str">
        <f t="shared" si="127"/>
        <v>High School</v>
      </c>
      <c r="O543" s="2" t="str">
        <f t="shared" si="128"/>
        <v>High School</v>
      </c>
      <c r="P543" s="4">
        <v>34399</v>
      </c>
      <c r="Q543" s="4">
        <f t="shared" si="129"/>
        <v>34399</v>
      </c>
      <c r="R543" s="18">
        <f t="shared" si="130"/>
        <v>0.69425607491725194</v>
      </c>
      <c r="S543" s="18" t="str">
        <f t="shared" si="131"/>
        <v>Moderate Borrower</v>
      </c>
      <c r="T543" s="3">
        <v>36</v>
      </c>
      <c r="U543" s="3">
        <f t="shared" si="132"/>
        <v>36</v>
      </c>
      <c r="V543" s="5" t="s">
        <v>26</v>
      </c>
      <c r="W543" s="5" t="s">
        <v>27</v>
      </c>
      <c r="X543" s="4">
        <v>425</v>
      </c>
      <c r="Y543" s="18">
        <v>0.31441391899999999</v>
      </c>
      <c r="Z543" s="5" t="s">
        <v>28</v>
      </c>
      <c r="AA543" s="3">
        <v>20</v>
      </c>
      <c r="AB543" s="4">
        <v>2019</v>
      </c>
      <c r="AC543" s="4">
        <v>4129</v>
      </c>
      <c r="AD543" s="4" t="str">
        <f t="shared" si="133"/>
        <v>Low Income</v>
      </c>
      <c r="AE543" s="4">
        <v>4708</v>
      </c>
      <c r="AF543" s="18">
        <v>0.28021679100000002</v>
      </c>
      <c r="AG543" s="3">
        <v>0</v>
      </c>
      <c r="AH543" s="3">
        <v>55</v>
      </c>
      <c r="AI543" s="2" t="str">
        <f t="shared" si="134"/>
        <v>High Risk</v>
      </c>
    </row>
    <row r="544" spans="1:35" x14ac:dyDescent="0.25">
      <c r="A544" s="6">
        <v>43643</v>
      </c>
      <c r="B544" s="3">
        <v>46</v>
      </c>
      <c r="C544" s="3" t="str">
        <f t="shared" si="120"/>
        <v>Senior</v>
      </c>
      <c r="D544" s="4">
        <v>51051</v>
      </c>
      <c r="E544" s="4">
        <f t="shared" si="121"/>
        <v>51051</v>
      </c>
      <c r="F544" s="3">
        <v>584</v>
      </c>
      <c r="G544" s="3">
        <f t="shared" si="122"/>
        <v>584</v>
      </c>
      <c r="H544" s="3" t="str">
        <f t="shared" si="123"/>
        <v>Good</v>
      </c>
      <c r="I544" s="5" t="s">
        <v>20</v>
      </c>
      <c r="J544" s="2" t="str">
        <f t="shared" si="124"/>
        <v>Employed</v>
      </c>
      <c r="K544" s="2" t="str">
        <f t="shared" si="125"/>
        <v>Employed</v>
      </c>
      <c r="L544" s="2" t="str">
        <f t="shared" si="126"/>
        <v>Employed</v>
      </c>
      <c r="M544" s="5" t="s">
        <v>21</v>
      </c>
      <c r="N544" s="2" t="str">
        <f t="shared" si="127"/>
        <v>Master</v>
      </c>
      <c r="O544" s="2" t="str">
        <f t="shared" si="128"/>
        <v>Master</v>
      </c>
      <c r="P544" s="4">
        <v>11511</v>
      </c>
      <c r="Q544" s="4">
        <f t="shared" si="129"/>
        <v>11511</v>
      </c>
      <c r="R544" s="18">
        <f t="shared" si="130"/>
        <v>0.22548040195099017</v>
      </c>
      <c r="S544" s="18" t="str">
        <f t="shared" si="131"/>
        <v>Conservative Borrower</v>
      </c>
      <c r="T544" s="3">
        <v>36</v>
      </c>
      <c r="U544" s="3">
        <f t="shared" si="132"/>
        <v>36</v>
      </c>
      <c r="V544" s="5" t="s">
        <v>22</v>
      </c>
      <c r="W544" s="5" t="s">
        <v>34</v>
      </c>
      <c r="X544" s="4">
        <v>235</v>
      </c>
      <c r="Y544" s="18">
        <v>9.1128617999999995E-2</v>
      </c>
      <c r="Z544" s="5" t="s">
        <v>31</v>
      </c>
      <c r="AA544" s="3">
        <v>21</v>
      </c>
      <c r="AB544" s="4">
        <v>766</v>
      </c>
      <c r="AC544" s="4">
        <v>4254.25</v>
      </c>
      <c r="AD544" s="4" t="str">
        <f t="shared" si="133"/>
        <v>Low Income</v>
      </c>
      <c r="AE544" s="4">
        <v>16057</v>
      </c>
      <c r="AF544" s="18">
        <v>0.21034417</v>
      </c>
      <c r="AG544" s="3">
        <v>0</v>
      </c>
      <c r="AH544" s="3">
        <v>53</v>
      </c>
      <c r="AI544" s="2" t="str">
        <f t="shared" si="134"/>
        <v>Medium Risk</v>
      </c>
    </row>
    <row r="545" spans="1:35" x14ac:dyDescent="0.25">
      <c r="A545" s="6">
        <v>43644</v>
      </c>
      <c r="B545" s="3">
        <v>57</v>
      </c>
      <c r="C545" s="3" t="str">
        <f t="shared" si="120"/>
        <v>Senior</v>
      </c>
      <c r="D545" s="4">
        <v>75017</v>
      </c>
      <c r="E545" s="4">
        <f t="shared" si="121"/>
        <v>75017</v>
      </c>
      <c r="F545" s="3">
        <v>542</v>
      </c>
      <c r="G545" s="3">
        <f t="shared" si="122"/>
        <v>542</v>
      </c>
      <c r="H545" s="3" t="str">
        <f t="shared" si="123"/>
        <v>Fair</v>
      </c>
      <c r="I545" s="5" t="s">
        <v>20</v>
      </c>
      <c r="J545" s="2" t="str">
        <f t="shared" si="124"/>
        <v>Employed</v>
      </c>
      <c r="K545" s="2" t="str">
        <f t="shared" si="125"/>
        <v>Employed</v>
      </c>
      <c r="L545" s="2" t="str">
        <f t="shared" si="126"/>
        <v>Employed</v>
      </c>
      <c r="M545" s="5" t="s">
        <v>29</v>
      </c>
      <c r="N545" s="2" t="str">
        <f t="shared" si="127"/>
        <v>Bachelor</v>
      </c>
      <c r="O545" s="2" t="str">
        <f t="shared" si="128"/>
        <v>Bachelor</v>
      </c>
      <c r="P545" s="4">
        <v>20510</v>
      </c>
      <c r="Q545" s="4">
        <f t="shared" si="129"/>
        <v>20510</v>
      </c>
      <c r="R545" s="18">
        <f t="shared" si="130"/>
        <v>0.27340469493581454</v>
      </c>
      <c r="S545" s="18" t="str">
        <f t="shared" si="131"/>
        <v>Conservative Borrower</v>
      </c>
      <c r="T545" s="3">
        <v>48</v>
      </c>
      <c r="U545" s="3">
        <f t="shared" si="132"/>
        <v>48</v>
      </c>
      <c r="V545" s="5" t="s">
        <v>26</v>
      </c>
      <c r="W545" s="5" t="s">
        <v>30</v>
      </c>
      <c r="X545" s="4">
        <v>1445</v>
      </c>
      <c r="Y545" s="18">
        <v>0.31315933299999998</v>
      </c>
      <c r="Z545" s="5" t="s">
        <v>24</v>
      </c>
      <c r="AA545" s="3">
        <v>21</v>
      </c>
      <c r="AB545" s="4">
        <v>4279</v>
      </c>
      <c r="AC545" s="4">
        <v>6251.4166670000004</v>
      </c>
      <c r="AD545" s="4" t="str">
        <f t="shared" si="133"/>
        <v>Medium Income</v>
      </c>
      <c r="AE545" s="4">
        <v>100057</v>
      </c>
      <c r="AF545" s="18">
        <v>0.23276222799999999</v>
      </c>
      <c r="AG545" s="3">
        <v>0</v>
      </c>
      <c r="AH545" s="3">
        <v>50</v>
      </c>
      <c r="AI545" s="2" t="str">
        <f t="shared" si="134"/>
        <v>Medium Risk</v>
      </c>
    </row>
    <row r="546" spans="1:35" x14ac:dyDescent="0.25">
      <c r="A546" s="6">
        <v>43645</v>
      </c>
      <c r="B546" s="3">
        <v>18</v>
      </c>
      <c r="C546" s="3" t="str">
        <f t="shared" si="120"/>
        <v>Young</v>
      </c>
      <c r="D546" s="4">
        <v>26317</v>
      </c>
      <c r="E546" s="4">
        <f t="shared" si="121"/>
        <v>26317</v>
      </c>
      <c r="F546" s="3">
        <v>501</v>
      </c>
      <c r="G546" s="3">
        <f t="shared" si="122"/>
        <v>501</v>
      </c>
      <c r="H546" s="3" t="str">
        <f t="shared" si="123"/>
        <v>Fair</v>
      </c>
      <c r="I546" s="5" t="s">
        <v>20</v>
      </c>
      <c r="J546" s="2" t="str">
        <f t="shared" si="124"/>
        <v>Employed</v>
      </c>
      <c r="K546" s="2" t="str">
        <f t="shared" si="125"/>
        <v>Employed</v>
      </c>
      <c r="L546" s="2" t="str">
        <f t="shared" si="126"/>
        <v>Employed</v>
      </c>
      <c r="M546" s="5" t="s">
        <v>32</v>
      </c>
      <c r="N546" s="2" t="str">
        <f t="shared" si="127"/>
        <v>High School</v>
      </c>
      <c r="O546" s="2" t="str">
        <f t="shared" si="128"/>
        <v>High School</v>
      </c>
      <c r="P546" s="4">
        <v>38059</v>
      </c>
      <c r="Q546" s="4">
        <f t="shared" si="129"/>
        <v>38059</v>
      </c>
      <c r="R546" s="18">
        <f t="shared" si="130"/>
        <v>1.4461754759281074</v>
      </c>
      <c r="S546" s="18" t="str">
        <f t="shared" si="131"/>
        <v>Aggressive Borrower</v>
      </c>
      <c r="T546" s="3">
        <v>120</v>
      </c>
      <c r="U546" s="3">
        <f t="shared" si="132"/>
        <v>120</v>
      </c>
      <c r="V546" s="5" t="s">
        <v>22</v>
      </c>
      <c r="W546" s="5" t="s">
        <v>30</v>
      </c>
      <c r="X546" s="4">
        <v>223</v>
      </c>
      <c r="Y546" s="18">
        <v>0.27097521800000002</v>
      </c>
      <c r="Z546" s="5" t="s">
        <v>31</v>
      </c>
      <c r="AA546" s="3">
        <v>36</v>
      </c>
      <c r="AB546" s="4">
        <v>983</v>
      </c>
      <c r="AC546" s="4">
        <v>2193.083333</v>
      </c>
      <c r="AD546" s="4" t="str">
        <f t="shared" si="133"/>
        <v>Low Income</v>
      </c>
      <c r="AE546" s="4">
        <v>6179</v>
      </c>
      <c r="AF546" s="18">
        <v>0.36852069500000001</v>
      </c>
      <c r="AG546" s="3">
        <v>0</v>
      </c>
      <c r="AH546" s="3">
        <v>59</v>
      </c>
      <c r="AI546" s="2" t="str">
        <f t="shared" si="134"/>
        <v>High Risk</v>
      </c>
    </row>
    <row r="547" spans="1:35" x14ac:dyDescent="0.25">
      <c r="A547" s="6">
        <v>43646</v>
      </c>
      <c r="B547" s="3">
        <v>30</v>
      </c>
      <c r="C547" s="3" t="str">
        <f t="shared" si="120"/>
        <v>Mid</v>
      </c>
      <c r="D547" s="4">
        <v>28620</v>
      </c>
      <c r="E547" s="4">
        <f t="shared" si="121"/>
        <v>28620</v>
      </c>
      <c r="F547" s="3">
        <v>504</v>
      </c>
      <c r="G547" s="3">
        <f t="shared" si="122"/>
        <v>504</v>
      </c>
      <c r="H547" s="3" t="str">
        <f t="shared" si="123"/>
        <v>Fair</v>
      </c>
      <c r="I547" s="5" t="s">
        <v>20</v>
      </c>
      <c r="J547" s="2" t="str">
        <f t="shared" si="124"/>
        <v>Employed</v>
      </c>
      <c r="K547" s="2" t="str">
        <f t="shared" si="125"/>
        <v>Employed</v>
      </c>
      <c r="L547" s="2" t="str">
        <f t="shared" si="126"/>
        <v>Employed</v>
      </c>
      <c r="M547" s="5" t="s">
        <v>21</v>
      </c>
      <c r="N547" s="2" t="str">
        <f t="shared" si="127"/>
        <v>Master</v>
      </c>
      <c r="O547" s="2" t="str">
        <f t="shared" si="128"/>
        <v>Master</v>
      </c>
      <c r="P547" s="4">
        <v>21662</v>
      </c>
      <c r="Q547" s="4">
        <f t="shared" si="129"/>
        <v>21662</v>
      </c>
      <c r="R547" s="18">
        <f t="shared" si="130"/>
        <v>0.75688329839273238</v>
      </c>
      <c r="S547" s="18" t="str">
        <f t="shared" si="131"/>
        <v>Moderate Borrower</v>
      </c>
      <c r="T547" s="3">
        <v>60</v>
      </c>
      <c r="U547" s="3">
        <f t="shared" si="132"/>
        <v>60</v>
      </c>
      <c r="V547" s="5" t="s">
        <v>26</v>
      </c>
      <c r="W547" s="5" t="s">
        <v>27</v>
      </c>
      <c r="X547" s="4">
        <v>389</v>
      </c>
      <c r="Y547" s="18">
        <v>0.277752463</v>
      </c>
      <c r="Z547" s="5" t="s">
        <v>28</v>
      </c>
      <c r="AA547" s="3">
        <v>27</v>
      </c>
      <c r="AB547" s="4">
        <v>5290</v>
      </c>
      <c r="AC547" s="4">
        <v>2385</v>
      </c>
      <c r="AD547" s="4" t="str">
        <f t="shared" si="133"/>
        <v>Low Income</v>
      </c>
      <c r="AE547" s="4">
        <v>389586</v>
      </c>
      <c r="AF547" s="18">
        <v>0.28415848300000002</v>
      </c>
      <c r="AG547" s="3">
        <v>0</v>
      </c>
      <c r="AH547" s="3">
        <v>48</v>
      </c>
      <c r="AI547" s="2" t="str">
        <f t="shared" si="134"/>
        <v>Medium Risk</v>
      </c>
    </row>
    <row r="548" spans="1:35" x14ac:dyDescent="0.25">
      <c r="A548" s="6">
        <v>43647</v>
      </c>
      <c r="B548" s="3">
        <v>46</v>
      </c>
      <c r="C548" s="3" t="str">
        <f t="shared" si="120"/>
        <v>Senior</v>
      </c>
      <c r="D548" s="4">
        <v>83580</v>
      </c>
      <c r="E548" s="4">
        <f t="shared" si="121"/>
        <v>83580</v>
      </c>
      <c r="F548" s="3">
        <v>541</v>
      </c>
      <c r="G548" s="3">
        <f t="shared" si="122"/>
        <v>541</v>
      </c>
      <c r="H548" s="3" t="str">
        <f t="shared" si="123"/>
        <v>Fair</v>
      </c>
      <c r="I548" s="5" t="s">
        <v>20</v>
      </c>
      <c r="J548" s="2" t="str">
        <f t="shared" si="124"/>
        <v>Employed</v>
      </c>
      <c r="K548" s="2" t="str">
        <f t="shared" si="125"/>
        <v>Employed</v>
      </c>
      <c r="L548" s="2" t="str">
        <f t="shared" si="126"/>
        <v>Employed</v>
      </c>
      <c r="M548" s="5" t="s">
        <v>25</v>
      </c>
      <c r="N548" s="2" t="str">
        <f t="shared" si="127"/>
        <v>Associate</v>
      </c>
      <c r="O548" s="2" t="str">
        <f t="shared" si="128"/>
        <v>Associate</v>
      </c>
      <c r="P548" s="4">
        <v>8798</v>
      </c>
      <c r="Q548" s="4">
        <f t="shared" si="129"/>
        <v>8798</v>
      </c>
      <c r="R548" s="18">
        <f t="shared" si="130"/>
        <v>0.10526441732471883</v>
      </c>
      <c r="S548" s="18" t="str">
        <f t="shared" si="131"/>
        <v>Conservative Borrower</v>
      </c>
      <c r="T548" s="3">
        <v>36</v>
      </c>
      <c r="U548" s="3">
        <f t="shared" si="132"/>
        <v>36</v>
      </c>
      <c r="V548" s="5" t="s">
        <v>26</v>
      </c>
      <c r="W548" s="5" t="s">
        <v>30</v>
      </c>
      <c r="X548" s="4">
        <v>414</v>
      </c>
      <c r="Y548" s="18">
        <v>0.35946535299999999</v>
      </c>
      <c r="Z548" s="5" t="s">
        <v>28</v>
      </c>
      <c r="AA548" s="3">
        <v>22</v>
      </c>
      <c r="AB548" s="4">
        <v>7601</v>
      </c>
      <c r="AC548" s="4">
        <v>3664.5</v>
      </c>
      <c r="AD548" s="4" t="str">
        <f t="shared" si="133"/>
        <v>Low Income</v>
      </c>
      <c r="AE548" s="4">
        <v>2198</v>
      </c>
      <c r="AF548" s="18">
        <v>0.21502801099999999</v>
      </c>
      <c r="AG548" s="3">
        <v>0</v>
      </c>
      <c r="AH548" s="3">
        <v>67</v>
      </c>
      <c r="AI548" s="2" t="str">
        <f t="shared" si="134"/>
        <v>High Risk</v>
      </c>
    </row>
    <row r="549" spans="1:35" x14ac:dyDescent="0.25">
      <c r="A549" s="6">
        <v>43648</v>
      </c>
      <c r="B549" s="3">
        <v>37</v>
      </c>
      <c r="C549" s="3" t="str">
        <f t="shared" si="120"/>
        <v>Mid</v>
      </c>
      <c r="D549" s="4">
        <v>39872</v>
      </c>
      <c r="E549" s="4">
        <f t="shared" si="121"/>
        <v>39872</v>
      </c>
      <c r="F549" s="3">
        <v>557</v>
      </c>
      <c r="G549" s="3">
        <f t="shared" si="122"/>
        <v>557</v>
      </c>
      <c r="H549" s="3" t="str">
        <f t="shared" si="123"/>
        <v>Good</v>
      </c>
      <c r="I549" s="5" t="s">
        <v>20</v>
      </c>
      <c r="J549" s="2" t="str">
        <f t="shared" si="124"/>
        <v>Employed</v>
      </c>
      <c r="K549" s="2" t="str">
        <f t="shared" si="125"/>
        <v>Employed</v>
      </c>
      <c r="L549" s="2" t="str">
        <f t="shared" si="126"/>
        <v>Employed</v>
      </c>
      <c r="M549" s="5" t="s">
        <v>32</v>
      </c>
      <c r="N549" s="2" t="str">
        <f t="shared" si="127"/>
        <v>High School</v>
      </c>
      <c r="O549" s="2" t="str">
        <f t="shared" si="128"/>
        <v>High School</v>
      </c>
      <c r="P549" s="4">
        <v>42185</v>
      </c>
      <c r="Q549" s="4">
        <f t="shared" si="129"/>
        <v>42185</v>
      </c>
      <c r="R549" s="18">
        <f t="shared" si="130"/>
        <v>1.0580106340288924</v>
      </c>
      <c r="S549" s="18" t="str">
        <f t="shared" si="131"/>
        <v>Aggressive Borrower</v>
      </c>
      <c r="T549" s="3">
        <v>12</v>
      </c>
      <c r="U549" s="3">
        <f t="shared" si="132"/>
        <v>12</v>
      </c>
      <c r="V549" s="5" t="s">
        <v>22</v>
      </c>
      <c r="W549" s="5" t="s">
        <v>30</v>
      </c>
      <c r="X549" s="4">
        <v>269</v>
      </c>
      <c r="Y549" s="18">
        <v>0.183344439</v>
      </c>
      <c r="Z549" s="5" t="s">
        <v>38</v>
      </c>
      <c r="AA549" s="3">
        <v>29</v>
      </c>
      <c r="AB549" s="4">
        <v>2017</v>
      </c>
      <c r="AC549" s="4">
        <v>3322.666667</v>
      </c>
      <c r="AD549" s="4" t="str">
        <f t="shared" si="133"/>
        <v>Low Income</v>
      </c>
      <c r="AE549" s="4">
        <v>9672</v>
      </c>
      <c r="AF549" s="18">
        <v>0.237397307</v>
      </c>
      <c r="AG549" s="3">
        <v>0</v>
      </c>
      <c r="AH549" s="3">
        <v>50</v>
      </c>
      <c r="AI549" s="2" t="str">
        <f t="shared" si="134"/>
        <v>Medium Risk</v>
      </c>
    </row>
    <row r="550" spans="1:35" x14ac:dyDescent="0.25">
      <c r="A550" s="6">
        <v>43649</v>
      </c>
      <c r="B550" s="3">
        <v>44</v>
      </c>
      <c r="C550" s="3" t="str">
        <f t="shared" si="120"/>
        <v>Senior</v>
      </c>
      <c r="D550" s="4">
        <v>100980</v>
      </c>
      <c r="E550" s="4">
        <f t="shared" si="121"/>
        <v>100980</v>
      </c>
      <c r="F550" s="3">
        <v>643</v>
      </c>
      <c r="G550" s="3">
        <f t="shared" si="122"/>
        <v>643</v>
      </c>
      <c r="H550" s="3" t="str">
        <f t="shared" si="123"/>
        <v>Good</v>
      </c>
      <c r="I550" s="5" t="s">
        <v>20</v>
      </c>
      <c r="J550" s="2" t="str">
        <f t="shared" si="124"/>
        <v>Employed</v>
      </c>
      <c r="K550" s="2" t="str">
        <f t="shared" si="125"/>
        <v>Employed</v>
      </c>
      <c r="L550" s="2" t="str">
        <f t="shared" si="126"/>
        <v>Employed</v>
      </c>
      <c r="M550" s="5" t="s">
        <v>21</v>
      </c>
      <c r="N550" s="2" t="str">
        <f t="shared" si="127"/>
        <v>Master</v>
      </c>
      <c r="O550" s="2" t="str">
        <f t="shared" si="128"/>
        <v>Master</v>
      </c>
      <c r="P550" s="4">
        <v>36042</v>
      </c>
      <c r="Q550" s="4">
        <f t="shared" si="129"/>
        <v>36042</v>
      </c>
      <c r="R550" s="18">
        <f t="shared" si="130"/>
        <v>0.35692216280451572</v>
      </c>
      <c r="S550" s="18" t="str">
        <f t="shared" si="131"/>
        <v>Conservative Borrower</v>
      </c>
      <c r="T550" s="3">
        <v>36</v>
      </c>
      <c r="U550" s="3">
        <f t="shared" si="132"/>
        <v>36</v>
      </c>
      <c r="V550" s="5" t="s">
        <v>26</v>
      </c>
      <c r="W550" s="5" t="s">
        <v>27</v>
      </c>
      <c r="X550" s="4">
        <v>370</v>
      </c>
      <c r="Y550" s="18">
        <v>0.15540172099999999</v>
      </c>
      <c r="Z550" s="5" t="s">
        <v>31</v>
      </c>
      <c r="AA550" s="3">
        <v>21</v>
      </c>
      <c r="AB550" s="4">
        <v>4140</v>
      </c>
      <c r="AC550" s="4">
        <v>8415</v>
      </c>
      <c r="AD550" s="4" t="str">
        <f t="shared" si="133"/>
        <v>Medium Income</v>
      </c>
      <c r="AE550" s="4">
        <v>24866</v>
      </c>
      <c r="AF550" s="18">
        <v>0.182661247</v>
      </c>
      <c r="AG550" s="3">
        <v>1</v>
      </c>
      <c r="AH550" s="3">
        <v>36.799999999999997</v>
      </c>
      <c r="AI550" s="2" t="str">
        <f t="shared" si="134"/>
        <v>Low Risk</v>
      </c>
    </row>
    <row r="551" spans="1:35" x14ac:dyDescent="0.25">
      <c r="A551" s="6">
        <v>43650</v>
      </c>
      <c r="B551" s="3">
        <v>32</v>
      </c>
      <c r="C551" s="3" t="str">
        <f t="shared" si="120"/>
        <v>Mid</v>
      </c>
      <c r="D551" s="4">
        <v>33300</v>
      </c>
      <c r="E551" s="4">
        <f t="shared" si="121"/>
        <v>33300</v>
      </c>
      <c r="F551" s="3">
        <v>592</v>
      </c>
      <c r="G551" s="3">
        <f t="shared" si="122"/>
        <v>592</v>
      </c>
      <c r="H551" s="3" t="str">
        <f t="shared" si="123"/>
        <v>Good</v>
      </c>
      <c r="I551" s="5" t="s">
        <v>20</v>
      </c>
      <c r="J551" s="2" t="str">
        <f t="shared" si="124"/>
        <v>Employed</v>
      </c>
      <c r="K551" s="2" t="str">
        <f t="shared" si="125"/>
        <v>Employed</v>
      </c>
      <c r="L551" s="2" t="str">
        <f t="shared" si="126"/>
        <v>Employed</v>
      </c>
      <c r="M551" s="5" t="s">
        <v>29</v>
      </c>
      <c r="N551" s="2" t="str">
        <f t="shared" si="127"/>
        <v>Bachelor</v>
      </c>
      <c r="O551" s="2" t="str">
        <f t="shared" si="128"/>
        <v>Bachelor</v>
      </c>
      <c r="P551" s="4">
        <v>37515</v>
      </c>
      <c r="Q551" s="4">
        <f t="shared" si="129"/>
        <v>37515</v>
      </c>
      <c r="R551" s="18">
        <f t="shared" si="130"/>
        <v>1.1265765765765765</v>
      </c>
      <c r="S551" s="18" t="str">
        <f t="shared" si="131"/>
        <v>Aggressive Borrower</v>
      </c>
      <c r="T551" s="3">
        <v>48</v>
      </c>
      <c r="U551" s="3">
        <f t="shared" si="132"/>
        <v>48</v>
      </c>
      <c r="V551" s="5" t="s">
        <v>22</v>
      </c>
      <c r="W551" s="5" t="s">
        <v>27</v>
      </c>
      <c r="X551" s="4">
        <v>387</v>
      </c>
      <c r="Y551" s="18">
        <v>0.27658587800000001</v>
      </c>
      <c r="Z551" s="5" t="s">
        <v>31</v>
      </c>
      <c r="AA551" s="3">
        <v>24</v>
      </c>
      <c r="AB551" s="4">
        <v>43404</v>
      </c>
      <c r="AC551" s="4">
        <v>2775</v>
      </c>
      <c r="AD551" s="4" t="str">
        <f t="shared" si="133"/>
        <v>Low Income</v>
      </c>
      <c r="AE551" s="4">
        <v>275113</v>
      </c>
      <c r="AF551" s="18">
        <v>0.24413016900000001</v>
      </c>
      <c r="AG551" s="3">
        <v>0</v>
      </c>
      <c r="AH551" s="3">
        <v>52</v>
      </c>
      <c r="AI551" s="2" t="str">
        <f t="shared" si="134"/>
        <v>Medium Risk</v>
      </c>
    </row>
    <row r="552" spans="1:35" x14ac:dyDescent="0.25">
      <c r="A552" s="6">
        <v>43651</v>
      </c>
      <c r="B552" s="3">
        <v>41</v>
      </c>
      <c r="C552" s="3" t="str">
        <f t="shared" si="120"/>
        <v>Senior</v>
      </c>
      <c r="D552" s="4">
        <v>65680</v>
      </c>
      <c r="E552" s="4">
        <f t="shared" si="121"/>
        <v>65680</v>
      </c>
      <c r="F552" s="3">
        <v>564</v>
      </c>
      <c r="G552" s="3">
        <f t="shared" si="122"/>
        <v>564</v>
      </c>
      <c r="H552" s="3" t="str">
        <f t="shared" si="123"/>
        <v>Good</v>
      </c>
      <c r="I552" s="5" t="s">
        <v>45</v>
      </c>
      <c r="J552" s="2" t="str">
        <f t="shared" si="124"/>
        <v>Unemployed</v>
      </c>
      <c r="K552" s="2" t="str">
        <f t="shared" si="125"/>
        <v>Unemployed</v>
      </c>
      <c r="L552" s="2" t="str">
        <f t="shared" si="126"/>
        <v>Unemployed</v>
      </c>
      <c r="M552" s="5" t="s">
        <v>29</v>
      </c>
      <c r="N552" s="2" t="str">
        <f t="shared" si="127"/>
        <v>Bachelor</v>
      </c>
      <c r="O552" s="2" t="str">
        <f t="shared" si="128"/>
        <v>Bachelor</v>
      </c>
      <c r="P552" s="4">
        <v>60369</v>
      </c>
      <c r="Q552" s="4">
        <f t="shared" si="129"/>
        <v>60369</v>
      </c>
      <c r="R552" s="18">
        <f t="shared" si="130"/>
        <v>0.91913824604141292</v>
      </c>
      <c r="S552" s="18" t="str">
        <f t="shared" si="131"/>
        <v>Moderate Borrower</v>
      </c>
      <c r="T552" s="3">
        <v>72</v>
      </c>
      <c r="U552" s="3">
        <f t="shared" si="132"/>
        <v>72</v>
      </c>
      <c r="V552" s="5" t="s">
        <v>26</v>
      </c>
      <c r="W552" s="5" t="s">
        <v>30</v>
      </c>
      <c r="X552" s="4">
        <v>486</v>
      </c>
      <c r="Y552" s="18">
        <v>0.135050378</v>
      </c>
      <c r="Z552" s="5" t="s">
        <v>38</v>
      </c>
      <c r="AA552" s="3">
        <v>19</v>
      </c>
      <c r="AB552" s="4">
        <v>2261</v>
      </c>
      <c r="AC552" s="4">
        <v>5473.3333329999996</v>
      </c>
      <c r="AD552" s="4" t="str">
        <f t="shared" si="133"/>
        <v>Medium Income</v>
      </c>
      <c r="AE552" s="4">
        <v>37184</v>
      </c>
      <c r="AF552" s="18">
        <v>0.23469519999999999</v>
      </c>
      <c r="AG552" s="3">
        <v>0</v>
      </c>
      <c r="AH552" s="3">
        <v>56</v>
      </c>
      <c r="AI552" s="2" t="str">
        <f t="shared" si="134"/>
        <v>High Risk</v>
      </c>
    </row>
    <row r="553" spans="1:35" x14ac:dyDescent="0.25">
      <c r="A553" s="6">
        <v>43652</v>
      </c>
      <c r="B553" s="3">
        <v>38</v>
      </c>
      <c r="C553" s="3" t="str">
        <f t="shared" si="120"/>
        <v>Mid</v>
      </c>
      <c r="D553" s="4">
        <v>48832</v>
      </c>
      <c r="E553" s="4">
        <f t="shared" si="121"/>
        <v>48832</v>
      </c>
      <c r="F553" s="3">
        <v>635</v>
      </c>
      <c r="G553" s="3">
        <f t="shared" si="122"/>
        <v>635</v>
      </c>
      <c r="H553" s="3" t="str">
        <f t="shared" si="123"/>
        <v>Good</v>
      </c>
      <c r="I553" s="5" t="s">
        <v>20</v>
      </c>
      <c r="J553" s="2" t="str">
        <f t="shared" si="124"/>
        <v>Employed</v>
      </c>
      <c r="K553" s="2" t="str">
        <f t="shared" si="125"/>
        <v>Employed</v>
      </c>
      <c r="L553" s="2" t="str">
        <f t="shared" si="126"/>
        <v>Employed</v>
      </c>
      <c r="M553" s="5" t="s">
        <v>21</v>
      </c>
      <c r="N553" s="2" t="str">
        <f t="shared" si="127"/>
        <v>Master</v>
      </c>
      <c r="O553" s="2" t="str">
        <f t="shared" si="128"/>
        <v>Master</v>
      </c>
      <c r="P553" s="4">
        <v>43903</v>
      </c>
      <c r="Q553" s="4">
        <f t="shared" si="129"/>
        <v>43903</v>
      </c>
      <c r="R553" s="18">
        <f t="shared" si="130"/>
        <v>0.89906209043250329</v>
      </c>
      <c r="S553" s="18" t="str">
        <f t="shared" si="131"/>
        <v>Moderate Borrower</v>
      </c>
      <c r="T553" s="3">
        <v>60</v>
      </c>
      <c r="U553" s="3">
        <f t="shared" si="132"/>
        <v>60</v>
      </c>
      <c r="V553" s="5" t="s">
        <v>26</v>
      </c>
      <c r="W553" s="5" t="s">
        <v>30</v>
      </c>
      <c r="X553" s="4">
        <v>580</v>
      </c>
      <c r="Y553" s="18">
        <v>0.37822746800000001</v>
      </c>
      <c r="Z553" s="5" t="s">
        <v>28</v>
      </c>
      <c r="AA553" s="3">
        <v>22</v>
      </c>
      <c r="AB553" s="4">
        <v>2097</v>
      </c>
      <c r="AC553" s="4">
        <v>4069.333333</v>
      </c>
      <c r="AD553" s="4" t="str">
        <f t="shared" si="133"/>
        <v>Low Income</v>
      </c>
      <c r="AE553" s="4">
        <v>39913</v>
      </c>
      <c r="AF553" s="18">
        <v>0.24984583899999999</v>
      </c>
      <c r="AG553" s="3">
        <v>0</v>
      </c>
      <c r="AH553" s="3">
        <v>51</v>
      </c>
      <c r="AI553" s="2" t="str">
        <f t="shared" si="134"/>
        <v>Medium Risk</v>
      </c>
    </row>
    <row r="554" spans="1:35" x14ac:dyDescent="0.25">
      <c r="A554" s="6">
        <v>43653</v>
      </c>
      <c r="B554" s="3">
        <v>54</v>
      </c>
      <c r="C554" s="3" t="str">
        <f t="shared" si="120"/>
        <v>Senior</v>
      </c>
      <c r="D554" s="4">
        <v>274161</v>
      </c>
      <c r="E554" s="4">
        <f t="shared" si="121"/>
        <v>274161</v>
      </c>
      <c r="F554" s="3">
        <v>595</v>
      </c>
      <c r="G554" s="3">
        <f t="shared" si="122"/>
        <v>595</v>
      </c>
      <c r="H554" s="3" t="str">
        <f t="shared" si="123"/>
        <v>Good</v>
      </c>
      <c r="I554" s="5" t="s">
        <v>20</v>
      </c>
      <c r="J554" s="2" t="str">
        <f t="shared" si="124"/>
        <v>Employed</v>
      </c>
      <c r="K554" s="2" t="str">
        <f t="shared" si="125"/>
        <v>Employed</v>
      </c>
      <c r="L554" s="2" t="str">
        <f t="shared" si="126"/>
        <v>Employed</v>
      </c>
      <c r="M554" s="5" t="s">
        <v>21</v>
      </c>
      <c r="N554" s="2" t="str">
        <f t="shared" si="127"/>
        <v>Master</v>
      </c>
      <c r="O554" s="2" t="str">
        <f t="shared" si="128"/>
        <v>Master</v>
      </c>
      <c r="P554" s="4">
        <v>28413</v>
      </c>
      <c r="Q554" s="4">
        <f t="shared" si="129"/>
        <v>28413</v>
      </c>
      <c r="R554" s="18">
        <f t="shared" si="130"/>
        <v>0.10363618457767516</v>
      </c>
      <c r="S554" s="18" t="str">
        <f t="shared" si="131"/>
        <v>Conservative Borrower</v>
      </c>
      <c r="T554" s="3">
        <v>60</v>
      </c>
      <c r="U554" s="3">
        <f t="shared" si="132"/>
        <v>60</v>
      </c>
      <c r="V554" s="5" t="s">
        <v>26</v>
      </c>
      <c r="W554" s="5" t="s">
        <v>27</v>
      </c>
      <c r="X554" s="4">
        <v>206</v>
      </c>
      <c r="Y554" s="18">
        <v>0.51009799300000003</v>
      </c>
      <c r="Z554" s="5" t="s">
        <v>34</v>
      </c>
      <c r="AA554" s="3">
        <v>20</v>
      </c>
      <c r="AB554" s="4">
        <v>4054</v>
      </c>
      <c r="AC554" s="4">
        <v>22846.75</v>
      </c>
      <c r="AD554" s="4" t="str">
        <f t="shared" si="133"/>
        <v>High Income</v>
      </c>
      <c r="AE554" s="4">
        <v>85364</v>
      </c>
      <c r="AF554" s="18">
        <v>0.20238124399999999</v>
      </c>
      <c r="AG554" s="3">
        <v>1</v>
      </c>
      <c r="AH554" s="3">
        <v>44</v>
      </c>
      <c r="AI554" s="2" t="str">
        <f t="shared" si="134"/>
        <v>Medium Risk</v>
      </c>
    </row>
    <row r="555" spans="1:35" x14ac:dyDescent="0.25">
      <c r="A555" s="6">
        <v>43654</v>
      </c>
      <c r="B555" s="3">
        <v>43</v>
      </c>
      <c r="C555" s="3" t="str">
        <f t="shared" si="120"/>
        <v>Senior</v>
      </c>
      <c r="D555" s="4">
        <v>29315</v>
      </c>
      <c r="E555" s="4">
        <f t="shared" si="121"/>
        <v>29315</v>
      </c>
      <c r="F555" s="3">
        <v>548</v>
      </c>
      <c r="G555" s="3">
        <f t="shared" si="122"/>
        <v>548</v>
      </c>
      <c r="H555" s="3" t="str">
        <f t="shared" si="123"/>
        <v>Fair</v>
      </c>
      <c r="I555" s="5" t="s">
        <v>45</v>
      </c>
      <c r="J555" s="2" t="str">
        <f t="shared" si="124"/>
        <v>Unemployed</v>
      </c>
      <c r="K555" s="2" t="str">
        <f t="shared" si="125"/>
        <v>Unemployed</v>
      </c>
      <c r="L555" s="2" t="str">
        <f t="shared" si="126"/>
        <v>Unemployed</v>
      </c>
      <c r="M555" s="5" t="s">
        <v>32</v>
      </c>
      <c r="N555" s="2" t="str">
        <f t="shared" si="127"/>
        <v>High School</v>
      </c>
      <c r="O555" s="2" t="str">
        <f t="shared" si="128"/>
        <v>High School</v>
      </c>
      <c r="P555" s="4">
        <v>36063</v>
      </c>
      <c r="Q555" s="4">
        <f t="shared" si="129"/>
        <v>36063</v>
      </c>
      <c r="R555" s="18">
        <f t="shared" si="130"/>
        <v>1.2301893228722498</v>
      </c>
      <c r="S555" s="18" t="str">
        <f t="shared" si="131"/>
        <v>Aggressive Borrower</v>
      </c>
      <c r="T555" s="3">
        <v>60</v>
      </c>
      <c r="U555" s="3">
        <f t="shared" si="132"/>
        <v>60</v>
      </c>
      <c r="V555" s="5" t="s">
        <v>26</v>
      </c>
      <c r="W555" s="5" t="s">
        <v>27</v>
      </c>
      <c r="X555" s="4">
        <v>351</v>
      </c>
      <c r="Y555" s="18">
        <v>0.186669521</v>
      </c>
      <c r="Z555" s="5" t="s">
        <v>38</v>
      </c>
      <c r="AA555" s="3">
        <v>27</v>
      </c>
      <c r="AB555" s="4">
        <v>869</v>
      </c>
      <c r="AC555" s="4">
        <v>2442.916667</v>
      </c>
      <c r="AD555" s="4" t="str">
        <f t="shared" si="133"/>
        <v>Low Income</v>
      </c>
      <c r="AE555" s="4">
        <v>4566</v>
      </c>
      <c r="AF555" s="18">
        <v>0.21365039999999999</v>
      </c>
      <c r="AG555" s="3">
        <v>0</v>
      </c>
      <c r="AH555" s="3">
        <v>59</v>
      </c>
      <c r="AI555" s="2" t="str">
        <f t="shared" si="134"/>
        <v>High Risk</v>
      </c>
    </row>
    <row r="556" spans="1:35" x14ac:dyDescent="0.25">
      <c r="A556" s="6">
        <v>43655</v>
      </c>
      <c r="B556" s="3">
        <v>44</v>
      </c>
      <c r="C556" s="3" t="str">
        <f t="shared" si="120"/>
        <v>Senior</v>
      </c>
      <c r="D556" s="4">
        <v>44780</v>
      </c>
      <c r="E556" s="4">
        <f t="shared" si="121"/>
        <v>44780</v>
      </c>
      <c r="F556" s="3">
        <v>585</v>
      </c>
      <c r="G556" s="3">
        <f t="shared" si="122"/>
        <v>585</v>
      </c>
      <c r="H556" s="3" t="str">
        <f t="shared" si="123"/>
        <v>Good</v>
      </c>
      <c r="J556" s="2" t="str">
        <f t="shared" si="124"/>
        <v/>
      </c>
      <c r="K556" s="2" t="str">
        <f t="shared" si="125"/>
        <v/>
      </c>
      <c r="L556" s="2" t="str">
        <f t="shared" si="126"/>
        <v>Employed</v>
      </c>
      <c r="M556" s="5" t="s">
        <v>21</v>
      </c>
      <c r="N556" s="2" t="str">
        <f t="shared" si="127"/>
        <v>Master</v>
      </c>
      <c r="O556" s="2" t="str">
        <f t="shared" si="128"/>
        <v>Master</v>
      </c>
      <c r="P556" s="4">
        <v>35756</v>
      </c>
      <c r="Q556" s="4">
        <f t="shared" si="129"/>
        <v>35756</v>
      </c>
      <c r="R556" s="18">
        <f t="shared" si="130"/>
        <v>0.79848146493970518</v>
      </c>
      <c r="S556" s="18" t="str">
        <f t="shared" si="131"/>
        <v>Moderate Borrower</v>
      </c>
      <c r="T556" s="3">
        <v>60</v>
      </c>
      <c r="U556" s="3">
        <f t="shared" si="132"/>
        <v>60</v>
      </c>
      <c r="V556" s="5" t="s">
        <v>26</v>
      </c>
      <c r="W556" s="5" t="s">
        <v>30</v>
      </c>
      <c r="X556" s="4">
        <v>684</v>
      </c>
      <c r="Y556" s="18">
        <v>0.25747516199999998</v>
      </c>
      <c r="Z556" s="5" t="s">
        <v>34</v>
      </c>
      <c r="AA556" s="3">
        <v>28</v>
      </c>
      <c r="AB556" s="4">
        <v>827</v>
      </c>
      <c r="AC556" s="4">
        <v>3731.666667</v>
      </c>
      <c r="AD556" s="4" t="str">
        <f t="shared" si="133"/>
        <v>Low Income</v>
      </c>
      <c r="AE556" s="4">
        <v>124193</v>
      </c>
      <c r="AF556" s="18">
        <v>0.27029946700000002</v>
      </c>
      <c r="AG556" s="3">
        <v>0</v>
      </c>
      <c r="AH556" s="3">
        <v>53</v>
      </c>
      <c r="AI556" s="2" t="str">
        <f t="shared" si="134"/>
        <v>Medium Risk</v>
      </c>
    </row>
    <row r="557" spans="1:35" x14ac:dyDescent="0.25">
      <c r="A557" s="6">
        <v>43656</v>
      </c>
      <c r="B557" s="3">
        <v>35</v>
      </c>
      <c r="C557" s="3" t="str">
        <f t="shared" si="120"/>
        <v>Mid</v>
      </c>
      <c r="D557" s="4">
        <v>24199</v>
      </c>
      <c r="E557" s="4">
        <f t="shared" si="121"/>
        <v>24199</v>
      </c>
      <c r="F557" s="3">
        <v>521</v>
      </c>
      <c r="G557" s="3">
        <f t="shared" si="122"/>
        <v>521</v>
      </c>
      <c r="H557" s="3" t="str">
        <f t="shared" si="123"/>
        <v>Fair</v>
      </c>
      <c r="I557" s="5" t="s">
        <v>20</v>
      </c>
      <c r="J557" s="2" t="str">
        <f t="shared" si="124"/>
        <v>Employed</v>
      </c>
      <c r="K557" s="2" t="str">
        <f t="shared" si="125"/>
        <v>Employed</v>
      </c>
      <c r="L557" s="2" t="str">
        <f t="shared" si="126"/>
        <v>Employed</v>
      </c>
      <c r="M557" s="5" t="s">
        <v>25</v>
      </c>
      <c r="N557" s="2" t="str">
        <f t="shared" si="127"/>
        <v>Associate</v>
      </c>
      <c r="O557" s="2" t="str">
        <f t="shared" si="128"/>
        <v>Associate</v>
      </c>
      <c r="P557" s="4">
        <v>4920</v>
      </c>
      <c r="Q557" s="4">
        <f t="shared" si="129"/>
        <v>4920</v>
      </c>
      <c r="R557" s="18">
        <f t="shared" si="130"/>
        <v>0.20331418653663375</v>
      </c>
      <c r="S557" s="18" t="str">
        <f t="shared" si="131"/>
        <v>Conservative Borrower</v>
      </c>
      <c r="T557" s="3">
        <v>24</v>
      </c>
      <c r="U557" s="3">
        <f t="shared" si="132"/>
        <v>24</v>
      </c>
      <c r="V557" s="5" t="s">
        <v>22</v>
      </c>
      <c r="W557" s="5" t="s">
        <v>30</v>
      </c>
      <c r="X557" s="4">
        <v>337</v>
      </c>
      <c r="Y557" s="18">
        <v>0.41618181500000001</v>
      </c>
      <c r="Z557" s="5" t="s">
        <v>24</v>
      </c>
      <c r="AA557" s="3">
        <v>22</v>
      </c>
      <c r="AB557" s="4">
        <v>18203</v>
      </c>
      <c r="AC557" s="4">
        <v>2016.583333</v>
      </c>
      <c r="AD557" s="4" t="str">
        <f t="shared" si="133"/>
        <v>Low Income</v>
      </c>
      <c r="AE557" s="4">
        <v>100259</v>
      </c>
      <c r="AF557" s="18">
        <v>0.22677387700000001</v>
      </c>
      <c r="AG557" s="3">
        <v>0</v>
      </c>
      <c r="AH557" s="3">
        <v>54</v>
      </c>
      <c r="AI557" s="2" t="str">
        <f t="shared" si="134"/>
        <v>Medium Risk</v>
      </c>
    </row>
    <row r="558" spans="1:35" x14ac:dyDescent="0.25">
      <c r="A558" s="6">
        <v>43657</v>
      </c>
      <c r="B558" s="3">
        <v>34</v>
      </c>
      <c r="C558" s="3" t="str">
        <f t="shared" si="120"/>
        <v>Mid</v>
      </c>
      <c r="D558" s="4">
        <v>112033</v>
      </c>
      <c r="E558" s="4">
        <f t="shared" si="121"/>
        <v>112033</v>
      </c>
      <c r="F558" s="3">
        <v>596</v>
      </c>
      <c r="G558" s="3">
        <f t="shared" si="122"/>
        <v>596</v>
      </c>
      <c r="H558" s="3" t="str">
        <f t="shared" si="123"/>
        <v>Good</v>
      </c>
      <c r="I558" s="5" t="s">
        <v>20</v>
      </c>
      <c r="J558" s="2" t="str">
        <f t="shared" si="124"/>
        <v>Employed</v>
      </c>
      <c r="K558" s="2" t="str">
        <f t="shared" si="125"/>
        <v>Employed</v>
      </c>
      <c r="L558" s="2" t="str">
        <f t="shared" si="126"/>
        <v>Employed</v>
      </c>
      <c r="M558" s="5" t="s">
        <v>25</v>
      </c>
      <c r="N558" s="2" t="str">
        <f t="shared" si="127"/>
        <v>Associate</v>
      </c>
      <c r="O558" s="2" t="str">
        <f t="shared" si="128"/>
        <v>Associate</v>
      </c>
      <c r="P558" s="4">
        <v>34995</v>
      </c>
      <c r="Q558" s="4">
        <f t="shared" si="129"/>
        <v>34995</v>
      </c>
      <c r="R558" s="18">
        <f t="shared" si="130"/>
        <v>0.31236332152133744</v>
      </c>
      <c r="S558" s="18" t="str">
        <f t="shared" si="131"/>
        <v>Conservative Borrower</v>
      </c>
      <c r="T558" s="3">
        <v>60</v>
      </c>
      <c r="U558" s="3">
        <f t="shared" si="132"/>
        <v>60</v>
      </c>
      <c r="V558" s="5" t="s">
        <v>26</v>
      </c>
      <c r="W558" s="5" t="s">
        <v>34</v>
      </c>
      <c r="X558" s="4">
        <v>308</v>
      </c>
      <c r="Y558" s="18">
        <v>0.64105863500000004</v>
      </c>
      <c r="Z558" s="5" t="s">
        <v>34</v>
      </c>
      <c r="AA558" s="3">
        <v>25</v>
      </c>
      <c r="AB558" s="4">
        <v>8724</v>
      </c>
      <c r="AC558" s="4">
        <v>9336.0833330000005</v>
      </c>
      <c r="AD558" s="4" t="str">
        <f t="shared" si="133"/>
        <v>Medium Income</v>
      </c>
      <c r="AE558" s="4">
        <v>144362</v>
      </c>
      <c r="AF558" s="18">
        <v>0.28060910500000003</v>
      </c>
      <c r="AG558" s="3">
        <v>0</v>
      </c>
      <c r="AH558" s="3">
        <v>52</v>
      </c>
      <c r="AI558" s="2" t="str">
        <f t="shared" si="134"/>
        <v>Medium Risk</v>
      </c>
    </row>
    <row r="559" spans="1:35" x14ac:dyDescent="0.25">
      <c r="A559" s="6">
        <v>43658</v>
      </c>
      <c r="B559" s="3">
        <v>34</v>
      </c>
      <c r="C559" s="3" t="str">
        <f t="shared" si="120"/>
        <v>Mid</v>
      </c>
      <c r="D559" s="4">
        <v>115637</v>
      </c>
      <c r="E559" s="4">
        <f t="shared" si="121"/>
        <v>115637</v>
      </c>
      <c r="F559" s="3">
        <v>588</v>
      </c>
      <c r="G559" s="3">
        <f t="shared" si="122"/>
        <v>588</v>
      </c>
      <c r="H559" s="3" t="str">
        <f t="shared" si="123"/>
        <v>Good</v>
      </c>
      <c r="I559" s="5" t="s">
        <v>52</v>
      </c>
      <c r="J559" s="2" t="str">
        <f t="shared" si="124"/>
        <v>EMPLOYED</v>
      </c>
      <c r="K559" s="2" t="str">
        <f t="shared" si="125"/>
        <v>Employed</v>
      </c>
      <c r="L559" s="2" t="str">
        <f t="shared" si="126"/>
        <v>Employed</v>
      </c>
      <c r="M559" s="5" t="s">
        <v>41</v>
      </c>
      <c r="N559" s="2" t="str">
        <f t="shared" si="127"/>
        <v>Doctorate</v>
      </c>
      <c r="O559" s="2" t="str">
        <f t="shared" si="128"/>
        <v>Doctorate</v>
      </c>
      <c r="P559" s="4">
        <v>11315</v>
      </c>
      <c r="Q559" s="4">
        <f t="shared" si="129"/>
        <v>11315</v>
      </c>
      <c r="R559" s="18">
        <f t="shared" si="130"/>
        <v>9.78493042884198E-2</v>
      </c>
      <c r="S559" s="18" t="str">
        <f t="shared" si="131"/>
        <v>Conservative Borrower</v>
      </c>
      <c r="T559" s="3">
        <v>60</v>
      </c>
      <c r="U559" s="3">
        <f t="shared" si="132"/>
        <v>60</v>
      </c>
      <c r="V559" s="5" t="s">
        <v>26</v>
      </c>
      <c r="W559" s="5" t="s">
        <v>23</v>
      </c>
      <c r="X559" s="4">
        <v>259</v>
      </c>
      <c r="Y559" s="18">
        <v>0.574298753</v>
      </c>
      <c r="Z559" s="5" t="s">
        <v>28</v>
      </c>
      <c r="AA559" s="3">
        <v>19</v>
      </c>
      <c r="AB559" s="4">
        <v>1755</v>
      </c>
      <c r="AC559" s="4">
        <v>9636.4166669999995</v>
      </c>
      <c r="AD559" s="4" t="str">
        <f t="shared" si="133"/>
        <v>Medium Income</v>
      </c>
      <c r="AE559" s="4">
        <v>705839</v>
      </c>
      <c r="AF559" s="18">
        <v>0.200654839</v>
      </c>
      <c r="AG559" s="3">
        <v>1</v>
      </c>
      <c r="AH559" s="3">
        <v>40.799999999999997</v>
      </c>
      <c r="AI559" s="2" t="str">
        <f t="shared" si="134"/>
        <v>Medium Risk</v>
      </c>
    </row>
    <row r="560" spans="1:35" x14ac:dyDescent="0.25">
      <c r="A560" s="6">
        <v>43659</v>
      </c>
      <c r="B560" s="3">
        <v>44</v>
      </c>
      <c r="C560" s="3" t="str">
        <f t="shared" si="120"/>
        <v>Senior</v>
      </c>
      <c r="D560" s="4">
        <v>43752</v>
      </c>
      <c r="E560" s="4">
        <f t="shared" si="121"/>
        <v>43752</v>
      </c>
      <c r="F560" s="3">
        <v>595</v>
      </c>
      <c r="G560" s="3">
        <f t="shared" si="122"/>
        <v>595</v>
      </c>
      <c r="H560" s="3" t="str">
        <f t="shared" si="123"/>
        <v>Good</v>
      </c>
      <c r="I560" s="5" t="s">
        <v>20</v>
      </c>
      <c r="J560" s="2" t="str">
        <f t="shared" si="124"/>
        <v>Employed</v>
      </c>
      <c r="K560" s="2" t="str">
        <f t="shared" si="125"/>
        <v>Employed</v>
      </c>
      <c r="L560" s="2" t="str">
        <f t="shared" si="126"/>
        <v>Employed</v>
      </c>
      <c r="M560" s="5" t="s">
        <v>29</v>
      </c>
      <c r="N560" s="2" t="str">
        <f t="shared" si="127"/>
        <v>Bachelor</v>
      </c>
      <c r="O560" s="2" t="str">
        <f t="shared" si="128"/>
        <v>Bachelor</v>
      </c>
      <c r="P560" s="4">
        <v>13313</v>
      </c>
      <c r="Q560" s="4">
        <f t="shared" si="129"/>
        <v>13313</v>
      </c>
      <c r="R560" s="18">
        <f t="shared" si="130"/>
        <v>0.3042832327665021</v>
      </c>
      <c r="S560" s="18" t="str">
        <f t="shared" si="131"/>
        <v>Conservative Borrower</v>
      </c>
      <c r="T560" s="3">
        <v>48</v>
      </c>
      <c r="U560" s="3">
        <f t="shared" si="132"/>
        <v>48</v>
      </c>
      <c r="V560" s="5" t="s">
        <v>35</v>
      </c>
      <c r="W560" s="5" t="s">
        <v>23</v>
      </c>
      <c r="X560" s="4">
        <v>457</v>
      </c>
      <c r="Y560" s="18">
        <v>0.4206973</v>
      </c>
      <c r="Z560" s="5" t="s">
        <v>24</v>
      </c>
      <c r="AA560" s="3">
        <v>29</v>
      </c>
      <c r="AB560" s="4">
        <v>26174</v>
      </c>
      <c r="AC560" s="4">
        <v>3646</v>
      </c>
      <c r="AD560" s="4" t="str">
        <f t="shared" si="133"/>
        <v>Low Income</v>
      </c>
      <c r="AE560" s="4">
        <v>3140</v>
      </c>
      <c r="AF560" s="18">
        <v>0.243479521</v>
      </c>
      <c r="AG560" s="3">
        <v>0</v>
      </c>
      <c r="AH560" s="3">
        <v>59</v>
      </c>
      <c r="AI560" s="2" t="str">
        <f t="shared" si="134"/>
        <v>High Risk</v>
      </c>
    </row>
    <row r="561" spans="1:35" x14ac:dyDescent="0.25">
      <c r="A561" s="6">
        <v>43660</v>
      </c>
      <c r="B561" s="3">
        <v>34</v>
      </c>
      <c r="C561" s="3" t="str">
        <f t="shared" si="120"/>
        <v>Mid</v>
      </c>
      <c r="D561" s="4">
        <v>84516</v>
      </c>
      <c r="E561" s="4">
        <f t="shared" si="121"/>
        <v>84516</v>
      </c>
      <c r="F561" s="3">
        <v>574</v>
      </c>
      <c r="G561" s="3">
        <f t="shared" si="122"/>
        <v>574</v>
      </c>
      <c r="H561" s="3" t="str">
        <f t="shared" si="123"/>
        <v>Good</v>
      </c>
      <c r="I561" s="5" t="s">
        <v>33</v>
      </c>
      <c r="J561" s="2" t="str">
        <f t="shared" si="124"/>
        <v>Self-Employed</v>
      </c>
      <c r="K561" s="2" t="str">
        <f t="shared" si="125"/>
        <v>Self-Employed</v>
      </c>
      <c r="L561" s="2" t="str">
        <f t="shared" si="126"/>
        <v>Self-Employed</v>
      </c>
      <c r="M561" s="5" t="s">
        <v>25</v>
      </c>
      <c r="N561" s="2" t="str">
        <f t="shared" si="127"/>
        <v>Associate</v>
      </c>
      <c r="O561" s="2" t="str">
        <f t="shared" si="128"/>
        <v>Associate</v>
      </c>
      <c r="P561" s="4">
        <v>41178</v>
      </c>
      <c r="Q561" s="4">
        <f t="shared" si="129"/>
        <v>41178</v>
      </c>
      <c r="R561" s="18">
        <f t="shared" si="130"/>
        <v>0.48722135453641913</v>
      </c>
      <c r="S561" s="18" t="str">
        <f t="shared" si="131"/>
        <v>Conservative Borrower</v>
      </c>
      <c r="T561" s="3">
        <v>72</v>
      </c>
      <c r="U561" s="3">
        <f t="shared" si="132"/>
        <v>72</v>
      </c>
      <c r="V561" s="5" t="s">
        <v>26</v>
      </c>
      <c r="W561" s="5" t="s">
        <v>27</v>
      </c>
      <c r="X561" s="4">
        <v>769</v>
      </c>
      <c r="Y561" s="18">
        <v>7.7850452000000001E-2</v>
      </c>
      <c r="Z561" s="5" t="s">
        <v>31</v>
      </c>
      <c r="AA561" s="3">
        <v>29</v>
      </c>
      <c r="AB561" s="4">
        <v>1427</v>
      </c>
      <c r="AC561" s="4">
        <v>7043</v>
      </c>
      <c r="AD561" s="4" t="str">
        <f t="shared" si="133"/>
        <v>Medium Income</v>
      </c>
      <c r="AE561" s="4">
        <v>11958</v>
      </c>
      <c r="AF561" s="18">
        <v>0.25493725499999997</v>
      </c>
      <c r="AG561" s="3">
        <v>0</v>
      </c>
      <c r="AH561" s="3">
        <v>55</v>
      </c>
      <c r="AI561" s="2" t="str">
        <f t="shared" si="134"/>
        <v>High Risk</v>
      </c>
    </row>
    <row r="562" spans="1:35" x14ac:dyDescent="0.25">
      <c r="A562" s="6">
        <v>43661</v>
      </c>
      <c r="B562" s="3">
        <v>43</v>
      </c>
      <c r="C562" s="3" t="str">
        <f t="shared" si="120"/>
        <v>Senior</v>
      </c>
      <c r="D562" s="4">
        <v>63079</v>
      </c>
      <c r="E562" s="4">
        <f t="shared" si="121"/>
        <v>63079</v>
      </c>
      <c r="G562" s="3">
        <f t="shared" si="122"/>
        <v>568.61417322834643</v>
      </c>
      <c r="H562" s="3" t="str">
        <f t="shared" si="123"/>
        <v>Good</v>
      </c>
      <c r="I562" s="5" t="s">
        <v>20</v>
      </c>
      <c r="J562" s="2" t="str">
        <f t="shared" si="124"/>
        <v>Employed</v>
      </c>
      <c r="K562" s="2" t="str">
        <f t="shared" si="125"/>
        <v>Employed</v>
      </c>
      <c r="L562" s="2" t="str">
        <f t="shared" si="126"/>
        <v>Employed</v>
      </c>
      <c r="M562" s="5" t="s">
        <v>29</v>
      </c>
      <c r="N562" s="2" t="str">
        <f t="shared" si="127"/>
        <v>Bachelor</v>
      </c>
      <c r="O562" s="2" t="str">
        <f t="shared" si="128"/>
        <v>Bachelor</v>
      </c>
      <c r="P562" s="4">
        <v>23063</v>
      </c>
      <c r="Q562" s="4">
        <f t="shared" si="129"/>
        <v>23063</v>
      </c>
      <c r="R562" s="18">
        <f t="shared" si="130"/>
        <v>0.36562088809270915</v>
      </c>
      <c r="S562" s="18" t="str">
        <f t="shared" si="131"/>
        <v>Conservative Borrower</v>
      </c>
      <c r="T562" s="3">
        <v>84</v>
      </c>
      <c r="U562" s="3">
        <f t="shared" si="132"/>
        <v>84</v>
      </c>
      <c r="V562" s="5" t="s">
        <v>22</v>
      </c>
      <c r="W562" s="5" t="s">
        <v>34</v>
      </c>
      <c r="X562" s="4">
        <v>449</v>
      </c>
      <c r="Y562" s="18">
        <v>0.19830895600000001</v>
      </c>
      <c r="Z562" s="5" t="s">
        <v>38</v>
      </c>
      <c r="AA562" s="3">
        <v>19</v>
      </c>
      <c r="AB562" s="4">
        <v>1045</v>
      </c>
      <c r="AC562" s="4">
        <v>5256.5833329999996</v>
      </c>
      <c r="AD562" s="4" t="str">
        <f t="shared" si="133"/>
        <v>Medium Income</v>
      </c>
      <c r="AE562" s="4">
        <v>20458</v>
      </c>
      <c r="AF562" s="18">
        <v>0.261166334</v>
      </c>
      <c r="AG562" s="3">
        <v>0</v>
      </c>
      <c r="AH562" s="3">
        <v>48</v>
      </c>
      <c r="AI562" s="2" t="str">
        <f t="shared" si="134"/>
        <v>Medium Risk</v>
      </c>
    </row>
    <row r="563" spans="1:35" x14ac:dyDescent="0.25">
      <c r="A563" s="6">
        <v>43662</v>
      </c>
      <c r="B563" s="3">
        <v>64</v>
      </c>
      <c r="C563" s="3" t="str">
        <f t="shared" si="120"/>
        <v>Old</v>
      </c>
      <c r="D563" s="4">
        <v>86330</v>
      </c>
      <c r="E563" s="4">
        <f t="shared" si="121"/>
        <v>86330</v>
      </c>
      <c r="F563" s="3">
        <v>636</v>
      </c>
      <c r="G563" s="3">
        <f t="shared" si="122"/>
        <v>636</v>
      </c>
      <c r="H563" s="3" t="str">
        <f t="shared" si="123"/>
        <v>Good</v>
      </c>
      <c r="J563" s="2" t="str">
        <f t="shared" si="124"/>
        <v/>
      </c>
      <c r="K563" s="2" t="str">
        <f t="shared" si="125"/>
        <v/>
      </c>
      <c r="L563" s="2" t="str">
        <f t="shared" si="126"/>
        <v>Employed</v>
      </c>
      <c r="M563" s="5" t="s">
        <v>29</v>
      </c>
      <c r="N563" s="2" t="str">
        <f t="shared" si="127"/>
        <v>Bachelor</v>
      </c>
      <c r="O563" s="2" t="str">
        <f t="shared" si="128"/>
        <v>Bachelor</v>
      </c>
      <c r="P563" s="4">
        <v>13066</v>
      </c>
      <c r="Q563" s="4">
        <f t="shared" si="129"/>
        <v>13066</v>
      </c>
      <c r="R563" s="18">
        <f t="shared" si="130"/>
        <v>0.15134947295262366</v>
      </c>
      <c r="S563" s="18" t="str">
        <f t="shared" si="131"/>
        <v>Conservative Borrower</v>
      </c>
      <c r="T563" s="3">
        <v>60</v>
      </c>
      <c r="U563" s="3">
        <f t="shared" si="132"/>
        <v>60</v>
      </c>
      <c r="V563" s="5" t="s">
        <v>22</v>
      </c>
      <c r="W563" s="5" t="s">
        <v>27</v>
      </c>
      <c r="X563" s="4">
        <v>254</v>
      </c>
      <c r="Y563" s="18">
        <v>0.21948668299999999</v>
      </c>
      <c r="Z563" s="5" t="s">
        <v>28</v>
      </c>
      <c r="AA563" s="3">
        <v>27</v>
      </c>
      <c r="AB563" s="4">
        <v>812</v>
      </c>
      <c r="AC563" s="4">
        <v>7194.1666670000004</v>
      </c>
      <c r="AD563" s="4" t="str">
        <f t="shared" si="133"/>
        <v>Medium Income</v>
      </c>
      <c r="AE563" s="4">
        <v>17515</v>
      </c>
      <c r="AF563" s="18">
        <v>0.165527218</v>
      </c>
      <c r="AG563" s="3">
        <v>1</v>
      </c>
      <c r="AH563" s="3">
        <v>37.6</v>
      </c>
      <c r="AI563" s="2" t="str">
        <f t="shared" si="134"/>
        <v>Low Risk</v>
      </c>
    </row>
    <row r="564" spans="1:35" x14ac:dyDescent="0.25">
      <c r="A564" s="6">
        <v>43663</v>
      </c>
      <c r="B564" s="3">
        <v>50</v>
      </c>
      <c r="C564" s="3" t="str">
        <f t="shared" si="120"/>
        <v>Senior</v>
      </c>
      <c r="D564" s="4">
        <v>27549</v>
      </c>
      <c r="E564" s="4">
        <f t="shared" si="121"/>
        <v>27549</v>
      </c>
      <c r="F564" s="3">
        <v>571</v>
      </c>
      <c r="G564" s="3">
        <f t="shared" si="122"/>
        <v>571</v>
      </c>
      <c r="H564" s="3" t="str">
        <f t="shared" si="123"/>
        <v>Good</v>
      </c>
      <c r="I564" s="5" t="s">
        <v>20</v>
      </c>
      <c r="J564" s="2" t="str">
        <f t="shared" si="124"/>
        <v>Employed</v>
      </c>
      <c r="K564" s="2" t="str">
        <f t="shared" si="125"/>
        <v>Employed</v>
      </c>
      <c r="L564" s="2" t="str">
        <f t="shared" si="126"/>
        <v>Employed</v>
      </c>
      <c r="M564" s="5" t="s">
        <v>32</v>
      </c>
      <c r="N564" s="2" t="str">
        <f t="shared" si="127"/>
        <v>High School</v>
      </c>
      <c r="O564" s="2" t="str">
        <f t="shared" si="128"/>
        <v>High School</v>
      </c>
      <c r="P564" s="4">
        <v>26843</v>
      </c>
      <c r="Q564" s="4">
        <f t="shared" si="129"/>
        <v>26843</v>
      </c>
      <c r="R564" s="18">
        <f t="shared" si="130"/>
        <v>0.97437293549675119</v>
      </c>
      <c r="S564" s="18" t="str">
        <f t="shared" si="131"/>
        <v>Moderate Borrower</v>
      </c>
      <c r="T564" s="3">
        <v>36</v>
      </c>
      <c r="U564" s="3">
        <f t="shared" si="132"/>
        <v>36</v>
      </c>
      <c r="V564" s="5" t="s">
        <v>22</v>
      </c>
      <c r="W564" s="5" t="s">
        <v>30</v>
      </c>
      <c r="X564" s="4">
        <v>466</v>
      </c>
      <c r="Y564" s="18">
        <v>0.42857319500000002</v>
      </c>
      <c r="Z564" s="5" t="s">
        <v>34</v>
      </c>
      <c r="AA564" s="3">
        <v>22</v>
      </c>
      <c r="AB564" s="4">
        <v>1559</v>
      </c>
      <c r="AC564" s="4">
        <v>2295.75</v>
      </c>
      <c r="AD564" s="4" t="str">
        <f t="shared" si="133"/>
        <v>Low Income</v>
      </c>
      <c r="AE564" s="4">
        <v>13737</v>
      </c>
      <c r="AF564" s="18">
        <v>0.23912528999999999</v>
      </c>
      <c r="AG564" s="3">
        <v>0</v>
      </c>
      <c r="AH564" s="3">
        <v>61</v>
      </c>
      <c r="AI564" s="2" t="str">
        <f t="shared" si="134"/>
        <v>High Risk</v>
      </c>
    </row>
    <row r="565" spans="1:35" x14ac:dyDescent="0.25">
      <c r="A565" s="6">
        <v>43664</v>
      </c>
      <c r="B565" s="3">
        <v>36</v>
      </c>
      <c r="C565" s="3" t="str">
        <f t="shared" si="120"/>
        <v>Mid</v>
      </c>
      <c r="D565" s="4">
        <v>65087</v>
      </c>
      <c r="E565" s="4">
        <f t="shared" si="121"/>
        <v>65087</v>
      </c>
      <c r="F565" s="3">
        <v>583</v>
      </c>
      <c r="G565" s="3">
        <f t="shared" si="122"/>
        <v>583</v>
      </c>
      <c r="H565" s="3" t="str">
        <f t="shared" si="123"/>
        <v>Good</v>
      </c>
      <c r="I565" s="5" t="s">
        <v>20</v>
      </c>
      <c r="J565" s="2" t="str">
        <f t="shared" si="124"/>
        <v>Employed</v>
      </c>
      <c r="K565" s="2" t="str">
        <f t="shared" si="125"/>
        <v>Employed</v>
      </c>
      <c r="L565" s="2" t="str">
        <f t="shared" si="126"/>
        <v>Employed</v>
      </c>
      <c r="M565" s="5" t="s">
        <v>21</v>
      </c>
      <c r="N565" s="2" t="str">
        <f t="shared" si="127"/>
        <v>Master</v>
      </c>
      <c r="O565" s="2" t="str">
        <f t="shared" si="128"/>
        <v>Master</v>
      </c>
      <c r="P565" s="4">
        <v>16824</v>
      </c>
      <c r="Q565" s="4">
        <f t="shared" si="129"/>
        <v>16824</v>
      </c>
      <c r="R565" s="18">
        <f t="shared" si="130"/>
        <v>0.25848479727134449</v>
      </c>
      <c r="S565" s="18" t="str">
        <f t="shared" si="131"/>
        <v>Conservative Borrower</v>
      </c>
      <c r="T565" s="3">
        <v>72</v>
      </c>
      <c r="U565" s="3">
        <f t="shared" si="132"/>
        <v>72</v>
      </c>
      <c r="V565" s="5" t="s">
        <v>26</v>
      </c>
      <c r="W565" s="5" t="s">
        <v>27</v>
      </c>
      <c r="X565" s="4">
        <v>695</v>
      </c>
      <c r="Y565" s="18">
        <v>0.54906157499999997</v>
      </c>
      <c r="Z565" s="5" t="s">
        <v>24</v>
      </c>
      <c r="AA565" s="3">
        <v>35</v>
      </c>
      <c r="AB565" s="4">
        <v>2463</v>
      </c>
      <c r="AC565" s="4">
        <v>5423.9166670000004</v>
      </c>
      <c r="AD565" s="4" t="str">
        <f t="shared" si="133"/>
        <v>Medium Income</v>
      </c>
      <c r="AE565" s="4">
        <v>106364</v>
      </c>
      <c r="AF565" s="18">
        <v>0.23346857100000001</v>
      </c>
      <c r="AG565" s="3">
        <v>1</v>
      </c>
      <c r="AH565" s="3">
        <v>44</v>
      </c>
      <c r="AI565" s="2" t="str">
        <f t="shared" si="134"/>
        <v>Medium Risk</v>
      </c>
    </row>
    <row r="566" spans="1:35" x14ac:dyDescent="0.25">
      <c r="A566" s="6">
        <v>43665</v>
      </c>
      <c r="B566" s="3">
        <v>54</v>
      </c>
      <c r="C566" s="3" t="str">
        <f t="shared" si="120"/>
        <v>Senior</v>
      </c>
      <c r="D566" s="4">
        <v>171153</v>
      </c>
      <c r="E566" s="4">
        <f t="shared" si="121"/>
        <v>171153</v>
      </c>
      <c r="G566" s="3">
        <f t="shared" si="122"/>
        <v>573.64242424242423</v>
      </c>
      <c r="H566" s="3" t="str">
        <f t="shared" si="123"/>
        <v>Good</v>
      </c>
      <c r="I566" s="5" t="s">
        <v>20</v>
      </c>
      <c r="J566" s="2" t="str">
        <f t="shared" si="124"/>
        <v>Employed</v>
      </c>
      <c r="K566" s="2" t="str">
        <f t="shared" si="125"/>
        <v>Employed</v>
      </c>
      <c r="L566" s="2" t="str">
        <f t="shared" si="126"/>
        <v>Employed</v>
      </c>
      <c r="M566" s="5" t="s">
        <v>21</v>
      </c>
      <c r="N566" s="2" t="str">
        <f t="shared" si="127"/>
        <v>Master</v>
      </c>
      <c r="O566" s="2" t="str">
        <f t="shared" si="128"/>
        <v>Master</v>
      </c>
      <c r="P566" s="4">
        <v>19780</v>
      </c>
      <c r="Q566" s="4">
        <f t="shared" si="129"/>
        <v>19780</v>
      </c>
      <c r="R566" s="18">
        <f t="shared" si="130"/>
        <v>0.11556911067874942</v>
      </c>
      <c r="S566" s="18" t="str">
        <f t="shared" si="131"/>
        <v>Conservative Borrower</v>
      </c>
      <c r="T566" s="3">
        <v>84</v>
      </c>
      <c r="U566" s="3">
        <f t="shared" si="132"/>
        <v>84</v>
      </c>
      <c r="V566" s="5" t="s">
        <v>22</v>
      </c>
      <c r="W566" s="5" t="s">
        <v>27</v>
      </c>
      <c r="X566" s="4">
        <v>447</v>
      </c>
      <c r="Y566" s="18">
        <v>0.18509594200000001</v>
      </c>
      <c r="Z566" s="5" t="s">
        <v>24</v>
      </c>
      <c r="AA566" s="3">
        <v>20</v>
      </c>
      <c r="AB566" s="4">
        <v>4124</v>
      </c>
      <c r="AC566" s="4">
        <v>14262.75</v>
      </c>
      <c r="AD566" s="4" t="str">
        <f t="shared" si="133"/>
        <v>High Income</v>
      </c>
      <c r="AE566" s="4">
        <v>48386</v>
      </c>
      <c r="AF566" s="18">
        <v>0.27334101599999999</v>
      </c>
      <c r="AG566" s="3">
        <v>1</v>
      </c>
      <c r="AH566" s="3">
        <v>40.799999999999997</v>
      </c>
      <c r="AI566" s="2" t="str">
        <f t="shared" si="134"/>
        <v>Medium Risk</v>
      </c>
    </row>
    <row r="567" spans="1:35" x14ac:dyDescent="0.25">
      <c r="A567" s="6">
        <v>43666</v>
      </c>
      <c r="B567" s="3">
        <v>35</v>
      </c>
      <c r="C567" s="3" t="str">
        <f t="shared" si="120"/>
        <v>Mid</v>
      </c>
      <c r="D567" s="4">
        <v>125795</v>
      </c>
      <c r="E567" s="4">
        <f t="shared" si="121"/>
        <v>125795</v>
      </c>
      <c r="F567" s="3">
        <v>540</v>
      </c>
      <c r="G567" s="3">
        <f t="shared" si="122"/>
        <v>540</v>
      </c>
      <c r="H567" s="3" t="str">
        <f t="shared" si="123"/>
        <v>Fair</v>
      </c>
      <c r="I567" s="5" t="s">
        <v>20</v>
      </c>
      <c r="J567" s="2" t="str">
        <f t="shared" si="124"/>
        <v>Employed</v>
      </c>
      <c r="K567" s="2" t="str">
        <f t="shared" si="125"/>
        <v>Employed</v>
      </c>
      <c r="L567" s="2" t="str">
        <f t="shared" si="126"/>
        <v>Employed</v>
      </c>
      <c r="M567" s="5" t="s">
        <v>29</v>
      </c>
      <c r="N567" s="2" t="str">
        <f t="shared" si="127"/>
        <v>Bachelor</v>
      </c>
      <c r="O567" s="2" t="str">
        <f t="shared" si="128"/>
        <v>Bachelor</v>
      </c>
      <c r="P567" s="4">
        <v>14743</v>
      </c>
      <c r="Q567" s="4">
        <f t="shared" si="129"/>
        <v>14743</v>
      </c>
      <c r="R567" s="18">
        <f t="shared" si="130"/>
        <v>0.11719861679717</v>
      </c>
      <c r="S567" s="18" t="str">
        <f t="shared" si="131"/>
        <v>Conservative Borrower</v>
      </c>
      <c r="T567" s="3">
        <v>84</v>
      </c>
      <c r="U567" s="3">
        <f t="shared" si="132"/>
        <v>84</v>
      </c>
      <c r="V567" s="5" t="s">
        <v>26</v>
      </c>
      <c r="W567" s="5" t="s">
        <v>30</v>
      </c>
      <c r="X567" s="4">
        <v>714</v>
      </c>
      <c r="Y567" s="18">
        <v>8.8569645000000002E-2</v>
      </c>
      <c r="Z567" s="5" t="s">
        <v>24</v>
      </c>
      <c r="AA567" s="3">
        <v>24</v>
      </c>
      <c r="AB567" s="4">
        <v>1365</v>
      </c>
      <c r="AC567" s="4">
        <v>10482.916670000001</v>
      </c>
      <c r="AD567" s="4" t="str">
        <f t="shared" si="133"/>
        <v>Medium Income</v>
      </c>
      <c r="AE567" s="4">
        <v>5729</v>
      </c>
      <c r="AF567" s="18">
        <v>0.27562109000000001</v>
      </c>
      <c r="AG567" s="3">
        <v>1</v>
      </c>
      <c r="AH567" s="3">
        <v>42.4</v>
      </c>
      <c r="AI567" s="2" t="str">
        <f t="shared" si="134"/>
        <v>Medium Risk</v>
      </c>
    </row>
    <row r="568" spans="1:35" x14ac:dyDescent="0.25">
      <c r="A568" s="6">
        <v>43667</v>
      </c>
      <c r="B568" s="3">
        <v>18</v>
      </c>
      <c r="C568" s="3" t="str">
        <f t="shared" si="120"/>
        <v>Young</v>
      </c>
      <c r="D568" s="4">
        <v>64715</v>
      </c>
      <c r="E568" s="4">
        <f t="shared" si="121"/>
        <v>64715</v>
      </c>
      <c r="F568" s="3">
        <v>553</v>
      </c>
      <c r="G568" s="3">
        <f t="shared" si="122"/>
        <v>553</v>
      </c>
      <c r="H568" s="3" t="str">
        <f t="shared" si="123"/>
        <v>Good</v>
      </c>
      <c r="I568" s="5" t="s">
        <v>20</v>
      </c>
      <c r="J568" s="2" t="str">
        <f t="shared" si="124"/>
        <v>Employed</v>
      </c>
      <c r="K568" s="2" t="str">
        <f t="shared" si="125"/>
        <v>Employed</v>
      </c>
      <c r="L568" s="2" t="str">
        <f t="shared" si="126"/>
        <v>Employed</v>
      </c>
      <c r="M568" s="5" t="s">
        <v>29</v>
      </c>
      <c r="N568" s="2" t="str">
        <f t="shared" si="127"/>
        <v>Bachelor</v>
      </c>
      <c r="O568" s="2" t="str">
        <f t="shared" si="128"/>
        <v>Bachelor</v>
      </c>
      <c r="P568" s="4">
        <v>26826</v>
      </c>
      <c r="Q568" s="4">
        <f t="shared" si="129"/>
        <v>26826</v>
      </c>
      <c r="R568" s="18">
        <f t="shared" si="130"/>
        <v>0.41452522599088309</v>
      </c>
      <c r="S568" s="18" t="str">
        <f t="shared" si="131"/>
        <v>Conservative Borrower</v>
      </c>
      <c r="T568" s="3">
        <v>96</v>
      </c>
      <c r="U568" s="3">
        <f t="shared" si="132"/>
        <v>96</v>
      </c>
      <c r="V568" s="5" t="s">
        <v>22</v>
      </c>
      <c r="W568" s="5" t="s">
        <v>23</v>
      </c>
      <c r="X568" s="4">
        <v>586</v>
      </c>
      <c r="Y568" s="18">
        <v>0.215853873</v>
      </c>
      <c r="Z568" s="5" t="s">
        <v>24</v>
      </c>
      <c r="AA568" s="3">
        <v>22</v>
      </c>
      <c r="AB568" s="4">
        <v>6103</v>
      </c>
      <c r="AC568" s="4">
        <v>5392.9166670000004</v>
      </c>
      <c r="AD568" s="4" t="str">
        <f t="shared" si="133"/>
        <v>Medium Income</v>
      </c>
      <c r="AE568" s="4">
        <v>70877</v>
      </c>
      <c r="AF568" s="18">
        <v>0.33797635399999998</v>
      </c>
      <c r="AG568" s="3">
        <v>0</v>
      </c>
      <c r="AH568" s="3">
        <v>49</v>
      </c>
      <c r="AI568" s="2" t="str">
        <f t="shared" si="134"/>
        <v>Medium Risk</v>
      </c>
    </row>
    <row r="569" spans="1:35" x14ac:dyDescent="0.25">
      <c r="A569" s="6">
        <v>43668</v>
      </c>
      <c r="B569" s="3">
        <v>27</v>
      </c>
      <c r="C569" s="3" t="str">
        <f t="shared" si="120"/>
        <v>Mid</v>
      </c>
      <c r="D569" s="4">
        <v>68021</v>
      </c>
      <c r="E569" s="4">
        <f t="shared" si="121"/>
        <v>68021</v>
      </c>
      <c r="F569" s="3">
        <v>547</v>
      </c>
      <c r="G569" s="3">
        <f t="shared" si="122"/>
        <v>547</v>
      </c>
      <c r="H569" s="3" t="str">
        <f t="shared" si="123"/>
        <v>Fair</v>
      </c>
      <c r="I569" s="5" t="s">
        <v>20</v>
      </c>
      <c r="J569" s="2" t="str">
        <f t="shared" si="124"/>
        <v>Employed</v>
      </c>
      <c r="K569" s="2" t="str">
        <f t="shared" si="125"/>
        <v>Employed</v>
      </c>
      <c r="L569" s="2" t="str">
        <f t="shared" si="126"/>
        <v>Employed</v>
      </c>
      <c r="M569" s="5" t="s">
        <v>32</v>
      </c>
      <c r="N569" s="2" t="str">
        <f t="shared" si="127"/>
        <v>High School</v>
      </c>
      <c r="O569" s="2" t="str">
        <f t="shared" si="128"/>
        <v>High School</v>
      </c>
      <c r="P569" s="4">
        <v>25477</v>
      </c>
      <c r="Q569" s="4">
        <f t="shared" si="129"/>
        <v>25477</v>
      </c>
      <c r="R569" s="18">
        <f t="shared" si="130"/>
        <v>0.37454609605857014</v>
      </c>
      <c r="S569" s="18" t="str">
        <f t="shared" si="131"/>
        <v>Conservative Borrower</v>
      </c>
      <c r="T569" s="3">
        <v>84</v>
      </c>
      <c r="U569" s="3">
        <f t="shared" si="132"/>
        <v>84</v>
      </c>
      <c r="V569" s="5" t="s">
        <v>22</v>
      </c>
      <c r="W569" s="5" t="s">
        <v>23</v>
      </c>
      <c r="X569" s="4">
        <v>311</v>
      </c>
      <c r="Y569" s="18">
        <v>0.197643508</v>
      </c>
      <c r="Z569" s="5" t="s">
        <v>38</v>
      </c>
      <c r="AA569" s="3">
        <v>25</v>
      </c>
      <c r="AB569" s="4">
        <v>3943</v>
      </c>
      <c r="AC569" s="4">
        <v>5668.4166670000004</v>
      </c>
      <c r="AD569" s="4" t="str">
        <f t="shared" si="133"/>
        <v>Medium Income</v>
      </c>
      <c r="AE569" s="4">
        <v>10054</v>
      </c>
      <c r="AF569" s="18">
        <v>0.23517470100000001</v>
      </c>
      <c r="AG569" s="3">
        <v>0</v>
      </c>
      <c r="AH569" s="3">
        <v>50</v>
      </c>
      <c r="AI569" s="2" t="str">
        <f t="shared" si="134"/>
        <v>Medium Risk</v>
      </c>
    </row>
    <row r="570" spans="1:35" x14ac:dyDescent="0.25">
      <c r="A570" s="6">
        <v>43669</v>
      </c>
      <c r="B570" s="3">
        <v>18</v>
      </c>
      <c r="C570" s="3" t="str">
        <f t="shared" si="120"/>
        <v>Young</v>
      </c>
      <c r="D570" s="4">
        <v>227026</v>
      </c>
      <c r="E570" s="4">
        <f t="shared" si="121"/>
        <v>227026</v>
      </c>
      <c r="F570" s="3">
        <v>570</v>
      </c>
      <c r="G570" s="3">
        <f t="shared" si="122"/>
        <v>570</v>
      </c>
      <c r="H570" s="3" t="str">
        <f t="shared" si="123"/>
        <v>Good</v>
      </c>
      <c r="I570" s="5" t="s">
        <v>20</v>
      </c>
      <c r="J570" s="2" t="str">
        <f t="shared" si="124"/>
        <v>Employed</v>
      </c>
      <c r="K570" s="2" t="str">
        <f t="shared" si="125"/>
        <v>Employed</v>
      </c>
      <c r="L570" s="2" t="str">
        <f t="shared" si="126"/>
        <v>Employed</v>
      </c>
      <c r="M570" s="5" t="s">
        <v>21</v>
      </c>
      <c r="N570" s="2" t="str">
        <f t="shared" si="127"/>
        <v>Master</v>
      </c>
      <c r="O570" s="2" t="str">
        <f t="shared" si="128"/>
        <v>Master</v>
      </c>
      <c r="P570" s="4">
        <v>21516</v>
      </c>
      <c r="Q570" s="4">
        <f t="shared" si="129"/>
        <v>21516</v>
      </c>
      <c r="R570" s="18">
        <f t="shared" si="130"/>
        <v>9.4773285879150404E-2</v>
      </c>
      <c r="S570" s="18" t="str">
        <f t="shared" si="131"/>
        <v>Conservative Borrower</v>
      </c>
      <c r="T570" s="3">
        <v>60</v>
      </c>
      <c r="U570" s="3">
        <f t="shared" si="132"/>
        <v>60</v>
      </c>
      <c r="V570" s="5" t="s">
        <v>35</v>
      </c>
      <c r="W570" s="5" t="s">
        <v>30</v>
      </c>
      <c r="X570" s="4">
        <v>357</v>
      </c>
      <c r="Y570" s="18">
        <v>0.117210044</v>
      </c>
      <c r="Z570" s="5" t="s">
        <v>28</v>
      </c>
      <c r="AA570" s="3">
        <v>20</v>
      </c>
      <c r="AB570" s="4">
        <v>1273</v>
      </c>
      <c r="AC570" s="4">
        <v>18918.833330000001</v>
      </c>
      <c r="AD570" s="4" t="str">
        <f t="shared" si="133"/>
        <v>High Income</v>
      </c>
      <c r="AE570" s="4">
        <v>5641</v>
      </c>
      <c r="AF570" s="18">
        <v>0.244145103</v>
      </c>
      <c r="AG570" s="3">
        <v>1</v>
      </c>
      <c r="AH570" s="3">
        <v>48</v>
      </c>
      <c r="AI570" s="2" t="str">
        <f t="shared" si="134"/>
        <v>Medium Risk</v>
      </c>
    </row>
    <row r="571" spans="1:35" x14ac:dyDescent="0.25">
      <c r="A571" s="6">
        <v>43670</v>
      </c>
      <c r="B571" s="3">
        <v>35</v>
      </c>
      <c r="C571" s="3" t="str">
        <f t="shared" si="120"/>
        <v>Mid</v>
      </c>
      <c r="D571" s="4">
        <v>73723</v>
      </c>
      <c r="E571" s="4">
        <f t="shared" si="121"/>
        <v>73723</v>
      </c>
      <c r="F571" s="3">
        <v>610</v>
      </c>
      <c r="G571" s="3">
        <f t="shared" si="122"/>
        <v>610</v>
      </c>
      <c r="H571" s="3" t="str">
        <f t="shared" si="123"/>
        <v>Good</v>
      </c>
      <c r="I571" s="5" t="s">
        <v>20</v>
      </c>
      <c r="J571" s="2" t="str">
        <f t="shared" si="124"/>
        <v>Employed</v>
      </c>
      <c r="K571" s="2" t="str">
        <f t="shared" si="125"/>
        <v>Employed</v>
      </c>
      <c r="L571" s="2" t="str">
        <f t="shared" si="126"/>
        <v>Employed</v>
      </c>
      <c r="M571" s="5" t="s">
        <v>25</v>
      </c>
      <c r="N571" s="2" t="str">
        <f t="shared" si="127"/>
        <v>Associate</v>
      </c>
      <c r="O571" s="2" t="str">
        <f t="shared" si="128"/>
        <v>Associate</v>
      </c>
      <c r="P571" s="4">
        <v>14338</v>
      </c>
      <c r="Q571" s="4">
        <f t="shared" si="129"/>
        <v>14338</v>
      </c>
      <c r="R571" s="18">
        <f t="shared" si="130"/>
        <v>0.19448476052249636</v>
      </c>
      <c r="S571" s="18" t="str">
        <f t="shared" si="131"/>
        <v>Conservative Borrower</v>
      </c>
      <c r="T571" s="3">
        <v>60</v>
      </c>
      <c r="U571" s="3">
        <f t="shared" si="132"/>
        <v>60</v>
      </c>
      <c r="V571" s="5" t="s">
        <v>22</v>
      </c>
      <c r="W571" s="5" t="s">
        <v>30</v>
      </c>
      <c r="X571" s="4">
        <v>433</v>
      </c>
      <c r="Y571" s="18">
        <v>8.8048479999999998E-2</v>
      </c>
      <c r="Z571" s="5" t="s">
        <v>28</v>
      </c>
      <c r="AA571" s="3">
        <v>11</v>
      </c>
      <c r="AB571" s="4">
        <v>3221</v>
      </c>
      <c r="AC571" s="4">
        <v>6143.5833329999996</v>
      </c>
      <c r="AD571" s="4" t="str">
        <f t="shared" si="133"/>
        <v>Medium Income</v>
      </c>
      <c r="AE571" s="4">
        <v>10370</v>
      </c>
      <c r="AF571" s="18">
        <v>0.215228328</v>
      </c>
      <c r="AG571" s="3">
        <v>0</v>
      </c>
      <c r="AH571" s="3">
        <v>48</v>
      </c>
      <c r="AI571" s="2" t="str">
        <f t="shared" si="134"/>
        <v>Medium Risk</v>
      </c>
    </row>
    <row r="572" spans="1:35" x14ac:dyDescent="0.25">
      <c r="A572" s="6">
        <v>43671</v>
      </c>
      <c r="B572" s="3">
        <v>40</v>
      </c>
      <c r="C572" s="3" t="str">
        <f t="shared" si="120"/>
        <v>Senior</v>
      </c>
      <c r="D572" s="4">
        <v>28024</v>
      </c>
      <c r="E572" s="4">
        <f t="shared" si="121"/>
        <v>28024</v>
      </c>
      <c r="F572" s="3">
        <v>540</v>
      </c>
      <c r="G572" s="3">
        <f t="shared" si="122"/>
        <v>540</v>
      </c>
      <c r="H572" s="3" t="str">
        <f t="shared" si="123"/>
        <v>Fair</v>
      </c>
      <c r="I572" s="5" t="s">
        <v>20</v>
      </c>
      <c r="J572" s="2" t="str">
        <f t="shared" si="124"/>
        <v>Employed</v>
      </c>
      <c r="K572" s="2" t="str">
        <f t="shared" si="125"/>
        <v>Employed</v>
      </c>
      <c r="L572" s="2" t="str">
        <f t="shared" si="126"/>
        <v>Employed</v>
      </c>
      <c r="M572" s="5" t="s">
        <v>32</v>
      </c>
      <c r="N572" s="2" t="str">
        <f t="shared" si="127"/>
        <v>High School</v>
      </c>
      <c r="O572" s="2" t="str">
        <f t="shared" si="128"/>
        <v>High School</v>
      </c>
      <c r="P572" s="4">
        <v>41317</v>
      </c>
      <c r="Q572" s="4">
        <f t="shared" si="129"/>
        <v>41317</v>
      </c>
      <c r="R572" s="18">
        <f t="shared" si="130"/>
        <v>1.4743434199257779</v>
      </c>
      <c r="S572" s="18" t="str">
        <f t="shared" si="131"/>
        <v>Aggressive Borrower</v>
      </c>
      <c r="T572" s="3">
        <v>24</v>
      </c>
      <c r="U572" s="3">
        <f t="shared" si="132"/>
        <v>24</v>
      </c>
      <c r="V572" s="5" t="s">
        <v>22</v>
      </c>
      <c r="W572" s="5" t="s">
        <v>27</v>
      </c>
      <c r="X572" s="4">
        <v>175</v>
      </c>
      <c r="Y572" s="18">
        <v>0.36646777800000002</v>
      </c>
      <c r="Z572" s="5" t="s">
        <v>24</v>
      </c>
      <c r="AA572" s="3">
        <v>20</v>
      </c>
      <c r="AB572" s="4">
        <v>5969</v>
      </c>
      <c r="AC572" s="4">
        <v>2335.333333</v>
      </c>
      <c r="AD572" s="4" t="str">
        <f t="shared" si="133"/>
        <v>Low Income</v>
      </c>
      <c r="AE572" s="4">
        <v>16143</v>
      </c>
      <c r="AF572" s="18">
        <v>0.23068765999999999</v>
      </c>
      <c r="AG572" s="3">
        <v>0</v>
      </c>
      <c r="AH572" s="3">
        <v>57</v>
      </c>
      <c r="AI572" s="2" t="str">
        <f t="shared" si="134"/>
        <v>High Risk</v>
      </c>
    </row>
    <row r="573" spans="1:35" x14ac:dyDescent="0.25">
      <c r="A573" s="6">
        <v>43672</v>
      </c>
      <c r="B573" s="3">
        <v>60</v>
      </c>
      <c r="C573" s="3" t="str">
        <f t="shared" si="120"/>
        <v>Old</v>
      </c>
      <c r="D573" s="4">
        <v>178505</v>
      </c>
      <c r="E573" s="4">
        <f t="shared" si="121"/>
        <v>178505</v>
      </c>
      <c r="F573" s="3">
        <v>624</v>
      </c>
      <c r="G573" s="3">
        <f t="shared" si="122"/>
        <v>624</v>
      </c>
      <c r="H573" s="3" t="str">
        <f t="shared" si="123"/>
        <v>Good</v>
      </c>
      <c r="I573" s="5" t="s">
        <v>20</v>
      </c>
      <c r="J573" s="2" t="str">
        <f t="shared" si="124"/>
        <v>Employed</v>
      </c>
      <c r="K573" s="2" t="str">
        <f t="shared" si="125"/>
        <v>Employed</v>
      </c>
      <c r="L573" s="2" t="str">
        <f t="shared" si="126"/>
        <v>Employed</v>
      </c>
      <c r="M573" s="5" t="s">
        <v>41</v>
      </c>
      <c r="N573" s="2" t="str">
        <f t="shared" si="127"/>
        <v>Doctorate</v>
      </c>
      <c r="O573" s="2" t="str">
        <f t="shared" si="128"/>
        <v>Doctorate</v>
      </c>
      <c r="P573" s="4">
        <v>27743</v>
      </c>
      <c r="Q573" s="4">
        <f t="shared" si="129"/>
        <v>27743</v>
      </c>
      <c r="R573" s="18">
        <f t="shared" si="130"/>
        <v>0.15541861572504972</v>
      </c>
      <c r="S573" s="18" t="str">
        <f t="shared" si="131"/>
        <v>Conservative Borrower</v>
      </c>
      <c r="T573" s="3">
        <v>12</v>
      </c>
      <c r="U573" s="3">
        <f t="shared" si="132"/>
        <v>12</v>
      </c>
      <c r="V573" s="5" t="s">
        <v>26</v>
      </c>
      <c r="W573" s="5" t="s">
        <v>27</v>
      </c>
      <c r="X573" s="4">
        <v>1228</v>
      </c>
      <c r="Y573" s="18">
        <v>0.10457766</v>
      </c>
      <c r="Z573" s="5" t="s">
        <v>28</v>
      </c>
      <c r="AA573" s="3">
        <v>28</v>
      </c>
      <c r="AB573" s="4">
        <v>2681</v>
      </c>
      <c r="AC573" s="4">
        <v>14875.416670000001</v>
      </c>
      <c r="AD573" s="4" t="str">
        <f t="shared" si="133"/>
        <v>High Income</v>
      </c>
      <c r="AE573" s="4">
        <v>234833</v>
      </c>
      <c r="AF573" s="18">
        <v>0.19099133400000001</v>
      </c>
      <c r="AG573" s="3">
        <v>1</v>
      </c>
      <c r="AH573" s="3">
        <v>36.799999999999997</v>
      </c>
      <c r="AI573" s="2" t="str">
        <f t="shared" si="134"/>
        <v>Low Risk</v>
      </c>
    </row>
    <row r="574" spans="1:35" x14ac:dyDescent="0.25">
      <c r="A574" s="6">
        <v>43673</v>
      </c>
      <c r="B574" s="3">
        <v>43</v>
      </c>
      <c r="C574" s="3" t="str">
        <f t="shared" si="120"/>
        <v>Senior</v>
      </c>
      <c r="D574" s="4">
        <v>58472</v>
      </c>
      <c r="E574" s="4">
        <f t="shared" si="121"/>
        <v>58472</v>
      </c>
      <c r="F574" s="3">
        <v>568</v>
      </c>
      <c r="G574" s="3">
        <f t="shared" si="122"/>
        <v>568</v>
      </c>
      <c r="H574" s="3" t="str">
        <f t="shared" si="123"/>
        <v>Good</v>
      </c>
      <c r="I574" s="5" t="s">
        <v>20</v>
      </c>
      <c r="J574" s="2" t="str">
        <f t="shared" si="124"/>
        <v>Employed</v>
      </c>
      <c r="K574" s="2" t="str">
        <f t="shared" si="125"/>
        <v>Employed</v>
      </c>
      <c r="L574" s="2" t="str">
        <f t="shared" si="126"/>
        <v>Employed</v>
      </c>
      <c r="M574" s="5" t="s">
        <v>21</v>
      </c>
      <c r="N574" s="2" t="str">
        <f t="shared" si="127"/>
        <v>Master</v>
      </c>
      <c r="O574" s="2" t="str">
        <f t="shared" si="128"/>
        <v>Master</v>
      </c>
      <c r="P574" s="4">
        <v>21879</v>
      </c>
      <c r="Q574" s="4">
        <f t="shared" si="129"/>
        <v>21879</v>
      </c>
      <c r="R574" s="18">
        <f t="shared" si="130"/>
        <v>0.37417909426734164</v>
      </c>
      <c r="S574" s="18" t="str">
        <f t="shared" si="131"/>
        <v>Conservative Borrower</v>
      </c>
      <c r="T574" s="3">
        <v>96</v>
      </c>
      <c r="U574" s="3">
        <f t="shared" si="132"/>
        <v>96</v>
      </c>
      <c r="V574" s="5" t="s">
        <v>26</v>
      </c>
      <c r="W574" s="5" t="s">
        <v>27</v>
      </c>
      <c r="X574" s="4">
        <v>404</v>
      </c>
      <c r="Y574" s="18">
        <v>0.37739409200000001</v>
      </c>
      <c r="Z574" s="5" t="s">
        <v>28</v>
      </c>
      <c r="AA574" s="3">
        <v>29</v>
      </c>
      <c r="AB574" s="4">
        <v>9327</v>
      </c>
      <c r="AC574" s="4">
        <v>4872.6666670000004</v>
      </c>
      <c r="AD574" s="4" t="str">
        <f t="shared" si="133"/>
        <v>Low Income</v>
      </c>
      <c r="AE574" s="4">
        <v>64201</v>
      </c>
      <c r="AF574" s="18">
        <v>0.21833538899999999</v>
      </c>
      <c r="AG574" s="3">
        <v>1</v>
      </c>
      <c r="AH574" s="3">
        <v>42.4</v>
      </c>
      <c r="AI574" s="2" t="str">
        <f t="shared" si="134"/>
        <v>Medium Risk</v>
      </c>
    </row>
    <row r="575" spans="1:35" x14ac:dyDescent="0.25">
      <c r="A575" s="6">
        <v>43674</v>
      </c>
      <c r="B575" s="3">
        <v>37</v>
      </c>
      <c r="C575" s="3" t="str">
        <f t="shared" si="120"/>
        <v>Mid</v>
      </c>
      <c r="D575" s="4">
        <v>61529</v>
      </c>
      <c r="E575" s="4">
        <f t="shared" si="121"/>
        <v>61529</v>
      </c>
      <c r="F575" s="3">
        <v>462</v>
      </c>
      <c r="G575" s="3">
        <f t="shared" si="122"/>
        <v>462</v>
      </c>
      <c r="H575" s="3" t="str">
        <f t="shared" si="123"/>
        <v>Fair</v>
      </c>
      <c r="I575" s="5" t="s">
        <v>45</v>
      </c>
      <c r="J575" s="2" t="str">
        <f t="shared" si="124"/>
        <v>Unemployed</v>
      </c>
      <c r="K575" s="2" t="str">
        <f t="shared" si="125"/>
        <v>Unemployed</v>
      </c>
      <c r="L575" s="2" t="str">
        <f t="shared" si="126"/>
        <v>Unemployed</v>
      </c>
      <c r="N575" s="2" t="str">
        <f t="shared" si="127"/>
        <v/>
      </c>
      <c r="O575" s="2" t="str">
        <f t="shared" si="128"/>
        <v>Bachelor</v>
      </c>
      <c r="P575" s="4">
        <v>27348</v>
      </c>
      <c r="Q575" s="4">
        <f t="shared" si="129"/>
        <v>27348</v>
      </c>
      <c r="R575" s="18">
        <f t="shared" si="130"/>
        <v>0.44447333777568299</v>
      </c>
      <c r="S575" s="18" t="str">
        <f t="shared" si="131"/>
        <v>Conservative Borrower</v>
      </c>
      <c r="T575" s="3">
        <v>12</v>
      </c>
      <c r="U575" s="3">
        <f t="shared" si="132"/>
        <v>12</v>
      </c>
      <c r="V575" s="5" t="s">
        <v>26</v>
      </c>
      <c r="W575" s="5" t="s">
        <v>30</v>
      </c>
      <c r="X575" s="4">
        <v>176</v>
      </c>
      <c r="Y575" s="18">
        <v>0.51661381100000003</v>
      </c>
      <c r="Z575" s="5" t="s">
        <v>24</v>
      </c>
      <c r="AA575" s="3">
        <v>20</v>
      </c>
      <c r="AB575" s="4">
        <v>3831</v>
      </c>
      <c r="AC575" s="4">
        <v>5127.4166670000004</v>
      </c>
      <c r="AD575" s="4" t="str">
        <f t="shared" si="133"/>
        <v>Medium Income</v>
      </c>
      <c r="AE575" s="4">
        <v>39943</v>
      </c>
      <c r="AF575" s="18">
        <v>0.27924847600000002</v>
      </c>
      <c r="AG575" s="3">
        <v>0</v>
      </c>
      <c r="AH575" s="3">
        <v>63</v>
      </c>
      <c r="AI575" s="2" t="str">
        <f t="shared" si="134"/>
        <v>High Risk</v>
      </c>
    </row>
    <row r="576" spans="1:35" x14ac:dyDescent="0.25">
      <c r="A576" s="6">
        <v>43675</v>
      </c>
      <c r="B576" s="3">
        <v>49</v>
      </c>
      <c r="C576" s="3" t="str">
        <f t="shared" si="120"/>
        <v>Senior</v>
      </c>
      <c r="D576" s="4">
        <v>45667</v>
      </c>
      <c r="E576" s="4">
        <f t="shared" si="121"/>
        <v>45667</v>
      </c>
      <c r="F576" s="3">
        <v>586</v>
      </c>
      <c r="G576" s="3">
        <f t="shared" si="122"/>
        <v>586</v>
      </c>
      <c r="H576" s="3" t="str">
        <f t="shared" si="123"/>
        <v>Good</v>
      </c>
      <c r="I576" s="5" t="s">
        <v>20</v>
      </c>
      <c r="J576" s="2" t="str">
        <f t="shared" si="124"/>
        <v>Employed</v>
      </c>
      <c r="K576" s="2" t="str">
        <f t="shared" si="125"/>
        <v>Employed</v>
      </c>
      <c r="L576" s="2" t="str">
        <f t="shared" si="126"/>
        <v>Employed</v>
      </c>
      <c r="M576" s="5" t="s">
        <v>32</v>
      </c>
      <c r="N576" s="2" t="str">
        <f t="shared" si="127"/>
        <v>High School</v>
      </c>
      <c r="O576" s="2" t="str">
        <f t="shared" si="128"/>
        <v>High School</v>
      </c>
      <c r="P576" s="4">
        <v>15832</v>
      </c>
      <c r="Q576" s="4">
        <f t="shared" si="129"/>
        <v>15832</v>
      </c>
      <c r="R576" s="18">
        <f t="shared" si="130"/>
        <v>0.34668360084962885</v>
      </c>
      <c r="S576" s="18" t="str">
        <f t="shared" si="131"/>
        <v>Conservative Borrower</v>
      </c>
      <c r="T576" s="3">
        <v>48</v>
      </c>
      <c r="U576" s="3">
        <f t="shared" si="132"/>
        <v>48</v>
      </c>
      <c r="V576" s="5" t="s">
        <v>35</v>
      </c>
      <c r="W576" s="5" t="s">
        <v>27</v>
      </c>
      <c r="X576" s="4">
        <v>775</v>
      </c>
      <c r="Y576" s="18">
        <v>0.21552940800000001</v>
      </c>
      <c r="Z576" s="5" t="s">
        <v>28</v>
      </c>
      <c r="AA576" s="3">
        <v>28</v>
      </c>
      <c r="AB576" s="4">
        <v>1052</v>
      </c>
      <c r="AC576" s="4">
        <v>3805.583333</v>
      </c>
      <c r="AD576" s="4" t="str">
        <f t="shared" si="133"/>
        <v>Low Income</v>
      </c>
      <c r="AE576" s="4">
        <v>38709</v>
      </c>
      <c r="AF576" s="18">
        <v>0.26129196500000001</v>
      </c>
      <c r="AG576" s="3">
        <v>0</v>
      </c>
      <c r="AH576" s="3">
        <v>54</v>
      </c>
      <c r="AI576" s="2" t="str">
        <f t="shared" si="134"/>
        <v>Medium Risk</v>
      </c>
    </row>
    <row r="577" spans="1:35" x14ac:dyDescent="0.25">
      <c r="A577" s="6">
        <v>43676</v>
      </c>
      <c r="B577" s="3">
        <v>18</v>
      </c>
      <c r="C577" s="3" t="str">
        <f t="shared" si="120"/>
        <v>Young</v>
      </c>
      <c r="D577" s="4">
        <v>29145</v>
      </c>
      <c r="E577" s="4">
        <f t="shared" si="121"/>
        <v>29145</v>
      </c>
      <c r="F577" s="3">
        <v>595</v>
      </c>
      <c r="G577" s="3">
        <f t="shared" si="122"/>
        <v>595</v>
      </c>
      <c r="H577" s="3" t="str">
        <f t="shared" si="123"/>
        <v>Good</v>
      </c>
      <c r="I577" s="5" t="s">
        <v>33</v>
      </c>
      <c r="J577" s="2" t="str">
        <f t="shared" si="124"/>
        <v>Self-Employed</v>
      </c>
      <c r="K577" s="2" t="str">
        <f t="shared" si="125"/>
        <v>Self-Employed</v>
      </c>
      <c r="L577" s="2" t="str">
        <f t="shared" si="126"/>
        <v>Self-Employed</v>
      </c>
      <c r="M577" s="5" t="s">
        <v>32</v>
      </c>
      <c r="N577" s="2" t="str">
        <f t="shared" si="127"/>
        <v>High School</v>
      </c>
      <c r="O577" s="2" t="str">
        <f t="shared" si="128"/>
        <v>High School</v>
      </c>
      <c r="P577" s="4">
        <v>21836</v>
      </c>
      <c r="Q577" s="4">
        <f t="shared" si="129"/>
        <v>21836</v>
      </c>
      <c r="R577" s="18">
        <f t="shared" si="130"/>
        <v>0.74921942014067588</v>
      </c>
      <c r="S577" s="18" t="str">
        <f t="shared" si="131"/>
        <v>Moderate Borrower</v>
      </c>
      <c r="T577" s="3">
        <v>72</v>
      </c>
      <c r="U577" s="3">
        <f t="shared" si="132"/>
        <v>72</v>
      </c>
      <c r="V577" s="5" t="s">
        <v>22</v>
      </c>
      <c r="W577" s="5" t="s">
        <v>27</v>
      </c>
      <c r="X577" s="4">
        <v>344</v>
      </c>
      <c r="Y577" s="18">
        <v>0.165909378</v>
      </c>
      <c r="Z577" s="5" t="s">
        <v>31</v>
      </c>
      <c r="AA577" s="3">
        <v>27</v>
      </c>
      <c r="AB577" s="4">
        <v>2668</v>
      </c>
      <c r="AC577" s="4">
        <v>2428.75</v>
      </c>
      <c r="AD577" s="4" t="str">
        <f t="shared" si="133"/>
        <v>Low Income</v>
      </c>
      <c r="AE577" s="4">
        <v>17187</v>
      </c>
      <c r="AF577" s="18">
        <v>0.25280581000000002</v>
      </c>
      <c r="AG577" s="3">
        <v>0</v>
      </c>
      <c r="AH577" s="3">
        <v>57</v>
      </c>
      <c r="AI577" s="2" t="str">
        <f t="shared" si="134"/>
        <v>High Risk</v>
      </c>
    </row>
    <row r="578" spans="1:35" x14ac:dyDescent="0.25">
      <c r="A578" s="6">
        <v>43677</v>
      </c>
      <c r="B578" s="3">
        <v>42</v>
      </c>
      <c r="C578" s="3" t="str">
        <f t="shared" ref="C578:C641" si="135">IF(B578&lt;25,"Young",IF(B578&lt;40,"Mid",IF(B578&lt;60,"Senior","Old")))</f>
        <v>Senior</v>
      </c>
      <c r="D578" s="4">
        <v>51631</v>
      </c>
      <c r="E578" s="4">
        <f t="shared" ref="E578:E641" si="136">IF(D578="",AC578*12,D578)</f>
        <v>51631</v>
      </c>
      <c r="F578" s="3">
        <v>522</v>
      </c>
      <c r="G578" s="3">
        <f t="shared" ref="G578:G641" si="137">IF(F578="",AVERAGEIF($AA$2:$AA$2648,AA578,$F$2:$F$2648),F578)</f>
        <v>522</v>
      </c>
      <c r="H578" s="3" t="str">
        <f t="shared" ref="H578:H641" si="138">IF(G578&lt;450,"Poor", IF(G578&lt;550,"Fair",IF(G578&lt;650,"Good","Excellent")))</f>
        <v>Fair</v>
      </c>
      <c r="I578" s="5" t="s">
        <v>20</v>
      </c>
      <c r="J578" s="2" t="str">
        <f t="shared" ref="J578:J641" si="139">TRIM(CLEAN(I578))</f>
        <v>Employed</v>
      </c>
      <c r="K578" s="2" t="str">
        <f t="shared" ref="K578:K641" si="140">PROPER(J578)</f>
        <v>Employed</v>
      </c>
      <c r="L578" s="2" t="str">
        <f t="shared" ref="L578:L641" si="141">IF(K578="","Employed",K578)</f>
        <v>Employed</v>
      </c>
      <c r="M578" s="5" t="s">
        <v>25</v>
      </c>
      <c r="N578" s="2" t="str">
        <f t="shared" ref="N578:N641" si="142">TRIM(CLEAN(M578))</f>
        <v>Associate</v>
      </c>
      <c r="O578" s="2" t="str">
        <f t="shared" ref="O578:O641" si="143">IF(N578="","Bachelor",N578)</f>
        <v>Associate</v>
      </c>
      <c r="P578" s="4">
        <v>21057</v>
      </c>
      <c r="Q578" s="4">
        <f t="shared" ref="Q578:Q641" si="144">IF(P578="",(AVERAGEIFS($P$2:$P$2648,$Z$2:$Z$2648,Z578,$AD$2:$AD$2648,AD578)),P578)</f>
        <v>21057</v>
      </c>
      <c r="R578" s="18">
        <f t="shared" ref="R578:R641" si="145">Q578/E578</f>
        <v>0.40783637737018458</v>
      </c>
      <c r="S578" s="18" t="str">
        <f t="shared" ref="S578:S641" si="146">IF(R578 &lt;= 0.5, "Conservative Borrower", IF(R578 &lt;= 1, "Moderate Borrower", "Aggressive Borrower"))</f>
        <v>Conservative Borrower</v>
      </c>
      <c r="T578" s="3">
        <v>48</v>
      </c>
      <c r="U578" s="3">
        <f t="shared" ref="U578:U641" si="147">IF(T578="",AVERAGEIFS($T$2:$T$2648,$Z$2:$Z$2648,Z578,$AD$2:$AD$2648,AD578),T578)</f>
        <v>48</v>
      </c>
      <c r="V578" s="5" t="s">
        <v>26</v>
      </c>
      <c r="W578" s="5" t="s">
        <v>27</v>
      </c>
      <c r="X578" s="4">
        <v>575</v>
      </c>
      <c r="Y578" s="18">
        <v>0.26862003400000001</v>
      </c>
      <c r="Z578" s="5" t="s">
        <v>38</v>
      </c>
      <c r="AA578" s="3">
        <v>25</v>
      </c>
      <c r="AB578" s="4">
        <v>5681</v>
      </c>
      <c r="AC578" s="4">
        <v>4302.5833329999996</v>
      </c>
      <c r="AD578" s="4" t="str">
        <f t="shared" ref="AD578:AD641" si="148">IF(AC578&lt;=5000,"Low Income",IF(AC578&lt;=12000,"Medium Income","High Income"))</f>
        <v>Low Income</v>
      </c>
      <c r="AE578" s="4">
        <v>7459</v>
      </c>
      <c r="AF578" s="18">
        <v>0.24006451400000001</v>
      </c>
      <c r="AG578" s="3">
        <v>0</v>
      </c>
      <c r="AH578" s="3">
        <v>52</v>
      </c>
      <c r="AI578" s="2" t="str">
        <f t="shared" ref="AI578:AI641" si="149">IF(AH578&lt;40,"Low Risk", IF(AH578&lt;55,"Medium Risk", IF(AH578&lt;70,"High Risk","Very High Risk")))</f>
        <v>Medium Risk</v>
      </c>
    </row>
    <row r="579" spans="1:35" x14ac:dyDescent="0.25">
      <c r="A579" s="6">
        <v>43678</v>
      </c>
      <c r="B579" s="3">
        <v>49</v>
      </c>
      <c r="C579" s="3" t="str">
        <f t="shared" si="135"/>
        <v>Senior</v>
      </c>
      <c r="D579" s="4">
        <v>90478</v>
      </c>
      <c r="E579" s="4">
        <f t="shared" si="136"/>
        <v>90478</v>
      </c>
      <c r="F579" s="3">
        <v>609</v>
      </c>
      <c r="G579" s="3">
        <f t="shared" si="137"/>
        <v>609</v>
      </c>
      <c r="H579" s="3" t="str">
        <f t="shared" si="138"/>
        <v>Good</v>
      </c>
      <c r="I579" s="5" t="s">
        <v>20</v>
      </c>
      <c r="J579" s="2" t="str">
        <f t="shared" si="139"/>
        <v>Employed</v>
      </c>
      <c r="K579" s="2" t="str">
        <f t="shared" si="140"/>
        <v>Employed</v>
      </c>
      <c r="L579" s="2" t="str">
        <f t="shared" si="141"/>
        <v>Employed</v>
      </c>
      <c r="M579" s="5" t="s">
        <v>29</v>
      </c>
      <c r="N579" s="2" t="str">
        <f t="shared" si="142"/>
        <v>Bachelor</v>
      </c>
      <c r="O579" s="2" t="str">
        <f t="shared" si="143"/>
        <v>Bachelor</v>
      </c>
      <c r="P579" s="4">
        <v>16052</v>
      </c>
      <c r="Q579" s="4">
        <f t="shared" si="144"/>
        <v>16052</v>
      </c>
      <c r="R579" s="18">
        <f t="shared" si="145"/>
        <v>0.17741329383938637</v>
      </c>
      <c r="S579" s="18" t="str">
        <f t="shared" si="146"/>
        <v>Conservative Borrower</v>
      </c>
      <c r="T579" s="3">
        <v>84</v>
      </c>
      <c r="U579" s="3">
        <f t="shared" si="147"/>
        <v>84</v>
      </c>
      <c r="V579" s="5" t="s">
        <v>35</v>
      </c>
      <c r="W579" s="5" t="s">
        <v>27</v>
      </c>
      <c r="X579" s="4">
        <v>565</v>
      </c>
      <c r="Y579" s="18">
        <v>0.423490851</v>
      </c>
      <c r="Z579" s="5" t="s">
        <v>24</v>
      </c>
      <c r="AA579" s="3">
        <v>29</v>
      </c>
      <c r="AB579" s="4">
        <v>773</v>
      </c>
      <c r="AC579" s="4">
        <v>7539.8333329999996</v>
      </c>
      <c r="AD579" s="4" t="str">
        <f t="shared" si="148"/>
        <v>Medium Income</v>
      </c>
      <c r="AE579" s="4">
        <v>33463</v>
      </c>
      <c r="AF579" s="18">
        <v>0.196980711</v>
      </c>
      <c r="AG579" s="3">
        <v>1</v>
      </c>
      <c r="AH579" s="3">
        <v>44</v>
      </c>
      <c r="AI579" s="2" t="str">
        <f t="shared" si="149"/>
        <v>Medium Risk</v>
      </c>
    </row>
    <row r="580" spans="1:35" x14ac:dyDescent="0.25">
      <c r="A580" s="6">
        <v>43679</v>
      </c>
      <c r="B580" s="3">
        <v>22</v>
      </c>
      <c r="C580" s="3" t="str">
        <f t="shared" si="135"/>
        <v>Young</v>
      </c>
      <c r="D580" s="4">
        <v>68067</v>
      </c>
      <c r="E580" s="4">
        <f t="shared" si="136"/>
        <v>68067</v>
      </c>
      <c r="F580" s="3">
        <v>613</v>
      </c>
      <c r="G580" s="3">
        <f t="shared" si="137"/>
        <v>613</v>
      </c>
      <c r="H580" s="3" t="str">
        <f t="shared" si="138"/>
        <v>Good</v>
      </c>
      <c r="I580" s="5" t="s">
        <v>20</v>
      </c>
      <c r="J580" s="2" t="str">
        <f t="shared" si="139"/>
        <v>Employed</v>
      </c>
      <c r="K580" s="2" t="str">
        <f t="shared" si="140"/>
        <v>Employed</v>
      </c>
      <c r="L580" s="2" t="str">
        <f t="shared" si="141"/>
        <v>Employed</v>
      </c>
      <c r="M580" s="5" t="s">
        <v>29</v>
      </c>
      <c r="N580" s="2" t="str">
        <f t="shared" si="142"/>
        <v>Bachelor</v>
      </c>
      <c r="O580" s="2" t="str">
        <f t="shared" si="143"/>
        <v>Bachelor</v>
      </c>
      <c r="P580" s="4">
        <v>55965</v>
      </c>
      <c r="Q580" s="4">
        <f t="shared" si="144"/>
        <v>55965</v>
      </c>
      <c r="R580" s="18">
        <f t="shared" si="145"/>
        <v>0.82220459253382694</v>
      </c>
      <c r="S580" s="18" t="str">
        <f t="shared" si="146"/>
        <v>Moderate Borrower</v>
      </c>
      <c r="T580" s="3">
        <v>96</v>
      </c>
      <c r="U580" s="3">
        <f t="shared" si="147"/>
        <v>96</v>
      </c>
      <c r="V580" s="5" t="s">
        <v>22</v>
      </c>
      <c r="W580" s="5" t="s">
        <v>34</v>
      </c>
      <c r="X580" s="4">
        <v>810</v>
      </c>
      <c r="Y580" s="18">
        <v>0.14300644800000001</v>
      </c>
      <c r="Z580" s="5" t="s">
        <v>24</v>
      </c>
      <c r="AA580" s="3">
        <v>29</v>
      </c>
      <c r="AB580" s="4">
        <v>4342</v>
      </c>
      <c r="AC580" s="4">
        <v>5672.25</v>
      </c>
      <c r="AD580" s="4" t="str">
        <f t="shared" si="148"/>
        <v>Medium Income</v>
      </c>
      <c r="AE580" s="4">
        <v>115064</v>
      </c>
      <c r="AF580" s="18">
        <v>0.28869437599999997</v>
      </c>
      <c r="AG580" s="3">
        <v>0</v>
      </c>
      <c r="AH580" s="3">
        <v>43</v>
      </c>
      <c r="AI580" s="2" t="str">
        <f t="shared" si="149"/>
        <v>Medium Risk</v>
      </c>
    </row>
    <row r="581" spans="1:35" x14ac:dyDescent="0.25">
      <c r="A581" s="6">
        <v>43680</v>
      </c>
      <c r="B581" s="3">
        <v>53</v>
      </c>
      <c r="C581" s="3" t="str">
        <f t="shared" si="135"/>
        <v>Senior</v>
      </c>
      <c r="D581" s="4">
        <v>82334</v>
      </c>
      <c r="E581" s="4">
        <f t="shared" si="136"/>
        <v>82334</v>
      </c>
      <c r="F581" s="3">
        <v>571</v>
      </c>
      <c r="G581" s="3">
        <f t="shared" si="137"/>
        <v>571</v>
      </c>
      <c r="H581" s="3" t="str">
        <f t="shared" si="138"/>
        <v>Good</v>
      </c>
      <c r="I581" s="5" t="s">
        <v>20</v>
      </c>
      <c r="J581" s="2" t="str">
        <f t="shared" si="139"/>
        <v>Employed</v>
      </c>
      <c r="K581" s="2" t="str">
        <f t="shared" si="140"/>
        <v>Employed</v>
      </c>
      <c r="L581" s="2" t="str">
        <f t="shared" si="141"/>
        <v>Employed</v>
      </c>
      <c r="M581" s="5" t="s">
        <v>29</v>
      </c>
      <c r="N581" s="2" t="str">
        <f t="shared" si="142"/>
        <v>Bachelor</v>
      </c>
      <c r="O581" s="2" t="str">
        <f t="shared" si="143"/>
        <v>Bachelor</v>
      </c>
      <c r="P581" s="4">
        <v>19842</v>
      </c>
      <c r="Q581" s="4">
        <f t="shared" si="144"/>
        <v>19842</v>
      </c>
      <c r="R581" s="18">
        <f t="shared" si="145"/>
        <v>0.2409940000485826</v>
      </c>
      <c r="S581" s="18" t="str">
        <f t="shared" si="146"/>
        <v>Conservative Borrower</v>
      </c>
      <c r="T581" s="3">
        <v>36</v>
      </c>
      <c r="U581" s="3">
        <f t="shared" si="147"/>
        <v>36</v>
      </c>
      <c r="V581" s="5" t="s">
        <v>26</v>
      </c>
      <c r="W581" s="5" t="s">
        <v>23</v>
      </c>
      <c r="X581" s="4">
        <v>689</v>
      </c>
      <c r="Y581" s="18">
        <v>0.299603864</v>
      </c>
      <c r="Z581" s="5" t="s">
        <v>28</v>
      </c>
      <c r="AA581" s="3">
        <v>26</v>
      </c>
      <c r="AB581" s="4">
        <v>6367</v>
      </c>
      <c r="AC581" s="4">
        <v>6861.1666670000004</v>
      </c>
      <c r="AD581" s="4" t="str">
        <f t="shared" si="148"/>
        <v>Medium Income</v>
      </c>
      <c r="AE581" s="4">
        <v>204921</v>
      </c>
      <c r="AF581" s="18">
        <v>0.19801028200000001</v>
      </c>
      <c r="AG581" s="3">
        <v>1</v>
      </c>
      <c r="AH581" s="3">
        <v>44</v>
      </c>
      <c r="AI581" s="2" t="str">
        <f t="shared" si="149"/>
        <v>Medium Risk</v>
      </c>
    </row>
    <row r="582" spans="1:35" x14ac:dyDescent="0.25">
      <c r="A582" s="6">
        <v>43681</v>
      </c>
      <c r="B582" s="3">
        <v>44</v>
      </c>
      <c r="C582" s="3" t="str">
        <f t="shared" si="135"/>
        <v>Senior</v>
      </c>
      <c r="D582" s="4">
        <v>41288</v>
      </c>
      <c r="E582" s="4">
        <f t="shared" si="136"/>
        <v>41288</v>
      </c>
      <c r="F582" s="3">
        <v>596</v>
      </c>
      <c r="G582" s="3">
        <f t="shared" si="137"/>
        <v>596</v>
      </c>
      <c r="H582" s="3" t="str">
        <f t="shared" si="138"/>
        <v>Good</v>
      </c>
      <c r="I582" s="5" t="s">
        <v>20</v>
      </c>
      <c r="J582" s="2" t="str">
        <f t="shared" si="139"/>
        <v>Employed</v>
      </c>
      <c r="K582" s="2" t="str">
        <f t="shared" si="140"/>
        <v>Employed</v>
      </c>
      <c r="L582" s="2" t="str">
        <f t="shared" si="141"/>
        <v>Employed</v>
      </c>
      <c r="M582" s="5" t="s">
        <v>29</v>
      </c>
      <c r="N582" s="2" t="str">
        <f t="shared" si="142"/>
        <v>Bachelor</v>
      </c>
      <c r="O582" s="2" t="str">
        <f t="shared" si="143"/>
        <v>Bachelor</v>
      </c>
      <c r="P582" s="4">
        <v>26599</v>
      </c>
      <c r="Q582" s="4">
        <f t="shared" si="144"/>
        <v>26599</v>
      </c>
      <c r="R582" s="18">
        <f t="shared" si="145"/>
        <v>0.64423076923076927</v>
      </c>
      <c r="S582" s="18" t="str">
        <f t="shared" si="146"/>
        <v>Moderate Borrower</v>
      </c>
      <c r="T582" s="3">
        <v>60</v>
      </c>
      <c r="U582" s="3">
        <f t="shared" si="147"/>
        <v>60</v>
      </c>
      <c r="V582" s="5" t="s">
        <v>26</v>
      </c>
      <c r="W582" s="5" t="s">
        <v>27</v>
      </c>
      <c r="X582" s="4">
        <v>409</v>
      </c>
      <c r="Y582" s="18">
        <v>0.127785341</v>
      </c>
      <c r="Z582" s="5" t="s">
        <v>34</v>
      </c>
      <c r="AA582" s="3">
        <v>25</v>
      </c>
      <c r="AB582" s="4">
        <v>1772</v>
      </c>
      <c r="AC582" s="4">
        <v>3440.666667</v>
      </c>
      <c r="AD582" s="4" t="str">
        <f t="shared" si="148"/>
        <v>Low Income</v>
      </c>
      <c r="AE582" s="4">
        <v>101282</v>
      </c>
      <c r="AF582" s="18">
        <v>0.24330919100000001</v>
      </c>
      <c r="AG582" s="3">
        <v>0</v>
      </c>
      <c r="AH582" s="3">
        <v>48</v>
      </c>
      <c r="AI582" s="2" t="str">
        <f t="shared" si="149"/>
        <v>Medium Risk</v>
      </c>
    </row>
    <row r="583" spans="1:35" x14ac:dyDescent="0.25">
      <c r="A583" s="6">
        <v>43682</v>
      </c>
      <c r="B583" s="3">
        <v>35</v>
      </c>
      <c r="C583" s="3" t="str">
        <f t="shared" si="135"/>
        <v>Mid</v>
      </c>
      <c r="D583" s="4">
        <v>18005</v>
      </c>
      <c r="E583" s="4">
        <f t="shared" si="136"/>
        <v>18005</v>
      </c>
      <c r="F583" s="3">
        <v>634</v>
      </c>
      <c r="G583" s="3">
        <f t="shared" si="137"/>
        <v>634</v>
      </c>
      <c r="H583" s="3" t="str">
        <f t="shared" si="138"/>
        <v>Good</v>
      </c>
      <c r="I583" s="5" t="s">
        <v>33</v>
      </c>
      <c r="J583" s="2" t="str">
        <f t="shared" si="139"/>
        <v>Self-Employed</v>
      </c>
      <c r="K583" s="2" t="str">
        <f t="shared" si="140"/>
        <v>Self-Employed</v>
      </c>
      <c r="L583" s="2" t="str">
        <f t="shared" si="141"/>
        <v>Self-Employed</v>
      </c>
      <c r="M583" s="5" t="s">
        <v>29</v>
      </c>
      <c r="N583" s="2" t="str">
        <f t="shared" si="142"/>
        <v>Bachelor</v>
      </c>
      <c r="O583" s="2" t="str">
        <f t="shared" si="143"/>
        <v>Bachelor</v>
      </c>
      <c r="P583" s="4">
        <v>41900</v>
      </c>
      <c r="Q583" s="4">
        <f t="shared" si="144"/>
        <v>41900</v>
      </c>
      <c r="R583" s="18">
        <f t="shared" si="145"/>
        <v>2.3271313524021107</v>
      </c>
      <c r="S583" s="18" t="str">
        <f t="shared" si="146"/>
        <v>Aggressive Borrower</v>
      </c>
      <c r="T583" s="3">
        <v>12</v>
      </c>
      <c r="U583" s="3">
        <f t="shared" si="147"/>
        <v>12</v>
      </c>
      <c r="V583" s="5" t="s">
        <v>26</v>
      </c>
      <c r="W583" s="5" t="s">
        <v>27</v>
      </c>
      <c r="X583" s="4">
        <v>432</v>
      </c>
      <c r="Y583" s="18">
        <v>0.454742853</v>
      </c>
      <c r="Z583" s="5" t="s">
        <v>28</v>
      </c>
      <c r="AA583" s="3">
        <v>26</v>
      </c>
      <c r="AB583" s="4">
        <v>1210</v>
      </c>
      <c r="AC583" s="4">
        <v>1500.416667</v>
      </c>
      <c r="AD583" s="4" t="str">
        <f t="shared" si="148"/>
        <v>Low Income</v>
      </c>
      <c r="AE583" s="4">
        <v>116143</v>
      </c>
      <c r="AF583" s="18">
        <v>0.20005666</v>
      </c>
      <c r="AG583" s="3">
        <v>0</v>
      </c>
      <c r="AH583" s="3">
        <v>65</v>
      </c>
      <c r="AI583" s="2" t="str">
        <f t="shared" si="149"/>
        <v>High Risk</v>
      </c>
    </row>
    <row r="584" spans="1:35" x14ac:dyDescent="0.25">
      <c r="A584" s="6">
        <v>43683</v>
      </c>
      <c r="B584" s="3">
        <v>47</v>
      </c>
      <c r="C584" s="3" t="str">
        <f t="shared" si="135"/>
        <v>Senior</v>
      </c>
      <c r="D584" s="4">
        <v>50061</v>
      </c>
      <c r="E584" s="4">
        <f t="shared" si="136"/>
        <v>50061</v>
      </c>
      <c r="F584" s="3">
        <v>614</v>
      </c>
      <c r="G584" s="3">
        <f t="shared" si="137"/>
        <v>614</v>
      </c>
      <c r="H584" s="3" t="str">
        <f t="shared" si="138"/>
        <v>Good</v>
      </c>
      <c r="I584" s="5" t="s">
        <v>20</v>
      </c>
      <c r="J584" s="2" t="str">
        <f t="shared" si="139"/>
        <v>Employed</v>
      </c>
      <c r="K584" s="2" t="str">
        <f t="shared" si="140"/>
        <v>Employed</v>
      </c>
      <c r="L584" s="2" t="str">
        <f t="shared" si="141"/>
        <v>Employed</v>
      </c>
      <c r="M584" s="5" t="s">
        <v>21</v>
      </c>
      <c r="N584" s="2" t="str">
        <f t="shared" si="142"/>
        <v>Master</v>
      </c>
      <c r="O584" s="2" t="str">
        <f t="shared" si="143"/>
        <v>Master</v>
      </c>
      <c r="P584" s="4">
        <v>32043</v>
      </c>
      <c r="Q584" s="4">
        <f t="shared" si="144"/>
        <v>32043</v>
      </c>
      <c r="R584" s="18">
        <f t="shared" si="145"/>
        <v>0.64007910349373764</v>
      </c>
      <c r="S584" s="18" t="str">
        <f t="shared" si="146"/>
        <v>Moderate Borrower</v>
      </c>
      <c r="T584" s="3">
        <v>48</v>
      </c>
      <c r="U584" s="3">
        <f t="shared" si="147"/>
        <v>48</v>
      </c>
      <c r="V584" s="5" t="s">
        <v>22</v>
      </c>
      <c r="W584" s="5" t="s">
        <v>27</v>
      </c>
      <c r="X584" s="4">
        <v>460</v>
      </c>
      <c r="Y584" s="18">
        <v>0.30155996000000002</v>
      </c>
      <c r="Z584" s="5" t="s">
        <v>24</v>
      </c>
      <c r="AA584" s="3">
        <v>24</v>
      </c>
      <c r="AB584" s="4">
        <v>5256</v>
      </c>
      <c r="AC584" s="4">
        <v>4171.75</v>
      </c>
      <c r="AD584" s="4" t="str">
        <f t="shared" si="148"/>
        <v>Low Income</v>
      </c>
      <c r="AE584" s="4">
        <v>60025</v>
      </c>
      <c r="AF584" s="18">
        <v>0.20383931799999999</v>
      </c>
      <c r="AG584" s="3">
        <v>0</v>
      </c>
      <c r="AH584" s="3">
        <v>48</v>
      </c>
      <c r="AI584" s="2" t="str">
        <f t="shared" si="149"/>
        <v>Medium Risk</v>
      </c>
    </row>
    <row r="585" spans="1:35" x14ac:dyDescent="0.25">
      <c r="A585" s="6">
        <v>43684</v>
      </c>
      <c r="B585" s="3">
        <v>67</v>
      </c>
      <c r="C585" s="3" t="str">
        <f t="shared" si="135"/>
        <v>Old</v>
      </c>
      <c r="D585" s="4">
        <v>87371</v>
      </c>
      <c r="E585" s="4">
        <f t="shared" si="136"/>
        <v>87371</v>
      </c>
      <c r="F585" s="3">
        <v>509</v>
      </c>
      <c r="G585" s="3">
        <f t="shared" si="137"/>
        <v>509</v>
      </c>
      <c r="H585" s="3" t="str">
        <f t="shared" si="138"/>
        <v>Fair</v>
      </c>
      <c r="J585" s="2" t="str">
        <f t="shared" si="139"/>
        <v/>
      </c>
      <c r="K585" s="2" t="str">
        <f t="shared" si="140"/>
        <v/>
      </c>
      <c r="L585" s="2" t="str">
        <f t="shared" si="141"/>
        <v>Employed</v>
      </c>
      <c r="M585" s="5" t="s">
        <v>29</v>
      </c>
      <c r="N585" s="2" t="str">
        <f t="shared" si="142"/>
        <v>Bachelor</v>
      </c>
      <c r="O585" s="2" t="str">
        <f t="shared" si="143"/>
        <v>Bachelor</v>
      </c>
      <c r="P585" s="4">
        <v>27722</v>
      </c>
      <c r="Q585" s="4">
        <f t="shared" si="144"/>
        <v>27722</v>
      </c>
      <c r="R585" s="18">
        <f t="shared" si="145"/>
        <v>0.31729063419212322</v>
      </c>
      <c r="S585" s="18" t="str">
        <f t="shared" si="146"/>
        <v>Conservative Borrower</v>
      </c>
      <c r="T585" s="3">
        <v>72</v>
      </c>
      <c r="U585" s="3">
        <f t="shared" si="147"/>
        <v>72</v>
      </c>
      <c r="V585" s="5" t="s">
        <v>35</v>
      </c>
      <c r="W585" s="5" t="s">
        <v>30</v>
      </c>
      <c r="X585" s="4">
        <v>907</v>
      </c>
      <c r="Y585" s="18">
        <v>0.55646557600000002</v>
      </c>
      <c r="Z585" s="5" t="s">
        <v>31</v>
      </c>
      <c r="AA585" s="3">
        <v>20</v>
      </c>
      <c r="AB585" s="4">
        <v>1128</v>
      </c>
      <c r="AC585" s="4">
        <v>7280.9166670000004</v>
      </c>
      <c r="AD585" s="4" t="str">
        <f t="shared" si="148"/>
        <v>Medium Income</v>
      </c>
      <c r="AE585" s="4">
        <v>66517</v>
      </c>
      <c r="AF585" s="18">
        <v>0.32359139599999998</v>
      </c>
      <c r="AG585" s="3">
        <v>0</v>
      </c>
      <c r="AH585" s="3">
        <v>54</v>
      </c>
      <c r="AI585" s="2" t="str">
        <f t="shared" si="149"/>
        <v>Medium Risk</v>
      </c>
    </row>
    <row r="586" spans="1:35" x14ac:dyDescent="0.25">
      <c r="A586" s="6">
        <v>43685</v>
      </c>
      <c r="B586" s="3">
        <v>42</v>
      </c>
      <c r="C586" s="3" t="str">
        <f t="shared" si="135"/>
        <v>Senior</v>
      </c>
      <c r="D586" s="4">
        <v>18379</v>
      </c>
      <c r="E586" s="4">
        <f t="shared" si="136"/>
        <v>18379</v>
      </c>
      <c r="F586" s="3">
        <v>605</v>
      </c>
      <c r="G586" s="3">
        <f t="shared" si="137"/>
        <v>605</v>
      </c>
      <c r="H586" s="3" t="str">
        <f t="shared" si="138"/>
        <v>Good</v>
      </c>
      <c r="I586" s="5" t="s">
        <v>33</v>
      </c>
      <c r="J586" s="2" t="str">
        <f t="shared" si="139"/>
        <v>Self-Employed</v>
      </c>
      <c r="K586" s="2" t="str">
        <f t="shared" si="140"/>
        <v>Self-Employed</v>
      </c>
      <c r="L586" s="2" t="str">
        <f t="shared" si="141"/>
        <v>Self-Employed</v>
      </c>
      <c r="M586" s="5" t="s">
        <v>41</v>
      </c>
      <c r="N586" s="2" t="str">
        <f t="shared" si="142"/>
        <v>Doctorate</v>
      </c>
      <c r="O586" s="2" t="str">
        <f t="shared" si="143"/>
        <v>Doctorate</v>
      </c>
      <c r="P586" s="4">
        <v>16635</v>
      </c>
      <c r="Q586" s="4">
        <f t="shared" si="144"/>
        <v>16635</v>
      </c>
      <c r="R586" s="18">
        <f t="shared" si="145"/>
        <v>0.90510909189836231</v>
      </c>
      <c r="S586" s="18" t="str">
        <f t="shared" si="146"/>
        <v>Moderate Borrower</v>
      </c>
      <c r="T586" s="3">
        <v>36</v>
      </c>
      <c r="U586" s="3">
        <f t="shared" si="147"/>
        <v>36</v>
      </c>
      <c r="V586" s="5" t="s">
        <v>35</v>
      </c>
      <c r="W586" s="5" t="s">
        <v>30</v>
      </c>
      <c r="X586" s="4">
        <v>556</v>
      </c>
      <c r="Y586" s="18">
        <v>0.29452071699999999</v>
      </c>
      <c r="Z586" s="5" t="s">
        <v>24</v>
      </c>
      <c r="AA586" s="3">
        <v>30</v>
      </c>
      <c r="AB586" s="4">
        <v>11150</v>
      </c>
      <c r="AC586" s="4">
        <v>1531.583333</v>
      </c>
      <c r="AD586" s="4" t="str">
        <f t="shared" si="148"/>
        <v>Low Income</v>
      </c>
      <c r="AE586" s="4">
        <v>60289</v>
      </c>
      <c r="AF586" s="18">
        <v>0.17487171400000001</v>
      </c>
      <c r="AG586" s="3">
        <v>0</v>
      </c>
      <c r="AH586" s="3">
        <v>52</v>
      </c>
      <c r="AI586" s="2" t="str">
        <f t="shared" si="149"/>
        <v>Medium Risk</v>
      </c>
    </row>
    <row r="587" spans="1:35" x14ac:dyDescent="0.25">
      <c r="A587" s="6">
        <v>43686</v>
      </c>
      <c r="B587" s="3">
        <v>42</v>
      </c>
      <c r="C587" s="3" t="str">
        <f t="shared" si="135"/>
        <v>Senior</v>
      </c>
      <c r="D587" s="4">
        <v>51726</v>
      </c>
      <c r="E587" s="4">
        <f t="shared" si="136"/>
        <v>51726</v>
      </c>
      <c r="F587" s="3">
        <v>549</v>
      </c>
      <c r="G587" s="3">
        <f t="shared" si="137"/>
        <v>549</v>
      </c>
      <c r="H587" s="3" t="str">
        <f t="shared" si="138"/>
        <v>Fair</v>
      </c>
      <c r="I587" s="5" t="s">
        <v>20</v>
      </c>
      <c r="J587" s="2" t="str">
        <f t="shared" si="139"/>
        <v>Employed</v>
      </c>
      <c r="K587" s="2" t="str">
        <f t="shared" si="140"/>
        <v>Employed</v>
      </c>
      <c r="L587" s="2" t="str">
        <f t="shared" si="141"/>
        <v>Employed</v>
      </c>
      <c r="M587" s="5" t="s">
        <v>21</v>
      </c>
      <c r="N587" s="2" t="str">
        <f t="shared" si="142"/>
        <v>Master</v>
      </c>
      <c r="O587" s="2" t="str">
        <f t="shared" si="143"/>
        <v>Master</v>
      </c>
      <c r="P587" s="4">
        <v>28018</v>
      </c>
      <c r="Q587" s="4">
        <f t="shared" si="144"/>
        <v>28018</v>
      </c>
      <c r="R587" s="18">
        <f t="shared" si="145"/>
        <v>0.54166183350732711</v>
      </c>
      <c r="S587" s="18" t="str">
        <f t="shared" si="146"/>
        <v>Moderate Borrower</v>
      </c>
      <c r="T587" s="3">
        <v>60</v>
      </c>
      <c r="U587" s="3">
        <f t="shared" si="147"/>
        <v>60</v>
      </c>
      <c r="V587" s="5" t="s">
        <v>22</v>
      </c>
      <c r="W587" s="5" t="s">
        <v>27</v>
      </c>
      <c r="X587" s="4">
        <v>346</v>
      </c>
      <c r="Y587" s="18">
        <v>0.21294487200000001</v>
      </c>
      <c r="Z587" s="5" t="s">
        <v>28</v>
      </c>
      <c r="AA587" s="3">
        <v>23</v>
      </c>
      <c r="AB587" s="4">
        <v>632</v>
      </c>
      <c r="AC587" s="4">
        <v>4310.5</v>
      </c>
      <c r="AD587" s="4" t="str">
        <f t="shared" si="148"/>
        <v>Low Income</v>
      </c>
      <c r="AE587" s="4">
        <v>31317</v>
      </c>
      <c r="AF587" s="18">
        <v>0.239758795</v>
      </c>
      <c r="AG587" s="3">
        <v>0</v>
      </c>
      <c r="AH587" s="3">
        <v>64</v>
      </c>
      <c r="AI587" s="2" t="str">
        <f t="shared" si="149"/>
        <v>High Risk</v>
      </c>
    </row>
    <row r="588" spans="1:35" x14ac:dyDescent="0.25">
      <c r="A588" s="6">
        <v>43687</v>
      </c>
      <c r="B588" s="3">
        <v>34</v>
      </c>
      <c r="C588" s="3" t="str">
        <f t="shared" si="135"/>
        <v>Mid</v>
      </c>
      <c r="D588" s="4">
        <v>47633</v>
      </c>
      <c r="E588" s="4">
        <f t="shared" si="136"/>
        <v>47633</v>
      </c>
      <c r="F588" s="3">
        <v>610</v>
      </c>
      <c r="G588" s="3">
        <f t="shared" si="137"/>
        <v>610</v>
      </c>
      <c r="H588" s="3" t="str">
        <f t="shared" si="138"/>
        <v>Good</v>
      </c>
      <c r="I588" s="5" t="s">
        <v>20</v>
      </c>
      <c r="J588" s="2" t="str">
        <f t="shared" si="139"/>
        <v>Employed</v>
      </c>
      <c r="K588" s="2" t="str">
        <f t="shared" si="140"/>
        <v>Employed</v>
      </c>
      <c r="L588" s="2" t="str">
        <f t="shared" si="141"/>
        <v>Employed</v>
      </c>
      <c r="M588" s="5" t="s">
        <v>32</v>
      </c>
      <c r="N588" s="2" t="str">
        <f t="shared" si="142"/>
        <v>High School</v>
      </c>
      <c r="O588" s="2" t="str">
        <f t="shared" si="143"/>
        <v>High School</v>
      </c>
      <c r="P588" s="4">
        <v>19856</v>
      </c>
      <c r="Q588" s="4">
        <f t="shared" si="144"/>
        <v>19856</v>
      </c>
      <c r="R588" s="18">
        <f t="shared" si="145"/>
        <v>0.41685386181848716</v>
      </c>
      <c r="S588" s="18" t="str">
        <f t="shared" si="146"/>
        <v>Conservative Borrower</v>
      </c>
      <c r="T588" s="3">
        <v>24</v>
      </c>
      <c r="U588" s="3">
        <f t="shared" si="147"/>
        <v>24</v>
      </c>
      <c r="V588" s="5" t="s">
        <v>22</v>
      </c>
      <c r="W588" s="5" t="s">
        <v>30</v>
      </c>
      <c r="X588" s="4">
        <v>425</v>
      </c>
      <c r="Y588" s="18">
        <v>0.125068755</v>
      </c>
      <c r="Z588" s="5" t="s">
        <v>31</v>
      </c>
      <c r="AA588" s="3">
        <v>28</v>
      </c>
      <c r="AB588" s="4">
        <v>1798</v>
      </c>
      <c r="AC588" s="4">
        <v>3969.416667</v>
      </c>
      <c r="AD588" s="4" t="str">
        <f t="shared" si="148"/>
        <v>Low Income</v>
      </c>
      <c r="AE588" s="4">
        <v>278021</v>
      </c>
      <c r="AF588" s="18">
        <v>0.202035939</v>
      </c>
      <c r="AG588" s="3">
        <v>0</v>
      </c>
      <c r="AH588" s="3">
        <v>44</v>
      </c>
      <c r="AI588" s="2" t="str">
        <f t="shared" si="149"/>
        <v>Medium Risk</v>
      </c>
    </row>
    <row r="589" spans="1:35" x14ac:dyDescent="0.25">
      <c r="A589" s="6">
        <v>43688</v>
      </c>
      <c r="B589" s="3">
        <v>29</v>
      </c>
      <c r="C589" s="3" t="str">
        <f t="shared" si="135"/>
        <v>Mid</v>
      </c>
      <c r="D589" s="4">
        <v>25959</v>
      </c>
      <c r="E589" s="4">
        <f t="shared" si="136"/>
        <v>25959</v>
      </c>
      <c r="F589" s="3">
        <v>596</v>
      </c>
      <c r="G589" s="3">
        <f t="shared" si="137"/>
        <v>596</v>
      </c>
      <c r="H589" s="3" t="str">
        <f t="shared" si="138"/>
        <v>Good</v>
      </c>
      <c r="I589" s="5" t="s">
        <v>52</v>
      </c>
      <c r="J589" s="2" t="str">
        <f t="shared" si="139"/>
        <v>EMPLOYED</v>
      </c>
      <c r="K589" s="2" t="str">
        <f t="shared" si="140"/>
        <v>Employed</v>
      </c>
      <c r="L589" s="2" t="str">
        <f t="shared" si="141"/>
        <v>Employed</v>
      </c>
      <c r="M589" s="5" t="s">
        <v>21</v>
      </c>
      <c r="N589" s="2" t="str">
        <f t="shared" si="142"/>
        <v>Master</v>
      </c>
      <c r="O589" s="2" t="str">
        <f t="shared" si="143"/>
        <v>Master</v>
      </c>
      <c r="P589" s="4">
        <v>24977</v>
      </c>
      <c r="Q589" s="4">
        <f t="shared" si="144"/>
        <v>24977</v>
      </c>
      <c r="R589" s="18">
        <f t="shared" si="145"/>
        <v>0.96217111599060057</v>
      </c>
      <c r="S589" s="18" t="str">
        <f t="shared" si="146"/>
        <v>Moderate Borrower</v>
      </c>
      <c r="T589" s="3">
        <v>72</v>
      </c>
      <c r="U589" s="3">
        <f t="shared" si="147"/>
        <v>72</v>
      </c>
      <c r="V589" s="5" t="s">
        <v>22</v>
      </c>
      <c r="W589" s="5" t="s">
        <v>27</v>
      </c>
      <c r="X589" s="4">
        <v>199</v>
      </c>
      <c r="Y589" s="18">
        <v>0.29543083999999997</v>
      </c>
      <c r="Z589" s="5" t="s">
        <v>34</v>
      </c>
      <c r="AA589" s="3">
        <v>22</v>
      </c>
      <c r="AB589" s="4">
        <v>4686</v>
      </c>
      <c r="AC589" s="4">
        <v>2163.25</v>
      </c>
      <c r="AD589" s="4" t="str">
        <f t="shared" si="148"/>
        <v>Low Income</v>
      </c>
      <c r="AE589" s="4">
        <v>35896</v>
      </c>
      <c r="AF589" s="18">
        <v>0.20551945099999999</v>
      </c>
      <c r="AG589" s="3">
        <v>0</v>
      </c>
      <c r="AH589" s="3">
        <v>55</v>
      </c>
      <c r="AI589" s="2" t="str">
        <f t="shared" si="149"/>
        <v>High Risk</v>
      </c>
    </row>
    <row r="590" spans="1:35" x14ac:dyDescent="0.25">
      <c r="A590" s="6">
        <v>43689</v>
      </c>
      <c r="B590" s="3">
        <v>49</v>
      </c>
      <c r="C590" s="3" t="str">
        <f t="shared" si="135"/>
        <v>Senior</v>
      </c>
      <c r="D590" s="4">
        <v>72613</v>
      </c>
      <c r="E590" s="4">
        <f t="shared" si="136"/>
        <v>72613</v>
      </c>
      <c r="F590" s="3">
        <v>618</v>
      </c>
      <c r="G590" s="3">
        <f t="shared" si="137"/>
        <v>618</v>
      </c>
      <c r="H590" s="3" t="str">
        <f t="shared" si="138"/>
        <v>Good</v>
      </c>
      <c r="J590" s="2" t="str">
        <f t="shared" si="139"/>
        <v/>
      </c>
      <c r="K590" s="2" t="str">
        <f t="shared" si="140"/>
        <v/>
      </c>
      <c r="L590" s="2" t="str">
        <f t="shared" si="141"/>
        <v>Employed</v>
      </c>
      <c r="M590" s="5" t="s">
        <v>32</v>
      </c>
      <c r="N590" s="2" t="str">
        <f t="shared" si="142"/>
        <v>High School</v>
      </c>
      <c r="O590" s="2" t="str">
        <f t="shared" si="143"/>
        <v>High School</v>
      </c>
      <c r="P590" s="4">
        <v>17923</v>
      </c>
      <c r="Q590" s="4">
        <f t="shared" si="144"/>
        <v>17923</v>
      </c>
      <c r="R590" s="18">
        <f t="shared" si="145"/>
        <v>0.24682908019225208</v>
      </c>
      <c r="S590" s="18" t="str">
        <f t="shared" si="146"/>
        <v>Conservative Borrower</v>
      </c>
      <c r="T590" s="3">
        <v>36</v>
      </c>
      <c r="U590" s="3">
        <f t="shared" si="147"/>
        <v>36</v>
      </c>
      <c r="V590" s="5" t="s">
        <v>35</v>
      </c>
      <c r="W590" s="5" t="s">
        <v>27</v>
      </c>
      <c r="X590" s="4">
        <v>745</v>
      </c>
      <c r="Y590" s="18">
        <v>0.38391345399999999</v>
      </c>
      <c r="Z590" s="5" t="s">
        <v>28</v>
      </c>
      <c r="AA590" s="3">
        <v>28</v>
      </c>
      <c r="AB590" s="4">
        <v>4716</v>
      </c>
      <c r="AC590" s="4">
        <v>6051.0833329999996</v>
      </c>
      <c r="AD590" s="4" t="str">
        <f t="shared" si="148"/>
        <v>Medium Income</v>
      </c>
      <c r="AE590" s="4">
        <v>35298</v>
      </c>
      <c r="AF590" s="18">
        <v>0.217085215</v>
      </c>
      <c r="AG590" s="3">
        <v>0</v>
      </c>
      <c r="AH590" s="3">
        <v>52</v>
      </c>
      <c r="AI590" s="2" t="str">
        <f t="shared" si="149"/>
        <v>Medium Risk</v>
      </c>
    </row>
    <row r="591" spans="1:35" x14ac:dyDescent="0.25">
      <c r="A591" s="6">
        <v>43690</v>
      </c>
      <c r="B591" s="3">
        <v>29</v>
      </c>
      <c r="C591" s="3" t="str">
        <f t="shared" si="135"/>
        <v>Mid</v>
      </c>
      <c r="D591" s="4">
        <v>107380</v>
      </c>
      <c r="E591" s="4">
        <f t="shared" si="136"/>
        <v>107380</v>
      </c>
      <c r="F591" s="3">
        <v>600</v>
      </c>
      <c r="G591" s="3">
        <f t="shared" si="137"/>
        <v>600</v>
      </c>
      <c r="H591" s="3" t="str">
        <f t="shared" si="138"/>
        <v>Good</v>
      </c>
      <c r="I591" s="5" t="s">
        <v>20</v>
      </c>
      <c r="J591" s="2" t="str">
        <f t="shared" si="139"/>
        <v>Employed</v>
      </c>
      <c r="K591" s="2" t="str">
        <f t="shared" si="140"/>
        <v>Employed</v>
      </c>
      <c r="L591" s="2" t="str">
        <f t="shared" si="141"/>
        <v>Employed</v>
      </c>
      <c r="M591" s="5" t="s">
        <v>41</v>
      </c>
      <c r="N591" s="2" t="str">
        <f t="shared" si="142"/>
        <v>Doctorate</v>
      </c>
      <c r="O591" s="2" t="str">
        <f t="shared" si="143"/>
        <v>Doctorate</v>
      </c>
      <c r="P591" s="4">
        <v>15479</v>
      </c>
      <c r="Q591" s="4">
        <f t="shared" si="144"/>
        <v>15479</v>
      </c>
      <c r="R591" s="18">
        <f t="shared" si="145"/>
        <v>0.14415161110076363</v>
      </c>
      <c r="S591" s="18" t="str">
        <f t="shared" si="146"/>
        <v>Conservative Borrower</v>
      </c>
      <c r="T591" s="3">
        <v>96</v>
      </c>
      <c r="U591" s="3">
        <f t="shared" si="147"/>
        <v>96</v>
      </c>
      <c r="V591" s="5" t="s">
        <v>26</v>
      </c>
      <c r="W591" s="5" t="s">
        <v>34</v>
      </c>
      <c r="X591" s="4">
        <v>447</v>
      </c>
      <c r="Y591" s="18">
        <v>0.13164030600000001</v>
      </c>
      <c r="Z591" s="5" t="s">
        <v>38</v>
      </c>
      <c r="AA591" s="3">
        <v>27</v>
      </c>
      <c r="AB591" s="4">
        <v>2593</v>
      </c>
      <c r="AC591" s="4">
        <v>8948.3333330000005</v>
      </c>
      <c r="AD591" s="4" t="str">
        <f t="shared" si="148"/>
        <v>Medium Income</v>
      </c>
      <c r="AE591" s="4">
        <v>55901</v>
      </c>
      <c r="AF591" s="18">
        <v>0.21950803799999999</v>
      </c>
      <c r="AG591" s="3">
        <v>1</v>
      </c>
      <c r="AH591" s="3">
        <v>35.200000000000003</v>
      </c>
      <c r="AI591" s="2" t="str">
        <f t="shared" si="149"/>
        <v>Low Risk</v>
      </c>
    </row>
    <row r="592" spans="1:35" x14ac:dyDescent="0.25">
      <c r="A592" s="6">
        <v>43691</v>
      </c>
      <c r="B592" s="3">
        <v>40</v>
      </c>
      <c r="C592" s="3" t="str">
        <f t="shared" si="135"/>
        <v>Senior</v>
      </c>
      <c r="D592" s="4">
        <v>170970</v>
      </c>
      <c r="E592" s="4">
        <f t="shared" si="136"/>
        <v>170970</v>
      </c>
      <c r="F592" s="3">
        <v>590</v>
      </c>
      <c r="G592" s="3">
        <f t="shared" si="137"/>
        <v>590</v>
      </c>
      <c r="H592" s="3" t="str">
        <f t="shared" si="138"/>
        <v>Good</v>
      </c>
      <c r="I592" s="5" t="s">
        <v>20</v>
      </c>
      <c r="J592" s="2" t="str">
        <f t="shared" si="139"/>
        <v>Employed</v>
      </c>
      <c r="K592" s="2" t="str">
        <f t="shared" si="140"/>
        <v>Employed</v>
      </c>
      <c r="L592" s="2" t="str">
        <f t="shared" si="141"/>
        <v>Employed</v>
      </c>
      <c r="M592" s="5" t="s">
        <v>29</v>
      </c>
      <c r="N592" s="2" t="str">
        <f t="shared" si="142"/>
        <v>Bachelor</v>
      </c>
      <c r="O592" s="2" t="str">
        <f t="shared" si="143"/>
        <v>Bachelor</v>
      </c>
      <c r="P592" s="4">
        <v>17011</v>
      </c>
      <c r="Q592" s="4">
        <f t="shared" si="144"/>
        <v>17011</v>
      </c>
      <c r="R592" s="18">
        <f t="shared" si="145"/>
        <v>9.949698777563315E-2</v>
      </c>
      <c r="S592" s="18" t="str">
        <f t="shared" si="146"/>
        <v>Conservative Borrower</v>
      </c>
      <c r="T592" s="3">
        <v>120</v>
      </c>
      <c r="U592" s="3">
        <f t="shared" si="147"/>
        <v>120</v>
      </c>
      <c r="V592" s="5" t="s">
        <v>22</v>
      </c>
      <c r="W592" s="5" t="s">
        <v>34</v>
      </c>
      <c r="X592" s="4">
        <v>948</v>
      </c>
      <c r="Y592" s="18">
        <v>0.244675367</v>
      </c>
      <c r="Z592" s="5" t="s">
        <v>28</v>
      </c>
      <c r="AA592" s="3">
        <v>26</v>
      </c>
      <c r="AB592" s="4">
        <v>3617</v>
      </c>
      <c r="AC592" s="4">
        <v>14247.5</v>
      </c>
      <c r="AD592" s="4" t="str">
        <f t="shared" si="148"/>
        <v>High Income</v>
      </c>
      <c r="AE592" s="4">
        <v>133298</v>
      </c>
      <c r="AF592" s="18">
        <v>0.31366192900000001</v>
      </c>
      <c r="AG592" s="3">
        <v>1</v>
      </c>
      <c r="AH592" s="3">
        <v>36.799999999999997</v>
      </c>
      <c r="AI592" s="2" t="str">
        <f t="shared" si="149"/>
        <v>Low Risk</v>
      </c>
    </row>
    <row r="593" spans="1:35" x14ac:dyDescent="0.25">
      <c r="A593" s="6">
        <v>43692</v>
      </c>
      <c r="B593" s="3">
        <v>34</v>
      </c>
      <c r="C593" s="3" t="str">
        <f t="shared" si="135"/>
        <v>Mid</v>
      </c>
      <c r="D593" s="4">
        <v>62296</v>
      </c>
      <c r="E593" s="4">
        <f t="shared" si="136"/>
        <v>62296</v>
      </c>
      <c r="F593" s="3">
        <v>625</v>
      </c>
      <c r="G593" s="3">
        <f t="shared" si="137"/>
        <v>625</v>
      </c>
      <c r="H593" s="3" t="str">
        <f t="shared" si="138"/>
        <v>Good</v>
      </c>
      <c r="I593" s="5" t="s">
        <v>20</v>
      </c>
      <c r="J593" s="2" t="str">
        <f t="shared" si="139"/>
        <v>Employed</v>
      </c>
      <c r="K593" s="2" t="str">
        <f t="shared" si="140"/>
        <v>Employed</v>
      </c>
      <c r="L593" s="2" t="str">
        <f t="shared" si="141"/>
        <v>Employed</v>
      </c>
      <c r="M593" s="5" t="s">
        <v>29</v>
      </c>
      <c r="N593" s="2" t="str">
        <f t="shared" si="142"/>
        <v>Bachelor</v>
      </c>
      <c r="O593" s="2" t="str">
        <f t="shared" si="143"/>
        <v>Bachelor</v>
      </c>
      <c r="P593" s="4">
        <v>16758</v>
      </c>
      <c r="Q593" s="4">
        <f t="shared" si="144"/>
        <v>16758</v>
      </c>
      <c r="R593" s="18">
        <f t="shared" si="145"/>
        <v>0.2690060357005265</v>
      </c>
      <c r="S593" s="18" t="str">
        <f t="shared" si="146"/>
        <v>Conservative Borrower</v>
      </c>
      <c r="T593" s="3">
        <v>12</v>
      </c>
      <c r="U593" s="3">
        <f t="shared" si="147"/>
        <v>12</v>
      </c>
      <c r="V593" s="5" t="s">
        <v>22</v>
      </c>
      <c r="W593" s="5" t="s">
        <v>34</v>
      </c>
      <c r="X593" s="4">
        <v>267</v>
      </c>
      <c r="Y593" s="18">
        <v>5.0854024999999997E-2</v>
      </c>
      <c r="Z593" s="5" t="s">
        <v>34</v>
      </c>
      <c r="AA593" s="3">
        <v>26</v>
      </c>
      <c r="AB593" s="4">
        <v>14410</v>
      </c>
      <c r="AC593" s="4">
        <v>5191.3333329999996</v>
      </c>
      <c r="AD593" s="4" t="str">
        <f t="shared" si="148"/>
        <v>Medium Income</v>
      </c>
      <c r="AE593" s="4">
        <v>8779</v>
      </c>
      <c r="AF593" s="18">
        <v>0.155703114</v>
      </c>
      <c r="AG593" s="3">
        <v>1</v>
      </c>
      <c r="AH593" s="3">
        <v>39.200000000000003</v>
      </c>
      <c r="AI593" s="2" t="str">
        <f t="shared" si="149"/>
        <v>Low Risk</v>
      </c>
    </row>
    <row r="594" spans="1:35" x14ac:dyDescent="0.25">
      <c r="A594" s="6">
        <v>43693</v>
      </c>
      <c r="B594" s="3">
        <v>45</v>
      </c>
      <c r="C594" s="3" t="str">
        <f t="shared" si="135"/>
        <v>Senior</v>
      </c>
      <c r="D594" s="4">
        <v>110989</v>
      </c>
      <c r="E594" s="4">
        <f t="shared" si="136"/>
        <v>110989</v>
      </c>
      <c r="F594" s="3">
        <v>593</v>
      </c>
      <c r="G594" s="3">
        <f t="shared" si="137"/>
        <v>593</v>
      </c>
      <c r="H594" s="3" t="str">
        <f t="shared" si="138"/>
        <v>Good</v>
      </c>
      <c r="I594" s="5" t="s">
        <v>20</v>
      </c>
      <c r="J594" s="2" t="str">
        <f t="shared" si="139"/>
        <v>Employed</v>
      </c>
      <c r="K594" s="2" t="str">
        <f t="shared" si="140"/>
        <v>Employed</v>
      </c>
      <c r="L594" s="2" t="str">
        <f t="shared" si="141"/>
        <v>Employed</v>
      </c>
      <c r="M594" s="5" t="s">
        <v>25</v>
      </c>
      <c r="N594" s="2" t="str">
        <f t="shared" si="142"/>
        <v>Associate</v>
      </c>
      <c r="O594" s="2" t="str">
        <f t="shared" si="143"/>
        <v>Associate</v>
      </c>
      <c r="P594" s="4">
        <v>9547</v>
      </c>
      <c r="Q594" s="4">
        <f t="shared" si="144"/>
        <v>9547</v>
      </c>
      <c r="R594" s="18">
        <f t="shared" si="145"/>
        <v>8.6017533269062696E-2</v>
      </c>
      <c r="S594" s="18" t="str">
        <f t="shared" si="146"/>
        <v>Conservative Borrower</v>
      </c>
      <c r="T594" s="3">
        <v>48</v>
      </c>
      <c r="U594" s="3">
        <f t="shared" si="147"/>
        <v>48</v>
      </c>
      <c r="V594" s="5" t="s">
        <v>26</v>
      </c>
      <c r="W594" s="5" t="s">
        <v>30</v>
      </c>
      <c r="X594" s="4">
        <v>428</v>
      </c>
      <c r="Y594" s="18">
        <v>0.20874240899999999</v>
      </c>
      <c r="Z594" s="5" t="s">
        <v>38</v>
      </c>
      <c r="AA594" s="3">
        <v>21</v>
      </c>
      <c r="AB594" s="4">
        <v>4006</v>
      </c>
      <c r="AC594" s="4">
        <v>9249.0833330000005</v>
      </c>
      <c r="AD594" s="4" t="str">
        <f t="shared" si="148"/>
        <v>Medium Income</v>
      </c>
      <c r="AE594" s="4">
        <v>25019</v>
      </c>
      <c r="AF594" s="18">
        <v>0.20941892400000001</v>
      </c>
      <c r="AG594" s="3">
        <v>1</v>
      </c>
      <c r="AH594" s="3">
        <v>44.8</v>
      </c>
      <c r="AI594" s="2" t="str">
        <f t="shared" si="149"/>
        <v>Medium Risk</v>
      </c>
    </row>
    <row r="595" spans="1:35" x14ac:dyDescent="0.25">
      <c r="A595" s="6">
        <v>43694</v>
      </c>
      <c r="B595" s="3">
        <v>44</v>
      </c>
      <c r="C595" s="3" t="str">
        <f t="shared" si="135"/>
        <v>Senior</v>
      </c>
      <c r="D595" s="4">
        <v>24270</v>
      </c>
      <c r="E595" s="4">
        <f t="shared" si="136"/>
        <v>24270</v>
      </c>
      <c r="F595" s="3">
        <v>584</v>
      </c>
      <c r="G595" s="3">
        <f t="shared" si="137"/>
        <v>584</v>
      </c>
      <c r="H595" s="3" t="str">
        <f t="shared" si="138"/>
        <v>Good</v>
      </c>
      <c r="I595" s="5" t="s">
        <v>20</v>
      </c>
      <c r="J595" s="2" t="str">
        <f t="shared" si="139"/>
        <v>Employed</v>
      </c>
      <c r="K595" s="2" t="str">
        <f t="shared" si="140"/>
        <v>Employed</v>
      </c>
      <c r="L595" s="2" t="str">
        <f t="shared" si="141"/>
        <v>Employed</v>
      </c>
      <c r="M595" s="5" t="s">
        <v>32</v>
      </c>
      <c r="N595" s="2" t="str">
        <f t="shared" si="142"/>
        <v>High School</v>
      </c>
      <c r="O595" s="2" t="str">
        <f t="shared" si="143"/>
        <v>High School</v>
      </c>
      <c r="P595" s="4">
        <v>34423</v>
      </c>
      <c r="Q595" s="4">
        <f t="shared" si="144"/>
        <v>34423</v>
      </c>
      <c r="R595" s="18">
        <f t="shared" si="145"/>
        <v>1.4183353934899052</v>
      </c>
      <c r="S595" s="18" t="str">
        <f t="shared" si="146"/>
        <v>Aggressive Borrower</v>
      </c>
      <c r="T595" s="3">
        <v>48</v>
      </c>
      <c r="U595" s="3">
        <f t="shared" si="147"/>
        <v>48</v>
      </c>
      <c r="V595" s="5" t="s">
        <v>26</v>
      </c>
      <c r="W595" s="5" t="s">
        <v>30</v>
      </c>
      <c r="X595" s="4">
        <v>546</v>
      </c>
      <c r="Y595" s="18">
        <v>0.24718984499999999</v>
      </c>
      <c r="Z595" s="5" t="s">
        <v>38</v>
      </c>
      <c r="AA595" s="3">
        <v>20</v>
      </c>
      <c r="AB595" s="4">
        <v>771</v>
      </c>
      <c r="AC595" s="4">
        <v>2022.5</v>
      </c>
      <c r="AD595" s="4" t="str">
        <f t="shared" si="148"/>
        <v>Low Income</v>
      </c>
      <c r="AE595" s="4">
        <v>3256</v>
      </c>
      <c r="AF595" s="18">
        <v>0.25412889999999999</v>
      </c>
      <c r="AG595" s="3">
        <v>0</v>
      </c>
      <c r="AH595" s="3">
        <v>65</v>
      </c>
      <c r="AI595" s="2" t="str">
        <f t="shared" si="149"/>
        <v>High Risk</v>
      </c>
    </row>
    <row r="596" spans="1:35" x14ac:dyDescent="0.25">
      <c r="A596" s="6">
        <v>43695</v>
      </c>
      <c r="B596" s="3">
        <v>52</v>
      </c>
      <c r="C596" s="3" t="str">
        <f t="shared" si="135"/>
        <v>Senior</v>
      </c>
      <c r="D596" s="4">
        <v>37808</v>
      </c>
      <c r="E596" s="4">
        <f t="shared" si="136"/>
        <v>37808</v>
      </c>
      <c r="F596" s="3">
        <v>543</v>
      </c>
      <c r="G596" s="3">
        <f t="shared" si="137"/>
        <v>543</v>
      </c>
      <c r="H596" s="3" t="str">
        <f t="shared" si="138"/>
        <v>Fair</v>
      </c>
      <c r="I596" s="5" t="s">
        <v>45</v>
      </c>
      <c r="J596" s="2" t="str">
        <f t="shared" si="139"/>
        <v>Unemployed</v>
      </c>
      <c r="K596" s="2" t="str">
        <f t="shared" si="140"/>
        <v>Unemployed</v>
      </c>
      <c r="L596" s="2" t="str">
        <f t="shared" si="141"/>
        <v>Unemployed</v>
      </c>
      <c r="M596" s="5" t="s">
        <v>32</v>
      </c>
      <c r="N596" s="2" t="str">
        <f t="shared" si="142"/>
        <v>High School</v>
      </c>
      <c r="O596" s="2" t="str">
        <f t="shared" si="143"/>
        <v>High School</v>
      </c>
      <c r="P596" s="4">
        <v>28006</v>
      </c>
      <c r="Q596" s="4">
        <f t="shared" si="144"/>
        <v>28006</v>
      </c>
      <c r="R596" s="18">
        <f t="shared" si="145"/>
        <v>0.74074269995768094</v>
      </c>
      <c r="S596" s="18" t="str">
        <f t="shared" si="146"/>
        <v>Moderate Borrower</v>
      </c>
      <c r="T596" s="3">
        <v>36</v>
      </c>
      <c r="U596" s="3">
        <f t="shared" si="147"/>
        <v>36</v>
      </c>
      <c r="V596" s="5" t="s">
        <v>35</v>
      </c>
      <c r="W596" s="5" t="s">
        <v>30</v>
      </c>
      <c r="X596" s="4">
        <v>575</v>
      </c>
      <c r="Y596" s="18">
        <v>0.145309513</v>
      </c>
      <c r="Z596" s="5" t="s">
        <v>28</v>
      </c>
      <c r="AA596" s="3">
        <v>23</v>
      </c>
      <c r="AB596" s="4">
        <v>2158</v>
      </c>
      <c r="AC596" s="4">
        <v>3150.666667</v>
      </c>
      <c r="AD596" s="4" t="str">
        <f t="shared" si="148"/>
        <v>Low Income</v>
      </c>
      <c r="AE596" s="4">
        <v>9426</v>
      </c>
      <c r="AF596" s="18">
        <v>0.24445338</v>
      </c>
      <c r="AG596" s="3">
        <v>0</v>
      </c>
      <c r="AH596" s="3">
        <v>53</v>
      </c>
      <c r="AI596" s="2" t="str">
        <f t="shared" si="149"/>
        <v>Medium Risk</v>
      </c>
    </row>
    <row r="597" spans="1:35" x14ac:dyDescent="0.25">
      <c r="A597" s="6">
        <v>43696</v>
      </c>
      <c r="B597" s="3">
        <v>33</v>
      </c>
      <c r="C597" s="3" t="str">
        <f t="shared" si="135"/>
        <v>Mid</v>
      </c>
      <c r="D597" s="4">
        <v>73477</v>
      </c>
      <c r="E597" s="4">
        <f t="shared" si="136"/>
        <v>73477</v>
      </c>
      <c r="F597" s="3">
        <v>576</v>
      </c>
      <c r="G597" s="3">
        <f t="shared" si="137"/>
        <v>576</v>
      </c>
      <c r="H597" s="3" t="str">
        <f t="shared" si="138"/>
        <v>Good</v>
      </c>
      <c r="I597" s="5" t="s">
        <v>33</v>
      </c>
      <c r="J597" s="2" t="str">
        <f t="shared" si="139"/>
        <v>Self-Employed</v>
      </c>
      <c r="K597" s="2" t="str">
        <f t="shared" si="140"/>
        <v>Self-Employed</v>
      </c>
      <c r="L597" s="2" t="str">
        <f t="shared" si="141"/>
        <v>Self-Employed</v>
      </c>
      <c r="M597" s="5" t="s">
        <v>21</v>
      </c>
      <c r="N597" s="2" t="str">
        <f t="shared" si="142"/>
        <v>Master</v>
      </c>
      <c r="O597" s="2" t="str">
        <f t="shared" si="143"/>
        <v>Master</v>
      </c>
      <c r="P597" s="4">
        <v>35572</v>
      </c>
      <c r="Q597" s="4">
        <f t="shared" si="144"/>
        <v>35572</v>
      </c>
      <c r="R597" s="18">
        <f t="shared" si="145"/>
        <v>0.48412428378948513</v>
      </c>
      <c r="S597" s="18" t="str">
        <f t="shared" si="146"/>
        <v>Conservative Borrower</v>
      </c>
      <c r="T597" s="3">
        <v>48</v>
      </c>
      <c r="U597" s="3">
        <f t="shared" si="147"/>
        <v>48</v>
      </c>
      <c r="V597" s="5" t="s">
        <v>22</v>
      </c>
      <c r="W597" s="5" t="s">
        <v>23</v>
      </c>
      <c r="X597" s="4">
        <v>515</v>
      </c>
      <c r="Y597" s="18">
        <v>0.45472590099999999</v>
      </c>
      <c r="Z597" s="5" t="s">
        <v>31</v>
      </c>
      <c r="AA597" s="3">
        <v>14</v>
      </c>
      <c r="AB597" s="4">
        <v>21314</v>
      </c>
      <c r="AC597" s="4">
        <v>6123.0833329999996</v>
      </c>
      <c r="AD597" s="4" t="str">
        <f t="shared" si="148"/>
        <v>Medium Income</v>
      </c>
      <c r="AE597" s="4">
        <v>104734</v>
      </c>
      <c r="AF597" s="18">
        <v>0.24553903999999999</v>
      </c>
      <c r="AG597" s="3">
        <v>1</v>
      </c>
      <c r="AH597" s="3">
        <v>44</v>
      </c>
      <c r="AI597" s="2" t="str">
        <f t="shared" si="149"/>
        <v>Medium Risk</v>
      </c>
    </row>
    <row r="598" spans="1:35" x14ac:dyDescent="0.25">
      <c r="A598" s="6">
        <v>43697</v>
      </c>
      <c r="B598" s="3">
        <v>36</v>
      </c>
      <c r="C598" s="3" t="str">
        <f t="shared" si="135"/>
        <v>Mid</v>
      </c>
      <c r="D598" s="4">
        <v>30273</v>
      </c>
      <c r="E598" s="4">
        <f t="shared" si="136"/>
        <v>30273</v>
      </c>
      <c r="F598" s="3">
        <v>604</v>
      </c>
      <c r="G598" s="3">
        <f t="shared" si="137"/>
        <v>604</v>
      </c>
      <c r="H598" s="3" t="str">
        <f t="shared" si="138"/>
        <v>Good</v>
      </c>
      <c r="I598" s="5" t="s">
        <v>20</v>
      </c>
      <c r="J598" s="2" t="str">
        <f t="shared" si="139"/>
        <v>Employed</v>
      </c>
      <c r="K598" s="2" t="str">
        <f t="shared" si="140"/>
        <v>Employed</v>
      </c>
      <c r="L598" s="2" t="str">
        <f t="shared" si="141"/>
        <v>Employed</v>
      </c>
      <c r="M598" s="5" t="s">
        <v>25</v>
      </c>
      <c r="N598" s="2" t="str">
        <f t="shared" si="142"/>
        <v>Associate</v>
      </c>
      <c r="O598" s="2" t="str">
        <f t="shared" si="143"/>
        <v>Associate</v>
      </c>
      <c r="P598" s="4">
        <v>15092</v>
      </c>
      <c r="Q598" s="4">
        <f t="shared" si="144"/>
        <v>15092</v>
      </c>
      <c r="R598" s="18">
        <f t="shared" si="145"/>
        <v>0.49853004327288342</v>
      </c>
      <c r="S598" s="18" t="str">
        <f t="shared" si="146"/>
        <v>Conservative Borrower</v>
      </c>
      <c r="T598" s="3">
        <v>48</v>
      </c>
      <c r="U598" s="3">
        <f t="shared" si="147"/>
        <v>48</v>
      </c>
      <c r="V598" s="5" t="s">
        <v>26</v>
      </c>
      <c r="W598" s="5" t="s">
        <v>23</v>
      </c>
      <c r="X598" s="4">
        <v>467</v>
      </c>
      <c r="Y598" s="18">
        <v>0.488096435</v>
      </c>
      <c r="Z598" s="5" t="s">
        <v>28</v>
      </c>
      <c r="AA598" s="3">
        <v>19</v>
      </c>
      <c r="AB598" s="4">
        <v>3454</v>
      </c>
      <c r="AC598" s="4">
        <v>2522.75</v>
      </c>
      <c r="AD598" s="4" t="str">
        <f t="shared" si="148"/>
        <v>Low Income</v>
      </c>
      <c r="AE598" s="4">
        <v>9346</v>
      </c>
      <c r="AF598" s="18">
        <v>0.20684260500000001</v>
      </c>
      <c r="AG598" s="3">
        <v>0</v>
      </c>
      <c r="AH598" s="3">
        <v>55</v>
      </c>
      <c r="AI598" s="2" t="str">
        <f t="shared" si="149"/>
        <v>High Risk</v>
      </c>
    </row>
    <row r="599" spans="1:35" x14ac:dyDescent="0.25">
      <c r="A599" s="6">
        <v>43698</v>
      </c>
      <c r="B599" s="3">
        <v>28</v>
      </c>
      <c r="C599" s="3" t="str">
        <f t="shared" si="135"/>
        <v>Mid</v>
      </c>
      <c r="E599" s="4">
        <f t="shared" si="136"/>
        <v>45303</v>
      </c>
      <c r="F599" s="3">
        <v>631</v>
      </c>
      <c r="G599" s="3">
        <f t="shared" si="137"/>
        <v>631</v>
      </c>
      <c r="H599" s="3" t="str">
        <f t="shared" si="138"/>
        <v>Good</v>
      </c>
      <c r="I599" s="5" t="s">
        <v>20</v>
      </c>
      <c r="J599" s="2" t="str">
        <f t="shared" si="139"/>
        <v>Employed</v>
      </c>
      <c r="K599" s="2" t="str">
        <f t="shared" si="140"/>
        <v>Employed</v>
      </c>
      <c r="L599" s="2" t="str">
        <f t="shared" si="141"/>
        <v>Employed</v>
      </c>
      <c r="M599" s="5" t="s">
        <v>29</v>
      </c>
      <c r="N599" s="2" t="str">
        <f t="shared" si="142"/>
        <v>Bachelor</v>
      </c>
      <c r="O599" s="2" t="str">
        <f t="shared" si="143"/>
        <v>Bachelor</v>
      </c>
      <c r="P599" s="4">
        <v>19237</v>
      </c>
      <c r="Q599" s="4">
        <f t="shared" si="144"/>
        <v>19237</v>
      </c>
      <c r="R599" s="18">
        <f t="shared" si="145"/>
        <v>0.42462971547138156</v>
      </c>
      <c r="S599" s="18" t="str">
        <f t="shared" si="146"/>
        <v>Conservative Borrower</v>
      </c>
      <c r="U599" s="3">
        <f t="shared" si="147"/>
        <v>54.618025751072963</v>
      </c>
      <c r="V599" s="5" t="s">
        <v>22</v>
      </c>
      <c r="W599" s="5" t="s">
        <v>23</v>
      </c>
      <c r="X599" s="4">
        <v>439</v>
      </c>
      <c r="Y599" s="18">
        <v>0.591691576</v>
      </c>
      <c r="Z599" s="5" t="s">
        <v>24</v>
      </c>
      <c r="AA599" s="3">
        <v>24</v>
      </c>
      <c r="AB599" s="4">
        <v>7693</v>
      </c>
      <c r="AC599" s="4">
        <v>3775.25</v>
      </c>
      <c r="AD599" s="4" t="str">
        <f t="shared" si="148"/>
        <v>Low Income</v>
      </c>
      <c r="AE599" s="4">
        <v>135311</v>
      </c>
      <c r="AF599" s="18">
        <v>0.20106845800000001</v>
      </c>
      <c r="AG599" s="3">
        <v>0</v>
      </c>
      <c r="AH599" s="3">
        <v>53</v>
      </c>
      <c r="AI599" s="2" t="str">
        <f t="shared" si="149"/>
        <v>Medium Risk</v>
      </c>
    </row>
    <row r="600" spans="1:35" x14ac:dyDescent="0.25">
      <c r="A600" s="6">
        <v>43699</v>
      </c>
      <c r="B600" s="3">
        <v>34</v>
      </c>
      <c r="C600" s="3" t="str">
        <f t="shared" si="135"/>
        <v>Mid</v>
      </c>
      <c r="D600" s="4">
        <v>93598</v>
      </c>
      <c r="E600" s="4">
        <f t="shared" si="136"/>
        <v>93598</v>
      </c>
      <c r="F600" s="3">
        <v>540</v>
      </c>
      <c r="G600" s="3">
        <f t="shared" si="137"/>
        <v>540</v>
      </c>
      <c r="H600" s="3" t="str">
        <f t="shared" si="138"/>
        <v>Fair</v>
      </c>
      <c r="I600" s="5" t="s">
        <v>45</v>
      </c>
      <c r="J600" s="2" t="str">
        <f t="shared" si="139"/>
        <v>Unemployed</v>
      </c>
      <c r="K600" s="2" t="str">
        <f t="shared" si="140"/>
        <v>Unemployed</v>
      </c>
      <c r="L600" s="2" t="str">
        <f t="shared" si="141"/>
        <v>Unemployed</v>
      </c>
      <c r="M600" s="5" t="s">
        <v>21</v>
      </c>
      <c r="N600" s="2" t="str">
        <f t="shared" si="142"/>
        <v>Master</v>
      </c>
      <c r="O600" s="2" t="str">
        <f t="shared" si="143"/>
        <v>Master</v>
      </c>
      <c r="P600" s="4">
        <v>18760</v>
      </c>
      <c r="Q600" s="4">
        <f t="shared" si="144"/>
        <v>18760</v>
      </c>
      <c r="R600" s="18">
        <f t="shared" si="145"/>
        <v>0.20043163315455459</v>
      </c>
      <c r="S600" s="18" t="str">
        <f t="shared" si="146"/>
        <v>Conservative Borrower</v>
      </c>
      <c r="T600" s="3">
        <v>36</v>
      </c>
      <c r="U600" s="3">
        <f t="shared" si="147"/>
        <v>36</v>
      </c>
      <c r="V600" s="5" t="s">
        <v>35</v>
      </c>
      <c r="W600" s="5" t="s">
        <v>30</v>
      </c>
      <c r="X600" s="4">
        <v>378</v>
      </c>
      <c r="Y600" s="18">
        <v>0.56197354300000002</v>
      </c>
      <c r="Z600" s="5" t="s">
        <v>38</v>
      </c>
      <c r="AA600" s="3">
        <v>29</v>
      </c>
      <c r="AB600" s="4">
        <v>4096</v>
      </c>
      <c r="AC600" s="4">
        <v>7799.8333329999996</v>
      </c>
      <c r="AD600" s="4" t="str">
        <f t="shared" si="148"/>
        <v>Medium Income</v>
      </c>
      <c r="AE600" s="4">
        <v>5915</v>
      </c>
      <c r="AF600" s="18">
        <v>0.253782595</v>
      </c>
      <c r="AG600" s="3">
        <v>1</v>
      </c>
      <c r="AH600" s="3">
        <v>48.8</v>
      </c>
      <c r="AI600" s="2" t="str">
        <f t="shared" si="149"/>
        <v>Medium Risk</v>
      </c>
    </row>
    <row r="601" spans="1:35" x14ac:dyDescent="0.25">
      <c r="A601" s="6">
        <v>43700</v>
      </c>
      <c r="B601" s="3">
        <v>44</v>
      </c>
      <c r="C601" s="3" t="str">
        <f t="shared" si="135"/>
        <v>Senior</v>
      </c>
      <c r="D601" s="4">
        <v>43325</v>
      </c>
      <c r="E601" s="4">
        <f t="shared" si="136"/>
        <v>43325</v>
      </c>
      <c r="F601" s="3">
        <v>572</v>
      </c>
      <c r="G601" s="3">
        <f t="shared" si="137"/>
        <v>572</v>
      </c>
      <c r="H601" s="3" t="str">
        <f t="shared" si="138"/>
        <v>Good</v>
      </c>
      <c r="I601" s="5" t="s">
        <v>20</v>
      </c>
      <c r="J601" s="2" t="str">
        <f t="shared" si="139"/>
        <v>Employed</v>
      </c>
      <c r="K601" s="2" t="str">
        <f t="shared" si="140"/>
        <v>Employed</v>
      </c>
      <c r="L601" s="2" t="str">
        <f t="shared" si="141"/>
        <v>Employed</v>
      </c>
      <c r="M601" s="5" t="s">
        <v>32</v>
      </c>
      <c r="N601" s="2" t="str">
        <f t="shared" si="142"/>
        <v>High School</v>
      </c>
      <c r="O601" s="2" t="str">
        <f t="shared" si="143"/>
        <v>High School</v>
      </c>
      <c r="P601" s="4">
        <v>30431</v>
      </c>
      <c r="Q601" s="4">
        <f t="shared" si="144"/>
        <v>30431</v>
      </c>
      <c r="R601" s="18">
        <f t="shared" si="145"/>
        <v>0.70238892094633587</v>
      </c>
      <c r="S601" s="18" t="str">
        <f t="shared" si="146"/>
        <v>Moderate Borrower</v>
      </c>
      <c r="T601" s="3">
        <v>60</v>
      </c>
      <c r="U601" s="3">
        <f t="shared" si="147"/>
        <v>60</v>
      </c>
      <c r="V601" s="5" t="s">
        <v>22</v>
      </c>
      <c r="W601" s="5" t="s">
        <v>30</v>
      </c>
      <c r="X601" s="4">
        <v>270</v>
      </c>
      <c r="Y601" s="18">
        <v>0.68196981800000001</v>
      </c>
      <c r="Z601" s="5" t="s">
        <v>38</v>
      </c>
      <c r="AA601" s="3">
        <v>20</v>
      </c>
      <c r="AB601" s="4">
        <v>817</v>
      </c>
      <c r="AC601" s="4">
        <v>3610.416667</v>
      </c>
      <c r="AD601" s="4" t="str">
        <f t="shared" si="148"/>
        <v>Low Income</v>
      </c>
      <c r="AE601" s="4">
        <v>7260</v>
      </c>
      <c r="AF601" s="18">
        <v>0.22828630499999999</v>
      </c>
      <c r="AG601" s="3">
        <v>0</v>
      </c>
      <c r="AH601" s="3">
        <v>59</v>
      </c>
      <c r="AI601" s="2" t="str">
        <f t="shared" si="149"/>
        <v>High Risk</v>
      </c>
    </row>
    <row r="602" spans="1:35" x14ac:dyDescent="0.25">
      <c r="A602" s="6">
        <v>43701</v>
      </c>
      <c r="B602" s="3">
        <v>49</v>
      </c>
      <c r="C602" s="3" t="str">
        <f t="shared" si="135"/>
        <v>Senior</v>
      </c>
      <c r="D602" s="4">
        <v>30386</v>
      </c>
      <c r="E602" s="4">
        <f t="shared" si="136"/>
        <v>30386</v>
      </c>
      <c r="F602" s="3">
        <v>586</v>
      </c>
      <c r="G602" s="3">
        <f t="shared" si="137"/>
        <v>586</v>
      </c>
      <c r="H602" s="3" t="str">
        <f t="shared" si="138"/>
        <v>Good</v>
      </c>
      <c r="I602" s="5" t="s">
        <v>20</v>
      </c>
      <c r="J602" s="2" t="str">
        <f t="shared" si="139"/>
        <v>Employed</v>
      </c>
      <c r="K602" s="2" t="str">
        <f t="shared" si="140"/>
        <v>Employed</v>
      </c>
      <c r="L602" s="2" t="str">
        <f t="shared" si="141"/>
        <v>Employed</v>
      </c>
      <c r="M602" s="5" t="s">
        <v>29</v>
      </c>
      <c r="N602" s="2" t="str">
        <f t="shared" si="142"/>
        <v>Bachelor</v>
      </c>
      <c r="O602" s="2" t="str">
        <f t="shared" si="143"/>
        <v>Bachelor</v>
      </c>
      <c r="P602" s="4">
        <v>9985</v>
      </c>
      <c r="Q602" s="4">
        <f t="shared" si="144"/>
        <v>9985</v>
      </c>
      <c r="R602" s="18">
        <f t="shared" si="145"/>
        <v>0.3286052787467913</v>
      </c>
      <c r="S602" s="18" t="str">
        <f t="shared" si="146"/>
        <v>Conservative Borrower</v>
      </c>
      <c r="T602" s="3">
        <v>96</v>
      </c>
      <c r="U602" s="3">
        <f t="shared" si="147"/>
        <v>96</v>
      </c>
      <c r="V602" s="5" t="s">
        <v>26</v>
      </c>
      <c r="W602" s="5" t="s">
        <v>30</v>
      </c>
      <c r="X602" s="4">
        <v>1237</v>
      </c>
      <c r="Y602" s="18">
        <v>0.48479313600000001</v>
      </c>
      <c r="Z602" s="5" t="s">
        <v>31</v>
      </c>
      <c r="AA602" s="3">
        <v>22</v>
      </c>
      <c r="AB602" s="4">
        <v>23633</v>
      </c>
      <c r="AC602" s="4">
        <v>2532.166667</v>
      </c>
      <c r="AD602" s="4" t="str">
        <f t="shared" si="148"/>
        <v>Low Income</v>
      </c>
      <c r="AE602" s="4">
        <v>71248</v>
      </c>
      <c r="AF602" s="18">
        <v>0.278222046</v>
      </c>
      <c r="AG602" s="3">
        <v>0</v>
      </c>
      <c r="AH602" s="3">
        <v>66</v>
      </c>
      <c r="AI602" s="2" t="str">
        <f t="shared" si="149"/>
        <v>High Risk</v>
      </c>
    </row>
    <row r="603" spans="1:35" x14ac:dyDescent="0.25">
      <c r="A603" s="6">
        <v>43702</v>
      </c>
      <c r="B603" s="3">
        <v>28</v>
      </c>
      <c r="C603" s="3" t="str">
        <f t="shared" si="135"/>
        <v>Mid</v>
      </c>
      <c r="D603" s="4">
        <v>30694</v>
      </c>
      <c r="E603" s="4">
        <f t="shared" si="136"/>
        <v>30694</v>
      </c>
      <c r="F603" s="3">
        <v>597</v>
      </c>
      <c r="G603" s="3">
        <f t="shared" si="137"/>
        <v>597</v>
      </c>
      <c r="H603" s="3" t="str">
        <f t="shared" si="138"/>
        <v>Good</v>
      </c>
      <c r="I603" s="5" t="s">
        <v>20</v>
      </c>
      <c r="J603" s="2" t="str">
        <f t="shared" si="139"/>
        <v>Employed</v>
      </c>
      <c r="K603" s="2" t="str">
        <f t="shared" si="140"/>
        <v>Employed</v>
      </c>
      <c r="L603" s="2" t="str">
        <f t="shared" si="141"/>
        <v>Employed</v>
      </c>
      <c r="M603" s="5" t="s">
        <v>25</v>
      </c>
      <c r="N603" s="2" t="str">
        <f t="shared" si="142"/>
        <v>Associate</v>
      </c>
      <c r="O603" s="2" t="str">
        <f t="shared" si="143"/>
        <v>Associate</v>
      </c>
      <c r="P603" s="4">
        <v>24056</v>
      </c>
      <c r="Q603" s="4">
        <f t="shared" si="144"/>
        <v>24056</v>
      </c>
      <c r="R603" s="18">
        <f t="shared" si="145"/>
        <v>0.78373623509480683</v>
      </c>
      <c r="S603" s="18" t="str">
        <f t="shared" si="146"/>
        <v>Moderate Borrower</v>
      </c>
      <c r="T603" s="3">
        <v>36</v>
      </c>
      <c r="U603" s="3">
        <f t="shared" si="147"/>
        <v>36</v>
      </c>
      <c r="V603" s="5" t="s">
        <v>26</v>
      </c>
      <c r="W603" s="5" t="s">
        <v>27</v>
      </c>
      <c r="X603" s="4">
        <v>258</v>
      </c>
      <c r="Y603" s="18">
        <v>0.164499218</v>
      </c>
      <c r="Z603" s="5" t="s">
        <v>24</v>
      </c>
      <c r="AA603" s="3">
        <v>25</v>
      </c>
      <c r="AB603" s="4">
        <v>866</v>
      </c>
      <c r="AC603" s="4">
        <v>2557.833333</v>
      </c>
      <c r="AD603" s="4" t="str">
        <f t="shared" si="148"/>
        <v>Low Income</v>
      </c>
      <c r="AE603" s="4">
        <v>12459</v>
      </c>
      <c r="AF603" s="18">
        <v>0.209359924</v>
      </c>
      <c r="AG603" s="3">
        <v>0</v>
      </c>
      <c r="AH603" s="3">
        <v>51</v>
      </c>
      <c r="AI603" s="2" t="str">
        <f t="shared" si="149"/>
        <v>Medium Risk</v>
      </c>
    </row>
    <row r="604" spans="1:35" x14ac:dyDescent="0.25">
      <c r="A604" s="6">
        <v>43703</v>
      </c>
      <c r="B604" s="3">
        <v>50</v>
      </c>
      <c r="C604" s="3" t="str">
        <f t="shared" si="135"/>
        <v>Senior</v>
      </c>
      <c r="D604" s="4">
        <v>40892</v>
      </c>
      <c r="E604" s="4">
        <f t="shared" si="136"/>
        <v>40892</v>
      </c>
      <c r="F604" s="3">
        <v>589</v>
      </c>
      <c r="G604" s="3">
        <f t="shared" si="137"/>
        <v>589</v>
      </c>
      <c r="H604" s="3" t="str">
        <f t="shared" si="138"/>
        <v>Good</v>
      </c>
      <c r="I604" s="5" t="s">
        <v>20</v>
      </c>
      <c r="J604" s="2" t="str">
        <f t="shared" si="139"/>
        <v>Employed</v>
      </c>
      <c r="K604" s="2" t="str">
        <f t="shared" si="140"/>
        <v>Employed</v>
      </c>
      <c r="L604" s="2" t="str">
        <f t="shared" si="141"/>
        <v>Employed</v>
      </c>
      <c r="M604" s="5" t="s">
        <v>32</v>
      </c>
      <c r="N604" s="2" t="str">
        <f t="shared" si="142"/>
        <v>High School</v>
      </c>
      <c r="O604" s="2" t="str">
        <f t="shared" si="143"/>
        <v>High School</v>
      </c>
      <c r="P604" s="4">
        <v>33052</v>
      </c>
      <c r="Q604" s="4">
        <f t="shared" si="144"/>
        <v>33052</v>
      </c>
      <c r="R604" s="18">
        <f t="shared" si="145"/>
        <v>0.80827545730216177</v>
      </c>
      <c r="S604" s="18" t="str">
        <f t="shared" si="146"/>
        <v>Moderate Borrower</v>
      </c>
      <c r="T604" s="3">
        <v>60</v>
      </c>
      <c r="U604" s="3">
        <f t="shared" si="147"/>
        <v>60</v>
      </c>
      <c r="V604" s="5" t="s">
        <v>22</v>
      </c>
      <c r="W604" s="5" t="s">
        <v>27</v>
      </c>
      <c r="X604" s="4">
        <v>176</v>
      </c>
      <c r="Y604" s="18">
        <v>0.24891680599999999</v>
      </c>
      <c r="Z604" s="5" t="s">
        <v>34</v>
      </c>
      <c r="AA604" s="3">
        <v>22</v>
      </c>
      <c r="AB604" s="4">
        <v>2284</v>
      </c>
      <c r="AC604" s="4">
        <v>3407.666667</v>
      </c>
      <c r="AD604" s="4" t="str">
        <f t="shared" si="148"/>
        <v>Low Income</v>
      </c>
      <c r="AE604" s="4">
        <v>6686</v>
      </c>
      <c r="AF604" s="18">
        <v>0.25315962199999997</v>
      </c>
      <c r="AG604" s="3">
        <v>0</v>
      </c>
      <c r="AH604" s="3">
        <v>52</v>
      </c>
      <c r="AI604" s="2" t="str">
        <f t="shared" si="149"/>
        <v>Medium Risk</v>
      </c>
    </row>
    <row r="605" spans="1:35" x14ac:dyDescent="0.25">
      <c r="A605" s="6">
        <v>43704</v>
      </c>
      <c r="B605" s="3">
        <v>56</v>
      </c>
      <c r="C605" s="3" t="str">
        <f t="shared" si="135"/>
        <v>Senior</v>
      </c>
      <c r="D605" s="4">
        <v>78126</v>
      </c>
      <c r="E605" s="4">
        <f t="shared" si="136"/>
        <v>78126</v>
      </c>
      <c r="F605" s="3">
        <v>604</v>
      </c>
      <c r="G605" s="3">
        <f t="shared" si="137"/>
        <v>604</v>
      </c>
      <c r="H605" s="3" t="str">
        <f t="shared" si="138"/>
        <v>Good</v>
      </c>
      <c r="I605" s="5" t="s">
        <v>20</v>
      </c>
      <c r="J605" s="2" t="str">
        <f t="shared" si="139"/>
        <v>Employed</v>
      </c>
      <c r="K605" s="2" t="str">
        <f t="shared" si="140"/>
        <v>Employed</v>
      </c>
      <c r="L605" s="2" t="str">
        <f t="shared" si="141"/>
        <v>Employed</v>
      </c>
      <c r="M605" s="5" t="s">
        <v>21</v>
      </c>
      <c r="N605" s="2" t="str">
        <f t="shared" si="142"/>
        <v>Master</v>
      </c>
      <c r="O605" s="2" t="str">
        <f t="shared" si="143"/>
        <v>Master</v>
      </c>
      <c r="P605" s="4">
        <v>36331</v>
      </c>
      <c r="Q605" s="4">
        <f t="shared" si="144"/>
        <v>36331</v>
      </c>
      <c r="R605" s="18">
        <f t="shared" si="145"/>
        <v>0.46503084760515068</v>
      </c>
      <c r="S605" s="18" t="str">
        <f t="shared" si="146"/>
        <v>Conservative Borrower</v>
      </c>
      <c r="T605" s="3">
        <v>48</v>
      </c>
      <c r="U605" s="3">
        <f t="shared" si="147"/>
        <v>48</v>
      </c>
      <c r="V605" s="5" t="s">
        <v>22</v>
      </c>
      <c r="W605" s="5" t="s">
        <v>34</v>
      </c>
      <c r="X605" s="4">
        <v>745</v>
      </c>
      <c r="Y605" s="18">
        <v>0.29169580099999998</v>
      </c>
      <c r="Z605" s="5" t="s">
        <v>34</v>
      </c>
      <c r="AA605" s="3">
        <v>29</v>
      </c>
      <c r="AB605" s="4">
        <v>1282</v>
      </c>
      <c r="AC605" s="4">
        <v>6510.5</v>
      </c>
      <c r="AD605" s="4" t="str">
        <f t="shared" si="148"/>
        <v>Medium Income</v>
      </c>
      <c r="AE605" s="4">
        <v>168478</v>
      </c>
      <c r="AF605" s="18">
        <v>0.229950182</v>
      </c>
      <c r="AG605" s="3">
        <v>0</v>
      </c>
      <c r="AH605" s="3">
        <v>50</v>
      </c>
      <c r="AI605" s="2" t="str">
        <f t="shared" si="149"/>
        <v>Medium Risk</v>
      </c>
    </row>
    <row r="606" spans="1:35" x14ac:dyDescent="0.25">
      <c r="A606" s="6">
        <v>43705</v>
      </c>
      <c r="B606" s="3">
        <v>44</v>
      </c>
      <c r="C606" s="3" t="str">
        <f t="shared" si="135"/>
        <v>Senior</v>
      </c>
      <c r="D606" s="4">
        <v>39612</v>
      </c>
      <c r="E606" s="4">
        <f t="shared" si="136"/>
        <v>39612</v>
      </c>
      <c r="F606" s="3">
        <v>610</v>
      </c>
      <c r="G606" s="3">
        <f t="shared" si="137"/>
        <v>610</v>
      </c>
      <c r="H606" s="3" t="str">
        <f t="shared" si="138"/>
        <v>Good</v>
      </c>
      <c r="I606" s="5" t="s">
        <v>20</v>
      </c>
      <c r="J606" s="2" t="str">
        <f t="shared" si="139"/>
        <v>Employed</v>
      </c>
      <c r="K606" s="2" t="str">
        <f t="shared" si="140"/>
        <v>Employed</v>
      </c>
      <c r="L606" s="2" t="str">
        <f t="shared" si="141"/>
        <v>Employed</v>
      </c>
      <c r="M606" s="5" t="s">
        <v>29</v>
      </c>
      <c r="N606" s="2" t="str">
        <f t="shared" si="142"/>
        <v>Bachelor</v>
      </c>
      <c r="O606" s="2" t="str">
        <f t="shared" si="143"/>
        <v>Bachelor</v>
      </c>
      <c r="P606" s="4">
        <v>15354</v>
      </c>
      <c r="Q606" s="4">
        <f t="shared" si="144"/>
        <v>15354</v>
      </c>
      <c r="R606" s="18">
        <f t="shared" si="145"/>
        <v>0.38760981520751286</v>
      </c>
      <c r="S606" s="18" t="str">
        <f t="shared" si="146"/>
        <v>Conservative Borrower</v>
      </c>
      <c r="T606" s="3">
        <v>48</v>
      </c>
      <c r="U606" s="3">
        <f t="shared" si="147"/>
        <v>48</v>
      </c>
      <c r="V606" s="5" t="s">
        <v>26</v>
      </c>
      <c r="W606" s="5" t="s">
        <v>30</v>
      </c>
      <c r="X606" s="4">
        <v>962</v>
      </c>
      <c r="Y606" s="18">
        <v>5.8329353E-2</v>
      </c>
      <c r="Z606" s="5" t="s">
        <v>31</v>
      </c>
      <c r="AA606" s="3">
        <v>25</v>
      </c>
      <c r="AB606" s="4">
        <v>13406</v>
      </c>
      <c r="AC606" s="4">
        <v>3301</v>
      </c>
      <c r="AD606" s="4" t="str">
        <f t="shared" si="148"/>
        <v>Low Income</v>
      </c>
      <c r="AE606" s="4">
        <v>41741</v>
      </c>
      <c r="AF606" s="18">
        <v>0.20589244400000001</v>
      </c>
      <c r="AG606" s="3">
        <v>0</v>
      </c>
      <c r="AH606" s="3">
        <v>50</v>
      </c>
      <c r="AI606" s="2" t="str">
        <f t="shared" si="149"/>
        <v>Medium Risk</v>
      </c>
    </row>
    <row r="607" spans="1:35" x14ac:dyDescent="0.25">
      <c r="A607" s="6">
        <v>43706</v>
      </c>
      <c r="B607" s="3">
        <v>62</v>
      </c>
      <c r="C607" s="3" t="str">
        <f t="shared" si="135"/>
        <v>Old</v>
      </c>
      <c r="D607" s="4">
        <v>15000</v>
      </c>
      <c r="E607" s="4">
        <f t="shared" si="136"/>
        <v>15000</v>
      </c>
      <c r="F607" s="3">
        <v>554</v>
      </c>
      <c r="G607" s="3">
        <f t="shared" si="137"/>
        <v>554</v>
      </c>
      <c r="H607" s="3" t="str">
        <f t="shared" si="138"/>
        <v>Good</v>
      </c>
      <c r="I607" s="5" t="s">
        <v>20</v>
      </c>
      <c r="J607" s="2" t="str">
        <f t="shared" si="139"/>
        <v>Employed</v>
      </c>
      <c r="K607" s="2" t="str">
        <f t="shared" si="140"/>
        <v>Employed</v>
      </c>
      <c r="L607" s="2" t="str">
        <f t="shared" si="141"/>
        <v>Employed</v>
      </c>
      <c r="M607" s="5" t="s">
        <v>32</v>
      </c>
      <c r="N607" s="2" t="str">
        <f t="shared" si="142"/>
        <v>High School</v>
      </c>
      <c r="O607" s="2" t="str">
        <f t="shared" si="143"/>
        <v>High School</v>
      </c>
      <c r="P607" s="4">
        <v>19053</v>
      </c>
      <c r="Q607" s="4">
        <f t="shared" si="144"/>
        <v>19053</v>
      </c>
      <c r="R607" s="18">
        <f t="shared" si="145"/>
        <v>1.2702</v>
      </c>
      <c r="S607" s="18" t="str">
        <f t="shared" si="146"/>
        <v>Aggressive Borrower</v>
      </c>
      <c r="T607" s="3">
        <v>72</v>
      </c>
      <c r="U607" s="3">
        <f t="shared" si="147"/>
        <v>72</v>
      </c>
      <c r="V607" s="5" t="s">
        <v>22</v>
      </c>
      <c r="W607" s="5" t="s">
        <v>30</v>
      </c>
      <c r="X607" s="4">
        <v>813</v>
      </c>
      <c r="Y607" s="18">
        <v>6.5626991999999995E-2</v>
      </c>
      <c r="Z607" s="5" t="s">
        <v>24</v>
      </c>
      <c r="AA607" s="3">
        <v>22</v>
      </c>
      <c r="AB607" s="4">
        <v>1995</v>
      </c>
      <c r="AC607" s="4">
        <v>1250</v>
      </c>
      <c r="AD607" s="4" t="str">
        <f t="shared" si="148"/>
        <v>Low Income</v>
      </c>
      <c r="AE607" s="4">
        <v>182985</v>
      </c>
      <c r="AF607" s="18">
        <v>0.25442020500000001</v>
      </c>
      <c r="AG607" s="3">
        <v>0</v>
      </c>
      <c r="AH607" s="3">
        <v>48</v>
      </c>
      <c r="AI607" s="2" t="str">
        <f t="shared" si="149"/>
        <v>Medium Risk</v>
      </c>
    </row>
    <row r="608" spans="1:35" x14ac:dyDescent="0.25">
      <c r="A608" s="6">
        <v>43707</v>
      </c>
      <c r="B608" s="3">
        <v>30</v>
      </c>
      <c r="C608" s="3" t="str">
        <f t="shared" si="135"/>
        <v>Mid</v>
      </c>
      <c r="D608" s="4">
        <v>65391</v>
      </c>
      <c r="E608" s="4">
        <f t="shared" si="136"/>
        <v>65391</v>
      </c>
      <c r="F608" s="3">
        <v>551</v>
      </c>
      <c r="G608" s="3">
        <f t="shared" si="137"/>
        <v>551</v>
      </c>
      <c r="H608" s="3" t="str">
        <f t="shared" si="138"/>
        <v>Good</v>
      </c>
      <c r="I608" s="5" t="s">
        <v>20</v>
      </c>
      <c r="J608" s="2" t="str">
        <f t="shared" si="139"/>
        <v>Employed</v>
      </c>
      <c r="K608" s="2" t="str">
        <f t="shared" si="140"/>
        <v>Employed</v>
      </c>
      <c r="L608" s="2" t="str">
        <f t="shared" si="141"/>
        <v>Employed</v>
      </c>
      <c r="M608" s="5" t="s">
        <v>29</v>
      </c>
      <c r="N608" s="2" t="str">
        <f t="shared" si="142"/>
        <v>Bachelor</v>
      </c>
      <c r="O608" s="2" t="str">
        <f t="shared" si="143"/>
        <v>Bachelor</v>
      </c>
      <c r="P608" s="4">
        <v>20813</v>
      </c>
      <c r="Q608" s="4">
        <f t="shared" si="144"/>
        <v>20813</v>
      </c>
      <c r="R608" s="18">
        <f t="shared" si="145"/>
        <v>0.31828539095594194</v>
      </c>
      <c r="S608" s="18" t="str">
        <f t="shared" si="146"/>
        <v>Conservative Borrower</v>
      </c>
      <c r="T608" s="3">
        <v>12</v>
      </c>
      <c r="U608" s="3">
        <f t="shared" si="147"/>
        <v>12</v>
      </c>
      <c r="V608" s="5" t="s">
        <v>22</v>
      </c>
      <c r="W608" s="5" t="s">
        <v>30</v>
      </c>
      <c r="X608" s="4">
        <v>515</v>
      </c>
      <c r="Y608" s="18">
        <v>0.113258883</v>
      </c>
      <c r="Z608" s="5" t="s">
        <v>31</v>
      </c>
      <c r="AA608" s="3">
        <v>23</v>
      </c>
      <c r="AB608" s="4">
        <v>1799</v>
      </c>
      <c r="AC608" s="4">
        <v>5449.25</v>
      </c>
      <c r="AD608" s="4" t="str">
        <f t="shared" si="148"/>
        <v>Medium Income</v>
      </c>
      <c r="AE608" s="4">
        <v>16755</v>
      </c>
      <c r="AF608" s="18">
        <v>0.17618661799999999</v>
      </c>
      <c r="AG608" s="3">
        <v>0</v>
      </c>
      <c r="AH608" s="3">
        <v>49</v>
      </c>
      <c r="AI608" s="2" t="str">
        <f t="shared" si="149"/>
        <v>Medium Risk</v>
      </c>
    </row>
    <row r="609" spans="1:35" x14ac:dyDescent="0.25">
      <c r="A609" s="6">
        <v>43708</v>
      </c>
      <c r="B609" s="3">
        <v>25</v>
      </c>
      <c r="C609" s="3" t="str">
        <f t="shared" si="135"/>
        <v>Mid</v>
      </c>
      <c r="D609" s="4">
        <v>58653</v>
      </c>
      <c r="E609" s="4">
        <f t="shared" si="136"/>
        <v>58653</v>
      </c>
      <c r="F609" s="3">
        <v>451</v>
      </c>
      <c r="G609" s="3">
        <f t="shared" si="137"/>
        <v>451</v>
      </c>
      <c r="H609" s="3" t="str">
        <f t="shared" si="138"/>
        <v>Fair</v>
      </c>
      <c r="I609" s="5" t="s">
        <v>20</v>
      </c>
      <c r="J609" s="2" t="str">
        <f t="shared" si="139"/>
        <v>Employed</v>
      </c>
      <c r="K609" s="2" t="str">
        <f t="shared" si="140"/>
        <v>Employed</v>
      </c>
      <c r="L609" s="2" t="str">
        <f t="shared" si="141"/>
        <v>Employed</v>
      </c>
      <c r="M609" s="5" t="s">
        <v>21</v>
      </c>
      <c r="N609" s="2" t="str">
        <f t="shared" si="142"/>
        <v>Master</v>
      </c>
      <c r="O609" s="2" t="str">
        <f t="shared" si="143"/>
        <v>Master</v>
      </c>
      <c r="P609" s="4">
        <v>31899</v>
      </c>
      <c r="Q609" s="4">
        <f t="shared" si="144"/>
        <v>31899</v>
      </c>
      <c r="R609" s="18">
        <f t="shared" si="145"/>
        <v>0.54385964912280704</v>
      </c>
      <c r="S609" s="18" t="str">
        <f t="shared" si="146"/>
        <v>Moderate Borrower</v>
      </c>
      <c r="T609" s="3">
        <v>24</v>
      </c>
      <c r="U609" s="3">
        <f t="shared" si="147"/>
        <v>24</v>
      </c>
      <c r="V609" s="5" t="s">
        <v>35</v>
      </c>
      <c r="W609" s="5" t="s">
        <v>30</v>
      </c>
      <c r="X609" s="4">
        <v>527</v>
      </c>
      <c r="Y609" s="18">
        <v>0.222727649</v>
      </c>
      <c r="Z609" s="5" t="s">
        <v>28</v>
      </c>
      <c r="AA609" s="3">
        <v>18</v>
      </c>
      <c r="AB609" s="4">
        <v>810</v>
      </c>
      <c r="AC609" s="4">
        <v>4887.75</v>
      </c>
      <c r="AD609" s="4" t="str">
        <f t="shared" si="148"/>
        <v>Low Income</v>
      </c>
      <c r="AE609" s="4">
        <v>22457</v>
      </c>
      <c r="AF609" s="18">
        <v>0.28906605200000002</v>
      </c>
      <c r="AG609" s="3">
        <v>0</v>
      </c>
      <c r="AH609" s="3">
        <v>53</v>
      </c>
      <c r="AI609" s="2" t="str">
        <f t="shared" si="149"/>
        <v>Medium Risk</v>
      </c>
    </row>
    <row r="610" spans="1:35" x14ac:dyDescent="0.25">
      <c r="A610" s="6">
        <v>43709</v>
      </c>
      <c r="B610" s="3">
        <v>18</v>
      </c>
      <c r="C610" s="3" t="str">
        <f t="shared" si="135"/>
        <v>Young</v>
      </c>
      <c r="D610" s="4">
        <v>17186</v>
      </c>
      <c r="E610" s="4">
        <f t="shared" si="136"/>
        <v>17186</v>
      </c>
      <c r="F610" s="3">
        <v>493</v>
      </c>
      <c r="G610" s="3">
        <f t="shared" si="137"/>
        <v>493</v>
      </c>
      <c r="H610" s="3" t="str">
        <f t="shared" si="138"/>
        <v>Fair</v>
      </c>
      <c r="I610" s="5" t="s">
        <v>20</v>
      </c>
      <c r="J610" s="2" t="str">
        <f t="shared" si="139"/>
        <v>Employed</v>
      </c>
      <c r="K610" s="2" t="str">
        <f t="shared" si="140"/>
        <v>Employed</v>
      </c>
      <c r="L610" s="2" t="str">
        <f t="shared" si="141"/>
        <v>Employed</v>
      </c>
      <c r="M610" s="5" t="s">
        <v>32</v>
      </c>
      <c r="N610" s="2" t="str">
        <f t="shared" si="142"/>
        <v>High School</v>
      </c>
      <c r="O610" s="2" t="str">
        <f t="shared" si="143"/>
        <v>High School</v>
      </c>
      <c r="P610" s="4">
        <v>27782</v>
      </c>
      <c r="Q610" s="4">
        <f t="shared" si="144"/>
        <v>27782</v>
      </c>
      <c r="R610" s="18">
        <f t="shared" si="145"/>
        <v>1.6165483533108345</v>
      </c>
      <c r="S610" s="18" t="str">
        <f t="shared" si="146"/>
        <v>Aggressive Borrower</v>
      </c>
      <c r="T610" s="3">
        <v>108</v>
      </c>
      <c r="U610" s="3">
        <f t="shared" si="147"/>
        <v>108</v>
      </c>
      <c r="V610" s="5" t="s">
        <v>35</v>
      </c>
      <c r="W610" s="5" t="s">
        <v>34</v>
      </c>
      <c r="X610" s="4">
        <v>664</v>
      </c>
      <c r="Y610" s="18">
        <v>0.29080703400000002</v>
      </c>
      <c r="Z610" s="5" t="s">
        <v>28</v>
      </c>
      <c r="AA610" s="3">
        <v>24</v>
      </c>
      <c r="AB610" s="4">
        <v>1686</v>
      </c>
      <c r="AC610" s="4">
        <v>1432.166667</v>
      </c>
      <c r="AD610" s="4" t="str">
        <f t="shared" si="148"/>
        <v>Low Income</v>
      </c>
      <c r="AE610" s="4">
        <v>1801</v>
      </c>
      <c r="AF610" s="18">
        <v>0.29922161400000002</v>
      </c>
      <c r="AG610" s="3">
        <v>0</v>
      </c>
      <c r="AH610" s="3">
        <v>57</v>
      </c>
      <c r="AI610" s="2" t="str">
        <f t="shared" si="149"/>
        <v>High Risk</v>
      </c>
    </row>
    <row r="611" spans="1:35" x14ac:dyDescent="0.25">
      <c r="A611" s="6">
        <v>43710</v>
      </c>
      <c r="B611" s="3">
        <v>57</v>
      </c>
      <c r="C611" s="3" t="str">
        <f t="shared" si="135"/>
        <v>Senior</v>
      </c>
      <c r="D611" s="4">
        <v>28997</v>
      </c>
      <c r="E611" s="4">
        <f t="shared" si="136"/>
        <v>28997</v>
      </c>
      <c r="F611" s="3">
        <v>583</v>
      </c>
      <c r="G611" s="3">
        <f t="shared" si="137"/>
        <v>583</v>
      </c>
      <c r="H611" s="3" t="str">
        <f t="shared" si="138"/>
        <v>Good</v>
      </c>
      <c r="I611" s="5" t="s">
        <v>20</v>
      </c>
      <c r="J611" s="2" t="str">
        <f t="shared" si="139"/>
        <v>Employed</v>
      </c>
      <c r="K611" s="2" t="str">
        <f t="shared" si="140"/>
        <v>Employed</v>
      </c>
      <c r="L611" s="2" t="str">
        <f t="shared" si="141"/>
        <v>Employed</v>
      </c>
      <c r="M611" s="5" t="s">
        <v>25</v>
      </c>
      <c r="N611" s="2" t="str">
        <f t="shared" si="142"/>
        <v>Associate</v>
      </c>
      <c r="O611" s="2" t="str">
        <f t="shared" si="143"/>
        <v>Associate</v>
      </c>
      <c r="P611" s="4">
        <v>26559</v>
      </c>
      <c r="Q611" s="4">
        <f t="shared" si="144"/>
        <v>26559</v>
      </c>
      <c r="R611" s="18">
        <f t="shared" si="145"/>
        <v>0.91592233679346136</v>
      </c>
      <c r="S611" s="18" t="str">
        <f t="shared" si="146"/>
        <v>Moderate Borrower</v>
      </c>
      <c r="T611" s="3">
        <v>36</v>
      </c>
      <c r="U611" s="3">
        <f t="shared" si="147"/>
        <v>36</v>
      </c>
      <c r="V611" s="5" t="s">
        <v>22</v>
      </c>
      <c r="W611" s="5" t="s">
        <v>30</v>
      </c>
      <c r="X611" s="4">
        <v>192</v>
      </c>
      <c r="Y611" s="18">
        <v>0.31350835300000002</v>
      </c>
      <c r="Z611" s="5" t="s">
        <v>38</v>
      </c>
      <c r="AA611" s="3">
        <v>19</v>
      </c>
      <c r="AB611" s="4">
        <v>7829</v>
      </c>
      <c r="AC611" s="4">
        <v>2416.416667</v>
      </c>
      <c r="AD611" s="4" t="str">
        <f t="shared" si="148"/>
        <v>Low Income</v>
      </c>
      <c r="AE611" s="4">
        <v>71595</v>
      </c>
      <c r="AF611" s="18">
        <v>0.179072694</v>
      </c>
      <c r="AG611" s="3">
        <v>0</v>
      </c>
      <c r="AH611" s="3">
        <v>57</v>
      </c>
      <c r="AI611" s="2" t="str">
        <f t="shared" si="149"/>
        <v>High Risk</v>
      </c>
    </row>
    <row r="612" spans="1:35" x14ac:dyDescent="0.25">
      <c r="A612" s="6">
        <v>43711</v>
      </c>
      <c r="B612" s="3">
        <v>47</v>
      </c>
      <c r="C612" s="3" t="str">
        <f t="shared" si="135"/>
        <v>Senior</v>
      </c>
      <c r="D612" s="4">
        <v>134094</v>
      </c>
      <c r="E612" s="4">
        <f t="shared" si="136"/>
        <v>134094</v>
      </c>
      <c r="F612" s="3">
        <v>648</v>
      </c>
      <c r="G612" s="3">
        <f t="shared" si="137"/>
        <v>648</v>
      </c>
      <c r="H612" s="3" t="str">
        <f t="shared" si="138"/>
        <v>Good</v>
      </c>
      <c r="I612" s="5" t="s">
        <v>52</v>
      </c>
      <c r="J612" s="2" t="str">
        <f t="shared" si="139"/>
        <v>EMPLOYED</v>
      </c>
      <c r="K612" s="2" t="str">
        <f t="shared" si="140"/>
        <v>Employed</v>
      </c>
      <c r="L612" s="2" t="str">
        <f t="shared" si="141"/>
        <v>Employed</v>
      </c>
      <c r="M612" s="5" t="s">
        <v>21</v>
      </c>
      <c r="N612" s="2" t="str">
        <f t="shared" si="142"/>
        <v>Master</v>
      </c>
      <c r="O612" s="2" t="str">
        <f t="shared" si="143"/>
        <v>Master</v>
      </c>
      <c r="P612" s="4">
        <v>28507</v>
      </c>
      <c r="Q612" s="4">
        <f t="shared" si="144"/>
        <v>28507</v>
      </c>
      <c r="R612" s="18">
        <f t="shared" si="145"/>
        <v>0.21258967589899622</v>
      </c>
      <c r="S612" s="18" t="str">
        <f t="shared" si="146"/>
        <v>Conservative Borrower</v>
      </c>
      <c r="T612" s="3">
        <v>48</v>
      </c>
      <c r="U612" s="3">
        <f t="shared" si="147"/>
        <v>48</v>
      </c>
      <c r="V612" s="5" t="s">
        <v>26</v>
      </c>
      <c r="W612" s="5" t="s">
        <v>23</v>
      </c>
      <c r="X612" s="4">
        <v>145</v>
      </c>
      <c r="Y612" s="18">
        <v>0.37808160600000001</v>
      </c>
      <c r="Z612" s="5" t="s">
        <v>31</v>
      </c>
      <c r="AA612" s="3">
        <v>22</v>
      </c>
      <c r="AB612" s="4">
        <v>1324</v>
      </c>
      <c r="AC612" s="4">
        <v>11174.5</v>
      </c>
      <c r="AD612" s="4" t="str">
        <f t="shared" si="148"/>
        <v>Medium Income</v>
      </c>
      <c r="AE612" s="4">
        <v>101723</v>
      </c>
      <c r="AF612" s="18">
        <v>0.22220199299999999</v>
      </c>
      <c r="AG612" s="3">
        <v>1</v>
      </c>
      <c r="AH612" s="3">
        <v>35.200000000000003</v>
      </c>
      <c r="AI612" s="2" t="str">
        <f t="shared" si="149"/>
        <v>Low Risk</v>
      </c>
    </row>
    <row r="613" spans="1:35" x14ac:dyDescent="0.25">
      <c r="A613" s="6">
        <v>43712</v>
      </c>
      <c r="B613" s="3">
        <v>39</v>
      </c>
      <c r="C613" s="3" t="str">
        <f t="shared" si="135"/>
        <v>Mid</v>
      </c>
      <c r="D613" s="4">
        <v>45293</v>
      </c>
      <c r="E613" s="4">
        <f t="shared" si="136"/>
        <v>45293</v>
      </c>
      <c r="F613" s="3">
        <v>634</v>
      </c>
      <c r="G613" s="3">
        <f t="shared" si="137"/>
        <v>634</v>
      </c>
      <c r="H613" s="3" t="str">
        <f t="shared" si="138"/>
        <v>Good</v>
      </c>
      <c r="I613" s="5" t="s">
        <v>20</v>
      </c>
      <c r="J613" s="2" t="str">
        <f t="shared" si="139"/>
        <v>Employed</v>
      </c>
      <c r="K613" s="2" t="str">
        <f t="shared" si="140"/>
        <v>Employed</v>
      </c>
      <c r="L613" s="2" t="str">
        <f t="shared" si="141"/>
        <v>Employed</v>
      </c>
      <c r="M613" s="5" t="s">
        <v>21</v>
      </c>
      <c r="N613" s="2" t="str">
        <f t="shared" si="142"/>
        <v>Master</v>
      </c>
      <c r="O613" s="2" t="str">
        <f t="shared" si="143"/>
        <v>Master</v>
      </c>
      <c r="P613" s="4">
        <v>22880</v>
      </c>
      <c r="Q613" s="4">
        <f t="shared" si="144"/>
        <v>22880</v>
      </c>
      <c r="R613" s="18">
        <f t="shared" si="145"/>
        <v>0.50515532201443936</v>
      </c>
      <c r="S613" s="18" t="str">
        <f t="shared" si="146"/>
        <v>Moderate Borrower</v>
      </c>
      <c r="T613" s="3">
        <v>72</v>
      </c>
      <c r="U613" s="3">
        <f t="shared" si="147"/>
        <v>72</v>
      </c>
      <c r="V613" s="5" t="s">
        <v>26</v>
      </c>
      <c r="W613" s="5" t="s">
        <v>23</v>
      </c>
      <c r="X613" s="4">
        <v>364</v>
      </c>
      <c r="Y613" s="18">
        <v>0.24975487399999999</v>
      </c>
      <c r="Z613" s="5" t="s">
        <v>31</v>
      </c>
      <c r="AA613" s="3">
        <v>26</v>
      </c>
      <c r="AB613" s="4">
        <v>28744</v>
      </c>
      <c r="AC613" s="4">
        <v>3774.416667</v>
      </c>
      <c r="AD613" s="4" t="str">
        <f t="shared" si="148"/>
        <v>Low Income</v>
      </c>
      <c r="AE613" s="4">
        <v>156699</v>
      </c>
      <c r="AF613" s="18">
        <v>0.24876353100000001</v>
      </c>
      <c r="AG613" s="3">
        <v>0</v>
      </c>
      <c r="AH613" s="3">
        <v>45</v>
      </c>
      <c r="AI613" s="2" t="str">
        <f t="shared" si="149"/>
        <v>Medium Risk</v>
      </c>
    </row>
    <row r="614" spans="1:35" x14ac:dyDescent="0.25">
      <c r="A614" s="6">
        <v>43713</v>
      </c>
      <c r="B614" s="3">
        <v>43</v>
      </c>
      <c r="C614" s="3" t="str">
        <f t="shared" si="135"/>
        <v>Senior</v>
      </c>
      <c r="D614" s="4">
        <v>75736</v>
      </c>
      <c r="E614" s="4">
        <f t="shared" si="136"/>
        <v>75736</v>
      </c>
      <c r="F614" s="3">
        <v>595</v>
      </c>
      <c r="G614" s="3">
        <f t="shared" si="137"/>
        <v>595</v>
      </c>
      <c r="H614" s="3" t="str">
        <f t="shared" si="138"/>
        <v>Good</v>
      </c>
      <c r="I614" s="5" t="s">
        <v>20</v>
      </c>
      <c r="J614" s="2" t="str">
        <f t="shared" si="139"/>
        <v>Employed</v>
      </c>
      <c r="K614" s="2" t="str">
        <f t="shared" si="140"/>
        <v>Employed</v>
      </c>
      <c r="L614" s="2" t="str">
        <f t="shared" si="141"/>
        <v>Employed</v>
      </c>
      <c r="M614" s="5" t="s">
        <v>29</v>
      </c>
      <c r="N614" s="2" t="str">
        <f t="shared" si="142"/>
        <v>Bachelor</v>
      </c>
      <c r="O614" s="2" t="str">
        <f t="shared" si="143"/>
        <v>Bachelor</v>
      </c>
      <c r="P614" s="4">
        <v>22222</v>
      </c>
      <c r="Q614" s="4">
        <f t="shared" si="144"/>
        <v>22222</v>
      </c>
      <c r="R614" s="18">
        <f t="shared" si="145"/>
        <v>0.29341396429703182</v>
      </c>
      <c r="S614" s="18" t="str">
        <f t="shared" si="146"/>
        <v>Conservative Borrower</v>
      </c>
      <c r="T614" s="3">
        <v>12</v>
      </c>
      <c r="U614" s="3">
        <f t="shared" si="147"/>
        <v>12</v>
      </c>
      <c r="V614" s="5" t="s">
        <v>35</v>
      </c>
      <c r="W614" s="5" t="s">
        <v>30</v>
      </c>
      <c r="X614" s="4">
        <v>339</v>
      </c>
      <c r="Y614" s="18">
        <v>0.2073315</v>
      </c>
      <c r="Z614" s="5" t="s">
        <v>34</v>
      </c>
      <c r="AA614" s="3">
        <v>31</v>
      </c>
      <c r="AB614" s="4">
        <v>4280</v>
      </c>
      <c r="AC614" s="4">
        <v>6311.3333329999996</v>
      </c>
      <c r="AD614" s="4" t="str">
        <f t="shared" si="148"/>
        <v>Medium Income</v>
      </c>
      <c r="AE614" s="4">
        <v>8242</v>
      </c>
      <c r="AF614" s="18">
        <v>0.19669598299999999</v>
      </c>
      <c r="AG614" s="3">
        <v>0</v>
      </c>
      <c r="AH614" s="3">
        <v>52</v>
      </c>
      <c r="AI614" s="2" t="str">
        <f t="shared" si="149"/>
        <v>Medium Risk</v>
      </c>
    </row>
    <row r="615" spans="1:35" x14ac:dyDescent="0.25">
      <c r="A615" s="6">
        <v>43714</v>
      </c>
      <c r="B615" s="3">
        <v>26</v>
      </c>
      <c r="C615" s="3" t="str">
        <f t="shared" si="135"/>
        <v>Mid</v>
      </c>
      <c r="D615" s="4">
        <v>46480</v>
      </c>
      <c r="E615" s="4">
        <f t="shared" si="136"/>
        <v>46480</v>
      </c>
      <c r="F615" s="3">
        <v>549</v>
      </c>
      <c r="G615" s="3">
        <f t="shared" si="137"/>
        <v>549</v>
      </c>
      <c r="H615" s="3" t="str">
        <f t="shared" si="138"/>
        <v>Fair</v>
      </c>
      <c r="I615" s="5" t="s">
        <v>45</v>
      </c>
      <c r="J615" s="2" t="str">
        <f t="shared" si="139"/>
        <v>Unemployed</v>
      </c>
      <c r="K615" s="2" t="str">
        <f t="shared" si="140"/>
        <v>Unemployed</v>
      </c>
      <c r="L615" s="2" t="str">
        <f t="shared" si="141"/>
        <v>Unemployed</v>
      </c>
      <c r="M615" s="5" t="s">
        <v>25</v>
      </c>
      <c r="N615" s="2" t="str">
        <f t="shared" si="142"/>
        <v>Associate</v>
      </c>
      <c r="O615" s="2" t="str">
        <f t="shared" si="143"/>
        <v>Associate</v>
      </c>
      <c r="P615" s="4">
        <v>29007</v>
      </c>
      <c r="Q615" s="4">
        <f t="shared" si="144"/>
        <v>29007</v>
      </c>
      <c r="R615" s="18">
        <f t="shared" si="145"/>
        <v>0.62407487091222036</v>
      </c>
      <c r="S615" s="18" t="str">
        <f t="shared" si="146"/>
        <v>Moderate Borrower</v>
      </c>
      <c r="T615" s="3">
        <v>48</v>
      </c>
      <c r="U615" s="3">
        <f t="shared" si="147"/>
        <v>48</v>
      </c>
      <c r="V615" s="5" t="s">
        <v>44</v>
      </c>
      <c r="W615" s="5" t="s">
        <v>23</v>
      </c>
      <c r="X615" s="4">
        <v>280</v>
      </c>
      <c r="Y615" s="18">
        <v>0.24449272699999999</v>
      </c>
      <c r="Z615" s="5" t="s">
        <v>28</v>
      </c>
      <c r="AA615" s="3">
        <v>19</v>
      </c>
      <c r="AB615" s="4">
        <v>21602</v>
      </c>
      <c r="AC615" s="4">
        <v>2367.166667</v>
      </c>
      <c r="AD615" s="4" t="str">
        <f t="shared" si="148"/>
        <v>Low Income</v>
      </c>
      <c r="AE615" s="4">
        <v>27127</v>
      </c>
      <c r="AF615" s="18">
        <v>0.28146684799999999</v>
      </c>
      <c r="AG615" s="3">
        <v>0</v>
      </c>
      <c r="AH615" s="3">
        <v>67</v>
      </c>
      <c r="AI615" s="2" t="str">
        <f t="shared" si="149"/>
        <v>High Risk</v>
      </c>
    </row>
    <row r="616" spans="1:35" x14ac:dyDescent="0.25">
      <c r="A616" s="6">
        <v>43715</v>
      </c>
      <c r="B616" s="3">
        <v>69</v>
      </c>
      <c r="C616" s="3" t="str">
        <f t="shared" si="135"/>
        <v>Old</v>
      </c>
      <c r="D616" s="4">
        <v>97919</v>
      </c>
      <c r="E616" s="4">
        <f t="shared" si="136"/>
        <v>97919</v>
      </c>
      <c r="F616" s="3">
        <v>534</v>
      </c>
      <c r="G616" s="3">
        <f t="shared" si="137"/>
        <v>534</v>
      </c>
      <c r="H616" s="3" t="str">
        <f t="shared" si="138"/>
        <v>Fair</v>
      </c>
      <c r="I616" s="5" t="s">
        <v>20</v>
      </c>
      <c r="J616" s="2" t="str">
        <f t="shared" si="139"/>
        <v>Employed</v>
      </c>
      <c r="K616" s="2" t="str">
        <f t="shared" si="140"/>
        <v>Employed</v>
      </c>
      <c r="L616" s="2" t="str">
        <f t="shared" si="141"/>
        <v>Employed</v>
      </c>
      <c r="M616" s="5" t="s">
        <v>29</v>
      </c>
      <c r="N616" s="2" t="str">
        <f t="shared" si="142"/>
        <v>Bachelor</v>
      </c>
      <c r="O616" s="2" t="str">
        <f t="shared" si="143"/>
        <v>Bachelor</v>
      </c>
      <c r="P616" s="4">
        <v>39904</v>
      </c>
      <c r="Q616" s="4">
        <f t="shared" si="144"/>
        <v>39904</v>
      </c>
      <c r="R616" s="18">
        <f t="shared" si="145"/>
        <v>0.40752050163910986</v>
      </c>
      <c r="S616" s="18" t="str">
        <f t="shared" si="146"/>
        <v>Conservative Borrower</v>
      </c>
      <c r="T616" s="3">
        <v>24</v>
      </c>
      <c r="U616" s="3">
        <f t="shared" si="147"/>
        <v>24</v>
      </c>
      <c r="V616" s="5" t="s">
        <v>22</v>
      </c>
      <c r="W616" s="5" t="s">
        <v>23</v>
      </c>
      <c r="X616" s="4">
        <v>505</v>
      </c>
      <c r="Y616" s="18">
        <v>0.40267520400000001</v>
      </c>
      <c r="Z616" s="5" t="s">
        <v>28</v>
      </c>
      <c r="AA616" s="3">
        <v>29</v>
      </c>
      <c r="AB616" s="4">
        <v>2395</v>
      </c>
      <c r="AC616" s="4">
        <v>8159.9166670000004</v>
      </c>
      <c r="AD616" s="4" t="str">
        <f t="shared" si="148"/>
        <v>Medium Income</v>
      </c>
      <c r="AE616" s="4">
        <v>18217</v>
      </c>
      <c r="AF616" s="18">
        <v>0.22440717299999999</v>
      </c>
      <c r="AG616" s="3">
        <v>0</v>
      </c>
      <c r="AH616" s="3">
        <v>67</v>
      </c>
      <c r="AI616" s="2" t="str">
        <f t="shared" si="149"/>
        <v>High Risk</v>
      </c>
    </row>
    <row r="617" spans="1:35" x14ac:dyDescent="0.25">
      <c r="A617" s="6">
        <v>43716</v>
      </c>
      <c r="B617" s="3">
        <v>41</v>
      </c>
      <c r="C617" s="3" t="str">
        <f t="shared" si="135"/>
        <v>Senior</v>
      </c>
      <c r="D617" s="4">
        <v>33513</v>
      </c>
      <c r="E617" s="4">
        <f t="shared" si="136"/>
        <v>33513</v>
      </c>
      <c r="F617" s="3">
        <v>575</v>
      </c>
      <c r="G617" s="3">
        <f t="shared" si="137"/>
        <v>575</v>
      </c>
      <c r="H617" s="3" t="str">
        <f t="shared" si="138"/>
        <v>Good</v>
      </c>
      <c r="J617" s="2" t="str">
        <f t="shared" si="139"/>
        <v/>
      </c>
      <c r="K617" s="2" t="str">
        <f t="shared" si="140"/>
        <v/>
      </c>
      <c r="L617" s="2" t="str">
        <f t="shared" si="141"/>
        <v>Employed</v>
      </c>
      <c r="M617" s="5" t="s">
        <v>29</v>
      </c>
      <c r="N617" s="2" t="str">
        <f t="shared" si="142"/>
        <v>Bachelor</v>
      </c>
      <c r="O617" s="2" t="str">
        <f t="shared" si="143"/>
        <v>Bachelor</v>
      </c>
      <c r="P617" s="4">
        <v>29342</v>
      </c>
      <c r="Q617" s="4">
        <f t="shared" si="144"/>
        <v>29342</v>
      </c>
      <c r="R617" s="18">
        <f t="shared" si="145"/>
        <v>0.87554083489988954</v>
      </c>
      <c r="S617" s="18" t="str">
        <f t="shared" si="146"/>
        <v>Moderate Borrower</v>
      </c>
      <c r="T617" s="3">
        <v>60</v>
      </c>
      <c r="U617" s="3">
        <f t="shared" si="147"/>
        <v>60</v>
      </c>
      <c r="V617" s="5" t="s">
        <v>26</v>
      </c>
      <c r="W617" s="5" t="s">
        <v>27</v>
      </c>
      <c r="X617" s="4">
        <v>364</v>
      </c>
      <c r="Y617" s="18">
        <v>0.342579572</v>
      </c>
      <c r="Z617" s="5" t="s">
        <v>38</v>
      </c>
      <c r="AA617" s="3">
        <v>22</v>
      </c>
      <c r="AB617" s="4">
        <v>2727</v>
      </c>
      <c r="AC617" s="4">
        <v>2792.75</v>
      </c>
      <c r="AD617" s="4" t="str">
        <f t="shared" si="148"/>
        <v>Low Income</v>
      </c>
      <c r="AE617" s="4">
        <v>10836</v>
      </c>
      <c r="AF617" s="18">
        <v>0.252626144</v>
      </c>
      <c r="AG617" s="3">
        <v>0</v>
      </c>
      <c r="AH617" s="3">
        <v>55</v>
      </c>
      <c r="AI617" s="2" t="str">
        <f t="shared" si="149"/>
        <v>High Risk</v>
      </c>
    </row>
    <row r="618" spans="1:35" x14ac:dyDescent="0.25">
      <c r="A618" s="6">
        <v>43717</v>
      </c>
      <c r="B618" s="3">
        <v>41</v>
      </c>
      <c r="C618" s="3" t="str">
        <f t="shared" si="135"/>
        <v>Senior</v>
      </c>
      <c r="D618" s="4">
        <v>41344</v>
      </c>
      <c r="E618" s="4">
        <f t="shared" si="136"/>
        <v>41344</v>
      </c>
      <c r="F618" s="3">
        <v>517</v>
      </c>
      <c r="G618" s="3">
        <f t="shared" si="137"/>
        <v>517</v>
      </c>
      <c r="H618" s="3" t="str">
        <f t="shared" si="138"/>
        <v>Fair</v>
      </c>
      <c r="I618" s="5" t="s">
        <v>20</v>
      </c>
      <c r="J618" s="2" t="str">
        <f t="shared" si="139"/>
        <v>Employed</v>
      </c>
      <c r="K618" s="2" t="str">
        <f t="shared" si="140"/>
        <v>Employed</v>
      </c>
      <c r="L618" s="2" t="str">
        <f t="shared" si="141"/>
        <v>Employed</v>
      </c>
      <c r="M618" s="5" t="s">
        <v>32</v>
      </c>
      <c r="N618" s="2" t="str">
        <f t="shared" si="142"/>
        <v>High School</v>
      </c>
      <c r="O618" s="2" t="str">
        <f t="shared" si="143"/>
        <v>High School</v>
      </c>
      <c r="P618" s="4">
        <v>10944</v>
      </c>
      <c r="Q618" s="4">
        <f t="shared" si="144"/>
        <v>10944</v>
      </c>
      <c r="R618" s="18">
        <f t="shared" si="145"/>
        <v>0.26470588235294118</v>
      </c>
      <c r="S618" s="18" t="str">
        <f t="shared" si="146"/>
        <v>Conservative Borrower</v>
      </c>
      <c r="T618" s="3">
        <v>36</v>
      </c>
      <c r="U618" s="3">
        <f t="shared" si="147"/>
        <v>36</v>
      </c>
      <c r="V618" s="5" t="s">
        <v>35</v>
      </c>
      <c r="W618" s="5" t="s">
        <v>27</v>
      </c>
      <c r="X618" s="4">
        <v>155</v>
      </c>
      <c r="Y618" s="18">
        <v>0.51204054300000001</v>
      </c>
      <c r="Z618" s="5" t="s">
        <v>34</v>
      </c>
      <c r="AA618" s="3">
        <v>20</v>
      </c>
      <c r="AB618" s="4">
        <v>2140</v>
      </c>
      <c r="AC618" s="4">
        <v>3445.333333</v>
      </c>
      <c r="AD618" s="4" t="str">
        <f t="shared" si="148"/>
        <v>Low Income</v>
      </c>
      <c r="AE618" s="4">
        <v>94632</v>
      </c>
      <c r="AF618" s="18">
        <v>0.213496464</v>
      </c>
      <c r="AG618" s="3">
        <v>1</v>
      </c>
      <c r="AH618" s="3">
        <v>46.4</v>
      </c>
      <c r="AI618" s="2" t="str">
        <f t="shared" si="149"/>
        <v>Medium Risk</v>
      </c>
    </row>
    <row r="619" spans="1:35" x14ac:dyDescent="0.25">
      <c r="A619" s="6">
        <v>43718</v>
      </c>
      <c r="B619" s="3">
        <v>48</v>
      </c>
      <c r="C619" s="3" t="str">
        <f t="shared" si="135"/>
        <v>Senior</v>
      </c>
      <c r="D619" s="4">
        <v>55698</v>
      </c>
      <c r="E619" s="4">
        <f t="shared" si="136"/>
        <v>55698</v>
      </c>
      <c r="F619" s="3">
        <v>465</v>
      </c>
      <c r="G619" s="3">
        <f t="shared" si="137"/>
        <v>465</v>
      </c>
      <c r="H619" s="3" t="str">
        <f t="shared" si="138"/>
        <v>Fair</v>
      </c>
      <c r="I619" s="5" t="s">
        <v>20</v>
      </c>
      <c r="J619" s="2" t="str">
        <f t="shared" si="139"/>
        <v>Employed</v>
      </c>
      <c r="K619" s="2" t="str">
        <f t="shared" si="140"/>
        <v>Employed</v>
      </c>
      <c r="L619" s="2" t="str">
        <f t="shared" si="141"/>
        <v>Employed</v>
      </c>
      <c r="M619" s="5" t="s">
        <v>29</v>
      </c>
      <c r="N619" s="2" t="str">
        <f t="shared" si="142"/>
        <v>Bachelor</v>
      </c>
      <c r="O619" s="2" t="str">
        <f t="shared" si="143"/>
        <v>Bachelor</v>
      </c>
      <c r="P619" s="4">
        <v>10087</v>
      </c>
      <c r="Q619" s="4">
        <f t="shared" si="144"/>
        <v>10087</v>
      </c>
      <c r="R619" s="18">
        <f t="shared" si="145"/>
        <v>0.18110165535566808</v>
      </c>
      <c r="S619" s="18" t="str">
        <f t="shared" si="146"/>
        <v>Conservative Borrower</v>
      </c>
      <c r="T619" s="3">
        <v>36</v>
      </c>
      <c r="U619" s="3">
        <f t="shared" si="147"/>
        <v>36</v>
      </c>
      <c r="V619" s="5" t="s">
        <v>22</v>
      </c>
      <c r="W619" s="5" t="s">
        <v>30</v>
      </c>
      <c r="X619" s="4">
        <v>394</v>
      </c>
      <c r="Y619" s="18">
        <v>6.7976702999999999E-2</v>
      </c>
      <c r="Z619" s="5" t="s">
        <v>24</v>
      </c>
      <c r="AA619" s="3">
        <v>26</v>
      </c>
      <c r="AB619" s="4">
        <v>2990</v>
      </c>
      <c r="AC619" s="4">
        <v>4641.5</v>
      </c>
      <c r="AD619" s="4" t="str">
        <f t="shared" si="148"/>
        <v>Low Income</v>
      </c>
      <c r="AE619" s="4">
        <v>31119</v>
      </c>
      <c r="AF619" s="18">
        <v>0.26353178100000002</v>
      </c>
      <c r="AG619" s="3">
        <v>0</v>
      </c>
      <c r="AH619" s="3">
        <v>49</v>
      </c>
      <c r="AI619" s="2" t="str">
        <f t="shared" si="149"/>
        <v>Medium Risk</v>
      </c>
    </row>
    <row r="620" spans="1:35" x14ac:dyDescent="0.25">
      <c r="A620" s="6">
        <v>43719</v>
      </c>
      <c r="B620" s="3">
        <v>45</v>
      </c>
      <c r="C620" s="3" t="str">
        <f t="shared" si="135"/>
        <v>Senior</v>
      </c>
      <c r="E620" s="4">
        <f t="shared" si="136"/>
        <v>17540.000004000001</v>
      </c>
      <c r="F620" s="3">
        <v>561</v>
      </c>
      <c r="G620" s="3">
        <f t="shared" si="137"/>
        <v>561</v>
      </c>
      <c r="H620" s="3" t="str">
        <f t="shared" si="138"/>
        <v>Good</v>
      </c>
      <c r="I620" s="5" t="s">
        <v>20</v>
      </c>
      <c r="J620" s="2" t="str">
        <f t="shared" si="139"/>
        <v>Employed</v>
      </c>
      <c r="K620" s="2" t="str">
        <f t="shared" si="140"/>
        <v>Employed</v>
      </c>
      <c r="L620" s="2" t="str">
        <f t="shared" si="141"/>
        <v>Employed</v>
      </c>
      <c r="M620" s="5" t="s">
        <v>29</v>
      </c>
      <c r="N620" s="2" t="str">
        <f t="shared" si="142"/>
        <v>Bachelor</v>
      </c>
      <c r="O620" s="2" t="str">
        <f t="shared" si="143"/>
        <v>Bachelor</v>
      </c>
      <c r="P620" s="4">
        <v>25819</v>
      </c>
      <c r="Q620" s="4">
        <f t="shared" si="144"/>
        <v>25819</v>
      </c>
      <c r="R620" s="18">
        <f t="shared" si="145"/>
        <v>1.4720068411694396</v>
      </c>
      <c r="S620" s="18" t="str">
        <f t="shared" si="146"/>
        <v>Aggressive Borrower</v>
      </c>
      <c r="U620" s="3">
        <f t="shared" si="147"/>
        <v>53.018181818181816</v>
      </c>
      <c r="V620" s="5" t="s">
        <v>26</v>
      </c>
      <c r="W620" s="5" t="s">
        <v>27</v>
      </c>
      <c r="X620" s="4">
        <v>243</v>
      </c>
      <c r="Y620" s="18">
        <v>0.30512403399999999</v>
      </c>
      <c r="Z620" s="5" t="s">
        <v>28</v>
      </c>
      <c r="AA620" s="3">
        <v>21</v>
      </c>
      <c r="AB620" s="4">
        <v>4332</v>
      </c>
      <c r="AC620" s="4">
        <v>1461.666667</v>
      </c>
      <c r="AD620" s="4" t="str">
        <f t="shared" si="148"/>
        <v>Low Income</v>
      </c>
      <c r="AE620" s="4">
        <v>69665</v>
      </c>
      <c r="AF620" s="18">
        <v>0.21667183700000001</v>
      </c>
      <c r="AG620" s="3">
        <v>0</v>
      </c>
      <c r="AH620" s="3">
        <v>54</v>
      </c>
      <c r="AI620" s="2" t="str">
        <f t="shared" si="149"/>
        <v>Medium Risk</v>
      </c>
    </row>
    <row r="621" spans="1:35" x14ac:dyDescent="0.25">
      <c r="A621" s="6">
        <v>43720</v>
      </c>
      <c r="B621" s="3">
        <v>42</v>
      </c>
      <c r="C621" s="3" t="str">
        <f t="shared" si="135"/>
        <v>Senior</v>
      </c>
      <c r="D621" s="4">
        <v>62851</v>
      </c>
      <c r="E621" s="4">
        <f t="shared" si="136"/>
        <v>62851</v>
      </c>
      <c r="F621" s="3">
        <v>555</v>
      </c>
      <c r="G621" s="3">
        <f t="shared" si="137"/>
        <v>555</v>
      </c>
      <c r="H621" s="3" t="str">
        <f t="shared" si="138"/>
        <v>Good</v>
      </c>
      <c r="I621" s="5" t="s">
        <v>20</v>
      </c>
      <c r="J621" s="2" t="str">
        <f t="shared" si="139"/>
        <v>Employed</v>
      </c>
      <c r="K621" s="2" t="str">
        <f t="shared" si="140"/>
        <v>Employed</v>
      </c>
      <c r="L621" s="2" t="str">
        <f t="shared" si="141"/>
        <v>Employed</v>
      </c>
      <c r="M621" s="5" t="s">
        <v>21</v>
      </c>
      <c r="N621" s="2" t="str">
        <f t="shared" si="142"/>
        <v>Master</v>
      </c>
      <c r="O621" s="2" t="str">
        <f t="shared" si="143"/>
        <v>Master</v>
      </c>
      <c r="P621" s="4">
        <v>19399</v>
      </c>
      <c r="Q621" s="4">
        <f t="shared" si="144"/>
        <v>19399</v>
      </c>
      <c r="R621" s="18">
        <f t="shared" si="145"/>
        <v>0.30865061812858985</v>
      </c>
      <c r="S621" s="18" t="str">
        <f t="shared" si="146"/>
        <v>Conservative Borrower</v>
      </c>
      <c r="T621" s="3">
        <v>48</v>
      </c>
      <c r="U621" s="3">
        <f t="shared" si="147"/>
        <v>48</v>
      </c>
      <c r="V621" s="5" t="s">
        <v>22</v>
      </c>
      <c r="W621" s="5" t="s">
        <v>23</v>
      </c>
      <c r="X621" s="4">
        <v>148</v>
      </c>
      <c r="Y621" s="18">
        <v>9.5862988999999996E-2</v>
      </c>
      <c r="Z621" s="5" t="s">
        <v>24</v>
      </c>
      <c r="AA621" s="3">
        <v>27</v>
      </c>
      <c r="AB621" s="4">
        <v>1280</v>
      </c>
      <c r="AC621" s="4">
        <v>5237.5833329999996</v>
      </c>
      <c r="AD621" s="4" t="str">
        <f t="shared" si="148"/>
        <v>Medium Income</v>
      </c>
      <c r="AE621" s="4">
        <v>9352</v>
      </c>
      <c r="AF621" s="18">
        <v>0.26486304100000002</v>
      </c>
      <c r="AG621" s="3">
        <v>0</v>
      </c>
      <c r="AH621" s="3">
        <v>49</v>
      </c>
      <c r="AI621" s="2" t="str">
        <f t="shared" si="149"/>
        <v>Medium Risk</v>
      </c>
    </row>
    <row r="622" spans="1:35" x14ac:dyDescent="0.25">
      <c r="A622" s="6">
        <v>43721</v>
      </c>
      <c r="B622" s="3">
        <v>30</v>
      </c>
      <c r="C622" s="3" t="str">
        <f t="shared" si="135"/>
        <v>Mid</v>
      </c>
      <c r="D622" s="4">
        <v>27864</v>
      </c>
      <c r="E622" s="4">
        <f t="shared" si="136"/>
        <v>27864</v>
      </c>
      <c r="F622" s="3">
        <v>499</v>
      </c>
      <c r="G622" s="3">
        <f t="shared" si="137"/>
        <v>499</v>
      </c>
      <c r="H622" s="3" t="str">
        <f t="shared" si="138"/>
        <v>Fair</v>
      </c>
      <c r="I622" s="5" t="s">
        <v>20</v>
      </c>
      <c r="J622" s="2" t="str">
        <f t="shared" si="139"/>
        <v>Employed</v>
      </c>
      <c r="K622" s="2" t="str">
        <f t="shared" si="140"/>
        <v>Employed</v>
      </c>
      <c r="L622" s="2" t="str">
        <f t="shared" si="141"/>
        <v>Employed</v>
      </c>
      <c r="M622" s="5" t="s">
        <v>32</v>
      </c>
      <c r="N622" s="2" t="str">
        <f t="shared" si="142"/>
        <v>High School</v>
      </c>
      <c r="O622" s="2" t="str">
        <f t="shared" si="143"/>
        <v>High School</v>
      </c>
      <c r="P622" s="4">
        <v>37698</v>
      </c>
      <c r="Q622" s="4">
        <f t="shared" si="144"/>
        <v>37698</v>
      </c>
      <c r="R622" s="18">
        <f t="shared" si="145"/>
        <v>1.3529285099052542</v>
      </c>
      <c r="S622" s="18" t="str">
        <f t="shared" si="146"/>
        <v>Aggressive Borrower</v>
      </c>
      <c r="T622" s="3">
        <v>36</v>
      </c>
      <c r="U622" s="3">
        <f t="shared" si="147"/>
        <v>36</v>
      </c>
      <c r="V622" s="5" t="s">
        <v>26</v>
      </c>
      <c r="W622" s="5" t="s">
        <v>30</v>
      </c>
      <c r="X622" s="4">
        <v>329</v>
      </c>
      <c r="Y622" s="18">
        <v>0.170976823</v>
      </c>
      <c r="Z622" s="5" t="s">
        <v>24</v>
      </c>
      <c r="AA622" s="3">
        <v>23</v>
      </c>
      <c r="AB622" s="4">
        <v>5024</v>
      </c>
      <c r="AC622" s="4">
        <v>2322</v>
      </c>
      <c r="AD622" s="4" t="str">
        <f t="shared" si="148"/>
        <v>Low Income</v>
      </c>
      <c r="AE622" s="4">
        <v>1940</v>
      </c>
      <c r="AF622" s="18">
        <v>0.28866166799999998</v>
      </c>
      <c r="AG622" s="3">
        <v>0</v>
      </c>
      <c r="AH622" s="3">
        <v>55</v>
      </c>
      <c r="AI622" s="2" t="str">
        <f t="shared" si="149"/>
        <v>High Risk</v>
      </c>
    </row>
    <row r="623" spans="1:35" x14ac:dyDescent="0.25">
      <c r="A623" s="6">
        <v>43722</v>
      </c>
      <c r="B623" s="3">
        <v>45</v>
      </c>
      <c r="C623" s="3" t="str">
        <f t="shared" si="135"/>
        <v>Senior</v>
      </c>
      <c r="D623" s="4">
        <v>83417</v>
      </c>
      <c r="E623" s="4">
        <f t="shared" si="136"/>
        <v>83417</v>
      </c>
      <c r="F623" s="3">
        <v>569</v>
      </c>
      <c r="G623" s="3">
        <f t="shared" si="137"/>
        <v>569</v>
      </c>
      <c r="H623" s="3" t="str">
        <f t="shared" si="138"/>
        <v>Good</v>
      </c>
      <c r="I623" s="5" t="s">
        <v>45</v>
      </c>
      <c r="J623" s="2" t="str">
        <f t="shared" si="139"/>
        <v>Unemployed</v>
      </c>
      <c r="K623" s="2" t="str">
        <f t="shared" si="140"/>
        <v>Unemployed</v>
      </c>
      <c r="L623" s="2" t="str">
        <f t="shared" si="141"/>
        <v>Unemployed</v>
      </c>
      <c r="M623" s="5" t="s">
        <v>25</v>
      </c>
      <c r="N623" s="2" t="str">
        <f t="shared" si="142"/>
        <v>Associate</v>
      </c>
      <c r="O623" s="2" t="str">
        <f t="shared" si="143"/>
        <v>Associate</v>
      </c>
      <c r="P623" s="4">
        <v>30023</v>
      </c>
      <c r="Q623" s="4">
        <f t="shared" si="144"/>
        <v>30023</v>
      </c>
      <c r="R623" s="18">
        <f t="shared" si="145"/>
        <v>0.35991464569572151</v>
      </c>
      <c r="S623" s="18" t="str">
        <f t="shared" si="146"/>
        <v>Conservative Borrower</v>
      </c>
      <c r="T623" s="3">
        <v>84</v>
      </c>
      <c r="U623" s="3">
        <f t="shared" si="147"/>
        <v>84</v>
      </c>
      <c r="V623" s="5" t="s">
        <v>26</v>
      </c>
      <c r="W623" s="5" t="s">
        <v>34</v>
      </c>
      <c r="X623" s="4">
        <v>980</v>
      </c>
      <c r="Y623" s="18">
        <v>0.17045026799999999</v>
      </c>
      <c r="Z623" s="5" t="s">
        <v>24</v>
      </c>
      <c r="AA623" s="3">
        <v>29</v>
      </c>
      <c r="AB623" s="4">
        <v>992</v>
      </c>
      <c r="AC623" s="4">
        <v>6951.4166670000004</v>
      </c>
      <c r="AD623" s="4" t="str">
        <f t="shared" si="148"/>
        <v>Medium Income</v>
      </c>
      <c r="AE623" s="4">
        <v>148099</v>
      </c>
      <c r="AF623" s="18">
        <v>0.27151135199999998</v>
      </c>
      <c r="AG623" s="3">
        <v>0</v>
      </c>
      <c r="AH623" s="3">
        <v>49</v>
      </c>
      <c r="AI623" s="2" t="str">
        <f t="shared" si="149"/>
        <v>Medium Risk</v>
      </c>
    </row>
    <row r="624" spans="1:35" x14ac:dyDescent="0.25">
      <c r="A624" s="6">
        <v>43723</v>
      </c>
      <c r="B624" s="3">
        <v>62</v>
      </c>
      <c r="C624" s="3" t="str">
        <f t="shared" si="135"/>
        <v>Old</v>
      </c>
      <c r="D624" s="4">
        <v>68487</v>
      </c>
      <c r="E624" s="4">
        <f t="shared" si="136"/>
        <v>68487</v>
      </c>
      <c r="F624" s="3">
        <v>659</v>
      </c>
      <c r="G624" s="3">
        <f t="shared" si="137"/>
        <v>659</v>
      </c>
      <c r="H624" s="3" t="str">
        <f t="shared" si="138"/>
        <v>Excellent</v>
      </c>
      <c r="I624" s="5" t="s">
        <v>45</v>
      </c>
      <c r="J624" s="2" t="str">
        <f t="shared" si="139"/>
        <v>Unemployed</v>
      </c>
      <c r="K624" s="2" t="str">
        <f t="shared" si="140"/>
        <v>Unemployed</v>
      </c>
      <c r="L624" s="2" t="str">
        <f t="shared" si="141"/>
        <v>Unemployed</v>
      </c>
      <c r="M624" s="5" t="s">
        <v>29</v>
      </c>
      <c r="N624" s="2" t="str">
        <f t="shared" si="142"/>
        <v>Bachelor</v>
      </c>
      <c r="O624" s="2" t="str">
        <f t="shared" si="143"/>
        <v>Bachelor</v>
      </c>
      <c r="P624" s="4">
        <v>8489</v>
      </c>
      <c r="Q624" s="4">
        <f t="shared" si="144"/>
        <v>8489</v>
      </c>
      <c r="R624" s="18">
        <f t="shared" si="145"/>
        <v>0.12395053075766203</v>
      </c>
      <c r="S624" s="18" t="str">
        <f t="shared" si="146"/>
        <v>Conservative Borrower</v>
      </c>
      <c r="T624" s="3">
        <v>60</v>
      </c>
      <c r="U624" s="3">
        <f t="shared" si="147"/>
        <v>60</v>
      </c>
      <c r="V624" s="5" t="s">
        <v>22</v>
      </c>
      <c r="W624" s="5" t="s">
        <v>34</v>
      </c>
      <c r="X624" s="4">
        <v>347</v>
      </c>
      <c r="Y624" s="18">
        <v>0.45693397499999999</v>
      </c>
      <c r="Z624" s="5" t="s">
        <v>24</v>
      </c>
      <c r="AA624" s="3">
        <v>23</v>
      </c>
      <c r="AB624" s="4">
        <v>392</v>
      </c>
      <c r="AC624" s="4">
        <v>5707.25</v>
      </c>
      <c r="AD624" s="4" t="str">
        <f t="shared" si="148"/>
        <v>Medium Income</v>
      </c>
      <c r="AE624" s="4">
        <v>7834</v>
      </c>
      <c r="AF624" s="18">
        <v>0.18237719799999999</v>
      </c>
      <c r="AG624" s="3">
        <v>0</v>
      </c>
      <c r="AH624" s="3">
        <v>62</v>
      </c>
      <c r="AI624" s="2" t="str">
        <f t="shared" si="149"/>
        <v>High Risk</v>
      </c>
    </row>
    <row r="625" spans="1:35" x14ac:dyDescent="0.25">
      <c r="A625" s="6">
        <v>43724</v>
      </c>
      <c r="B625" s="3">
        <v>56</v>
      </c>
      <c r="C625" s="3" t="str">
        <f t="shared" si="135"/>
        <v>Senior</v>
      </c>
      <c r="D625" s="4">
        <v>44238</v>
      </c>
      <c r="E625" s="4">
        <f t="shared" si="136"/>
        <v>44238</v>
      </c>
      <c r="F625" s="3">
        <v>595</v>
      </c>
      <c r="G625" s="3">
        <f t="shared" si="137"/>
        <v>595</v>
      </c>
      <c r="H625" s="3" t="str">
        <f t="shared" si="138"/>
        <v>Good</v>
      </c>
      <c r="I625" s="5" t="s">
        <v>33</v>
      </c>
      <c r="J625" s="2" t="str">
        <f t="shared" si="139"/>
        <v>Self-Employed</v>
      </c>
      <c r="K625" s="2" t="str">
        <f t="shared" si="140"/>
        <v>Self-Employed</v>
      </c>
      <c r="L625" s="2" t="str">
        <f t="shared" si="141"/>
        <v>Self-Employed</v>
      </c>
      <c r="M625" s="5" t="s">
        <v>29</v>
      </c>
      <c r="N625" s="2" t="str">
        <f t="shared" si="142"/>
        <v>Bachelor</v>
      </c>
      <c r="O625" s="2" t="str">
        <f t="shared" si="143"/>
        <v>Bachelor</v>
      </c>
      <c r="P625" s="4">
        <v>23345</v>
      </c>
      <c r="Q625" s="4">
        <f t="shared" si="144"/>
        <v>23345</v>
      </c>
      <c r="R625" s="18">
        <f t="shared" si="145"/>
        <v>0.52771373027713731</v>
      </c>
      <c r="S625" s="18" t="str">
        <f t="shared" si="146"/>
        <v>Moderate Borrower</v>
      </c>
      <c r="T625" s="3">
        <v>72</v>
      </c>
      <c r="U625" s="3">
        <f t="shared" si="147"/>
        <v>72</v>
      </c>
      <c r="V625" s="5" t="s">
        <v>22</v>
      </c>
      <c r="W625" s="5" t="s">
        <v>27</v>
      </c>
      <c r="X625" s="4">
        <v>433</v>
      </c>
      <c r="Y625" s="18">
        <v>0.38694229400000002</v>
      </c>
      <c r="Z625" s="5" t="s">
        <v>28</v>
      </c>
      <c r="AA625" s="3">
        <v>25</v>
      </c>
      <c r="AB625" s="4">
        <v>324</v>
      </c>
      <c r="AC625" s="4">
        <v>3686.5</v>
      </c>
      <c r="AD625" s="4" t="str">
        <f t="shared" si="148"/>
        <v>Low Income</v>
      </c>
      <c r="AE625" s="4">
        <v>9443</v>
      </c>
      <c r="AF625" s="18">
        <v>0.28901399999999999</v>
      </c>
      <c r="AG625" s="3">
        <v>0</v>
      </c>
      <c r="AH625" s="3">
        <v>59</v>
      </c>
      <c r="AI625" s="2" t="str">
        <f t="shared" si="149"/>
        <v>High Risk</v>
      </c>
    </row>
    <row r="626" spans="1:35" x14ac:dyDescent="0.25">
      <c r="A626" s="6">
        <v>43725</v>
      </c>
      <c r="B626" s="3">
        <v>59</v>
      </c>
      <c r="C626" s="3" t="str">
        <f t="shared" si="135"/>
        <v>Senior</v>
      </c>
      <c r="D626" s="4">
        <v>113834</v>
      </c>
      <c r="E626" s="4">
        <f t="shared" si="136"/>
        <v>113834</v>
      </c>
      <c r="F626" s="3">
        <v>566</v>
      </c>
      <c r="G626" s="3">
        <f t="shared" si="137"/>
        <v>566</v>
      </c>
      <c r="H626" s="3" t="str">
        <f t="shared" si="138"/>
        <v>Good</v>
      </c>
      <c r="I626" s="5" t="s">
        <v>20</v>
      </c>
      <c r="J626" s="2" t="str">
        <f t="shared" si="139"/>
        <v>Employed</v>
      </c>
      <c r="K626" s="2" t="str">
        <f t="shared" si="140"/>
        <v>Employed</v>
      </c>
      <c r="L626" s="2" t="str">
        <f t="shared" si="141"/>
        <v>Employed</v>
      </c>
      <c r="M626" s="5" t="s">
        <v>29</v>
      </c>
      <c r="N626" s="2" t="str">
        <f t="shared" si="142"/>
        <v>Bachelor</v>
      </c>
      <c r="O626" s="2" t="str">
        <f t="shared" si="143"/>
        <v>Bachelor</v>
      </c>
      <c r="P626" s="4">
        <v>17034</v>
      </c>
      <c r="Q626" s="4">
        <f t="shared" si="144"/>
        <v>17034</v>
      </c>
      <c r="R626" s="18">
        <f t="shared" si="145"/>
        <v>0.14963894794173974</v>
      </c>
      <c r="S626" s="18" t="str">
        <f t="shared" si="146"/>
        <v>Conservative Borrower</v>
      </c>
      <c r="T626" s="3">
        <v>108</v>
      </c>
      <c r="U626" s="3">
        <f t="shared" si="147"/>
        <v>108</v>
      </c>
      <c r="V626" s="5" t="s">
        <v>26</v>
      </c>
      <c r="W626" s="5" t="s">
        <v>23</v>
      </c>
      <c r="X626" s="4">
        <v>303</v>
      </c>
      <c r="Y626" s="18">
        <v>0.62791161600000001</v>
      </c>
      <c r="Z626" s="5" t="s">
        <v>24</v>
      </c>
      <c r="AA626" s="3">
        <v>26</v>
      </c>
      <c r="AB626" s="4">
        <v>2666</v>
      </c>
      <c r="AC626" s="4">
        <v>9486.1666669999995</v>
      </c>
      <c r="AD626" s="4" t="str">
        <f t="shared" si="148"/>
        <v>Medium Income</v>
      </c>
      <c r="AE626" s="4">
        <v>71407</v>
      </c>
      <c r="AF626" s="18">
        <v>0.2316068</v>
      </c>
      <c r="AG626" s="3">
        <v>1</v>
      </c>
      <c r="AH626" s="3">
        <v>47.2</v>
      </c>
      <c r="AI626" s="2" t="str">
        <f t="shared" si="149"/>
        <v>Medium Risk</v>
      </c>
    </row>
    <row r="627" spans="1:35" x14ac:dyDescent="0.25">
      <c r="A627" s="6">
        <v>43726</v>
      </c>
      <c r="B627" s="3">
        <v>33</v>
      </c>
      <c r="C627" s="3" t="str">
        <f t="shared" si="135"/>
        <v>Mid</v>
      </c>
      <c r="D627" s="4">
        <v>15000</v>
      </c>
      <c r="E627" s="4">
        <f t="shared" si="136"/>
        <v>15000</v>
      </c>
      <c r="F627" s="3">
        <v>580</v>
      </c>
      <c r="G627" s="3">
        <f t="shared" si="137"/>
        <v>580</v>
      </c>
      <c r="H627" s="3" t="str">
        <f t="shared" si="138"/>
        <v>Good</v>
      </c>
      <c r="I627" s="5" t="s">
        <v>20</v>
      </c>
      <c r="J627" s="2" t="str">
        <f t="shared" si="139"/>
        <v>Employed</v>
      </c>
      <c r="K627" s="2" t="str">
        <f t="shared" si="140"/>
        <v>Employed</v>
      </c>
      <c r="L627" s="2" t="str">
        <f t="shared" si="141"/>
        <v>Employed</v>
      </c>
      <c r="M627" s="5" t="s">
        <v>32</v>
      </c>
      <c r="N627" s="2" t="str">
        <f t="shared" si="142"/>
        <v>High School</v>
      </c>
      <c r="O627" s="2" t="str">
        <f t="shared" si="143"/>
        <v>High School</v>
      </c>
      <c r="P627" s="4">
        <v>26269</v>
      </c>
      <c r="Q627" s="4">
        <f t="shared" si="144"/>
        <v>26269</v>
      </c>
      <c r="R627" s="18">
        <f t="shared" si="145"/>
        <v>1.7512666666666667</v>
      </c>
      <c r="S627" s="18" t="str">
        <f t="shared" si="146"/>
        <v>Aggressive Borrower</v>
      </c>
      <c r="T627" s="3">
        <v>48</v>
      </c>
      <c r="U627" s="3">
        <f t="shared" si="147"/>
        <v>48</v>
      </c>
      <c r="V627" s="5" t="s">
        <v>26</v>
      </c>
      <c r="W627" s="5" t="s">
        <v>23</v>
      </c>
      <c r="X627" s="4">
        <v>974</v>
      </c>
      <c r="Y627" s="18">
        <v>0.117385112</v>
      </c>
      <c r="Z627" s="5" t="s">
        <v>34</v>
      </c>
      <c r="AA627" s="3">
        <v>20</v>
      </c>
      <c r="AB627" s="4">
        <v>4295</v>
      </c>
      <c r="AC627" s="4">
        <v>1250</v>
      </c>
      <c r="AD627" s="4" t="str">
        <f t="shared" si="148"/>
        <v>Low Income</v>
      </c>
      <c r="AE627" s="4">
        <v>129477</v>
      </c>
      <c r="AF627" s="18">
        <v>0.185995348</v>
      </c>
      <c r="AG627" s="3">
        <v>0</v>
      </c>
      <c r="AH627" s="3">
        <v>50</v>
      </c>
      <c r="AI627" s="2" t="str">
        <f t="shared" si="149"/>
        <v>Medium Risk</v>
      </c>
    </row>
    <row r="628" spans="1:35" x14ac:dyDescent="0.25">
      <c r="A628" s="6">
        <v>43727</v>
      </c>
      <c r="B628" s="3">
        <v>28</v>
      </c>
      <c r="C628" s="3" t="str">
        <f t="shared" si="135"/>
        <v>Mid</v>
      </c>
      <c r="D628" s="4">
        <v>143624</v>
      </c>
      <c r="E628" s="4">
        <f t="shared" si="136"/>
        <v>143624</v>
      </c>
      <c r="F628" s="3">
        <v>578</v>
      </c>
      <c r="G628" s="3">
        <f t="shared" si="137"/>
        <v>578</v>
      </c>
      <c r="H628" s="3" t="str">
        <f t="shared" si="138"/>
        <v>Good</v>
      </c>
      <c r="I628" s="5" t="s">
        <v>20</v>
      </c>
      <c r="J628" s="2" t="str">
        <f t="shared" si="139"/>
        <v>Employed</v>
      </c>
      <c r="K628" s="2" t="str">
        <f t="shared" si="140"/>
        <v>Employed</v>
      </c>
      <c r="L628" s="2" t="str">
        <f t="shared" si="141"/>
        <v>Employed</v>
      </c>
      <c r="M628" s="5" t="s">
        <v>32</v>
      </c>
      <c r="N628" s="2" t="str">
        <f t="shared" si="142"/>
        <v>High School</v>
      </c>
      <c r="O628" s="2" t="str">
        <f t="shared" si="143"/>
        <v>High School</v>
      </c>
      <c r="P628" s="4">
        <v>20862</v>
      </c>
      <c r="Q628" s="4">
        <f t="shared" si="144"/>
        <v>20862</v>
      </c>
      <c r="R628" s="18">
        <f t="shared" si="145"/>
        <v>0.14525427505152341</v>
      </c>
      <c r="S628" s="18" t="str">
        <f t="shared" si="146"/>
        <v>Conservative Borrower</v>
      </c>
      <c r="T628" s="3">
        <v>72</v>
      </c>
      <c r="U628" s="3">
        <f t="shared" si="147"/>
        <v>72</v>
      </c>
      <c r="V628" s="5" t="s">
        <v>22</v>
      </c>
      <c r="W628" s="5" t="s">
        <v>23</v>
      </c>
      <c r="X628" s="4">
        <v>414</v>
      </c>
      <c r="Y628" s="18">
        <v>0.34614258199999998</v>
      </c>
      <c r="Z628" s="5" t="s">
        <v>28</v>
      </c>
      <c r="AA628" s="3">
        <v>27</v>
      </c>
      <c r="AB628" s="4">
        <v>6039</v>
      </c>
      <c r="AC628" s="4">
        <v>11968.666670000001</v>
      </c>
      <c r="AD628" s="4" t="str">
        <f t="shared" si="148"/>
        <v>Medium Income</v>
      </c>
      <c r="AE628" s="4">
        <v>152367</v>
      </c>
      <c r="AF628" s="18">
        <v>0.259002436</v>
      </c>
      <c r="AG628" s="3">
        <v>1</v>
      </c>
      <c r="AH628" s="3">
        <v>37.6</v>
      </c>
      <c r="AI628" s="2" t="str">
        <f t="shared" si="149"/>
        <v>Low Risk</v>
      </c>
    </row>
    <row r="629" spans="1:35" x14ac:dyDescent="0.25">
      <c r="A629" s="6">
        <v>43728</v>
      </c>
      <c r="B629" s="3">
        <v>38</v>
      </c>
      <c r="C629" s="3" t="str">
        <f t="shared" si="135"/>
        <v>Mid</v>
      </c>
      <c r="D629" s="4">
        <v>154460</v>
      </c>
      <c r="E629" s="4">
        <f t="shared" si="136"/>
        <v>154460</v>
      </c>
      <c r="F629" s="3">
        <v>632</v>
      </c>
      <c r="G629" s="3">
        <f t="shared" si="137"/>
        <v>632</v>
      </c>
      <c r="H629" s="3" t="str">
        <f t="shared" si="138"/>
        <v>Good</v>
      </c>
      <c r="J629" s="2" t="str">
        <f t="shared" si="139"/>
        <v/>
      </c>
      <c r="K629" s="2" t="str">
        <f t="shared" si="140"/>
        <v/>
      </c>
      <c r="L629" s="2" t="str">
        <f t="shared" si="141"/>
        <v>Employed</v>
      </c>
      <c r="M629" s="5" t="s">
        <v>29</v>
      </c>
      <c r="N629" s="2" t="str">
        <f t="shared" si="142"/>
        <v>Bachelor</v>
      </c>
      <c r="O629" s="2" t="str">
        <f t="shared" si="143"/>
        <v>Bachelor</v>
      </c>
      <c r="P629" s="4">
        <v>35260</v>
      </c>
      <c r="Q629" s="4">
        <f t="shared" si="144"/>
        <v>35260</v>
      </c>
      <c r="R629" s="18">
        <f t="shared" si="145"/>
        <v>0.22827916612715266</v>
      </c>
      <c r="S629" s="18" t="str">
        <f t="shared" si="146"/>
        <v>Conservative Borrower</v>
      </c>
      <c r="T629" s="3">
        <v>60</v>
      </c>
      <c r="U629" s="3">
        <f t="shared" si="147"/>
        <v>60</v>
      </c>
      <c r="V629" s="5" t="s">
        <v>35</v>
      </c>
      <c r="W629" s="5" t="s">
        <v>30</v>
      </c>
      <c r="X629" s="4">
        <v>314</v>
      </c>
      <c r="Y629" s="18">
        <v>0.119482088</v>
      </c>
      <c r="Z629" s="5" t="s">
        <v>38</v>
      </c>
      <c r="AA629" s="3">
        <v>23</v>
      </c>
      <c r="AB629" s="4">
        <v>1181</v>
      </c>
      <c r="AC629" s="4">
        <v>12871.666670000001</v>
      </c>
      <c r="AD629" s="4" t="str">
        <f t="shared" si="148"/>
        <v>High Income</v>
      </c>
      <c r="AE629" s="4">
        <v>2983</v>
      </c>
      <c r="AF629" s="18">
        <v>0.235309617</v>
      </c>
      <c r="AG629" s="3">
        <v>1</v>
      </c>
      <c r="AH629" s="3">
        <v>39.200000000000003</v>
      </c>
      <c r="AI629" s="2" t="str">
        <f t="shared" si="149"/>
        <v>Low Risk</v>
      </c>
    </row>
    <row r="630" spans="1:35" x14ac:dyDescent="0.25">
      <c r="A630" s="6">
        <v>43729</v>
      </c>
      <c r="B630" s="3">
        <v>40</v>
      </c>
      <c r="C630" s="3" t="str">
        <f t="shared" si="135"/>
        <v>Senior</v>
      </c>
      <c r="D630" s="4">
        <v>40241</v>
      </c>
      <c r="E630" s="4">
        <f t="shared" si="136"/>
        <v>40241</v>
      </c>
      <c r="F630" s="3">
        <v>586</v>
      </c>
      <c r="G630" s="3">
        <f t="shared" si="137"/>
        <v>586</v>
      </c>
      <c r="H630" s="3" t="str">
        <f t="shared" si="138"/>
        <v>Good</v>
      </c>
      <c r="I630" s="5" t="s">
        <v>20</v>
      </c>
      <c r="J630" s="2" t="str">
        <f t="shared" si="139"/>
        <v>Employed</v>
      </c>
      <c r="K630" s="2" t="str">
        <f t="shared" si="140"/>
        <v>Employed</v>
      </c>
      <c r="L630" s="2" t="str">
        <f t="shared" si="141"/>
        <v>Employed</v>
      </c>
      <c r="M630" s="5" t="s">
        <v>21</v>
      </c>
      <c r="N630" s="2" t="str">
        <f t="shared" si="142"/>
        <v>Master</v>
      </c>
      <c r="O630" s="2" t="str">
        <f t="shared" si="143"/>
        <v>Master</v>
      </c>
      <c r="P630" s="4">
        <v>28322</v>
      </c>
      <c r="Q630" s="4">
        <f t="shared" si="144"/>
        <v>28322</v>
      </c>
      <c r="R630" s="18">
        <f t="shared" si="145"/>
        <v>0.70380954747645441</v>
      </c>
      <c r="S630" s="18" t="str">
        <f t="shared" si="146"/>
        <v>Moderate Borrower</v>
      </c>
      <c r="T630" s="3">
        <v>48</v>
      </c>
      <c r="U630" s="3">
        <f t="shared" si="147"/>
        <v>48</v>
      </c>
      <c r="V630" s="5" t="s">
        <v>22</v>
      </c>
      <c r="W630" s="5" t="s">
        <v>27</v>
      </c>
      <c r="X630" s="4">
        <v>456</v>
      </c>
      <c r="Y630" s="18">
        <v>0.34029877200000003</v>
      </c>
      <c r="Z630" s="5" t="s">
        <v>28</v>
      </c>
      <c r="AA630" s="3">
        <v>26</v>
      </c>
      <c r="AB630" s="4">
        <v>1863</v>
      </c>
      <c r="AC630" s="4">
        <v>3353.416667</v>
      </c>
      <c r="AD630" s="4" t="str">
        <f t="shared" si="148"/>
        <v>Low Income</v>
      </c>
      <c r="AE630" s="4">
        <v>8742</v>
      </c>
      <c r="AF630" s="18">
        <v>0.23606962500000001</v>
      </c>
      <c r="AG630" s="3">
        <v>0</v>
      </c>
      <c r="AH630" s="3">
        <v>54</v>
      </c>
      <c r="AI630" s="2" t="str">
        <f t="shared" si="149"/>
        <v>Medium Risk</v>
      </c>
    </row>
    <row r="631" spans="1:35" x14ac:dyDescent="0.25">
      <c r="A631" s="6">
        <v>43730</v>
      </c>
      <c r="B631" s="3">
        <v>53</v>
      </c>
      <c r="C631" s="3" t="str">
        <f t="shared" si="135"/>
        <v>Senior</v>
      </c>
      <c r="D631" s="4">
        <v>87051</v>
      </c>
      <c r="E631" s="4">
        <f t="shared" si="136"/>
        <v>87051</v>
      </c>
      <c r="F631" s="3">
        <v>563</v>
      </c>
      <c r="G631" s="3">
        <f t="shared" si="137"/>
        <v>563</v>
      </c>
      <c r="H631" s="3" t="str">
        <f t="shared" si="138"/>
        <v>Good</v>
      </c>
      <c r="I631" s="5" t="s">
        <v>20</v>
      </c>
      <c r="J631" s="2" t="str">
        <f t="shared" si="139"/>
        <v>Employed</v>
      </c>
      <c r="K631" s="2" t="str">
        <f t="shared" si="140"/>
        <v>Employed</v>
      </c>
      <c r="L631" s="2" t="str">
        <f t="shared" si="141"/>
        <v>Employed</v>
      </c>
      <c r="M631" s="5" t="s">
        <v>29</v>
      </c>
      <c r="N631" s="2" t="str">
        <f t="shared" si="142"/>
        <v>Bachelor</v>
      </c>
      <c r="O631" s="2" t="str">
        <f t="shared" si="143"/>
        <v>Bachelor</v>
      </c>
      <c r="P631" s="4">
        <v>38590</v>
      </c>
      <c r="Q631" s="4">
        <f t="shared" si="144"/>
        <v>38590</v>
      </c>
      <c r="R631" s="18">
        <f t="shared" si="145"/>
        <v>0.44330335090923711</v>
      </c>
      <c r="S631" s="18" t="str">
        <f t="shared" si="146"/>
        <v>Conservative Borrower</v>
      </c>
      <c r="T631" s="3">
        <v>72</v>
      </c>
      <c r="U631" s="3">
        <f t="shared" si="147"/>
        <v>72</v>
      </c>
      <c r="V631" s="5" t="s">
        <v>26</v>
      </c>
      <c r="W631" s="5" t="s">
        <v>34</v>
      </c>
      <c r="X631" s="4">
        <v>519</v>
      </c>
      <c r="Y631" s="18">
        <v>0.41255771800000002</v>
      </c>
      <c r="Z631" s="5" t="s">
        <v>24</v>
      </c>
      <c r="AA631" s="3">
        <v>19</v>
      </c>
      <c r="AB631" s="4">
        <v>1276</v>
      </c>
      <c r="AC631" s="4">
        <v>7254.25</v>
      </c>
      <c r="AD631" s="4" t="str">
        <f t="shared" si="148"/>
        <v>Medium Income</v>
      </c>
      <c r="AE631" s="4">
        <v>10697</v>
      </c>
      <c r="AF631" s="18">
        <v>0.30535762599999999</v>
      </c>
      <c r="AG631" s="3">
        <v>0</v>
      </c>
      <c r="AH631" s="3">
        <v>55</v>
      </c>
      <c r="AI631" s="2" t="str">
        <f t="shared" si="149"/>
        <v>High Risk</v>
      </c>
    </row>
    <row r="632" spans="1:35" x14ac:dyDescent="0.25">
      <c r="A632" s="6">
        <v>43731</v>
      </c>
      <c r="B632" s="3">
        <v>19</v>
      </c>
      <c r="C632" s="3" t="str">
        <f t="shared" si="135"/>
        <v>Young</v>
      </c>
      <c r="D632" s="4">
        <v>64805</v>
      </c>
      <c r="E632" s="4">
        <f t="shared" si="136"/>
        <v>64805</v>
      </c>
      <c r="F632" s="3">
        <v>531</v>
      </c>
      <c r="G632" s="3">
        <f t="shared" si="137"/>
        <v>531</v>
      </c>
      <c r="H632" s="3" t="str">
        <f t="shared" si="138"/>
        <v>Fair</v>
      </c>
      <c r="I632" s="5" t="s">
        <v>52</v>
      </c>
      <c r="J632" s="2" t="str">
        <f t="shared" si="139"/>
        <v>EMPLOYED</v>
      </c>
      <c r="K632" s="2" t="str">
        <f t="shared" si="140"/>
        <v>Employed</v>
      </c>
      <c r="L632" s="2" t="str">
        <f t="shared" si="141"/>
        <v>Employed</v>
      </c>
      <c r="M632" s="5" t="s">
        <v>29</v>
      </c>
      <c r="N632" s="2" t="str">
        <f t="shared" si="142"/>
        <v>Bachelor</v>
      </c>
      <c r="O632" s="2" t="str">
        <f t="shared" si="143"/>
        <v>Bachelor</v>
      </c>
      <c r="P632" s="4">
        <v>40080</v>
      </c>
      <c r="Q632" s="4">
        <f t="shared" si="144"/>
        <v>40080</v>
      </c>
      <c r="R632" s="18">
        <f t="shared" si="145"/>
        <v>0.61847079700640384</v>
      </c>
      <c r="S632" s="18" t="str">
        <f t="shared" si="146"/>
        <v>Moderate Borrower</v>
      </c>
      <c r="T632" s="3">
        <v>96</v>
      </c>
      <c r="U632" s="3">
        <f t="shared" si="147"/>
        <v>96</v>
      </c>
      <c r="V632" s="5" t="s">
        <v>44</v>
      </c>
      <c r="W632" s="5" t="s">
        <v>30</v>
      </c>
      <c r="X632" s="4">
        <v>103</v>
      </c>
      <c r="Y632" s="18">
        <v>0.18846510699999999</v>
      </c>
      <c r="Z632" s="5" t="s">
        <v>24</v>
      </c>
      <c r="AA632" s="3">
        <v>18</v>
      </c>
      <c r="AB632" s="4">
        <v>411</v>
      </c>
      <c r="AC632" s="4">
        <v>5400.4166670000004</v>
      </c>
      <c r="AD632" s="4" t="str">
        <f t="shared" si="148"/>
        <v>Medium Income</v>
      </c>
      <c r="AE632" s="4">
        <v>53554</v>
      </c>
      <c r="AF632" s="18">
        <v>0.29859216900000002</v>
      </c>
      <c r="AG632" s="3">
        <v>0</v>
      </c>
      <c r="AH632" s="3">
        <v>48</v>
      </c>
      <c r="AI632" s="2" t="str">
        <f t="shared" si="149"/>
        <v>Medium Risk</v>
      </c>
    </row>
    <row r="633" spans="1:35" x14ac:dyDescent="0.25">
      <c r="A633" s="6">
        <v>43732</v>
      </c>
      <c r="B633" s="3">
        <v>58</v>
      </c>
      <c r="C633" s="3" t="str">
        <f t="shared" si="135"/>
        <v>Senior</v>
      </c>
      <c r="D633" s="4">
        <v>15692</v>
      </c>
      <c r="E633" s="4">
        <f t="shared" si="136"/>
        <v>15692</v>
      </c>
      <c r="F633" s="3">
        <v>683</v>
      </c>
      <c r="G633" s="3">
        <f t="shared" si="137"/>
        <v>683</v>
      </c>
      <c r="H633" s="3" t="str">
        <f t="shared" si="138"/>
        <v>Excellent</v>
      </c>
      <c r="I633" s="5" t="s">
        <v>20</v>
      </c>
      <c r="J633" s="2" t="str">
        <f t="shared" si="139"/>
        <v>Employed</v>
      </c>
      <c r="K633" s="2" t="str">
        <f t="shared" si="140"/>
        <v>Employed</v>
      </c>
      <c r="L633" s="2" t="str">
        <f t="shared" si="141"/>
        <v>Employed</v>
      </c>
      <c r="M633" s="5" t="s">
        <v>41</v>
      </c>
      <c r="N633" s="2" t="str">
        <f t="shared" si="142"/>
        <v>Doctorate</v>
      </c>
      <c r="O633" s="2" t="str">
        <f t="shared" si="143"/>
        <v>Doctorate</v>
      </c>
      <c r="P633" s="4">
        <v>13545</v>
      </c>
      <c r="Q633" s="4">
        <f t="shared" si="144"/>
        <v>13545</v>
      </c>
      <c r="R633" s="18">
        <f t="shared" si="145"/>
        <v>0.86317868977823098</v>
      </c>
      <c r="S633" s="18" t="str">
        <f t="shared" si="146"/>
        <v>Moderate Borrower</v>
      </c>
      <c r="T633" s="3">
        <v>48</v>
      </c>
      <c r="U633" s="3">
        <f t="shared" si="147"/>
        <v>48</v>
      </c>
      <c r="V633" s="5" t="s">
        <v>35</v>
      </c>
      <c r="W633" s="5" t="s">
        <v>23</v>
      </c>
      <c r="X633" s="4">
        <v>443</v>
      </c>
      <c r="Y633" s="18">
        <v>0.33753960399999999</v>
      </c>
      <c r="Z633" s="5" t="s">
        <v>24</v>
      </c>
      <c r="AA633" s="3">
        <v>24</v>
      </c>
      <c r="AB633" s="4">
        <v>8262</v>
      </c>
      <c r="AC633" s="4">
        <v>1307.666667</v>
      </c>
      <c r="AD633" s="4" t="str">
        <f t="shared" si="148"/>
        <v>Low Income</v>
      </c>
      <c r="AE633" s="4">
        <v>45334</v>
      </c>
      <c r="AF633" s="18">
        <v>0.15143013</v>
      </c>
      <c r="AG633" s="3">
        <v>0</v>
      </c>
      <c r="AH633" s="3">
        <v>51</v>
      </c>
      <c r="AI633" s="2" t="str">
        <f t="shared" si="149"/>
        <v>Medium Risk</v>
      </c>
    </row>
    <row r="634" spans="1:35" x14ac:dyDescent="0.25">
      <c r="A634" s="6">
        <v>43733</v>
      </c>
      <c r="B634" s="3">
        <v>38</v>
      </c>
      <c r="C634" s="3" t="str">
        <f t="shared" si="135"/>
        <v>Mid</v>
      </c>
      <c r="D634" s="4">
        <v>44243</v>
      </c>
      <c r="E634" s="4">
        <f t="shared" si="136"/>
        <v>44243</v>
      </c>
      <c r="F634" s="3">
        <v>485</v>
      </c>
      <c r="G634" s="3">
        <f t="shared" si="137"/>
        <v>485</v>
      </c>
      <c r="H634" s="3" t="str">
        <f t="shared" si="138"/>
        <v>Fair</v>
      </c>
      <c r="J634" s="2" t="str">
        <f t="shared" si="139"/>
        <v/>
      </c>
      <c r="K634" s="2" t="str">
        <f t="shared" si="140"/>
        <v/>
      </c>
      <c r="L634" s="2" t="str">
        <f t="shared" si="141"/>
        <v>Employed</v>
      </c>
      <c r="M634" s="5" t="s">
        <v>25</v>
      </c>
      <c r="N634" s="2" t="str">
        <f t="shared" si="142"/>
        <v>Associate</v>
      </c>
      <c r="O634" s="2" t="str">
        <f t="shared" si="143"/>
        <v>Associate</v>
      </c>
      <c r="P634" s="4">
        <v>53994</v>
      </c>
      <c r="Q634" s="4">
        <f t="shared" si="144"/>
        <v>53994</v>
      </c>
      <c r="R634" s="18">
        <f t="shared" si="145"/>
        <v>1.2203964468955542</v>
      </c>
      <c r="S634" s="18" t="str">
        <f t="shared" si="146"/>
        <v>Aggressive Borrower</v>
      </c>
      <c r="T634" s="3">
        <v>24</v>
      </c>
      <c r="U634" s="3">
        <f t="shared" si="147"/>
        <v>24</v>
      </c>
      <c r="V634" s="5" t="s">
        <v>26</v>
      </c>
      <c r="W634" s="5" t="s">
        <v>27</v>
      </c>
      <c r="X634" s="4">
        <v>308</v>
      </c>
      <c r="Y634" s="18">
        <v>0.348997534</v>
      </c>
      <c r="Z634" s="5" t="s">
        <v>28</v>
      </c>
      <c r="AA634" s="3">
        <v>30</v>
      </c>
      <c r="AB634" s="4">
        <v>1052</v>
      </c>
      <c r="AC634" s="4">
        <v>3686.916667</v>
      </c>
      <c r="AD634" s="4" t="str">
        <f t="shared" si="148"/>
        <v>Low Income</v>
      </c>
      <c r="AE634" s="4">
        <v>5622</v>
      </c>
      <c r="AF634" s="18">
        <v>0.26571608899999999</v>
      </c>
      <c r="AG634" s="3">
        <v>0</v>
      </c>
      <c r="AH634" s="3">
        <v>56</v>
      </c>
      <c r="AI634" s="2" t="str">
        <f t="shared" si="149"/>
        <v>High Risk</v>
      </c>
    </row>
    <row r="635" spans="1:35" x14ac:dyDescent="0.25">
      <c r="A635" s="6">
        <v>43734</v>
      </c>
      <c r="B635" s="3">
        <v>34</v>
      </c>
      <c r="C635" s="3" t="str">
        <f t="shared" si="135"/>
        <v>Mid</v>
      </c>
      <c r="E635" s="4">
        <f t="shared" si="136"/>
        <v>19199.000004000001</v>
      </c>
      <c r="F635" s="3">
        <v>604</v>
      </c>
      <c r="G635" s="3">
        <f t="shared" si="137"/>
        <v>604</v>
      </c>
      <c r="H635" s="3" t="str">
        <f t="shared" si="138"/>
        <v>Good</v>
      </c>
      <c r="I635" s="5" t="s">
        <v>33</v>
      </c>
      <c r="J635" s="2" t="str">
        <f t="shared" si="139"/>
        <v>Self-Employed</v>
      </c>
      <c r="K635" s="2" t="str">
        <f t="shared" si="140"/>
        <v>Self-Employed</v>
      </c>
      <c r="L635" s="2" t="str">
        <f t="shared" si="141"/>
        <v>Self-Employed</v>
      </c>
      <c r="M635" s="5" t="s">
        <v>29</v>
      </c>
      <c r="N635" s="2" t="str">
        <f t="shared" si="142"/>
        <v>Bachelor</v>
      </c>
      <c r="O635" s="2" t="str">
        <f t="shared" si="143"/>
        <v>Bachelor</v>
      </c>
      <c r="Q635" s="4">
        <f t="shared" si="144"/>
        <v>25961.919161676647</v>
      </c>
      <c r="R635" s="18">
        <f t="shared" si="145"/>
        <v>1.3522537192701511</v>
      </c>
      <c r="S635" s="18" t="str">
        <f t="shared" si="146"/>
        <v>Aggressive Borrower</v>
      </c>
      <c r="U635" s="3">
        <f t="shared" si="147"/>
        <v>54.694362017804153</v>
      </c>
      <c r="V635" s="5" t="s">
        <v>22</v>
      </c>
      <c r="W635" s="5" t="s">
        <v>27</v>
      </c>
      <c r="X635" s="4">
        <v>340</v>
      </c>
      <c r="Y635" s="18">
        <v>0.403980014</v>
      </c>
      <c r="Z635" s="5" t="s">
        <v>38</v>
      </c>
      <c r="AA635" s="3">
        <v>21</v>
      </c>
      <c r="AB635" s="4">
        <v>2881</v>
      </c>
      <c r="AC635" s="4">
        <v>1599.916667</v>
      </c>
      <c r="AD635" s="4" t="str">
        <f t="shared" si="148"/>
        <v>Low Income</v>
      </c>
      <c r="AE635" s="4">
        <v>26802</v>
      </c>
      <c r="AF635" s="18">
        <v>0.206103123</v>
      </c>
      <c r="AG635" s="3">
        <v>0</v>
      </c>
      <c r="AH635" s="3">
        <v>58</v>
      </c>
      <c r="AI635" s="2" t="str">
        <f t="shared" si="149"/>
        <v>High Risk</v>
      </c>
    </row>
    <row r="636" spans="1:35" x14ac:dyDescent="0.25">
      <c r="A636" s="6">
        <v>43735</v>
      </c>
      <c r="B636" s="3">
        <v>27</v>
      </c>
      <c r="C636" s="3" t="str">
        <f t="shared" si="135"/>
        <v>Mid</v>
      </c>
      <c r="E636" s="4">
        <f t="shared" si="136"/>
        <v>15000</v>
      </c>
      <c r="F636" s="3">
        <v>579</v>
      </c>
      <c r="G636" s="3">
        <f t="shared" si="137"/>
        <v>579</v>
      </c>
      <c r="H636" s="3" t="str">
        <f t="shared" si="138"/>
        <v>Good</v>
      </c>
      <c r="I636" s="5" t="s">
        <v>20</v>
      </c>
      <c r="J636" s="2" t="str">
        <f t="shared" si="139"/>
        <v>Employed</v>
      </c>
      <c r="K636" s="2" t="str">
        <f t="shared" si="140"/>
        <v>Employed</v>
      </c>
      <c r="L636" s="2" t="str">
        <f t="shared" si="141"/>
        <v>Employed</v>
      </c>
      <c r="M636" s="5" t="s">
        <v>32</v>
      </c>
      <c r="N636" s="2" t="str">
        <f t="shared" si="142"/>
        <v>High School</v>
      </c>
      <c r="O636" s="2" t="str">
        <f t="shared" si="143"/>
        <v>High School</v>
      </c>
      <c r="P636" s="4">
        <v>29452</v>
      </c>
      <c r="Q636" s="4">
        <f t="shared" si="144"/>
        <v>29452</v>
      </c>
      <c r="R636" s="18">
        <f t="shared" si="145"/>
        <v>1.9634666666666667</v>
      </c>
      <c r="S636" s="18" t="str">
        <f t="shared" si="146"/>
        <v>Aggressive Borrower</v>
      </c>
      <c r="U636" s="3">
        <f t="shared" si="147"/>
        <v>54.618025751072963</v>
      </c>
      <c r="V636" s="5" t="s">
        <v>22</v>
      </c>
      <c r="W636" s="5" t="s">
        <v>27</v>
      </c>
      <c r="X636" s="4">
        <v>827</v>
      </c>
      <c r="Y636" s="18">
        <v>0.17880011100000001</v>
      </c>
      <c r="Z636" s="5" t="s">
        <v>24</v>
      </c>
      <c r="AA636" s="3">
        <v>23</v>
      </c>
      <c r="AB636" s="4">
        <v>1114</v>
      </c>
      <c r="AC636" s="4">
        <v>1250</v>
      </c>
      <c r="AD636" s="4" t="str">
        <f t="shared" si="148"/>
        <v>Low Income</v>
      </c>
      <c r="AE636" s="4">
        <v>123863</v>
      </c>
      <c r="AF636" s="18">
        <v>0.23094831800000001</v>
      </c>
      <c r="AG636" s="3">
        <v>0</v>
      </c>
      <c r="AH636" s="3">
        <v>58</v>
      </c>
      <c r="AI636" s="2" t="str">
        <f t="shared" si="149"/>
        <v>High Risk</v>
      </c>
    </row>
    <row r="637" spans="1:35" x14ac:dyDescent="0.25">
      <c r="A637" s="6">
        <v>43736</v>
      </c>
      <c r="B637" s="3">
        <v>20</v>
      </c>
      <c r="C637" s="3" t="str">
        <f t="shared" si="135"/>
        <v>Young</v>
      </c>
      <c r="D637" s="4">
        <v>42675</v>
      </c>
      <c r="E637" s="4">
        <f t="shared" si="136"/>
        <v>42675</v>
      </c>
      <c r="F637" s="3">
        <v>612</v>
      </c>
      <c r="G637" s="3">
        <f t="shared" si="137"/>
        <v>612</v>
      </c>
      <c r="H637" s="3" t="str">
        <f t="shared" si="138"/>
        <v>Good</v>
      </c>
      <c r="I637" s="5" t="s">
        <v>20</v>
      </c>
      <c r="J637" s="2" t="str">
        <f t="shared" si="139"/>
        <v>Employed</v>
      </c>
      <c r="K637" s="2" t="str">
        <f t="shared" si="140"/>
        <v>Employed</v>
      </c>
      <c r="L637" s="2" t="str">
        <f t="shared" si="141"/>
        <v>Employed</v>
      </c>
      <c r="M637" s="5" t="s">
        <v>21</v>
      </c>
      <c r="N637" s="2" t="str">
        <f t="shared" si="142"/>
        <v>Master</v>
      </c>
      <c r="O637" s="2" t="str">
        <f t="shared" si="143"/>
        <v>Master</v>
      </c>
      <c r="P637" s="4">
        <v>12555</v>
      </c>
      <c r="Q637" s="4">
        <f t="shared" si="144"/>
        <v>12555</v>
      </c>
      <c r="R637" s="18">
        <f t="shared" si="145"/>
        <v>0.29420035149384888</v>
      </c>
      <c r="S637" s="18" t="str">
        <f t="shared" si="146"/>
        <v>Conservative Borrower</v>
      </c>
      <c r="T637" s="3">
        <v>96</v>
      </c>
      <c r="U637" s="3">
        <f t="shared" si="147"/>
        <v>96</v>
      </c>
      <c r="V637" s="5" t="s">
        <v>22</v>
      </c>
      <c r="W637" s="5" t="s">
        <v>27</v>
      </c>
      <c r="X637" s="4">
        <v>647</v>
      </c>
      <c r="Y637" s="18">
        <v>0.27511815099999998</v>
      </c>
      <c r="Z637" s="5" t="s">
        <v>28</v>
      </c>
      <c r="AA637" s="3">
        <v>32</v>
      </c>
      <c r="AB637" s="4">
        <v>1746</v>
      </c>
      <c r="AC637" s="4">
        <v>3556.25</v>
      </c>
      <c r="AD637" s="4" t="str">
        <f t="shared" si="148"/>
        <v>Low Income</v>
      </c>
      <c r="AE637" s="4">
        <v>58191</v>
      </c>
      <c r="AF637" s="18">
        <v>0.20669943599999999</v>
      </c>
      <c r="AG637" s="3">
        <v>0</v>
      </c>
      <c r="AH637" s="3">
        <v>48</v>
      </c>
      <c r="AI637" s="2" t="str">
        <f t="shared" si="149"/>
        <v>Medium Risk</v>
      </c>
    </row>
    <row r="638" spans="1:35" x14ac:dyDescent="0.25">
      <c r="A638" s="6">
        <v>43737</v>
      </c>
      <c r="B638" s="3">
        <v>49</v>
      </c>
      <c r="C638" s="3" t="str">
        <f t="shared" si="135"/>
        <v>Senior</v>
      </c>
      <c r="D638" s="4">
        <v>44015</v>
      </c>
      <c r="E638" s="4">
        <f t="shared" si="136"/>
        <v>44015</v>
      </c>
      <c r="F638" s="3">
        <v>640</v>
      </c>
      <c r="G638" s="3">
        <f t="shared" si="137"/>
        <v>640</v>
      </c>
      <c r="H638" s="3" t="str">
        <f t="shared" si="138"/>
        <v>Good</v>
      </c>
      <c r="I638" s="5" t="s">
        <v>20</v>
      </c>
      <c r="J638" s="2" t="str">
        <f t="shared" si="139"/>
        <v>Employed</v>
      </c>
      <c r="K638" s="2" t="str">
        <f t="shared" si="140"/>
        <v>Employed</v>
      </c>
      <c r="L638" s="2" t="str">
        <f t="shared" si="141"/>
        <v>Employed</v>
      </c>
      <c r="M638" s="5" t="s">
        <v>29</v>
      </c>
      <c r="N638" s="2" t="str">
        <f t="shared" si="142"/>
        <v>Bachelor</v>
      </c>
      <c r="O638" s="2" t="str">
        <f t="shared" si="143"/>
        <v>Bachelor</v>
      </c>
      <c r="P638" s="4">
        <v>41211</v>
      </c>
      <c r="Q638" s="4">
        <f t="shared" si="144"/>
        <v>41211</v>
      </c>
      <c r="R638" s="18">
        <f t="shared" si="145"/>
        <v>0.93629444507554238</v>
      </c>
      <c r="S638" s="18" t="str">
        <f t="shared" si="146"/>
        <v>Moderate Borrower</v>
      </c>
      <c r="T638" s="3">
        <v>48</v>
      </c>
      <c r="U638" s="3">
        <f t="shared" si="147"/>
        <v>48</v>
      </c>
      <c r="V638" s="5" t="s">
        <v>22</v>
      </c>
      <c r="W638" s="5" t="s">
        <v>34</v>
      </c>
      <c r="X638" s="4">
        <v>382</v>
      </c>
      <c r="Y638" s="18">
        <v>7.8378372000000002E-2</v>
      </c>
      <c r="Z638" s="5" t="s">
        <v>28</v>
      </c>
      <c r="AA638" s="3">
        <v>31</v>
      </c>
      <c r="AB638" s="4">
        <v>3810</v>
      </c>
      <c r="AC638" s="4">
        <v>3667.916667</v>
      </c>
      <c r="AD638" s="4" t="str">
        <f t="shared" si="148"/>
        <v>Low Income</v>
      </c>
      <c r="AE638" s="4">
        <v>15516</v>
      </c>
      <c r="AF638" s="18">
        <v>0.245059731</v>
      </c>
      <c r="AG638" s="3">
        <v>0</v>
      </c>
      <c r="AH638" s="3">
        <v>47</v>
      </c>
      <c r="AI638" s="2" t="str">
        <f t="shared" si="149"/>
        <v>Medium Risk</v>
      </c>
    </row>
    <row r="639" spans="1:35" x14ac:dyDescent="0.25">
      <c r="A639" s="6">
        <v>43738</v>
      </c>
      <c r="B639" s="3">
        <v>40</v>
      </c>
      <c r="C639" s="3" t="str">
        <f t="shared" si="135"/>
        <v>Senior</v>
      </c>
      <c r="D639" s="4">
        <v>88296</v>
      </c>
      <c r="E639" s="4">
        <f t="shared" si="136"/>
        <v>88296</v>
      </c>
      <c r="G639" s="3">
        <f t="shared" si="137"/>
        <v>579.93124999999998</v>
      </c>
      <c r="H639" s="3" t="str">
        <f t="shared" si="138"/>
        <v>Good</v>
      </c>
      <c r="I639" s="5" t="s">
        <v>33</v>
      </c>
      <c r="J639" s="2" t="str">
        <f t="shared" si="139"/>
        <v>Self-Employed</v>
      </c>
      <c r="K639" s="2" t="str">
        <f t="shared" si="140"/>
        <v>Self-Employed</v>
      </c>
      <c r="L639" s="2" t="str">
        <f t="shared" si="141"/>
        <v>Self-Employed</v>
      </c>
      <c r="M639" s="5" t="s">
        <v>25</v>
      </c>
      <c r="N639" s="2" t="str">
        <f t="shared" si="142"/>
        <v>Associate</v>
      </c>
      <c r="O639" s="2" t="str">
        <f t="shared" si="143"/>
        <v>Associate</v>
      </c>
      <c r="P639" s="4">
        <v>21632</v>
      </c>
      <c r="Q639" s="4">
        <f t="shared" si="144"/>
        <v>21632</v>
      </c>
      <c r="R639" s="18">
        <f t="shared" si="145"/>
        <v>0.24499411071849234</v>
      </c>
      <c r="S639" s="18" t="str">
        <f t="shared" si="146"/>
        <v>Conservative Borrower</v>
      </c>
      <c r="T639" s="3">
        <v>24</v>
      </c>
      <c r="U639" s="3">
        <f t="shared" si="147"/>
        <v>24</v>
      </c>
      <c r="V639" s="5" t="s">
        <v>26</v>
      </c>
      <c r="W639" s="5" t="s">
        <v>23</v>
      </c>
      <c r="X639" s="4">
        <v>225</v>
      </c>
      <c r="Y639" s="18">
        <v>0.20160020100000001</v>
      </c>
      <c r="Z639" s="5" t="s">
        <v>24</v>
      </c>
      <c r="AA639" s="3">
        <v>27</v>
      </c>
      <c r="AB639" s="4">
        <v>1746</v>
      </c>
      <c r="AC639" s="4">
        <v>7358</v>
      </c>
      <c r="AD639" s="4" t="str">
        <f t="shared" si="148"/>
        <v>Medium Income</v>
      </c>
      <c r="AE639" s="4">
        <v>3845</v>
      </c>
      <c r="AF639" s="18">
        <v>0.23690487399999999</v>
      </c>
      <c r="AG639" s="3">
        <v>1</v>
      </c>
      <c r="AH639" s="3">
        <v>43.2</v>
      </c>
      <c r="AI639" s="2" t="str">
        <f t="shared" si="149"/>
        <v>Medium Risk</v>
      </c>
    </row>
    <row r="640" spans="1:35" x14ac:dyDescent="0.25">
      <c r="A640" s="6">
        <v>43739</v>
      </c>
      <c r="B640" s="3">
        <v>24</v>
      </c>
      <c r="C640" s="3" t="str">
        <f t="shared" si="135"/>
        <v>Young</v>
      </c>
      <c r="D640" s="4">
        <v>29791</v>
      </c>
      <c r="E640" s="4">
        <f t="shared" si="136"/>
        <v>29791</v>
      </c>
      <c r="F640" s="3">
        <v>549</v>
      </c>
      <c r="G640" s="3">
        <f t="shared" si="137"/>
        <v>549</v>
      </c>
      <c r="H640" s="3" t="str">
        <f t="shared" si="138"/>
        <v>Fair</v>
      </c>
      <c r="I640" s="5" t="s">
        <v>20</v>
      </c>
      <c r="J640" s="2" t="str">
        <f t="shared" si="139"/>
        <v>Employed</v>
      </c>
      <c r="K640" s="2" t="str">
        <f t="shared" si="140"/>
        <v>Employed</v>
      </c>
      <c r="L640" s="2" t="str">
        <f t="shared" si="141"/>
        <v>Employed</v>
      </c>
      <c r="M640" s="5" t="s">
        <v>32</v>
      </c>
      <c r="N640" s="2" t="str">
        <f t="shared" si="142"/>
        <v>High School</v>
      </c>
      <c r="O640" s="2" t="str">
        <f t="shared" si="143"/>
        <v>High School</v>
      </c>
      <c r="P640" s="4">
        <v>32626</v>
      </c>
      <c r="Q640" s="4">
        <f t="shared" si="144"/>
        <v>32626</v>
      </c>
      <c r="R640" s="18">
        <f t="shared" si="145"/>
        <v>1.0951629686818167</v>
      </c>
      <c r="S640" s="18" t="str">
        <f t="shared" si="146"/>
        <v>Aggressive Borrower</v>
      </c>
      <c r="T640" s="3">
        <v>96</v>
      </c>
      <c r="U640" s="3">
        <f t="shared" si="147"/>
        <v>96</v>
      </c>
      <c r="V640" s="5" t="s">
        <v>22</v>
      </c>
      <c r="W640" s="5" t="s">
        <v>27</v>
      </c>
      <c r="X640" s="4">
        <v>431</v>
      </c>
      <c r="Y640" s="18">
        <v>0.44419146900000001</v>
      </c>
      <c r="Z640" s="5" t="s">
        <v>24</v>
      </c>
      <c r="AA640" s="3">
        <v>21</v>
      </c>
      <c r="AB640" s="4">
        <v>2964</v>
      </c>
      <c r="AC640" s="4">
        <v>2482.583333</v>
      </c>
      <c r="AD640" s="4" t="str">
        <f t="shared" si="148"/>
        <v>Low Income</v>
      </c>
      <c r="AE640" s="4">
        <v>92555</v>
      </c>
      <c r="AF640" s="18">
        <v>0.288034032</v>
      </c>
      <c r="AG640" s="3">
        <v>0</v>
      </c>
      <c r="AH640" s="3">
        <v>55</v>
      </c>
      <c r="AI640" s="2" t="str">
        <f t="shared" si="149"/>
        <v>High Risk</v>
      </c>
    </row>
    <row r="641" spans="1:35" x14ac:dyDescent="0.25">
      <c r="A641" s="6">
        <v>43740</v>
      </c>
      <c r="B641" s="3">
        <v>24</v>
      </c>
      <c r="C641" s="3" t="str">
        <f t="shared" si="135"/>
        <v>Young</v>
      </c>
      <c r="D641" s="4">
        <v>31740</v>
      </c>
      <c r="E641" s="4">
        <f t="shared" si="136"/>
        <v>31740</v>
      </c>
      <c r="F641" s="3">
        <v>471</v>
      </c>
      <c r="G641" s="3">
        <f t="shared" si="137"/>
        <v>471</v>
      </c>
      <c r="H641" s="3" t="str">
        <f t="shared" si="138"/>
        <v>Fair</v>
      </c>
      <c r="I641" s="5" t="s">
        <v>20</v>
      </c>
      <c r="J641" s="2" t="str">
        <f t="shared" si="139"/>
        <v>Employed</v>
      </c>
      <c r="K641" s="2" t="str">
        <f t="shared" si="140"/>
        <v>Employed</v>
      </c>
      <c r="L641" s="2" t="str">
        <f t="shared" si="141"/>
        <v>Employed</v>
      </c>
      <c r="M641" s="5" t="s">
        <v>25</v>
      </c>
      <c r="N641" s="2" t="str">
        <f t="shared" si="142"/>
        <v>Associate</v>
      </c>
      <c r="O641" s="2" t="str">
        <f t="shared" si="143"/>
        <v>Associate</v>
      </c>
      <c r="P641" s="4">
        <v>47075</v>
      </c>
      <c r="Q641" s="4">
        <f t="shared" si="144"/>
        <v>47075</v>
      </c>
      <c r="R641" s="18">
        <f t="shared" si="145"/>
        <v>1.4831442974165092</v>
      </c>
      <c r="S641" s="18" t="str">
        <f t="shared" si="146"/>
        <v>Aggressive Borrower</v>
      </c>
      <c r="T641" s="3">
        <v>36</v>
      </c>
      <c r="U641" s="3">
        <f t="shared" si="147"/>
        <v>36</v>
      </c>
      <c r="V641" s="5" t="s">
        <v>44</v>
      </c>
      <c r="W641" s="5" t="s">
        <v>27</v>
      </c>
      <c r="X641" s="4">
        <v>484</v>
      </c>
      <c r="Y641" s="18">
        <v>0.47598177699999999</v>
      </c>
      <c r="Z641" s="5" t="s">
        <v>24</v>
      </c>
      <c r="AA641" s="3">
        <v>25</v>
      </c>
      <c r="AB641" s="4">
        <v>9582</v>
      </c>
      <c r="AC641" s="4">
        <v>2645</v>
      </c>
      <c r="AD641" s="4" t="str">
        <f t="shared" si="148"/>
        <v>Low Income</v>
      </c>
      <c r="AE641" s="4">
        <v>12411</v>
      </c>
      <c r="AF641" s="18">
        <v>0.28981354500000001</v>
      </c>
      <c r="AG641" s="3">
        <v>0</v>
      </c>
      <c r="AH641" s="3">
        <v>63</v>
      </c>
      <c r="AI641" s="2" t="str">
        <f t="shared" si="149"/>
        <v>High Risk</v>
      </c>
    </row>
    <row r="642" spans="1:35" x14ac:dyDescent="0.25">
      <c r="A642" s="6">
        <v>43741</v>
      </c>
      <c r="B642" s="3">
        <v>35</v>
      </c>
      <c r="C642" s="3" t="str">
        <f t="shared" ref="C642:C705" si="150">IF(B642&lt;25,"Young",IF(B642&lt;40,"Mid",IF(B642&lt;60,"Senior","Old")))</f>
        <v>Mid</v>
      </c>
      <c r="D642" s="4">
        <v>94036</v>
      </c>
      <c r="E642" s="4">
        <f t="shared" ref="E642:E705" si="151">IF(D642="",AC642*12,D642)</f>
        <v>94036</v>
      </c>
      <c r="F642" s="3">
        <v>616</v>
      </c>
      <c r="G642" s="3">
        <f t="shared" ref="G642:G705" si="152">IF(F642="",AVERAGEIF($AA$2:$AA$2648,AA642,$F$2:$F$2648),F642)</f>
        <v>616</v>
      </c>
      <c r="H642" s="3" t="str">
        <f t="shared" ref="H642:H705" si="153">IF(G642&lt;450,"Poor", IF(G642&lt;550,"Fair",IF(G642&lt;650,"Good","Excellent")))</f>
        <v>Good</v>
      </c>
      <c r="I642" s="5" t="s">
        <v>20</v>
      </c>
      <c r="J642" s="2" t="str">
        <f t="shared" ref="J642:J705" si="154">TRIM(CLEAN(I642))</f>
        <v>Employed</v>
      </c>
      <c r="K642" s="2" t="str">
        <f t="shared" ref="K642:K705" si="155">PROPER(J642)</f>
        <v>Employed</v>
      </c>
      <c r="L642" s="2" t="str">
        <f t="shared" ref="L642:L705" si="156">IF(K642="","Employed",K642)</f>
        <v>Employed</v>
      </c>
      <c r="M642" s="5" t="s">
        <v>32</v>
      </c>
      <c r="N642" s="2" t="str">
        <f t="shared" ref="N642:N705" si="157">TRIM(CLEAN(M642))</f>
        <v>High School</v>
      </c>
      <c r="O642" s="2" t="str">
        <f t="shared" ref="O642:O705" si="158">IF(N642="","Bachelor",N642)</f>
        <v>High School</v>
      </c>
      <c r="P642" s="4">
        <v>49258</v>
      </c>
      <c r="Q642" s="4">
        <f t="shared" ref="Q642:Q705" si="159">IF(P642="",(AVERAGEIFS($P$2:$P$2648,$Z$2:$Z$2648,Z642,$AD$2:$AD$2648,AD642)),P642)</f>
        <v>49258</v>
      </c>
      <c r="R642" s="18">
        <f t="shared" ref="R642:R705" si="160">Q642/E642</f>
        <v>0.52382066442638986</v>
      </c>
      <c r="S642" s="18" t="str">
        <f t="shared" ref="S642:S705" si="161">IF(R642 &lt;= 0.5, "Conservative Borrower", IF(R642 &lt;= 1, "Moderate Borrower", "Aggressive Borrower"))</f>
        <v>Moderate Borrower</v>
      </c>
      <c r="T642" s="3">
        <v>24</v>
      </c>
      <c r="U642" s="3">
        <f t="shared" ref="U642:U705" si="162">IF(T642="",AVERAGEIFS($T$2:$T$2648,$Z$2:$Z$2648,Z642,$AD$2:$AD$2648,AD642),T642)</f>
        <v>24</v>
      </c>
      <c r="V642" s="5" t="s">
        <v>22</v>
      </c>
      <c r="W642" s="5" t="s">
        <v>23</v>
      </c>
      <c r="X642" s="4">
        <v>526</v>
      </c>
      <c r="Y642" s="18">
        <v>0.74776666800000002</v>
      </c>
      <c r="Z642" s="5" t="s">
        <v>31</v>
      </c>
      <c r="AA642" s="3">
        <v>23</v>
      </c>
      <c r="AB642" s="4">
        <v>10086</v>
      </c>
      <c r="AC642" s="4">
        <v>7836.3333329999996</v>
      </c>
      <c r="AD642" s="4" t="str">
        <f t="shared" ref="AD642:AD705" si="163">IF(AC642&lt;=5000,"Low Income",IF(AC642&lt;=12000,"Medium Income","High Income"))</f>
        <v>Medium Income</v>
      </c>
      <c r="AE642" s="4">
        <v>5697</v>
      </c>
      <c r="AF642" s="18">
        <v>0.20482441600000001</v>
      </c>
      <c r="AG642" s="3">
        <v>0</v>
      </c>
      <c r="AH642" s="3">
        <v>55</v>
      </c>
      <c r="AI642" s="2" t="str">
        <f t="shared" ref="AI642:AI705" si="164">IF(AH642&lt;40,"Low Risk", IF(AH642&lt;55,"Medium Risk", IF(AH642&lt;70,"High Risk","Very High Risk")))</f>
        <v>High Risk</v>
      </c>
    </row>
    <row r="643" spans="1:35" x14ac:dyDescent="0.25">
      <c r="A643" s="6">
        <v>43742</v>
      </c>
      <c r="B643" s="3">
        <v>60</v>
      </c>
      <c r="C643" s="3" t="str">
        <f t="shared" si="150"/>
        <v>Old</v>
      </c>
      <c r="D643" s="4">
        <v>48350</v>
      </c>
      <c r="E643" s="4">
        <f t="shared" si="151"/>
        <v>48350</v>
      </c>
      <c r="F643" s="3">
        <v>641</v>
      </c>
      <c r="G643" s="3">
        <f t="shared" si="152"/>
        <v>641</v>
      </c>
      <c r="H643" s="3" t="str">
        <f t="shared" si="153"/>
        <v>Good</v>
      </c>
      <c r="I643" s="5" t="s">
        <v>20</v>
      </c>
      <c r="J643" s="2" t="str">
        <f t="shared" si="154"/>
        <v>Employed</v>
      </c>
      <c r="K643" s="2" t="str">
        <f t="shared" si="155"/>
        <v>Employed</v>
      </c>
      <c r="L643" s="2" t="str">
        <f t="shared" si="156"/>
        <v>Employed</v>
      </c>
      <c r="M643" s="5" t="s">
        <v>25</v>
      </c>
      <c r="N643" s="2" t="str">
        <f t="shared" si="157"/>
        <v>Associate</v>
      </c>
      <c r="O643" s="2" t="str">
        <f t="shared" si="158"/>
        <v>Associate</v>
      </c>
      <c r="P643" s="4">
        <v>13081</v>
      </c>
      <c r="Q643" s="4">
        <f t="shared" si="159"/>
        <v>13081</v>
      </c>
      <c r="R643" s="18">
        <f t="shared" si="160"/>
        <v>0.2705480868665977</v>
      </c>
      <c r="S643" s="18" t="str">
        <f t="shared" si="161"/>
        <v>Conservative Borrower</v>
      </c>
      <c r="T643" s="3">
        <v>60</v>
      </c>
      <c r="U643" s="3">
        <f t="shared" si="162"/>
        <v>60</v>
      </c>
      <c r="V643" s="5" t="s">
        <v>22</v>
      </c>
      <c r="W643" s="5" t="s">
        <v>30</v>
      </c>
      <c r="X643" s="4">
        <v>157</v>
      </c>
      <c r="Y643" s="18">
        <v>0.28578843900000001</v>
      </c>
      <c r="Z643" s="5" t="s">
        <v>24</v>
      </c>
      <c r="AA643" s="3">
        <v>17</v>
      </c>
      <c r="AB643" s="4">
        <v>12105</v>
      </c>
      <c r="AC643" s="4">
        <v>4029.166667</v>
      </c>
      <c r="AD643" s="4" t="str">
        <f t="shared" si="163"/>
        <v>Low Income</v>
      </c>
      <c r="AE643" s="4">
        <v>6314</v>
      </c>
      <c r="AF643" s="18">
        <v>0.22694920299999999</v>
      </c>
      <c r="AG643" s="3">
        <v>0</v>
      </c>
      <c r="AH643" s="3">
        <v>50</v>
      </c>
      <c r="AI643" s="2" t="str">
        <f t="shared" si="164"/>
        <v>Medium Risk</v>
      </c>
    </row>
    <row r="644" spans="1:35" x14ac:dyDescent="0.25">
      <c r="A644" s="6">
        <v>43743</v>
      </c>
      <c r="B644" s="3">
        <v>36</v>
      </c>
      <c r="C644" s="3" t="str">
        <f t="shared" si="150"/>
        <v>Mid</v>
      </c>
      <c r="D644" s="4">
        <v>39711</v>
      </c>
      <c r="E644" s="4">
        <f t="shared" si="151"/>
        <v>39711</v>
      </c>
      <c r="F644" s="3">
        <v>626</v>
      </c>
      <c r="G644" s="3">
        <f t="shared" si="152"/>
        <v>626</v>
      </c>
      <c r="H644" s="3" t="str">
        <f t="shared" si="153"/>
        <v>Good</v>
      </c>
      <c r="I644" s="5" t="s">
        <v>33</v>
      </c>
      <c r="J644" s="2" t="str">
        <f t="shared" si="154"/>
        <v>Self-Employed</v>
      </c>
      <c r="K644" s="2" t="str">
        <f t="shared" si="155"/>
        <v>Self-Employed</v>
      </c>
      <c r="L644" s="2" t="str">
        <f t="shared" si="156"/>
        <v>Self-Employed</v>
      </c>
      <c r="M644" s="5" t="s">
        <v>41</v>
      </c>
      <c r="N644" s="2" t="str">
        <f t="shared" si="157"/>
        <v>Doctorate</v>
      </c>
      <c r="O644" s="2" t="str">
        <f t="shared" si="158"/>
        <v>Doctorate</v>
      </c>
      <c r="P644" s="4">
        <v>22891</v>
      </c>
      <c r="Q644" s="4">
        <f t="shared" si="159"/>
        <v>22891</v>
      </c>
      <c r="R644" s="18">
        <f t="shared" si="160"/>
        <v>0.57643977739165475</v>
      </c>
      <c r="S644" s="18" t="str">
        <f t="shared" si="161"/>
        <v>Moderate Borrower</v>
      </c>
      <c r="T644" s="3">
        <v>48</v>
      </c>
      <c r="U644" s="3">
        <f t="shared" si="162"/>
        <v>48</v>
      </c>
      <c r="V644" s="5" t="s">
        <v>22</v>
      </c>
      <c r="W644" s="5" t="s">
        <v>27</v>
      </c>
      <c r="X644" s="4">
        <v>786</v>
      </c>
      <c r="Y644" s="18">
        <v>0.25861710799999998</v>
      </c>
      <c r="Z644" s="5" t="s">
        <v>34</v>
      </c>
      <c r="AA644" s="3">
        <v>28</v>
      </c>
      <c r="AB644" s="4">
        <v>1185</v>
      </c>
      <c r="AC644" s="4">
        <v>3309.25</v>
      </c>
      <c r="AD644" s="4" t="str">
        <f t="shared" si="163"/>
        <v>Low Income</v>
      </c>
      <c r="AE644" s="4">
        <v>128059</v>
      </c>
      <c r="AF644" s="18">
        <v>0.22518505599999999</v>
      </c>
      <c r="AG644" s="3">
        <v>0</v>
      </c>
      <c r="AH644" s="3">
        <v>48</v>
      </c>
      <c r="AI644" s="2" t="str">
        <f t="shared" si="164"/>
        <v>Medium Risk</v>
      </c>
    </row>
    <row r="645" spans="1:35" x14ac:dyDescent="0.25">
      <c r="A645" s="6">
        <v>43744</v>
      </c>
      <c r="B645" s="3">
        <v>21</v>
      </c>
      <c r="C645" s="3" t="str">
        <f t="shared" si="150"/>
        <v>Young</v>
      </c>
      <c r="E645" s="4">
        <f t="shared" si="151"/>
        <v>60284.000004000001</v>
      </c>
      <c r="F645" s="3">
        <v>497</v>
      </c>
      <c r="G645" s="3">
        <f t="shared" si="152"/>
        <v>497</v>
      </c>
      <c r="H645" s="3" t="str">
        <f t="shared" si="153"/>
        <v>Fair</v>
      </c>
      <c r="I645" s="5" t="s">
        <v>20</v>
      </c>
      <c r="J645" s="2" t="str">
        <f t="shared" si="154"/>
        <v>Employed</v>
      </c>
      <c r="K645" s="2" t="str">
        <f t="shared" si="155"/>
        <v>Employed</v>
      </c>
      <c r="L645" s="2" t="str">
        <f t="shared" si="156"/>
        <v>Employed</v>
      </c>
      <c r="M645" s="5" t="s">
        <v>32</v>
      </c>
      <c r="N645" s="2" t="str">
        <f t="shared" si="157"/>
        <v>High School</v>
      </c>
      <c r="O645" s="2" t="str">
        <f t="shared" si="158"/>
        <v>High School</v>
      </c>
      <c r="P645" s="4">
        <v>21401</v>
      </c>
      <c r="Q645" s="4">
        <f t="shared" si="159"/>
        <v>21401</v>
      </c>
      <c r="R645" s="18">
        <f t="shared" si="160"/>
        <v>0.35500298584334133</v>
      </c>
      <c r="S645" s="18" t="str">
        <f t="shared" si="161"/>
        <v>Conservative Borrower</v>
      </c>
      <c r="U645" s="3">
        <f t="shared" si="162"/>
        <v>53.406593406593409</v>
      </c>
      <c r="V645" s="5" t="s">
        <v>26</v>
      </c>
      <c r="W645" s="5" t="s">
        <v>27</v>
      </c>
      <c r="X645" s="4">
        <v>324</v>
      </c>
      <c r="Y645" s="18">
        <v>8.6502069000000001E-2</v>
      </c>
      <c r="Z645" s="5" t="s">
        <v>34</v>
      </c>
      <c r="AA645" s="3">
        <v>33</v>
      </c>
      <c r="AB645" s="4">
        <v>1513</v>
      </c>
      <c r="AC645" s="4">
        <v>5023.6666670000004</v>
      </c>
      <c r="AD645" s="4" t="str">
        <f t="shared" si="163"/>
        <v>Medium Income</v>
      </c>
      <c r="AE645" s="4">
        <v>55921</v>
      </c>
      <c r="AF645" s="18">
        <v>0.27851581800000003</v>
      </c>
      <c r="AG645" s="3">
        <v>0</v>
      </c>
      <c r="AH645" s="3">
        <v>47</v>
      </c>
      <c r="AI645" s="2" t="str">
        <f t="shared" si="164"/>
        <v>Medium Risk</v>
      </c>
    </row>
    <row r="646" spans="1:35" x14ac:dyDescent="0.25">
      <c r="A646" s="6">
        <v>43745</v>
      </c>
      <c r="B646" s="3">
        <v>37</v>
      </c>
      <c r="C646" s="3" t="str">
        <f t="shared" si="150"/>
        <v>Mid</v>
      </c>
      <c r="D646" s="4">
        <v>80125</v>
      </c>
      <c r="E646" s="4">
        <f t="shared" si="151"/>
        <v>80125</v>
      </c>
      <c r="F646" s="3">
        <v>642</v>
      </c>
      <c r="G646" s="3">
        <f t="shared" si="152"/>
        <v>642</v>
      </c>
      <c r="H646" s="3" t="str">
        <f t="shared" si="153"/>
        <v>Good</v>
      </c>
      <c r="I646" s="5" t="s">
        <v>45</v>
      </c>
      <c r="J646" s="2" t="str">
        <f t="shared" si="154"/>
        <v>Unemployed</v>
      </c>
      <c r="K646" s="2" t="str">
        <f t="shared" si="155"/>
        <v>Unemployed</v>
      </c>
      <c r="L646" s="2" t="str">
        <f t="shared" si="156"/>
        <v>Unemployed</v>
      </c>
      <c r="M646" s="5" t="s">
        <v>29</v>
      </c>
      <c r="N646" s="2" t="str">
        <f t="shared" si="157"/>
        <v>Bachelor</v>
      </c>
      <c r="O646" s="2" t="str">
        <f t="shared" si="158"/>
        <v>Bachelor</v>
      </c>
      <c r="P646" s="4">
        <v>9578</v>
      </c>
      <c r="Q646" s="4">
        <f t="shared" si="159"/>
        <v>9578</v>
      </c>
      <c r="R646" s="18">
        <f t="shared" si="160"/>
        <v>0.11953822152886115</v>
      </c>
      <c r="S646" s="18" t="str">
        <f t="shared" si="161"/>
        <v>Conservative Borrower</v>
      </c>
      <c r="T646" s="3">
        <v>120</v>
      </c>
      <c r="U646" s="3">
        <f t="shared" si="162"/>
        <v>120</v>
      </c>
      <c r="V646" s="5" t="s">
        <v>22</v>
      </c>
      <c r="W646" s="5" t="s">
        <v>23</v>
      </c>
      <c r="X646" s="4">
        <v>207</v>
      </c>
      <c r="Y646" s="18">
        <v>0.17543673600000001</v>
      </c>
      <c r="Z646" s="5" t="s">
        <v>34</v>
      </c>
      <c r="AA646" s="3">
        <v>30</v>
      </c>
      <c r="AB646" s="4">
        <v>6925</v>
      </c>
      <c r="AC646" s="4">
        <v>6677.0833329999996</v>
      </c>
      <c r="AD646" s="4" t="str">
        <f t="shared" si="163"/>
        <v>Medium Income</v>
      </c>
      <c r="AE646" s="4">
        <v>108247</v>
      </c>
      <c r="AF646" s="18">
        <v>0.23304758</v>
      </c>
      <c r="AG646" s="3">
        <v>1</v>
      </c>
      <c r="AH646" s="3">
        <v>36.799999999999997</v>
      </c>
      <c r="AI646" s="2" t="str">
        <f t="shared" si="164"/>
        <v>Low Risk</v>
      </c>
    </row>
    <row r="647" spans="1:35" x14ac:dyDescent="0.25">
      <c r="A647" s="6">
        <v>43746</v>
      </c>
      <c r="B647" s="3">
        <v>36</v>
      </c>
      <c r="C647" s="3" t="str">
        <f t="shared" si="150"/>
        <v>Mid</v>
      </c>
      <c r="D647" s="4">
        <v>44970</v>
      </c>
      <c r="E647" s="4">
        <f t="shared" si="151"/>
        <v>44970</v>
      </c>
      <c r="F647" s="3">
        <v>587</v>
      </c>
      <c r="G647" s="3">
        <f t="shared" si="152"/>
        <v>587</v>
      </c>
      <c r="H647" s="3" t="str">
        <f t="shared" si="153"/>
        <v>Good</v>
      </c>
      <c r="I647" s="5" t="s">
        <v>20</v>
      </c>
      <c r="J647" s="2" t="str">
        <f t="shared" si="154"/>
        <v>Employed</v>
      </c>
      <c r="K647" s="2" t="str">
        <f t="shared" si="155"/>
        <v>Employed</v>
      </c>
      <c r="L647" s="2" t="str">
        <f t="shared" si="156"/>
        <v>Employed</v>
      </c>
      <c r="M647" s="5" t="s">
        <v>32</v>
      </c>
      <c r="N647" s="2" t="str">
        <f t="shared" si="157"/>
        <v>High School</v>
      </c>
      <c r="O647" s="2" t="str">
        <f t="shared" si="158"/>
        <v>High School</v>
      </c>
      <c r="P647" s="4">
        <v>40175</v>
      </c>
      <c r="Q647" s="4">
        <f t="shared" si="159"/>
        <v>40175</v>
      </c>
      <c r="R647" s="18">
        <f t="shared" si="160"/>
        <v>0.89337336001778966</v>
      </c>
      <c r="S647" s="18" t="str">
        <f t="shared" si="161"/>
        <v>Moderate Borrower</v>
      </c>
      <c r="T647" s="3">
        <v>84</v>
      </c>
      <c r="U647" s="3">
        <f t="shared" si="162"/>
        <v>84</v>
      </c>
      <c r="V647" s="5" t="s">
        <v>22</v>
      </c>
      <c r="W647" s="5" t="s">
        <v>23</v>
      </c>
      <c r="X647" s="4">
        <v>368</v>
      </c>
      <c r="Y647" s="18">
        <v>0.385467636</v>
      </c>
      <c r="Z647" s="5" t="s">
        <v>24</v>
      </c>
      <c r="AA647" s="3">
        <v>31</v>
      </c>
      <c r="AB647" s="4">
        <v>7059</v>
      </c>
      <c r="AC647" s="4">
        <v>3747.5</v>
      </c>
      <c r="AD647" s="4" t="str">
        <f t="shared" si="163"/>
        <v>Low Income</v>
      </c>
      <c r="AE647" s="4">
        <v>12863</v>
      </c>
      <c r="AF647" s="18">
        <v>0.290500445</v>
      </c>
      <c r="AG647" s="3">
        <v>0</v>
      </c>
      <c r="AH647" s="3">
        <v>54</v>
      </c>
      <c r="AI647" s="2" t="str">
        <f t="shared" si="164"/>
        <v>Medium Risk</v>
      </c>
    </row>
    <row r="648" spans="1:35" x14ac:dyDescent="0.25">
      <c r="A648" s="6">
        <v>43747</v>
      </c>
      <c r="B648" s="3">
        <v>18</v>
      </c>
      <c r="C648" s="3" t="str">
        <f t="shared" si="150"/>
        <v>Young</v>
      </c>
      <c r="D648" s="4">
        <v>63764</v>
      </c>
      <c r="E648" s="4">
        <f t="shared" si="151"/>
        <v>63764</v>
      </c>
      <c r="F648" s="3">
        <v>565</v>
      </c>
      <c r="G648" s="3">
        <f t="shared" si="152"/>
        <v>565</v>
      </c>
      <c r="H648" s="3" t="str">
        <f t="shared" si="153"/>
        <v>Good</v>
      </c>
      <c r="I648" s="5" t="s">
        <v>20</v>
      </c>
      <c r="J648" s="2" t="str">
        <f t="shared" si="154"/>
        <v>Employed</v>
      </c>
      <c r="K648" s="2" t="str">
        <f t="shared" si="155"/>
        <v>Employed</v>
      </c>
      <c r="L648" s="2" t="str">
        <f t="shared" si="156"/>
        <v>Employed</v>
      </c>
      <c r="M648" s="5" t="s">
        <v>29</v>
      </c>
      <c r="N648" s="2" t="str">
        <f t="shared" si="157"/>
        <v>Bachelor</v>
      </c>
      <c r="O648" s="2" t="str">
        <f t="shared" si="158"/>
        <v>Bachelor</v>
      </c>
      <c r="P648" s="4">
        <v>23507</v>
      </c>
      <c r="Q648" s="4">
        <f t="shared" si="159"/>
        <v>23507</v>
      </c>
      <c r="R648" s="18">
        <f t="shared" si="160"/>
        <v>0.36865629508813752</v>
      </c>
      <c r="S648" s="18" t="str">
        <f t="shared" si="161"/>
        <v>Conservative Borrower</v>
      </c>
      <c r="T648" s="3">
        <v>24</v>
      </c>
      <c r="U648" s="3">
        <f t="shared" si="162"/>
        <v>24</v>
      </c>
      <c r="V648" s="5" t="s">
        <v>26</v>
      </c>
      <c r="W648" s="5" t="s">
        <v>34</v>
      </c>
      <c r="X648" s="4">
        <v>359</v>
      </c>
      <c r="Y648" s="18">
        <v>0.45235550600000002</v>
      </c>
      <c r="Z648" s="5" t="s">
        <v>34</v>
      </c>
      <c r="AA648" s="3">
        <v>26</v>
      </c>
      <c r="AB648" s="4">
        <v>2150</v>
      </c>
      <c r="AC648" s="4">
        <v>5313.6666670000004</v>
      </c>
      <c r="AD648" s="4" t="str">
        <f t="shared" si="163"/>
        <v>Medium Income</v>
      </c>
      <c r="AE648" s="4">
        <v>4310</v>
      </c>
      <c r="AF648" s="18">
        <v>0.22767253100000001</v>
      </c>
      <c r="AG648" s="3">
        <v>0</v>
      </c>
      <c r="AH648" s="3">
        <v>55</v>
      </c>
      <c r="AI648" s="2" t="str">
        <f t="shared" si="164"/>
        <v>High Risk</v>
      </c>
    </row>
    <row r="649" spans="1:35" x14ac:dyDescent="0.25">
      <c r="A649" s="6">
        <v>43748</v>
      </c>
      <c r="B649" s="3">
        <v>39</v>
      </c>
      <c r="C649" s="3" t="str">
        <f t="shared" si="150"/>
        <v>Mid</v>
      </c>
      <c r="D649" s="4">
        <v>22669</v>
      </c>
      <c r="E649" s="4">
        <f t="shared" si="151"/>
        <v>22669</v>
      </c>
      <c r="F649" s="3">
        <v>604</v>
      </c>
      <c r="G649" s="3">
        <f t="shared" si="152"/>
        <v>604</v>
      </c>
      <c r="H649" s="3" t="str">
        <f t="shared" si="153"/>
        <v>Good</v>
      </c>
      <c r="I649" s="5" t="s">
        <v>20</v>
      </c>
      <c r="J649" s="2" t="str">
        <f t="shared" si="154"/>
        <v>Employed</v>
      </c>
      <c r="K649" s="2" t="str">
        <f t="shared" si="155"/>
        <v>Employed</v>
      </c>
      <c r="L649" s="2" t="str">
        <f t="shared" si="156"/>
        <v>Employed</v>
      </c>
      <c r="M649" s="5" t="s">
        <v>29</v>
      </c>
      <c r="N649" s="2" t="str">
        <f t="shared" si="157"/>
        <v>Bachelor</v>
      </c>
      <c r="O649" s="2" t="str">
        <f t="shared" si="158"/>
        <v>Bachelor</v>
      </c>
      <c r="P649" s="4">
        <v>14958</v>
      </c>
      <c r="Q649" s="4">
        <f t="shared" si="159"/>
        <v>14958</v>
      </c>
      <c r="R649" s="18">
        <f t="shared" si="160"/>
        <v>0.65984383960474657</v>
      </c>
      <c r="S649" s="18" t="str">
        <f t="shared" si="161"/>
        <v>Moderate Borrower</v>
      </c>
      <c r="T649" s="3">
        <v>36</v>
      </c>
      <c r="U649" s="3">
        <f t="shared" si="162"/>
        <v>36</v>
      </c>
      <c r="V649" s="5" t="s">
        <v>22</v>
      </c>
      <c r="W649" s="5" t="s">
        <v>27</v>
      </c>
      <c r="X649" s="4">
        <v>426</v>
      </c>
      <c r="Y649" s="18">
        <v>0.108809935</v>
      </c>
      <c r="Z649" s="5" t="s">
        <v>31</v>
      </c>
      <c r="AA649" s="3">
        <v>19</v>
      </c>
      <c r="AB649" s="4">
        <v>6549</v>
      </c>
      <c r="AC649" s="4">
        <v>1889.083333</v>
      </c>
      <c r="AD649" s="4" t="str">
        <f t="shared" si="163"/>
        <v>Low Income</v>
      </c>
      <c r="AE649" s="4">
        <v>9878</v>
      </c>
      <c r="AF649" s="18">
        <v>0.209963701</v>
      </c>
      <c r="AG649" s="3">
        <v>0</v>
      </c>
      <c r="AH649" s="3">
        <v>49</v>
      </c>
      <c r="AI649" s="2" t="str">
        <f t="shared" si="164"/>
        <v>Medium Risk</v>
      </c>
    </row>
    <row r="650" spans="1:35" x14ac:dyDescent="0.25">
      <c r="A650" s="6">
        <v>43749</v>
      </c>
      <c r="B650" s="3">
        <v>37</v>
      </c>
      <c r="C650" s="3" t="str">
        <f t="shared" si="150"/>
        <v>Mid</v>
      </c>
      <c r="D650" s="4">
        <v>29503</v>
      </c>
      <c r="E650" s="4">
        <f t="shared" si="151"/>
        <v>29503</v>
      </c>
      <c r="F650" s="3">
        <v>576</v>
      </c>
      <c r="G650" s="3">
        <f t="shared" si="152"/>
        <v>576</v>
      </c>
      <c r="H650" s="3" t="str">
        <f t="shared" si="153"/>
        <v>Good</v>
      </c>
      <c r="I650" s="5" t="s">
        <v>20</v>
      </c>
      <c r="J650" s="2" t="str">
        <f t="shared" si="154"/>
        <v>Employed</v>
      </c>
      <c r="K650" s="2" t="str">
        <f t="shared" si="155"/>
        <v>Employed</v>
      </c>
      <c r="L650" s="2" t="str">
        <f t="shared" si="156"/>
        <v>Employed</v>
      </c>
      <c r="M650" s="5" t="s">
        <v>32</v>
      </c>
      <c r="N650" s="2" t="str">
        <f t="shared" si="157"/>
        <v>High School</v>
      </c>
      <c r="O650" s="2" t="str">
        <f t="shared" si="158"/>
        <v>High School</v>
      </c>
      <c r="P650" s="4">
        <v>18886</v>
      </c>
      <c r="Q650" s="4">
        <f t="shared" si="159"/>
        <v>18886</v>
      </c>
      <c r="R650" s="18">
        <f t="shared" si="160"/>
        <v>0.64013829102125208</v>
      </c>
      <c r="S650" s="18" t="str">
        <f t="shared" si="161"/>
        <v>Moderate Borrower</v>
      </c>
      <c r="T650" s="3">
        <v>60</v>
      </c>
      <c r="U650" s="3">
        <f t="shared" si="162"/>
        <v>60</v>
      </c>
      <c r="V650" s="5" t="s">
        <v>22</v>
      </c>
      <c r="W650" s="5" t="s">
        <v>27</v>
      </c>
      <c r="X650" s="4">
        <v>527</v>
      </c>
      <c r="Y650" s="18">
        <v>0.25157162900000002</v>
      </c>
      <c r="Z650" s="5" t="s">
        <v>28</v>
      </c>
      <c r="AA650" s="3">
        <v>27</v>
      </c>
      <c r="AB650" s="4">
        <v>16163</v>
      </c>
      <c r="AC650" s="4">
        <v>2458.583333</v>
      </c>
      <c r="AD650" s="4" t="str">
        <f t="shared" si="163"/>
        <v>Low Income</v>
      </c>
      <c r="AE650" s="4">
        <v>282765</v>
      </c>
      <c r="AF650" s="18">
        <v>0.23602541499999999</v>
      </c>
      <c r="AG650" s="3">
        <v>0</v>
      </c>
      <c r="AH650" s="3">
        <v>51</v>
      </c>
      <c r="AI650" s="2" t="str">
        <f t="shared" si="164"/>
        <v>Medium Risk</v>
      </c>
    </row>
    <row r="651" spans="1:35" x14ac:dyDescent="0.25">
      <c r="A651" s="6">
        <v>43750</v>
      </c>
      <c r="B651" s="3">
        <v>48</v>
      </c>
      <c r="C651" s="3" t="str">
        <f t="shared" si="150"/>
        <v>Senior</v>
      </c>
      <c r="D651" s="4">
        <v>167579</v>
      </c>
      <c r="E651" s="4">
        <f t="shared" si="151"/>
        <v>167579</v>
      </c>
      <c r="F651" s="3">
        <v>623</v>
      </c>
      <c r="G651" s="3">
        <f t="shared" si="152"/>
        <v>623</v>
      </c>
      <c r="H651" s="3" t="str">
        <f t="shared" si="153"/>
        <v>Good</v>
      </c>
      <c r="I651" s="5" t="s">
        <v>20</v>
      </c>
      <c r="J651" s="2" t="str">
        <f t="shared" si="154"/>
        <v>Employed</v>
      </c>
      <c r="K651" s="2" t="str">
        <f t="shared" si="155"/>
        <v>Employed</v>
      </c>
      <c r="L651" s="2" t="str">
        <f t="shared" si="156"/>
        <v>Employed</v>
      </c>
      <c r="M651" s="5" t="s">
        <v>21</v>
      </c>
      <c r="N651" s="2" t="str">
        <f t="shared" si="157"/>
        <v>Master</v>
      </c>
      <c r="O651" s="2" t="str">
        <f t="shared" si="158"/>
        <v>Master</v>
      </c>
      <c r="P651" s="4">
        <v>12674</v>
      </c>
      <c r="Q651" s="4">
        <f t="shared" si="159"/>
        <v>12674</v>
      </c>
      <c r="R651" s="18">
        <f t="shared" si="160"/>
        <v>7.5630001372487002E-2</v>
      </c>
      <c r="S651" s="18" t="str">
        <f t="shared" si="161"/>
        <v>Conservative Borrower</v>
      </c>
      <c r="T651" s="3">
        <v>60</v>
      </c>
      <c r="U651" s="3">
        <f t="shared" si="162"/>
        <v>60</v>
      </c>
      <c r="V651" s="5" t="s">
        <v>22</v>
      </c>
      <c r="W651" s="5" t="s">
        <v>27</v>
      </c>
      <c r="X651" s="4">
        <v>1230</v>
      </c>
      <c r="Y651" s="18">
        <v>0.232099834</v>
      </c>
      <c r="Z651" s="5" t="s">
        <v>24</v>
      </c>
      <c r="AA651" s="3">
        <v>24</v>
      </c>
      <c r="AB651" s="4">
        <v>7317</v>
      </c>
      <c r="AC651" s="4">
        <v>13964.916670000001</v>
      </c>
      <c r="AD651" s="4" t="str">
        <f t="shared" si="163"/>
        <v>High Income</v>
      </c>
      <c r="AE651" s="4">
        <v>8655</v>
      </c>
      <c r="AF651" s="18">
        <v>0.24740880000000001</v>
      </c>
      <c r="AG651" s="3">
        <v>1</v>
      </c>
      <c r="AH651" s="3">
        <v>37.6</v>
      </c>
      <c r="AI651" s="2" t="str">
        <f t="shared" si="164"/>
        <v>Low Risk</v>
      </c>
    </row>
    <row r="652" spans="1:35" x14ac:dyDescent="0.25">
      <c r="A652" s="6">
        <v>43751</v>
      </c>
      <c r="B652" s="3">
        <v>62</v>
      </c>
      <c r="C652" s="3" t="str">
        <f t="shared" si="150"/>
        <v>Old</v>
      </c>
      <c r="D652" s="4">
        <v>15000</v>
      </c>
      <c r="E652" s="4">
        <f t="shared" si="151"/>
        <v>15000</v>
      </c>
      <c r="F652" s="3">
        <v>577</v>
      </c>
      <c r="G652" s="3">
        <f t="shared" si="152"/>
        <v>577</v>
      </c>
      <c r="H652" s="3" t="str">
        <f t="shared" si="153"/>
        <v>Good</v>
      </c>
      <c r="I652" s="5" t="s">
        <v>20</v>
      </c>
      <c r="J652" s="2" t="str">
        <f t="shared" si="154"/>
        <v>Employed</v>
      </c>
      <c r="K652" s="2" t="str">
        <f t="shared" si="155"/>
        <v>Employed</v>
      </c>
      <c r="L652" s="2" t="str">
        <f t="shared" si="156"/>
        <v>Employed</v>
      </c>
      <c r="M652" s="5" t="s">
        <v>29</v>
      </c>
      <c r="N652" s="2" t="str">
        <f t="shared" si="157"/>
        <v>Bachelor</v>
      </c>
      <c r="O652" s="2" t="str">
        <f t="shared" si="158"/>
        <v>Bachelor</v>
      </c>
      <c r="P652" s="4">
        <v>27612</v>
      </c>
      <c r="Q652" s="4">
        <f t="shared" si="159"/>
        <v>27612</v>
      </c>
      <c r="R652" s="18">
        <f t="shared" si="160"/>
        <v>1.8408</v>
      </c>
      <c r="S652" s="18" t="str">
        <f t="shared" si="161"/>
        <v>Aggressive Borrower</v>
      </c>
      <c r="T652" s="3">
        <v>24</v>
      </c>
      <c r="U652" s="3">
        <f t="shared" si="162"/>
        <v>24</v>
      </c>
      <c r="V652" s="5" t="s">
        <v>26</v>
      </c>
      <c r="W652" s="5" t="s">
        <v>30</v>
      </c>
      <c r="X652" s="4">
        <v>310</v>
      </c>
      <c r="Y652" s="18">
        <v>0.27531768299999998</v>
      </c>
      <c r="Z652" s="5" t="s">
        <v>38</v>
      </c>
      <c r="AA652" s="3">
        <v>24</v>
      </c>
      <c r="AB652" s="4">
        <v>948</v>
      </c>
      <c r="AC652" s="4">
        <v>1250</v>
      </c>
      <c r="AD652" s="4" t="str">
        <f t="shared" si="163"/>
        <v>Low Income</v>
      </c>
      <c r="AE652" s="4">
        <v>61201</v>
      </c>
      <c r="AF652" s="18">
        <v>0.20203817099999999</v>
      </c>
      <c r="AG652" s="3">
        <v>0</v>
      </c>
      <c r="AH652" s="3">
        <v>55</v>
      </c>
      <c r="AI652" s="2" t="str">
        <f t="shared" si="164"/>
        <v>High Risk</v>
      </c>
    </row>
    <row r="653" spans="1:35" x14ac:dyDescent="0.25">
      <c r="A653" s="6">
        <v>43752</v>
      </c>
      <c r="B653" s="3">
        <v>53</v>
      </c>
      <c r="C653" s="3" t="str">
        <f t="shared" si="150"/>
        <v>Senior</v>
      </c>
      <c r="D653" s="4">
        <v>38978</v>
      </c>
      <c r="E653" s="4">
        <f t="shared" si="151"/>
        <v>38978</v>
      </c>
      <c r="F653" s="3">
        <v>624</v>
      </c>
      <c r="G653" s="3">
        <f t="shared" si="152"/>
        <v>624</v>
      </c>
      <c r="H653" s="3" t="str">
        <f t="shared" si="153"/>
        <v>Good</v>
      </c>
      <c r="I653" s="5" t="s">
        <v>20</v>
      </c>
      <c r="J653" s="2" t="str">
        <f t="shared" si="154"/>
        <v>Employed</v>
      </c>
      <c r="K653" s="2" t="str">
        <f t="shared" si="155"/>
        <v>Employed</v>
      </c>
      <c r="L653" s="2" t="str">
        <f t="shared" si="156"/>
        <v>Employed</v>
      </c>
      <c r="M653" s="5" t="s">
        <v>41</v>
      </c>
      <c r="N653" s="2" t="str">
        <f t="shared" si="157"/>
        <v>Doctorate</v>
      </c>
      <c r="O653" s="2" t="str">
        <f t="shared" si="158"/>
        <v>Doctorate</v>
      </c>
      <c r="P653" s="4">
        <v>16179</v>
      </c>
      <c r="Q653" s="4">
        <f t="shared" si="159"/>
        <v>16179</v>
      </c>
      <c r="R653" s="18">
        <f t="shared" si="160"/>
        <v>0.41508030170865617</v>
      </c>
      <c r="S653" s="18" t="str">
        <f t="shared" si="161"/>
        <v>Conservative Borrower</v>
      </c>
      <c r="T653" s="3">
        <v>60</v>
      </c>
      <c r="U653" s="3">
        <f t="shared" si="162"/>
        <v>60</v>
      </c>
      <c r="V653" s="5" t="s">
        <v>22</v>
      </c>
      <c r="W653" s="5" t="s">
        <v>30</v>
      </c>
      <c r="X653" s="4">
        <v>437</v>
      </c>
      <c r="Y653" s="18">
        <v>0.17649115500000001</v>
      </c>
      <c r="Z653" s="5" t="s">
        <v>31</v>
      </c>
      <c r="AA653" s="3">
        <v>26</v>
      </c>
      <c r="AB653" s="4">
        <v>1062</v>
      </c>
      <c r="AC653" s="4">
        <v>3248.166667</v>
      </c>
      <c r="AD653" s="4" t="str">
        <f t="shared" si="163"/>
        <v>Low Income</v>
      </c>
      <c r="AE653" s="4">
        <v>4136</v>
      </c>
      <c r="AF653" s="18">
        <v>0.20810232300000001</v>
      </c>
      <c r="AG653" s="3">
        <v>0</v>
      </c>
      <c r="AH653" s="3">
        <v>51</v>
      </c>
      <c r="AI653" s="2" t="str">
        <f t="shared" si="164"/>
        <v>Medium Risk</v>
      </c>
    </row>
    <row r="654" spans="1:35" x14ac:dyDescent="0.25">
      <c r="A654" s="6">
        <v>43753</v>
      </c>
      <c r="B654" s="3">
        <v>36</v>
      </c>
      <c r="C654" s="3" t="str">
        <f t="shared" si="150"/>
        <v>Mid</v>
      </c>
      <c r="D654" s="4">
        <v>19546</v>
      </c>
      <c r="E654" s="4">
        <f t="shared" si="151"/>
        <v>19546</v>
      </c>
      <c r="F654" s="3">
        <v>501</v>
      </c>
      <c r="G654" s="3">
        <f t="shared" si="152"/>
        <v>501</v>
      </c>
      <c r="H654" s="3" t="str">
        <f t="shared" si="153"/>
        <v>Fair</v>
      </c>
      <c r="I654" s="5" t="s">
        <v>20</v>
      </c>
      <c r="J654" s="2" t="str">
        <f t="shared" si="154"/>
        <v>Employed</v>
      </c>
      <c r="K654" s="2" t="str">
        <f t="shared" si="155"/>
        <v>Employed</v>
      </c>
      <c r="L654" s="2" t="str">
        <f t="shared" si="156"/>
        <v>Employed</v>
      </c>
      <c r="M654" s="5" t="s">
        <v>32</v>
      </c>
      <c r="N654" s="2" t="str">
        <f t="shared" si="157"/>
        <v>High School</v>
      </c>
      <c r="O654" s="2" t="str">
        <f t="shared" si="158"/>
        <v>High School</v>
      </c>
      <c r="P654" s="4">
        <v>19910</v>
      </c>
      <c r="Q654" s="4">
        <f t="shared" si="159"/>
        <v>19910</v>
      </c>
      <c r="R654" s="18">
        <f t="shared" si="160"/>
        <v>1.01862273610969</v>
      </c>
      <c r="S654" s="18" t="str">
        <f t="shared" si="161"/>
        <v>Aggressive Borrower</v>
      </c>
      <c r="T654" s="3">
        <v>120</v>
      </c>
      <c r="U654" s="3">
        <f t="shared" si="162"/>
        <v>120</v>
      </c>
      <c r="V654" s="5" t="s">
        <v>26</v>
      </c>
      <c r="W654" s="5" t="s">
        <v>27</v>
      </c>
      <c r="X654" s="4">
        <v>136</v>
      </c>
      <c r="Y654" s="18">
        <v>0.16176947799999999</v>
      </c>
      <c r="Z654" s="5" t="s">
        <v>24</v>
      </c>
      <c r="AA654" s="3">
        <v>22</v>
      </c>
      <c r="AB654" s="4">
        <v>5440</v>
      </c>
      <c r="AC654" s="4">
        <v>1628.833333</v>
      </c>
      <c r="AD654" s="4" t="str">
        <f t="shared" si="163"/>
        <v>Low Income</v>
      </c>
      <c r="AE654" s="4">
        <v>3378</v>
      </c>
      <c r="AF654" s="18">
        <v>0.32395949499999999</v>
      </c>
      <c r="AG654" s="3">
        <v>0</v>
      </c>
      <c r="AH654" s="3">
        <v>51</v>
      </c>
      <c r="AI654" s="2" t="str">
        <f t="shared" si="164"/>
        <v>Medium Risk</v>
      </c>
    </row>
    <row r="655" spans="1:35" x14ac:dyDescent="0.25">
      <c r="A655" s="6">
        <v>43754</v>
      </c>
      <c r="B655" s="3">
        <v>26</v>
      </c>
      <c r="C655" s="3" t="str">
        <f t="shared" si="150"/>
        <v>Mid</v>
      </c>
      <c r="D655" s="4">
        <v>43237</v>
      </c>
      <c r="E655" s="4">
        <f t="shared" si="151"/>
        <v>43237</v>
      </c>
      <c r="F655" s="3">
        <v>548</v>
      </c>
      <c r="G655" s="3">
        <f t="shared" si="152"/>
        <v>548</v>
      </c>
      <c r="H655" s="3" t="str">
        <f t="shared" si="153"/>
        <v>Fair</v>
      </c>
      <c r="I655" s="5" t="s">
        <v>20</v>
      </c>
      <c r="J655" s="2" t="str">
        <f t="shared" si="154"/>
        <v>Employed</v>
      </c>
      <c r="K655" s="2" t="str">
        <f t="shared" si="155"/>
        <v>Employed</v>
      </c>
      <c r="L655" s="2" t="str">
        <f t="shared" si="156"/>
        <v>Employed</v>
      </c>
      <c r="M655" s="5" t="s">
        <v>25</v>
      </c>
      <c r="N655" s="2" t="str">
        <f t="shared" si="157"/>
        <v>Associate</v>
      </c>
      <c r="O655" s="2" t="str">
        <f t="shared" si="158"/>
        <v>Associate</v>
      </c>
      <c r="P655" s="4">
        <v>18672</v>
      </c>
      <c r="Q655" s="4">
        <f t="shared" si="159"/>
        <v>18672</v>
      </c>
      <c r="R655" s="18">
        <f t="shared" si="160"/>
        <v>0.43185234868284106</v>
      </c>
      <c r="S655" s="18" t="str">
        <f t="shared" si="161"/>
        <v>Conservative Borrower</v>
      </c>
      <c r="T655" s="3">
        <v>48</v>
      </c>
      <c r="U655" s="3">
        <f t="shared" si="162"/>
        <v>48</v>
      </c>
      <c r="V655" s="5" t="s">
        <v>35</v>
      </c>
      <c r="W655" s="5" t="s">
        <v>23</v>
      </c>
      <c r="X655" s="4">
        <v>370</v>
      </c>
      <c r="Y655" s="18">
        <v>9.4254968999999994E-2</v>
      </c>
      <c r="Z655" s="5" t="s">
        <v>38</v>
      </c>
      <c r="AA655" s="3">
        <v>18</v>
      </c>
      <c r="AB655" s="4">
        <v>16493</v>
      </c>
      <c r="AC655" s="4">
        <v>3603.083333</v>
      </c>
      <c r="AD655" s="4" t="str">
        <f t="shared" si="163"/>
        <v>Low Income</v>
      </c>
      <c r="AE655" s="4">
        <v>4746</v>
      </c>
      <c r="AF655" s="18">
        <v>0.20778322199999999</v>
      </c>
      <c r="AG655" s="3">
        <v>0</v>
      </c>
      <c r="AH655" s="3">
        <v>68</v>
      </c>
      <c r="AI655" s="2" t="str">
        <f t="shared" si="164"/>
        <v>High Risk</v>
      </c>
    </row>
    <row r="656" spans="1:35" x14ac:dyDescent="0.25">
      <c r="A656" s="6">
        <v>43755</v>
      </c>
      <c r="B656" s="3">
        <v>70</v>
      </c>
      <c r="C656" s="3" t="str">
        <f t="shared" si="150"/>
        <v>Old</v>
      </c>
      <c r="D656" s="4">
        <v>114947</v>
      </c>
      <c r="E656" s="4">
        <f t="shared" si="151"/>
        <v>114947</v>
      </c>
      <c r="F656" s="3">
        <v>661</v>
      </c>
      <c r="G656" s="3">
        <f t="shared" si="152"/>
        <v>661</v>
      </c>
      <c r="H656" s="3" t="str">
        <f t="shared" si="153"/>
        <v>Excellent</v>
      </c>
      <c r="I656" s="5" t="s">
        <v>20</v>
      </c>
      <c r="J656" s="2" t="str">
        <f t="shared" si="154"/>
        <v>Employed</v>
      </c>
      <c r="K656" s="2" t="str">
        <f t="shared" si="155"/>
        <v>Employed</v>
      </c>
      <c r="L656" s="2" t="str">
        <f t="shared" si="156"/>
        <v>Employed</v>
      </c>
      <c r="M656" s="5" t="s">
        <v>41</v>
      </c>
      <c r="N656" s="2" t="str">
        <f t="shared" si="157"/>
        <v>Doctorate</v>
      </c>
      <c r="O656" s="2" t="str">
        <f t="shared" si="158"/>
        <v>Doctorate</v>
      </c>
      <c r="P656" s="4">
        <v>46798</v>
      </c>
      <c r="Q656" s="4">
        <f t="shared" si="159"/>
        <v>46798</v>
      </c>
      <c r="R656" s="18">
        <f t="shared" si="160"/>
        <v>0.40712676276892829</v>
      </c>
      <c r="S656" s="18" t="str">
        <f t="shared" si="161"/>
        <v>Conservative Borrower</v>
      </c>
      <c r="T656" s="3">
        <v>36</v>
      </c>
      <c r="U656" s="3">
        <f t="shared" si="162"/>
        <v>36</v>
      </c>
      <c r="V656" s="5" t="s">
        <v>26</v>
      </c>
      <c r="W656" s="5" t="s">
        <v>27</v>
      </c>
      <c r="X656" s="4">
        <v>493</v>
      </c>
      <c r="Y656" s="18">
        <v>1.1739556E-2</v>
      </c>
      <c r="Z656" s="5" t="s">
        <v>28</v>
      </c>
      <c r="AA656" s="3">
        <v>22</v>
      </c>
      <c r="AB656" s="4">
        <v>4653</v>
      </c>
      <c r="AC656" s="4">
        <v>9578.9166669999995</v>
      </c>
      <c r="AD656" s="4" t="str">
        <f t="shared" si="163"/>
        <v>Medium Income</v>
      </c>
      <c r="AE656" s="4">
        <v>10808</v>
      </c>
      <c r="AF656" s="18">
        <v>0.204196353</v>
      </c>
      <c r="AG656" s="3">
        <v>0</v>
      </c>
      <c r="AH656" s="3">
        <v>49</v>
      </c>
      <c r="AI656" s="2" t="str">
        <f t="shared" si="164"/>
        <v>Medium Risk</v>
      </c>
    </row>
    <row r="657" spans="1:35" x14ac:dyDescent="0.25">
      <c r="A657" s="6">
        <v>43756</v>
      </c>
      <c r="B657" s="3">
        <v>40</v>
      </c>
      <c r="C657" s="3" t="str">
        <f t="shared" si="150"/>
        <v>Senior</v>
      </c>
      <c r="D657" s="4">
        <v>98180</v>
      </c>
      <c r="E657" s="4">
        <f t="shared" si="151"/>
        <v>98180</v>
      </c>
      <c r="F657" s="3">
        <v>564</v>
      </c>
      <c r="G657" s="3">
        <f t="shared" si="152"/>
        <v>564</v>
      </c>
      <c r="H657" s="3" t="str">
        <f t="shared" si="153"/>
        <v>Good</v>
      </c>
      <c r="I657" s="5" t="s">
        <v>20</v>
      </c>
      <c r="J657" s="2" t="str">
        <f t="shared" si="154"/>
        <v>Employed</v>
      </c>
      <c r="K657" s="2" t="str">
        <f t="shared" si="155"/>
        <v>Employed</v>
      </c>
      <c r="L657" s="2" t="str">
        <f t="shared" si="156"/>
        <v>Employed</v>
      </c>
      <c r="M657" s="5" t="s">
        <v>21</v>
      </c>
      <c r="N657" s="2" t="str">
        <f t="shared" si="157"/>
        <v>Master</v>
      </c>
      <c r="O657" s="2" t="str">
        <f t="shared" si="158"/>
        <v>Master</v>
      </c>
      <c r="P657" s="4">
        <v>14484</v>
      </c>
      <c r="Q657" s="4">
        <f t="shared" si="159"/>
        <v>14484</v>
      </c>
      <c r="R657" s="18">
        <f t="shared" si="160"/>
        <v>0.14752495416581787</v>
      </c>
      <c r="S657" s="18" t="str">
        <f t="shared" si="161"/>
        <v>Conservative Borrower</v>
      </c>
      <c r="T657" s="3">
        <v>60</v>
      </c>
      <c r="U657" s="3">
        <f t="shared" si="162"/>
        <v>60</v>
      </c>
      <c r="V657" s="5" t="s">
        <v>26</v>
      </c>
      <c r="W657" s="5" t="s">
        <v>27</v>
      </c>
      <c r="X657" s="4">
        <v>604</v>
      </c>
      <c r="Y657" s="18">
        <v>0.23620164399999999</v>
      </c>
      <c r="Z657" s="5" t="s">
        <v>28</v>
      </c>
      <c r="AA657" s="3">
        <v>34</v>
      </c>
      <c r="AB657" s="4">
        <v>1199</v>
      </c>
      <c r="AC657" s="4">
        <v>8181.6666670000004</v>
      </c>
      <c r="AD657" s="4" t="str">
        <f t="shared" si="163"/>
        <v>Medium Income</v>
      </c>
      <c r="AE657" s="4">
        <v>228007</v>
      </c>
      <c r="AF657" s="18">
        <v>0.22800955000000001</v>
      </c>
      <c r="AG657" s="3">
        <v>1</v>
      </c>
      <c r="AH657" s="3">
        <v>37.6</v>
      </c>
      <c r="AI657" s="2" t="str">
        <f t="shared" si="164"/>
        <v>Low Risk</v>
      </c>
    </row>
    <row r="658" spans="1:35" x14ac:dyDescent="0.25">
      <c r="A658" s="6">
        <v>43757</v>
      </c>
      <c r="B658" s="3">
        <v>40</v>
      </c>
      <c r="C658" s="3" t="str">
        <f t="shared" si="150"/>
        <v>Senior</v>
      </c>
      <c r="D658" s="4">
        <v>43176</v>
      </c>
      <c r="E658" s="4">
        <f t="shared" si="151"/>
        <v>43176</v>
      </c>
      <c r="F658" s="3">
        <v>643</v>
      </c>
      <c r="G658" s="3">
        <f t="shared" si="152"/>
        <v>643</v>
      </c>
      <c r="H658" s="3" t="str">
        <f t="shared" si="153"/>
        <v>Good</v>
      </c>
      <c r="I658" s="5" t="s">
        <v>33</v>
      </c>
      <c r="J658" s="2" t="str">
        <f t="shared" si="154"/>
        <v>Self-Employed</v>
      </c>
      <c r="K658" s="2" t="str">
        <f t="shared" si="155"/>
        <v>Self-Employed</v>
      </c>
      <c r="L658" s="2" t="str">
        <f t="shared" si="156"/>
        <v>Self-Employed</v>
      </c>
      <c r="M658" s="5" t="s">
        <v>21</v>
      </c>
      <c r="N658" s="2" t="str">
        <f t="shared" si="157"/>
        <v>Master</v>
      </c>
      <c r="O658" s="2" t="str">
        <f t="shared" si="158"/>
        <v>Master</v>
      </c>
      <c r="P658" s="4">
        <v>18143</v>
      </c>
      <c r="Q658" s="4">
        <f t="shared" si="159"/>
        <v>18143</v>
      </c>
      <c r="R658" s="18">
        <f t="shared" si="160"/>
        <v>0.42021030201964055</v>
      </c>
      <c r="S658" s="18" t="str">
        <f t="shared" si="161"/>
        <v>Conservative Borrower</v>
      </c>
      <c r="T658" s="3">
        <v>24</v>
      </c>
      <c r="U658" s="3">
        <f t="shared" si="162"/>
        <v>24</v>
      </c>
      <c r="V658" s="5" t="s">
        <v>22</v>
      </c>
      <c r="W658" s="5" t="s">
        <v>27</v>
      </c>
      <c r="X658" s="4">
        <v>185</v>
      </c>
      <c r="Y658" s="18">
        <v>0.39407282900000001</v>
      </c>
      <c r="Z658" s="5" t="s">
        <v>28</v>
      </c>
      <c r="AA658" s="3">
        <v>23</v>
      </c>
      <c r="AB658" s="4">
        <v>6246</v>
      </c>
      <c r="AC658" s="4">
        <v>3598</v>
      </c>
      <c r="AD658" s="4" t="str">
        <f t="shared" si="163"/>
        <v>Low Income</v>
      </c>
      <c r="AE658" s="4">
        <v>71920</v>
      </c>
      <c r="AF658" s="18">
        <v>0.18274826</v>
      </c>
      <c r="AG658" s="3">
        <v>0</v>
      </c>
      <c r="AH658" s="3">
        <v>52</v>
      </c>
      <c r="AI658" s="2" t="str">
        <f t="shared" si="164"/>
        <v>Medium Risk</v>
      </c>
    </row>
    <row r="659" spans="1:35" x14ac:dyDescent="0.25">
      <c r="A659" s="6">
        <v>43758</v>
      </c>
      <c r="B659" s="3">
        <v>39</v>
      </c>
      <c r="C659" s="3" t="str">
        <f t="shared" si="150"/>
        <v>Mid</v>
      </c>
      <c r="D659" s="4">
        <v>27380</v>
      </c>
      <c r="E659" s="4">
        <f t="shared" si="151"/>
        <v>27380</v>
      </c>
      <c r="F659" s="3">
        <v>616</v>
      </c>
      <c r="G659" s="3">
        <f t="shared" si="152"/>
        <v>616</v>
      </c>
      <c r="H659" s="3" t="str">
        <f t="shared" si="153"/>
        <v>Good</v>
      </c>
      <c r="I659" s="5" t="s">
        <v>20</v>
      </c>
      <c r="J659" s="2" t="str">
        <f t="shared" si="154"/>
        <v>Employed</v>
      </c>
      <c r="K659" s="2" t="str">
        <f t="shared" si="155"/>
        <v>Employed</v>
      </c>
      <c r="L659" s="2" t="str">
        <f t="shared" si="156"/>
        <v>Employed</v>
      </c>
      <c r="M659" s="5" t="s">
        <v>29</v>
      </c>
      <c r="N659" s="2" t="str">
        <f t="shared" si="157"/>
        <v>Bachelor</v>
      </c>
      <c r="O659" s="2" t="str">
        <f t="shared" si="158"/>
        <v>Bachelor</v>
      </c>
      <c r="P659" s="4">
        <v>16602</v>
      </c>
      <c r="Q659" s="4">
        <f t="shared" si="159"/>
        <v>16602</v>
      </c>
      <c r="R659" s="18">
        <f t="shared" si="160"/>
        <v>0.60635500365230099</v>
      </c>
      <c r="S659" s="18" t="str">
        <f t="shared" si="161"/>
        <v>Moderate Borrower</v>
      </c>
      <c r="T659" s="3">
        <v>72</v>
      </c>
      <c r="U659" s="3">
        <f t="shared" si="162"/>
        <v>72</v>
      </c>
      <c r="V659" s="5" t="s">
        <v>22</v>
      </c>
      <c r="W659" s="5" t="s">
        <v>30</v>
      </c>
      <c r="X659" s="4">
        <v>348</v>
      </c>
      <c r="Y659" s="18">
        <v>0.142647673</v>
      </c>
      <c r="Z659" s="5" t="s">
        <v>31</v>
      </c>
      <c r="AA659" s="3">
        <v>27</v>
      </c>
      <c r="AB659" s="4">
        <v>6263</v>
      </c>
      <c r="AC659" s="4">
        <v>2281.666667</v>
      </c>
      <c r="AD659" s="4" t="str">
        <f t="shared" si="163"/>
        <v>Low Income</v>
      </c>
      <c r="AE659" s="4">
        <v>18794</v>
      </c>
      <c r="AF659" s="18">
        <v>0.1788816</v>
      </c>
      <c r="AG659" s="3">
        <v>0</v>
      </c>
      <c r="AH659" s="3">
        <v>48</v>
      </c>
      <c r="AI659" s="2" t="str">
        <f t="shared" si="164"/>
        <v>Medium Risk</v>
      </c>
    </row>
    <row r="660" spans="1:35" x14ac:dyDescent="0.25">
      <c r="A660" s="6">
        <v>43759</v>
      </c>
      <c r="B660" s="3">
        <v>42</v>
      </c>
      <c r="C660" s="3" t="str">
        <f t="shared" si="150"/>
        <v>Senior</v>
      </c>
      <c r="D660" s="4">
        <v>21588</v>
      </c>
      <c r="E660" s="4">
        <f t="shared" si="151"/>
        <v>21588</v>
      </c>
      <c r="F660" s="3">
        <v>508</v>
      </c>
      <c r="G660" s="3">
        <f t="shared" si="152"/>
        <v>508</v>
      </c>
      <c r="H660" s="3" t="str">
        <f t="shared" si="153"/>
        <v>Fair</v>
      </c>
      <c r="I660" s="5" t="s">
        <v>20</v>
      </c>
      <c r="J660" s="2" t="str">
        <f t="shared" si="154"/>
        <v>Employed</v>
      </c>
      <c r="K660" s="2" t="str">
        <f t="shared" si="155"/>
        <v>Employed</v>
      </c>
      <c r="L660" s="2" t="str">
        <f t="shared" si="156"/>
        <v>Employed</v>
      </c>
      <c r="M660" s="5" t="s">
        <v>29</v>
      </c>
      <c r="N660" s="2" t="str">
        <f t="shared" si="157"/>
        <v>Bachelor</v>
      </c>
      <c r="O660" s="2" t="str">
        <f t="shared" si="158"/>
        <v>Bachelor</v>
      </c>
      <c r="P660" s="4">
        <v>22746</v>
      </c>
      <c r="Q660" s="4">
        <f t="shared" si="159"/>
        <v>22746</v>
      </c>
      <c r="R660" s="18">
        <f t="shared" si="160"/>
        <v>1.0536409116175653</v>
      </c>
      <c r="S660" s="18" t="str">
        <f t="shared" si="161"/>
        <v>Aggressive Borrower</v>
      </c>
      <c r="T660" s="3">
        <v>36</v>
      </c>
      <c r="U660" s="3">
        <f t="shared" si="162"/>
        <v>36</v>
      </c>
      <c r="V660" s="5" t="s">
        <v>22</v>
      </c>
      <c r="W660" s="5" t="s">
        <v>30</v>
      </c>
      <c r="X660" s="4">
        <v>898</v>
      </c>
      <c r="Y660" s="18">
        <v>0.42993406699999998</v>
      </c>
      <c r="Z660" s="5" t="s">
        <v>31</v>
      </c>
      <c r="AA660" s="3">
        <v>18</v>
      </c>
      <c r="AB660" s="4">
        <v>6526</v>
      </c>
      <c r="AC660" s="4">
        <v>1799</v>
      </c>
      <c r="AD660" s="4" t="str">
        <f t="shared" si="163"/>
        <v>Low Income</v>
      </c>
      <c r="AE660" s="4">
        <v>84136</v>
      </c>
      <c r="AF660" s="18">
        <v>0.30449520000000002</v>
      </c>
      <c r="AG660" s="3">
        <v>0</v>
      </c>
      <c r="AH660" s="3">
        <v>55</v>
      </c>
      <c r="AI660" s="2" t="str">
        <f t="shared" si="164"/>
        <v>High Risk</v>
      </c>
    </row>
    <row r="661" spans="1:35" x14ac:dyDescent="0.25">
      <c r="A661" s="6">
        <v>43760</v>
      </c>
      <c r="B661" s="3">
        <v>38</v>
      </c>
      <c r="C661" s="3" t="str">
        <f t="shared" si="150"/>
        <v>Mid</v>
      </c>
      <c r="D661" s="4">
        <v>49512</v>
      </c>
      <c r="E661" s="4">
        <f t="shared" si="151"/>
        <v>49512</v>
      </c>
      <c r="G661" s="3">
        <f t="shared" si="152"/>
        <v>565.24120603015081</v>
      </c>
      <c r="H661" s="3" t="str">
        <f t="shared" si="153"/>
        <v>Good</v>
      </c>
      <c r="I661" s="5" t="s">
        <v>20</v>
      </c>
      <c r="J661" s="2" t="str">
        <f t="shared" si="154"/>
        <v>Employed</v>
      </c>
      <c r="K661" s="2" t="str">
        <f t="shared" si="155"/>
        <v>Employed</v>
      </c>
      <c r="L661" s="2" t="str">
        <f t="shared" si="156"/>
        <v>Employed</v>
      </c>
      <c r="M661" s="5" t="s">
        <v>21</v>
      </c>
      <c r="N661" s="2" t="str">
        <f t="shared" si="157"/>
        <v>Master</v>
      </c>
      <c r="O661" s="2" t="str">
        <f t="shared" si="158"/>
        <v>Master</v>
      </c>
      <c r="P661" s="4">
        <v>25407</v>
      </c>
      <c r="Q661" s="4">
        <f t="shared" si="159"/>
        <v>25407</v>
      </c>
      <c r="R661" s="18">
        <f t="shared" si="160"/>
        <v>0.51314832767813867</v>
      </c>
      <c r="S661" s="18" t="str">
        <f t="shared" si="161"/>
        <v>Moderate Borrower</v>
      </c>
      <c r="T661" s="3">
        <v>48</v>
      </c>
      <c r="U661" s="3">
        <f t="shared" si="162"/>
        <v>48</v>
      </c>
      <c r="V661" s="5" t="s">
        <v>22</v>
      </c>
      <c r="W661" s="5" t="s">
        <v>30</v>
      </c>
      <c r="X661" s="4">
        <v>833</v>
      </c>
      <c r="Y661" s="18">
        <v>8.8108982000000002E-2</v>
      </c>
      <c r="Z661" s="5" t="s">
        <v>34</v>
      </c>
      <c r="AA661" s="3">
        <v>23</v>
      </c>
      <c r="AB661" s="4">
        <v>2595</v>
      </c>
      <c r="AC661" s="4">
        <v>4126</v>
      </c>
      <c r="AD661" s="4" t="str">
        <f t="shared" si="163"/>
        <v>Low Income</v>
      </c>
      <c r="AE661" s="4">
        <v>42970</v>
      </c>
      <c r="AF661" s="18">
        <v>0.25223272499999999</v>
      </c>
      <c r="AG661" s="3">
        <v>0</v>
      </c>
      <c r="AH661" s="3">
        <v>50</v>
      </c>
      <c r="AI661" s="2" t="str">
        <f t="shared" si="164"/>
        <v>Medium Risk</v>
      </c>
    </row>
    <row r="662" spans="1:35" x14ac:dyDescent="0.25">
      <c r="A662" s="6">
        <v>43761</v>
      </c>
      <c r="B662" s="3">
        <v>33</v>
      </c>
      <c r="C662" s="3" t="str">
        <f t="shared" si="150"/>
        <v>Mid</v>
      </c>
      <c r="D662" s="4">
        <v>139885</v>
      </c>
      <c r="E662" s="4">
        <f t="shared" si="151"/>
        <v>139885</v>
      </c>
      <c r="F662" s="3">
        <v>573</v>
      </c>
      <c r="G662" s="3">
        <f t="shared" si="152"/>
        <v>573</v>
      </c>
      <c r="H662" s="3" t="str">
        <f t="shared" si="153"/>
        <v>Good</v>
      </c>
      <c r="I662" s="5" t="s">
        <v>20</v>
      </c>
      <c r="J662" s="2" t="str">
        <f t="shared" si="154"/>
        <v>Employed</v>
      </c>
      <c r="K662" s="2" t="str">
        <f t="shared" si="155"/>
        <v>Employed</v>
      </c>
      <c r="L662" s="2" t="str">
        <f t="shared" si="156"/>
        <v>Employed</v>
      </c>
      <c r="M662" s="5" t="s">
        <v>32</v>
      </c>
      <c r="N662" s="2" t="str">
        <f t="shared" si="157"/>
        <v>High School</v>
      </c>
      <c r="O662" s="2" t="str">
        <f t="shared" si="158"/>
        <v>High School</v>
      </c>
      <c r="P662" s="4">
        <v>17616</v>
      </c>
      <c r="Q662" s="4">
        <f t="shared" si="159"/>
        <v>17616</v>
      </c>
      <c r="R662" s="18">
        <f t="shared" si="160"/>
        <v>0.12593201558422989</v>
      </c>
      <c r="S662" s="18" t="str">
        <f t="shared" si="161"/>
        <v>Conservative Borrower</v>
      </c>
      <c r="T662" s="3">
        <v>24</v>
      </c>
      <c r="U662" s="3">
        <f t="shared" si="162"/>
        <v>24</v>
      </c>
      <c r="V662" s="5" t="s">
        <v>22</v>
      </c>
      <c r="W662" s="5" t="s">
        <v>34</v>
      </c>
      <c r="X662" s="4">
        <v>894</v>
      </c>
      <c r="Y662" s="18">
        <v>0.28694167599999998</v>
      </c>
      <c r="Z662" s="5" t="s">
        <v>24</v>
      </c>
      <c r="AA662" s="3">
        <v>24</v>
      </c>
      <c r="AB662" s="4">
        <v>1595</v>
      </c>
      <c r="AC662" s="4">
        <v>11657.083329999999</v>
      </c>
      <c r="AD662" s="4" t="str">
        <f t="shared" si="163"/>
        <v>Medium Income</v>
      </c>
      <c r="AE662" s="4">
        <v>5257</v>
      </c>
      <c r="AF662" s="18">
        <v>0.17032682199999999</v>
      </c>
      <c r="AG662" s="3">
        <v>1</v>
      </c>
      <c r="AH662" s="3">
        <v>39.200000000000003</v>
      </c>
      <c r="AI662" s="2" t="str">
        <f t="shared" si="164"/>
        <v>Low Risk</v>
      </c>
    </row>
    <row r="663" spans="1:35" x14ac:dyDescent="0.25">
      <c r="A663" s="6">
        <v>43762</v>
      </c>
      <c r="B663" s="3">
        <v>33</v>
      </c>
      <c r="C663" s="3" t="str">
        <f t="shared" si="150"/>
        <v>Mid</v>
      </c>
      <c r="D663" s="4">
        <v>35355</v>
      </c>
      <c r="E663" s="4">
        <f t="shared" si="151"/>
        <v>35355</v>
      </c>
      <c r="F663" s="3">
        <v>505</v>
      </c>
      <c r="G663" s="3">
        <f t="shared" si="152"/>
        <v>505</v>
      </c>
      <c r="H663" s="3" t="str">
        <f t="shared" si="153"/>
        <v>Fair</v>
      </c>
      <c r="I663" s="5" t="s">
        <v>45</v>
      </c>
      <c r="J663" s="2" t="str">
        <f t="shared" si="154"/>
        <v>Unemployed</v>
      </c>
      <c r="K663" s="2" t="str">
        <f t="shared" si="155"/>
        <v>Unemployed</v>
      </c>
      <c r="L663" s="2" t="str">
        <f t="shared" si="156"/>
        <v>Unemployed</v>
      </c>
      <c r="M663" s="5" t="s">
        <v>29</v>
      </c>
      <c r="N663" s="2" t="str">
        <f t="shared" si="157"/>
        <v>Bachelor</v>
      </c>
      <c r="O663" s="2" t="str">
        <f t="shared" si="158"/>
        <v>Bachelor</v>
      </c>
      <c r="P663" s="4">
        <v>21412</v>
      </c>
      <c r="Q663" s="4">
        <f t="shared" si="159"/>
        <v>21412</v>
      </c>
      <c r="R663" s="18">
        <f t="shared" si="160"/>
        <v>0.60562862395700745</v>
      </c>
      <c r="S663" s="18" t="str">
        <f t="shared" si="161"/>
        <v>Moderate Borrower</v>
      </c>
      <c r="T663" s="3">
        <v>24</v>
      </c>
      <c r="U663" s="3">
        <f t="shared" si="162"/>
        <v>24</v>
      </c>
      <c r="V663" s="5" t="s">
        <v>35</v>
      </c>
      <c r="W663" s="5" t="s">
        <v>30</v>
      </c>
      <c r="X663" s="4">
        <v>298</v>
      </c>
      <c r="Y663" s="18">
        <v>0.47029718100000001</v>
      </c>
      <c r="Z663" s="5" t="s">
        <v>28</v>
      </c>
      <c r="AA663" s="3">
        <v>22</v>
      </c>
      <c r="AB663" s="4">
        <v>10637</v>
      </c>
      <c r="AC663" s="4">
        <v>2946.25</v>
      </c>
      <c r="AD663" s="4" t="str">
        <f t="shared" si="163"/>
        <v>Low Income</v>
      </c>
      <c r="AE663" s="4">
        <v>9251</v>
      </c>
      <c r="AF663" s="18">
        <v>0.24650145700000001</v>
      </c>
      <c r="AG663" s="3">
        <v>0</v>
      </c>
      <c r="AH663" s="3">
        <v>59</v>
      </c>
      <c r="AI663" s="2" t="str">
        <f t="shared" si="164"/>
        <v>High Risk</v>
      </c>
    </row>
    <row r="664" spans="1:35" x14ac:dyDescent="0.25">
      <c r="A664" s="6">
        <v>43763</v>
      </c>
      <c r="B664" s="3">
        <v>39</v>
      </c>
      <c r="C664" s="3" t="str">
        <f t="shared" si="150"/>
        <v>Mid</v>
      </c>
      <c r="D664" s="4">
        <v>44765</v>
      </c>
      <c r="E664" s="4">
        <f t="shared" si="151"/>
        <v>44765</v>
      </c>
      <c r="F664" s="3">
        <v>575</v>
      </c>
      <c r="G664" s="3">
        <f t="shared" si="152"/>
        <v>575</v>
      </c>
      <c r="H664" s="3" t="str">
        <f t="shared" si="153"/>
        <v>Good</v>
      </c>
      <c r="I664" s="5" t="s">
        <v>33</v>
      </c>
      <c r="J664" s="2" t="str">
        <f t="shared" si="154"/>
        <v>Self-Employed</v>
      </c>
      <c r="K664" s="2" t="str">
        <f t="shared" si="155"/>
        <v>Self-Employed</v>
      </c>
      <c r="L664" s="2" t="str">
        <f t="shared" si="156"/>
        <v>Self-Employed</v>
      </c>
      <c r="M664" s="5" t="s">
        <v>21</v>
      </c>
      <c r="N664" s="2" t="str">
        <f t="shared" si="157"/>
        <v>Master</v>
      </c>
      <c r="O664" s="2" t="str">
        <f t="shared" si="158"/>
        <v>Master</v>
      </c>
      <c r="P664" s="4">
        <v>18618</v>
      </c>
      <c r="Q664" s="4">
        <f t="shared" si="159"/>
        <v>18618</v>
      </c>
      <c r="R664" s="18">
        <f t="shared" si="160"/>
        <v>0.41590528314531444</v>
      </c>
      <c r="S664" s="18" t="str">
        <f t="shared" si="161"/>
        <v>Conservative Borrower</v>
      </c>
      <c r="T664" s="3">
        <v>48</v>
      </c>
      <c r="U664" s="3">
        <f t="shared" si="162"/>
        <v>48</v>
      </c>
      <c r="V664" s="5" t="s">
        <v>22</v>
      </c>
      <c r="W664" s="5" t="s">
        <v>27</v>
      </c>
      <c r="X664" s="4">
        <v>254</v>
      </c>
      <c r="Y664" s="18">
        <v>0.769608615</v>
      </c>
      <c r="Z664" s="5" t="s">
        <v>24</v>
      </c>
      <c r="AA664" s="3">
        <v>17</v>
      </c>
      <c r="AB664" s="4">
        <v>3420</v>
      </c>
      <c r="AC664" s="4">
        <v>3730.416667</v>
      </c>
      <c r="AD664" s="4" t="str">
        <f t="shared" si="163"/>
        <v>Low Income</v>
      </c>
      <c r="AE664" s="4">
        <v>4129</v>
      </c>
      <c r="AF664" s="18">
        <v>0.25240858300000002</v>
      </c>
      <c r="AG664" s="3">
        <v>0</v>
      </c>
      <c r="AH664" s="3">
        <v>62</v>
      </c>
      <c r="AI664" s="2" t="str">
        <f t="shared" si="164"/>
        <v>High Risk</v>
      </c>
    </row>
    <row r="665" spans="1:35" x14ac:dyDescent="0.25">
      <c r="A665" s="6">
        <v>43764</v>
      </c>
      <c r="B665" s="3">
        <v>33</v>
      </c>
      <c r="C665" s="3" t="str">
        <f t="shared" si="150"/>
        <v>Mid</v>
      </c>
      <c r="D665" s="4">
        <v>51765</v>
      </c>
      <c r="E665" s="4">
        <f t="shared" si="151"/>
        <v>51765</v>
      </c>
      <c r="F665" s="3">
        <v>556</v>
      </c>
      <c r="G665" s="3">
        <f t="shared" si="152"/>
        <v>556</v>
      </c>
      <c r="H665" s="3" t="str">
        <f t="shared" si="153"/>
        <v>Good</v>
      </c>
      <c r="I665" s="5" t="s">
        <v>20</v>
      </c>
      <c r="J665" s="2" t="str">
        <f t="shared" si="154"/>
        <v>Employed</v>
      </c>
      <c r="K665" s="2" t="str">
        <f t="shared" si="155"/>
        <v>Employed</v>
      </c>
      <c r="L665" s="2" t="str">
        <f t="shared" si="156"/>
        <v>Employed</v>
      </c>
      <c r="N665" s="2" t="str">
        <f t="shared" si="157"/>
        <v/>
      </c>
      <c r="O665" s="2" t="str">
        <f t="shared" si="158"/>
        <v>Bachelor</v>
      </c>
      <c r="P665" s="4">
        <v>10629</v>
      </c>
      <c r="Q665" s="4">
        <f t="shared" si="159"/>
        <v>10629</v>
      </c>
      <c r="R665" s="18">
        <f t="shared" si="160"/>
        <v>0.20533178788756881</v>
      </c>
      <c r="S665" s="18" t="str">
        <f t="shared" si="161"/>
        <v>Conservative Borrower</v>
      </c>
      <c r="T665" s="3">
        <v>48</v>
      </c>
      <c r="U665" s="3">
        <f t="shared" si="162"/>
        <v>48</v>
      </c>
      <c r="V665" s="5" t="s">
        <v>22</v>
      </c>
      <c r="W665" s="5" t="s">
        <v>30</v>
      </c>
      <c r="X665" s="4">
        <v>404</v>
      </c>
      <c r="Y665" s="18">
        <v>0.195530027</v>
      </c>
      <c r="Z665" s="5" t="s">
        <v>38</v>
      </c>
      <c r="AA665" s="3">
        <v>32</v>
      </c>
      <c r="AB665" s="4">
        <v>5608</v>
      </c>
      <c r="AC665" s="4">
        <v>4313.75</v>
      </c>
      <c r="AD665" s="4" t="str">
        <f t="shared" si="163"/>
        <v>Low Income</v>
      </c>
      <c r="AE665" s="4">
        <v>199460</v>
      </c>
      <c r="AF665" s="18">
        <v>0.25844764999999997</v>
      </c>
      <c r="AG665" s="3">
        <v>0</v>
      </c>
      <c r="AH665" s="3">
        <v>45</v>
      </c>
      <c r="AI665" s="2" t="str">
        <f t="shared" si="164"/>
        <v>Medium Risk</v>
      </c>
    </row>
    <row r="666" spans="1:35" x14ac:dyDescent="0.25">
      <c r="A666" s="6">
        <v>43765</v>
      </c>
      <c r="B666" s="3">
        <v>31</v>
      </c>
      <c r="C666" s="3" t="str">
        <f t="shared" si="150"/>
        <v>Mid</v>
      </c>
      <c r="D666" s="4">
        <v>33605</v>
      </c>
      <c r="E666" s="4">
        <f t="shared" si="151"/>
        <v>33605</v>
      </c>
      <c r="F666" s="3">
        <v>558</v>
      </c>
      <c r="G666" s="3">
        <f t="shared" si="152"/>
        <v>558</v>
      </c>
      <c r="H666" s="3" t="str">
        <f t="shared" si="153"/>
        <v>Good</v>
      </c>
      <c r="I666" s="5" t="s">
        <v>20</v>
      </c>
      <c r="J666" s="2" t="str">
        <f t="shared" si="154"/>
        <v>Employed</v>
      </c>
      <c r="K666" s="2" t="str">
        <f t="shared" si="155"/>
        <v>Employed</v>
      </c>
      <c r="L666" s="2" t="str">
        <f t="shared" si="156"/>
        <v>Employed</v>
      </c>
      <c r="M666" s="5" t="s">
        <v>32</v>
      </c>
      <c r="N666" s="2" t="str">
        <f t="shared" si="157"/>
        <v>High School</v>
      </c>
      <c r="O666" s="2" t="str">
        <f t="shared" si="158"/>
        <v>High School</v>
      </c>
      <c r="P666" s="4">
        <v>26551</v>
      </c>
      <c r="Q666" s="4">
        <f t="shared" si="159"/>
        <v>26551</v>
      </c>
      <c r="R666" s="18">
        <f t="shared" si="160"/>
        <v>0.79009076030352621</v>
      </c>
      <c r="S666" s="18" t="str">
        <f t="shared" si="161"/>
        <v>Moderate Borrower</v>
      </c>
      <c r="T666" s="3">
        <v>36</v>
      </c>
      <c r="U666" s="3">
        <f t="shared" si="162"/>
        <v>36</v>
      </c>
      <c r="V666" s="5" t="s">
        <v>22</v>
      </c>
      <c r="W666" s="5" t="s">
        <v>30</v>
      </c>
      <c r="X666" s="4">
        <v>410</v>
      </c>
      <c r="Y666" s="18">
        <v>0.29842935500000001</v>
      </c>
      <c r="Z666" s="5" t="s">
        <v>24</v>
      </c>
      <c r="AA666" s="3">
        <v>27</v>
      </c>
      <c r="AB666" s="4">
        <v>1682</v>
      </c>
      <c r="AC666" s="4">
        <v>2800.416667</v>
      </c>
      <c r="AD666" s="4" t="str">
        <f t="shared" si="163"/>
        <v>Low Income</v>
      </c>
      <c r="AE666" s="4">
        <v>448172</v>
      </c>
      <c r="AF666" s="18">
        <v>0.206344684</v>
      </c>
      <c r="AG666" s="3">
        <v>0</v>
      </c>
      <c r="AH666" s="3">
        <v>47</v>
      </c>
      <c r="AI666" s="2" t="str">
        <f t="shared" si="164"/>
        <v>Medium Risk</v>
      </c>
    </row>
    <row r="667" spans="1:35" x14ac:dyDescent="0.25">
      <c r="A667" s="6">
        <v>43766</v>
      </c>
      <c r="B667" s="3">
        <v>41</v>
      </c>
      <c r="C667" s="3" t="str">
        <f t="shared" si="150"/>
        <v>Senior</v>
      </c>
      <c r="E667" s="4">
        <f t="shared" si="151"/>
        <v>91706.000004000001</v>
      </c>
      <c r="F667" s="3">
        <v>518</v>
      </c>
      <c r="G667" s="3">
        <f t="shared" si="152"/>
        <v>518</v>
      </c>
      <c r="H667" s="3" t="str">
        <f t="shared" si="153"/>
        <v>Fair</v>
      </c>
      <c r="I667" s="5" t="s">
        <v>20</v>
      </c>
      <c r="J667" s="2" t="str">
        <f t="shared" si="154"/>
        <v>Employed</v>
      </c>
      <c r="K667" s="2" t="str">
        <f t="shared" si="155"/>
        <v>Employed</v>
      </c>
      <c r="L667" s="2" t="str">
        <f t="shared" si="156"/>
        <v>Employed</v>
      </c>
      <c r="M667" s="5" t="s">
        <v>25</v>
      </c>
      <c r="N667" s="2" t="str">
        <f t="shared" si="157"/>
        <v>Associate</v>
      </c>
      <c r="O667" s="2" t="str">
        <f t="shared" si="158"/>
        <v>Associate</v>
      </c>
      <c r="P667" s="4">
        <v>39269</v>
      </c>
      <c r="Q667" s="4">
        <f t="shared" si="159"/>
        <v>39269</v>
      </c>
      <c r="R667" s="18">
        <f t="shared" si="160"/>
        <v>0.4282053518666955</v>
      </c>
      <c r="S667" s="18" t="str">
        <f t="shared" si="161"/>
        <v>Conservative Borrower</v>
      </c>
      <c r="U667" s="3">
        <f t="shared" si="162"/>
        <v>53.77215189873418</v>
      </c>
      <c r="V667" s="5" t="s">
        <v>26</v>
      </c>
      <c r="W667" s="5" t="s">
        <v>27</v>
      </c>
      <c r="X667" s="4">
        <v>253</v>
      </c>
      <c r="Y667" s="18">
        <v>0.476067242</v>
      </c>
      <c r="Z667" s="5" t="s">
        <v>38</v>
      </c>
      <c r="AA667" s="3">
        <v>24</v>
      </c>
      <c r="AB667" s="4">
        <v>5985</v>
      </c>
      <c r="AC667" s="4">
        <v>7642.1666670000004</v>
      </c>
      <c r="AD667" s="4" t="str">
        <f t="shared" si="163"/>
        <v>Medium Income</v>
      </c>
      <c r="AE667" s="4">
        <v>110497</v>
      </c>
      <c r="AF667" s="18">
        <v>0.24996095800000001</v>
      </c>
      <c r="AG667" s="3">
        <v>0</v>
      </c>
      <c r="AH667" s="3">
        <v>58</v>
      </c>
      <c r="AI667" s="2" t="str">
        <f t="shared" si="164"/>
        <v>High Risk</v>
      </c>
    </row>
    <row r="668" spans="1:35" x14ac:dyDescent="0.25">
      <c r="A668" s="6">
        <v>43767</v>
      </c>
      <c r="B668" s="3">
        <v>36</v>
      </c>
      <c r="C668" s="3" t="str">
        <f t="shared" si="150"/>
        <v>Mid</v>
      </c>
      <c r="D668" s="4">
        <v>128392</v>
      </c>
      <c r="E668" s="4">
        <f t="shared" si="151"/>
        <v>128392</v>
      </c>
      <c r="F668" s="3">
        <v>649</v>
      </c>
      <c r="G668" s="3">
        <f t="shared" si="152"/>
        <v>649</v>
      </c>
      <c r="H668" s="3" t="str">
        <f t="shared" si="153"/>
        <v>Good</v>
      </c>
      <c r="I668" s="5" t="s">
        <v>20</v>
      </c>
      <c r="J668" s="2" t="str">
        <f t="shared" si="154"/>
        <v>Employed</v>
      </c>
      <c r="K668" s="2" t="str">
        <f t="shared" si="155"/>
        <v>Employed</v>
      </c>
      <c r="L668" s="2" t="str">
        <f t="shared" si="156"/>
        <v>Employed</v>
      </c>
      <c r="M668" s="5" t="s">
        <v>21</v>
      </c>
      <c r="N668" s="2" t="str">
        <f t="shared" si="157"/>
        <v>Master</v>
      </c>
      <c r="O668" s="2" t="str">
        <f t="shared" si="158"/>
        <v>Master</v>
      </c>
      <c r="P668" s="4">
        <v>27330</v>
      </c>
      <c r="Q668" s="4">
        <f t="shared" si="159"/>
        <v>27330</v>
      </c>
      <c r="R668" s="18">
        <f t="shared" si="160"/>
        <v>0.21286372982740356</v>
      </c>
      <c r="S668" s="18" t="str">
        <f t="shared" si="161"/>
        <v>Conservative Borrower</v>
      </c>
      <c r="T668" s="3">
        <v>48</v>
      </c>
      <c r="U668" s="3">
        <f t="shared" si="162"/>
        <v>48</v>
      </c>
      <c r="V668" s="5" t="s">
        <v>44</v>
      </c>
      <c r="W668" s="5" t="s">
        <v>30</v>
      </c>
      <c r="X668" s="4">
        <v>313</v>
      </c>
      <c r="Y668" s="18">
        <v>0.47869357299999998</v>
      </c>
      <c r="Z668" s="5" t="s">
        <v>38</v>
      </c>
      <c r="AA668" s="3">
        <v>29</v>
      </c>
      <c r="AB668" s="4">
        <v>7038</v>
      </c>
      <c r="AC668" s="4">
        <v>10699.333329999999</v>
      </c>
      <c r="AD668" s="4" t="str">
        <f t="shared" si="163"/>
        <v>Medium Income</v>
      </c>
      <c r="AE668" s="4">
        <v>180521</v>
      </c>
      <c r="AF668" s="18">
        <v>0.237396</v>
      </c>
      <c r="AG668" s="3">
        <v>1</v>
      </c>
      <c r="AH668" s="3">
        <v>39.200000000000003</v>
      </c>
      <c r="AI668" s="2" t="str">
        <f t="shared" si="164"/>
        <v>Low Risk</v>
      </c>
    </row>
    <row r="669" spans="1:35" x14ac:dyDescent="0.25">
      <c r="A669" s="6">
        <v>43768</v>
      </c>
      <c r="B669" s="3">
        <v>58</v>
      </c>
      <c r="C669" s="3" t="str">
        <f t="shared" si="150"/>
        <v>Senior</v>
      </c>
      <c r="E669" s="4">
        <f t="shared" si="151"/>
        <v>109041.999996</v>
      </c>
      <c r="F669" s="3">
        <v>608</v>
      </c>
      <c r="G669" s="3">
        <f t="shared" si="152"/>
        <v>608</v>
      </c>
      <c r="H669" s="3" t="str">
        <f t="shared" si="153"/>
        <v>Good</v>
      </c>
      <c r="I669" s="5" t="s">
        <v>20</v>
      </c>
      <c r="J669" s="2" t="str">
        <f t="shared" si="154"/>
        <v>Employed</v>
      </c>
      <c r="K669" s="2" t="str">
        <f t="shared" si="155"/>
        <v>Employed</v>
      </c>
      <c r="L669" s="2" t="str">
        <f t="shared" si="156"/>
        <v>Employed</v>
      </c>
      <c r="M669" s="5" t="s">
        <v>29</v>
      </c>
      <c r="N669" s="2" t="str">
        <f t="shared" si="157"/>
        <v>Bachelor</v>
      </c>
      <c r="O669" s="2" t="str">
        <f t="shared" si="158"/>
        <v>Bachelor</v>
      </c>
      <c r="P669" s="4">
        <v>11483</v>
      </c>
      <c r="Q669" s="4">
        <f t="shared" si="159"/>
        <v>11483</v>
      </c>
      <c r="R669" s="18">
        <f t="shared" si="160"/>
        <v>0.105308046444684</v>
      </c>
      <c r="S669" s="18" t="str">
        <f t="shared" si="161"/>
        <v>Conservative Borrower</v>
      </c>
      <c r="U669" s="3">
        <f t="shared" si="162"/>
        <v>55.043478260869563</v>
      </c>
      <c r="V669" s="5" t="s">
        <v>35</v>
      </c>
      <c r="W669" s="5" t="s">
        <v>34</v>
      </c>
      <c r="X669" s="4">
        <v>361</v>
      </c>
      <c r="Y669" s="18">
        <v>0.44093316700000001</v>
      </c>
      <c r="Z669" s="5" t="s">
        <v>24</v>
      </c>
      <c r="AA669" s="3">
        <v>25</v>
      </c>
      <c r="AB669" s="4">
        <v>4270</v>
      </c>
      <c r="AC669" s="4">
        <v>9086.8333330000005</v>
      </c>
      <c r="AD669" s="4" t="str">
        <f t="shared" si="163"/>
        <v>Medium Income</v>
      </c>
      <c r="AE669" s="4">
        <v>12551</v>
      </c>
      <c r="AF669" s="18">
        <v>0.232914815</v>
      </c>
      <c r="AG669" s="3">
        <v>1</v>
      </c>
      <c r="AH669" s="3">
        <v>43.2</v>
      </c>
      <c r="AI669" s="2" t="str">
        <f t="shared" si="164"/>
        <v>Medium Risk</v>
      </c>
    </row>
    <row r="670" spans="1:35" x14ac:dyDescent="0.25">
      <c r="A670" s="6">
        <v>43769</v>
      </c>
      <c r="B670" s="3">
        <v>18</v>
      </c>
      <c r="C670" s="3" t="str">
        <f t="shared" si="150"/>
        <v>Young</v>
      </c>
      <c r="D670" s="4">
        <v>73648</v>
      </c>
      <c r="E670" s="4">
        <f t="shared" si="151"/>
        <v>73648</v>
      </c>
      <c r="F670" s="3">
        <v>460</v>
      </c>
      <c r="G670" s="3">
        <f t="shared" si="152"/>
        <v>460</v>
      </c>
      <c r="H670" s="3" t="str">
        <f t="shared" si="153"/>
        <v>Fair</v>
      </c>
      <c r="I670" s="5" t="s">
        <v>20</v>
      </c>
      <c r="J670" s="2" t="str">
        <f t="shared" si="154"/>
        <v>Employed</v>
      </c>
      <c r="K670" s="2" t="str">
        <f t="shared" si="155"/>
        <v>Employed</v>
      </c>
      <c r="L670" s="2" t="str">
        <f t="shared" si="156"/>
        <v>Employed</v>
      </c>
      <c r="M670" s="5" t="s">
        <v>29</v>
      </c>
      <c r="N670" s="2" t="str">
        <f t="shared" si="157"/>
        <v>Bachelor</v>
      </c>
      <c r="O670" s="2" t="str">
        <f t="shared" si="158"/>
        <v>Bachelor</v>
      </c>
      <c r="P670" s="4">
        <v>35106</v>
      </c>
      <c r="Q670" s="4">
        <f t="shared" si="159"/>
        <v>35106</v>
      </c>
      <c r="R670" s="18">
        <f t="shared" si="160"/>
        <v>0.4766728220725614</v>
      </c>
      <c r="S670" s="18" t="str">
        <f t="shared" si="161"/>
        <v>Conservative Borrower</v>
      </c>
      <c r="T670" s="3">
        <v>120</v>
      </c>
      <c r="U670" s="3">
        <f t="shared" si="162"/>
        <v>120</v>
      </c>
      <c r="V670" s="5" t="s">
        <v>22</v>
      </c>
      <c r="W670" s="5" t="s">
        <v>27</v>
      </c>
      <c r="X670" s="4">
        <v>660</v>
      </c>
      <c r="Y670" s="18">
        <v>0.31826735</v>
      </c>
      <c r="Z670" s="5" t="s">
        <v>24</v>
      </c>
      <c r="AA670" s="3">
        <v>31</v>
      </c>
      <c r="AB670" s="4">
        <v>600</v>
      </c>
      <c r="AC670" s="4">
        <v>6137.3333329999996</v>
      </c>
      <c r="AD670" s="4" t="str">
        <f t="shared" si="163"/>
        <v>Medium Income</v>
      </c>
      <c r="AE670" s="4">
        <v>102872</v>
      </c>
      <c r="AF670" s="18">
        <v>0.392441229</v>
      </c>
      <c r="AG670" s="3">
        <v>0</v>
      </c>
      <c r="AH670" s="3">
        <v>50</v>
      </c>
      <c r="AI670" s="2" t="str">
        <f t="shared" si="164"/>
        <v>Medium Risk</v>
      </c>
    </row>
    <row r="671" spans="1:35" x14ac:dyDescent="0.25">
      <c r="A671" s="6">
        <v>43770</v>
      </c>
      <c r="B671" s="3">
        <v>53</v>
      </c>
      <c r="C671" s="3" t="str">
        <f t="shared" si="150"/>
        <v>Senior</v>
      </c>
      <c r="E671" s="4">
        <f t="shared" si="151"/>
        <v>42477.999995999999</v>
      </c>
      <c r="F671" s="3">
        <v>552</v>
      </c>
      <c r="G671" s="3">
        <f t="shared" si="152"/>
        <v>552</v>
      </c>
      <c r="H671" s="3" t="str">
        <f t="shared" si="153"/>
        <v>Good</v>
      </c>
      <c r="I671" s="5" t="s">
        <v>20</v>
      </c>
      <c r="J671" s="2" t="str">
        <f t="shared" si="154"/>
        <v>Employed</v>
      </c>
      <c r="K671" s="2" t="str">
        <f t="shared" si="155"/>
        <v>Employed</v>
      </c>
      <c r="L671" s="2" t="str">
        <f t="shared" si="156"/>
        <v>Employed</v>
      </c>
      <c r="M671" s="5" t="s">
        <v>21</v>
      </c>
      <c r="N671" s="2" t="str">
        <f t="shared" si="157"/>
        <v>Master</v>
      </c>
      <c r="O671" s="2" t="str">
        <f t="shared" si="158"/>
        <v>Master</v>
      </c>
      <c r="P671" s="4">
        <v>10463</v>
      </c>
      <c r="Q671" s="4">
        <f t="shared" si="159"/>
        <v>10463</v>
      </c>
      <c r="R671" s="18">
        <f t="shared" si="160"/>
        <v>0.24631573993561992</v>
      </c>
      <c r="S671" s="18" t="str">
        <f t="shared" si="161"/>
        <v>Conservative Borrower</v>
      </c>
      <c r="U671" s="3">
        <f t="shared" si="162"/>
        <v>53.057851239669418</v>
      </c>
      <c r="V671" s="5" t="s">
        <v>44</v>
      </c>
      <c r="W671" s="5" t="s">
        <v>34</v>
      </c>
      <c r="X671" s="4">
        <v>597</v>
      </c>
      <c r="Y671" s="18">
        <v>0.13883518</v>
      </c>
      <c r="Z671" s="5" t="s">
        <v>31</v>
      </c>
      <c r="AA671" s="3">
        <v>23</v>
      </c>
      <c r="AB671" s="4">
        <v>1789</v>
      </c>
      <c r="AC671" s="4">
        <v>3539.833333</v>
      </c>
      <c r="AD671" s="4" t="str">
        <f t="shared" si="163"/>
        <v>Low Income</v>
      </c>
      <c r="AE671" s="4">
        <v>5996</v>
      </c>
      <c r="AF671" s="18">
        <v>0.22187332400000001</v>
      </c>
      <c r="AG671" s="3">
        <v>0</v>
      </c>
      <c r="AH671" s="3">
        <v>53</v>
      </c>
      <c r="AI671" s="2" t="str">
        <f t="shared" si="164"/>
        <v>Medium Risk</v>
      </c>
    </row>
    <row r="672" spans="1:35" x14ac:dyDescent="0.25">
      <c r="A672" s="6">
        <v>43771</v>
      </c>
      <c r="B672" s="3">
        <v>54</v>
      </c>
      <c r="C672" s="3" t="str">
        <f t="shared" si="150"/>
        <v>Senior</v>
      </c>
      <c r="D672" s="4">
        <v>25911</v>
      </c>
      <c r="E672" s="4">
        <f t="shared" si="151"/>
        <v>25911</v>
      </c>
      <c r="F672" s="3">
        <v>571</v>
      </c>
      <c r="G672" s="3">
        <f t="shared" si="152"/>
        <v>571</v>
      </c>
      <c r="H672" s="3" t="str">
        <f t="shared" si="153"/>
        <v>Good</v>
      </c>
      <c r="I672" s="5" t="s">
        <v>20</v>
      </c>
      <c r="J672" s="2" t="str">
        <f t="shared" si="154"/>
        <v>Employed</v>
      </c>
      <c r="K672" s="2" t="str">
        <f t="shared" si="155"/>
        <v>Employed</v>
      </c>
      <c r="L672" s="2" t="str">
        <f t="shared" si="156"/>
        <v>Employed</v>
      </c>
      <c r="M672" s="5" t="s">
        <v>25</v>
      </c>
      <c r="N672" s="2" t="str">
        <f t="shared" si="157"/>
        <v>Associate</v>
      </c>
      <c r="O672" s="2" t="str">
        <f t="shared" si="158"/>
        <v>Associate</v>
      </c>
      <c r="P672" s="4">
        <v>10751</v>
      </c>
      <c r="Q672" s="4">
        <f t="shared" si="159"/>
        <v>10751</v>
      </c>
      <c r="R672" s="18">
        <f t="shared" si="160"/>
        <v>0.41492030411794217</v>
      </c>
      <c r="S672" s="18" t="str">
        <f t="shared" si="161"/>
        <v>Conservative Borrower</v>
      </c>
      <c r="T672" s="3">
        <v>60</v>
      </c>
      <c r="U672" s="3">
        <f t="shared" si="162"/>
        <v>60</v>
      </c>
      <c r="V672" s="5" t="s">
        <v>26</v>
      </c>
      <c r="W672" s="5" t="s">
        <v>30</v>
      </c>
      <c r="X672" s="4">
        <v>544</v>
      </c>
      <c r="Y672" s="18">
        <v>0.30858594700000003</v>
      </c>
      <c r="Z672" s="5" t="s">
        <v>24</v>
      </c>
      <c r="AA672" s="3">
        <v>18</v>
      </c>
      <c r="AB672" s="4">
        <v>4872</v>
      </c>
      <c r="AC672" s="4">
        <v>2159.25</v>
      </c>
      <c r="AD672" s="4" t="str">
        <f t="shared" si="163"/>
        <v>Low Income</v>
      </c>
      <c r="AE672" s="4">
        <v>5576</v>
      </c>
      <c r="AF672" s="18">
        <v>0.24489214300000001</v>
      </c>
      <c r="AG672" s="3">
        <v>0</v>
      </c>
      <c r="AH672" s="3">
        <v>56</v>
      </c>
      <c r="AI672" s="2" t="str">
        <f t="shared" si="164"/>
        <v>High Risk</v>
      </c>
    </row>
    <row r="673" spans="1:35" x14ac:dyDescent="0.25">
      <c r="A673" s="6">
        <v>43772</v>
      </c>
      <c r="B673" s="3">
        <v>18</v>
      </c>
      <c r="C673" s="3" t="str">
        <f t="shared" si="150"/>
        <v>Young</v>
      </c>
      <c r="D673" s="4">
        <v>27112</v>
      </c>
      <c r="E673" s="4">
        <f t="shared" si="151"/>
        <v>27112</v>
      </c>
      <c r="F673" s="3">
        <v>432</v>
      </c>
      <c r="G673" s="3">
        <f t="shared" si="152"/>
        <v>432</v>
      </c>
      <c r="H673" s="3" t="str">
        <f t="shared" si="153"/>
        <v>Poor</v>
      </c>
      <c r="I673" s="5" t="s">
        <v>20</v>
      </c>
      <c r="J673" s="2" t="str">
        <f t="shared" si="154"/>
        <v>Employed</v>
      </c>
      <c r="K673" s="2" t="str">
        <f t="shared" si="155"/>
        <v>Employed</v>
      </c>
      <c r="L673" s="2" t="str">
        <f t="shared" si="156"/>
        <v>Employed</v>
      </c>
      <c r="M673" s="5" t="s">
        <v>21</v>
      </c>
      <c r="N673" s="2" t="str">
        <f t="shared" si="157"/>
        <v>Master</v>
      </c>
      <c r="O673" s="2" t="str">
        <f t="shared" si="158"/>
        <v>Master</v>
      </c>
      <c r="P673" s="4">
        <v>32743</v>
      </c>
      <c r="Q673" s="4">
        <f t="shared" si="159"/>
        <v>32743</v>
      </c>
      <c r="R673" s="18">
        <f t="shared" si="160"/>
        <v>1.207694010032458</v>
      </c>
      <c r="S673" s="18" t="str">
        <f t="shared" si="161"/>
        <v>Aggressive Borrower</v>
      </c>
      <c r="T673" s="3">
        <v>72</v>
      </c>
      <c r="U673" s="3">
        <f t="shared" si="162"/>
        <v>72</v>
      </c>
      <c r="V673" s="5" t="s">
        <v>35</v>
      </c>
      <c r="W673" s="5" t="s">
        <v>27</v>
      </c>
      <c r="X673" s="4">
        <v>821</v>
      </c>
      <c r="Y673" s="18">
        <v>0.34540199599999999</v>
      </c>
      <c r="Z673" s="5" t="s">
        <v>24</v>
      </c>
      <c r="AA673" s="3">
        <v>16</v>
      </c>
      <c r="AB673" s="4">
        <v>14969</v>
      </c>
      <c r="AC673" s="4">
        <v>2259.333333</v>
      </c>
      <c r="AD673" s="4" t="str">
        <f t="shared" si="163"/>
        <v>Low Income</v>
      </c>
      <c r="AE673" s="4">
        <v>40446</v>
      </c>
      <c r="AF673" s="18">
        <v>0.37883597699999999</v>
      </c>
      <c r="AG673" s="3">
        <v>0</v>
      </c>
      <c r="AH673" s="3">
        <v>57</v>
      </c>
      <c r="AI673" s="2" t="str">
        <f t="shared" si="164"/>
        <v>High Risk</v>
      </c>
    </row>
    <row r="674" spans="1:35" x14ac:dyDescent="0.25">
      <c r="A674" s="6">
        <v>43773</v>
      </c>
      <c r="B674" s="3">
        <v>35</v>
      </c>
      <c r="C674" s="3" t="str">
        <f t="shared" si="150"/>
        <v>Mid</v>
      </c>
      <c r="D674" s="4">
        <v>54015</v>
      </c>
      <c r="E674" s="4">
        <f t="shared" si="151"/>
        <v>54015</v>
      </c>
      <c r="F674" s="3">
        <v>612</v>
      </c>
      <c r="G674" s="3">
        <f t="shared" si="152"/>
        <v>612</v>
      </c>
      <c r="H674" s="3" t="str">
        <f t="shared" si="153"/>
        <v>Good</v>
      </c>
      <c r="I674" s="5" t="s">
        <v>20</v>
      </c>
      <c r="J674" s="2" t="str">
        <f t="shared" si="154"/>
        <v>Employed</v>
      </c>
      <c r="K674" s="2" t="str">
        <f t="shared" si="155"/>
        <v>Employed</v>
      </c>
      <c r="L674" s="2" t="str">
        <f t="shared" si="156"/>
        <v>Employed</v>
      </c>
      <c r="M674" s="5" t="s">
        <v>32</v>
      </c>
      <c r="N674" s="2" t="str">
        <f t="shared" si="157"/>
        <v>High School</v>
      </c>
      <c r="O674" s="2" t="str">
        <f t="shared" si="158"/>
        <v>High School</v>
      </c>
      <c r="P674" s="4">
        <v>13313</v>
      </c>
      <c r="Q674" s="4">
        <f t="shared" si="159"/>
        <v>13313</v>
      </c>
      <c r="R674" s="18">
        <f t="shared" si="160"/>
        <v>0.24646857354438581</v>
      </c>
      <c r="S674" s="18" t="str">
        <f t="shared" si="161"/>
        <v>Conservative Borrower</v>
      </c>
      <c r="T674" s="3">
        <v>60</v>
      </c>
      <c r="U674" s="3">
        <f t="shared" si="162"/>
        <v>60</v>
      </c>
      <c r="V674" s="5" t="s">
        <v>26</v>
      </c>
      <c r="W674" s="5" t="s">
        <v>27</v>
      </c>
      <c r="X674" s="4">
        <v>298</v>
      </c>
      <c r="Y674" s="18">
        <v>0.24549948399999999</v>
      </c>
      <c r="Z674" s="5" t="s">
        <v>38</v>
      </c>
      <c r="AA674" s="3">
        <v>25</v>
      </c>
      <c r="AB674" s="4">
        <v>13453</v>
      </c>
      <c r="AC674" s="4">
        <v>4501.25</v>
      </c>
      <c r="AD674" s="4" t="str">
        <f t="shared" si="163"/>
        <v>Low Income</v>
      </c>
      <c r="AE674" s="4">
        <v>77419</v>
      </c>
      <c r="AF674" s="18">
        <v>0.20289940200000001</v>
      </c>
      <c r="AG674" s="3">
        <v>0</v>
      </c>
      <c r="AH674" s="3">
        <v>48</v>
      </c>
      <c r="AI674" s="2" t="str">
        <f t="shared" si="164"/>
        <v>Medium Risk</v>
      </c>
    </row>
    <row r="675" spans="1:35" x14ac:dyDescent="0.25">
      <c r="A675" s="6">
        <v>43774</v>
      </c>
      <c r="B675" s="3">
        <v>35</v>
      </c>
      <c r="C675" s="3" t="str">
        <f t="shared" si="150"/>
        <v>Mid</v>
      </c>
      <c r="D675" s="4">
        <v>32033</v>
      </c>
      <c r="E675" s="4">
        <f t="shared" si="151"/>
        <v>32033</v>
      </c>
      <c r="F675" s="3">
        <v>585</v>
      </c>
      <c r="G675" s="3">
        <f t="shared" si="152"/>
        <v>585</v>
      </c>
      <c r="H675" s="3" t="str">
        <f t="shared" si="153"/>
        <v>Good</v>
      </c>
      <c r="I675" s="5" t="s">
        <v>20</v>
      </c>
      <c r="J675" s="2" t="str">
        <f t="shared" si="154"/>
        <v>Employed</v>
      </c>
      <c r="K675" s="2" t="str">
        <f t="shared" si="155"/>
        <v>Employed</v>
      </c>
      <c r="L675" s="2" t="str">
        <f t="shared" si="156"/>
        <v>Employed</v>
      </c>
      <c r="M675" s="5" t="s">
        <v>29</v>
      </c>
      <c r="N675" s="2" t="str">
        <f t="shared" si="157"/>
        <v>Bachelor</v>
      </c>
      <c r="O675" s="2" t="str">
        <f t="shared" si="158"/>
        <v>Bachelor</v>
      </c>
      <c r="P675" s="4">
        <v>24194</v>
      </c>
      <c r="Q675" s="4">
        <f t="shared" si="159"/>
        <v>24194</v>
      </c>
      <c r="R675" s="18">
        <f t="shared" si="160"/>
        <v>0.75528361377329634</v>
      </c>
      <c r="S675" s="18" t="str">
        <f t="shared" si="161"/>
        <v>Moderate Borrower</v>
      </c>
      <c r="T675" s="3">
        <v>12</v>
      </c>
      <c r="U675" s="3">
        <f t="shared" si="162"/>
        <v>12</v>
      </c>
      <c r="V675" s="5" t="s">
        <v>35</v>
      </c>
      <c r="W675" s="5" t="s">
        <v>27</v>
      </c>
      <c r="X675" s="4">
        <v>302</v>
      </c>
      <c r="Y675" s="18">
        <v>0.35998415700000003</v>
      </c>
      <c r="Z675" s="5" t="s">
        <v>28</v>
      </c>
      <c r="AA675" s="3">
        <v>23</v>
      </c>
      <c r="AB675" s="4">
        <v>3257</v>
      </c>
      <c r="AC675" s="4">
        <v>2669.416667</v>
      </c>
      <c r="AD675" s="4" t="str">
        <f t="shared" si="163"/>
        <v>Low Income</v>
      </c>
      <c r="AE675" s="4">
        <v>47295</v>
      </c>
      <c r="AF675" s="18">
        <v>0.22588834799999999</v>
      </c>
      <c r="AG675" s="3">
        <v>0</v>
      </c>
      <c r="AH675" s="3">
        <v>56</v>
      </c>
      <c r="AI675" s="2" t="str">
        <f t="shared" si="164"/>
        <v>High Risk</v>
      </c>
    </row>
    <row r="676" spans="1:35" x14ac:dyDescent="0.25">
      <c r="A676" s="6">
        <v>43775</v>
      </c>
      <c r="B676" s="3">
        <v>23</v>
      </c>
      <c r="C676" s="3" t="str">
        <f t="shared" si="150"/>
        <v>Young</v>
      </c>
      <c r="D676" s="4">
        <v>52574</v>
      </c>
      <c r="E676" s="4">
        <f t="shared" si="151"/>
        <v>52574</v>
      </c>
      <c r="F676" s="3">
        <v>521</v>
      </c>
      <c r="G676" s="3">
        <f t="shared" si="152"/>
        <v>521</v>
      </c>
      <c r="H676" s="3" t="str">
        <f t="shared" si="153"/>
        <v>Fair</v>
      </c>
      <c r="I676" s="5" t="s">
        <v>20</v>
      </c>
      <c r="J676" s="2" t="str">
        <f t="shared" si="154"/>
        <v>Employed</v>
      </c>
      <c r="K676" s="2" t="str">
        <f t="shared" si="155"/>
        <v>Employed</v>
      </c>
      <c r="L676" s="2" t="str">
        <f t="shared" si="156"/>
        <v>Employed</v>
      </c>
      <c r="M676" s="5" t="s">
        <v>32</v>
      </c>
      <c r="N676" s="2" t="str">
        <f t="shared" si="157"/>
        <v>High School</v>
      </c>
      <c r="O676" s="2" t="str">
        <f t="shared" si="158"/>
        <v>High School</v>
      </c>
      <c r="P676" s="4">
        <v>8404</v>
      </c>
      <c r="Q676" s="4">
        <f t="shared" si="159"/>
        <v>8404</v>
      </c>
      <c r="R676" s="18">
        <f t="shared" si="160"/>
        <v>0.15985087685928406</v>
      </c>
      <c r="S676" s="18" t="str">
        <f t="shared" si="161"/>
        <v>Conservative Borrower</v>
      </c>
      <c r="T676" s="3">
        <v>60</v>
      </c>
      <c r="U676" s="3">
        <f t="shared" si="162"/>
        <v>60</v>
      </c>
      <c r="V676" s="5" t="s">
        <v>44</v>
      </c>
      <c r="W676" s="5" t="s">
        <v>23</v>
      </c>
      <c r="X676" s="4">
        <v>445</v>
      </c>
      <c r="Y676" s="18">
        <v>0.32720697700000001</v>
      </c>
      <c r="Z676" s="5" t="s">
        <v>24</v>
      </c>
      <c r="AA676" s="3">
        <v>23</v>
      </c>
      <c r="AB676" s="4">
        <v>2647</v>
      </c>
      <c r="AC676" s="4">
        <v>4381.1666670000004</v>
      </c>
      <c r="AD676" s="4" t="str">
        <f t="shared" si="163"/>
        <v>Low Income</v>
      </c>
      <c r="AE676" s="4">
        <v>2994</v>
      </c>
      <c r="AF676" s="18">
        <v>0.27472860799999999</v>
      </c>
      <c r="AG676" s="3">
        <v>0</v>
      </c>
      <c r="AH676" s="3">
        <v>56</v>
      </c>
      <c r="AI676" s="2" t="str">
        <f t="shared" si="164"/>
        <v>High Risk</v>
      </c>
    </row>
    <row r="677" spans="1:35" x14ac:dyDescent="0.25">
      <c r="A677" s="6">
        <v>43776</v>
      </c>
      <c r="B677" s="3">
        <v>30</v>
      </c>
      <c r="C677" s="3" t="str">
        <f t="shared" si="150"/>
        <v>Mid</v>
      </c>
      <c r="D677" s="4">
        <v>47517</v>
      </c>
      <c r="E677" s="4">
        <f t="shared" si="151"/>
        <v>47517</v>
      </c>
      <c r="G677" s="3">
        <f t="shared" si="152"/>
        <v>570.23428571428576</v>
      </c>
      <c r="H677" s="3" t="str">
        <f t="shared" si="153"/>
        <v>Good</v>
      </c>
      <c r="I677" s="5" t="s">
        <v>20</v>
      </c>
      <c r="J677" s="2" t="str">
        <f t="shared" si="154"/>
        <v>Employed</v>
      </c>
      <c r="K677" s="2" t="str">
        <f t="shared" si="155"/>
        <v>Employed</v>
      </c>
      <c r="L677" s="2" t="str">
        <f t="shared" si="156"/>
        <v>Employed</v>
      </c>
      <c r="M677" s="5" t="s">
        <v>32</v>
      </c>
      <c r="N677" s="2" t="str">
        <f t="shared" si="157"/>
        <v>High School</v>
      </c>
      <c r="O677" s="2" t="str">
        <f t="shared" si="158"/>
        <v>High School</v>
      </c>
      <c r="P677" s="4">
        <v>23102</v>
      </c>
      <c r="Q677" s="4">
        <f t="shared" si="159"/>
        <v>23102</v>
      </c>
      <c r="R677" s="18">
        <f t="shared" si="160"/>
        <v>0.48618389208072899</v>
      </c>
      <c r="S677" s="18" t="str">
        <f t="shared" si="161"/>
        <v>Conservative Borrower</v>
      </c>
      <c r="T677" s="3">
        <v>60</v>
      </c>
      <c r="U677" s="3">
        <f t="shared" si="162"/>
        <v>60</v>
      </c>
      <c r="V677" s="5" t="s">
        <v>22</v>
      </c>
      <c r="W677" s="5" t="s">
        <v>30</v>
      </c>
      <c r="X677" s="4">
        <v>288</v>
      </c>
      <c r="Y677" s="18">
        <v>0.16791557900000001</v>
      </c>
      <c r="Z677" s="5" t="s">
        <v>24</v>
      </c>
      <c r="AA677" s="3">
        <v>25</v>
      </c>
      <c r="AB677" s="4">
        <v>1067</v>
      </c>
      <c r="AC677" s="4">
        <v>3959.75</v>
      </c>
      <c r="AD677" s="4" t="str">
        <f t="shared" si="163"/>
        <v>Low Income</v>
      </c>
      <c r="AE677" s="4">
        <v>107365</v>
      </c>
      <c r="AF677" s="18">
        <v>0.28811672100000002</v>
      </c>
      <c r="AG677" s="3">
        <v>0</v>
      </c>
      <c r="AH677" s="3">
        <v>48</v>
      </c>
      <c r="AI677" s="2" t="str">
        <f t="shared" si="164"/>
        <v>Medium Risk</v>
      </c>
    </row>
    <row r="678" spans="1:35" x14ac:dyDescent="0.25">
      <c r="A678" s="6">
        <v>43777</v>
      </c>
      <c r="B678" s="3">
        <v>26</v>
      </c>
      <c r="C678" s="3" t="str">
        <f t="shared" si="150"/>
        <v>Mid</v>
      </c>
      <c r="D678" s="4">
        <v>15000</v>
      </c>
      <c r="E678" s="4">
        <f t="shared" si="151"/>
        <v>15000</v>
      </c>
      <c r="F678" s="3">
        <v>580</v>
      </c>
      <c r="G678" s="3">
        <f t="shared" si="152"/>
        <v>580</v>
      </c>
      <c r="H678" s="3" t="str">
        <f t="shared" si="153"/>
        <v>Good</v>
      </c>
      <c r="I678" s="5" t="s">
        <v>20</v>
      </c>
      <c r="J678" s="2" t="str">
        <f t="shared" si="154"/>
        <v>Employed</v>
      </c>
      <c r="K678" s="2" t="str">
        <f t="shared" si="155"/>
        <v>Employed</v>
      </c>
      <c r="L678" s="2" t="str">
        <f t="shared" si="156"/>
        <v>Employed</v>
      </c>
      <c r="M678" s="5" t="s">
        <v>32</v>
      </c>
      <c r="N678" s="2" t="str">
        <f t="shared" si="157"/>
        <v>High School</v>
      </c>
      <c r="O678" s="2" t="str">
        <f t="shared" si="158"/>
        <v>High School</v>
      </c>
      <c r="P678" s="4">
        <v>10046</v>
      </c>
      <c r="Q678" s="4">
        <f t="shared" si="159"/>
        <v>10046</v>
      </c>
      <c r="R678" s="18">
        <f t="shared" si="160"/>
        <v>0.66973333333333329</v>
      </c>
      <c r="S678" s="18" t="str">
        <f t="shared" si="161"/>
        <v>Moderate Borrower</v>
      </c>
      <c r="T678" s="3">
        <v>72</v>
      </c>
      <c r="U678" s="3">
        <f t="shared" si="162"/>
        <v>72</v>
      </c>
      <c r="V678" s="5" t="s">
        <v>22</v>
      </c>
      <c r="W678" s="5" t="s">
        <v>27</v>
      </c>
      <c r="X678" s="4">
        <v>1281</v>
      </c>
      <c r="Y678" s="18">
        <v>0.35842070799999998</v>
      </c>
      <c r="Z678" s="5" t="s">
        <v>24</v>
      </c>
      <c r="AA678" s="3">
        <v>28</v>
      </c>
      <c r="AB678" s="4">
        <v>2588</v>
      </c>
      <c r="AC678" s="4">
        <v>1250</v>
      </c>
      <c r="AD678" s="4" t="str">
        <f t="shared" si="163"/>
        <v>Low Income</v>
      </c>
      <c r="AE678" s="4">
        <v>17817</v>
      </c>
      <c r="AF678" s="18">
        <v>0.230965895</v>
      </c>
      <c r="AG678" s="3">
        <v>0</v>
      </c>
      <c r="AH678" s="3">
        <v>55</v>
      </c>
      <c r="AI678" s="2" t="str">
        <f t="shared" si="164"/>
        <v>High Risk</v>
      </c>
    </row>
    <row r="679" spans="1:35" x14ac:dyDescent="0.25">
      <c r="A679" s="6">
        <v>43778</v>
      </c>
      <c r="B679" s="3">
        <v>61</v>
      </c>
      <c r="C679" s="3" t="str">
        <f t="shared" si="150"/>
        <v>Old</v>
      </c>
      <c r="D679" s="4">
        <v>113474</v>
      </c>
      <c r="E679" s="4">
        <f t="shared" si="151"/>
        <v>113474</v>
      </c>
      <c r="F679" s="3">
        <v>584</v>
      </c>
      <c r="G679" s="3">
        <f t="shared" si="152"/>
        <v>584</v>
      </c>
      <c r="H679" s="3" t="str">
        <f t="shared" si="153"/>
        <v>Good</v>
      </c>
      <c r="I679" s="5" t="s">
        <v>20</v>
      </c>
      <c r="J679" s="2" t="str">
        <f t="shared" si="154"/>
        <v>Employed</v>
      </c>
      <c r="K679" s="2" t="str">
        <f t="shared" si="155"/>
        <v>Employed</v>
      </c>
      <c r="L679" s="2" t="str">
        <f t="shared" si="156"/>
        <v>Employed</v>
      </c>
      <c r="N679" s="2" t="str">
        <f t="shared" si="157"/>
        <v/>
      </c>
      <c r="O679" s="2" t="str">
        <f t="shared" si="158"/>
        <v>Bachelor</v>
      </c>
      <c r="P679" s="4">
        <v>14794</v>
      </c>
      <c r="Q679" s="4">
        <f t="shared" si="159"/>
        <v>14794</v>
      </c>
      <c r="R679" s="18">
        <f t="shared" si="160"/>
        <v>0.13037347762483037</v>
      </c>
      <c r="S679" s="18" t="str">
        <f t="shared" si="161"/>
        <v>Conservative Borrower</v>
      </c>
      <c r="T679" s="3">
        <v>48</v>
      </c>
      <c r="U679" s="3">
        <f t="shared" si="162"/>
        <v>48</v>
      </c>
      <c r="V679" s="5" t="s">
        <v>26</v>
      </c>
      <c r="W679" s="5" t="s">
        <v>30</v>
      </c>
      <c r="X679" s="4">
        <v>216</v>
      </c>
      <c r="Y679" s="18">
        <v>0.31479789400000002</v>
      </c>
      <c r="Z679" s="5" t="s">
        <v>28</v>
      </c>
      <c r="AA679" s="3">
        <v>19</v>
      </c>
      <c r="AB679" s="4">
        <v>2338</v>
      </c>
      <c r="AC679" s="4">
        <v>9456.1666669999995</v>
      </c>
      <c r="AD679" s="4" t="str">
        <f t="shared" si="163"/>
        <v>Medium Income</v>
      </c>
      <c r="AE679" s="4">
        <v>69771</v>
      </c>
      <c r="AF679" s="18">
        <v>0.23700414</v>
      </c>
      <c r="AG679" s="3">
        <v>0</v>
      </c>
      <c r="AH679" s="3">
        <v>63</v>
      </c>
      <c r="AI679" s="2" t="str">
        <f t="shared" si="164"/>
        <v>High Risk</v>
      </c>
    </row>
    <row r="680" spans="1:35" x14ac:dyDescent="0.25">
      <c r="A680" s="6">
        <v>43779</v>
      </c>
      <c r="B680" s="3">
        <v>51</v>
      </c>
      <c r="C680" s="3" t="str">
        <f t="shared" si="150"/>
        <v>Senior</v>
      </c>
      <c r="D680" s="4">
        <v>49531</v>
      </c>
      <c r="E680" s="4">
        <f t="shared" si="151"/>
        <v>49531</v>
      </c>
      <c r="F680" s="3">
        <v>658</v>
      </c>
      <c r="G680" s="3">
        <f t="shared" si="152"/>
        <v>658</v>
      </c>
      <c r="H680" s="3" t="str">
        <f t="shared" si="153"/>
        <v>Excellent</v>
      </c>
      <c r="I680" s="5" t="s">
        <v>33</v>
      </c>
      <c r="J680" s="2" t="str">
        <f t="shared" si="154"/>
        <v>Self-Employed</v>
      </c>
      <c r="K680" s="2" t="str">
        <f t="shared" si="155"/>
        <v>Self-Employed</v>
      </c>
      <c r="L680" s="2" t="str">
        <f t="shared" si="156"/>
        <v>Self-Employed</v>
      </c>
      <c r="M680" s="5" t="s">
        <v>21</v>
      </c>
      <c r="N680" s="2" t="str">
        <f t="shared" si="157"/>
        <v>Master</v>
      </c>
      <c r="O680" s="2" t="str">
        <f t="shared" si="158"/>
        <v>Master</v>
      </c>
      <c r="P680" s="4">
        <v>29662</v>
      </c>
      <c r="Q680" s="4">
        <f t="shared" si="159"/>
        <v>29662</v>
      </c>
      <c r="R680" s="18">
        <f t="shared" si="160"/>
        <v>0.59885728129858073</v>
      </c>
      <c r="S680" s="18" t="str">
        <f t="shared" si="161"/>
        <v>Moderate Borrower</v>
      </c>
      <c r="T680" s="3">
        <v>84</v>
      </c>
      <c r="U680" s="3">
        <f t="shared" si="162"/>
        <v>84</v>
      </c>
      <c r="V680" s="5" t="s">
        <v>44</v>
      </c>
      <c r="W680" s="5" t="s">
        <v>30</v>
      </c>
      <c r="X680" s="4">
        <v>320</v>
      </c>
      <c r="Y680" s="18">
        <v>0.42566663199999999</v>
      </c>
      <c r="Z680" s="5" t="s">
        <v>31</v>
      </c>
      <c r="AA680" s="3">
        <v>33</v>
      </c>
      <c r="AB680" s="4">
        <v>2483</v>
      </c>
      <c r="AC680" s="4">
        <v>4127.5833329999996</v>
      </c>
      <c r="AD680" s="4" t="str">
        <f t="shared" si="163"/>
        <v>Low Income</v>
      </c>
      <c r="AE680" s="4">
        <v>30392</v>
      </c>
      <c r="AF680" s="18">
        <v>0.225302738</v>
      </c>
      <c r="AG680" s="3">
        <v>0</v>
      </c>
      <c r="AH680" s="3">
        <v>58</v>
      </c>
      <c r="AI680" s="2" t="str">
        <f t="shared" si="164"/>
        <v>High Risk</v>
      </c>
    </row>
    <row r="681" spans="1:35" x14ac:dyDescent="0.25">
      <c r="A681" s="6">
        <v>43780</v>
      </c>
      <c r="B681" s="3">
        <v>55</v>
      </c>
      <c r="C681" s="3" t="str">
        <f t="shared" si="150"/>
        <v>Senior</v>
      </c>
      <c r="D681" s="4">
        <v>95184</v>
      </c>
      <c r="E681" s="4">
        <f t="shared" si="151"/>
        <v>95184</v>
      </c>
      <c r="F681" s="3">
        <v>567</v>
      </c>
      <c r="G681" s="3">
        <f t="shared" si="152"/>
        <v>567</v>
      </c>
      <c r="H681" s="3" t="str">
        <f t="shared" si="153"/>
        <v>Good</v>
      </c>
      <c r="J681" s="2" t="str">
        <f t="shared" si="154"/>
        <v/>
      </c>
      <c r="K681" s="2" t="str">
        <f t="shared" si="155"/>
        <v/>
      </c>
      <c r="L681" s="2" t="str">
        <f t="shared" si="156"/>
        <v>Employed</v>
      </c>
      <c r="M681" s="5" t="s">
        <v>29</v>
      </c>
      <c r="N681" s="2" t="str">
        <f t="shared" si="157"/>
        <v>Bachelor</v>
      </c>
      <c r="O681" s="2" t="str">
        <f t="shared" si="158"/>
        <v>Bachelor</v>
      </c>
      <c r="P681" s="4">
        <v>26760</v>
      </c>
      <c r="Q681" s="4">
        <f t="shared" si="159"/>
        <v>26760</v>
      </c>
      <c r="R681" s="18">
        <f t="shared" si="160"/>
        <v>0.28113968734241052</v>
      </c>
      <c r="S681" s="18" t="str">
        <f t="shared" si="161"/>
        <v>Conservative Borrower</v>
      </c>
      <c r="T681" s="3">
        <v>12</v>
      </c>
      <c r="U681" s="3">
        <f t="shared" si="162"/>
        <v>12</v>
      </c>
      <c r="V681" s="5" t="s">
        <v>22</v>
      </c>
      <c r="W681" s="5" t="s">
        <v>34</v>
      </c>
      <c r="X681" s="4">
        <v>330</v>
      </c>
      <c r="Y681" s="18">
        <v>7.7618345000000005E-2</v>
      </c>
      <c r="Z681" s="5" t="s">
        <v>34</v>
      </c>
      <c r="AA681" s="3">
        <v>21</v>
      </c>
      <c r="AB681" s="4">
        <v>1435</v>
      </c>
      <c r="AC681" s="4">
        <v>7932</v>
      </c>
      <c r="AD681" s="4" t="str">
        <f t="shared" si="163"/>
        <v>Medium Income</v>
      </c>
      <c r="AE681" s="4">
        <v>185180</v>
      </c>
      <c r="AF681" s="18">
        <v>0.18863814500000001</v>
      </c>
      <c r="AG681" s="3">
        <v>1</v>
      </c>
      <c r="AH681" s="3">
        <v>46.4</v>
      </c>
      <c r="AI681" s="2" t="str">
        <f t="shared" si="164"/>
        <v>Medium Risk</v>
      </c>
    </row>
    <row r="682" spans="1:35" x14ac:dyDescent="0.25">
      <c r="A682" s="6">
        <v>43781</v>
      </c>
      <c r="B682" s="3">
        <v>48</v>
      </c>
      <c r="C682" s="3" t="str">
        <f t="shared" si="150"/>
        <v>Senior</v>
      </c>
      <c r="D682" s="4">
        <v>30046</v>
      </c>
      <c r="E682" s="4">
        <f t="shared" si="151"/>
        <v>30046</v>
      </c>
      <c r="F682" s="3">
        <v>605</v>
      </c>
      <c r="G682" s="3">
        <f t="shared" si="152"/>
        <v>605</v>
      </c>
      <c r="H682" s="3" t="str">
        <f t="shared" si="153"/>
        <v>Good</v>
      </c>
      <c r="I682" s="5" t="s">
        <v>20</v>
      </c>
      <c r="J682" s="2" t="str">
        <f t="shared" si="154"/>
        <v>Employed</v>
      </c>
      <c r="K682" s="2" t="str">
        <f t="shared" si="155"/>
        <v>Employed</v>
      </c>
      <c r="L682" s="2" t="str">
        <f t="shared" si="156"/>
        <v>Employed</v>
      </c>
      <c r="M682" s="5" t="s">
        <v>32</v>
      </c>
      <c r="N682" s="2" t="str">
        <f t="shared" si="157"/>
        <v>High School</v>
      </c>
      <c r="O682" s="2" t="str">
        <f t="shared" si="158"/>
        <v>High School</v>
      </c>
      <c r="P682" s="4">
        <v>13814</v>
      </c>
      <c r="Q682" s="4">
        <f t="shared" si="159"/>
        <v>13814</v>
      </c>
      <c r="R682" s="18">
        <f t="shared" si="160"/>
        <v>0.45976169872861611</v>
      </c>
      <c r="S682" s="18" t="str">
        <f t="shared" si="161"/>
        <v>Conservative Borrower</v>
      </c>
      <c r="T682" s="3">
        <v>60</v>
      </c>
      <c r="U682" s="3">
        <f t="shared" si="162"/>
        <v>60</v>
      </c>
      <c r="V682" s="5" t="s">
        <v>22</v>
      </c>
      <c r="W682" s="5" t="s">
        <v>23</v>
      </c>
      <c r="X682" s="4">
        <v>134</v>
      </c>
      <c r="Y682" s="18">
        <v>0.52196833099999995</v>
      </c>
      <c r="Z682" s="5" t="s">
        <v>38</v>
      </c>
      <c r="AA682" s="3">
        <v>19</v>
      </c>
      <c r="AB682" s="4">
        <v>3072</v>
      </c>
      <c r="AC682" s="4">
        <v>2503.833333</v>
      </c>
      <c r="AD682" s="4" t="str">
        <f t="shared" si="163"/>
        <v>Low Income</v>
      </c>
      <c r="AE682" s="4">
        <v>6190</v>
      </c>
      <c r="AF682" s="18">
        <v>0.22704479799999999</v>
      </c>
      <c r="AG682" s="3">
        <v>0</v>
      </c>
      <c r="AH682" s="3">
        <v>55</v>
      </c>
      <c r="AI682" s="2" t="str">
        <f t="shared" si="164"/>
        <v>High Risk</v>
      </c>
    </row>
    <row r="683" spans="1:35" x14ac:dyDescent="0.25">
      <c r="A683" s="6">
        <v>43782</v>
      </c>
      <c r="B683" s="3">
        <v>26</v>
      </c>
      <c r="C683" s="3" t="str">
        <f t="shared" si="150"/>
        <v>Mid</v>
      </c>
      <c r="D683" s="4">
        <v>28744</v>
      </c>
      <c r="E683" s="4">
        <f t="shared" si="151"/>
        <v>28744</v>
      </c>
      <c r="F683" s="3">
        <v>544</v>
      </c>
      <c r="G683" s="3">
        <f t="shared" si="152"/>
        <v>544</v>
      </c>
      <c r="H683" s="3" t="str">
        <f t="shared" si="153"/>
        <v>Fair</v>
      </c>
      <c r="I683" s="5" t="s">
        <v>20</v>
      </c>
      <c r="J683" s="2" t="str">
        <f t="shared" si="154"/>
        <v>Employed</v>
      </c>
      <c r="K683" s="2" t="str">
        <f t="shared" si="155"/>
        <v>Employed</v>
      </c>
      <c r="L683" s="2" t="str">
        <f t="shared" si="156"/>
        <v>Employed</v>
      </c>
      <c r="M683" s="5" t="s">
        <v>41</v>
      </c>
      <c r="N683" s="2" t="str">
        <f t="shared" si="157"/>
        <v>Doctorate</v>
      </c>
      <c r="O683" s="2" t="str">
        <f t="shared" si="158"/>
        <v>Doctorate</v>
      </c>
      <c r="P683" s="4">
        <v>12170</v>
      </c>
      <c r="Q683" s="4">
        <f t="shared" si="159"/>
        <v>12170</v>
      </c>
      <c r="R683" s="18">
        <f t="shared" si="160"/>
        <v>0.42339270804341778</v>
      </c>
      <c r="S683" s="18" t="str">
        <f t="shared" si="161"/>
        <v>Conservative Borrower</v>
      </c>
      <c r="T683" s="3">
        <v>84</v>
      </c>
      <c r="U683" s="3">
        <f t="shared" si="162"/>
        <v>84</v>
      </c>
      <c r="V683" s="5" t="s">
        <v>26</v>
      </c>
      <c r="W683" s="5" t="s">
        <v>30</v>
      </c>
      <c r="X683" s="4">
        <v>530</v>
      </c>
      <c r="Y683" s="18">
        <v>0.33532474000000001</v>
      </c>
      <c r="Z683" s="5" t="s">
        <v>24</v>
      </c>
      <c r="AA683" s="3">
        <v>17</v>
      </c>
      <c r="AB683" s="4">
        <v>7807</v>
      </c>
      <c r="AC683" s="4">
        <v>2395.333333</v>
      </c>
      <c r="AD683" s="4" t="str">
        <f t="shared" si="163"/>
        <v>Low Income</v>
      </c>
      <c r="AE683" s="4">
        <v>41444</v>
      </c>
      <c r="AF683" s="18">
        <v>0.24999753999999999</v>
      </c>
      <c r="AG683" s="3">
        <v>0</v>
      </c>
      <c r="AH683" s="3">
        <v>60</v>
      </c>
      <c r="AI683" s="2" t="str">
        <f t="shared" si="164"/>
        <v>High Risk</v>
      </c>
    </row>
    <row r="684" spans="1:35" x14ac:dyDescent="0.25">
      <c r="A684" s="6">
        <v>43783</v>
      </c>
      <c r="B684" s="3">
        <v>33</v>
      </c>
      <c r="C684" s="3" t="str">
        <f t="shared" si="150"/>
        <v>Mid</v>
      </c>
      <c r="D684" s="4">
        <v>20725</v>
      </c>
      <c r="E684" s="4">
        <f t="shared" si="151"/>
        <v>20725</v>
      </c>
      <c r="F684" s="3">
        <v>495</v>
      </c>
      <c r="G684" s="3">
        <f t="shared" si="152"/>
        <v>495</v>
      </c>
      <c r="H684" s="3" t="str">
        <f t="shared" si="153"/>
        <v>Fair</v>
      </c>
      <c r="I684" s="5" t="s">
        <v>20</v>
      </c>
      <c r="J684" s="2" t="str">
        <f t="shared" si="154"/>
        <v>Employed</v>
      </c>
      <c r="K684" s="2" t="str">
        <f t="shared" si="155"/>
        <v>Employed</v>
      </c>
      <c r="L684" s="2" t="str">
        <f t="shared" si="156"/>
        <v>Employed</v>
      </c>
      <c r="M684" s="5" t="s">
        <v>32</v>
      </c>
      <c r="N684" s="2" t="str">
        <f t="shared" si="157"/>
        <v>High School</v>
      </c>
      <c r="O684" s="2" t="str">
        <f t="shared" si="158"/>
        <v>High School</v>
      </c>
      <c r="P684" s="4">
        <v>18023</v>
      </c>
      <c r="Q684" s="4">
        <f t="shared" si="159"/>
        <v>18023</v>
      </c>
      <c r="R684" s="18">
        <f t="shared" si="160"/>
        <v>0.86962605548854044</v>
      </c>
      <c r="S684" s="18" t="str">
        <f t="shared" si="161"/>
        <v>Moderate Borrower</v>
      </c>
      <c r="T684" s="3">
        <v>120</v>
      </c>
      <c r="U684" s="3">
        <f t="shared" si="162"/>
        <v>120</v>
      </c>
      <c r="V684" s="5" t="s">
        <v>44</v>
      </c>
      <c r="W684" s="5" t="s">
        <v>30</v>
      </c>
      <c r="X684" s="4">
        <v>968</v>
      </c>
      <c r="Y684" s="18">
        <v>0.17339437499999999</v>
      </c>
      <c r="Z684" s="5" t="s">
        <v>28</v>
      </c>
      <c r="AA684" s="3">
        <v>28</v>
      </c>
      <c r="AB684" s="4">
        <v>2067</v>
      </c>
      <c r="AC684" s="4">
        <v>1727.083333</v>
      </c>
      <c r="AD684" s="4" t="str">
        <f t="shared" si="163"/>
        <v>Low Income</v>
      </c>
      <c r="AE684" s="4">
        <v>10017</v>
      </c>
      <c r="AF684" s="18">
        <v>0.358096947</v>
      </c>
      <c r="AG684" s="3">
        <v>0</v>
      </c>
      <c r="AH684" s="3">
        <v>53</v>
      </c>
      <c r="AI684" s="2" t="str">
        <f t="shared" si="164"/>
        <v>Medium Risk</v>
      </c>
    </row>
    <row r="685" spans="1:35" x14ac:dyDescent="0.25">
      <c r="A685" s="6">
        <v>43784</v>
      </c>
      <c r="B685" s="3">
        <v>45</v>
      </c>
      <c r="C685" s="3" t="str">
        <f t="shared" si="150"/>
        <v>Senior</v>
      </c>
      <c r="D685" s="4">
        <v>25324</v>
      </c>
      <c r="E685" s="4">
        <f t="shared" si="151"/>
        <v>25324</v>
      </c>
      <c r="F685" s="3">
        <v>553</v>
      </c>
      <c r="G685" s="3">
        <f t="shared" si="152"/>
        <v>553</v>
      </c>
      <c r="H685" s="3" t="str">
        <f t="shared" si="153"/>
        <v>Good</v>
      </c>
      <c r="I685" s="5" t="s">
        <v>20</v>
      </c>
      <c r="J685" s="2" t="str">
        <f t="shared" si="154"/>
        <v>Employed</v>
      </c>
      <c r="K685" s="2" t="str">
        <f t="shared" si="155"/>
        <v>Employed</v>
      </c>
      <c r="L685" s="2" t="str">
        <f t="shared" si="156"/>
        <v>Employed</v>
      </c>
      <c r="M685" s="5" t="s">
        <v>41</v>
      </c>
      <c r="N685" s="2" t="str">
        <f t="shared" si="157"/>
        <v>Doctorate</v>
      </c>
      <c r="O685" s="2" t="str">
        <f t="shared" si="158"/>
        <v>Doctorate</v>
      </c>
      <c r="P685" s="4">
        <v>14075</v>
      </c>
      <c r="Q685" s="4">
        <f t="shared" si="159"/>
        <v>14075</v>
      </c>
      <c r="R685" s="18">
        <f t="shared" si="160"/>
        <v>0.55579687253198551</v>
      </c>
      <c r="S685" s="18" t="str">
        <f t="shared" si="161"/>
        <v>Moderate Borrower</v>
      </c>
      <c r="T685" s="3">
        <v>60</v>
      </c>
      <c r="U685" s="3">
        <f t="shared" si="162"/>
        <v>60</v>
      </c>
      <c r="V685" s="5" t="s">
        <v>44</v>
      </c>
      <c r="W685" s="5" t="s">
        <v>27</v>
      </c>
      <c r="X685" s="4">
        <v>596</v>
      </c>
      <c r="Y685" s="18">
        <v>0.138241945</v>
      </c>
      <c r="Z685" s="5" t="s">
        <v>24</v>
      </c>
      <c r="AA685" s="3">
        <v>22</v>
      </c>
      <c r="AB685" s="4">
        <v>1118</v>
      </c>
      <c r="AC685" s="4">
        <v>2110.333333</v>
      </c>
      <c r="AD685" s="4" t="str">
        <f t="shared" si="163"/>
        <v>Low Income</v>
      </c>
      <c r="AE685" s="4">
        <v>144791</v>
      </c>
      <c r="AF685" s="18">
        <v>0.23206722499999999</v>
      </c>
      <c r="AG685" s="3">
        <v>0</v>
      </c>
      <c r="AH685" s="3">
        <v>54</v>
      </c>
      <c r="AI685" s="2" t="str">
        <f t="shared" si="164"/>
        <v>Medium Risk</v>
      </c>
    </row>
    <row r="686" spans="1:35" x14ac:dyDescent="0.25">
      <c r="A686" s="6">
        <v>43785</v>
      </c>
      <c r="B686" s="3">
        <v>25</v>
      </c>
      <c r="C686" s="3" t="str">
        <f t="shared" si="150"/>
        <v>Mid</v>
      </c>
      <c r="E686" s="4">
        <f t="shared" si="151"/>
        <v>21030.999995999999</v>
      </c>
      <c r="F686" s="3">
        <v>564</v>
      </c>
      <c r="G686" s="3">
        <f t="shared" si="152"/>
        <v>564</v>
      </c>
      <c r="H686" s="3" t="str">
        <f t="shared" si="153"/>
        <v>Good</v>
      </c>
      <c r="I686" s="5" t="s">
        <v>45</v>
      </c>
      <c r="J686" s="2" t="str">
        <f t="shared" si="154"/>
        <v>Unemployed</v>
      </c>
      <c r="K686" s="2" t="str">
        <f t="shared" si="155"/>
        <v>Unemployed</v>
      </c>
      <c r="L686" s="2" t="str">
        <f t="shared" si="156"/>
        <v>Unemployed</v>
      </c>
      <c r="M686" s="5" t="s">
        <v>21</v>
      </c>
      <c r="N686" s="2" t="str">
        <f t="shared" si="157"/>
        <v>Master</v>
      </c>
      <c r="O686" s="2" t="str">
        <f t="shared" si="158"/>
        <v>Master</v>
      </c>
      <c r="P686" s="4">
        <v>33692</v>
      </c>
      <c r="Q686" s="4">
        <f t="shared" si="159"/>
        <v>33692</v>
      </c>
      <c r="R686" s="18">
        <f t="shared" si="160"/>
        <v>1.6020160718181764</v>
      </c>
      <c r="S686" s="18" t="str">
        <f t="shared" si="161"/>
        <v>Aggressive Borrower</v>
      </c>
      <c r="U686" s="3">
        <f t="shared" si="162"/>
        <v>52.912751677852349</v>
      </c>
      <c r="V686" s="5" t="s">
        <v>35</v>
      </c>
      <c r="W686" s="5" t="s">
        <v>27</v>
      </c>
      <c r="X686" s="4">
        <v>659</v>
      </c>
      <c r="Y686" s="18">
        <v>0.50792269899999998</v>
      </c>
      <c r="Z686" s="5" t="s">
        <v>34</v>
      </c>
      <c r="AA686" s="3">
        <v>23</v>
      </c>
      <c r="AB686" s="4">
        <v>2865</v>
      </c>
      <c r="AC686" s="4">
        <v>1752.583333</v>
      </c>
      <c r="AD686" s="4" t="str">
        <f t="shared" si="163"/>
        <v>Low Income</v>
      </c>
      <c r="AE686" s="4">
        <v>1386</v>
      </c>
      <c r="AF686" s="18">
        <v>0.24894973000000001</v>
      </c>
      <c r="AG686" s="3">
        <v>0</v>
      </c>
      <c r="AH686" s="3">
        <v>66</v>
      </c>
      <c r="AI686" s="2" t="str">
        <f t="shared" si="164"/>
        <v>High Risk</v>
      </c>
    </row>
    <row r="687" spans="1:35" x14ac:dyDescent="0.25">
      <c r="A687" s="6">
        <v>43786</v>
      </c>
      <c r="B687" s="3">
        <v>48</v>
      </c>
      <c r="C687" s="3" t="str">
        <f t="shared" si="150"/>
        <v>Senior</v>
      </c>
      <c r="D687" s="4">
        <v>74876</v>
      </c>
      <c r="E687" s="4">
        <f t="shared" si="151"/>
        <v>74876</v>
      </c>
      <c r="F687" s="3">
        <v>615</v>
      </c>
      <c r="G687" s="3">
        <f t="shared" si="152"/>
        <v>615</v>
      </c>
      <c r="H687" s="3" t="str">
        <f t="shared" si="153"/>
        <v>Good</v>
      </c>
      <c r="I687" s="5" t="s">
        <v>20</v>
      </c>
      <c r="J687" s="2" t="str">
        <f t="shared" si="154"/>
        <v>Employed</v>
      </c>
      <c r="K687" s="2" t="str">
        <f t="shared" si="155"/>
        <v>Employed</v>
      </c>
      <c r="L687" s="2" t="str">
        <f t="shared" si="156"/>
        <v>Employed</v>
      </c>
      <c r="M687" s="5" t="s">
        <v>29</v>
      </c>
      <c r="N687" s="2" t="str">
        <f t="shared" si="157"/>
        <v>Bachelor</v>
      </c>
      <c r="O687" s="2" t="str">
        <f t="shared" si="158"/>
        <v>Bachelor</v>
      </c>
      <c r="P687" s="4">
        <v>26826</v>
      </c>
      <c r="Q687" s="4">
        <f t="shared" si="159"/>
        <v>26826</v>
      </c>
      <c r="R687" s="18">
        <f t="shared" si="160"/>
        <v>0.35827234360809873</v>
      </c>
      <c r="S687" s="18" t="str">
        <f t="shared" si="161"/>
        <v>Conservative Borrower</v>
      </c>
      <c r="T687" s="3">
        <v>12</v>
      </c>
      <c r="U687" s="3">
        <f t="shared" si="162"/>
        <v>12</v>
      </c>
      <c r="V687" s="5" t="s">
        <v>35</v>
      </c>
      <c r="W687" s="5" t="s">
        <v>30</v>
      </c>
      <c r="X687" s="4">
        <v>385</v>
      </c>
      <c r="Y687" s="18">
        <v>0.26868234499999999</v>
      </c>
      <c r="Z687" s="5" t="s">
        <v>34</v>
      </c>
      <c r="AA687" s="3">
        <v>23</v>
      </c>
      <c r="AB687" s="4">
        <v>9915</v>
      </c>
      <c r="AC687" s="4">
        <v>6239.6666670000004</v>
      </c>
      <c r="AD687" s="4" t="str">
        <f t="shared" si="163"/>
        <v>Medium Income</v>
      </c>
      <c r="AE687" s="4">
        <v>8630</v>
      </c>
      <c r="AF687" s="18">
        <v>0.18674147499999999</v>
      </c>
      <c r="AG687" s="3">
        <v>0</v>
      </c>
      <c r="AH687" s="3">
        <v>48</v>
      </c>
      <c r="AI687" s="2" t="str">
        <f t="shared" si="164"/>
        <v>Medium Risk</v>
      </c>
    </row>
    <row r="688" spans="1:35" x14ac:dyDescent="0.25">
      <c r="A688" s="6">
        <v>43787</v>
      </c>
      <c r="B688" s="3">
        <v>37</v>
      </c>
      <c r="C688" s="3" t="str">
        <f t="shared" si="150"/>
        <v>Mid</v>
      </c>
      <c r="D688" s="4">
        <v>25003</v>
      </c>
      <c r="E688" s="4">
        <f t="shared" si="151"/>
        <v>25003</v>
      </c>
      <c r="F688" s="3">
        <v>613</v>
      </c>
      <c r="G688" s="3">
        <f t="shared" si="152"/>
        <v>613</v>
      </c>
      <c r="H688" s="3" t="str">
        <f t="shared" si="153"/>
        <v>Good</v>
      </c>
      <c r="I688" s="5" t="s">
        <v>20</v>
      </c>
      <c r="J688" s="2" t="str">
        <f t="shared" si="154"/>
        <v>Employed</v>
      </c>
      <c r="K688" s="2" t="str">
        <f t="shared" si="155"/>
        <v>Employed</v>
      </c>
      <c r="L688" s="2" t="str">
        <f t="shared" si="156"/>
        <v>Employed</v>
      </c>
      <c r="M688" s="5" t="s">
        <v>32</v>
      </c>
      <c r="N688" s="2" t="str">
        <f t="shared" si="157"/>
        <v>High School</v>
      </c>
      <c r="O688" s="2" t="str">
        <f t="shared" si="158"/>
        <v>High School</v>
      </c>
      <c r="P688" s="4">
        <v>17505</v>
      </c>
      <c r="Q688" s="4">
        <f t="shared" si="159"/>
        <v>17505</v>
      </c>
      <c r="R688" s="18">
        <f t="shared" si="160"/>
        <v>0.70011598608167025</v>
      </c>
      <c r="S688" s="18" t="str">
        <f t="shared" si="161"/>
        <v>Moderate Borrower</v>
      </c>
      <c r="T688" s="3">
        <v>36</v>
      </c>
      <c r="U688" s="3">
        <f t="shared" si="162"/>
        <v>36</v>
      </c>
      <c r="V688" s="5" t="s">
        <v>26</v>
      </c>
      <c r="W688" s="5" t="s">
        <v>27</v>
      </c>
      <c r="X688" s="4">
        <v>905</v>
      </c>
      <c r="Y688" s="18">
        <v>0.15535085600000001</v>
      </c>
      <c r="Z688" s="5" t="s">
        <v>24</v>
      </c>
      <c r="AA688" s="3">
        <v>18</v>
      </c>
      <c r="AB688" s="4">
        <v>1203</v>
      </c>
      <c r="AC688" s="4">
        <v>2083.583333</v>
      </c>
      <c r="AD688" s="4" t="str">
        <f t="shared" si="163"/>
        <v>Low Income</v>
      </c>
      <c r="AE688" s="4">
        <v>16306</v>
      </c>
      <c r="AF688" s="18">
        <v>0.22277615200000001</v>
      </c>
      <c r="AG688" s="3">
        <v>0</v>
      </c>
      <c r="AH688" s="3">
        <v>49</v>
      </c>
      <c r="AI688" s="2" t="str">
        <f t="shared" si="164"/>
        <v>Medium Risk</v>
      </c>
    </row>
    <row r="689" spans="1:35" x14ac:dyDescent="0.25">
      <c r="A689" s="6">
        <v>43788</v>
      </c>
      <c r="B689" s="3">
        <v>35</v>
      </c>
      <c r="C689" s="3" t="str">
        <f t="shared" si="150"/>
        <v>Mid</v>
      </c>
      <c r="D689" s="4">
        <v>67123</v>
      </c>
      <c r="E689" s="4">
        <f t="shared" si="151"/>
        <v>67123</v>
      </c>
      <c r="F689" s="3">
        <v>570</v>
      </c>
      <c r="G689" s="3">
        <f t="shared" si="152"/>
        <v>570</v>
      </c>
      <c r="H689" s="3" t="str">
        <f t="shared" si="153"/>
        <v>Good</v>
      </c>
      <c r="I689" s="5" t="s">
        <v>20</v>
      </c>
      <c r="J689" s="2" t="str">
        <f t="shared" si="154"/>
        <v>Employed</v>
      </c>
      <c r="K689" s="2" t="str">
        <f t="shared" si="155"/>
        <v>Employed</v>
      </c>
      <c r="L689" s="2" t="str">
        <f t="shared" si="156"/>
        <v>Employed</v>
      </c>
      <c r="M689" s="5" t="s">
        <v>29</v>
      </c>
      <c r="N689" s="2" t="str">
        <f t="shared" si="157"/>
        <v>Bachelor</v>
      </c>
      <c r="O689" s="2" t="str">
        <f t="shared" si="158"/>
        <v>Bachelor</v>
      </c>
      <c r="P689" s="4">
        <v>25746</v>
      </c>
      <c r="Q689" s="4">
        <f t="shared" si="159"/>
        <v>25746</v>
      </c>
      <c r="R689" s="18">
        <f t="shared" si="160"/>
        <v>0.38356450099071854</v>
      </c>
      <c r="S689" s="18" t="str">
        <f t="shared" si="161"/>
        <v>Conservative Borrower</v>
      </c>
      <c r="T689" s="3">
        <v>48</v>
      </c>
      <c r="U689" s="3">
        <f t="shared" si="162"/>
        <v>48</v>
      </c>
      <c r="V689" s="5" t="s">
        <v>26</v>
      </c>
      <c r="W689" s="5" t="s">
        <v>30</v>
      </c>
      <c r="X689" s="4">
        <v>440</v>
      </c>
      <c r="Y689" s="18">
        <v>0.24868244</v>
      </c>
      <c r="Z689" s="5" t="s">
        <v>28</v>
      </c>
      <c r="AA689" s="3">
        <v>23</v>
      </c>
      <c r="AB689" s="4">
        <v>2825</v>
      </c>
      <c r="AC689" s="4">
        <v>5593.5833329999996</v>
      </c>
      <c r="AD689" s="4" t="str">
        <f t="shared" si="163"/>
        <v>Medium Income</v>
      </c>
      <c r="AE689" s="4">
        <v>21121</v>
      </c>
      <c r="AF689" s="18">
        <v>0.23342196800000001</v>
      </c>
      <c r="AG689" s="3">
        <v>0</v>
      </c>
      <c r="AH689" s="3">
        <v>51</v>
      </c>
      <c r="AI689" s="2" t="str">
        <f t="shared" si="164"/>
        <v>Medium Risk</v>
      </c>
    </row>
    <row r="690" spans="1:35" x14ac:dyDescent="0.25">
      <c r="A690" s="6">
        <v>43789</v>
      </c>
      <c r="B690" s="3">
        <v>48</v>
      </c>
      <c r="C690" s="3" t="str">
        <f t="shared" si="150"/>
        <v>Senior</v>
      </c>
      <c r="D690" s="4">
        <v>62946</v>
      </c>
      <c r="E690" s="4">
        <f t="shared" si="151"/>
        <v>62946</v>
      </c>
      <c r="F690" s="3">
        <v>603</v>
      </c>
      <c r="G690" s="3">
        <f t="shared" si="152"/>
        <v>603</v>
      </c>
      <c r="H690" s="3" t="str">
        <f t="shared" si="153"/>
        <v>Good</v>
      </c>
      <c r="I690" s="5" t="s">
        <v>20</v>
      </c>
      <c r="J690" s="2" t="str">
        <f t="shared" si="154"/>
        <v>Employed</v>
      </c>
      <c r="K690" s="2" t="str">
        <f t="shared" si="155"/>
        <v>Employed</v>
      </c>
      <c r="L690" s="2" t="str">
        <f t="shared" si="156"/>
        <v>Employed</v>
      </c>
      <c r="M690" s="5" t="s">
        <v>21</v>
      </c>
      <c r="N690" s="2" t="str">
        <f t="shared" si="157"/>
        <v>Master</v>
      </c>
      <c r="O690" s="2" t="str">
        <f t="shared" si="158"/>
        <v>Master</v>
      </c>
      <c r="P690" s="4">
        <v>16992</v>
      </c>
      <c r="Q690" s="4">
        <f t="shared" si="159"/>
        <v>16992</v>
      </c>
      <c r="R690" s="18">
        <f t="shared" si="160"/>
        <v>0.26994566771518447</v>
      </c>
      <c r="S690" s="18" t="str">
        <f t="shared" si="161"/>
        <v>Conservative Borrower</v>
      </c>
      <c r="T690" s="3">
        <v>60</v>
      </c>
      <c r="U690" s="3">
        <f t="shared" si="162"/>
        <v>60</v>
      </c>
      <c r="V690" s="5" t="s">
        <v>22</v>
      </c>
      <c r="W690" s="5" t="s">
        <v>34</v>
      </c>
      <c r="X690" s="4">
        <v>604</v>
      </c>
      <c r="Y690" s="18">
        <v>0.35036804999999999</v>
      </c>
      <c r="Z690" s="5" t="s">
        <v>24</v>
      </c>
      <c r="AA690" s="3">
        <v>22</v>
      </c>
      <c r="AB690" s="4">
        <v>5850</v>
      </c>
      <c r="AC690" s="4">
        <v>5245.5</v>
      </c>
      <c r="AD690" s="4" t="str">
        <f t="shared" si="163"/>
        <v>Medium Income</v>
      </c>
      <c r="AE690" s="4">
        <v>9088</v>
      </c>
      <c r="AF690" s="18">
        <v>0.212950098</v>
      </c>
      <c r="AG690" s="3">
        <v>0</v>
      </c>
      <c r="AH690" s="3">
        <v>50</v>
      </c>
      <c r="AI690" s="2" t="str">
        <f t="shared" si="164"/>
        <v>Medium Risk</v>
      </c>
    </row>
    <row r="691" spans="1:35" x14ac:dyDescent="0.25">
      <c r="A691" s="6">
        <v>43790</v>
      </c>
      <c r="B691" s="3">
        <v>45</v>
      </c>
      <c r="C691" s="3" t="str">
        <f t="shared" si="150"/>
        <v>Senior</v>
      </c>
      <c r="D691" s="4">
        <v>73372</v>
      </c>
      <c r="E691" s="4">
        <f t="shared" si="151"/>
        <v>73372</v>
      </c>
      <c r="F691" s="3">
        <v>615</v>
      </c>
      <c r="G691" s="3">
        <f t="shared" si="152"/>
        <v>615</v>
      </c>
      <c r="H691" s="3" t="str">
        <f t="shared" si="153"/>
        <v>Good</v>
      </c>
      <c r="I691" s="5" t="s">
        <v>20</v>
      </c>
      <c r="J691" s="2" t="str">
        <f t="shared" si="154"/>
        <v>Employed</v>
      </c>
      <c r="K691" s="2" t="str">
        <f t="shared" si="155"/>
        <v>Employed</v>
      </c>
      <c r="L691" s="2" t="str">
        <f t="shared" si="156"/>
        <v>Employed</v>
      </c>
      <c r="M691" s="5" t="s">
        <v>25</v>
      </c>
      <c r="N691" s="2" t="str">
        <f t="shared" si="157"/>
        <v>Associate</v>
      </c>
      <c r="O691" s="2" t="str">
        <f t="shared" si="158"/>
        <v>Associate</v>
      </c>
      <c r="P691" s="4">
        <v>40928</v>
      </c>
      <c r="Q691" s="4">
        <f t="shared" si="159"/>
        <v>40928</v>
      </c>
      <c r="R691" s="18">
        <f t="shared" si="160"/>
        <v>0.55781497028839344</v>
      </c>
      <c r="S691" s="18" t="str">
        <f t="shared" si="161"/>
        <v>Moderate Borrower</v>
      </c>
      <c r="T691" s="3">
        <v>36</v>
      </c>
      <c r="U691" s="3">
        <f t="shared" si="162"/>
        <v>36</v>
      </c>
      <c r="V691" s="5" t="s">
        <v>22</v>
      </c>
      <c r="W691" s="5" t="s">
        <v>34</v>
      </c>
      <c r="X691" s="4">
        <v>434</v>
      </c>
      <c r="Y691" s="18">
        <v>0.38733770699999998</v>
      </c>
      <c r="Z691" s="5" t="s">
        <v>34</v>
      </c>
      <c r="AA691" s="3">
        <v>31</v>
      </c>
      <c r="AB691" s="4">
        <v>1249</v>
      </c>
      <c r="AC691" s="4">
        <v>6114.3333329999996</v>
      </c>
      <c r="AD691" s="4" t="str">
        <f t="shared" si="163"/>
        <v>Medium Income</v>
      </c>
      <c r="AE691" s="4">
        <v>1878</v>
      </c>
      <c r="AF691" s="18">
        <v>0.18941697800000001</v>
      </c>
      <c r="AG691" s="3">
        <v>0</v>
      </c>
      <c r="AH691" s="3">
        <v>50</v>
      </c>
      <c r="AI691" s="2" t="str">
        <f t="shared" si="164"/>
        <v>Medium Risk</v>
      </c>
    </row>
    <row r="692" spans="1:35" x14ac:dyDescent="0.25">
      <c r="A692" s="6">
        <v>43791</v>
      </c>
      <c r="B692" s="3">
        <v>35</v>
      </c>
      <c r="C692" s="3" t="str">
        <f t="shared" si="150"/>
        <v>Mid</v>
      </c>
      <c r="D692" s="4">
        <v>19084</v>
      </c>
      <c r="E692" s="4">
        <f t="shared" si="151"/>
        <v>19084</v>
      </c>
      <c r="F692" s="3">
        <v>455</v>
      </c>
      <c r="G692" s="3">
        <f t="shared" si="152"/>
        <v>455</v>
      </c>
      <c r="H692" s="3" t="str">
        <f t="shared" si="153"/>
        <v>Fair</v>
      </c>
      <c r="I692" s="5" t="s">
        <v>45</v>
      </c>
      <c r="J692" s="2" t="str">
        <f t="shared" si="154"/>
        <v>Unemployed</v>
      </c>
      <c r="K692" s="2" t="str">
        <f t="shared" si="155"/>
        <v>Unemployed</v>
      </c>
      <c r="L692" s="2" t="str">
        <f t="shared" si="156"/>
        <v>Unemployed</v>
      </c>
      <c r="M692" s="5" t="s">
        <v>32</v>
      </c>
      <c r="N692" s="2" t="str">
        <f t="shared" si="157"/>
        <v>High School</v>
      </c>
      <c r="O692" s="2" t="str">
        <f t="shared" si="158"/>
        <v>High School</v>
      </c>
      <c r="P692" s="4">
        <v>20050</v>
      </c>
      <c r="Q692" s="4">
        <f t="shared" si="159"/>
        <v>20050</v>
      </c>
      <c r="R692" s="18">
        <f t="shared" si="160"/>
        <v>1.0506183190106895</v>
      </c>
      <c r="S692" s="18" t="str">
        <f t="shared" si="161"/>
        <v>Aggressive Borrower</v>
      </c>
      <c r="T692" s="3">
        <v>60</v>
      </c>
      <c r="U692" s="3">
        <f t="shared" si="162"/>
        <v>60</v>
      </c>
      <c r="V692" s="5" t="s">
        <v>22</v>
      </c>
      <c r="W692" s="5" t="s">
        <v>27</v>
      </c>
      <c r="X692" s="4">
        <v>414</v>
      </c>
      <c r="Y692" s="18">
        <v>0.36033652799999999</v>
      </c>
      <c r="Z692" s="5" t="s">
        <v>38</v>
      </c>
      <c r="AA692" s="3">
        <v>19</v>
      </c>
      <c r="AB692" s="4">
        <v>1005</v>
      </c>
      <c r="AC692" s="4">
        <v>1590.333333</v>
      </c>
      <c r="AD692" s="4" t="str">
        <f t="shared" si="163"/>
        <v>Low Income</v>
      </c>
      <c r="AE692" s="4">
        <v>4507</v>
      </c>
      <c r="AF692" s="18">
        <v>0.245611578</v>
      </c>
      <c r="AG692" s="3">
        <v>0</v>
      </c>
      <c r="AH692" s="3">
        <v>59</v>
      </c>
      <c r="AI692" s="2" t="str">
        <f t="shared" si="164"/>
        <v>High Risk</v>
      </c>
    </row>
    <row r="693" spans="1:35" x14ac:dyDescent="0.25">
      <c r="A693" s="6">
        <v>43792</v>
      </c>
      <c r="B693" s="3">
        <v>53</v>
      </c>
      <c r="C693" s="3" t="str">
        <f t="shared" si="150"/>
        <v>Senior</v>
      </c>
      <c r="E693" s="4">
        <f t="shared" si="151"/>
        <v>125742</v>
      </c>
      <c r="F693" s="3">
        <v>678</v>
      </c>
      <c r="G693" s="3">
        <f t="shared" si="152"/>
        <v>678</v>
      </c>
      <c r="H693" s="3" t="str">
        <f t="shared" si="153"/>
        <v>Excellent</v>
      </c>
      <c r="I693" s="5" t="s">
        <v>20</v>
      </c>
      <c r="J693" s="2" t="str">
        <f t="shared" si="154"/>
        <v>Employed</v>
      </c>
      <c r="K693" s="2" t="str">
        <f t="shared" si="155"/>
        <v>Employed</v>
      </c>
      <c r="L693" s="2" t="str">
        <f t="shared" si="156"/>
        <v>Employed</v>
      </c>
      <c r="M693" s="5" t="s">
        <v>21</v>
      </c>
      <c r="N693" s="2" t="str">
        <f t="shared" si="157"/>
        <v>Master</v>
      </c>
      <c r="O693" s="2" t="str">
        <f t="shared" si="158"/>
        <v>Master</v>
      </c>
      <c r="P693" s="4">
        <v>11847</v>
      </c>
      <c r="Q693" s="4">
        <f t="shared" si="159"/>
        <v>11847</v>
      </c>
      <c r="R693" s="18">
        <f t="shared" si="160"/>
        <v>9.421672949372524E-2</v>
      </c>
      <c r="S693" s="18" t="str">
        <f t="shared" si="161"/>
        <v>Conservative Borrower</v>
      </c>
      <c r="U693" s="3">
        <f t="shared" si="162"/>
        <v>51.067669172932334</v>
      </c>
      <c r="V693" s="5" t="s">
        <v>26</v>
      </c>
      <c r="W693" s="5" t="s">
        <v>27</v>
      </c>
      <c r="X693" s="4">
        <v>359</v>
      </c>
      <c r="Y693" s="18">
        <v>0.52782454300000003</v>
      </c>
      <c r="Z693" s="5" t="s">
        <v>31</v>
      </c>
      <c r="AA693" s="3">
        <v>22</v>
      </c>
      <c r="AB693" s="4">
        <v>814</v>
      </c>
      <c r="AC693" s="4">
        <v>10478.5</v>
      </c>
      <c r="AD693" s="4" t="str">
        <f t="shared" si="163"/>
        <v>Medium Income</v>
      </c>
      <c r="AE693" s="4">
        <v>36435</v>
      </c>
      <c r="AF693" s="18">
        <v>0.17632977</v>
      </c>
      <c r="AG693" s="3">
        <v>1</v>
      </c>
      <c r="AH693" s="3">
        <v>41.6</v>
      </c>
      <c r="AI693" s="2" t="str">
        <f t="shared" si="164"/>
        <v>Medium Risk</v>
      </c>
    </row>
    <row r="694" spans="1:35" x14ac:dyDescent="0.25">
      <c r="A694" s="6">
        <v>43793</v>
      </c>
      <c r="B694" s="3">
        <v>27</v>
      </c>
      <c r="C694" s="3" t="str">
        <f t="shared" si="150"/>
        <v>Mid</v>
      </c>
      <c r="D694" s="4">
        <v>28965</v>
      </c>
      <c r="E694" s="4">
        <f t="shared" si="151"/>
        <v>28965</v>
      </c>
      <c r="F694" s="3">
        <v>562</v>
      </c>
      <c r="G694" s="3">
        <f t="shared" si="152"/>
        <v>562</v>
      </c>
      <c r="H694" s="3" t="str">
        <f t="shared" si="153"/>
        <v>Good</v>
      </c>
      <c r="I694" s="5" t="s">
        <v>20</v>
      </c>
      <c r="J694" s="2" t="str">
        <f t="shared" si="154"/>
        <v>Employed</v>
      </c>
      <c r="K694" s="2" t="str">
        <f t="shared" si="155"/>
        <v>Employed</v>
      </c>
      <c r="L694" s="2" t="str">
        <f t="shared" si="156"/>
        <v>Employed</v>
      </c>
      <c r="M694" s="5" t="s">
        <v>29</v>
      </c>
      <c r="N694" s="2" t="str">
        <f t="shared" si="157"/>
        <v>Bachelor</v>
      </c>
      <c r="O694" s="2" t="str">
        <f t="shared" si="158"/>
        <v>Bachelor</v>
      </c>
      <c r="P694" s="4">
        <v>13218</v>
      </c>
      <c r="Q694" s="4">
        <f t="shared" si="159"/>
        <v>13218</v>
      </c>
      <c r="R694" s="18">
        <f t="shared" si="160"/>
        <v>0.45634386328327292</v>
      </c>
      <c r="S694" s="18" t="str">
        <f t="shared" si="161"/>
        <v>Conservative Borrower</v>
      </c>
      <c r="T694" s="3">
        <v>36</v>
      </c>
      <c r="U694" s="3">
        <f t="shared" si="162"/>
        <v>36</v>
      </c>
      <c r="V694" s="5" t="s">
        <v>26</v>
      </c>
      <c r="W694" s="5" t="s">
        <v>30</v>
      </c>
      <c r="X694" s="4">
        <v>223</v>
      </c>
      <c r="Y694" s="18">
        <v>0.29729529300000002</v>
      </c>
      <c r="Z694" s="5" t="s">
        <v>38</v>
      </c>
      <c r="AA694" s="3">
        <v>34</v>
      </c>
      <c r="AB694" s="4">
        <v>739</v>
      </c>
      <c r="AC694" s="4">
        <v>2413.75</v>
      </c>
      <c r="AD694" s="4" t="str">
        <f t="shared" si="163"/>
        <v>Low Income</v>
      </c>
      <c r="AE694" s="4">
        <v>183511</v>
      </c>
      <c r="AF694" s="18">
        <v>0.243891266</v>
      </c>
      <c r="AG694" s="3">
        <v>0</v>
      </c>
      <c r="AH694" s="3">
        <v>54</v>
      </c>
      <c r="AI694" s="2" t="str">
        <f t="shared" si="164"/>
        <v>Medium Risk</v>
      </c>
    </row>
    <row r="695" spans="1:35" x14ac:dyDescent="0.25">
      <c r="A695" s="6">
        <v>43794</v>
      </c>
      <c r="B695" s="3">
        <v>47</v>
      </c>
      <c r="C695" s="3" t="str">
        <f t="shared" si="150"/>
        <v>Senior</v>
      </c>
      <c r="D695" s="4">
        <v>15000</v>
      </c>
      <c r="E695" s="4">
        <f t="shared" si="151"/>
        <v>15000</v>
      </c>
      <c r="F695" s="3">
        <v>609</v>
      </c>
      <c r="G695" s="3">
        <f t="shared" si="152"/>
        <v>609</v>
      </c>
      <c r="H695" s="3" t="str">
        <f t="shared" si="153"/>
        <v>Good</v>
      </c>
      <c r="I695" s="5" t="s">
        <v>20</v>
      </c>
      <c r="J695" s="2" t="str">
        <f t="shared" si="154"/>
        <v>Employed</v>
      </c>
      <c r="K695" s="2" t="str">
        <f t="shared" si="155"/>
        <v>Employed</v>
      </c>
      <c r="L695" s="2" t="str">
        <f t="shared" si="156"/>
        <v>Employed</v>
      </c>
      <c r="M695" s="5" t="s">
        <v>32</v>
      </c>
      <c r="N695" s="2" t="str">
        <f t="shared" si="157"/>
        <v>High School</v>
      </c>
      <c r="O695" s="2" t="str">
        <f t="shared" si="158"/>
        <v>High School</v>
      </c>
      <c r="P695" s="4">
        <v>8882</v>
      </c>
      <c r="Q695" s="4">
        <f t="shared" si="159"/>
        <v>8882</v>
      </c>
      <c r="R695" s="18">
        <f t="shared" si="160"/>
        <v>0.59213333333333329</v>
      </c>
      <c r="S695" s="18" t="str">
        <f t="shared" si="161"/>
        <v>Moderate Borrower</v>
      </c>
      <c r="T695" s="3">
        <v>48</v>
      </c>
      <c r="U695" s="3">
        <f t="shared" si="162"/>
        <v>48</v>
      </c>
      <c r="V695" s="5" t="s">
        <v>22</v>
      </c>
      <c r="W695" s="5" t="s">
        <v>30</v>
      </c>
      <c r="X695" s="4">
        <v>307</v>
      </c>
      <c r="Y695" s="18">
        <v>0.23638258700000001</v>
      </c>
      <c r="Z695" s="5" t="s">
        <v>28</v>
      </c>
      <c r="AA695" s="3">
        <v>30</v>
      </c>
      <c r="AB695" s="4">
        <v>1060</v>
      </c>
      <c r="AC695" s="4">
        <v>1250</v>
      </c>
      <c r="AD695" s="4" t="str">
        <f t="shared" si="163"/>
        <v>Low Income</v>
      </c>
      <c r="AE695" s="4">
        <v>230759</v>
      </c>
      <c r="AF695" s="18">
        <v>0.22194609400000001</v>
      </c>
      <c r="AG695" s="3">
        <v>0</v>
      </c>
      <c r="AH695" s="3">
        <v>53</v>
      </c>
      <c r="AI695" s="2" t="str">
        <f t="shared" si="164"/>
        <v>Medium Risk</v>
      </c>
    </row>
    <row r="696" spans="1:35" x14ac:dyDescent="0.25">
      <c r="A696" s="6">
        <v>43795</v>
      </c>
      <c r="B696" s="3">
        <v>47</v>
      </c>
      <c r="C696" s="3" t="str">
        <f t="shared" si="150"/>
        <v>Senior</v>
      </c>
      <c r="D696" s="4">
        <v>82837</v>
      </c>
      <c r="E696" s="4">
        <f t="shared" si="151"/>
        <v>82837</v>
      </c>
      <c r="F696" s="3">
        <v>528</v>
      </c>
      <c r="G696" s="3">
        <f t="shared" si="152"/>
        <v>528</v>
      </c>
      <c r="H696" s="3" t="str">
        <f t="shared" si="153"/>
        <v>Fair</v>
      </c>
      <c r="I696" s="5" t="s">
        <v>20</v>
      </c>
      <c r="J696" s="2" t="str">
        <f t="shared" si="154"/>
        <v>Employed</v>
      </c>
      <c r="K696" s="2" t="str">
        <f t="shared" si="155"/>
        <v>Employed</v>
      </c>
      <c r="L696" s="2" t="str">
        <f t="shared" si="156"/>
        <v>Employed</v>
      </c>
      <c r="M696" s="5" t="s">
        <v>21</v>
      </c>
      <c r="N696" s="2" t="str">
        <f t="shared" si="157"/>
        <v>Master</v>
      </c>
      <c r="O696" s="2" t="str">
        <f t="shared" si="158"/>
        <v>Master</v>
      </c>
      <c r="P696" s="4">
        <v>14624</v>
      </c>
      <c r="Q696" s="4">
        <f t="shared" si="159"/>
        <v>14624</v>
      </c>
      <c r="R696" s="18">
        <f t="shared" si="160"/>
        <v>0.17653946907782755</v>
      </c>
      <c r="S696" s="18" t="str">
        <f t="shared" si="161"/>
        <v>Conservative Borrower</v>
      </c>
      <c r="T696" s="3">
        <v>72</v>
      </c>
      <c r="U696" s="3">
        <f t="shared" si="162"/>
        <v>72</v>
      </c>
      <c r="V696" s="5" t="s">
        <v>26</v>
      </c>
      <c r="W696" s="5" t="s">
        <v>23</v>
      </c>
      <c r="X696" s="4">
        <v>358</v>
      </c>
      <c r="Y696" s="18">
        <v>0.24428565299999999</v>
      </c>
      <c r="Z696" s="5" t="s">
        <v>31</v>
      </c>
      <c r="AA696" s="3">
        <v>22</v>
      </c>
      <c r="AB696" s="4">
        <v>10880</v>
      </c>
      <c r="AC696" s="4">
        <v>6903.0833329999996</v>
      </c>
      <c r="AD696" s="4" t="str">
        <f t="shared" si="163"/>
        <v>Medium Income</v>
      </c>
      <c r="AE696" s="4">
        <v>22073</v>
      </c>
      <c r="AF696" s="18">
        <v>0.26399435900000001</v>
      </c>
      <c r="AG696" s="3">
        <v>1</v>
      </c>
      <c r="AH696" s="3">
        <v>40.799999999999997</v>
      </c>
      <c r="AI696" s="2" t="str">
        <f t="shared" si="164"/>
        <v>Medium Risk</v>
      </c>
    </row>
    <row r="697" spans="1:35" x14ac:dyDescent="0.25">
      <c r="A697" s="6">
        <v>43796</v>
      </c>
      <c r="B697" s="3">
        <v>36</v>
      </c>
      <c r="C697" s="3" t="str">
        <f t="shared" si="150"/>
        <v>Mid</v>
      </c>
      <c r="D697" s="4">
        <v>35542</v>
      </c>
      <c r="E697" s="4">
        <f t="shared" si="151"/>
        <v>35542</v>
      </c>
      <c r="F697" s="3">
        <v>614</v>
      </c>
      <c r="G697" s="3">
        <f t="shared" si="152"/>
        <v>614</v>
      </c>
      <c r="H697" s="3" t="str">
        <f t="shared" si="153"/>
        <v>Good</v>
      </c>
      <c r="J697" s="2" t="str">
        <f t="shared" si="154"/>
        <v/>
      </c>
      <c r="K697" s="2" t="str">
        <f t="shared" si="155"/>
        <v/>
      </c>
      <c r="L697" s="2" t="str">
        <f t="shared" si="156"/>
        <v>Employed</v>
      </c>
      <c r="M697" s="5" t="s">
        <v>21</v>
      </c>
      <c r="N697" s="2" t="str">
        <f t="shared" si="157"/>
        <v>Master</v>
      </c>
      <c r="O697" s="2" t="str">
        <f t="shared" si="158"/>
        <v>Master</v>
      </c>
      <c r="P697" s="4">
        <v>14225</v>
      </c>
      <c r="Q697" s="4">
        <f t="shared" si="159"/>
        <v>14225</v>
      </c>
      <c r="R697" s="18">
        <f t="shared" si="160"/>
        <v>0.40023071295931573</v>
      </c>
      <c r="S697" s="18" t="str">
        <f t="shared" si="161"/>
        <v>Conservative Borrower</v>
      </c>
      <c r="T697" s="3">
        <v>120</v>
      </c>
      <c r="U697" s="3">
        <f t="shared" si="162"/>
        <v>120</v>
      </c>
      <c r="V697" s="5" t="s">
        <v>26</v>
      </c>
      <c r="W697" s="5" t="s">
        <v>27</v>
      </c>
      <c r="X697" s="4">
        <v>760</v>
      </c>
      <c r="Y697" s="18">
        <v>0.23079021899999999</v>
      </c>
      <c r="Z697" s="5" t="s">
        <v>31</v>
      </c>
      <c r="AA697" s="3">
        <v>25</v>
      </c>
      <c r="AB697" s="4">
        <v>4678</v>
      </c>
      <c r="AC697" s="4">
        <v>2961.833333</v>
      </c>
      <c r="AD697" s="4" t="str">
        <f t="shared" si="163"/>
        <v>Low Income</v>
      </c>
      <c r="AE697" s="4">
        <v>51265</v>
      </c>
      <c r="AF697" s="18">
        <v>0.26915984199999998</v>
      </c>
      <c r="AG697" s="3">
        <v>0</v>
      </c>
      <c r="AH697" s="3">
        <v>47</v>
      </c>
      <c r="AI697" s="2" t="str">
        <f t="shared" si="164"/>
        <v>Medium Risk</v>
      </c>
    </row>
    <row r="698" spans="1:35" x14ac:dyDescent="0.25">
      <c r="A698" s="6">
        <v>43797</v>
      </c>
      <c r="B698" s="3">
        <v>43</v>
      </c>
      <c r="C698" s="3" t="str">
        <f t="shared" si="150"/>
        <v>Senior</v>
      </c>
      <c r="D698" s="4">
        <v>127305</v>
      </c>
      <c r="E698" s="4">
        <f t="shared" si="151"/>
        <v>127305</v>
      </c>
      <c r="F698" s="3">
        <v>607</v>
      </c>
      <c r="G698" s="3">
        <f t="shared" si="152"/>
        <v>607</v>
      </c>
      <c r="H698" s="3" t="str">
        <f t="shared" si="153"/>
        <v>Good</v>
      </c>
      <c r="I698" s="5" t="s">
        <v>33</v>
      </c>
      <c r="J698" s="2" t="str">
        <f t="shared" si="154"/>
        <v>Self-Employed</v>
      </c>
      <c r="K698" s="2" t="str">
        <f t="shared" si="155"/>
        <v>Self-Employed</v>
      </c>
      <c r="L698" s="2" t="str">
        <f t="shared" si="156"/>
        <v>Self-Employed</v>
      </c>
      <c r="M698" s="5" t="s">
        <v>25</v>
      </c>
      <c r="N698" s="2" t="str">
        <f t="shared" si="157"/>
        <v>Associate</v>
      </c>
      <c r="O698" s="2" t="str">
        <f t="shared" si="158"/>
        <v>Associate</v>
      </c>
      <c r="P698" s="4">
        <v>12205</v>
      </c>
      <c r="Q698" s="4">
        <f t="shared" si="159"/>
        <v>12205</v>
      </c>
      <c r="R698" s="18">
        <f t="shared" si="160"/>
        <v>9.5872118141471271E-2</v>
      </c>
      <c r="S698" s="18" t="str">
        <f t="shared" si="161"/>
        <v>Conservative Borrower</v>
      </c>
      <c r="T698" s="3">
        <v>36</v>
      </c>
      <c r="U698" s="3">
        <f t="shared" si="162"/>
        <v>36</v>
      </c>
      <c r="V698" s="5" t="s">
        <v>26</v>
      </c>
      <c r="W698" s="5" t="s">
        <v>30</v>
      </c>
      <c r="X698" s="4">
        <v>159</v>
      </c>
      <c r="Y698" s="18">
        <v>0.25933209200000001</v>
      </c>
      <c r="Z698" s="5" t="s">
        <v>34</v>
      </c>
      <c r="AA698" s="3">
        <v>29</v>
      </c>
      <c r="AB698" s="4">
        <v>498</v>
      </c>
      <c r="AC698" s="4">
        <v>10608.75</v>
      </c>
      <c r="AD698" s="4" t="str">
        <f t="shared" si="163"/>
        <v>Medium Income</v>
      </c>
      <c r="AE698" s="4">
        <v>9433</v>
      </c>
      <c r="AF698" s="18">
        <v>0.21279281899999999</v>
      </c>
      <c r="AG698" s="3">
        <v>1</v>
      </c>
      <c r="AH698" s="3">
        <v>40.799999999999997</v>
      </c>
      <c r="AI698" s="2" t="str">
        <f t="shared" si="164"/>
        <v>Medium Risk</v>
      </c>
    </row>
    <row r="699" spans="1:35" x14ac:dyDescent="0.25">
      <c r="A699" s="6">
        <v>43798</v>
      </c>
      <c r="B699" s="3">
        <v>24</v>
      </c>
      <c r="C699" s="3" t="str">
        <f t="shared" si="150"/>
        <v>Young</v>
      </c>
      <c r="D699" s="4">
        <v>41674</v>
      </c>
      <c r="E699" s="4">
        <f t="shared" si="151"/>
        <v>41674</v>
      </c>
      <c r="F699" s="3">
        <v>545</v>
      </c>
      <c r="G699" s="3">
        <f t="shared" si="152"/>
        <v>545</v>
      </c>
      <c r="H699" s="3" t="str">
        <f t="shared" si="153"/>
        <v>Fair</v>
      </c>
      <c r="I699" s="5" t="s">
        <v>33</v>
      </c>
      <c r="J699" s="2" t="str">
        <f t="shared" si="154"/>
        <v>Self-Employed</v>
      </c>
      <c r="K699" s="2" t="str">
        <f t="shared" si="155"/>
        <v>Self-Employed</v>
      </c>
      <c r="L699" s="2" t="str">
        <f t="shared" si="156"/>
        <v>Self-Employed</v>
      </c>
      <c r="N699" s="2" t="str">
        <f t="shared" si="157"/>
        <v/>
      </c>
      <c r="O699" s="2" t="str">
        <f t="shared" si="158"/>
        <v>Bachelor</v>
      </c>
      <c r="P699" s="4">
        <v>18773</v>
      </c>
      <c r="Q699" s="4">
        <f t="shared" si="159"/>
        <v>18773</v>
      </c>
      <c r="R699" s="18">
        <f t="shared" si="160"/>
        <v>0.45047271680184287</v>
      </c>
      <c r="S699" s="18" t="str">
        <f t="shared" si="161"/>
        <v>Conservative Borrower</v>
      </c>
      <c r="T699" s="3">
        <v>48</v>
      </c>
      <c r="U699" s="3">
        <f t="shared" si="162"/>
        <v>48</v>
      </c>
      <c r="V699" s="5" t="s">
        <v>22</v>
      </c>
      <c r="W699" s="5" t="s">
        <v>34</v>
      </c>
      <c r="X699" s="4">
        <v>115</v>
      </c>
      <c r="Y699" s="18">
        <v>0.49672584400000003</v>
      </c>
      <c r="Z699" s="5" t="s">
        <v>31</v>
      </c>
      <c r="AA699" s="3">
        <v>25</v>
      </c>
      <c r="AB699" s="4">
        <v>2053</v>
      </c>
      <c r="AC699" s="4">
        <v>3472.833333</v>
      </c>
      <c r="AD699" s="4" t="str">
        <f t="shared" si="163"/>
        <v>Low Income</v>
      </c>
      <c r="AE699" s="4">
        <v>1129</v>
      </c>
      <c r="AF699" s="18">
        <v>0.25804342299999999</v>
      </c>
      <c r="AG699" s="3">
        <v>0</v>
      </c>
      <c r="AH699" s="3">
        <v>70</v>
      </c>
      <c r="AI699" s="2" t="str">
        <f t="shared" si="164"/>
        <v>Very High Risk</v>
      </c>
    </row>
    <row r="700" spans="1:35" x14ac:dyDescent="0.25">
      <c r="A700" s="6">
        <v>43799</v>
      </c>
      <c r="B700" s="3">
        <v>51</v>
      </c>
      <c r="C700" s="3" t="str">
        <f t="shared" si="150"/>
        <v>Senior</v>
      </c>
      <c r="D700" s="4">
        <v>48370</v>
      </c>
      <c r="E700" s="4">
        <f t="shared" si="151"/>
        <v>48370</v>
      </c>
      <c r="F700" s="3">
        <v>598</v>
      </c>
      <c r="G700" s="3">
        <f t="shared" si="152"/>
        <v>598</v>
      </c>
      <c r="H700" s="3" t="str">
        <f t="shared" si="153"/>
        <v>Good</v>
      </c>
      <c r="I700" s="5" t="s">
        <v>20</v>
      </c>
      <c r="J700" s="2" t="str">
        <f t="shared" si="154"/>
        <v>Employed</v>
      </c>
      <c r="K700" s="2" t="str">
        <f t="shared" si="155"/>
        <v>Employed</v>
      </c>
      <c r="L700" s="2" t="str">
        <f t="shared" si="156"/>
        <v>Employed</v>
      </c>
      <c r="M700" s="5" t="s">
        <v>29</v>
      </c>
      <c r="N700" s="2" t="str">
        <f t="shared" si="157"/>
        <v>Bachelor</v>
      </c>
      <c r="O700" s="2" t="str">
        <f t="shared" si="158"/>
        <v>Bachelor</v>
      </c>
      <c r="P700" s="4">
        <v>18301</v>
      </c>
      <c r="Q700" s="4">
        <f t="shared" si="159"/>
        <v>18301</v>
      </c>
      <c r="R700" s="18">
        <f t="shared" si="160"/>
        <v>0.37835435187099442</v>
      </c>
      <c r="S700" s="18" t="str">
        <f t="shared" si="161"/>
        <v>Conservative Borrower</v>
      </c>
      <c r="T700" s="3">
        <v>12</v>
      </c>
      <c r="U700" s="3">
        <f t="shared" si="162"/>
        <v>12</v>
      </c>
      <c r="V700" s="5" t="s">
        <v>22</v>
      </c>
      <c r="W700" s="5" t="s">
        <v>30</v>
      </c>
      <c r="X700" s="4">
        <v>369</v>
      </c>
      <c r="Y700" s="18">
        <v>0.19590722799999999</v>
      </c>
      <c r="Z700" s="5" t="s">
        <v>24</v>
      </c>
      <c r="AA700" s="3">
        <v>20</v>
      </c>
      <c r="AB700" s="4">
        <v>1463</v>
      </c>
      <c r="AC700" s="4">
        <v>4030.833333</v>
      </c>
      <c r="AD700" s="4" t="str">
        <f t="shared" si="163"/>
        <v>Low Income</v>
      </c>
      <c r="AE700" s="4">
        <v>53793</v>
      </c>
      <c r="AF700" s="18">
        <v>0.17325133600000001</v>
      </c>
      <c r="AG700" s="3">
        <v>0</v>
      </c>
      <c r="AH700" s="3">
        <v>49</v>
      </c>
      <c r="AI700" s="2" t="str">
        <f t="shared" si="164"/>
        <v>Medium Risk</v>
      </c>
    </row>
    <row r="701" spans="1:35" x14ac:dyDescent="0.25">
      <c r="A701" s="6">
        <v>43800</v>
      </c>
      <c r="B701" s="3">
        <v>37</v>
      </c>
      <c r="C701" s="3" t="str">
        <f t="shared" si="150"/>
        <v>Mid</v>
      </c>
      <c r="D701" s="4">
        <v>51737</v>
      </c>
      <c r="E701" s="4">
        <f t="shared" si="151"/>
        <v>51737</v>
      </c>
      <c r="F701" s="3">
        <v>499</v>
      </c>
      <c r="G701" s="3">
        <f t="shared" si="152"/>
        <v>499</v>
      </c>
      <c r="H701" s="3" t="str">
        <f t="shared" si="153"/>
        <v>Fair</v>
      </c>
      <c r="I701" s="5" t="s">
        <v>20</v>
      </c>
      <c r="J701" s="2" t="str">
        <f t="shared" si="154"/>
        <v>Employed</v>
      </c>
      <c r="K701" s="2" t="str">
        <f t="shared" si="155"/>
        <v>Employed</v>
      </c>
      <c r="L701" s="2" t="str">
        <f t="shared" si="156"/>
        <v>Employed</v>
      </c>
      <c r="M701" s="5" t="s">
        <v>25</v>
      </c>
      <c r="N701" s="2" t="str">
        <f t="shared" si="157"/>
        <v>Associate</v>
      </c>
      <c r="O701" s="2" t="str">
        <f t="shared" si="158"/>
        <v>Associate</v>
      </c>
      <c r="P701" s="4">
        <v>34832</v>
      </c>
      <c r="Q701" s="4">
        <f t="shared" si="159"/>
        <v>34832</v>
      </c>
      <c r="R701" s="18">
        <f t="shared" si="160"/>
        <v>0.67325125152212151</v>
      </c>
      <c r="S701" s="18" t="str">
        <f t="shared" si="161"/>
        <v>Moderate Borrower</v>
      </c>
      <c r="T701" s="3">
        <v>60</v>
      </c>
      <c r="U701" s="3">
        <f t="shared" si="162"/>
        <v>60</v>
      </c>
      <c r="V701" s="5" t="s">
        <v>26</v>
      </c>
      <c r="W701" s="5" t="s">
        <v>34</v>
      </c>
      <c r="X701" s="4">
        <v>723</v>
      </c>
      <c r="Y701" s="18">
        <v>0.35191392900000001</v>
      </c>
      <c r="Z701" s="5" t="s">
        <v>38</v>
      </c>
      <c r="AA701" s="3">
        <v>27</v>
      </c>
      <c r="AB701" s="4">
        <v>3947</v>
      </c>
      <c r="AC701" s="4">
        <v>4311.4166670000004</v>
      </c>
      <c r="AD701" s="4" t="str">
        <f t="shared" si="163"/>
        <v>Low Income</v>
      </c>
      <c r="AE701" s="4">
        <v>46370</v>
      </c>
      <c r="AF701" s="18">
        <v>0.28845104799999999</v>
      </c>
      <c r="AG701" s="3">
        <v>0</v>
      </c>
      <c r="AH701" s="3">
        <v>54</v>
      </c>
      <c r="AI701" s="2" t="str">
        <f t="shared" si="164"/>
        <v>Medium Risk</v>
      </c>
    </row>
    <row r="702" spans="1:35" x14ac:dyDescent="0.25">
      <c r="A702" s="6">
        <v>43801</v>
      </c>
      <c r="B702" s="3">
        <v>33</v>
      </c>
      <c r="C702" s="3" t="str">
        <f t="shared" si="150"/>
        <v>Mid</v>
      </c>
      <c r="D702" s="4">
        <v>28795</v>
      </c>
      <c r="E702" s="4">
        <f t="shared" si="151"/>
        <v>28795</v>
      </c>
      <c r="F702" s="3">
        <v>544</v>
      </c>
      <c r="G702" s="3">
        <f t="shared" si="152"/>
        <v>544</v>
      </c>
      <c r="H702" s="3" t="str">
        <f t="shared" si="153"/>
        <v>Fair</v>
      </c>
      <c r="I702" s="5" t="s">
        <v>45</v>
      </c>
      <c r="J702" s="2" t="str">
        <f t="shared" si="154"/>
        <v>Unemployed</v>
      </c>
      <c r="K702" s="2" t="str">
        <f t="shared" si="155"/>
        <v>Unemployed</v>
      </c>
      <c r="L702" s="2" t="str">
        <f t="shared" si="156"/>
        <v>Unemployed</v>
      </c>
      <c r="M702" s="5" t="s">
        <v>32</v>
      </c>
      <c r="N702" s="2" t="str">
        <f t="shared" si="157"/>
        <v>High School</v>
      </c>
      <c r="O702" s="2" t="str">
        <f t="shared" si="158"/>
        <v>High School</v>
      </c>
      <c r="P702" s="4">
        <v>9774</v>
      </c>
      <c r="Q702" s="4">
        <f t="shared" si="159"/>
        <v>9774</v>
      </c>
      <c r="R702" s="18">
        <f t="shared" si="160"/>
        <v>0.33943392950164958</v>
      </c>
      <c r="S702" s="18" t="str">
        <f t="shared" si="161"/>
        <v>Conservative Borrower</v>
      </c>
      <c r="T702" s="3">
        <v>12</v>
      </c>
      <c r="U702" s="3">
        <f t="shared" si="162"/>
        <v>12</v>
      </c>
      <c r="V702" s="5" t="s">
        <v>35</v>
      </c>
      <c r="W702" s="5" t="s">
        <v>27</v>
      </c>
      <c r="X702" s="4">
        <v>504</v>
      </c>
      <c r="Y702" s="18">
        <v>0.43226926100000002</v>
      </c>
      <c r="Z702" s="5" t="s">
        <v>31</v>
      </c>
      <c r="AA702" s="3">
        <v>19</v>
      </c>
      <c r="AB702" s="4">
        <v>1882</v>
      </c>
      <c r="AC702" s="4">
        <v>2399.583333</v>
      </c>
      <c r="AD702" s="4" t="str">
        <f t="shared" si="163"/>
        <v>Low Income</v>
      </c>
      <c r="AE702" s="4">
        <v>71206</v>
      </c>
      <c r="AF702" s="18">
        <v>0.21289075299999999</v>
      </c>
      <c r="AG702" s="3">
        <v>0</v>
      </c>
      <c r="AH702" s="3">
        <v>59</v>
      </c>
      <c r="AI702" s="2" t="str">
        <f t="shared" si="164"/>
        <v>High Risk</v>
      </c>
    </row>
    <row r="703" spans="1:35" x14ac:dyDescent="0.25">
      <c r="A703" s="6">
        <v>43802</v>
      </c>
      <c r="B703" s="3">
        <v>52</v>
      </c>
      <c r="C703" s="3" t="str">
        <f t="shared" si="150"/>
        <v>Senior</v>
      </c>
      <c r="D703" s="4">
        <v>203812</v>
      </c>
      <c r="E703" s="4">
        <f t="shared" si="151"/>
        <v>203812</v>
      </c>
      <c r="F703" s="3">
        <v>692</v>
      </c>
      <c r="G703" s="3">
        <f t="shared" si="152"/>
        <v>692</v>
      </c>
      <c r="H703" s="3" t="str">
        <f t="shared" si="153"/>
        <v>Excellent</v>
      </c>
      <c r="I703" s="5" t="s">
        <v>52</v>
      </c>
      <c r="J703" s="2" t="str">
        <f t="shared" si="154"/>
        <v>EMPLOYED</v>
      </c>
      <c r="K703" s="2" t="str">
        <f t="shared" si="155"/>
        <v>Employed</v>
      </c>
      <c r="L703" s="2" t="str">
        <f t="shared" si="156"/>
        <v>Employed</v>
      </c>
      <c r="N703" s="2" t="str">
        <f t="shared" si="157"/>
        <v/>
      </c>
      <c r="O703" s="2" t="str">
        <f t="shared" si="158"/>
        <v>Bachelor</v>
      </c>
      <c r="P703" s="4">
        <v>26006</v>
      </c>
      <c r="Q703" s="4">
        <f t="shared" si="159"/>
        <v>26006</v>
      </c>
      <c r="R703" s="18">
        <f t="shared" si="160"/>
        <v>0.12759798245441878</v>
      </c>
      <c r="S703" s="18" t="str">
        <f t="shared" si="161"/>
        <v>Conservative Borrower</v>
      </c>
      <c r="T703" s="3">
        <v>72</v>
      </c>
      <c r="U703" s="3">
        <f t="shared" si="162"/>
        <v>72</v>
      </c>
      <c r="V703" s="5" t="s">
        <v>22</v>
      </c>
      <c r="W703" s="5" t="s">
        <v>27</v>
      </c>
      <c r="X703" s="4">
        <v>267</v>
      </c>
      <c r="Y703" s="18">
        <v>0.131973961</v>
      </c>
      <c r="Z703" s="5" t="s">
        <v>24</v>
      </c>
      <c r="AA703" s="3">
        <v>18</v>
      </c>
      <c r="AB703" s="4">
        <v>3876</v>
      </c>
      <c r="AC703" s="4">
        <v>16984.333330000001</v>
      </c>
      <c r="AD703" s="4" t="str">
        <f t="shared" si="163"/>
        <v>High Income</v>
      </c>
      <c r="AE703" s="4">
        <v>326750</v>
      </c>
      <c r="AF703" s="18">
        <v>0.18193583399999999</v>
      </c>
      <c r="AG703" s="3">
        <v>1</v>
      </c>
      <c r="AH703" s="3">
        <v>28.8</v>
      </c>
      <c r="AI703" s="2" t="str">
        <f t="shared" si="164"/>
        <v>Low Risk</v>
      </c>
    </row>
    <row r="704" spans="1:35" x14ac:dyDescent="0.25">
      <c r="A704" s="6">
        <v>43803</v>
      </c>
      <c r="B704" s="3">
        <v>31</v>
      </c>
      <c r="C704" s="3" t="str">
        <f t="shared" si="150"/>
        <v>Mid</v>
      </c>
      <c r="D704" s="4">
        <v>43385</v>
      </c>
      <c r="E704" s="4">
        <f t="shared" si="151"/>
        <v>43385</v>
      </c>
      <c r="F704" s="3">
        <v>518</v>
      </c>
      <c r="G704" s="3">
        <f t="shared" si="152"/>
        <v>518</v>
      </c>
      <c r="H704" s="3" t="str">
        <f t="shared" si="153"/>
        <v>Fair</v>
      </c>
      <c r="I704" s="5" t="s">
        <v>20</v>
      </c>
      <c r="J704" s="2" t="str">
        <f t="shared" si="154"/>
        <v>Employed</v>
      </c>
      <c r="K704" s="2" t="str">
        <f t="shared" si="155"/>
        <v>Employed</v>
      </c>
      <c r="L704" s="2" t="str">
        <f t="shared" si="156"/>
        <v>Employed</v>
      </c>
      <c r="M704" s="5" t="s">
        <v>41</v>
      </c>
      <c r="N704" s="2" t="str">
        <f t="shared" si="157"/>
        <v>Doctorate</v>
      </c>
      <c r="O704" s="2" t="str">
        <f t="shared" si="158"/>
        <v>Doctorate</v>
      </c>
      <c r="P704" s="4">
        <v>25064</v>
      </c>
      <c r="Q704" s="4">
        <f t="shared" si="159"/>
        <v>25064</v>
      </c>
      <c r="R704" s="18">
        <f t="shared" si="160"/>
        <v>0.57771119050363029</v>
      </c>
      <c r="S704" s="18" t="str">
        <f t="shared" si="161"/>
        <v>Moderate Borrower</v>
      </c>
      <c r="T704" s="3">
        <v>48</v>
      </c>
      <c r="U704" s="3">
        <f t="shared" si="162"/>
        <v>48</v>
      </c>
      <c r="V704" s="5" t="s">
        <v>35</v>
      </c>
      <c r="W704" s="5" t="s">
        <v>27</v>
      </c>
      <c r="X704" s="4">
        <v>244</v>
      </c>
      <c r="Y704" s="18">
        <v>0.39149087900000001</v>
      </c>
      <c r="Z704" s="5" t="s">
        <v>38</v>
      </c>
      <c r="AA704" s="3">
        <v>30</v>
      </c>
      <c r="AB704" s="4">
        <v>1128</v>
      </c>
      <c r="AC704" s="4">
        <v>3615.416667</v>
      </c>
      <c r="AD704" s="4" t="str">
        <f t="shared" si="163"/>
        <v>Low Income</v>
      </c>
      <c r="AE704" s="4">
        <v>155506</v>
      </c>
      <c r="AF704" s="18">
        <v>0.26004382399999998</v>
      </c>
      <c r="AG704" s="3">
        <v>0</v>
      </c>
      <c r="AH704" s="3">
        <v>51</v>
      </c>
      <c r="AI704" s="2" t="str">
        <f t="shared" si="164"/>
        <v>Medium Risk</v>
      </c>
    </row>
    <row r="705" spans="1:35" x14ac:dyDescent="0.25">
      <c r="A705" s="6">
        <v>43804</v>
      </c>
      <c r="B705" s="3">
        <v>23</v>
      </c>
      <c r="C705" s="3" t="str">
        <f t="shared" si="150"/>
        <v>Young</v>
      </c>
      <c r="D705" s="4">
        <v>51536</v>
      </c>
      <c r="E705" s="4">
        <f t="shared" si="151"/>
        <v>51536</v>
      </c>
      <c r="F705" s="3">
        <v>468</v>
      </c>
      <c r="G705" s="3">
        <f t="shared" si="152"/>
        <v>468</v>
      </c>
      <c r="H705" s="3" t="str">
        <f t="shared" si="153"/>
        <v>Fair</v>
      </c>
      <c r="I705" s="5" t="s">
        <v>20</v>
      </c>
      <c r="J705" s="2" t="str">
        <f t="shared" si="154"/>
        <v>Employed</v>
      </c>
      <c r="K705" s="2" t="str">
        <f t="shared" si="155"/>
        <v>Employed</v>
      </c>
      <c r="L705" s="2" t="str">
        <f t="shared" si="156"/>
        <v>Employed</v>
      </c>
      <c r="M705" s="5" t="s">
        <v>25</v>
      </c>
      <c r="N705" s="2" t="str">
        <f t="shared" si="157"/>
        <v>Associate</v>
      </c>
      <c r="O705" s="2" t="str">
        <f t="shared" si="158"/>
        <v>Associate</v>
      </c>
      <c r="P705" s="4">
        <v>51461</v>
      </c>
      <c r="Q705" s="4">
        <f t="shared" si="159"/>
        <v>51461</v>
      </c>
      <c r="R705" s="18">
        <f t="shared" si="160"/>
        <v>0.99854470661285311</v>
      </c>
      <c r="S705" s="18" t="str">
        <f t="shared" si="161"/>
        <v>Moderate Borrower</v>
      </c>
      <c r="T705" s="3">
        <v>36</v>
      </c>
      <c r="U705" s="3">
        <f t="shared" si="162"/>
        <v>36</v>
      </c>
      <c r="V705" s="5" t="s">
        <v>26</v>
      </c>
      <c r="W705" s="5" t="s">
        <v>34</v>
      </c>
      <c r="X705" s="4">
        <v>346</v>
      </c>
      <c r="Y705" s="18">
        <v>0.25360934099999999</v>
      </c>
      <c r="Z705" s="5" t="s">
        <v>31</v>
      </c>
      <c r="AA705" s="3">
        <v>31</v>
      </c>
      <c r="AB705" s="4">
        <v>2526</v>
      </c>
      <c r="AC705" s="4">
        <v>4294.6666670000004</v>
      </c>
      <c r="AD705" s="4" t="str">
        <f t="shared" si="163"/>
        <v>Low Income</v>
      </c>
      <c r="AE705" s="4">
        <v>1705</v>
      </c>
      <c r="AF705" s="18">
        <v>0.27563171199999997</v>
      </c>
      <c r="AG705" s="3">
        <v>0</v>
      </c>
      <c r="AH705" s="3">
        <v>52</v>
      </c>
      <c r="AI705" s="2" t="str">
        <f t="shared" si="164"/>
        <v>Medium Risk</v>
      </c>
    </row>
    <row r="706" spans="1:35" x14ac:dyDescent="0.25">
      <c r="A706" s="6">
        <v>43805</v>
      </c>
      <c r="B706" s="3">
        <v>21</v>
      </c>
      <c r="C706" s="3" t="str">
        <f t="shared" ref="C706:C769" si="165">IF(B706&lt;25,"Young",IF(B706&lt;40,"Mid",IF(B706&lt;60,"Senior","Old")))</f>
        <v>Young</v>
      </c>
      <c r="D706" s="4">
        <v>24309</v>
      </c>
      <c r="E706" s="4">
        <f t="shared" ref="E706:E769" si="166">IF(D706="",AC706*12,D706)</f>
        <v>24309</v>
      </c>
      <c r="F706" s="3">
        <v>571</v>
      </c>
      <c r="G706" s="3">
        <f t="shared" ref="G706:G769" si="167">IF(F706="",AVERAGEIF($AA$2:$AA$2648,AA706,$F$2:$F$2648),F706)</f>
        <v>571</v>
      </c>
      <c r="H706" s="3" t="str">
        <f t="shared" ref="H706:H769" si="168">IF(G706&lt;450,"Poor", IF(G706&lt;550,"Fair",IF(G706&lt;650,"Good","Excellent")))</f>
        <v>Good</v>
      </c>
      <c r="I706" s="5" t="s">
        <v>20</v>
      </c>
      <c r="J706" s="2" t="str">
        <f t="shared" ref="J706:J769" si="169">TRIM(CLEAN(I706))</f>
        <v>Employed</v>
      </c>
      <c r="K706" s="2" t="str">
        <f t="shared" ref="K706:K769" si="170">PROPER(J706)</f>
        <v>Employed</v>
      </c>
      <c r="L706" s="2" t="str">
        <f t="shared" ref="L706:L769" si="171">IF(K706="","Employed",K706)</f>
        <v>Employed</v>
      </c>
      <c r="M706" s="5" t="s">
        <v>29</v>
      </c>
      <c r="N706" s="2" t="str">
        <f t="shared" ref="N706:N769" si="172">TRIM(CLEAN(M706))</f>
        <v>Bachelor</v>
      </c>
      <c r="O706" s="2" t="str">
        <f t="shared" ref="O706:O769" si="173">IF(N706="","Bachelor",N706)</f>
        <v>Bachelor</v>
      </c>
      <c r="P706" s="4">
        <v>19833</v>
      </c>
      <c r="Q706" s="4">
        <f t="shared" ref="Q706:Q769" si="174">IF(P706="",(AVERAGEIFS($P$2:$P$2648,$Z$2:$Z$2648,Z706,$AD$2:$AD$2648,AD706)),P706)</f>
        <v>19833</v>
      </c>
      <c r="R706" s="18">
        <f t="shared" ref="R706:R769" si="175">Q706/E706</f>
        <v>0.8158706651857337</v>
      </c>
      <c r="S706" s="18" t="str">
        <f t="shared" ref="S706:S769" si="176">IF(R706 &lt;= 0.5, "Conservative Borrower", IF(R706 &lt;= 1, "Moderate Borrower", "Aggressive Borrower"))</f>
        <v>Moderate Borrower</v>
      </c>
      <c r="T706" s="3">
        <v>60</v>
      </c>
      <c r="U706" s="3">
        <f t="shared" ref="U706:U769" si="177">IF(T706="",AVERAGEIFS($T$2:$T$2648,$Z$2:$Z$2648,Z706,$AD$2:$AD$2648,AD706),T706)</f>
        <v>60</v>
      </c>
      <c r="V706" s="5" t="s">
        <v>35</v>
      </c>
      <c r="W706" s="5" t="s">
        <v>27</v>
      </c>
      <c r="X706" s="4">
        <v>146</v>
      </c>
      <c r="Y706" s="18">
        <v>0.236488002</v>
      </c>
      <c r="Z706" s="5" t="s">
        <v>24</v>
      </c>
      <c r="AA706" s="3">
        <v>26</v>
      </c>
      <c r="AB706" s="4">
        <v>1570</v>
      </c>
      <c r="AC706" s="4">
        <v>2025.75</v>
      </c>
      <c r="AD706" s="4" t="str">
        <f t="shared" ref="AD706:AD769" si="178">IF(AC706&lt;=5000,"Low Income",IF(AC706&lt;=12000,"Medium Income","High Income"))</f>
        <v>Low Income</v>
      </c>
      <c r="AE706" s="4">
        <v>5464</v>
      </c>
      <c r="AF706" s="18">
        <v>0.28364833299999997</v>
      </c>
      <c r="AG706" s="3">
        <v>0</v>
      </c>
      <c r="AH706" s="3">
        <v>53</v>
      </c>
      <c r="AI706" s="2" t="str">
        <f t="shared" ref="AI706:AI769" si="179">IF(AH706&lt;40,"Low Risk", IF(AH706&lt;55,"Medium Risk", IF(AH706&lt;70,"High Risk","Very High Risk")))</f>
        <v>Medium Risk</v>
      </c>
    </row>
    <row r="707" spans="1:35" x14ac:dyDescent="0.25">
      <c r="A707" s="6">
        <v>43806</v>
      </c>
      <c r="B707" s="3">
        <v>47</v>
      </c>
      <c r="C707" s="3" t="str">
        <f t="shared" si="165"/>
        <v>Senior</v>
      </c>
      <c r="D707" s="4">
        <v>49015</v>
      </c>
      <c r="E707" s="4">
        <f t="shared" si="166"/>
        <v>49015</v>
      </c>
      <c r="F707" s="3">
        <v>586</v>
      </c>
      <c r="G707" s="3">
        <f t="shared" si="167"/>
        <v>586</v>
      </c>
      <c r="H707" s="3" t="str">
        <f t="shared" si="168"/>
        <v>Good</v>
      </c>
      <c r="I707" s="5" t="s">
        <v>33</v>
      </c>
      <c r="J707" s="2" t="str">
        <f t="shared" si="169"/>
        <v>Self-Employed</v>
      </c>
      <c r="K707" s="2" t="str">
        <f t="shared" si="170"/>
        <v>Self-Employed</v>
      </c>
      <c r="L707" s="2" t="str">
        <f t="shared" si="171"/>
        <v>Self-Employed</v>
      </c>
      <c r="M707" s="5" t="s">
        <v>32</v>
      </c>
      <c r="N707" s="2" t="str">
        <f t="shared" si="172"/>
        <v>High School</v>
      </c>
      <c r="O707" s="2" t="str">
        <f t="shared" si="173"/>
        <v>High School</v>
      </c>
      <c r="P707" s="4">
        <v>14181</v>
      </c>
      <c r="Q707" s="4">
        <f t="shared" si="174"/>
        <v>14181</v>
      </c>
      <c r="R707" s="18">
        <f t="shared" si="175"/>
        <v>0.28931959604202795</v>
      </c>
      <c r="S707" s="18" t="str">
        <f t="shared" si="176"/>
        <v>Conservative Borrower</v>
      </c>
      <c r="T707" s="3">
        <v>36</v>
      </c>
      <c r="U707" s="3">
        <f t="shared" si="177"/>
        <v>36</v>
      </c>
      <c r="V707" s="5" t="s">
        <v>26</v>
      </c>
      <c r="W707" s="5" t="s">
        <v>34</v>
      </c>
      <c r="X707" s="4">
        <v>448</v>
      </c>
      <c r="Y707" s="18">
        <v>0.37116154299999998</v>
      </c>
      <c r="Z707" s="5" t="s">
        <v>24</v>
      </c>
      <c r="AA707" s="3">
        <v>30</v>
      </c>
      <c r="AB707" s="4">
        <v>6434</v>
      </c>
      <c r="AC707" s="4">
        <v>4084.583333</v>
      </c>
      <c r="AD707" s="4" t="str">
        <f t="shared" si="178"/>
        <v>Low Income</v>
      </c>
      <c r="AE707" s="4">
        <v>27378</v>
      </c>
      <c r="AF707" s="18">
        <v>0.19432991199999999</v>
      </c>
      <c r="AG707" s="3">
        <v>0</v>
      </c>
      <c r="AH707" s="3">
        <v>58</v>
      </c>
      <c r="AI707" s="2" t="str">
        <f t="shared" si="179"/>
        <v>High Risk</v>
      </c>
    </row>
    <row r="708" spans="1:35" x14ac:dyDescent="0.25">
      <c r="A708" s="6">
        <v>43807</v>
      </c>
      <c r="B708" s="3">
        <v>24</v>
      </c>
      <c r="C708" s="3" t="str">
        <f t="shared" si="165"/>
        <v>Young</v>
      </c>
      <c r="D708" s="4">
        <v>19472</v>
      </c>
      <c r="E708" s="4">
        <f t="shared" si="166"/>
        <v>19472</v>
      </c>
      <c r="F708" s="3">
        <v>568</v>
      </c>
      <c r="G708" s="3">
        <f t="shared" si="167"/>
        <v>568</v>
      </c>
      <c r="H708" s="3" t="str">
        <f t="shared" si="168"/>
        <v>Good</v>
      </c>
      <c r="I708" s="5" t="s">
        <v>20</v>
      </c>
      <c r="J708" s="2" t="str">
        <f t="shared" si="169"/>
        <v>Employed</v>
      </c>
      <c r="K708" s="2" t="str">
        <f t="shared" si="170"/>
        <v>Employed</v>
      </c>
      <c r="L708" s="2" t="str">
        <f t="shared" si="171"/>
        <v>Employed</v>
      </c>
      <c r="N708" s="2" t="str">
        <f t="shared" si="172"/>
        <v/>
      </c>
      <c r="O708" s="2" t="str">
        <f t="shared" si="173"/>
        <v>Bachelor</v>
      </c>
      <c r="P708" s="4">
        <v>41426</v>
      </c>
      <c r="Q708" s="4">
        <f t="shared" si="174"/>
        <v>41426</v>
      </c>
      <c r="R708" s="18">
        <f t="shared" si="175"/>
        <v>2.1274650780608053</v>
      </c>
      <c r="S708" s="18" t="str">
        <f t="shared" si="176"/>
        <v>Aggressive Borrower</v>
      </c>
      <c r="T708" s="3">
        <v>60</v>
      </c>
      <c r="U708" s="3">
        <f t="shared" si="177"/>
        <v>60</v>
      </c>
      <c r="V708" s="5" t="s">
        <v>26</v>
      </c>
      <c r="W708" s="5" t="s">
        <v>30</v>
      </c>
      <c r="X708" s="4">
        <v>711</v>
      </c>
      <c r="Y708" s="18">
        <v>0.45386801100000002</v>
      </c>
      <c r="Z708" s="5" t="s">
        <v>38</v>
      </c>
      <c r="AA708" s="3">
        <v>24</v>
      </c>
      <c r="AB708" s="4">
        <v>4113</v>
      </c>
      <c r="AC708" s="4">
        <v>1622.666667</v>
      </c>
      <c r="AD708" s="4" t="str">
        <f t="shared" si="178"/>
        <v>Low Income</v>
      </c>
      <c r="AE708" s="4">
        <v>11005</v>
      </c>
      <c r="AF708" s="18">
        <v>0.242253041</v>
      </c>
      <c r="AG708" s="3">
        <v>0</v>
      </c>
      <c r="AH708" s="3">
        <v>67</v>
      </c>
      <c r="AI708" s="2" t="str">
        <f t="shared" si="179"/>
        <v>High Risk</v>
      </c>
    </row>
    <row r="709" spans="1:35" x14ac:dyDescent="0.25">
      <c r="A709" s="6">
        <v>43808</v>
      </c>
      <c r="B709" s="3">
        <v>61</v>
      </c>
      <c r="C709" s="3" t="str">
        <f t="shared" si="165"/>
        <v>Old</v>
      </c>
      <c r="D709" s="4">
        <v>55285</v>
      </c>
      <c r="E709" s="4">
        <f t="shared" si="166"/>
        <v>55285</v>
      </c>
      <c r="F709" s="3">
        <v>572</v>
      </c>
      <c r="G709" s="3">
        <f t="shared" si="167"/>
        <v>572</v>
      </c>
      <c r="H709" s="3" t="str">
        <f t="shared" si="168"/>
        <v>Good</v>
      </c>
      <c r="I709" s="5" t="s">
        <v>20</v>
      </c>
      <c r="J709" s="2" t="str">
        <f t="shared" si="169"/>
        <v>Employed</v>
      </c>
      <c r="K709" s="2" t="str">
        <f t="shared" si="170"/>
        <v>Employed</v>
      </c>
      <c r="L709" s="2" t="str">
        <f t="shared" si="171"/>
        <v>Employed</v>
      </c>
      <c r="M709" s="5" t="s">
        <v>32</v>
      </c>
      <c r="N709" s="2" t="str">
        <f t="shared" si="172"/>
        <v>High School</v>
      </c>
      <c r="O709" s="2" t="str">
        <f t="shared" si="173"/>
        <v>High School</v>
      </c>
      <c r="P709" s="4">
        <v>18458</v>
      </c>
      <c r="Q709" s="4">
        <f t="shared" si="174"/>
        <v>18458</v>
      </c>
      <c r="R709" s="18">
        <f t="shared" si="175"/>
        <v>0.33386994664013747</v>
      </c>
      <c r="S709" s="18" t="str">
        <f t="shared" si="176"/>
        <v>Conservative Borrower</v>
      </c>
      <c r="T709" s="3">
        <v>48</v>
      </c>
      <c r="U709" s="3">
        <f t="shared" si="177"/>
        <v>48</v>
      </c>
      <c r="V709" s="5" t="s">
        <v>22</v>
      </c>
      <c r="W709" s="5" t="s">
        <v>30</v>
      </c>
      <c r="X709" s="4">
        <v>324</v>
      </c>
      <c r="Y709" s="18">
        <v>0.66168411199999999</v>
      </c>
      <c r="Z709" s="5" t="s">
        <v>31</v>
      </c>
      <c r="AA709" s="3">
        <v>24</v>
      </c>
      <c r="AB709" s="4">
        <v>4639</v>
      </c>
      <c r="AC709" s="4">
        <v>4607.0833329999996</v>
      </c>
      <c r="AD709" s="4" t="str">
        <f t="shared" si="178"/>
        <v>Low Income</v>
      </c>
      <c r="AE709" s="4">
        <v>4622</v>
      </c>
      <c r="AF709" s="18">
        <v>0.232221703</v>
      </c>
      <c r="AG709" s="3">
        <v>0</v>
      </c>
      <c r="AH709" s="3">
        <v>59</v>
      </c>
      <c r="AI709" s="2" t="str">
        <f t="shared" si="179"/>
        <v>High Risk</v>
      </c>
    </row>
    <row r="710" spans="1:35" x14ac:dyDescent="0.25">
      <c r="A710" s="6">
        <v>43809</v>
      </c>
      <c r="B710" s="3">
        <v>18</v>
      </c>
      <c r="C710" s="3" t="str">
        <f t="shared" si="165"/>
        <v>Young</v>
      </c>
      <c r="D710" s="4">
        <v>35163</v>
      </c>
      <c r="E710" s="4">
        <f t="shared" si="166"/>
        <v>35163</v>
      </c>
      <c r="F710" s="3">
        <v>508</v>
      </c>
      <c r="G710" s="3">
        <f t="shared" si="167"/>
        <v>508</v>
      </c>
      <c r="H710" s="3" t="str">
        <f t="shared" si="168"/>
        <v>Fair</v>
      </c>
      <c r="I710" s="5" t="s">
        <v>33</v>
      </c>
      <c r="J710" s="2" t="str">
        <f t="shared" si="169"/>
        <v>Self-Employed</v>
      </c>
      <c r="K710" s="2" t="str">
        <f t="shared" si="170"/>
        <v>Self-Employed</v>
      </c>
      <c r="L710" s="2" t="str">
        <f t="shared" si="171"/>
        <v>Self-Employed</v>
      </c>
      <c r="M710" s="5" t="s">
        <v>32</v>
      </c>
      <c r="N710" s="2" t="str">
        <f t="shared" si="172"/>
        <v>High School</v>
      </c>
      <c r="O710" s="2" t="str">
        <f t="shared" si="173"/>
        <v>High School</v>
      </c>
      <c r="P710" s="4">
        <v>22210</v>
      </c>
      <c r="Q710" s="4">
        <f t="shared" si="174"/>
        <v>22210</v>
      </c>
      <c r="R710" s="18">
        <f t="shared" si="175"/>
        <v>0.6316298381821801</v>
      </c>
      <c r="S710" s="18" t="str">
        <f t="shared" si="176"/>
        <v>Moderate Borrower</v>
      </c>
      <c r="T710" s="3">
        <v>24</v>
      </c>
      <c r="U710" s="3">
        <f t="shared" si="177"/>
        <v>24</v>
      </c>
      <c r="V710" s="5" t="s">
        <v>26</v>
      </c>
      <c r="W710" s="5" t="s">
        <v>23</v>
      </c>
      <c r="X710" s="4">
        <v>190</v>
      </c>
      <c r="Y710" s="18">
        <v>0.48186667500000002</v>
      </c>
      <c r="Z710" s="5" t="s">
        <v>24</v>
      </c>
      <c r="AA710" s="3">
        <v>26</v>
      </c>
      <c r="AB710" s="4">
        <v>3303</v>
      </c>
      <c r="AC710" s="4">
        <v>2930.25</v>
      </c>
      <c r="AD710" s="4" t="str">
        <f t="shared" si="178"/>
        <v>Low Income</v>
      </c>
      <c r="AE710" s="4">
        <v>46873</v>
      </c>
      <c r="AF710" s="18">
        <v>0.25697794099999999</v>
      </c>
      <c r="AG710" s="3">
        <v>0</v>
      </c>
      <c r="AH710" s="3">
        <v>66</v>
      </c>
      <c r="AI710" s="2" t="str">
        <f t="shared" si="179"/>
        <v>High Risk</v>
      </c>
    </row>
    <row r="711" spans="1:35" x14ac:dyDescent="0.25">
      <c r="A711" s="6">
        <v>43810</v>
      </c>
      <c r="B711" s="3">
        <v>60</v>
      </c>
      <c r="C711" s="3" t="str">
        <f t="shared" si="165"/>
        <v>Old</v>
      </c>
      <c r="D711" s="4">
        <v>88183</v>
      </c>
      <c r="E711" s="4">
        <f t="shared" si="166"/>
        <v>88183</v>
      </c>
      <c r="F711" s="3">
        <v>594</v>
      </c>
      <c r="G711" s="3">
        <f t="shared" si="167"/>
        <v>594</v>
      </c>
      <c r="H711" s="3" t="str">
        <f t="shared" si="168"/>
        <v>Good</v>
      </c>
      <c r="I711" s="5" t="s">
        <v>20</v>
      </c>
      <c r="J711" s="2" t="str">
        <f t="shared" si="169"/>
        <v>Employed</v>
      </c>
      <c r="K711" s="2" t="str">
        <f t="shared" si="170"/>
        <v>Employed</v>
      </c>
      <c r="L711" s="2" t="str">
        <f t="shared" si="171"/>
        <v>Employed</v>
      </c>
      <c r="M711" s="5" t="s">
        <v>29</v>
      </c>
      <c r="N711" s="2" t="str">
        <f t="shared" si="172"/>
        <v>Bachelor</v>
      </c>
      <c r="O711" s="2" t="str">
        <f t="shared" si="173"/>
        <v>Bachelor</v>
      </c>
      <c r="P711" s="4">
        <v>26181</v>
      </c>
      <c r="Q711" s="4">
        <f t="shared" si="174"/>
        <v>26181</v>
      </c>
      <c r="R711" s="18">
        <f t="shared" si="175"/>
        <v>0.29689395915312478</v>
      </c>
      <c r="S711" s="18" t="str">
        <f t="shared" si="176"/>
        <v>Conservative Borrower</v>
      </c>
      <c r="T711" s="3">
        <v>60</v>
      </c>
      <c r="U711" s="3">
        <f t="shared" si="177"/>
        <v>60</v>
      </c>
      <c r="V711" s="5" t="s">
        <v>35</v>
      </c>
      <c r="W711" s="5" t="s">
        <v>30</v>
      </c>
      <c r="X711" s="4">
        <v>433</v>
      </c>
      <c r="Y711" s="18">
        <v>0.24042746100000001</v>
      </c>
      <c r="Z711" s="5" t="s">
        <v>24</v>
      </c>
      <c r="AA711" s="3">
        <v>17</v>
      </c>
      <c r="AB711" s="4">
        <v>7167</v>
      </c>
      <c r="AC711" s="4">
        <v>7348.5833329999996</v>
      </c>
      <c r="AD711" s="4" t="str">
        <f t="shared" si="178"/>
        <v>Medium Income</v>
      </c>
      <c r="AE711" s="4">
        <v>20676</v>
      </c>
      <c r="AF711" s="18">
        <v>0.25805584300000001</v>
      </c>
      <c r="AG711" s="3">
        <v>0</v>
      </c>
      <c r="AH711" s="3">
        <v>51</v>
      </c>
      <c r="AI711" s="2" t="str">
        <f t="shared" si="179"/>
        <v>Medium Risk</v>
      </c>
    </row>
    <row r="712" spans="1:35" x14ac:dyDescent="0.25">
      <c r="A712" s="6">
        <v>43811</v>
      </c>
      <c r="B712" s="3">
        <v>42</v>
      </c>
      <c r="C712" s="3" t="str">
        <f t="shared" si="165"/>
        <v>Senior</v>
      </c>
      <c r="D712" s="4">
        <v>74368</v>
      </c>
      <c r="E712" s="4">
        <f t="shared" si="166"/>
        <v>74368</v>
      </c>
      <c r="F712" s="3">
        <v>569</v>
      </c>
      <c r="G712" s="3">
        <f t="shared" si="167"/>
        <v>569</v>
      </c>
      <c r="H712" s="3" t="str">
        <f t="shared" si="168"/>
        <v>Good</v>
      </c>
      <c r="I712" s="5" t="s">
        <v>72</v>
      </c>
      <c r="J712" s="2" t="str">
        <f t="shared" si="169"/>
        <v>SELF-EMPLOYED</v>
      </c>
      <c r="K712" s="2" t="str">
        <f t="shared" si="170"/>
        <v>Self-Employed</v>
      </c>
      <c r="L712" s="2" t="str">
        <f t="shared" si="171"/>
        <v>Self-Employed</v>
      </c>
      <c r="M712" s="5" t="s">
        <v>21</v>
      </c>
      <c r="N712" s="2" t="str">
        <f t="shared" si="172"/>
        <v>Master</v>
      </c>
      <c r="O712" s="2" t="str">
        <f t="shared" si="173"/>
        <v>Master</v>
      </c>
      <c r="P712" s="4">
        <v>10428</v>
      </c>
      <c r="Q712" s="4">
        <f t="shared" si="174"/>
        <v>10428</v>
      </c>
      <c r="R712" s="18">
        <f t="shared" si="175"/>
        <v>0.14022160068846815</v>
      </c>
      <c r="S712" s="18" t="str">
        <f t="shared" si="176"/>
        <v>Conservative Borrower</v>
      </c>
      <c r="T712" s="3">
        <v>60</v>
      </c>
      <c r="U712" s="3">
        <f t="shared" si="177"/>
        <v>60</v>
      </c>
      <c r="V712" s="5" t="s">
        <v>22</v>
      </c>
      <c r="W712" s="5" t="s">
        <v>30</v>
      </c>
      <c r="X712" s="4">
        <v>176</v>
      </c>
      <c r="Y712" s="18">
        <v>0.39893332100000001</v>
      </c>
      <c r="Z712" s="5" t="s">
        <v>31</v>
      </c>
      <c r="AA712" s="3">
        <v>28</v>
      </c>
      <c r="AB712" s="4">
        <v>2153</v>
      </c>
      <c r="AC712" s="4">
        <v>6197.3333329999996</v>
      </c>
      <c r="AD712" s="4" t="str">
        <f t="shared" si="178"/>
        <v>Medium Income</v>
      </c>
      <c r="AE712" s="4">
        <v>4336</v>
      </c>
      <c r="AF712" s="18">
        <v>0.22050624099999999</v>
      </c>
      <c r="AG712" s="3">
        <v>1</v>
      </c>
      <c r="AH712" s="3">
        <v>44.8</v>
      </c>
      <c r="AI712" s="2" t="str">
        <f t="shared" si="179"/>
        <v>Medium Risk</v>
      </c>
    </row>
    <row r="713" spans="1:35" x14ac:dyDescent="0.25">
      <c r="A713" s="6">
        <v>43812</v>
      </c>
      <c r="B713" s="3">
        <v>38</v>
      </c>
      <c r="C713" s="3" t="str">
        <f t="shared" si="165"/>
        <v>Mid</v>
      </c>
      <c r="D713" s="4">
        <v>46023</v>
      </c>
      <c r="E713" s="4">
        <f t="shared" si="166"/>
        <v>46023</v>
      </c>
      <c r="F713" s="3">
        <v>513</v>
      </c>
      <c r="G713" s="3">
        <f t="shared" si="167"/>
        <v>513</v>
      </c>
      <c r="H713" s="3" t="str">
        <f t="shared" si="168"/>
        <v>Fair</v>
      </c>
      <c r="I713" s="5" t="s">
        <v>45</v>
      </c>
      <c r="J713" s="2" t="str">
        <f t="shared" si="169"/>
        <v>Unemployed</v>
      </c>
      <c r="K713" s="2" t="str">
        <f t="shared" si="170"/>
        <v>Unemployed</v>
      </c>
      <c r="L713" s="2" t="str">
        <f t="shared" si="171"/>
        <v>Unemployed</v>
      </c>
      <c r="N713" s="2" t="str">
        <f t="shared" si="172"/>
        <v/>
      </c>
      <c r="O713" s="2" t="str">
        <f t="shared" si="173"/>
        <v>Bachelor</v>
      </c>
      <c r="P713" s="4">
        <v>11123</v>
      </c>
      <c r="Q713" s="4">
        <f t="shared" si="174"/>
        <v>11123</v>
      </c>
      <c r="R713" s="18">
        <f t="shared" si="175"/>
        <v>0.24168350607305042</v>
      </c>
      <c r="S713" s="18" t="str">
        <f t="shared" si="176"/>
        <v>Conservative Borrower</v>
      </c>
      <c r="T713" s="3">
        <v>96</v>
      </c>
      <c r="U713" s="3">
        <f t="shared" si="177"/>
        <v>96</v>
      </c>
      <c r="V713" s="5" t="s">
        <v>26</v>
      </c>
      <c r="W713" s="5" t="s">
        <v>23</v>
      </c>
      <c r="X713" s="4">
        <v>438</v>
      </c>
      <c r="Y713" s="18">
        <v>0.76777532900000001</v>
      </c>
      <c r="Z713" s="5" t="s">
        <v>34</v>
      </c>
      <c r="AA713" s="3">
        <v>20</v>
      </c>
      <c r="AB713" s="4">
        <v>2699</v>
      </c>
      <c r="AC713" s="4">
        <v>3835.25</v>
      </c>
      <c r="AD713" s="4" t="str">
        <f t="shared" si="178"/>
        <v>Low Income</v>
      </c>
      <c r="AE713" s="4">
        <v>53465</v>
      </c>
      <c r="AF713" s="18">
        <v>0.271982526</v>
      </c>
      <c r="AG713" s="3">
        <v>0</v>
      </c>
      <c r="AH713" s="3">
        <v>65</v>
      </c>
      <c r="AI713" s="2" t="str">
        <f t="shared" si="179"/>
        <v>High Risk</v>
      </c>
    </row>
    <row r="714" spans="1:35" x14ac:dyDescent="0.25">
      <c r="A714" s="6">
        <v>43813</v>
      </c>
      <c r="B714" s="3">
        <v>33</v>
      </c>
      <c r="C714" s="3" t="str">
        <f t="shared" si="165"/>
        <v>Mid</v>
      </c>
      <c r="D714" s="4">
        <v>157892</v>
      </c>
      <c r="E714" s="4">
        <f t="shared" si="166"/>
        <v>157892</v>
      </c>
      <c r="F714" s="3">
        <v>590</v>
      </c>
      <c r="G714" s="3">
        <f t="shared" si="167"/>
        <v>590</v>
      </c>
      <c r="H714" s="3" t="str">
        <f t="shared" si="168"/>
        <v>Good</v>
      </c>
      <c r="I714" s="5" t="s">
        <v>33</v>
      </c>
      <c r="J714" s="2" t="str">
        <f t="shared" si="169"/>
        <v>Self-Employed</v>
      </c>
      <c r="K714" s="2" t="str">
        <f t="shared" si="170"/>
        <v>Self-Employed</v>
      </c>
      <c r="L714" s="2" t="str">
        <f t="shared" si="171"/>
        <v>Self-Employed</v>
      </c>
      <c r="M714" s="5" t="s">
        <v>29</v>
      </c>
      <c r="N714" s="2" t="str">
        <f t="shared" si="172"/>
        <v>Bachelor</v>
      </c>
      <c r="O714" s="2" t="str">
        <f t="shared" si="173"/>
        <v>Bachelor</v>
      </c>
      <c r="P714" s="4">
        <v>11082</v>
      </c>
      <c r="Q714" s="4">
        <f t="shared" si="174"/>
        <v>11082</v>
      </c>
      <c r="R714" s="18">
        <f t="shared" si="175"/>
        <v>7.0187216578420697E-2</v>
      </c>
      <c r="S714" s="18" t="str">
        <f t="shared" si="176"/>
        <v>Conservative Borrower</v>
      </c>
      <c r="T714" s="3">
        <v>60</v>
      </c>
      <c r="U714" s="3">
        <f t="shared" si="177"/>
        <v>60</v>
      </c>
      <c r="V714" s="5" t="s">
        <v>35</v>
      </c>
      <c r="W714" s="5" t="s">
        <v>23</v>
      </c>
      <c r="X714" s="4">
        <v>431</v>
      </c>
      <c r="Y714" s="18">
        <v>0.119995914</v>
      </c>
      <c r="Z714" s="5" t="s">
        <v>24</v>
      </c>
      <c r="AA714" s="3">
        <v>27</v>
      </c>
      <c r="AB714" s="4">
        <v>5470</v>
      </c>
      <c r="AC714" s="4">
        <v>13157.666670000001</v>
      </c>
      <c r="AD714" s="4" t="str">
        <f t="shared" si="178"/>
        <v>High Income</v>
      </c>
      <c r="AE714" s="4">
        <v>8928</v>
      </c>
      <c r="AF714" s="18">
        <v>0.24424710299999999</v>
      </c>
      <c r="AG714" s="3">
        <v>1</v>
      </c>
      <c r="AH714" s="3">
        <v>43.2</v>
      </c>
      <c r="AI714" s="2" t="str">
        <f t="shared" si="179"/>
        <v>Medium Risk</v>
      </c>
    </row>
    <row r="715" spans="1:35" x14ac:dyDescent="0.25">
      <c r="A715" s="6">
        <v>43814</v>
      </c>
      <c r="B715" s="3">
        <v>44</v>
      </c>
      <c r="C715" s="3" t="str">
        <f t="shared" si="165"/>
        <v>Senior</v>
      </c>
      <c r="D715" s="4">
        <v>55320</v>
      </c>
      <c r="E715" s="4">
        <f t="shared" si="166"/>
        <v>55320</v>
      </c>
      <c r="F715" s="3">
        <v>650</v>
      </c>
      <c r="G715" s="3">
        <f t="shared" si="167"/>
        <v>650</v>
      </c>
      <c r="H715" s="3" t="str">
        <f t="shared" si="168"/>
        <v>Excellent</v>
      </c>
      <c r="I715" s="5" t="s">
        <v>20</v>
      </c>
      <c r="J715" s="2" t="str">
        <f t="shared" si="169"/>
        <v>Employed</v>
      </c>
      <c r="K715" s="2" t="str">
        <f t="shared" si="170"/>
        <v>Employed</v>
      </c>
      <c r="L715" s="2" t="str">
        <f t="shared" si="171"/>
        <v>Employed</v>
      </c>
      <c r="M715" s="5" t="s">
        <v>32</v>
      </c>
      <c r="N715" s="2" t="str">
        <f t="shared" si="172"/>
        <v>High School</v>
      </c>
      <c r="O715" s="2" t="str">
        <f t="shared" si="173"/>
        <v>High School</v>
      </c>
      <c r="P715" s="4">
        <v>35561</v>
      </c>
      <c r="Q715" s="4">
        <f t="shared" si="174"/>
        <v>35561</v>
      </c>
      <c r="R715" s="18">
        <f t="shared" si="175"/>
        <v>0.64282357194504702</v>
      </c>
      <c r="S715" s="18" t="str">
        <f t="shared" si="176"/>
        <v>Moderate Borrower</v>
      </c>
      <c r="T715" s="3">
        <v>72</v>
      </c>
      <c r="U715" s="3">
        <f t="shared" si="177"/>
        <v>72</v>
      </c>
      <c r="V715" s="5" t="s">
        <v>22</v>
      </c>
      <c r="W715" s="5" t="s">
        <v>23</v>
      </c>
      <c r="X715" s="4">
        <v>485</v>
      </c>
      <c r="Y715" s="18">
        <v>0.158259187</v>
      </c>
      <c r="Z715" s="5" t="s">
        <v>24</v>
      </c>
      <c r="AA715" s="3">
        <v>18</v>
      </c>
      <c r="AB715" s="4">
        <v>1118</v>
      </c>
      <c r="AC715" s="4">
        <v>4610</v>
      </c>
      <c r="AD715" s="4" t="str">
        <f t="shared" si="178"/>
        <v>Low Income</v>
      </c>
      <c r="AE715" s="4">
        <v>1841</v>
      </c>
      <c r="AF715" s="18">
        <v>0.22124575599999999</v>
      </c>
      <c r="AG715" s="3">
        <v>0</v>
      </c>
      <c r="AH715" s="3">
        <v>43</v>
      </c>
      <c r="AI715" s="2" t="str">
        <f t="shared" si="179"/>
        <v>Medium Risk</v>
      </c>
    </row>
    <row r="716" spans="1:35" x14ac:dyDescent="0.25">
      <c r="A716" s="6">
        <v>43815</v>
      </c>
      <c r="B716" s="3">
        <v>39</v>
      </c>
      <c r="C716" s="3" t="str">
        <f t="shared" si="165"/>
        <v>Mid</v>
      </c>
      <c r="D716" s="4">
        <v>53023</v>
      </c>
      <c r="E716" s="4">
        <f t="shared" si="166"/>
        <v>53023</v>
      </c>
      <c r="F716" s="3">
        <v>471</v>
      </c>
      <c r="G716" s="3">
        <f t="shared" si="167"/>
        <v>471</v>
      </c>
      <c r="H716" s="3" t="str">
        <f t="shared" si="168"/>
        <v>Fair</v>
      </c>
      <c r="I716" s="5" t="s">
        <v>45</v>
      </c>
      <c r="J716" s="2" t="str">
        <f t="shared" si="169"/>
        <v>Unemployed</v>
      </c>
      <c r="K716" s="2" t="str">
        <f t="shared" si="170"/>
        <v>Unemployed</v>
      </c>
      <c r="L716" s="2" t="str">
        <f t="shared" si="171"/>
        <v>Unemployed</v>
      </c>
      <c r="M716" s="5" t="s">
        <v>29</v>
      </c>
      <c r="N716" s="2" t="str">
        <f t="shared" si="172"/>
        <v>Bachelor</v>
      </c>
      <c r="O716" s="2" t="str">
        <f t="shared" si="173"/>
        <v>Bachelor</v>
      </c>
      <c r="P716" s="4">
        <v>34505</v>
      </c>
      <c r="Q716" s="4">
        <f t="shared" si="174"/>
        <v>34505</v>
      </c>
      <c r="R716" s="18">
        <f t="shared" si="175"/>
        <v>0.65075533259151686</v>
      </c>
      <c r="S716" s="18" t="str">
        <f t="shared" si="176"/>
        <v>Moderate Borrower</v>
      </c>
      <c r="T716" s="3">
        <v>48</v>
      </c>
      <c r="U716" s="3">
        <f t="shared" si="177"/>
        <v>48</v>
      </c>
      <c r="V716" s="5" t="s">
        <v>26</v>
      </c>
      <c r="W716" s="5" t="s">
        <v>23</v>
      </c>
      <c r="X716" s="4">
        <v>595</v>
      </c>
      <c r="Y716" s="18">
        <v>0.68470478999999995</v>
      </c>
      <c r="Z716" s="5" t="s">
        <v>38</v>
      </c>
      <c r="AA716" s="3">
        <v>20</v>
      </c>
      <c r="AB716" s="4">
        <v>1328</v>
      </c>
      <c r="AC716" s="4">
        <v>4418.5833329999996</v>
      </c>
      <c r="AD716" s="4" t="str">
        <f t="shared" si="178"/>
        <v>Low Income</v>
      </c>
      <c r="AE716" s="4">
        <v>36003</v>
      </c>
      <c r="AF716" s="18">
        <v>0.28520514800000002</v>
      </c>
      <c r="AG716" s="3">
        <v>0</v>
      </c>
      <c r="AH716" s="3">
        <v>61</v>
      </c>
      <c r="AI716" s="2" t="str">
        <f t="shared" si="179"/>
        <v>High Risk</v>
      </c>
    </row>
    <row r="717" spans="1:35" x14ac:dyDescent="0.25">
      <c r="A717" s="6">
        <v>43816</v>
      </c>
      <c r="B717" s="3">
        <v>53</v>
      </c>
      <c r="C717" s="3" t="str">
        <f t="shared" si="165"/>
        <v>Senior</v>
      </c>
      <c r="D717" s="4">
        <v>44932</v>
      </c>
      <c r="E717" s="4">
        <f t="shared" si="166"/>
        <v>44932</v>
      </c>
      <c r="F717" s="3">
        <v>525</v>
      </c>
      <c r="G717" s="3">
        <f t="shared" si="167"/>
        <v>525</v>
      </c>
      <c r="H717" s="3" t="str">
        <f t="shared" si="168"/>
        <v>Fair</v>
      </c>
      <c r="I717" s="5" t="s">
        <v>20</v>
      </c>
      <c r="J717" s="2" t="str">
        <f t="shared" si="169"/>
        <v>Employed</v>
      </c>
      <c r="K717" s="2" t="str">
        <f t="shared" si="170"/>
        <v>Employed</v>
      </c>
      <c r="L717" s="2" t="str">
        <f t="shared" si="171"/>
        <v>Employed</v>
      </c>
      <c r="M717" s="5" t="s">
        <v>25</v>
      </c>
      <c r="N717" s="2" t="str">
        <f t="shared" si="172"/>
        <v>Associate</v>
      </c>
      <c r="O717" s="2" t="str">
        <f t="shared" si="173"/>
        <v>Associate</v>
      </c>
      <c r="P717" s="4">
        <v>28847</v>
      </c>
      <c r="Q717" s="4">
        <f t="shared" si="174"/>
        <v>28847</v>
      </c>
      <c r="R717" s="18">
        <f t="shared" si="175"/>
        <v>0.64201459983975784</v>
      </c>
      <c r="S717" s="18" t="str">
        <f t="shared" si="176"/>
        <v>Moderate Borrower</v>
      </c>
      <c r="T717" s="3">
        <v>120</v>
      </c>
      <c r="U717" s="3">
        <f t="shared" si="177"/>
        <v>120</v>
      </c>
      <c r="V717" s="5" t="s">
        <v>26</v>
      </c>
      <c r="W717" s="5" t="s">
        <v>27</v>
      </c>
      <c r="X717" s="4">
        <v>622</v>
      </c>
      <c r="Y717" s="18">
        <v>0.115002283</v>
      </c>
      <c r="Z717" s="5" t="s">
        <v>38</v>
      </c>
      <c r="AA717" s="3">
        <v>23</v>
      </c>
      <c r="AB717" s="4">
        <v>908</v>
      </c>
      <c r="AC717" s="4">
        <v>3744.333333</v>
      </c>
      <c r="AD717" s="4" t="str">
        <f t="shared" si="178"/>
        <v>Low Income</v>
      </c>
      <c r="AE717" s="4">
        <v>107829</v>
      </c>
      <c r="AF717" s="18">
        <v>0.34046186899999997</v>
      </c>
      <c r="AG717" s="3">
        <v>0</v>
      </c>
      <c r="AH717" s="3">
        <v>53</v>
      </c>
      <c r="AI717" s="2" t="str">
        <f t="shared" si="179"/>
        <v>Medium Risk</v>
      </c>
    </row>
    <row r="718" spans="1:35" x14ac:dyDescent="0.25">
      <c r="A718" s="6">
        <v>43817</v>
      </c>
      <c r="B718" s="3">
        <v>41</v>
      </c>
      <c r="C718" s="3" t="str">
        <f t="shared" si="165"/>
        <v>Senior</v>
      </c>
      <c r="D718" s="4">
        <v>37463</v>
      </c>
      <c r="E718" s="4">
        <f t="shared" si="166"/>
        <v>37463</v>
      </c>
      <c r="F718" s="3">
        <v>492</v>
      </c>
      <c r="G718" s="3">
        <f t="shared" si="167"/>
        <v>492</v>
      </c>
      <c r="H718" s="3" t="str">
        <f t="shared" si="168"/>
        <v>Fair</v>
      </c>
      <c r="I718" s="5" t="s">
        <v>20</v>
      </c>
      <c r="J718" s="2" t="str">
        <f t="shared" si="169"/>
        <v>Employed</v>
      </c>
      <c r="K718" s="2" t="str">
        <f t="shared" si="170"/>
        <v>Employed</v>
      </c>
      <c r="L718" s="2" t="str">
        <f t="shared" si="171"/>
        <v>Employed</v>
      </c>
      <c r="M718" s="5" t="s">
        <v>32</v>
      </c>
      <c r="N718" s="2" t="str">
        <f t="shared" si="172"/>
        <v>High School</v>
      </c>
      <c r="O718" s="2" t="str">
        <f t="shared" si="173"/>
        <v>High School</v>
      </c>
      <c r="P718" s="4">
        <v>21212</v>
      </c>
      <c r="Q718" s="4">
        <f t="shared" si="174"/>
        <v>21212</v>
      </c>
      <c r="R718" s="18">
        <f t="shared" si="175"/>
        <v>0.56621199583589144</v>
      </c>
      <c r="S718" s="18" t="str">
        <f t="shared" si="176"/>
        <v>Moderate Borrower</v>
      </c>
      <c r="T718" s="3">
        <v>36</v>
      </c>
      <c r="U718" s="3">
        <f t="shared" si="177"/>
        <v>36</v>
      </c>
      <c r="V718" s="5" t="s">
        <v>22</v>
      </c>
      <c r="W718" s="5" t="s">
        <v>30</v>
      </c>
      <c r="X718" s="4">
        <v>308</v>
      </c>
      <c r="Y718" s="18">
        <v>0.30520242199999997</v>
      </c>
      <c r="Z718" s="5" t="s">
        <v>38</v>
      </c>
      <c r="AA718" s="3">
        <v>34</v>
      </c>
      <c r="AB718" s="4">
        <v>3281</v>
      </c>
      <c r="AC718" s="4">
        <v>3121.916667</v>
      </c>
      <c r="AD718" s="4" t="str">
        <f t="shared" si="178"/>
        <v>Low Income</v>
      </c>
      <c r="AE718" s="4">
        <v>214616</v>
      </c>
      <c r="AF718" s="18">
        <v>0.20816960000000001</v>
      </c>
      <c r="AG718" s="3">
        <v>0</v>
      </c>
      <c r="AH718" s="3">
        <v>52</v>
      </c>
      <c r="AI718" s="2" t="str">
        <f t="shared" si="179"/>
        <v>Medium Risk</v>
      </c>
    </row>
    <row r="719" spans="1:35" x14ac:dyDescent="0.25">
      <c r="A719" s="6">
        <v>43818</v>
      </c>
      <c r="B719" s="3">
        <v>41</v>
      </c>
      <c r="C719" s="3" t="str">
        <f t="shared" si="165"/>
        <v>Senior</v>
      </c>
      <c r="D719" s="4">
        <v>30683</v>
      </c>
      <c r="E719" s="4">
        <f t="shared" si="166"/>
        <v>30683</v>
      </c>
      <c r="F719" s="3">
        <v>561</v>
      </c>
      <c r="G719" s="3">
        <f t="shared" si="167"/>
        <v>561</v>
      </c>
      <c r="H719" s="3" t="str">
        <f t="shared" si="168"/>
        <v>Good</v>
      </c>
      <c r="I719" s="5" t="s">
        <v>20</v>
      </c>
      <c r="J719" s="2" t="str">
        <f t="shared" si="169"/>
        <v>Employed</v>
      </c>
      <c r="K719" s="2" t="str">
        <f t="shared" si="170"/>
        <v>Employed</v>
      </c>
      <c r="L719" s="2" t="str">
        <f t="shared" si="171"/>
        <v>Employed</v>
      </c>
      <c r="M719" s="5" t="s">
        <v>32</v>
      </c>
      <c r="N719" s="2" t="str">
        <f t="shared" si="172"/>
        <v>High School</v>
      </c>
      <c r="O719" s="2" t="str">
        <f t="shared" si="173"/>
        <v>High School</v>
      </c>
      <c r="P719" s="4">
        <v>35386</v>
      </c>
      <c r="Q719" s="4">
        <f t="shared" si="174"/>
        <v>35386</v>
      </c>
      <c r="R719" s="18">
        <f t="shared" si="175"/>
        <v>1.153277058957729</v>
      </c>
      <c r="S719" s="18" t="str">
        <f t="shared" si="176"/>
        <v>Aggressive Borrower</v>
      </c>
      <c r="T719" s="3">
        <v>60</v>
      </c>
      <c r="U719" s="3">
        <f t="shared" si="177"/>
        <v>60</v>
      </c>
      <c r="V719" s="5" t="s">
        <v>22</v>
      </c>
      <c r="W719" s="5" t="s">
        <v>27</v>
      </c>
      <c r="X719" s="4">
        <v>944</v>
      </c>
      <c r="Y719" s="18">
        <v>0.78188213799999995</v>
      </c>
      <c r="Z719" s="5" t="s">
        <v>38</v>
      </c>
      <c r="AA719" s="3">
        <v>30</v>
      </c>
      <c r="AB719" s="4">
        <v>4890</v>
      </c>
      <c r="AC719" s="4">
        <v>2556.916667</v>
      </c>
      <c r="AD719" s="4" t="str">
        <f t="shared" si="178"/>
        <v>Low Income</v>
      </c>
      <c r="AE719" s="4">
        <v>30333</v>
      </c>
      <c r="AF719" s="18">
        <v>0.25284835</v>
      </c>
      <c r="AG719" s="3">
        <v>0</v>
      </c>
      <c r="AH719" s="3">
        <v>59</v>
      </c>
      <c r="AI719" s="2" t="str">
        <f t="shared" si="179"/>
        <v>High Risk</v>
      </c>
    </row>
    <row r="720" spans="1:35" x14ac:dyDescent="0.25">
      <c r="A720" s="6">
        <v>43819</v>
      </c>
      <c r="B720" s="3">
        <v>35</v>
      </c>
      <c r="C720" s="3" t="str">
        <f t="shared" si="165"/>
        <v>Mid</v>
      </c>
      <c r="E720" s="4">
        <f t="shared" si="166"/>
        <v>31371.999995999999</v>
      </c>
      <c r="F720" s="3">
        <v>564</v>
      </c>
      <c r="G720" s="3">
        <f t="shared" si="167"/>
        <v>564</v>
      </c>
      <c r="H720" s="3" t="str">
        <f t="shared" si="168"/>
        <v>Good</v>
      </c>
      <c r="I720" s="5" t="s">
        <v>33</v>
      </c>
      <c r="J720" s="2" t="str">
        <f t="shared" si="169"/>
        <v>Self-Employed</v>
      </c>
      <c r="K720" s="2" t="str">
        <f t="shared" si="170"/>
        <v>Self-Employed</v>
      </c>
      <c r="L720" s="2" t="str">
        <f t="shared" si="171"/>
        <v>Self-Employed</v>
      </c>
      <c r="M720" s="5" t="s">
        <v>32</v>
      </c>
      <c r="N720" s="2" t="str">
        <f t="shared" si="172"/>
        <v>High School</v>
      </c>
      <c r="O720" s="2" t="str">
        <f t="shared" si="173"/>
        <v>High School</v>
      </c>
      <c r="P720" s="4">
        <v>27734</v>
      </c>
      <c r="Q720" s="4">
        <f t="shared" si="174"/>
        <v>27734</v>
      </c>
      <c r="R720" s="18">
        <f t="shared" si="175"/>
        <v>0.88403672075532791</v>
      </c>
      <c r="S720" s="18" t="str">
        <f t="shared" si="176"/>
        <v>Moderate Borrower</v>
      </c>
      <c r="U720" s="3">
        <f t="shared" si="177"/>
        <v>54.618025751072963</v>
      </c>
      <c r="V720" s="5" t="s">
        <v>22</v>
      </c>
      <c r="W720" s="5" t="s">
        <v>30</v>
      </c>
      <c r="X720" s="4">
        <v>954</v>
      </c>
      <c r="Y720" s="18">
        <v>0.33762377799999999</v>
      </c>
      <c r="Z720" s="5" t="s">
        <v>24</v>
      </c>
      <c r="AA720" s="3">
        <v>24</v>
      </c>
      <c r="AB720" s="4">
        <v>1189</v>
      </c>
      <c r="AC720" s="4">
        <v>2614.333333</v>
      </c>
      <c r="AD720" s="4" t="str">
        <f t="shared" si="178"/>
        <v>Low Income</v>
      </c>
      <c r="AE720" s="4">
        <v>580801</v>
      </c>
      <c r="AF720" s="18">
        <v>0.222421861</v>
      </c>
      <c r="AG720" s="3">
        <v>0</v>
      </c>
      <c r="AH720" s="3">
        <v>55</v>
      </c>
      <c r="AI720" s="2" t="str">
        <f t="shared" si="179"/>
        <v>High Risk</v>
      </c>
    </row>
    <row r="721" spans="1:35" x14ac:dyDescent="0.25">
      <c r="A721" s="6">
        <v>43820</v>
      </c>
      <c r="B721" s="3">
        <v>39</v>
      </c>
      <c r="C721" s="3" t="str">
        <f t="shared" si="165"/>
        <v>Mid</v>
      </c>
      <c r="D721" s="4">
        <v>85830</v>
      </c>
      <c r="E721" s="4">
        <f t="shared" si="166"/>
        <v>85830</v>
      </c>
      <c r="G721" s="3">
        <f t="shared" si="167"/>
        <v>575.11111111111109</v>
      </c>
      <c r="H721" s="3" t="str">
        <f t="shared" si="168"/>
        <v>Good</v>
      </c>
      <c r="I721" s="5" t="s">
        <v>20</v>
      </c>
      <c r="J721" s="2" t="str">
        <f t="shared" si="169"/>
        <v>Employed</v>
      </c>
      <c r="K721" s="2" t="str">
        <f t="shared" si="170"/>
        <v>Employed</v>
      </c>
      <c r="L721" s="2" t="str">
        <f t="shared" si="171"/>
        <v>Employed</v>
      </c>
      <c r="M721" s="5" t="s">
        <v>25</v>
      </c>
      <c r="N721" s="2" t="str">
        <f t="shared" si="172"/>
        <v>Associate</v>
      </c>
      <c r="O721" s="2" t="str">
        <f t="shared" si="173"/>
        <v>Associate</v>
      </c>
      <c r="P721" s="4">
        <v>19542</v>
      </c>
      <c r="Q721" s="4">
        <f t="shared" si="174"/>
        <v>19542</v>
      </c>
      <c r="R721" s="18">
        <f t="shared" si="175"/>
        <v>0.22768262845159035</v>
      </c>
      <c r="S721" s="18" t="str">
        <f t="shared" si="176"/>
        <v>Conservative Borrower</v>
      </c>
      <c r="T721" s="3">
        <v>72</v>
      </c>
      <c r="U721" s="3">
        <f t="shared" si="177"/>
        <v>72</v>
      </c>
      <c r="V721" s="5" t="s">
        <v>22</v>
      </c>
      <c r="W721" s="5" t="s">
        <v>27</v>
      </c>
      <c r="X721" s="4">
        <v>445</v>
      </c>
      <c r="Y721" s="18">
        <v>0.19040048500000001</v>
      </c>
      <c r="Z721" s="5" t="s">
        <v>34</v>
      </c>
      <c r="AA721" s="3">
        <v>17</v>
      </c>
      <c r="AB721" s="4">
        <v>2484</v>
      </c>
      <c r="AC721" s="4">
        <v>7152.5</v>
      </c>
      <c r="AD721" s="4" t="str">
        <f t="shared" si="178"/>
        <v>Medium Income</v>
      </c>
      <c r="AE721" s="4">
        <v>1193</v>
      </c>
      <c r="AF721" s="18">
        <v>0.2778504</v>
      </c>
      <c r="AG721" s="3">
        <v>0</v>
      </c>
      <c r="AH721" s="3">
        <v>46</v>
      </c>
      <c r="AI721" s="2" t="str">
        <f t="shared" si="179"/>
        <v>Medium Risk</v>
      </c>
    </row>
    <row r="722" spans="1:35" x14ac:dyDescent="0.25">
      <c r="A722" s="6">
        <v>43821</v>
      </c>
      <c r="B722" s="3">
        <v>43</v>
      </c>
      <c r="C722" s="3" t="str">
        <f t="shared" si="165"/>
        <v>Senior</v>
      </c>
      <c r="D722" s="4">
        <v>51578</v>
      </c>
      <c r="E722" s="4">
        <f t="shared" si="166"/>
        <v>51578</v>
      </c>
      <c r="F722" s="3">
        <v>620</v>
      </c>
      <c r="G722" s="3">
        <f t="shared" si="167"/>
        <v>620</v>
      </c>
      <c r="H722" s="3" t="str">
        <f t="shared" si="168"/>
        <v>Good</v>
      </c>
      <c r="I722" s="5" t="s">
        <v>20</v>
      </c>
      <c r="J722" s="2" t="str">
        <f t="shared" si="169"/>
        <v>Employed</v>
      </c>
      <c r="K722" s="2" t="str">
        <f t="shared" si="170"/>
        <v>Employed</v>
      </c>
      <c r="L722" s="2" t="str">
        <f t="shared" si="171"/>
        <v>Employed</v>
      </c>
      <c r="M722" s="5" t="s">
        <v>32</v>
      </c>
      <c r="N722" s="2" t="str">
        <f t="shared" si="172"/>
        <v>High School</v>
      </c>
      <c r="O722" s="2" t="str">
        <f t="shared" si="173"/>
        <v>High School</v>
      </c>
      <c r="P722" s="4">
        <v>15303</v>
      </c>
      <c r="Q722" s="4">
        <f t="shared" si="174"/>
        <v>15303</v>
      </c>
      <c r="R722" s="18">
        <f t="shared" si="175"/>
        <v>0.29669626584978093</v>
      </c>
      <c r="S722" s="18" t="str">
        <f t="shared" si="176"/>
        <v>Conservative Borrower</v>
      </c>
      <c r="T722" s="3">
        <v>72</v>
      </c>
      <c r="U722" s="3">
        <f t="shared" si="177"/>
        <v>72</v>
      </c>
      <c r="V722" s="5" t="s">
        <v>22</v>
      </c>
      <c r="W722" s="5" t="s">
        <v>27</v>
      </c>
      <c r="X722" s="4">
        <v>727</v>
      </c>
      <c r="Y722" s="18">
        <v>0.27839108000000001</v>
      </c>
      <c r="Z722" s="5" t="s">
        <v>24</v>
      </c>
      <c r="AA722" s="3">
        <v>28</v>
      </c>
      <c r="AB722" s="4">
        <v>2049</v>
      </c>
      <c r="AC722" s="4">
        <v>4298.1666670000004</v>
      </c>
      <c r="AD722" s="4" t="str">
        <f t="shared" si="178"/>
        <v>Low Income</v>
      </c>
      <c r="AE722" s="4">
        <v>118633</v>
      </c>
      <c r="AF722" s="18">
        <v>0.21621563499999999</v>
      </c>
      <c r="AG722" s="3">
        <v>0</v>
      </c>
      <c r="AH722" s="3">
        <v>47</v>
      </c>
      <c r="AI722" s="2" t="str">
        <f t="shared" si="179"/>
        <v>Medium Risk</v>
      </c>
    </row>
    <row r="723" spans="1:35" x14ac:dyDescent="0.25">
      <c r="A723" s="6">
        <v>43822</v>
      </c>
      <c r="B723" s="3">
        <v>19</v>
      </c>
      <c r="C723" s="3" t="str">
        <f t="shared" si="165"/>
        <v>Young</v>
      </c>
      <c r="D723" s="4">
        <v>86738</v>
      </c>
      <c r="E723" s="4">
        <f t="shared" si="166"/>
        <v>86738</v>
      </c>
      <c r="F723" s="3">
        <v>580</v>
      </c>
      <c r="G723" s="3">
        <f t="shared" si="167"/>
        <v>580</v>
      </c>
      <c r="H723" s="3" t="str">
        <f t="shared" si="168"/>
        <v>Good</v>
      </c>
      <c r="I723" s="5" t="s">
        <v>45</v>
      </c>
      <c r="J723" s="2" t="str">
        <f t="shared" si="169"/>
        <v>Unemployed</v>
      </c>
      <c r="K723" s="2" t="str">
        <f t="shared" si="170"/>
        <v>Unemployed</v>
      </c>
      <c r="L723" s="2" t="str">
        <f t="shared" si="171"/>
        <v>Unemployed</v>
      </c>
      <c r="M723" s="5" t="s">
        <v>21</v>
      </c>
      <c r="N723" s="2" t="str">
        <f t="shared" si="172"/>
        <v>Master</v>
      </c>
      <c r="O723" s="2" t="str">
        <f t="shared" si="173"/>
        <v>Master</v>
      </c>
      <c r="P723" s="4">
        <v>18835</v>
      </c>
      <c r="Q723" s="4">
        <f t="shared" si="174"/>
        <v>18835</v>
      </c>
      <c r="R723" s="18">
        <f t="shared" si="175"/>
        <v>0.21714819341003944</v>
      </c>
      <c r="S723" s="18" t="str">
        <f t="shared" si="176"/>
        <v>Conservative Borrower</v>
      </c>
      <c r="T723" s="3">
        <v>36</v>
      </c>
      <c r="U723" s="3">
        <f t="shared" si="177"/>
        <v>36</v>
      </c>
      <c r="V723" s="5" t="s">
        <v>22</v>
      </c>
      <c r="W723" s="5" t="s">
        <v>23</v>
      </c>
      <c r="X723" s="4">
        <v>279</v>
      </c>
      <c r="Y723" s="18">
        <v>0.492950736</v>
      </c>
      <c r="Z723" s="5" t="s">
        <v>38</v>
      </c>
      <c r="AA723" s="3">
        <v>18</v>
      </c>
      <c r="AB723" s="4">
        <v>2471</v>
      </c>
      <c r="AC723" s="4">
        <v>7228.1666670000004</v>
      </c>
      <c r="AD723" s="4" t="str">
        <f t="shared" si="178"/>
        <v>Medium Income</v>
      </c>
      <c r="AE723" s="4">
        <v>25910</v>
      </c>
      <c r="AF723" s="18">
        <v>0.236041943</v>
      </c>
      <c r="AG723" s="3">
        <v>0</v>
      </c>
      <c r="AH723" s="3">
        <v>58</v>
      </c>
      <c r="AI723" s="2" t="str">
        <f t="shared" si="179"/>
        <v>High Risk</v>
      </c>
    </row>
    <row r="724" spans="1:35" x14ac:dyDescent="0.25">
      <c r="A724" s="6">
        <v>43823</v>
      </c>
      <c r="B724" s="3">
        <v>23</v>
      </c>
      <c r="C724" s="3" t="str">
        <f t="shared" si="165"/>
        <v>Young</v>
      </c>
      <c r="D724" s="4">
        <v>15706</v>
      </c>
      <c r="E724" s="4">
        <f t="shared" si="166"/>
        <v>15706</v>
      </c>
      <c r="F724" s="3">
        <v>570</v>
      </c>
      <c r="G724" s="3">
        <f t="shared" si="167"/>
        <v>570</v>
      </c>
      <c r="H724" s="3" t="str">
        <f t="shared" si="168"/>
        <v>Good</v>
      </c>
      <c r="I724" s="5" t="s">
        <v>45</v>
      </c>
      <c r="J724" s="2" t="str">
        <f t="shared" si="169"/>
        <v>Unemployed</v>
      </c>
      <c r="K724" s="2" t="str">
        <f t="shared" si="170"/>
        <v>Unemployed</v>
      </c>
      <c r="L724" s="2" t="str">
        <f t="shared" si="171"/>
        <v>Unemployed</v>
      </c>
      <c r="M724" s="5" t="s">
        <v>21</v>
      </c>
      <c r="N724" s="2" t="str">
        <f t="shared" si="172"/>
        <v>Master</v>
      </c>
      <c r="O724" s="2" t="str">
        <f t="shared" si="173"/>
        <v>Master</v>
      </c>
      <c r="P724" s="4">
        <v>29279</v>
      </c>
      <c r="Q724" s="4">
        <f t="shared" si="174"/>
        <v>29279</v>
      </c>
      <c r="R724" s="18">
        <f t="shared" si="175"/>
        <v>1.8641920285241309</v>
      </c>
      <c r="S724" s="18" t="str">
        <f t="shared" si="176"/>
        <v>Aggressive Borrower</v>
      </c>
      <c r="T724" s="3">
        <v>60</v>
      </c>
      <c r="U724" s="3">
        <f t="shared" si="177"/>
        <v>60</v>
      </c>
      <c r="V724" s="5" t="s">
        <v>22</v>
      </c>
      <c r="W724" s="5" t="s">
        <v>30</v>
      </c>
      <c r="X724" s="4">
        <v>556</v>
      </c>
      <c r="Y724" s="18">
        <v>0.140932168</v>
      </c>
      <c r="Z724" s="5" t="s">
        <v>31</v>
      </c>
      <c r="AA724" s="3">
        <v>40</v>
      </c>
      <c r="AB724" s="4">
        <v>4199</v>
      </c>
      <c r="AC724" s="4">
        <v>1308.833333</v>
      </c>
      <c r="AD724" s="4" t="str">
        <f t="shared" si="178"/>
        <v>Low Income</v>
      </c>
      <c r="AE724" s="4">
        <v>72217</v>
      </c>
      <c r="AF724" s="18">
        <v>0.29691779400000001</v>
      </c>
      <c r="AG724" s="3">
        <v>0</v>
      </c>
      <c r="AH724" s="3">
        <v>56</v>
      </c>
      <c r="AI724" s="2" t="str">
        <f t="shared" si="179"/>
        <v>High Risk</v>
      </c>
    </row>
    <row r="725" spans="1:35" x14ac:dyDescent="0.25">
      <c r="A725" s="6">
        <v>43824</v>
      </c>
      <c r="B725" s="3">
        <v>48</v>
      </c>
      <c r="C725" s="3" t="str">
        <f t="shared" si="165"/>
        <v>Senior</v>
      </c>
      <c r="D725" s="4">
        <v>113100</v>
      </c>
      <c r="E725" s="4">
        <f t="shared" si="166"/>
        <v>113100</v>
      </c>
      <c r="F725" s="3">
        <v>625</v>
      </c>
      <c r="G725" s="3">
        <f t="shared" si="167"/>
        <v>625</v>
      </c>
      <c r="H725" s="3" t="str">
        <f t="shared" si="168"/>
        <v>Good</v>
      </c>
      <c r="I725" s="5" t="s">
        <v>20</v>
      </c>
      <c r="J725" s="2" t="str">
        <f t="shared" si="169"/>
        <v>Employed</v>
      </c>
      <c r="K725" s="2" t="str">
        <f t="shared" si="170"/>
        <v>Employed</v>
      </c>
      <c r="L725" s="2" t="str">
        <f t="shared" si="171"/>
        <v>Employed</v>
      </c>
      <c r="M725" s="5" t="s">
        <v>32</v>
      </c>
      <c r="N725" s="2" t="str">
        <f t="shared" si="172"/>
        <v>High School</v>
      </c>
      <c r="O725" s="2" t="str">
        <f t="shared" si="173"/>
        <v>High School</v>
      </c>
      <c r="P725" s="4">
        <v>23728</v>
      </c>
      <c r="Q725" s="4">
        <f t="shared" si="174"/>
        <v>23728</v>
      </c>
      <c r="R725" s="18">
        <f t="shared" si="175"/>
        <v>0.20979664014146773</v>
      </c>
      <c r="S725" s="18" t="str">
        <f t="shared" si="176"/>
        <v>Conservative Borrower</v>
      </c>
      <c r="T725" s="3">
        <v>24</v>
      </c>
      <c r="U725" s="3">
        <f t="shared" si="177"/>
        <v>24</v>
      </c>
      <c r="V725" s="5" t="s">
        <v>22</v>
      </c>
      <c r="W725" s="5" t="s">
        <v>23</v>
      </c>
      <c r="X725" s="4">
        <v>286</v>
      </c>
      <c r="Y725" s="18">
        <v>0.15967393499999999</v>
      </c>
      <c r="Z725" s="5" t="s">
        <v>24</v>
      </c>
      <c r="AA725" s="3">
        <v>19</v>
      </c>
      <c r="AB725" s="4">
        <v>22328</v>
      </c>
      <c r="AC725" s="4">
        <v>9425</v>
      </c>
      <c r="AD725" s="4" t="str">
        <f t="shared" si="178"/>
        <v>Medium Income</v>
      </c>
      <c r="AE725" s="4">
        <v>130015</v>
      </c>
      <c r="AF725" s="18">
        <v>0.177724622</v>
      </c>
      <c r="AG725" s="3">
        <v>1</v>
      </c>
      <c r="AH725" s="3">
        <v>32.799999999999997</v>
      </c>
      <c r="AI725" s="2" t="str">
        <f t="shared" si="179"/>
        <v>Low Risk</v>
      </c>
    </row>
    <row r="726" spans="1:35" x14ac:dyDescent="0.25">
      <c r="A726" s="6">
        <v>43825</v>
      </c>
      <c r="B726" s="3">
        <v>42</v>
      </c>
      <c r="C726" s="3" t="str">
        <f t="shared" si="165"/>
        <v>Senior</v>
      </c>
      <c r="D726" s="4">
        <v>171451</v>
      </c>
      <c r="E726" s="4">
        <f t="shared" si="166"/>
        <v>171451</v>
      </c>
      <c r="F726" s="3">
        <v>586</v>
      </c>
      <c r="G726" s="3">
        <f t="shared" si="167"/>
        <v>586</v>
      </c>
      <c r="H726" s="3" t="str">
        <f t="shared" si="168"/>
        <v>Good</v>
      </c>
      <c r="I726" s="5" t="s">
        <v>52</v>
      </c>
      <c r="J726" s="2" t="str">
        <f t="shared" si="169"/>
        <v>EMPLOYED</v>
      </c>
      <c r="K726" s="2" t="str">
        <f t="shared" si="170"/>
        <v>Employed</v>
      </c>
      <c r="L726" s="2" t="str">
        <f t="shared" si="171"/>
        <v>Employed</v>
      </c>
      <c r="M726" s="5" t="s">
        <v>25</v>
      </c>
      <c r="N726" s="2" t="str">
        <f t="shared" si="172"/>
        <v>Associate</v>
      </c>
      <c r="O726" s="2" t="str">
        <f t="shared" si="173"/>
        <v>Associate</v>
      </c>
      <c r="P726" s="4">
        <v>20759</v>
      </c>
      <c r="Q726" s="4">
        <f t="shared" si="174"/>
        <v>20759</v>
      </c>
      <c r="R726" s="18">
        <f t="shared" si="175"/>
        <v>0.12107832558573586</v>
      </c>
      <c r="S726" s="18" t="str">
        <f t="shared" si="176"/>
        <v>Conservative Borrower</v>
      </c>
      <c r="T726" s="3">
        <v>36</v>
      </c>
      <c r="U726" s="3">
        <f t="shared" si="177"/>
        <v>36</v>
      </c>
      <c r="V726" s="5" t="s">
        <v>44</v>
      </c>
      <c r="W726" s="5" t="s">
        <v>27</v>
      </c>
      <c r="X726" s="4">
        <v>823</v>
      </c>
      <c r="Y726" s="18">
        <v>0.605183531</v>
      </c>
      <c r="Z726" s="5" t="s">
        <v>31</v>
      </c>
      <c r="AA726" s="3">
        <v>28</v>
      </c>
      <c r="AB726" s="4">
        <v>3818</v>
      </c>
      <c r="AC726" s="4">
        <v>7206.1666670000004</v>
      </c>
      <c r="AD726" s="4" t="str">
        <f t="shared" si="178"/>
        <v>Medium Income</v>
      </c>
      <c r="AE726" s="4">
        <v>7109</v>
      </c>
      <c r="AF726" s="18">
        <v>0.22085301900000001</v>
      </c>
      <c r="AG726" s="3">
        <v>0</v>
      </c>
      <c r="AH726" s="3">
        <v>59</v>
      </c>
      <c r="AI726" s="2" t="str">
        <f t="shared" si="179"/>
        <v>High Risk</v>
      </c>
    </row>
    <row r="727" spans="1:35" x14ac:dyDescent="0.25">
      <c r="A727" s="6">
        <v>43826</v>
      </c>
      <c r="B727" s="3">
        <v>37</v>
      </c>
      <c r="C727" s="3" t="str">
        <f t="shared" si="165"/>
        <v>Mid</v>
      </c>
      <c r="D727" s="4">
        <v>46599</v>
      </c>
      <c r="E727" s="4">
        <f t="shared" si="166"/>
        <v>46599</v>
      </c>
      <c r="F727" s="3">
        <v>623</v>
      </c>
      <c r="G727" s="3">
        <f t="shared" si="167"/>
        <v>623</v>
      </c>
      <c r="H727" s="3" t="str">
        <f t="shared" si="168"/>
        <v>Good</v>
      </c>
      <c r="I727" s="5" t="s">
        <v>20</v>
      </c>
      <c r="J727" s="2" t="str">
        <f t="shared" si="169"/>
        <v>Employed</v>
      </c>
      <c r="K727" s="2" t="str">
        <f t="shared" si="170"/>
        <v>Employed</v>
      </c>
      <c r="L727" s="2" t="str">
        <f t="shared" si="171"/>
        <v>Employed</v>
      </c>
      <c r="M727" s="5" t="s">
        <v>29</v>
      </c>
      <c r="N727" s="2" t="str">
        <f t="shared" si="172"/>
        <v>Bachelor</v>
      </c>
      <c r="O727" s="2" t="str">
        <f t="shared" si="173"/>
        <v>Bachelor</v>
      </c>
      <c r="P727" s="4">
        <v>9828</v>
      </c>
      <c r="Q727" s="4">
        <f t="shared" si="174"/>
        <v>9828</v>
      </c>
      <c r="R727" s="18">
        <f t="shared" si="175"/>
        <v>0.21090581342947273</v>
      </c>
      <c r="S727" s="18" t="str">
        <f t="shared" si="176"/>
        <v>Conservative Borrower</v>
      </c>
      <c r="T727" s="3">
        <v>96</v>
      </c>
      <c r="U727" s="3">
        <f t="shared" si="177"/>
        <v>96</v>
      </c>
      <c r="V727" s="5" t="s">
        <v>22</v>
      </c>
      <c r="W727" s="5" t="s">
        <v>27</v>
      </c>
      <c r="X727" s="4">
        <v>407</v>
      </c>
      <c r="Y727" s="18">
        <v>0.13379363799999999</v>
      </c>
      <c r="Z727" s="5" t="s">
        <v>31</v>
      </c>
      <c r="AA727" s="3">
        <v>30</v>
      </c>
      <c r="AB727" s="4">
        <v>991</v>
      </c>
      <c r="AC727" s="4">
        <v>3883.25</v>
      </c>
      <c r="AD727" s="4" t="str">
        <f t="shared" si="178"/>
        <v>Low Income</v>
      </c>
      <c r="AE727" s="4">
        <v>7482</v>
      </c>
      <c r="AF727" s="18">
        <v>0.27999360000000001</v>
      </c>
      <c r="AG727" s="3">
        <v>0</v>
      </c>
      <c r="AH727" s="3">
        <v>54</v>
      </c>
      <c r="AI727" s="2" t="str">
        <f t="shared" si="179"/>
        <v>Medium Risk</v>
      </c>
    </row>
    <row r="728" spans="1:35" x14ac:dyDescent="0.25">
      <c r="A728" s="6">
        <v>43827</v>
      </c>
      <c r="B728" s="3">
        <v>40</v>
      </c>
      <c r="C728" s="3" t="str">
        <f t="shared" si="165"/>
        <v>Senior</v>
      </c>
      <c r="D728" s="4">
        <v>52700</v>
      </c>
      <c r="E728" s="4">
        <f t="shared" si="166"/>
        <v>52700</v>
      </c>
      <c r="F728" s="3">
        <v>616</v>
      </c>
      <c r="G728" s="3">
        <f t="shared" si="167"/>
        <v>616</v>
      </c>
      <c r="H728" s="3" t="str">
        <f t="shared" si="168"/>
        <v>Good</v>
      </c>
      <c r="I728" s="5" t="s">
        <v>20</v>
      </c>
      <c r="J728" s="2" t="str">
        <f t="shared" si="169"/>
        <v>Employed</v>
      </c>
      <c r="K728" s="2" t="str">
        <f t="shared" si="170"/>
        <v>Employed</v>
      </c>
      <c r="L728" s="2" t="str">
        <f t="shared" si="171"/>
        <v>Employed</v>
      </c>
      <c r="M728" s="5" t="s">
        <v>41</v>
      </c>
      <c r="N728" s="2" t="str">
        <f t="shared" si="172"/>
        <v>Doctorate</v>
      </c>
      <c r="O728" s="2" t="str">
        <f t="shared" si="173"/>
        <v>Doctorate</v>
      </c>
      <c r="P728" s="4">
        <v>20163</v>
      </c>
      <c r="Q728" s="4">
        <f t="shared" si="174"/>
        <v>20163</v>
      </c>
      <c r="R728" s="18">
        <f t="shared" si="175"/>
        <v>0.38259962049335866</v>
      </c>
      <c r="S728" s="18" t="str">
        <f t="shared" si="176"/>
        <v>Conservative Borrower</v>
      </c>
      <c r="T728" s="3">
        <v>60</v>
      </c>
      <c r="U728" s="3">
        <f t="shared" si="177"/>
        <v>60</v>
      </c>
      <c r="V728" s="5" t="s">
        <v>22</v>
      </c>
      <c r="W728" s="5" t="s">
        <v>23</v>
      </c>
      <c r="X728" s="4">
        <v>344</v>
      </c>
      <c r="Y728" s="18">
        <v>8.6998705999999995E-2</v>
      </c>
      <c r="Z728" s="5" t="s">
        <v>28</v>
      </c>
      <c r="AA728" s="3">
        <v>21</v>
      </c>
      <c r="AB728" s="4">
        <v>3509</v>
      </c>
      <c r="AC728" s="4">
        <v>4391.6666670000004</v>
      </c>
      <c r="AD728" s="4" t="str">
        <f t="shared" si="178"/>
        <v>Low Income</v>
      </c>
      <c r="AE728" s="4">
        <v>20523</v>
      </c>
      <c r="AF728" s="18">
        <v>0.21846167</v>
      </c>
      <c r="AG728" s="3">
        <v>0</v>
      </c>
      <c r="AH728" s="3">
        <v>47</v>
      </c>
      <c r="AI728" s="2" t="str">
        <f t="shared" si="179"/>
        <v>Medium Risk</v>
      </c>
    </row>
    <row r="729" spans="1:35" x14ac:dyDescent="0.25">
      <c r="A729" s="6">
        <v>43828</v>
      </c>
      <c r="B729" s="3">
        <v>44</v>
      </c>
      <c r="C729" s="3" t="str">
        <f t="shared" si="165"/>
        <v>Senior</v>
      </c>
      <c r="D729" s="4">
        <v>59304</v>
      </c>
      <c r="E729" s="4">
        <f t="shared" si="166"/>
        <v>59304</v>
      </c>
      <c r="F729" s="3">
        <v>553</v>
      </c>
      <c r="G729" s="3">
        <f t="shared" si="167"/>
        <v>553</v>
      </c>
      <c r="H729" s="3" t="str">
        <f t="shared" si="168"/>
        <v>Good</v>
      </c>
      <c r="I729" s="5" t="s">
        <v>20</v>
      </c>
      <c r="J729" s="2" t="str">
        <f t="shared" si="169"/>
        <v>Employed</v>
      </c>
      <c r="K729" s="2" t="str">
        <f t="shared" si="170"/>
        <v>Employed</v>
      </c>
      <c r="L729" s="2" t="str">
        <f t="shared" si="171"/>
        <v>Employed</v>
      </c>
      <c r="M729" s="5" t="s">
        <v>32</v>
      </c>
      <c r="N729" s="2" t="str">
        <f t="shared" si="172"/>
        <v>High School</v>
      </c>
      <c r="O729" s="2" t="str">
        <f t="shared" si="173"/>
        <v>High School</v>
      </c>
      <c r="P729" s="4">
        <v>20991</v>
      </c>
      <c r="Q729" s="4">
        <f t="shared" si="174"/>
        <v>20991</v>
      </c>
      <c r="R729" s="18">
        <f t="shared" si="175"/>
        <v>0.35395588830433022</v>
      </c>
      <c r="S729" s="18" t="str">
        <f t="shared" si="176"/>
        <v>Conservative Borrower</v>
      </c>
      <c r="T729" s="3">
        <v>24</v>
      </c>
      <c r="U729" s="3">
        <f t="shared" si="177"/>
        <v>24</v>
      </c>
      <c r="V729" s="5" t="s">
        <v>22</v>
      </c>
      <c r="W729" s="5" t="s">
        <v>27</v>
      </c>
      <c r="X729" s="4">
        <v>613</v>
      </c>
      <c r="Y729" s="18">
        <v>0.40740388300000002</v>
      </c>
      <c r="Z729" s="5" t="s">
        <v>28</v>
      </c>
      <c r="AA729" s="3">
        <v>24</v>
      </c>
      <c r="AB729" s="4">
        <v>958</v>
      </c>
      <c r="AC729" s="4">
        <v>4942</v>
      </c>
      <c r="AD729" s="4" t="str">
        <f t="shared" si="178"/>
        <v>Low Income</v>
      </c>
      <c r="AE729" s="4">
        <v>50796</v>
      </c>
      <c r="AF729" s="18">
        <v>0.24751792</v>
      </c>
      <c r="AG729" s="3">
        <v>0</v>
      </c>
      <c r="AH729" s="3">
        <v>55</v>
      </c>
      <c r="AI729" s="2" t="str">
        <f t="shared" si="179"/>
        <v>High Risk</v>
      </c>
    </row>
    <row r="730" spans="1:35" x14ac:dyDescent="0.25">
      <c r="A730" s="6">
        <v>43829</v>
      </c>
      <c r="B730" s="3">
        <v>33</v>
      </c>
      <c r="C730" s="3" t="str">
        <f t="shared" si="165"/>
        <v>Mid</v>
      </c>
      <c r="E730" s="4">
        <f t="shared" si="166"/>
        <v>26724.999995999999</v>
      </c>
      <c r="F730" s="3">
        <v>582</v>
      </c>
      <c r="G730" s="3">
        <f t="shared" si="167"/>
        <v>582</v>
      </c>
      <c r="H730" s="3" t="str">
        <f t="shared" si="168"/>
        <v>Good</v>
      </c>
      <c r="I730" s="5" t="s">
        <v>20</v>
      </c>
      <c r="J730" s="2" t="str">
        <f t="shared" si="169"/>
        <v>Employed</v>
      </c>
      <c r="K730" s="2" t="str">
        <f t="shared" si="170"/>
        <v>Employed</v>
      </c>
      <c r="L730" s="2" t="str">
        <f t="shared" si="171"/>
        <v>Employed</v>
      </c>
      <c r="M730" s="5" t="s">
        <v>29</v>
      </c>
      <c r="N730" s="2" t="str">
        <f t="shared" si="172"/>
        <v>Bachelor</v>
      </c>
      <c r="O730" s="2" t="str">
        <f t="shared" si="173"/>
        <v>Bachelor</v>
      </c>
      <c r="P730" s="4">
        <v>18286</v>
      </c>
      <c r="Q730" s="4">
        <f t="shared" si="174"/>
        <v>18286</v>
      </c>
      <c r="R730" s="18">
        <f t="shared" si="175"/>
        <v>0.68422825080400052</v>
      </c>
      <c r="S730" s="18" t="str">
        <f t="shared" si="176"/>
        <v>Moderate Borrower</v>
      </c>
      <c r="U730" s="3">
        <f t="shared" si="177"/>
        <v>54.694362017804153</v>
      </c>
      <c r="V730" s="5" t="s">
        <v>35</v>
      </c>
      <c r="W730" s="5" t="s">
        <v>27</v>
      </c>
      <c r="X730" s="4">
        <v>323</v>
      </c>
      <c r="Y730" s="18">
        <v>0.22197456800000001</v>
      </c>
      <c r="Z730" s="5" t="s">
        <v>38</v>
      </c>
      <c r="AA730" s="3">
        <v>15</v>
      </c>
      <c r="AB730" s="4">
        <v>3902</v>
      </c>
      <c r="AC730" s="4">
        <v>2227.083333</v>
      </c>
      <c r="AD730" s="4" t="str">
        <f t="shared" si="178"/>
        <v>Low Income</v>
      </c>
      <c r="AE730" s="4">
        <v>230883</v>
      </c>
      <c r="AF730" s="18">
        <v>0.23710587599999999</v>
      </c>
      <c r="AG730" s="3">
        <v>0</v>
      </c>
      <c r="AH730" s="3">
        <v>56</v>
      </c>
      <c r="AI730" s="2" t="str">
        <f t="shared" si="179"/>
        <v>High Risk</v>
      </c>
    </row>
    <row r="731" spans="1:35" x14ac:dyDescent="0.25">
      <c r="A731" s="6">
        <v>43830</v>
      </c>
      <c r="B731" s="3">
        <v>30</v>
      </c>
      <c r="C731" s="3" t="str">
        <f t="shared" si="165"/>
        <v>Mid</v>
      </c>
      <c r="D731" s="4">
        <v>48513</v>
      </c>
      <c r="E731" s="4">
        <f t="shared" si="166"/>
        <v>48513</v>
      </c>
      <c r="F731" s="3">
        <v>497</v>
      </c>
      <c r="G731" s="3">
        <f t="shared" si="167"/>
        <v>497</v>
      </c>
      <c r="H731" s="3" t="str">
        <f t="shared" si="168"/>
        <v>Fair</v>
      </c>
      <c r="I731" s="5" t="s">
        <v>20</v>
      </c>
      <c r="J731" s="2" t="str">
        <f t="shared" si="169"/>
        <v>Employed</v>
      </c>
      <c r="K731" s="2" t="str">
        <f t="shared" si="170"/>
        <v>Employed</v>
      </c>
      <c r="L731" s="2" t="str">
        <f t="shared" si="171"/>
        <v>Employed</v>
      </c>
      <c r="M731" s="5" t="s">
        <v>25</v>
      </c>
      <c r="N731" s="2" t="str">
        <f t="shared" si="172"/>
        <v>Associate</v>
      </c>
      <c r="O731" s="2" t="str">
        <f t="shared" si="173"/>
        <v>Associate</v>
      </c>
      <c r="P731" s="4">
        <v>9261</v>
      </c>
      <c r="Q731" s="4">
        <f t="shared" si="174"/>
        <v>9261</v>
      </c>
      <c r="R731" s="18">
        <f t="shared" si="175"/>
        <v>0.19089728526374375</v>
      </c>
      <c r="S731" s="18" t="str">
        <f t="shared" si="176"/>
        <v>Conservative Borrower</v>
      </c>
      <c r="T731" s="3">
        <v>84</v>
      </c>
      <c r="U731" s="3">
        <f t="shared" si="177"/>
        <v>84</v>
      </c>
      <c r="V731" s="5" t="s">
        <v>22</v>
      </c>
      <c r="W731" s="5" t="s">
        <v>27</v>
      </c>
      <c r="X731" s="4">
        <v>410</v>
      </c>
      <c r="Y731" s="18">
        <v>0.48149518600000002</v>
      </c>
      <c r="Z731" s="5" t="s">
        <v>24</v>
      </c>
      <c r="AA731" s="3">
        <v>22</v>
      </c>
      <c r="AB731" s="4">
        <v>680</v>
      </c>
      <c r="AC731" s="4">
        <v>4042.75</v>
      </c>
      <c r="AD731" s="4" t="str">
        <f t="shared" si="178"/>
        <v>Low Income</v>
      </c>
      <c r="AE731" s="4">
        <v>6492</v>
      </c>
      <c r="AF731" s="18">
        <v>0.273787375</v>
      </c>
      <c r="AG731" s="3">
        <v>0</v>
      </c>
      <c r="AH731" s="3">
        <v>60</v>
      </c>
      <c r="AI731" s="2" t="str">
        <f t="shared" si="179"/>
        <v>High Risk</v>
      </c>
    </row>
    <row r="732" spans="1:35" x14ac:dyDescent="0.25">
      <c r="A732" s="6">
        <v>43831</v>
      </c>
      <c r="B732" s="3">
        <v>42</v>
      </c>
      <c r="C732" s="3" t="str">
        <f t="shared" si="165"/>
        <v>Senior</v>
      </c>
      <c r="D732" s="4">
        <v>55274</v>
      </c>
      <c r="E732" s="4">
        <f t="shared" si="166"/>
        <v>55274</v>
      </c>
      <c r="F732" s="3">
        <v>505</v>
      </c>
      <c r="G732" s="3">
        <f t="shared" si="167"/>
        <v>505</v>
      </c>
      <c r="H732" s="3" t="str">
        <f t="shared" si="168"/>
        <v>Fair</v>
      </c>
      <c r="I732" s="5" t="s">
        <v>20</v>
      </c>
      <c r="J732" s="2" t="str">
        <f t="shared" si="169"/>
        <v>Employed</v>
      </c>
      <c r="K732" s="2" t="str">
        <f t="shared" si="170"/>
        <v>Employed</v>
      </c>
      <c r="L732" s="2" t="str">
        <f t="shared" si="171"/>
        <v>Employed</v>
      </c>
      <c r="M732" s="5" t="s">
        <v>29</v>
      </c>
      <c r="N732" s="2" t="str">
        <f t="shared" si="172"/>
        <v>Bachelor</v>
      </c>
      <c r="O732" s="2" t="str">
        <f t="shared" si="173"/>
        <v>Bachelor</v>
      </c>
      <c r="P732" s="4">
        <v>32500</v>
      </c>
      <c r="Q732" s="4">
        <f t="shared" si="174"/>
        <v>32500</v>
      </c>
      <c r="R732" s="18">
        <f t="shared" si="175"/>
        <v>0.58797988204218987</v>
      </c>
      <c r="S732" s="18" t="str">
        <f t="shared" si="176"/>
        <v>Moderate Borrower</v>
      </c>
      <c r="T732" s="3">
        <v>36</v>
      </c>
      <c r="U732" s="3">
        <f t="shared" si="177"/>
        <v>36</v>
      </c>
      <c r="V732" s="5" t="s">
        <v>35</v>
      </c>
      <c r="W732" s="5" t="s">
        <v>30</v>
      </c>
      <c r="X732" s="4">
        <v>257</v>
      </c>
      <c r="Y732" s="18">
        <v>0.578378952</v>
      </c>
      <c r="Z732" s="5" t="s">
        <v>28</v>
      </c>
      <c r="AA732" s="3">
        <v>30</v>
      </c>
      <c r="AB732" s="4">
        <v>10170</v>
      </c>
      <c r="AC732" s="4">
        <v>4606.1666670000004</v>
      </c>
      <c r="AD732" s="4" t="str">
        <f t="shared" si="178"/>
        <v>Low Income</v>
      </c>
      <c r="AE732" s="4">
        <v>544839</v>
      </c>
      <c r="AF732" s="18">
        <v>0.26254594999999997</v>
      </c>
      <c r="AG732" s="3">
        <v>1</v>
      </c>
      <c r="AH732" s="3">
        <v>39.200000000000003</v>
      </c>
      <c r="AI732" s="2" t="str">
        <f t="shared" si="179"/>
        <v>Low Risk</v>
      </c>
    </row>
    <row r="733" spans="1:35" x14ac:dyDescent="0.25">
      <c r="A733" s="6">
        <v>43832</v>
      </c>
      <c r="B733" s="3">
        <v>28</v>
      </c>
      <c r="C733" s="3" t="str">
        <f t="shared" si="165"/>
        <v>Mid</v>
      </c>
      <c r="D733" s="4">
        <v>15000</v>
      </c>
      <c r="E733" s="4">
        <f t="shared" si="166"/>
        <v>15000</v>
      </c>
      <c r="F733" s="3">
        <v>580</v>
      </c>
      <c r="G733" s="3">
        <f t="shared" si="167"/>
        <v>580</v>
      </c>
      <c r="H733" s="3" t="str">
        <f t="shared" si="168"/>
        <v>Good</v>
      </c>
      <c r="I733" s="5" t="s">
        <v>33</v>
      </c>
      <c r="J733" s="2" t="str">
        <f t="shared" si="169"/>
        <v>Self-Employed</v>
      </c>
      <c r="K733" s="2" t="str">
        <f t="shared" si="170"/>
        <v>Self-Employed</v>
      </c>
      <c r="L733" s="2" t="str">
        <f t="shared" si="171"/>
        <v>Self-Employed</v>
      </c>
      <c r="M733" s="5" t="s">
        <v>32</v>
      </c>
      <c r="N733" s="2" t="str">
        <f t="shared" si="172"/>
        <v>High School</v>
      </c>
      <c r="O733" s="2" t="str">
        <f t="shared" si="173"/>
        <v>High School</v>
      </c>
      <c r="P733" s="4">
        <v>13923</v>
      </c>
      <c r="Q733" s="4">
        <f t="shared" si="174"/>
        <v>13923</v>
      </c>
      <c r="R733" s="18">
        <f t="shared" si="175"/>
        <v>0.92820000000000003</v>
      </c>
      <c r="S733" s="18" t="str">
        <f t="shared" si="176"/>
        <v>Moderate Borrower</v>
      </c>
      <c r="T733" s="3">
        <v>24</v>
      </c>
      <c r="U733" s="3">
        <f t="shared" si="177"/>
        <v>24</v>
      </c>
      <c r="V733" s="5" t="s">
        <v>22</v>
      </c>
      <c r="W733" s="5" t="s">
        <v>30</v>
      </c>
      <c r="X733" s="4">
        <v>358</v>
      </c>
      <c r="Y733" s="18">
        <v>0.21544170200000001</v>
      </c>
      <c r="Z733" s="5" t="s">
        <v>31</v>
      </c>
      <c r="AA733" s="3">
        <v>22</v>
      </c>
      <c r="AB733" s="4">
        <v>1288</v>
      </c>
      <c r="AC733" s="4">
        <v>1250</v>
      </c>
      <c r="AD733" s="4" t="str">
        <f t="shared" si="178"/>
        <v>Low Income</v>
      </c>
      <c r="AE733" s="4">
        <v>53533</v>
      </c>
      <c r="AF733" s="18">
        <v>0.20141340499999999</v>
      </c>
      <c r="AG733" s="3">
        <v>0</v>
      </c>
      <c r="AH733" s="3">
        <v>66</v>
      </c>
      <c r="AI733" s="2" t="str">
        <f t="shared" si="179"/>
        <v>High Risk</v>
      </c>
    </row>
    <row r="734" spans="1:35" x14ac:dyDescent="0.25">
      <c r="A734" s="6">
        <v>43833</v>
      </c>
      <c r="B734" s="3">
        <v>44</v>
      </c>
      <c r="C734" s="3" t="str">
        <f t="shared" si="165"/>
        <v>Senior</v>
      </c>
      <c r="D734" s="4">
        <v>55446</v>
      </c>
      <c r="E734" s="4">
        <f t="shared" si="166"/>
        <v>55446</v>
      </c>
      <c r="F734" s="3">
        <v>590</v>
      </c>
      <c r="G734" s="3">
        <f t="shared" si="167"/>
        <v>590</v>
      </c>
      <c r="H734" s="3" t="str">
        <f t="shared" si="168"/>
        <v>Good</v>
      </c>
      <c r="I734" s="5" t="s">
        <v>20</v>
      </c>
      <c r="J734" s="2" t="str">
        <f t="shared" si="169"/>
        <v>Employed</v>
      </c>
      <c r="K734" s="2" t="str">
        <f t="shared" si="170"/>
        <v>Employed</v>
      </c>
      <c r="L734" s="2" t="str">
        <f t="shared" si="171"/>
        <v>Employed</v>
      </c>
      <c r="M734" s="5" t="s">
        <v>32</v>
      </c>
      <c r="N734" s="2" t="str">
        <f t="shared" si="172"/>
        <v>High School</v>
      </c>
      <c r="O734" s="2" t="str">
        <f t="shared" si="173"/>
        <v>High School</v>
      </c>
      <c r="P734" s="4">
        <v>13197</v>
      </c>
      <c r="Q734" s="4">
        <f t="shared" si="174"/>
        <v>13197</v>
      </c>
      <c r="R734" s="18">
        <f t="shared" si="175"/>
        <v>0.23801536630234824</v>
      </c>
      <c r="S734" s="18" t="str">
        <f t="shared" si="176"/>
        <v>Conservative Borrower</v>
      </c>
      <c r="T734" s="3">
        <v>48</v>
      </c>
      <c r="U734" s="3">
        <f t="shared" si="177"/>
        <v>48</v>
      </c>
      <c r="V734" s="5" t="s">
        <v>22</v>
      </c>
      <c r="W734" s="5" t="s">
        <v>30</v>
      </c>
      <c r="X734" s="4">
        <v>489</v>
      </c>
      <c r="Y734" s="18">
        <v>0.120535012</v>
      </c>
      <c r="Z734" s="5" t="s">
        <v>31</v>
      </c>
      <c r="AA734" s="3">
        <v>23</v>
      </c>
      <c r="AB734" s="4">
        <v>1587</v>
      </c>
      <c r="AC734" s="4">
        <v>4620.5</v>
      </c>
      <c r="AD734" s="4" t="str">
        <f t="shared" si="178"/>
        <v>Low Income</v>
      </c>
      <c r="AE734" s="4">
        <v>165525</v>
      </c>
      <c r="AF734" s="18">
        <v>0.22417404199999999</v>
      </c>
      <c r="AG734" s="3">
        <v>0</v>
      </c>
      <c r="AH734" s="3">
        <v>46</v>
      </c>
      <c r="AI734" s="2" t="str">
        <f t="shared" si="179"/>
        <v>Medium Risk</v>
      </c>
    </row>
    <row r="735" spans="1:35" x14ac:dyDescent="0.25">
      <c r="A735" s="6">
        <v>43834</v>
      </c>
      <c r="B735" s="3">
        <v>19</v>
      </c>
      <c r="C735" s="3" t="str">
        <f t="shared" si="165"/>
        <v>Young</v>
      </c>
      <c r="D735" s="4">
        <v>15516</v>
      </c>
      <c r="E735" s="4">
        <f t="shared" si="166"/>
        <v>15516</v>
      </c>
      <c r="F735" s="3">
        <v>498</v>
      </c>
      <c r="G735" s="3">
        <f t="shared" si="167"/>
        <v>498</v>
      </c>
      <c r="H735" s="3" t="str">
        <f t="shared" si="168"/>
        <v>Fair</v>
      </c>
      <c r="I735" s="5" t="s">
        <v>20</v>
      </c>
      <c r="J735" s="2" t="str">
        <f t="shared" si="169"/>
        <v>Employed</v>
      </c>
      <c r="K735" s="2" t="str">
        <f t="shared" si="170"/>
        <v>Employed</v>
      </c>
      <c r="L735" s="2" t="str">
        <f t="shared" si="171"/>
        <v>Employed</v>
      </c>
      <c r="M735" s="5" t="s">
        <v>32</v>
      </c>
      <c r="N735" s="2" t="str">
        <f t="shared" si="172"/>
        <v>High School</v>
      </c>
      <c r="O735" s="2" t="str">
        <f t="shared" si="173"/>
        <v>High School</v>
      </c>
      <c r="P735" s="4">
        <v>13470</v>
      </c>
      <c r="Q735" s="4">
        <f t="shared" si="174"/>
        <v>13470</v>
      </c>
      <c r="R735" s="18">
        <f t="shared" si="175"/>
        <v>0.86813611755607112</v>
      </c>
      <c r="S735" s="18" t="str">
        <f t="shared" si="176"/>
        <v>Moderate Borrower</v>
      </c>
      <c r="T735" s="3">
        <v>108</v>
      </c>
      <c r="U735" s="3">
        <f t="shared" si="177"/>
        <v>108</v>
      </c>
      <c r="V735" s="5" t="s">
        <v>22</v>
      </c>
      <c r="W735" s="5" t="s">
        <v>27</v>
      </c>
      <c r="X735" s="4">
        <v>543</v>
      </c>
      <c r="Y735" s="18">
        <v>0.394539164</v>
      </c>
      <c r="Z735" s="5" t="s">
        <v>34</v>
      </c>
      <c r="AA735" s="3">
        <v>18</v>
      </c>
      <c r="AB735" s="4">
        <v>605</v>
      </c>
      <c r="AC735" s="4">
        <v>1293</v>
      </c>
      <c r="AD735" s="4" t="str">
        <f t="shared" si="178"/>
        <v>Low Income</v>
      </c>
      <c r="AE735" s="4">
        <v>19082</v>
      </c>
      <c r="AF735" s="18">
        <v>0.37136400000000003</v>
      </c>
      <c r="AG735" s="3">
        <v>0</v>
      </c>
      <c r="AH735" s="3">
        <v>61</v>
      </c>
      <c r="AI735" s="2" t="str">
        <f t="shared" si="179"/>
        <v>High Risk</v>
      </c>
    </row>
    <row r="736" spans="1:35" x14ac:dyDescent="0.25">
      <c r="A736" s="6">
        <v>43835</v>
      </c>
      <c r="B736" s="3">
        <v>52</v>
      </c>
      <c r="C736" s="3" t="str">
        <f t="shared" si="165"/>
        <v>Senior</v>
      </c>
      <c r="D736" s="4">
        <v>94316</v>
      </c>
      <c r="E736" s="4">
        <f t="shared" si="166"/>
        <v>94316</v>
      </c>
      <c r="F736" s="3">
        <v>598</v>
      </c>
      <c r="G736" s="3">
        <f t="shared" si="167"/>
        <v>598</v>
      </c>
      <c r="H736" s="3" t="str">
        <f t="shared" si="168"/>
        <v>Good</v>
      </c>
      <c r="I736" s="5" t="s">
        <v>20</v>
      </c>
      <c r="J736" s="2" t="str">
        <f t="shared" si="169"/>
        <v>Employed</v>
      </c>
      <c r="K736" s="2" t="str">
        <f t="shared" si="170"/>
        <v>Employed</v>
      </c>
      <c r="L736" s="2" t="str">
        <f t="shared" si="171"/>
        <v>Employed</v>
      </c>
      <c r="M736" s="5" t="s">
        <v>32</v>
      </c>
      <c r="N736" s="2" t="str">
        <f t="shared" si="172"/>
        <v>High School</v>
      </c>
      <c r="O736" s="2" t="str">
        <f t="shared" si="173"/>
        <v>High School</v>
      </c>
      <c r="Q736" s="4">
        <f t="shared" si="174"/>
        <v>26155.335766423359</v>
      </c>
      <c r="R736" s="18">
        <f t="shared" si="175"/>
        <v>0.27731599905024978</v>
      </c>
      <c r="S736" s="18" t="str">
        <f t="shared" si="176"/>
        <v>Conservative Borrower</v>
      </c>
      <c r="T736" s="3">
        <v>36</v>
      </c>
      <c r="U736" s="3">
        <f t="shared" si="177"/>
        <v>36</v>
      </c>
      <c r="V736" s="5" t="s">
        <v>22</v>
      </c>
      <c r="W736" s="5" t="s">
        <v>30</v>
      </c>
      <c r="X736" s="4">
        <v>543</v>
      </c>
      <c r="Y736" s="18">
        <v>0.28678172699999999</v>
      </c>
      <c r="Z736" s="5" t="s">
        <v>31</v>
      </c>
      <c r="AA736" s="3">
        <v>33</v>
      </c>
      <c r="AB736" s="4">
        <v>4392</v>
      </c>
      <c r="AC736" s="4">
        <v>7859.6666670000004</v>
      </c>
      <c r="AD736" s="4" t="str">
        <f t="shared" si="178"/>
        <v>Medium Income</v>
      </c>
      <c r="AE736" s="4">
        <v>7904</v>
      </c>
      <c r="AF736" s="18">
        <v>0.19352672600000001</v>
      </c>
      <c r="AG736" s="3">
        <v>1</v>
      </c>
      <c r="AH736" s="3">
        <v>40</v>
      </c>
      <c r="AI736" s="2" t="str">
        <f t="shared" si="179"/>
        <v>Medium Risk</v>
      </c>
    </row>
    <row r="737" spans="1:35" x14ac:dyDescent="0.25">
      <c r="A737" s="6">
        <v>43836</v>
      </c>
      <c r="B737" s="3">
        <v>45</v>
      </c>
      <c r="C737" s="3" t="str">
        <f t="shared" si="165"/>
        <v>Senior</v>
      </c>
      <c r="D737" s="4">
        <v>113131</v>
      </c>
      <c r="E737" s="4">
        <f t="shared" si="166"/>
        <v>113131</v>
      </c>
      <c r="F737" s="3">
        <v>611</v>
      </c>
      <c r="G737" s="3">
        <f t="shared" si="167"/>
        <v>611</v>
      </c>
      <c r="H737" s="3" t="str">
        <f t="shared" si="168"/>
        <v>Good</v>
      </c>
      <c r="I737" s="5" t="s">
        <v>20</v>
      </c>
      <c r="J737" s="2" t="str">
        <f t="shared" si="169"/>
        <v>Employed</v>
      </c>
      <c r="K737" s="2" t="str">
        <f t="shared" si="170"/>
        <v>Employed</v>
      </c>
      <c r="L737" s="2" t="str">
        <f t="shared" si="171"/>
        <v>Employed</v>
      </c>
      <c r="M737" s="5" t="s">
        <v>32</v>
      </c>
      <c r="N737" s="2" t="str">
        <f t="shared" si="172"/>
        <v>High School</v>
      </c>
      <c r="O737" s="2" t="str">
        <f t="shared" si="173"/>
        <v>High School</v>
      </c>
      <c r="P737" s="4">
        <v>18531</v>
      </c>
      <c r="Q737" s="4">
        <f t="shared" si="174"/>
        <v>18531</v>
      </c>
      <c r="R737" s="18">
        <f t="shared" si="175"/>
        <v>0.16380125694990763</v>
      </c>
      <c r="S737" s="18" t="str">
        <f t="shared" si="176"/>
        <v>Conservative Borrower</v>
      </c>
      <c r="T737" s="3">
        <v>24</v>
      </c>
      <c r="U737" s="3">
        <f t="shared" si="177"/>
        <v>24</v>
      </c>
      <c r="V737" s="5" t="s">
        <v>22</v>
      </c>
      <c r="W737" s="5" t="s">
        <v>30</v>
      </c>
      <c r="X737" s="4">
        <v>283</v>
      </c>
      <c r="Y737" s="18">
        <v>0.32602251599999998</v>
      </c>
      <c r="Z737" s="5" t="s">
        <v>34</v>
      </c>
      <c r="AA737" s="3">
        <v>30</v>
      </c>
      <c r="AB737" s="4">
        <v>9675</v>
      </c>
      <c r="AC737" s="4">
        <v>9427.5833330000005</v>
      </c>
      <c r="AD737" s="4" t="str">
        <f t="shared" si="178"/>
        <v>Medium Income</v>
      </c>
      <c r="AE737" s="4">
        <v>93005</v>
      </c>
      <c r="AF737" s="18">
        <v>0.180106198</v>
      </c>
      <c r="AG737" s="3">
        <v>1</v>
      </c>
      <c r="AH737" s="3">
        <v>38.4</v>
      </c>
      <c r="AI737" s="2" t="str">
        <f t="shared" si="179"/>
        <v>Low Risk</v>
      </c>
    </row>
    <row r="738" spans="1:35" x14ac:dyDescent="0.25">
      <c r="A738" s="6">
        <v>43837</v>
      </c>
      <c r="B738" s="3">
        <v>43</v>
      </c>
      <c r="C738" s="3" t="str">
        <f t="shared" si="165"/>
        <v>Senior</v>
      </c>
      <c r="D738" s="4">
        <v>117783</v>
      </c>
      <c r="E738" s="4">
        <f t="shared" si="166"/>
        <v>117783</v>
      </c>
      <c r="G738" s="3">
        <f t="shared" si="167"/>
        <v>576.17241379310349</v>
      </c>
      <c r="H738" s="3" t="str">
        <f t="shared" si="168"/>
        <v>Good</v>
      </c>
      <c r="I738" s="5" t="s">
        <v>20</v>
      </c>
      <c r="J738" s="2" t="str">
        <f t="shared" si="169"/>
        <v>Employed</v>
      </c>
      <c r="K738" s="2" t="str">
        <f t="shared" si="170"/>
        <v>Employed</v>
      </c>
      <c r="L738" s="2" t="str">
        <f t="shared" si="171"/>
        <v>Employed</v>
      </c>
      <c r="M738" s="5" t="s">
        <v>29</v>
      </c>
      <c r="N738" s="2" t="str">
        <f t="shared" si="172"/>
        <v>Bachelor</v>
      </c>
      <c r="O738" s="2" t="str">
        <f t="shared" si="173"/>
        <v>Bachelor</v>
      </c>
      <c r="P738" s="4">
        <v>12573</v>
      </c>
      <c r="Q738" s="4">
        <f t="shared" si="174"/>
        <v>12573</v>
      </c>
      <c r="R738" s="18">
        <f t="shared" si="175"/>
        <v>0.10674715366394132</v>
      </c>
      <c r="S738" s="18" t="str">
        <f t="shared" si="176"/>
        <v>Conservative Borrower</v>
      </c>
      <c r="T738" s="3">
        <v>60</v>
      </c>
      <c r="U738" s="3">
        <f t="shared" si="177"/>
        <v>60</v>
      </c>
      <c r="V738" s="5" t="s">
        <v>35</v>
      </c>
      <c r="W738" s="5" t="s">
        <v>27</v>
      </c>
      <c r="X738" s="4">
        <v>322</v>
      </c>
      <c r="Y738" s="18">
        <v>0.27220404500000001</v>
      </c>
      <c r="Z738" s="5" t="s">
        <v>24</v>
      </c>
      <c r="AA738" s="3">
        <v>34</v>
      </c>
      <c r="AB738" s="4">
        <v>534</v>
      </c>
      <c r="AC738" s="4">
        <v>9815.25</v>
      </c>
      <c r="AD738" s="4" t="str">
        <f t="shared" si="178"/>
        <v>Medium Income</v>
      </c>
      <c r="AE738" s="4">
        <v>32623</v>
      </c>
      <c r="AF738" s="18">
        <v>0.25727267599999998</v>
      </c>
      <c r="AG738" s="3">
        <v>1</v>
      </c>
      <c r="AH738" s="3">
        <v>43.2</v>
      </c>
      <c r="AI738" s="2" t="str">
        <f t="shared" si="179"/>
        <v>Medium Risk</v>
      </c>
    </row>
    <row r="739" spans="1:35" x14ac:dyDescent="0.25">
      <c r="A739" s="6">
        <v>43838</v>
      </c>
      <c r="B739" s="3">
        <v>51</v>
      </c>
      <c r="C739" s="3" t="str">
        <f t="shared" si="165"/>
        <v>Senior</v>
      </c>
      <c r="D739" s="4">
        <v>45528</v>
      </c>
      <c r="E739" s="4">
        <f t="shared" si="166"/>
        <v>45528</v>
      </c>
      <c r="F739" s="3">
        <v>638</v>
      </c>
      <c r="G739" s="3">
        <f t="shared" si="167"/>
        <v>638</v>
      </c>
      <c r="H739" s="3" t="str">
        <f t="shared" si="168"/>
        <v>Good</v>
      </c>
      <c r="I739" s="5" t="s">
        <v>20</v>
      </c>
      <c r="J739" s="2" t="str">
        <f t="shared" si="169"/>
        <v>Employed</v>
      </c>
      <c r="K739" s="2" t="str">
        <f t="shared" si="170"/>
        <v>Employed</v>
      </c>
      <c r="L739" s="2" t="str">
        <f t="shared" si="171"/>
        <v>Employed</v>
      </c>
      <c r="M739" s="5" t="s">
        <v>29</v>
      </c>
      <c r="N739" s="2" t="str">
        <f t="shared" si="172"/>
        <v>Bachelor</v>
      </c>
      <c r="O739" s="2" t="str">
        <f t="shared" si="173"/>
        <v>Bachelor</v>
      </c>
      <c r="P739" s="4">
        <v>17096</v>
      </c>
      <c r="Q739" s="4">
        <f t="shared" si="174"/>
        <v>17096</v>
      </c>
      <c r="R739" s="18">
        <f t="shared" si="175"/>
        <v>0.37550518362326479</v>
      </c>
      <c r="S739" s="18" t="str">
        <f t="shared" si="176"/>
        <v>Conservative Borrower</v>
      </c>
      <c r="T739" s="3">
        <v>60</v>
      </c>
      <c r="U739" s="3">
        <f t="shared" si="177"/>
        <v>60</v>
      </c>
      <c r="V739" s="5" t="s">
        <v>35</v>
      </c>
      <c r="W739" s="5" t="s">
        <v>23</v>
      </c>
      <c r="X739" s="4">
        <v>363</v>
      </c>
      <c r="Y739" s="18">
        <v>0.19251136699999999</v>
      </c>
      <c r="Z739" s="5" t="s">
        <v>34</v>
      </c>
      <c r="AA739" s="3">
        <v>16</v>
      </c>
      <c r="AB739" s="4">
        <v>2334</v>
      </c>
      <c r="AC739" s="4">
        <v>3794</v>
      </c>
      <c r="AD739" s="4" t="str">
        <f t="shared" si="178"/>
        <v>Low Income</v>
      </c>
      <c r="AE739" s="4">
        <v>38641</v>
      </c>
      <c r="AF739" s="18">
        <v>0.22127363799999999</v>
      </c>
      <c r="AG739" s="3">
        <v>0</v>
      </c>
      <c r="AH739" s="3">
        <v>47</v>
      </c>
      <c r="AI739" s="2" t="str">
        <f t="shared" si="179"/>
        <v>Medium Risk</v>
      </c>
    </row>
    <row r="740" spans="1:35" x14ac:dyDescent="0.25">
      <c r="A740" s="6">
        <v>43839</v>
      </c>
      <c r="B740" s="3">
        <v>59</v>
      </c>
      <c r="C740" s="3" t="str">
        <f t="shared" si="165"/>
        <v>Senior</v>
      </c>
      <c r="D740" s="4">
        <v>55537</v>
      </c>
      <c r="E740" s="4">
        <f t="shared" si="166"/>
        <v>55537</v>
      </c>
      <c r="F740" s="3">
        <v>663</v>
      </c>
      <c r="G740" s="3">
        <f t="shared" si="167"/>
        <v>663</v>
      </c>
      <c r="H740" s="3" t="str">
        <f t="shared" si="168"/>
        <v>Excellent</v>
      </c>
      <c r="I740" s="5" t="s">
        <v>45</v>
      </c>
      <c r="J740" s="2" t="str">
        <f t="shared" si="169"/>
        <v>Unemployed</v>
      </c>
      <c r="K740" s="2" t="str">
        <f t="shared" si="170"/>
        <v>Unemployed</v>
      </c>
      <c r="L740" s="2" t="str">
        <f t="shared" si="171"/>
        <v>Unemployed</v>
      </c>
      <c r="M740" s="5" t="s">
        <v>29</v>
      </c>
      <c r="N740" s="2" t="str">
        <f t="shared" si="172"/>
        <v>Bachelor</v>
      </c>
      <c r="O740" s="2" t="str">
        <f t="shared" si="173"/>
        <v>Bachelor</v>
      </c>
      <c r="Q740" s="4">
        <f t="shared" si="174"/>
        <v>25961.919161676647</v>
      </c>
      <c r="R740" s="18">
        <f t="shared" si="175"/>
        <v>0.46747068011733883</v>
      </c>
      <c r="S740" s="18" t="str">
        <f t="shared" si="176"/>
        <v>Conservative Borrower</v>
      </c>
      <c r="T740" s="3">
        <v>24</v>
      </c>
      <c r="U740" s="3">
        <f t="shared" si="177"/>
        <v>24</v>
      </c>
      <c r="V740" s="5" t="s">
        <v>26</v>
      </c>
      <c r="W740" s="5" t="s">
        <v>30</v>
      </c>
      <c r="X740" s="4">
        <v>730</v>
      </c>
      <c r="Y740" s="18">
        <v>0.38848001199999999</v>
      </c>
      <c r="Z740" s="5" t="s">
        <v>38</v>
      </c>
      <c r="AA740" s="3">
        <v>17</v>
      </c>
      <c r="AB740" s="4">
        <v>7358</v>
      </c>
      <c r="AC740" s="4">
        <v>4628.0833329999996</v>
      </c>
      <c r="AD740" s="4" t="str">
        <f t="shared" si="178"/>
        <v>Low Income</v>
      </c>
      <c r="AE740" s="4">
        <v>19880</v>
      </c>
      <c r="AF740" s="18">
        <v>0.157353618</v>
      </c>
      <c r="AG740" s="3">
        <v>0</v>
      </c>
      <c r="AH740" s="3">
        <v>52</v>
      </c>
      <c r="AI740" s="2" t="str">
        <f t="shared" si="179"/>
        <v>Medium Risk</v>
      </c>
    </row>
    <row r="741" spans="1:35" x14ac:dyDescent="0.25">
      <c r="A741" s="6">
        <v>43840</v>
      </c>
      <c r="B741" s="3">
        <v>52</v>
      </c>
      <c r="C741" s="3" t="str">
        <f t="shared" si="165"/>
        <v>Senior</v>
      </c>
      <c r="D741" s="4">
        <v>15000</v>
      </c>
      <c r="E741" s="4">
        <f t="shared" si="166"/>
        <v>15000</v>
      </c>
      <c r="F741" s="3">
        <v>607</v>
      </c>
      <c r="G741" s="3">
        <f t="shared" si="167"/>
        <v>607</v>
      </c>
      <c r="H741" s="3" t="str">
        <f t="shared" si="168"/>
        <v>Good</v>
      </c>
      <c r="I741" s="5" t="s">
        <v>20</v>
      </c>
      <c r="J741" s="2" t="str">
        <f t="shared" si="169"/>
        <v>Employed</v>
      </c>
      <c r="K741" s="2" t="str">
        <f t="shared" si="170"/>
        <v>Employed</v>
      </c>
      <c r="L741" s="2" t="str">
        <f t="shared" si="171"/>
        <v>Employed</v>
      </c>
      <c r="M741" s="5" t="s">
        <v>32</v>
      </c>
      <c r="N741" s="2" t="str">
        <f t="shared" si="172"/>
        <v>High School</v>
      </c>
      <c r="O741" s="2" t="str">
        <f t="shared" si="173"/>
        <v>High School</v>
      </c>
      <c r="P741" s="4">
        <v>35718</v>
      </c>
      <c r="Q741" s="4">
        <f t="shared" si="174"/>
        <v>35718</v>
      </c>
      <c r="R741" s="18">
        <f t="shared" si="175"/>
        <v>2.3812000000000002</v>
      </c>
      <c r="S741" s="18" t="str">
        <f t="shared" si="176"/>
        <v>Aggressive Borrower</v>
      </c>
      <c r="T741" s="3">
        <v>48</v>
      </c>
      <c r="U741" s="3">
        <f t="shared" si="177"/>
        <v>48</v>
      </c>
      <c r="V741" s="5" t="s">
        <v>26</v>
      </c>
      <c r="W741" s="5" t="s">
        <v>27</v>
      </c>
      <c r="X741" s="4">
        <v>322</v>
      </c>
      <c r="Y741" s="18">
        <v>4.8612187000000001E-2</v>
      </c>
      <c r="Z741" s="5" t="s">
        <v>31</v>
      </c>
      <c r="AA741" s="3">
        <v>31</v>
      </c>
      <c r="AB741" s="4">
        <v>6560</v>
      </c>
      <c r="AC741" s="4">
        <v>1250</v>
      </c>
      <c r="AD741" s="4" t="str">
        <f t="shared" si="178"/>
        <v>Low Income</v>
      </c>
      <c r="AE741" s="4">
        <v>423041</v>
      </c>
      <c r="AF741" s="18">
        <v>0.22526631599999999</v>
      </c>
      <c r="AG741" s="3">
        <v>0</v>
      </c>
      <c r="AH741" s="3">
        <v>42</v>
      </c>
      <c r="AI741" s="2" t="str">
        <f t="shared" si="179"/>
        <v>Medium Risk</v>
      </c>
    </row>
    <row r="742" spans="1:35" x14ac:dyDescent="0.25">
      <c r="A742" s="6">
        <v>43841</v>
      </c>
      <c r="B742" s="3">
        <v>18</v>
      </c>
      <c r="C742" s="3" t="str">
        <f t="shared" si="165"/>
        <v>Young</v>
      </c>
      <c r="D742" s="4">
        <v>50277</v>
      </c>
      <c r="E742" s="4">
        <f t="shared" si="166"/>
        <v>50277</v>
      </c>
      <c r="F742" s="3">
        <v>547</v>
      </c>
      <c r="G742" s="3">
        <f t="shared" si="167"/>
        <v>547</v>
      </c>
      <c r="H742" s="3" t="str">
        <f t="shared" si="168"/>
        <v>Fair</v>
      </c>
      <c r="I742" s="5" t="s">
        <v>20</v>
      </c>
      <c r="J742" s="2" t="str">
        <f t="shared" si="169"/>
        <v>Employed</v>
      </c>
      <c r="K742" s="2" t="str">
        <f t="shared" si="170"/>
        <v>Employed</v>
      </c>
      <c r="L742" s="2" t="str">
        <f t="shared" si="171"/>
        <v>Employed</v>
      </c>
      <c r="M742" s="5" t="s">
        <v>32</v>
      </c>
      <c r="N742" s="2" t="str">
        <f t="shared" si="172"/>
        <v>High School</v>
      </c>
      <c r="O742" s="2" t="str">
        <f t="shared" si="173"/>
        <v>High School</v>
      </c>
      <c r="P742" s="4">
        <v>25015</v>
      </c>
      <c r="Q742" s="4">
        <f t="shared" si="174"/>
        <v>25015</v>
      </c>
      <c r="R742" s="18">
        <f t="shared" si="175"/>
        <v>0.49754360840941186</v>
      </c>
      <c r="S742" s="18" t="str">
        <f t="shared" si="176"/>
        <v>Conservative Borrower</v>
      </c>
      <c r="T742" s="3">
        <v>24</v>
      </c>
      <c r="U742" s="3">
        <f t="shared" si="177"/>
        <v>24</v>
      </c>
      <c r="V742" s="5" t="s">
        <v>22</v>
      </c>
      <c r="W742" s="5" t="s">
        <v>23</v>
      </c>
      <c r="X742" s="4">
        <v>399</v>
      </c>
      <c r="Y742" s="18">
        <v>0.18645387199999999</v>
      </c>
      <c r="Z742" s="5" t="s">
        <v>34</v>
      </c>
      <c r="AA742" s="3">
        <v>26</v>
      </c>
      <c r="AB742" s="4">
        <v>2385</v>
      </c>
      <c r="AC742" s="4">
        <v>4189.75</v>
      </c>
      <c r="AD742" s="4" t="str">
        <f t="shared" si="178"/>
        <v>Low Income</v>
      </c>
      <c r="AE742" s="4">
        <v>178956</v>
      </c>
      <c r="AF742" s="18">
        <v>0.21724228400000001</v>
      </c>
      <c r="AG742" s="3">
        <v>0</v>
      </c>
      <c r="AH742" s="3">
        <v>46</v>
      </c>
      <c r="AI742" s="2" t="str">
        <f t="shared" si="179"/>
        <v>Medium Risk</v>
      </c>
    </row>
    <row r="743" spans="1:35" x14ac:dyDescent="0.25">
      <c r="A743" s="6">
        <v>43842</v>
      </c>
      <c r="B743" s="3">
        <v>24</v>
      </c>
      <c r="C743" s="3" t="str">
        <f t="shared" si="165"/>
        <v>Young</v>
      </c>
      <c r="D743" s="4">
        <v>19419</v>
      </c>
      <c r="E743" s="4">
        <f t="shared" si="166"/>
        <v>19419</v>
      </c>
      <c r="F743" s="3">
        <v>582</v>
      </c>
      <c r="G743" s="3">
        <f t="shared" si="167"/>
        <v>582</v>
      </c>
      <c r="H743" s="3" t="str">
        <f t="shared" si="168"/>
        <v>Good</v>
      </c>
      <c r="I743" s="5" t="s">
        <v>20</v>
      </c>
      <c r="J743" s="2" t="str">
        <f t="shared" si="169"/>
        <v>Employed</v>
      </c>
      <c r="K743" s="2" t="str">
        <f t="shared" si="170"/>
        <v>Employed</v>
      </c>
      <c r="L743" s="2" t="str">
        <f t="shared" si="171"/>
        <v>Employed</v>
      </c>
      <c r="M743" s="5" t="s">
        <v>21</v>
      </c>
      <c r="N743" s="2" t="str">
        <f t="shared" si="172"/>
        <v>Master</v>
      </c>
      <c r="O743" s="2" t="str">
        <f t="shared" si="173"/>
        <v>Master</v>
      </c>
      <c r="P743" s="4">
        <v>21061</v>
      </c>
      <c r="Q743" s="4">
        <f t="shared" si="174"/>
        <v>21061</v>
      </c>
      <c r="R743" s="18">
        <f t="shared" si="175"/>
        <v>1.0845563623255574</v>
      </c>
      <c r="S743" s="18" t="str">
        <f t="shared" si="176"/>
        <v>Aggressive Borrower</v>
      </c>
      <c r="T743" s="3">
        <v>60</v>
      </c>
      <c r="U743" s="3">
        <f t="shared" si="177"/>
        <v>60</v>
      </c>
      <c r="V743" s="5" t="s">
        <v>35</v>
      </c>
      <c r="W743" s="5" t="s">
        <v>30</v>
      </c>
      <c r="X743" s="4">
        <v>406</v>
      </c>
      <c r="Y743" s="18">
        <v>0.176515169</v>
      </c>
      <c r="Z743" s="5" t="s">
        <v>34</v>
      </c>
      <c r="AA743" s="3">
        <v>20</v>
      </c>
      <c r="AB743" s="4">
        <v>2226</v>
      </c>
      <c r="AC743" s="4">
        <v>1618.25</v>
      </c>
      <c r="AD743" s="4" t="str">
        <f t="shared" si="178"/>
        <v>Low Income</v>
      </c>
      <c r="AE743" s="4">
        <v>1868</v>
      </c>
      <c r="AF743" s="18">
        <v>0.24694323700000001</v>
      </c>
      <c r="AG743" s="3">
        <v>0</v>
      </c>
      <c r="AH743" s="3">
        <v>53</v>
      </c>
      <c r="AI743" s="2" t="str">
        <f t="shared" si="179"/>
        <v>Medium Risk</v>
      </c>
    </row>
    <row r="744" spans="1:35" x14ac:dyDescent="0.25">
      <c r="A744" s="6">
        <v>43843</v>
      </c>
      <c r="B744" s="3">
        <v>32</v>
      </c>
      <c r="C744" s="3" t="str">
        <f t="shared" si="165"/>
        <v>Mid</v>
      </c>
      <c r="D744" s="4">
        <v>16454</v>
      </c>
      <c r="E744" s="4">
        <f t="shared" si="166"/>
        <v>16454</v>
      </c>
      <c r="F744" s="3">
        <v>552</v>
      </c>
      <c r="G744" s="3">
        <f t="shared" si="167"/>
        <v>552</v>
      </c>
      <c r="H744" s="3" t="str">
        <f t="shared" si="168"/>
        <v>Good</v>
      </c>
      <c r="I744" s="5" t="s">
        <v>20</v>
      </c>
      <c r="J744" s="2" t="str">
        <f t="shared" si="169"/>
        <v>Employed</v>
      </c>
      <c r="K744" s="2" t="str">
        <f t="shared" si="170"/>
        <v>Employed</v>
      </c>
      <c r="L744" s="2" t="str">
        <f t="shared" si="171"/>
        <v>Employed</v>
      </c>
      <c r="M744" s="5" t="s">
        <v>32</v>
      </c>
      <c r="N744" s="2" t="str">
        <f t="shared" si="172"/>
        <v>High School</v>
      </c>
      <c r="O744" s="2" t="str">
        <f t="shared" si="173"/>
        <v>High School</v>
      </c>
      <c r="Q744" s="4">
        <f t="shared" si="174"/>
        <v>25183.596306068601</v>
      </c>
      <c r="R744" s="18">
        <f t="shared" si="175"/>
        <v>1.5305455394474656</v>
      </c>
      <c r="S744" s="18" t="str">
        <f t="shared" si="176"/>
        <v>Aggressive Borrower</v>
      </c>
      <c r="T744" s="3">
        <v>60</v>
      </c>
      <c r="U744" s="3">
        <f t="shared" si="177"/>
        <v>60</v>
      </c>
      <c r="V744" s="5" t="s">
        <v>22</v>
      </c>
      <c r="W744" s="5" t="s">
        <v>27</v>
      </c>
      <c r="X744" s="4">
        <v>615</v>
      </c>
      <c r="Y744" s="18">
        <v>0.150654065</v>
      </c>
      <c r="Z744" s="5" t="s">
        <v>28</v>
      </c>
      <c r="AA744" s="3">
        <v>18</v>
      </c>
      <c r="AB744" s="4">
        <v>2311</v>
      </c>
      <c r="AC744" s="4">
        <v>1371.166667</v>
      </c>
      <c r="AD744" s="4" t="str">
        <f t="shared" si="178"/>
        <v>Low Income</v>
      </c>
      <c r="AE744" s="4">
        <v>489474</v>
      </c>
      <c r="AF744" s="18">
        <v>0.20554180399999999</v>
      </c>
      <c r="AG744" s="3">
        <v>0</v>
      </c>
      <c r="AH744" s="3">
        <v>46</v>
      </c>
      <c r="AI744" s="2" t="str">
        <f t="shared" si="179"/>
        <v>Medium Risk</v>
      </c>
    </row>
    <row r="745" spans="1:35" x14ac:dyDescent="0.25">
      <c r="A745" s="6">
        <v>43844</v>
      </c>
      <c r="B745" s="3">
        <v>40</v>
      </c>
      <c r="C745" s="3" t="str">
        <f t="shared" si="165"/>
        <v>Senior</v>
      </c>
      <c r="D745" s="4">
        <v>50892</v>
      </c>
      <c r="E745" s="4">
        <f t="shared" si="166"/>
        <v>50892</v>
      </c>
      <c r="F745" s="3">
        <v>541</v>
      </c>
      <c r="G745" s="3">
        <f t="shared" si="167"/>
        <v>541</v>
      </c>
      <c r="H745" s="3" t="str">
        <f t="shared" si="168"/>
        <v>Fair</v>
      </c>
      <c r="I745" s="5" t="s">
        <v>33</v>
      </c>
      <c r="J745" s="2" t="str">
        <f t="shared" si="169"/>
        <v>Self-Employed</v>
      </c>
      <c r="K745" s="2" t="str">
        <f t="shared" si="170"/>
        <v>Self-Employed</v>
      </c>
      <c r="L745" s="2" t="str">
        <f t="shared" si="171"/>
        <v>Self-Employed</v>
      </c>
      <c r="M745" s="5" t="s">
        <v>21</v>
      </c>
      <c r="N745" s="2" t="str">
        <f t="shared" si="172"/>
        <v>Master</v>
      </c>
      <c r="O745" s="2" t="str">
        <f t="shared" si="173"/>
        <v>Master</v>
      </c>
      <c r="P745" s="4">
        <v>31932</v>
      </c>
      <c r="Q745" s="4">
        <f t="shared" si="174"/>
        <v>31932</v>
      </c>
      <c r="R745" s="18">
        <f t="shared" si="175"/>
        <v>0.6274463569912756</v>
      </c>
      <c r="S745" s="18" t="str">
        <f t="shared" si="176"/>
        <v>Moderate Borrower</v>
      </c>
      <c r="T745" s="3">
        <v>36</v>
      </c>
      <c r="U745" s="3">
        <f t="shared" si="177"/>
        <v>36</v>
      </c>
      <c r="V745" s="5" t="s">
        <v>22</v>
      </c>
      <c r="W745" s="5" t="s">
        <v>27</v>
      </c>
      <c r="X745" s="4">
        <v>463</v>
      </c>
      <c r="Y745" s="18">
        <v>0.17067303</v>
      </c>
      <c r="Z745" s="5" t="s">
        <v>31</v>
      </c>
      <c r="AA745" s="3">
        <v>23</v>
      </c>
      <c r="AB745" s="4">
        <v>3269</v>
      </c>
      <c r="AC745" s="4">
        <v>4241</v>
      </c>
      <c r="AD745" s="4" t="str">
        <f t="shared" si="178"/>
        <v>Low Income</v>
      </c>
      <c r="AE745" s="4">
        <v>5371</v>
      </c>
      <c r="AF745" s="18">
        <v>0.27217129499999998</v>
      </c>
      <c r="AG745" s="3">
        <v>0</v>
      </c>
      <c r="AH745" s="3">
        <v>59</v>
      </c>
      <c r="AI745" s="2" t="str">
        <f t="shared" si="179"/>
        <v>High Risk</v>
      </c>
    </row>
    <row r="746" spans="1:35" x14ac:dyDescent="0.25">
      <c r="A746" s="6">
        <v>43845</v>
      </c>
      <c r="B746" s="3">
        <v>46</v>
      </c>
      <c r="C746" s="3" t="str">
        <f t="shared" si="165"/>
        <v>Senior</v>
      </c>
      <c r="D746" s="4">
        <v>30021</v>
      </c>
      <c r="E746" s="4">
        <f t="shared" si="166"/>
        <v>30021</v>
      </c>
      <c r="F746" s="3">
        <v>640</v>
      </c>
      <c r="G746" s="3">
        <f t="shared" si="167"/>
        <v>640</v>
      </c>
      <c r="H746" s="3" t="str">
        <f t="shared" si="168"/>
        <v>Good</v>
      </c>
      <c r="I746" s="5" t="s">
        <v>20</v>
      </c>
      <c r="J746" s="2" t="str">
        <f t="shared" si="169"/>
        <v>Employed</v>
      </c>
      <c r="K746" s="2" t="str">
        <f t="shared" si="170"/>
        <v>Employed</v>
      </c>
      <c r="L746" s="2" t="str">
        <f t="shared" si="171"/>
        <v>Employed</v>
      </c>
      <c r="N746" s="2" t="str">
        <f t="shared" si="172"/>
        <v/>
      </c>
      <c r="O746" s="2" t="str">
        <f t="shared" si="173"/>
        <v>Bachelor</v>
      </c>
      <c r="P746" s="4">
        <v>11193</v>
      </c>
      <c r="Q746" s="4">
        <f t="shared" si="174"/>
        <v>11193</v>
      </c>
      <c r="R746" s="18">
        <f t="shared" si="175"/>
        <v>0.37283901269111624</v>
      </c>
      <c r="S746" s="18" t="str">
        <f t="shared" si="176"/>
        <v>Conservative Borrower</v>
      </c>
      <c r="T746" s="3">
        <v>72</v>
      </c>
      <c r="U746" s="3">
        <f t="shared" si="177"/>
        <v>72</v>
      </c>
      <c r="V746" s="5" t="s">
        <v>22</v>
      </c>
      <c r="W746" s="5" t="s">
        <v>23</v>
      </c>
      <c r="X746" s="4">
        <v>362</v>
      </c>
      <c r="Y746" s="18">
        <v>0.19521634700000001</v>
      </c>
      <c r="Z746" s="5" t="s">
        <v>31</v>
      </c>
      <c r="AA746" s="3">
        <v>27</v>
      </c>
      <c r="AB746" s="4">
        <v>2595</v>
      </c>
      <c r="AC746" s="4">
        <v>2501.75</v>
      </c>
      <c r="AD746" s="4" t="str">
        <f t="shared" si="178"/>
        <v>Low Income</v>
      </c>
      <c r="AE746" s="4">
        <v>19209</v>
      </c>
      <c r="AF746" s="18">
        <v>0.18531156800000001</v>
      </c>
      <c r="AG746" s="3">
        <v>0</v>
      </c>
      <c r="AH746" s="3">
        <v>50</v>
      </c>
      <c r="AI746" s="2" t="str">
        <f t="shared" si="179"/>
        <v>Medium Risk</v>
      </c>
    </row>
    <row r="747" spans="1:35" x14ac:dyDescent="0.25">
      <c r="A747" s="6">
        <v>43846</v>
      </c>
      <c r="B747" s="3">
        <v>31</v>
      </c>
      <c r="C747" s="3" t="str">
        <f t="shared" si="165"/>
        <v>Mid</v>
      </c>
      <c r="D747" s="4">
        <v>22613</v>
      </c>
      <c r="E747" s="4">
        <f t="shared" si="166"/>
        <v>22613</v>
      </c>
      <c r="F747" s="3">
        <v>429</v>
      </c>
      <c r="G747" s="3">
        <f t="shared" si="167"/>
        <v>429</v>
      </c>
      <c r="H747" s="3" t="str">
        <f t="shared" si="168"/>
        <v>Poor</v>
      </c>
      <c r="I747" s="5" t="s">
        <v>52</v>
      </c>
      <c r="J747" s="2" t="str">
        <f t="shared" si="169"/>
        <v>EMPLOYED</v>
      </c>
      <c r="K747" s="2" t="str">
        <f t="shared" si="170"/>
        <v>Employed</v>
      </c>
      <c r="L747" s="2" t="str">
        <f t="shared" si="171"/>
        <v>Employed</v>
      </c>
      <c r="M747" s="5" t="s">
        <v>32</v>
      </c>
      <c r="N747" s="2" t="str">
        <f t="shared" si="172"/>
        <v>High School</v>
      </c>
      <c r="O747" s="2" t="str">
        <f t="shared" si="173"/>
        <v>High School</v>
      </c>
      <c r="P747" s="4">
        <v>20767</v>
      </c>
      <c r="Q747" s="4">
        <f t="shared" si="174"/>
        <v>20767</v>
      </c>
      <c r="R747" s="18">
        <f t="shared" si="175"/>
        <v>0.91836554194489894</v>
      </c>
      <c r="S747" s="18" t="str">
        <f t="shared" si="176"/>
        <v>Moderate Borrower</v>
      </c>
      <c r="T747" s="3">
        <v>84</v>
      </c>
      <c r="U747" s="3">
        <f t="shared" si="177"/>
        <v>84</v>
      </c>
      <c r="V747" s="5" t="s">
        <v>26</v>
      </c>
      <c r="W747" s="5" t="s">
        <v>30</v>
      </c>
      <c r="X747" s="4">
        <v>420</v>
      </c>
      <c r="Y747" s="18">
        <v>0.17982556399999999</v>
      </c>
      <c r="Z747" s="5" t="s">
        <v>31</v>
      </c>
      <c r="AA747" s="3">
        <v>28</v>
      </c>
      <c r="AB747" s="4">
        <v>7391</v>
      </c>
      <c r="AC747" s="4">
        <v>1884.416667</v>
      </c>
      <c r="AD747" s="4" t="str">
        <f t="shared" si="178"/>
        <v>Low Income</v>
      </c>
      <c r="AE747" s="4">
        <v>1711</v>
      </c>
      <c r="AF747" s="18">
        <v>0.32144138999999999</v>
      </c>
      <c r="AG747" s="3">
        <v>0</v>
      </c>
      <c r="AH747" s="3">
        <v>51</v>
      </c>
      <c r="AI747" s="2" t="str">
        <f t="shared" si="179"/>
        <v>Medium Risk</v>
      </c>
    </row>
    <row r="748" spans="1:35" x14ac:dyDescent="0.25">
      <c r="A748" s="6">
        <v>43847</v>
      </c>
      <c r="B748" s="3">
        <v>42</v>
      </c>
      <c r="C748" s="3" t="str">
        <f t="shared" si="165"/>
        <v>Senior</v>
      </c>
      <c r="D748" s="4">
        <v>58939</v>
      </c>
      <c r="E748" s="4">
        <f t="shared" si="166"/>
        <v>58939</v>
      </c>
      <c r="F748" s="3">
        <v>605</v>
      </c>
      <c r="G748" s="3">
        <f t="shared" si="167"/>
        <v>605</v>
      </c>
      <c r="H748" s="3" t="str">
        <f t="shared" si="168"/>
        <v>Good</v>
      </c>
      <c r="I748" s="5" t="s">
        <v>20</v>
      </c>
      <c r="J748" s="2" t="str">
        <f t="shared" si="169"/>
        <v>Employed</v>
      </c>
      <c r="K748" s="2" t="str">
        <f t="shared" si="170"/>
        <v>Employed</v>
      </c>
      <c r="L748" s="2" t="str">
        <f t="shared" si="171"/>
        <v>Employed</v>
      </c>
      <c r="M748" s="5" t="s">
        <v>21</v>
      </c>
      <c r="N748" s="2" t="str">
        <f t="shared" si="172"/>
        <v>Master</v>
      </c>
      <c r="O748" s="2" t="str">
        <f t="shared" si="173"/>
        <v>Master</v>
      </c>
      <c r="P748" s="4">
        <v>27757</v>
      </c>
      <c r="Q748" s="4">
        <f t="shared" si="174"/>
        <v>27757</v>
      </c>
      <c r="R748" s="18">
        <f t="shared" si="175"/>
        <v>0.47094453587607527</v>
      </c>
      <c r="S748" s="18" t="str">
        <f t="shared" si="176"/>
        <v>Conservative Borrower</v>
      </c>
      <c r="T748" s="3">
        <v>60</v>
      </c>
      <c r="U748" s="3">
        <f t="shared" si="177"/>
        <v>60</v>
      </c>
      <c r="V748" s="5" t="s">
        <v>26</v>
      </c>
      <c r="W748" s="5" t="s">
        <v>23</v>
      </c>
      <c r="X748" s="4">
        <v>395</v>
      </c>
      <c r="Y748" s="18">
        <v>0.73999441399999999</v>
      </c>
      <c r="Z748" s="5" t="s">
        <v>24</v>
      </c>
      <c r="AA748" s="3">
        <v>27</v>
      </c>
      <c r="AB748" s="4">
        <v>3315</v>
      </c>
      <c r="AC748" s="4">
        <v>4911.5833329999996</v>
      </c>
      <c r="AD748" s="4" t="str">
        <f t="shared" si="178"/>
        <v>Low Income</v>
      </c>
      <c r="AE748" s="4">
        <v>2195</v>
      </c>
      <c r="AF748" s="18">
        <v>0.24664364999999999</v>
      </c>
      <c r="AG748" s="3">
        <v>0</v>
      </c>
      <c r="AH748" s="3">
        <v>54</v>
      </c>
      <c r="AI748" s="2" t="str">
        <f t="shared" si="179"/>
        <v>Medium Risk</v>
      </c>
    </row>
    <row r="749" spans="1:35" x14ac:dyDescent="0.25">
      <c r="A749" s="6">
        <v>43848</v>
      </c>
      <c r="B749" s="3">
        <v>30</v>
      </c>
      <c r="C749" s="3" t="str">
        <f t="shared" si="165"/>
        <v>Mid</v>
      </c>
      <c r="D749" s="4">
        <v>81960</v>
      </c>
      <c r="E749" s="4">
        <f t="shared" si="166"/>
        <v>81960</v>
      </c>
      <c r="F749" s="3">
        <v>634</v>
      </c>
      <c r="G749" s="3">
        <f t="shared" si="167"/>
        <v>634</v>
      </c>
      <c r="H749" s="3" t="str">
        <f t="shared" si="168"/>
        <v>Good</v>
      </c>
      <c r="I749" s="5" t="s">
        <v>33</v>
      </c>
      <c r="J749" s="2" t="str">
        <f t="shared" si="169"/>
        <v>Self-Employed</v>
      </c>
      <c r="K749" s="2" t="str">
        <f t="shared" si="170"/>
        <v>Self-Employed</v>
      </c>
      <c r="L749" s="2" t="str">
        <f t="shared" si="171"/>
        <v>Self-Employed</v>
      </c>
      <c r="M749" s="5" t="s">
        <v>29</v>
      </c>
      <c r="N749" s="2" t="str">
        <f t="shared" si="172"/>
        <v>Bachelor</v>
      </c>
      <c r="O749" s="2" t="str">
        <f t="shared" si="173"/>
        <v>Bachelor</v>
      </c>
      <c r="P749" s="4">
        <v>158686</v>
      </c>
      <c r="Q749" s="4">
        <f t="shared" si="174"/>
        <v>158686</v>
      </c>
      <c r="R749" s="18">
        <f t="shared" si="175"/>
        <v>1.936139580283065</v>
      </c>
      <c r="S749" s="18" t="str">
        <f t="shared" si="176"/>
        <v>Aggressive Borrower</v>
      </c>
      <c r="T749" s="3">
        <v>96</v>
      </c>
      <c r="U749" s="3">
        <f t="shared" si="177"/>
        <v>96</v>
      </c>
      <c r="V749" s="5" t="s">
        <v>35</v>
      </c>
      <c r="W749" s="5" t="s">
        <v>23</v>
      </c>
      <c r="X749" s="4">
        <v>1269</v>
      </c>
      <c r="Y749" s="18">
        <v>0.43973973399999999</v>
      </c>
      <c r="Z749" s="5" t="s">
        <v>24</v>
      </c>
      <c r="AA749" s="3">
        <v>29</v>
      </c>
      <c r="AB749" s="4">
        <v>3698</v>
      </c>
      <c r="AC749" s="4">
        <v>6830</v>
      </c>
      <c r="AD749" s="4" t="str">
        <f t="shared" si="178"/>
        <v>Medium Income</v>
      </c>
      <c r="AE749" s="4">
        <v>8738</v>
      </c>
      <c r="AF749" s="18">
        <v>0.33355410600000002</v>
      </c>
      <c r="AG749" s="3">
        <v>0</v>
      </c>
      <c r="AH749" s="3">
        <v>56</v>
      </c>
      <c r="AI749" s="2" t="str">
        <f t="shared" si="179"/>
        <v>High Risk</v>
      </c>
    </row>
    <row r="750" spans="1:35" x14ac:dyDescent="0.25">
      <c r="A750" s="6">
        <v>43849</v>
      </c>
      <c r="B750" s="3">
        <v>32</v>
      </c>
      <c r="C750" s="3" t="str">
        <f t="shared" si="165"/>
        <v>Mid</v>
      </c>
      <c r="D750" s="4">
        <v>76308</v>
      </c>
      <c r="E750" s="4">
        <f t="shared" si="166"/>
        <v>76308</v>
      </c>
      <c r="F750" s="3">
        <v>624</v>
      </c>
      <c r="G750" s="3">
        <f t="shared" si="167"/>
        <v>624</v>
      </c>
      <c r="H750" s="3" t="str">
        <f t="shared" si="168"/>
        <v>Good</v>
      </c>
      <c r="I750" s="5" t="s">
        <v>52</v>
      </c>
      <c r="J750" s="2" t="str">
        <f t="shared" si="169"/>
        <v>EMPLOYED</v>
      </c>
      <c r="K750" s="2" t="str">
        <f t="shared" si="170"/>
        <v>Employed</v>
      </c>
      <c r="L750" s="2" t="str">
        <f t="shared" si="171"/>
        <v>Employed</v>
      </c>
      <c r="M750" s="5" t="s">
        <v>29</v>
      </c>
      <c r="N750" s="2" t="str">
        <f t="shared" si="172"/>
        <v>Bachelor</v>
      </c>
      <c r="O750" s="2" t="str">
        <f t="shared" si="173"/>
        <v>Bachelor</v>
      </c>
      <c r="P750" s="4">
        <v>17598</v>
      </c>
      <c r="Q750" s="4">
        <f t="shared" si="174"/>
        <v>17598</v>
      </c>
      <c r="R750" s="18">
        <f t="shared" si="175"/>
        <v>0.2306180217015254</v>
      </c>
      <c r="S750" s="18" t="str">
        <f t="shared" si="176"/>
        <v>Conservative Borrower</v>
      </c>
      <c r="T750" s="3">
        <v>48</v>
      </c>
      <c r="U750" s="3">
        <f t="shared" si="177"/>
        <v>48</v>
      </c>
      <c r="V750" s="5" t="s">
        <v>22</v>
      </c>
      <c r="W750" s="5" t="s">
        <v>23</v>
      </c>
      <c r="X750" s="4">
        <v>264</v>
      </c>
      <c r="Y750" s="18">
        <v>0.20221532</v>
      </c>
      <c r="Z750" s="5" t="s">
        <v>24</v>
      </c>
      <c r="AA750" s="3">
        <v>26</v>
      </c>
      <c r="AB750" s="4">
        <v>3533</v>
      </c>
      <c r="AC750" s="4">
        <v>6359</v>
      </c>
      <c r="AD750" s="4" t="str">
        <f t="shared" si="178"/>
        <v>Medium Income</v>
      </c>
      <c r="AE750" s="4">
        <v>256001</v>
      </c>
      <c r="AF750" s="18">
        <v>0.196388494</v>
      </c>
      <c r="AG750" s="3">
        <v>1</v>
      </c>
      <c r="AH750" s="3">
        <v>33.6</v>
      </c>
      <c r="AI750" s="2" t="str">
        <f t="shared" si="179"/>
        <v>Low Risk</v>
      </c>
    </row>
    <row r="751" spans="1:35" x14ac:dyDescent="0.25">
      <c r="A751" s="6">
        <v>43850</v>
      </c>
      <c r="B751" s="3">
        <v>23</v>
      </c>
      <c r="C751" s="3" t="str">
        <f t="shared" si="165"/>
        <v>Young</v>
      </c>
      <c r="D751" s="4">
        <v>56727</v>
      </c>
      <c r="E751" s="4">
        <f t="shared" si="166"/>
        <v>56727</v>
      </c>
      <c r="F751" s="3">
        <v>592</v>
      </c>
      <c r="G751" s="3">
        <f t="shared" si="167"/>
        <v>592</v>
      </c>
      <c r="H751" s="3" t="str">
        <f t="shared" si="168"/>
        <v>Good</v>
      </c>
      <c r="I751" s="5" t="s">
        <v>20</v>
      </c>
      <c r="J751" s="2" t="str">
        <f t="shared" si="169"/>
        <v>Employed</v>
      </c>
      <c r="K751" s="2" t="str">
        <f t="shared" si="170"/>
        <v>Employed</v>
      </c>
      <c r="L751" s="2" t="str">
        <f t="shared" si="171"/>
        <v>Employed</v>
      </c>
      <c r="M751" s="5" t="s">
        <v>21</v>
      </c>
      <c r="N751" s="2" t="str">
        <f t="shared" si="172"/>
        <v>Master</v>
      </c>
      <c r="O751" s="2" t="str">
        <f t="shared" si="173"/>
        <v>Master</v>
      </c>
      <c r="P751" s="4">
        <v>10309</v>
      </c>
      <c r="Q751" s="4">
        <f t="shared" si="174"/>
        <v>10309</v>
      </c>
      <c r="R751" s="18">
        <f t="shared" si="175"/>
        <v>0.18173004036878382</v>
      </c>
      <c r="S751" s="18" t="str">
        <f t="shared" si="176"/>
        <v>Conservative Borrower</v>
      </c>
      <c r="T751" s="3">
        <v>24</v>
      </c>
      <c r="U751" s="3">
        <f t="shared" si="177"/>
        <v>24</v>
      </c>
      <c r="V751" s="5" t="s">
        <v>44</v>
      </c>
      <c r="W751" s="5" t="s">
        <v>27</v>
      </c>
      <c r="X751" s="4">
        <v>339</v>
      </c>
      <c r="Y751" s="18">
        <v>0.38356049399999997</v>
      </c>
      <c r="Z751" s="5" t="s">
        <v>38</v>
      </c>
      <c r="AA751" s="3">
        <v>23</v>
      </c>
      <c r="AB751" s="4">
        <v>1270</v>
      </c>
      <c r="AC751" s="4">
        <v>4727.25</v>
      </c>
      <c r="AD751" s="4" t="str">
        <f t="shared" si="178"/>
        <v>Low Income</v>
      </c>
      <c r="AE751" s="4">
        <v>35196</v>
      </c>
      <c r="AF751" s="18">
        <v>0.16373436299999999</v>
      </c>
      <c r="AG751" s="3">
        <v>1</v>
      </c>
      <c r="AH751" s="3">
        <v>43.2</v>
      </c>
      <c r="AI751" s="2" t="str">
        <f t="shared" si="179"/>
        <v>Medium Risk</v>
      </c>
    </row>
    <row r="752" spans="1:35" x14ac:dyDescent="0.25">
      <c r="A752" s="6">
        <v>43851</v>
      </c>
      <c r="B752" s="3">
        <v>28</v>
      </c>
      <c r="C752" s="3" t="str">
        <f t="shared" si="165"/>
        <v>Mid</v>
      </c>
      <c r="D752" s="4">
        <v>73344</v>
      </c>
      <c r="E752" s="4">
        <f t="shared" si="166"/>
        <v>73344</v>
      </c>
      <c r="F752" s="3">
        <v>549</v>
      </c>
      <c r="G752" s="3">
        <f t="shared" si="167"/>
        <v>549</v>
      </c>
      <c r="H752" s="3" t="str">
        <f t="shared" si="168"/>
        <v>Fair</v>
      </c>
      <c r="I752" s="5" t="s">
        <v>20</v>
      </c>
      <c r="J752" s="2" t="str">
        <f t="shared" si="169"/>
        <v>Employed</v>
      </c>
      <c r="K752" s="2" t="str">
        <f t="shared" si="170"/>
        <v>Employed</v>
      </c>
      <c r="L752" s="2" t="str">
        <f t="shared" si="171"/>
        <v>Employed</v>
      </c>
      <c r="N752" s="2" t="str">
        <f t="shared" si="172"/>
        <v/>
      </c>
      <c r="O752" s="2" t="str">
        <f t="shared" si="173"/>
        <v>Bachelor</v>
      </c>
      <c r="P752" s="4">
        <v>36647</v>
      </c>
      <c r="Q752" s="4">
        <f t="shared" si="174"/>
        <v>36647</v>
      </c>
      <c r="R752" s="18">
        <f t="shared" si="175"/>
        <v>0.49965914048865617</v>
      </c>
      <c r="S752" s="18" t="str">
        <f t="shared" si="176"/>
        <v>Conservative Borrower</v>
      </c>
      <c r="T752" s="3">
        <v>48</v>
      </c>
      <c r="U752" s="3">
        <f t="shared" si="177"/>
        <v>48</v>
      </c>
      <c r="V752" s="5" t="s">
        <v>22</v>
      </c>
      <c r="W752" s="5" t="s">
        <v>30</v>
      </c>
      <c r="X752" s="4">
        <v>894</v>
      </c>
      <c r="Y752" s="18">
        <v>0.19743650800000001</v>
      </c>
      <c r="Z752" s="5" t="s">
        <v>38</v>
      </c>
      <c r="AA752" s="3">
        <v>19</v>
      </c>
      <c r="AB752" s="4">
        <v>2473</v>
      </c>
      <c r="AC752" s="4">
        <v>6112</v>
      </c>
      <c r="AD752" s="4" t="str">
        <f t="shared" si="178"/>
        <v>Medium Income</v>
      </c>
      <c r="AE752" s="4">
        <v>177794</v>
      </c>
      <c r="AF752" s="18">
        <v>0.27836967699999998</v>
      </c>
      <c r="AG752" s="3">
        <v>0</v>
      </c>
      <c r="AH752" s="3">
        <v>45</v>
      </c>
      <c r="AI752" s="2" t="str">
        <f t="shared" si="179"/>
        <v>Medium Risk</v>
      </c>
    </row>
    <row r="753" spans="1:35" x14ac:dyDescent="0.25">
      <c r="A753" s="6">
        <v>43852</v>
      </c>
      <c r="B753" s="3">
        <v>23</v>
      </c>
      <c r="C753" s="3" t="str">
        <f t="shared" si="165"/>
        <v>Young</v>
      </c>
      <c r="D753" s="4">
        <v>50306</v>
      </c>
      <c r="E753" s="4">
        <f t="shared" si="166"/>
        <v>50306</v>
      </c>
      <c r="F753" s="3">
        <v>570</v>
      </c>
      <c r="G753" s="3">
        <f t="shared" si="167"/>
        <v>570</v>
      </c>
      <c r="H753" s="3" t="str">
        <f t="shared" si="168"/>
        <v>Good</v>
      </c>
      <c r="I753" s="5" t="s">
        <v>20</v>
      </c>
      <c r="J753" s="2" t="str">
        <f t="shared" si="169"/>
        <v>Employed</v>
      </c>
      <c r="K753" s="2" t="str">
        <f t="shared" si="170"/>
        <v>Employed</v>
      </c>
      <c r="L753" s="2" t="str">
        <f t="shared" si="171"/>
        <v>Employed</v>
      </c>
      <c r="M753" s="5" t="s">
        <v>29</v>
      </c>
      <c r="N753" s="2" t="str">
        <f t="shared" si="172"/>
        <v>Bachelor</v>
      </c>
      <c r="O753" s="2" t="str">
        <f t="shared" si="173"/>
        <v>Bachelor</v>
      </c>
      <c r="P753" s="4">
        <v>31777</v>
      </c>
      <c r="Q753" s="4">
        <f t="shared" si="174"/>
        <v>31777</v>
      </c>
      <c r="R753" s="18">
        <f t="shared" si="175"/>
        <v>0.63167415417644024</v>
      </c>
      <c r="S753" s="18" t="str">
        <f t="shared" si="176"/>
        <v>Moderate Borrower</v>
      </c>
      <c r="T753" s="3">
        <v>96</v>
      </c>
      <c r="U753" s="3">
        <f t="shared" si="177"/>
        <v>96</v>
      </c>
      <c r="V753" s="5" t="s">
        <v>22</v>
      </c>
      <c r="W753" s="5" t="s">
        <v>30</v>
      </c>
      <c r="X753" s="4">
        <v>796</v>
      </c>
      <c r="Y753" s="18">
        <v>0.216560787</v>
      </c>
      <c r="Z753" s="5" t="s">
        <v>24</v>
      </c>
      <c r="AA753" s="3">
        <v>27</v>
      </c>
      <c r="AB753" s="4">
        <v>2023</v>
      </c>
      <c r="AC753" s="4">
        <v>4192.1666670000004</v>
      </c>
      <c r="AD753" s="4" t="str">
        <f t="shared" si="178"/>
        <v>Low Income</v>
      </c>
      <c r="AE753" s="4">
        <v>7617</v>
      </c>
      <c r="AF753" s="18">
        <v>0.33257119000000002</v>
      </c>
      <c r="AG753" s="3">
        <v>0</v>
      </c>
      <c r="AH753" s="3">
        <v>51</v>
      </c>
      <c r="AI753" s="2" t="str">
        <f t="shared" si="179"/>
        <v>Medium Risk</v>
      </c>
    </row>
    <row r="754" spans="1:35" x14ac:dyDescent="0.25">
      <c r="A754" s="6">
        <v>43853</v>
      </c>
      <c r="B754" s="3">
        <v>28</v>
      </c>
      <c r="C754" s="3" t="str">
        <f t="shared" si="165"/>
        <v>Mid</v>
      </c>
      <c r="D754" s="4">
        <v>35170</v>
      </c>
      <c r="E754" s="4">
        <f t="shared" si="166"/>
        <v>35170</v>
      </c>
      <c r="F754" s="3">
        <v>593</v>
      </c>
      <c r="G754" s="3">
        <f t="shared" si="167"/>
        <v>593</v>
      </c>
      <c r="H754" s="3" t="str">
        <f t="shared" si="168"/>
        <v>Good</v>
      </c>
      <c r="I754" s="5" t="s">
        <v>20</v>
      </c>
      <c r="J754" s="2" t="str">
        <f t="shared" si="169"/>
        <v>Employed</v>
      </c>
      <c r="K754" s="2" t="str">
        <f t="shared" si="170"/>
        <v>Employed</v>
      </c>
      <c r="L754" s="2" t="str">
        <f t="shared" si="171"/>
        <v>Employed</v>
      </c>
      <c r="M754" s="5" t="s">
        <v>29</v>
      </c>
      <c r="N754" s="2" t="str">
        <f t="shared" si="172"/>
        <v>Bachelor</v>
      </c>
      <c r="O754" s="2" t="str">
        <f t="shared" si="173"/>
        <v>Bachelor</v>
      </c>
      <c r="P754" s="4">
        <v>28062</v>
      </c>
      <c r="Q754" s="4">
        <f t="shared" si="174"/>
        <v>28062</v>
      </c>
      <c r="R754" s="18">
        <f t="shared" si="175"/>
        <v>0.79789593403468861</v>
      </c>
      <c r="S754" s="18" t="str">
        <f t="shared" si="176"/>
        <v>Moderate Borrower</v>
      </c>
      <c r="T754" s="3">
        <v>48</v>
      </c>
      <c r="U754" s="3">
        <f t="shared" si="177"/>
        <v>48</v>
      </c>
      <c r="V754" s="5" t="s">
        <v>35</v>
      </c>
      <c r="W754" s="5" t="s">
        <v>27</v>
      </c>
      <c r="X754" s="4">
        <v>352</v>
      </c>
      <c r="Y754" s="18">
        <v>0.40390988700000002</v>
      </c>
      <c r="Z754" s="5" t="s">
        <v>28</v>
      </c>
      <c r="AA754" s="3">
        <v>31</v>
      </c>
      <c r="AB754" s="4">
        <v>762</v>
      </c>
      <c r="AC754" s="4">
        <v>2930.833333</v>
      </c>
      <c r="AD754" s="4" t="str">
        <f t="shared" si="178"/>
        <v>Low Income</v>
      </c>
      <c r="AE754" s="4">
        <v>64565</v>
      </c>
      <c r="AF754" s="18">
        <v>0.25441516600000003</v>
      </c>
      <c r="AG754" s="3">
        <v>0</v>
      </c>
      <c r="AH754" s="3">
        <v>55</v>
      </c>
      <c r="AI754" s="2" t="str">
        <f t="shared" si="179"/>
        <v>High Risk</v>
      </c>
    </row>
    <row r="755" spans="1:35" x14ac:dyDescent="0.25">
      <c r="A755" s="6">
        <v>43854</v>
      </c>
      <c r="B755" s="3">
        <v>52</v>
      </c>
      <c r="C755" s="3" t="str">
        <f t="shared" si="165"/>
        <v>Senior</v>
      </c>
      <c r="D755" s="4">
        <v>37319</v>
      </c>
      <c r="E755" s="4">
        <f t="shared" si="166"/>
        <v>37319</v>
      </c>
      <c r="F755" s="3">
        <v>606</v>
      </c>
      <c r="G755" s="3">
        <f t="shared" si="167"/>
        <v>606</v>
      </c>
      <c r="H755" s="3" t="str">
        <f t="shared" si="168"/>
        <v>Good</v>
      </c>
      <c r="I755" s="5" t="s">
        <v>20</v>
      </c>
      <c r="J755" s="2" t="str">
        <f t="shared" si="169"/>
        <v>Employed</v>
      </c>
      <c r="K755" s="2" t="str">
        <f t="shared" si="170"/>
        <v>Employed</v>
      </c>
      <c r="L755" s="2" t="str">
        <f t="shared" si="171"/>
        <v>Employed</v>
      </c>
      <c r="M755" s="5" t="s">
        <v>29</v>
      </c>
      <c r="N755" s="2" t="str">
        <f t="shared" si="172"/>
        <v>Bachelor</v>
      </c>
      <c r="O755" s="2" t="str">
        <f t="shared" si="173"/>
        <v>Bachelor</v>
      </c>
      <c r="P755" s="4">
        <v>41229</v>
      </c>
      <c r="Q755" s="4">
        <f t="shared" si="174"/>
        <v>41229</v>
      </c>
      <c r="R755" s="18">
        <f t="shared" si="175"/>
        <v>1.1047723679627</v>
      </c>
      <c r="S755" s="18" t="str">
        <f t="shared" si="176"/>
        <v>Aggressive Borrower</v>
      </c>
      <c r="T755" s="3">
        <v>48</v>
      </c>
      <c r="U755" s="3">
        <f t="shared" si="177"/>
        <v>48</v>
      </c>
      <c r="V755" s="5" t="s">
        <v>26</v>
      </c>
      <c r="W755" s="5" t="s">
        <v>23</v>
      </c>
      <c r="X755" s="4">
        <v>284</v>
      </c>
      <c r="Y755" s="18">
        <v>0.32877985799999998</v>
      </c>
      <c r="Z755" s="5" t="s">
        <v>28</v>
      </c>
      <c r="AA755" s="3">
        <v>32</v>
      </c>
      <c r="AB755" s="4">
        <v>3407</v>
      </c>
      <c r="AC755" s="4">
        <v>3109.916667</v>
      </c>
      <c r="AD755" s="4" t="str">
        <f t="shared" si="178"/>
        <v>Low Income</v>
      </c>
      <c r="AE755" s="4">
        <v>57895</v>
      </c>
      <c r="AF755" s="18">
        <v>0.24507704599999999</v>
      </c>
      <c r="AG755" s="3">
        <v>0</v>
      </c>
      <c r="AH755" s="3">
        <v>52</v>
      </c>
      <c r="AI755" s="2" t="str">
        <f t="shared" si="179"/>
        <v>Medium Risk</v>
      </c>
    </row>
    <row r="756" spans="1:35" x14ac:dyDescent="0.25">
      <c r="A756" s="6">
        <v>43855</v>
      </c>
      <c r="B756" s="3">
        <v>28</v>
      </c>
      <c r="C756" s="3" t="str">
        <f t="shared" si="165"/>
        <v>Mid</v>
      </c>
      <c r="D756" s="4">
        <v>56890</v>
      </c>
      <c r="E756" s="4">
        <f t="shared" si="166"/>
        <v>56890</v>
      </c>
      <c r="G756" s="3">
        <f t="shared" si="167"/>
        <v>579.93124999999998</v>
      </c>
      <c r="H756" s="3" t="str">
        <f t="shared" si="168"/>
        <v>Good</v>
      </c>
      <c r="I756" s="5" t="s">
        <v>20</v>
      </c>
      <c r="J756" s="2" t="str">
        <f t="shared" si="169"/>
        <v>Employed</v>
      </c>
      <c r="K756" s="2" t="str">
        <f t="shared" si="170"/>
        <v>Employed</v>
      </c>
      <c r="L756" s="2" t="str">
        <f t="shared" si="171"/>
        <v>Employed</v>
      </c>
      <c r="M756" s="5" t="s">
        <v>29</v>
      </c>
      <c r="N756" s="2" t="str">
        <f t="shared" si="172"/>
        <v>Bachelor</v>
      </c>
      <c r="O756" s="2" t="str">
        <f t="shared" si="173"/>
        <v>Bachelor</v>
      </c>
      <c r="P756" s="4">
        <v>39044</v>
      </c>
      <c r="Q756" s="4">
        <f t="shared" si="174"/>
        <v>39044</v>
      </c>
      <c r="R756" s="18">
        <f t="shared" si="175"/>
        <v>0.68630690806820183</v>
      </c>
      <c r="S756" s="18" t="str">
        <f t="shared" si="176"/>
        <v>Moderate Borrower</v>
      </c>
      <c r="T756" s="3">
        <v>60</v>
      </c>
      <c r="U756" s="3">
        <f t="shared" si="177"/>
        <v>60</v>
      </c>
      <c r="V756" s="5" t="s">
        <v>22</v>
      </c>
      <c r="W756" s="5" t="s">
        <v>27</v>
      </c>
      <c r="X756" s="4">
        <v>242</v>
      </c>
      <c r="Y756" s="18">
        <v>0.20682483700000001</v>
      </c>
      <c r="Z756" s="5" t="s">
        <v>31</v>
      </c>
      <c r="AA756" s="3">
        <v>27</v>
      </c>
      <c r="AB756" s="4">
        <v>1537</v>
      </c>
      <c r="AC756" s="4">
        <v>4740.8333329999996</v>
      </c>
      <c r="AD756" s="4" t="str">
        <f t="shared" si="178"/>
        <v>Low Income</v>
      </c>
      <c r="AE756" s="4">
        <v>2944</v>
      </c>
      <c r="AF756" s="18">
        <v>0.23851156000000001</v>
      </c>
      <c r="AG756" s="3">
        <v>0</v>
      </c>
      <c r="AH756" s="3">
        <v>55</v>
      </c>
      <c r="AI756" s="2" t="str">
        <f t="shared" si="179"/>
        <v>High Risk</v>
      </c>
    </row>
    <row r="757" spans="1:35" x14ac:dyDescent="0.25">
      <c r="A757" s="6">
        <v>43856</v>
      </c>
      <c r="B757" s="3">
        <v>71</v>
      </c>
      <c r="C757" s="3" t="str">
        <f t="shared" si="165"/>
        <v>Old</v>
      </c>
      <c r="D757" s="4">
        <v>27977</v>
      </c>
      <c r="E757" s="4">
        <f t="shared" si="166"/>
        <v>27977</v>
      </c>
      <c r="F757" s="3">
        <v>613</v>
      </c>
      <c r="G757" s="3">
        <f t="shared" si="167"/>
        <v>613</v>
      </c>
      <c r="H757" s="3" t="str">
        <f t="shared" si="168"/>
        <v>Good</v>
      </c>
      <c r="I757" s="5" t="s">
        <v>20</v>
      </c>
      <c r="J757" s="2" t="str">
        <f t="shared" si="169"/>
        <v>Employed</v>
      </c>
      <c r="K757" s="2" t="str">
        <f t="shared" si="170"/>
        <v>Employed</v>
      </c>
      <c r="L757" s="2" t="str">
        <f t="shared" si="171"/>
        <v>Employed</v>
      </c>
      <c r="M757" s="5" t="s">
        <v>32</v>
      </c>
      <c r="N757" s="2" t="str">
        <f t="shared" si="172"/>
        <v>High School</v>
      </c>
      <c r="O757" s="2" t="str">
        <f t="shared" si="173"/>
        <v>High School</v>
      </c>
      <c r="P757" s="4">
        <v>6024</v>
      </c>
      <c r="Q757" s="4">
        <f t="shared" si="174"/>
        <v>6024</v>
      </c>
      <c r="R757" s="18">
        <f t="shared" si="175"/>
        <v>0.21531972691854023</v>
      </c>
      <c r="S757" s="18" t="str">
        <f t="shared" si="176"/>
        <v>Conservative Borrower</v>
      </c>
      <c r="T757" s="3">
        <v>60</v>
      </c>
      <c r="U757" s="3">
        <f t="shared" si="177"/>
        <v>60</v>
      </c>
      <c r="V757" s="5" t="s">
        <v>22</v>
      </c>
      <c r="W757" s="5" t="s">
        <v>23</v>
      </c>
      <c r="X757" s="4">
        <v>210</v>
      </c>
      <c r="Y757" s="18">
        <v>0.24481420800000001</v>
      </c>
      <c r="Z757" s="5" t="s">
        <v>38</v>
      </c>
      <c r="AA757" s="3">
        <v>24</v>
      </c>
      <c r="AB757" s="4">
        <v>12015</v>
      </c>
      <c r="AC757" s="4">
        <v>2331.416667</v>
      </c>
      <c r="AD757" s="4" t="str">
        <f t="shared" si="178"/>
        <v>Low Income</v>
      </c>
      <c r="AE757" s="4">
        <v>5690</v>
      </c>
      <c r="AF757" s="18">
        <v>0.18883333699999999</v>
      </c>
      <c r="AG757" s="3">
        <v>0</v>
      </c>
      <c r="AH757" s="3">
        <v>50</v>
      </c>
      <c r="AI757" s="2" t="str">
        <f t="shared" si="179"/>
        <v>Medium Risk</v>
      </c>
    </row>
    <row r="758" spans="1:35" x14ac:dyDescent="0.25">
      <c r="A758" s="6">
        <v>43857</v>
      </c>
      <c r="B758" s="3">
        <v>45</v>
      </c>
      <c r="C758" s="3" t="str">
        <f t="shared" si="165"/>
        <v>Senior</v>
      </c>
      <c r="D758" s="4">
        <v>51939</v>
      </c>
      <c r="E758" s="4">
        <f t="shared" si="166"/>
        <v>51939</v>
      </c>
      <c r="F758" s="3">
        <v>601</v>
      </c>
      <c r="G758" s="3">
        <f t="shared" si="167"/>
        <v>601</v>
      </c>
      <c r="H758" s="3" t="str">
        <f t="shared" si="168"/>
        <v>Good</v>
      </c>
      <c r="I758" s="5" t="s">
        <v>20</v>
      </c>
      <c r="J758" s="2" t="str">
        <f t="shared" si="169"/>
        <v>Employed</v>
      </c>
      <c r="K758" s="2" t="str">
        <f t="shared" si="170"/>
        <v>Employed</v>
      </c>
      <c r="L758" s="2" t="str">
        <f t="shared" si="171"/>
        <v>Employed</v>
      </c>
      <c r="M758" s="5" t="s">
        <v>32</v>
      </c>
      <c r="N758" s="2" t="str">
        <f t="shared" si="172"/>
        <v>High School</v>
      </c>
      <c r="O758" s="2" t="str">
        <f t="shared" si="173"/>
        <v>High School</v>
      </c>
      <c r="P758" s="4">
        <v>8956</v>
      </c>
      <c r="Q758" s="4">
        <f t="shared" si="174"/>
        <v>8956</v>
      </c>
      <c r="R758" s="18">
        <f t="shared" si="175"/>
        <v>0.17243304645834537</v>
      </c>
      <c r="S758" s="18" t="str">
        <f t="shared" si="176"/>
        <v>Conservative Borrower</v>
      </c>
      <c r="T758" s="3">
        <v>60</v>
      </c>
      <c r="U758" s="3">
        <f t="shared" si="177"/>
        <v>60</v>
      </c>
      <c r="V758" s="5" t="s">
        <v>35</v>
      </c>
      <c r="W758" s="5" t="s">
        <v>27</v>
      </c>
      <c r="X758" s="4">
        <v>335</v>
      </c>
      <c r="Y758" s="18">
        <v>9.3253982999999999E-2</v>
      </c>
      <c r="Z758" s="5" t="s">
        <v>28</v>
      </c>
      <c r="AA758" s="3">
        <v>22</v>
      </c>
      <c r="AB758" s="4">
        <v>10193</v>
      </c>
      <c r="AC758" s="4">
        <v>4328.25</v>
      </c>
      <c r="AD758" s="4" t="str">
        <f t="shared" si="178"/>
        <v>Low Income</v>
      </c>
      <c r="AE758" s="4">
        <v>26628</v>
      </c>
      <c r="AF758" s="18">
        <v>0.20027742900000001</v>
      </c>
      <c r="AG758" s="3">
        <v>0</v>
      </c>
      <c r="AH758" s="3">
        <v>49</v>
      </c>
      <c r="AI758" s="2" t="str">
        <f t="shared" si="179"/>
        <v>Medium Risk</v>
      </c>
    </row>
    <row r="759" spans="1:35" x14ac:dyDescent="0.25">
      <c r="A759" s="6">
        <v>43858</v>
      </c>
      <c r="B759" s="3">
        <v>42</v>
      </c>
      <c r="C759" s="3" t="str">
        <f t="shared" si="165"/>
        <v>Senior</v>
      </c>
      <c r="D759" s="4">
        <v>37251</v>
      </c>
      <c r="E759" s="4">
        <f t="shared" si="166"/>
        <v>37251</v>
      </c>
      <c r="F759" s="3">
        <v>502</v>
      </c>
      <c r="G759" s="3">
        <f t="shared" si="167"/>
        <v>502</v>
      </c>
      <c r="H759" s="3" t="str">
        <f t="shared" si="168"/>
        <v>Fair</v>
      </c>
      <c r="I759" s="5" t="s">
        <v>20</v>
      </c>
      <c r="J759" s="2" t="str">
        <f t="shared" si="169"/>
        <v>Employed</v>
      </c>
      <c r="K759" s="2" t="str">
        <f t="shared" si="170"/>
        <v>Employed</v>
      </c>
      <c r="L759" s="2" t="str">
        <f t="shared" si="171"/>
        <v>Employed</v>
      </c>
      <c r="M759" s="5" t="s">
        <v>21</v>
      </c>
      <c r="N759" s="2" t="str">
        <f t="shared" si="172"/>
        <v>Master</v>
      </c>
      <c r="O759" s="2" t="str">
        <f t="shared" si="173"/>
        <v>Master</v>
      </c>
      <c r="P759" s="4">
        <v>30021</v>
      </c>
      <c r="Q759" s="4">
        <f t="shared" si="174"/>
        <v>30021</v>
      </c>
      <c r="R759" s="18">
        <f t="shared" si="175"/>
        <v>0.80591125070467906</v>
      </c>
      <c r="S759" s="18" t="str">
        <f t="shared" si="176"/>
        <v>Moderate Borrower</v>
      </c>
      <c r="T759" s="3">
        <v>84</v>
      </c>
      <c r="U759" s="3">
        <f t="shared" si="177"/>
        <v>84</v>
      </c>
      <c r="V759" s="5" t="s">
        <v>26</v>
      </c>
      <c r="W759" s="5" t="s">
        <v>30</v>
      </c>
      <c r="X759" s="4">
        <v>684</v>
      </c>
      <c r="Y759" s="18">
        <v>0.18597238399999999</v>
      </c>
      <c r="Z759" s="5" t="s">
        <v>38</v>
      </c>
      <c r="AA759" s="3">
        <v>27</v>
      </c>
      <c r="AB759" s="4">
        <v>815</v>
      </c>
      <c r="AC759" s="4">
        <v>3104.25</v>
      </c>
      <c r="AD759" s="4" t="str">
        <f t="shared" si="178"/>
        <v>Low Income</v>
      </c>
      <c r="AE759" s="4">
        <v>9376</v>
      </c>
      <c r="AF759" s="18">
        <v>0.34432882100000001</v>
      </c>
      <c r="AG759" s="3">
        <v>0</v>
      </c>
      <c r="AH759" s="3">
        <v>52</v>
      </c>
      <c r="AI759" s="2" t="str">
        <f t="shared" si="179"/>
        <v>Medium Risk</v>
      </c>
    </row>
    <row r="760" spans="1:35" x14ac:dyDescent="0.25">
      <c r="A760" s="6">
        <v>43859</v>
      </c>
      <c r="B760" s="3">
        <v>29</v>
      </c>
      <c r="C760" s="3" t="str">
        <f t="shared" si="165"/>
        <v>Mid</v>
      </c>
      <c r="D760" s="4">
        <v>25606</v>
      </c>
      <c r="E760" s="4">
        <f t="shared" si="166"/>
        <v>25606</v>
      </c>
      <c r="F760" s="3">
        <v>456</v>
      </c>
      <c r="G760" s="3">
        <f t="shared" si="167"/>
        <v>456</v>
      </c>
      <c r="H760" s="3" t="str">
        <f t="shared" si="168"/>
        <v>Fair</v>
      </c>
      <c r="I760" s="5" t="s">
        <v>20</v>
      </c>
      <c r="J760" s="2" t="str">
        <f t="shared" si="169"/>
        <v>Employed</v>
      </c>
      <c r="K760" s="2" t="str">
        <f t="shared" si="170"/>
        <v>Employed</v>
      </c>
      <c r="L760" s="2" t="str">
        <f t="shared" si="171"/>
        <v>Employed</v>
      </c>
      <c r="M760" s="5" t="s">
        <v>32</v>
      </c>
      <c r="N760" s="2" t="str">
        <f t="shared" si="172"/>
        <v>High School</v>
      </c>
      <c r="O760" s="2" t="str">
        <f t="shared" si="173"/>
        <v>High School</v>
      </c>
      <c r="P760" s="4">
        <v>18322</v>
      </c>
      <c r="Q760" s="4">
        <f t="shared" si="174"/>
        <v>18322</v>
      </c>
      <c r="R760" s="18">
        <f t="shared" si="175"/>
        <v>0.71553542138561277</v>
      </c>
      <c r="S760" s="18" t="str">
        <f t="shared" si="176"/>
        <v>Moderate Borrower</v>
      </c>
      <c r="T760" s="3">
        <v>60</v>
      </c>
      <c r="U760" s="3">
        <f t="shared" si="177"/>
        <v>60</v>
      </c>
      <c r="V760" s="5" t="s">
        <v>35</v>
      </c>
      <c r="W760" s="5" t="s">
        <v>30</v>
      </c>
      <c r="X760" s="4">
        <v>260</v>
      </c>
      <c r="Y760" s="18">
        <v>0.29329419400000001</v>
      </c>
      <c r="Z760" s="5" t="s">
        <v>24</v>
      </c>
      <c r="AA760" s="3">
        <v>28</v>
      </c>
      <c r="AB760" s="4">
        <v>351</v>
      </c>
      <c r="AC760" s="4">
        <v>2133.833333</v>
      </c>
      <c r="AD760" s="4" t="str">
        <f t="shared" si="178"/>
        <v>Low Income</v>
      </c>
      <c r="AE760" s="4">
        <v>115022</v>
      </c>
      <c r="AF760" s="18">
        <v>0.32355498700000002</v>
      </c>
      <c r="AG760" s="3">
        <v>0</v>
      </c>
      <c r="AH760" s="3">
        <v>50</v>
      </c>
      <c r="AI760" s="2" t="str">
        <f t="shared" si="179"/>
        <v>Medium Risk</v>
      </c>
    </row>
    <row r="761" spans="1:35" x14ac:dyDescent="0.25">
      <c r="A761" s="6">
        <v>43860</v>
      </c>
      <c r="B761" s="3">
        <v>48</v>
      </c>
      <c r="C761" s="3" t="str">
        <f t="shared" si="165"/>
        <v>Senior</v>
      </c>
      <c r="D761" s="4">
        <v>29047</v>
      </c>
      <c r="E761" s="4">
        <f t="shared" si="166"/>
        <v>29047</v>
      </c>
      <c r="F761" s="3">
        <v>557</v>
      </c>
      <c r="G761" s="3">
        <f t="shared" si="167"/>
        <v>557</v>
      </c>
      <c r="H761" s="3" t="str">
        <f t="shared" si="168"/>
        <v>Good</v>
      </c>
      <c r="I761" s="5" t="s">
        <v>20</v>
      </c>
      <c r="J761" s="2" t="str">
        <f t="shared" si="169"/>
        <v>Employed</v>
      </c>
      <c r="K761" s="2" t="str">
        <f t="shared" si="170"/>
        <v>Employed</v>
      </c>
      <c r="L761" s="2" t="str">
        <f t="shared" si="171"/>
        <v>Employed</v>
      </c>
      <c r="M761" s="5" t="s">
        <v>25</v>
      </c>
      <c r="N761" s="2" t="str">
        <f t="shared" si="172"/>
        <v>Associate</v>
      </c>
      <c r="O761" s="2" t="str">
        <f t="shared" si="173"/>
        <v>Associate</v>
      </c>
      <c r="P761" s="4">
        <v>27694</v>
      </c>
      <c r="Q761" s="4">
        <f t="shared" si="174"/>
        <v>27694</v>
      </c>
      <c r="R761" s="18">
        <f t="shared" si="175"/>
        <v>0.95342031879367917</v>
      </c>
      <c r="S761" s="18" t="str">
        <f t="shared" si="176"/>
        <v>Moderate Borrower</v>
      </c>
      <c r="T761" s="3">
        <v>36</v>
      </c>
      <c r="U761" s="3">
        <f t="shared" si="177"/>
        <v>36</v>
      </c>
      <c r="V761" s="5" t="s">
        <v>22</v>
      </c>
      <c r="W761" s="5" t="s">
        <v>34</v>
      </c>
      <c r="X761" s="4">
        <v>321</v>
      </c>
      <c r="Y761" s="18">
        <v>9.7355861000000002E-2</v>
      </c>
      <c r="Z761" s="5" t="s">
        <v>38</v>
      </c>
      <c r="AA761" s="3">
        <v>18</v>
      </c>
      <c r="AB761" s="4">
        <v>2016</v>
      </c>
      <c r="AC761" s="4">
        <v>2420.583333</v>
      </c>
      <c r="AD761" s="4" t="str">
        <f t="shared" si="178"/>
        <v>Low Income</v>
      </c>
      <c r="AE761" s="4">
        <v>180270</v>
      </c>
      <c r="AF761" s="18">
        <v>0.27515451000000002</v>
      </c>
      <c r="AG761" s="3">
        <v>0</v>
      </c>
      <c r="AH761" s="3">
        <v>60</v>
      </c>
      <c r="AI761" s="2" t="str">
        <f t="shared" si="179"/>
        <v>High Risk</v>
      </c>
    </row>
    <row r="762" spans="1:35" x14ac:dyDescent="0.25">
      <c r="A762" s="6">
        <v>43861</v>
      </c>
      <c r="B762" s="3">
        <v>33</v>
      </c>
      <c r="C762" s="3" t="str">
        <f t="shared" si="165"/>
        <v>Mid</v>
      </c>
      <c r="D762" s="4">
        <v>77016</v>
      </c>
      <c r="E762" s="4">
        <f t="shared" si="166"/>
        <v>77016</v>
      </c>
      <c r="F762" s="3">
        <v>562</v>
      </c>
      <c r="G762" s="3">
        <f t="shared" si="167"/>
        <v>562</v>
      </c>
      <c r="H762" s="3" t="str">
        <f t="shared" si="168"/>
        <v>Good</v>
      </c>
      <c r="I762" s="5" t="s">
        <v>20</v>
      </c>
      <c r="J762" s="2" t="str">
        <f t="shared" si="169"/>
        <v>Employed</v>
      </c>
      <c r="K762" s="2" t="str">
        <f t="shared" si="170"/>
        <v>Employed</v>
      </c>
      <c r="L762" s="2" t="str">
        <f t="shared" si="171"/>
        <v>Employed</v>
      </c>
      <c r="M762" s="5" t="s">
        <v>25</v>
      </c>
      <c r="N762" s="2" t="str">
        <f t="shared" si="172"/>
        <v>Associate</v>
      </c>
      <c r="O762" s="2" t="str">
        <f t="shared" si="173"/>
        <v>Associate</v>
      </c>
      <c r="P762" s="4">
        <v>21197</v>
      </c>
      <c r="Q762" s="4">
        <f t="shared" si="174"/>
        <v>21197</v>
      </c>
      <c r="R762" s="18">
        <f t="shared" si="175"/>
        <v>0.27522852394307679</v>
      </c>
      <c r="S762" s="18" t="str">
        <f t="shared" si="176"/>
        <v>Conservative Borrower</v>
      </c>
      <c r="T762" s="3">
        <v>72</v>
      </c>
      <c r="U762" s="3">
        <f t="shared" si="177"/>
        <v>72</v>
      </c>
      <c r="V762" s="5" t="s">
        <v>44</v>
      </c>
      <c r="W762" s="5" t="s">
        <v>34</v>
      </c>
      <c r="X762" s="4">
        <v>457</v>
      </c>
      <c r="Y762" s="18">
        <v>0.20430158300000001</v>
      </c>
      <c r="Z762" s="5" t="s">
        <v>34</v>
      </c>
      <c r="AA762" s="3">
        <v>23</v>
      </c>
      <c r="AB762" s="4">
        <v>2439</v>
      </c>
      <c r="AC762" s="4">
        <v>6418</v>
      </c>
      <c r="AD762" s="4" t="str">
        <f t="shared" si="178"/>
        <v>Medium Income</v>
      </c>
      <c r="AE762" s="4">
        <v>142999</v>
      </c>
      <c r="AF762" s="18">
        <v>0.22161639599999999</v>
      </c>
      <c r="AG762" s="3">
        <v>0</v>
      </c>
      <c r="AH762" s="3">
        <v>54</v>
      </c>
      <c r="AI762" s="2" t="str">
        <f t="shared" si="179"/>
        <v>Medium Risk</v>
      </c>
    </row>
    <row r="763" spans="1:35" x14ac:dyDescent="0.25">
      <c r="A763" s="6">
        <v>43862</v>
      </c>
      <c r="B763" s="3">
        <v>41</v>
      </c>
      <c r="C763" s="3" t="str">
        <f t="shared" si="165"/>
        <v>Senior</v>
      </c>
      <c r="D763" s="4">
        <v>27639</v>
      </c>
      <c r="E763" s="4">
        <f t="shared" si="166"/>
        <v>27639</v>
      </c>
      <c r="F763" s="3">
        <v>573</v>
      </c>
      <c r="G763" s="3">
        <f t="shared" si="167"/>
        <v>573</v>
      </c>
      <c r="H763" s="3" t="str">
        <f t="shared" si="168"/>
        <v>Good</v>
      </c>
      <c r="I763" s="5" t="s">
        <v>52</v>
      </c>
      <c r="J763" s="2" t="str">
        <f t="shared" si="169"/>
        <v>EMPLOYED</v>
      </c>
      <c r="K763" s="2" t="str">
        <f t="shared" si="170"/>
        <v>Employed</v>
      </c>
      <c r="L763" s="2" t="str">
        <f t="shared" si="171"/>
        <v>Employed</v>
      </c>
      <c r="M763" s="5" t="s">
        <v>32</v>
      </c>
      <c r="N763" s="2" t="str">
        <f t="shared" si="172"/>
        <v>High School</v>
      </c>
      <c r="O763" s="2" t="str">
        <f t="shared" si="173"/>
        <v>High School</v>
      </c>
      <c r="P763" s="4">
        <v>40102</v>
      </c>
      <c r="Q763" s="4">
        <f t="shared" si="174"/>
        <v>40102</v>
      </c>
      <c r="R763" s="18">
        <f t="shared" si="175"/>
        <v>1.4509208003183907</v>
      </c>
      <c r="S763" s="18" t="str">
        <f t="shared" si="176"/>
        <v>Aggressive Borrower</v>
      </c>
      <c r="T763" s="3">
        <v>48</v>
      </c>
      <c r="U763" s="3">
        <f t="shared" si="177"/>
        <v>48</v>
      </c>
      <c r="V763" s="5" t="s">
        <v>26</v>
      </c>
      <c r="W763" s="5" t="s">
        <v>27</v>
      </c>
      <c r="X763" s="4">
        <v>660</v>
      </c>
      <c r="Y763" s="18">
        <v>0.48933743600000001</v>
      </c>
      <c r="Z763" s="5" t="s">
        <v>34</v>
      </c>
      <c r="AA763" s="3">
        <v>20</v>
      </c>
      <c r="AB763" s="4">
        <v>9478</v>
      </c>
      <c r="AC763" s="4">
        <v>2303.25</v>
      </c>
      <c r="AD763" s="4" t="str">
        <f t="shared" si="178"/>
        <v>Low Income</v>
      </c>
      <c r="AE763" s="4">
        <v>8939</v>
      </c>
      <c r="AF763" s="18">
        <v>0.22305181099999999</v>
      </c>
      <c r="AG763" s="3">
        <v>0</v>
      </c>
      <c r="AH763" s="3">
        <v>57</v>
      </c>
      <c r="AI763" s="2" t="str">
        <f t="shared" si="179"/>
        <v>High Risk</v>
      </c>
    </row>
    <row r="764" spans="1:35" x14ac:dyDescent="0.25">
      <c r="A764" s="6">
        <v>43863</v>
      </c>
      <c r="B764" s="3">
        <v>70</v>
      </c>
      <c r="C764" s="3" t="str">
        <f t="shared" si="165"/>
        <v>Old</v>
      </c>
      <c r="D764" s="4">
        <v>49095</v>
      </c>
      <c r="E764" s="4">
        <f t="shared" si="166"/>
        <v>49095</v>
      </c>
      <c r="F764" s="3">
        <v>618</v>
      </c>
      <c r="G764" s="3">
        <f t="shared" si="167"/>
        <v>618</v>
      </c>
      <c r="H764" s="3" t="str">
        <f t="shared" si="168"/>
        <v>Good</v>
      </c>
      <c r="I764" s="5" t="s">
        <v>20</v>
      </c>
      <c r="J764" s="2" t="str">
        <f t="shared" si="169"/>
        <v>Employed</v>
      </c>
      <c r="K764" s="2" t="str">
        <f t="shared" si="170"/>
        <v>Employed</v>
      </c>
      <c r="L764" s="2" t="str">
        <f t="shared" si="171"/>
        <v>Employed</v>
      </c>
      <c r="N764" s="2" t="str">
        <f t="shared" si="172"/>
        <v/>
      </c>
      <c r="O764" s="2" t="str">
        <f t="shared" si="173"/>
        <v>Bachelor</v>
      </c>
      <c r="Q764" s="4">
        <f t="shared" si="174"/>
        <v>24014.413793103449</v>
      </c>
      <c r="R764" s="18">
        <f t="shared" si="175"/>
        <v>0.48914174138106631</v>
      </c>
      <c r="S764" s="18" t="str">
        <f t="shared" si="176"/>
        <v>Conservative Borrower</v>
      </c>
      <c r="T764" s="3">
        <v>48</v>
      </c>
      <c r="U764" s="3">
        <f t="shared" si="177"/>
        <v>48</v>
      </c>
      <c r="V764" s="5" t="s">
        <v>22</v>
      </c>
      <c r="W764" s="5" t="s">
        <v>23</v>
      </c>
      <c r="X764" s="4">
        <v>387</v>
      </c>
      <c r="Y764" s="18">
        <v>0.17903606399999999</v>
      </c>
      <c r="Z764" s="5" t="s">
        <v>34</v>
      </c>
      <c r="AA764" s="3">
        <v>20</v>
      </c>
      <c r="AB764" s="4">
        <v>2226</v>
      </c>
      <c r="AC764" s="4">
        <v>4091.25</v>
      </c>
      <c r="AD764" s="4" t="str">
        <f t="shared" si="178"/>
        <v>Low Income</v>
      </c>
      <c r="AE764" s="4">
        <v>2353</v>
      </c>
      <c r="AF764" s="18">
        <v>0.23530804</v>
      </c>
      <c r="AG764" s="3">
        <v>0</v>
      </c>
      <c r="AH764" s="3">
        <v>50</v>
      </c>
      <c r="AI764" s="2" t="str">
        <f t="shared" si="179"/>
        <v>Medium Risk</v>
      </c>
    </row>
    <row r="765" spans="1:35" x14ac:dyDescent="0.25">
      <c r="A765" s="6">
        <v>43864</v>
      </c>
      <c r="B765" s="3">
        <v>38</v>
      </c>
      <c r="C765" s="3" t="str">
        <f t="shared" si="165"/>
        <v>Mid</v>
      </c>
      <c r="D765" s="4">
        <v>30741</v>
      </c>
      <c r="E765" s="4">
        <f t="shared" si="166"/>
        <v>30741</v>
      </c>
      <c r="F765" s="3">
        <v>516</v>
      </c>
      <c r="G765" s="3">
        <f t="shared" si="167"/>
        <v>516</v>
      </c>
      <c r="H765" s="3" t="str">
        <f t="shared" si="168"/>
        <v>Fair</v>
      </c>
      <c r="I765" s="5" t="s">
        <v>20</v>
      </c>
      <c r="J765" s="2" t="str">
        <f t="shared" si="169"/>
        <v>Employed</v>
      </c>
      <c r="K765" s="2" t="str">
        <f t="shared" si="170"/>
        <v>Employed</v>
      </c>
      <c r="L765" s="2" t="str">
        <f t="shared" si="171"/>
        <v>Employed</v>
      </c>
      <c r="M765" s="5" t="s">
        <v>32</v>
      </c>
      <c r="N765" s="2" t="str">
        <f t="shared" si="172"/>
        <v>High School</v>
      </c>
      <c r="O765" s="2" t="str">
        <f t="shared" si="173"/>
        <v>High School</v>
      </c>
      <c r="P765" s="4">
        <v>13478</v>
      </c>
      <c r="Q765" s="4">
        <f t="shared" si="174"/>
        <v>13478</v>
      </c>
      <c r="R765" s="18">
        <f t="shared" si="175"/>
        <v>0.4384372661917309</v>
      </c>
      <c r="S765" s="18" t="str">
        <f t="shared" si="176"/>
        <v>Conservative Borrower</v>
      </c>
      <c r="T765" s="3">
        <v>96</v>
      </c>
      <c r="U765" s="3">
        <f t="shared" si="177"/>
        <v>96</v>
      </c>
      <c r="V765" s="5" t="s">
        <v>22</v>
      </c>
      <c r="W765" s="5" t="s">
        <v>27</v>
      </c>
      <c r="X765" s="4">
        <v>420</v>
      </c>
      <c r="Y765" s="18">
        <v>0.21115524899999999</v>
      </c>
      <c r="Z765" s="5" t="s">
        <v>24</v>
      </c>
      <c r="AA765" s="3">
        <v>19</v>
      </c>
      <c r="AB765" s="4">
        <v>15372</v>
      </c>
      <c r="AC765" s="4">
        <v>2561.75</v>
      </c>
      <c r="AD765" s="4" t="str">
        <f t="shared" si="178"/>
        <v>Low Income</v>
      </c>
      <c r="AE765" s="4">
        <v>189093</v>
      </c>
      <c r="AF765" s="18">
        <v>0.273306359</v>
      </c>
      <c r="AG765" s="3">
        <v>0</v>
      </c>
      <c r="AH765" s="3">
        <v>49</v>
      </c>
      <c r="AI765" s="2" t="str">
        <f t="shared" si="179"/>
        <v>Medium Risk</v>
      </c>
    </row>
    <row r="766" spans="1:35" x14ac:dyDescent="0.25">
      <c r="A766" s="6">
        <v>43865</v>
      </c>
      <c r="B766" s="3">
        <v>53</v>
      </c>
      <c r="C766" s="3" t="str">
        <f t="shared" si="165"/>
        <v>Senior</v>
      </c>
      <c r="D766" s="4">
        <v>194756</v>
      </c>
      <c r="E766" s="4">
        <f t="shared" si="166"/>
        <v>194756</v>
      </c>
      <c r="F766" s="3">
        <v>483</v>
      </c>
      <c r="G766" s="3">
        <f t="shared" si="167"/>
        <v>483</v>
      </c>
      <c r="H766" s="3" t="str">
        <f t="shared" si="168"/>
        <v>Fair</v>
      </c>
      <c r="I766" s="5" t="s">
        <v>20</v>
      </c>
      <c r="J766" s="2" t="str">
        <f t="shared" si="169"/>
        <v>Employed</v>
      </c>
      <c r="K766" s="2" t="str">
        <f t="shared" si="170"/>
        <v>Employed</v>
      </c>
      <c r="L766" s="2" t="str">
        <f t="shared" si="171"/>
        <v>Employed</v>
      </c>
      <c r="M766" s="5" t="s">
        <v>25</v>
      </c>
      <c r="N766" s="2" t="str">
        <f t="shared" si="172"/>
        <v>Associate</v>
      </c>
      <c r="O766" s="2" t="str">
        <f t="shared" si="173"/>
        <v>Associate</v>
      </c>
      <c r="P766" s="4">
        <v>15258</v>
      </c>
      <c r="Q766" s="4">
        <f t="shared" si="174"/>
        <v>15258</v>
      </c>
      <c r="R766" s="18">
        <f t="shared" si="175"/>
        <v>7.8344184518063631E-2</v>
      </c>
      <c r="S766" s="18" t="str">
        <f t="shared" si="176"/>
        <v>Conservative Borrower</v>
      </c>
      <c r="T766" s="3">
        <v>72</v>
      </c>
      <c r="U766" s="3">
        <f t="shared" si="177"/>
        <v>72</v>
      </c>
      <c r="V766" s="5" t="s">
        <v>22</v>
      </c>
      <c r="W766" s="5" t="s">
        <v>27</v>
      </c>
      <c r="X766" s="4">
        <v>383</v>
      </c>
      <c r="Y766" s="18">
        <v>5.9565337000000003E-2</v>
      </c>
      <c r="Z766" s="5" t="s">
        <v>24</v>
      </c>
      <c r="AA766" s="3">
        <v>16</v>
      </c>
      <c r="AB766" s="4">
        <v>16331</v>
      </c>
      <c r="AC766" s="4">
        <v>8131.1666670000004</v>
      </c>
      <c r="AD766" s="4" t="str">
        <f t="shared" si="178"/>
        <v>Medium Income</v>
      </c>
      <c r="AE766" s="4">
        <v>10982</v>
      </c>
      <c r="AF766" s="18">
        <v>0.271458855</v>
      </c>
      <c r="AG766" s="3">
        <v>1</v>
      </c>
      <c r="AH766" s="3">
        <v>38.4</v>
      </c>
      <c r="AI766" s="2" t="str">
        <f t="shared" si="179"/>
        <v>Low Risk</v>
      </c>
    </row>
    <row r="767" spans="1:35" x14ac:dyDescent="0.25">
      <c r="A767" s="6">
        <v>43866</v>
      </c>
      <c r="B767" s="3">
        <v>31</v>
      </c>
      <c r="C767" s="3" t="str">
        <f t="shared" si="165"/>
        <v>Mid</v>
      </c>
      <c r="D767" s="4">
        <v>116429</v>
      </c>
      <c r="E767" s="4">
        <f t="shared" si="166"/>
        <v>116429</v>
      </c>
      <c r="F767" s="3">
        <v>560</v>
      </c>
      <c r="G767" s="3">
        <f t="shared" si="167"/>
        <v>560</v>
      </c>
      <c r="H767" s="3" t="str">
        <f t="shared" si="168"/>
        <v>Good</v>
      </c>
      <c r="I767" s="5" t="s">
        <v>20</v>
      </c>
      <c r="J767" s="2" t="str">
        <f t="shared" si="169"/>
        <v>Employed</v>
      </c>
      <c r="K767" s="2" t="str">
        <f t="shared" si="170"/>
        <v>Employed</v>
      </c>
      <c r="L767" s="2" t="str">
        <f t="shared" si="171"/>
        <v>Employed</v>
      </c>
      <c r="M767" s="5" t="s">
        <v>21</v>
      </c>
      <c r="N767" s="2" t="str">
        <f t="shared" si="172"/>
        <v>Master</v>
      </c>
      <c r="O767" s="2" t="str">
        <f t="shared" si="173"/>
        <v>Master</v>
      </c>
      <c r="P767" s="4">
        <v>28533</v>
      </c>
      <c r="Q767" s="4">
        <f t="shared" si="174"/>
        <v>28533</v>
      </c>
      <c r="R767" s="18">
        <f t="shared" si="175"/>
        <v>0.24506780956634516</v>
      </c>
      <c r="S767" s="18" t="str">
        <f t="shared" si="176"/>
        <v>Conservative Borrower</v>
      </c>
      <c r="T767" s="3">
        <v>36</v>
      </c>
      <c r="U767" s="3">
        <f t="shared" si="177"/>
        <v>36</v>
      </c>
      <c r="V767" s="5" t="s">
        <v>22</v>
      </c>
      <c r="W767" s="5" t="s">
        <v>27</v>
      </c>
      <c r="X767" s="4">
        <v>498</v>
      </c>
      <c r="Y767" s="18">
        <v>0.33072333700000001</v>
      </c>
      <c r="Z767" s="5" t="s">
        <v>24</v>
      </c>
      <c r="AA767" s="3">
        <v>17</v>
      </c>
      <c r="AB767" s="4">
        <v>8144</v>
      </c>
      <c r="AC767" s="4">
        <v>9702.4166669999995</v>
      </c>
      <c r="AD767" s="4" t="str">
        <f t="shared" si="178"/>
        <v>Medium Income</v>
      </c>
      <c r="AE767" s="4">
        <v>8095</v>
      </c>
      <c r="AF767" s="18">
        <v>0.27367638500000002</v>
      </c>
      <c r="AG767" s="3">
        <v>0</v>
      </c>
      <c r="AH767" s="3">
        <v>58</v>
      </c>
      <c r="AI767" s="2" t="str">
        <f t="shared" si="179"/>
        <v>High Risk</v>
      </c>
    </row>
    <row r="768" spans="1:35" x14ac:dyDescent="0.25">
      <c r="A768" s="6">
        <v>43867</v>
      </c>
      <c r="B768" s="3">
        <v>39</v>
      </c>
      <c r="C768" s="3" t="str">
        <f t="shared" si="165"/>
        <v>Mid</v>
      </c>
      <c r="D768" s="4">
        <v>79670</v>
      </c>
      <c r="E768" s="4">
        <f t="shared" si="166"/>
        <v>79670</v>
      </c>
      <c r="F768" s="3">
        <v>558</v>
      </c>
      <c r="G768" s="3">
        <f t="shared" si="167"/>
        <v>558</v>
      </c>
      <c r="H768" s="3" t="str">
        <f t="shared" si="168"/>
        <v>Good</v>
      </c>
      <c r="I768" s="5" t="s">
        <v>20</v>
      </c>
      <c r="J768" s="2" t="str">
        <f t="shared" si="169"/>
        <v>Employed</v>
      </c>
      <c r="K768" s="2" t="str">
        <f t="shared" si="170"/>
        <v>Employed</v>
      </c>
      <c r="L768" s="2" t="str">
        <f t="shared" si="171"/>
        <v>Employed</v>
      </c>
      <c r="M768" s="5" t="s">
        <v>29</v>
      </c>
      <c r="N768" s="2" t="str">
        <f t="shared" si="172"/>
        <v>Bachelor</v>
      </c>
      <c r="O768" s="2" t="str">
        <f t="shared" si="173"/>
        <v>Bachelor</v>
      </c>
      <c r="P768" s="4">
        <v>15451</v>
      </c>
      <c r="Q768" s="4">
        <f t="shared" si="174"/>
        <v>15451</v>
      </c>
      <c r="R768" s="18">
        <f t="shared" si="175"/>
        <v>0.19393749215513995</v>
      </c>
      <c r="S768" s="18" t="str">
        <f t="shared" si="176"/>
        <v>Conservative Borrower</v>
      </c>
      <c r="T768" s="3">
        <v>60</v>
      </c>
      <c r="U768" s="3">
        <f t="shared" si="177"/>
        <v>60</v>
      </c>
      <c r="V768" s="5" t="s">
        <v>22</v>
      </c>
      <c r="W768" s="5" t="s">
        <v>27</v>
      </c>
      <c r="X768" s="4">
        <v>964</v>
      </c>
      <c r="Y768" s="18">
        <v>0.46137557400000001</v>
      </c>
      <c r="Z768" s="5" t="s">
        <v>38</v>
      </c>
      <c r="AA768" s="3">
        <v>24</v>
      </c>
      <c r="AB768" s="4">
        <v>1861</v>
      </c>
      <c r="AC768" s="4">
        <v>6639.1666670000004</v>
      </c>
      <c r="AD768" s="4" t="str">
        <f t="shared" si="178"/>
        <v>Medium Income</v>
      </c>
      <c r="AE768" s="4">
        <v>21382</v>
      </c>
      <c r="AF768" s="18">
        <v>0.28568085599999998</v>
      </c>
      <c r="AG768" s="3">
        <v>0</v>
      </c>
      <c r="AH768" s="3">
        <v>57</v>
      </c>
      <c r="AI768" s="2" t="str">
        <f t="shared" si="179"/>
        <v>High Risk</v>
      </c>
    </row>
    <row r="769" spans="1:35" x14ac:dyDescent="0.25">
      <c r="A769" s="6">
        <v>43868</v>
      </c>
      <c r="B769" s="3">
        <v>61</v>
      </c>
      <c r="C769" s="3" t="str">
        <f t="shared" si="165"/>
        <v>Old</v>
      </c>
      <c r="D769" s="4">
        <v>54232</v>
      </c>
      <c r="E769" s="4">
        <f t="shared" si="166"/>
        <v>54232</v>
      </c>
      <c r="F769" s="3">
        <v>633</v>
      </c>
      <c r="G769" s="3">
        <f t="shared" si="167"/>
        <v>633</v>
      </c>
      <c r="H769" s="3" t="str">
        <f t="shared" si="168"/>
        <v>Good</v>
      </c>
      <c r="I769" s="5" t="s">
        <v>20</v>
      </c>
      <c r="J769" s="2" t="str">
        <f t="shared" si="169"/>
        <v>Employed</v>
      </c>
      <c r="K769" s="2" t="str">
        <f t="shared" si="170"/>
        <v>Employed</v>
      </c>
      <c r="L769" s="2" t="str">
        <f t="shared" si="171"/>
        <v>Employed</v>
      </c>
      <c r="M769" s="5" t="s">
        <v>29</v>
      </c>
      <c r="N769" s="2" t="str">
        <f t="shared" si="172"/>
        <v>Bachelor</v>
      </c>
      <c r="O769" s="2" t="str">
        <f t="shared" si="173"/>
        <v>Bachelor</v>
      </c>
      <c r="P769" s="4">
        <v>11331</v>
      </c>
      <c r="Q769" s="4">
        <f t="shared" si="174"/>
        <v>11331</v>
      </c>
      <c r="R769" s="18">
        <f t="shared" si="175"/>
        <v>0.2089356837291636</v>
      </c>
      <c r="S769" s="18" t="str">
        <f t="shared" si="176"/>
        <v>Conservative Borrower</v>
      </c>
      <c r="T769" s="3">
        <v>120</v>
      </c>
      <c r="U769" s="3">
        <f t="shared" si="177"/>
        <v>120</v>
      </c>
      <c r="V769" s="5" t="s">
        <v>26</v>
      </c>
      <c r="W769" s="5" t="s">
        <v>27</v>
      </c>
      <c r="X769" s="4">
        <v>190</v>
      </c>
      <c r="Y769" s="18">
        <v>0.19375948100000001</v>
      </c>
      <c r="Z769" s="5" t="s">
        <v>34</v>
      </c>
      <c r="AA769" s="3">
        <v>20</v>
      </c>
      <c r="AB769" s="4">
        <v>6108</v>
      </c>
      <c r="AC769" s="4">
        <v>4519.3333329999996</v>
      </c>
      <c r="AD769" s="4" t="str">
        <f t="shared" si="178"/>
        <v>Low Income</v>
      </c>
      <c r="AE769" s="4">
        <v>8745</v>
      </c>
      <c r="AF769" s="18">
        <v>0.24578627</v>
      </c>
      <c r="AG769" s="3">
        <v>0</v>
      </c>
      <c r="AH769" s="3">
        <v>48</v>
      </c>
      <c r="AI769" s="2" t="str">
        <f t="shared" si="179"/>
        <v>Medium Risk</v>
      </c>
    </row>
    <row r="770" spans="1:35" x14ac:dyDescent="0.25">
      <c r="A770" s="6">
        <v>43869</v>
      </c>
      <c r="B770" s="3">
        <v>32</v>
      </c>
      <c r="C770" s="3" t="str">
        <f t="shared" ref="C770:C833" si="180">IF(B770&lt;25,"Young",IF(B770&lt;40,"Mid",IF(B770&lt;60,"Senior","Old")))</f>
        <v>Mid</v>
      </c>
      <c r="D770" s="4">
        <v>54696</v>
      </c>
      <c r="E770" s="4">
        <f t="shared" ref="E770:E833" si="181">IF(D770="",AC770*12,D770)</f>
        <v>54696</v>
      </c>
      <c r="F770" s="3">
        <v>524</v>
      </c>
      <c r="G770" s="3">
        <f t="shared" ref="G770:G833" si="182">IF(F770="",AVERAGEIF($AA$2:$AA$2648,AA770,$F$2:$F$2648),F770)</f>
        <v>524</v>
      </c>
      <c r="H770" s="3" t="str">
        <f t="shared" ref="H770:H833" si="183">IF(G770&lt;450,"Poor", IF(G770&lt;550,"Fair",IF(G770&lt;650,"Good","Excellent")))</f>
        <v>Fair</v>
      </c>
      <c r="I770" s="5" t="s">
        <v>20</v>
      </c>
      <c r="J770" s="2" t="str">
        <f t="shared" ref="J770:J833" si="184">TRIM(CLEAN(I770))</f>
        <v>Employed</v>
      </c>
      <c r="K770" s="2" t="str">
        <f t="shared" ref="K770:K833" si="185">PROPER(J770)</f>
        <v>Employed</v>
      </c>
      <c r="L770" s="2" t="str">
        <f t="shared" ref="L770:L833" si="186">IF(K770="","Employed",K770)</f>
        <v>Employed</v>
      </c>
      <c r="M770" s="5" t="s">
        <v>25</v>
      </c>
      <c r="N770" s="2" t="str">
        <f t="shared" ref="N770:N833" si="187">TRIM(CLEAN(M770))</f>
        <v>Associate</v>
      </c>
      <c r="O770" s="2" t="str">
        <f t="shared" ref="O770:O833" si="188">IF(N770="","Bachelor",N770)</f>
        <v>Associate</v>
      </c>
      <c r="P770" s="4">
        <v>28156</v>
      </c>
      <c r="Q770" s="4">
        <f t="shared" ref="Q770:Q833" si="189">IF(P770="",(AVERAGEIFS($P$2:$P$2648,$Z$2:$Z$2648,Z770,$AD$2:$AD$2648,AD770)),P770)</f>
        <v>28156</v>
      </c>
      <c r="R770" s="18">
        <f t="shared" ref="R770:R833" si="190">Q770/E770</f>
        <v>0.51477256106479452</v>
      </c>
      <c r="S770" s="18" t="str">
        <f t="shared" ref="S770:S833" si="191">IF(R770 &lt;= 0.5, "Conservative Borrower", IF(R770 &lt;= 1, "Moderate Borrower", "Aggressive Borrower"))</f>
        <v>Moderate Borrower</v>
      </c>
      <c r="T770" s="3">
        <v>72</v>
      </c>
      <c r="U770" s="3">
        <f t="shared" ref="U770:U833" si="192">IF(T770="",AVERAGEIFS($T$2:$T$2648,$Z$2:$Z$2648,Z770,$AD$2:$AD$2648,AD770),T770)</f>
        <v>72</v>
      </c>
      <c r="V770" s="5" t="s">
        <v>22</v>
      </c>
      <c r="W770" s="5" t="s">
        <v>30</v>
      </c>
      <c r="X770" s="4">
        <v>667</v>
      </c>
      <c r="Y770" s="18">
        <v>0.30034792700000001</v>
      </c>
      <c r="Z770" s="5" t="s">
        <v>31</v>
      </c>
      <c r="AA770" s="3">
        <v>20</v>
      </c>
      <c r="AB770" s="4">
        <v>682</v>
      </c>
      <c r="AC770" s="4">
        <v>4558</v>
      </c>
      <c r="AD770" s="4" t="str">
        <f t="shared" ref="AD770:AD833" si="193">IF(AC770&lt;=5000,"Low Income",IF(AC770&lt;=12000,"Medium Income","High Income"))</f>
        <v>Low Income</v>
      </c>
      <c r="AE770" s="4">
        <v>8584</v>
      </c>
      <c r="AF770" s="18">
        <v>0.244058364</v>
      </c>
      <c r="AG770" s="3">
        <v>0</v>
      </c>
      <c r="AH770" s="3">
        <v>54</v>
      </c>
      <c r="AI770" s="2" t="str">
        <f t="shared" ref="AI770:AI833" si="194">IF(AH770&lt;40,"Low Risk", IF(AH770&lt;55,"Medium Risk", IF(AH770&lt;70,"High Risk","Very High Risk")))</f>
        <v>Medium Risk</v>
      </c>
    </row>
    <row r="771" spans="1:35" x14ac:dyDescent="0.25">
      <c r="A771" s="6">
        <v>43870</v>
      </c>
      <c r="B771" s="3">
        <v>61</v>
      </c>
      <c r="C771" s="3" t="str">
        <f t="shared" si="180"/>
        <v>Old</v>
      </c>
      <c r="D771" s="4">
        <v>42007</v>
      </c>
      <c r="E771" s="4">
        <f t="shared" si="181"/>
        <v>42007</v>
      </c>
      <c r="F771" s="3">
        <v>666</v>
      </c>
      <c r="G771" s="3">
        <f t="shared" si="182"/>
        <v>666</v>
      </c>
      <c r="H771" s="3" t="str">
        <f t="shared" si="183"/>
        <v>Excellent</v>
      </c>
      <c r="I771" s="5" t="s">
        <v>20</v>
      </c>
      <c r="J771" s="2" t="str">
        <f t="shared" si="184"/>
        <v>Employed</v>
      </c>
      <c r="K771" s="2" t="str">
        <f t="shared" si="185"/>
        <v>Employed</v>
      </c>
      <c r="L771" s="2" t="str">
        <f t="shared" si="186"/>
        <v>Employed</v>
      </c>
      <c r="M771" s="5" t="s">
        <v>21</v>
      </c>
      <c r="N771" s="2" t="str">
        <f t="shared" si="187"/>
        <v>Master</v>
      </c>
      <c r="O771" s="2" t="str">
        <f t="shared" si="188"/>
        <v>Master</v>
      </c>
      <c r="P771" s="4">
        <v>23732</v>
      </c>
      <c r="Q771" s="4">
        <f t="shared" si="189"/>
        <v>23732</v>
      </c>
      <c r="R771" s="18">
        <f t="shared" si="190"/>
        <v>0.56495346013759606</v>
      </c>
      <c r="S771" s="18" t="str">
        <f t="shared" si="191"/>
        <v>Moderate Borrower</v>
      </c>
      <c r="T771" s="3">
        <v>60</v>
      </c>
      <c r="U771" s="3">
        <f t="shared" si="192"/>
        <v>60</v>
      </c>
      <c r="V771" s="5" t="s">
        <v>22</v>
      </c>
      <c r="W771" s="5" t="s">
        <v>30</v>
      </c>
      <c r="X771" s="4">
        <v>571</v>
      </c>
      <c r="Y771" s="18">
        <v>6.1887897999999997E-2</v>
      </c>
      <c r="Z771" s="5" t="s">
        <v>31</v>
      </c>
      <c r="AA771" s="3">
        <v>28</v>
      </c>
      <c r="AB771" s="4">
        <v>1868</v>
      </c>
      <c r="AC771" s="4">
        <v>3500.583333</v>
      </c>
      <c r="AD771" s="4" t="str">
        <f t="shared" si="193"/>
        <v>Low Income</v>
      </c>
      <c r="AE771" s="4">
        <v>58317</v>
      </c>
      <c r="AF771" s="18">
        <v>0.190541246</v>
      </c>
      <c r="AG771" s="3">
        <v>0</v>
      </c>
      <c r="AH771" s="3">
        <v>46</v>
      </c>
      <c r="AI771" s="2" t="str">
        <f t="shared" si="194"/>
        <v>Medium Risk</v>
      </c>
    </row>
    <row r="772" spans="1:35" x14ac:dyDescent="0.25">
      <c r="A772" s="6">
        <v>43871</v>
      </c>
      <c r="B772" s="3">
        <v>48</v>
      </c>
      <c r="C772" s="3" t="str">
        <f t="shared" si="180"/>
        <v>Senior</v>
      </c>
      <c r="D772" s="4">
        <v>59809</v>
      </c>
      <c r="E772" s="4">
        <f t="shared" si="181"/>
        <v>59809</v>
      </c>
      <c r="G772" s="3">
        <f t="shared" si="182"/>
        <v>579.93124999999998</v>
      </c>
      <c r="H772" s="3" t="str">
        <f t="shared" si="183"/>
        <v>Good</v>
      </c>
      <c r="I772" s="5" t="s">
        <v>20</v>
      </c>
      <c r="J772" s="2" t="str">
        <f t="shared" si="184"/>
        <v>Employed</v>
      </c>
      <c r="K772" s="2" t="str">
        <f t="shared" si="185"/>
        <v>Employed</v>
      </c>
      <c r="L772" s="2" t="str">
        <f t="shared" si="186"/>
        <v>Employed</v>
      </c>
      <c r="M772" s="5" t="s">
        <v>29</v>
      </c>
      <c r="N772" s="2" t="str">
        <f t="shared" si="187"/>
        <v>Bachelor</v>
      </c>
      <c r="O772" s="2" t="str">
        <f t="shared" si="188"/>
        <v>Bachelor</v>
      </c>
      <c r="P772" s="4">
        <v>36871</v>
      </c>
      <c r="Q772" s="4">
        <f t="shared" si="189"/>
        <v>36871</v>
      </c>
      <c r="R772" s="18">
        <f t="shared" si="190"/>
        <v>0.6164791252152686</v>
      </c>
      <c r="S772" s="18" t="str">
        <f t="shared" si="191"/>
        <v>Moderate Borrower</v>
      </c>
      <c r="T772" s="3">
        <v>84</v>
      </c>
      <c r="U772" s="3">
        <f t="shared" si="192"/>
        <v>84</v>
      </c>
      <c r="V772" s="5" t="s">
        <v>22</v>
      </c>
      <c r="W772" s="5" t="s">
        <v>23</v>
      </c>
      <c r="X772" s="4">
        <v>730</v>
      </c>
      <c r="Y772" s="18">
        <v>0.19459933300000001</v>
      </c>
      <c r="Z772" s="5" t="s">
        <v>24</v>
      </c>
      <c r="AA772" s="3">
        <v>27</v>
      </c>
      <c r="AB772" s="4">
        <v>2331</v>
      </c>
      <c r="AC772" s="4">
        <v>4984.0833329999996</v>
      </c>
      <c r="AD772" s="4" t="str">
        <f t="shared" si="193"/>
        <v>Low Income</v>
      </c>
      <c r="AE772" s="4">
        <v>120737</v>
      </c>
      <c r="AF772" s="18">
        <v>0.26523202699999998</v>
      </c>
      <c r="AG772" s="3">
        <v>0</v>
      </c>
      <c r="AH772" s="3">
        <v>46</v>
      </c>
      <c r="AI772" s="2" t="str">
        <f t="shared" si="194"/>
        <v>Medium Risk</v>
      </c>
    </row>
    <row r="773" spans="1:35" x14ac:dyDescent="0.25">
      <c r="A773" s="6">
        <v>43872</v>
      </c>
      <c r="B773" s="3">
        <v>33</v>
      </c>
      <c r="C773" s="3" t="str">
        <f t="shared" si="180"/>
        <v>Mid</v>
      </c>
      <c r="D773" s="4">
        <v>15000</v>
      </c>
      <c r="E773" s="4">
        <f t="shared" si="181"/>
        <v>15000</v>
      </c>
      <c r="F773" s="3">
        <v>504</v>
      </c>
      <c r="G773" s="3">
        <f t="shared" si="182"/>
        <v>504</v>
      </c>
      <c r="H773" s="3" t="str">
        <f t="shared" si="183"/>
        <v>Fair</v>
      </c>
      <c r="I773" s="5" t="s">
        <v>20</v>
      </c>
      <c r="J773" s="2" t="str">
        <f t="shared" si="184"/>
        <v>Employed</v>
      </c>
      <c r="K773" s="2" t="str">
        <f t="shared" si="185"/>
        <v>Employed</v>
      </c>
      <c r="L773" s="2" t="str">
        <f t="shared" si="186"/>
        <v>Employed</v>
      </c>
      <c r="M773" s="5" t="s">
        <v>32</v>
      </c>
      <c r="N773" s="2" t="str">
        <f t="shared" si="187"/>
        <v>High School</v>
      </c>
      <c r="O773" s="2" t="str">
        <f t="shared" si="188"/>
        <v>High School</v>
      </c>
      <c r="P773" s="4">
        <v>13950</v>
      </c>
      <c r="Q773" s="4">
        <f t="shared" si="189"/>
        <v>13950</v>
      </c>
      <c r="R773" s="18">
        <f t="shared" si="190"/>
        <v>0.93</v>
      </c>
      <c r="S773" s="18" t="str">
        <f t="shared" si="191"/>
        <v>Moderate Borrower</v>
      </c>
      <c r="T773" s="3">
        <v>36</v>
      </c>
      <c r="U773" s="3">
        <f t="shared" si="192"/>
        <v>36</v>
      </c>
      <c r="V773" s="5" t="s">
        <v>26</v>
      </c>
      <c r="W773" s="5" t="s">
        <v>34</v>
      </c>
      <c r="X773" s="4">
        <v>713</v>
      </c>
      <c r="Y773" s="18">
        <v>0.18178821100000001</v>
      </c>
      <c r="Z773" s="5" t="s">
        <v>24</v>
      </c>
      <c r="AA773" s="3">
        <v>18</v>
      </c>
      <c r="AB773" s="4">
        <v>4972</v>
      </c>
      <c r="AC773" s="4">
        <v>1250</v>
      </c>
      <c r="AD773" s="4" t="str">
        <f t="shared" si="193"/>
        <v>Low Income</v>
      </c>
      <c r="AE773" s="4">
        <v>341073</v>
      </c>
      <c r="AF773" s="18">
        <v>0.25415856599999997</v>
      </c>
      <c r="AG773" s="3">
        <v>0</v>
      </c>
      <c r="AH773" s="3">
        <v>45</v>
      </c>
      <c r="AI773" s="2" t="str">
        <f t="shared" si="194"/>
        <v>Medium Risk</v>
      </c>
    </row>
    <row r="774" spans="1:35" x14ac:dyDescent="0.25">
      <c r="A774" s="6">
        <v>43873</v>
      </c>
      <c r="B774" s="3">
        <v>47</v>
      </c>
      <c r="C774" s="3" t="str">
        <f t="shared" si="180"/>
        <v>Senior</v>
      </c>
      <c r="D774" s="4">
        <v>45958</v>
      </c>
      <c r="E774" s="4">
        <f t="shared" si="181"/>
        <v>45958</v>
      </c>
      <c r="F774" s="3">
        <v>500</v>
      </c>
      <c r="G774" s="3">
        <f t="shared" si="182"/>
        <v>500</v>
      </c>
      <c r="H774" s="3" t="str">
        <f t="shared" si="183"/>
        <v>Fair</v>
      </c>
      <c r="I774" s="5" t="s">
        <v>20</v>
      </c>
      <c r="J774" s="2" t="str">
        <f t="shared" si="184"/>
        <v>Employed</v>
      </c>
      <c r="K774" s="2" t="str">
        <f t="shared" si="185"/>
        <v>Employed</v>
      </c>
      <c r="L774" s="2" t="str">
        <f t="shared" si="186"/>
        <v>Employed</v>
      </c>
      <c r="M774" s="5" t="s">
        <v>25</v>
      </c>
      <c r="N774" s="2" t="str">
        <f t="shared" si="187"/>
        <v>Associate</v>
      </c>
      <c r="O774" s="2" t="str">
        <f t="shared" si="188"/>
        <v>Associate</v>
      </c>
      <c r="P774" s="4">
        <v>25771</v>
      </c>
      <c r="Q774" s="4">
        <f t="shared" si="189"/>
        <v>25771</v>
      </c>
      <c r="R774" s="18">
        <f t="shared" si="190"/>
        <v>0.56075112058836329</v>
      </c>
      <c r="S774" s="18" t="str">
        <f t="shared" si="191"/>
        <v>Moderate Borrower</v>
      </c>
      <c r="T774" s="3">
        <v>24</v>
      </c>
      <c r="U774" s="3">
        <f t="shared" si="192"/>
        <v>24</v>
      </c>
      <c r="V774" s="5" t="s">
        <v>22</v>
      </c>
      <c r="W774" s="5" t="s">
        <v>27</v>
      </c>
      <c r="X774" s="4">
        <v>554</v>
      </c>
      <c r="Y774" s="18">
        <v>0.148211124</v>
      </c>
      <c r="Z774" s="5" t="s">
        <v>38</v>
      </c>
      <c r="AA774" s="3">
        <v>24</v>
      </c>
      <c r="AB774" s="4">
        <v>15317</v>
      </c>
      <c r="AC774" s="4">
        <v>3829.833333</v>
      </c>
      <c r="AD774" s="4" t="str">
        <f t="shared" si="193"/>
        <v>Low Income</v>
      </c>
      <c r="AE774" s="4">
        <v>2452</v>
      </c>
      <c r="AF774" s="18">
        <v>0.247039701</v>
      </c>
      <c r="AG774" s="3">
        <v>0</v>
      </c>
      <c r="AH774" s="3">
        <v>51</v>
      </c>
      <c r="AI774" s="2" t="str">
        <f t="shared" si="194"/>
        <v>Medium Risk</v>
      </c>
    </row>
    <row r="775" spans="1:35" x14ac:dyDescent="0.25">
      <c r="A775" s="6">
        <v>43874</v>
      </c>
      <c r="B775" s="3">
        <v>51</v>
      </c>
      <c r="C775" s="3" t="str">
        <f t="shared" si="180"/>
        <v>Senior</v>
      </c>
      <c r="D775" s="4">
        <v>64980</v>
      </c>
      <c r="E775" s="4">
        <f t="shared" si="181"/>
        <v>64980</v>
      </c>
      <c r="F775" s="3">
        <v>581</v>
      </c>
      <c r="G775" s="3">
        <f t="shared" si="182"/>
        <v>581</v>
      </c>
      <c r="H775" s="3" t="str">
        <f t="shared" si="183"/>
        <v>Good</v>
      </c>
      <c r="I775" s="5" t="s">
        <v>52</v>
      </c>
      <c r="J775" s="2" t="str">
        <f t="shared" si="184"/>
        <v>EMPLOYED</v>
      </c>
      <c r="K775" s="2" t="str">
        <f t="shared" si="185"/>
        <v>Employed</v>
      </c>
      <c r="L775" s="2" t="str">
        <f t="shared" si="186"/>
        <v>Employed</v>
      </c>
      <c r="M775" s="5" t="s">
        <v>21</v>
      </c>
      <c r="N775" s="2" t="str">
        <f t="shared" si="187"/>
        <v>Master</v>
      </c>
      <c r="O775" s="2" t="str">
        <f t="shared" si="188"/>
        <v>Master</v>
      </c>
      <c r="P775" s="4">
        <v>15346</v>
      </c>
      <c r="Q775" s="4">
        <f t="shared" si="189"/>
        <v>15346</v>
      </c>
      <c r="R775" s="18">
        <f t="shared" si="190"/>
        <v>0.23616497383810403</v>
      </c>
      <c r="S775" s="18" t="str">
        <f t="shared" si="191"/>
        <v>Conservative Borrower</v>
      </c>
      <c r="T775" s="3">
        <v>36</v>
      </c>
      <c r="U775" s="3">
        <f t="shared" si="192"/>
        <v>36</v>
      </c>
      <c r="V775" s="5" t="s">
        <v>26</v>
      </c>
      <c r="W775" s="5" t="s">
        <v>23</v>
      </c>
      <c r="X775" s="4">
        <v>801</v>
      </c>
      <c r="Y775" s="18">
        <v>0.25459322699999998</v>
      </c>
      <c r="Z775" s="5" t="s">
        <v>38</v>
      </c>
      <c r="AA775" s="3">
        <v>14</v>
      </c>
      <c r="AB775" s="4">
        <v>4926</v>
      </c>
      <c r="AC775" s="4">
        <v>5415</v>
      </c>
      <c r="AD775" s="4" t="str">
        <f t="shared" si="193"/>
        <v>Medium Income</v>
      </c>
      <c r="AE775" s="4">
        <v>19686</v>
      </c>
      <c r="AF775" s="18">
        <v>0.200095934</v>
      </c>
      <c r="AG775" s="3">
        <v>1</v>
      </c>
      <c r="AH775" s="3">
        <v>47.2</v>
      </c>
      <c r="AI775" s="2" t="str">
        <f t="shared" si="194"/>
        <v>Medium Risk</v>
      </c>
    </row>
    <row r="776" spans="1:35" x14ac:dyDescent="0.25">
      <c r="A776" s="6">
        <v>43875</v>
      </c>
      <c r="B776" s="3">
        <v>47</v>
      </c>
      <c r="C776" s="3" t="str">
        <f t="shared" si="180"/>
        <v>Senior</v>
      </c>
      <c r="D776" s="4">
        <v>71889</v>
      </c>
      <c r="E776" s="4">
        <f t="shared" si="181"/>
        <v>71889</v>
      </c>
      <c r="F776" s="3">
        <v>625</v>
      </c>
      <c r="G776" s="3">
        <f t="shared" si="182"/>
        <v>625</v>
      </c>
      <c r="H776" s="3" t="str">
        <f t="shared" si="183"/>
        <v>Good</v>
      </c>
      <c r="I776" s="5" t="s">
        <v>33</v>
      </c>
      <c r="J776" s="2" t="str">
        <f t="shared" si="184"/>
        <v>Self-Employed</v>
      </c>
      <c r="K776" s="2" t="str">
        <f t="shared" si="185"/>
        <v>Self-Employed</v>
      </c>
      <c r="L776" s="2" t="str">
        <f t="shared" si="186"/>
        <v>Self-Employed</v>
      </c>
      <c r="N776" s="2" t="str">
        <f t="shared" si="187"/>
        <v/>
      </c>
      <c r="O776" s="2" t="str">
        <f t="shared" si="188"/>
        <v>Bachelor</v>
      </c>
      <c r="Q776" s="4">
        <f t="shared" si="189"/>
        <v>25386.350427350426</v>
      </c>
      <c r="R776" s="18">
        <f t="shared" si="190"/>
        <v>0.35313261315848637</v>
      </c>
      <c r="S776" s="18" t="str">
        <f t="shared" si="191"/>
        <v>Conservative Borrower</v>
      </c>
      <c r="T776" s="3">
        <v>12</v>
      </c>
      <c r="U776" s="3">
        <f t="shared" si="192"/>
        <v>12</v>
      </c>
      <c r="V776" s="5" t="s">
        <v>22</v>
      </c>
      <c r="W776" s="5" t="s">
        <v>27</v>
      </c>
      <c r="X776" s="4">
        <v>1329</v>
      </c>
      <c r="Y776" s="18">
        <v>0.430962075</v>
      </c>
      <c r="Z776" s="5" t="s">
        <v>24</v>
      </c>
      <c r="AA776" s="3">
        <v>22</v>
      </c>
      <c r="AB776" s="4">
        <v>2535</v>
      </c>
      <c r="AC776" s="4">
        <v>5990.75</v>
      </c>
      <c r="AD776" s="4" t="str">
        <f t="shared" si="193"/>
        <v>Medium Income</v>
      </c>
      <c r="AE776" s="4">
        <v>7490</v>
      </c>
      <c r="AF776" s="18">
        <v>0.156543184</v>
      </c>
      <c r="AG776" s="3">
        <v>0</v>
      </c>
      <c r="AH776" s="3">
        <v>57</v>
      </c>
      <c r="AI776" s="2" t="str">
        <f t="shared" si="194"/>
        <v>High Risk</v>
      </c>
    </row>
    <row r="777" spans="1:35" x14ac:dyDescent="0.25">
      <c r="A777" s="6">
        <v>43876</v>
      </c>
      <c r="B777" s="3">
        <v>21</v>
      </c>
      <c r="C777" s="3" t="str">
        <f t="shared" si="180"/>
        <v>Young</v>
      </c>
      <c r="D777" s="4">
        <v>45106</v>
      </c>
      <c r="E777" s="4">
        <f t="shared" si="181"/>
        <v>45106</v>
      </c>
      <c r="F777" s="3">
        <v>455</v>
      </c>
      <c r="G777" s="3">
        <f t="shared" si="182"/>
        <v>455</v>
      </c>
      <c r="H777" s="3" t="str">
        <f t="shared" si="183"/>
        <v>Fair</v>
      </c>
      <c r="I777" s="5" t="s">
        <v>20</v>
      </c>
      <c r="J777" s="2" t="str">
        <f t="shared" si="184"/>
        <v>Employed</v>
      </c>
      <c r="K777" s="2" t="str">
        <f t="shared" si="185"/>
        <v>Employed</v>
      </c>
      <c r="L777" s="2" t="str">
        <f t="shared" si="186"/>
        <v>Employed</v>
      </c>
      <c r="M777" s="5" t="s">
        <v>21</v>
      </c>
      <c r="N777" s="2" t="str">
        <f t="shared" si="187"/>
        <v>Master</v>
      </c>
      <c r="O777" s="2" t="str">
        <f t="shared" si="188"/>
        <v>Master</v>
      </c>
      <c r="P777" s="4">
        <v>30684</v>
      </c>
      <c r="Q777" s="4">
        <f t="shared" si="189"/>
        <v>30684</v>
      </c>
      <c r="R777" s="18">
        <f t="shared" si="190"/>
        <v>0.68026426639471471</v>
      </c>
      <c r="S777" s="18" t="str">
        <f t="shared" si="191"/>
        <v>Moderate Borrower</v>
      </c>
      <c r="T777" s="3">
        <v>96</v>
      </c>
      <c r="U777" s="3">
        <f t="shared" si="192"/>
        <v>96</v>
      </c>
      <c r="V777" s="5" t="s">
        <v>22</v>
      </c>
      <c r="W777" s="5" t="s">
        <v>30</v>
      </c>
      <c r="X777" s="4">
        <v>339</v>
      </c>
      <c r="Y777" s="18">
        <v>0.50587184500000004</v>
      </c>
      <c r="Z777" s="5" t="s">
        <v>24</v>
      </c>
      <c r="AA777" s="3">
        <v>24</v>
      </c>
      <c r="AB777" s="4">
        <v>740</v>
      </c>
      <c r="AC777" s="4">
        <v>3758.833333</v>
      </c>
      <c r="AD777" s="4" t="str">
        <f t="shared" si="193"/>
        <v>Low Income</v>
      </c>
      <c r="AE777" s="4">
        <v>23457</v>
      </c>
      <c r="AF777" s="18">
        <v>0.290231817</v>
      </c>
      <c r="AG777" s="3">
        <v>0</v>
      </c>
      <c r="AH777" s="3">
        <v>58</v>
      </c>
      <c r="AI777" s="2" t="str">
        <f t="shared" si="194"/>
        <v>High Risk</v>
      </c>
    </row>
    <row r="778" spans="1:35" x14ac:dyDescent="0.25">
      <c r="A778" s="6">
        <v>43877</v>
      </c>
      <c r="B778" s="3">
        <v>31</v>
      </c>
      <c r="C778" s="3" t="str">
        <f t="shared" si="180"/>
        <v>Mid</v>
      </c>
      <c r="D778" s="4">
        <v>68799</v>
      </c>
      <c r="E778" s="4">
        <f t="shared" si="181"/>
        <v>68799</v>
      </c>
      <c r="F778" s="3">
        <v>580</v>
      </c>
      <c r="G778" s="3">
        <f t="shared" si="182"/>
        <v>580</v>
      </c>
      <c r="H778" s="3" t="str">
        <f t="shared" si="183"/>
        <v>Good</v>
      </c>
      <c r="I778" s="5" t="s">
        <v>20</v>
      </c>
      <c r="J778" s="2" t="str">
        <f t="shared" si="184"/>
        <v>Employed</v>
      </c>
      <c r="K778" s="2" t="str">
        <f t="shared" si="185"/>
        <v>Employed</v>
      </c>
      <c r="L778" s="2" t="str">
        <f t="shared" si="186"/>
        <v>Employed</v>
      </c>
      <c r="M778" s="5" t="s">
        <v>32</v>
      </c>
      <c r="N778" s="2" t="str">
        <f t="shared" si="187"/>
        <v>High School</v>
      </c>
      <c r="O778" s="2" t="str">
        <f t="shared" si="188"/>
        <v>High School</v>
      </c>
      <c r="Q778" s="4">
        <f t="shared" si="189"/>
        <v>24176.975155279502</v>
      </c>
      <c r="R778" s="18">
        <f t="shared" si="190"/>
        <v>0.35141463037659709</v>
      </c>
      <c r="S778" s="18" t="str">
        <f t="shared" si="191"/>
        <v>Conservative Borrower</v>
      </c>
      <c r="T778" s="3">
        <v>24</v>
      </c>
      <c r="U778" s="3">
        <f t="shared" si="192"/>
        <v>24</v>
      </c>
      <c r="V778" s="5" t="s">
        <v>22</v>
      </c>
      <c r="W778" s="5" t="s">
        <v>27</v>
      </c>
      <c r="X778" s="4">
        <v>329</v>
      </c>
      <c r="Y778" s="18">
        <v>0.31568872999999997</v>
      </c>
      <c r="Z778" s="5" t="s">
        <v>38</v>
      </c>
      <c r="AA778" s="3">
        <v>20</v>
      </c>
      <c r="AB778" s="4">
        <v>6440</v>
      </c>
      <c r="AC778" s="4">
        <v>5733.25</v>
      </c>
      <c r="AD778" s="4" t="str">
        <f t="shared" si="193"/>
        <v>Medium Income</v>
      </c>
      <c r="AE778" s="4">
        <v>157007</v>
      </c>
      <c r="AF778" s="18">
        <v>0.17893961799999999</v>
      </c>
      <c r="AG778" s="3">
        <v>0</v>
      </c>
      <c r="AH778" s="3">
        <v>62</v>
      </c>
      <c r="AI778" s="2" t="str">
        <f t="shared" si="194"/>
        <v>High Risk</v>
      </c>
    </row>
    <row r="779" spans="1:35" x14ac:dyDescent="0.25">
      <c r="A779" s="6">
        <v>43878</v>
      </c>
      <c r="B779" s="3">
        <v>37</v>
      </c>
      <c r="C779" s="3" t="str">
        <f t="shared" si="180"/>
        <v>Mid</v>
      </c>
      <c r="D779" s="4">
        <v>42069</v>
      </c>
      <c r="E779" s="4">
        <f t="shared" si="181"/>
        <v>42069</v>
      </c>
      <c r="F779" s="3">
        <v>635</v>
      </c>
      <c r="G779" s="3">
        <f t="shared" si="182"/>
        <v>635</v>
      </c>
      <c r="H779" s="3" t="str">
        <f t="shared" si="183"/>
        <v>Good</v>
      </c>
      <c r="I779" s="5" t="s">
        <v>20</v>
      </c>
      <c r="J779" s="2" t="str">
        <f t="shared" si="184"/>
        <v>Employed</v>
      </c>
      <c r="K779" s="2" t="str">
        <f t="shared" si="185"/>
        <v>Employed</v>
      </c>
      <c r="L779" s="2" t="str">
        <f t="shared" si="186"/>
        <v>Employed</v>
      </c>
      <c r="M779" s="5" t="s">
        <v>41</v>
      </c>
      <c r="N779" s="2" t="str">
        <f t="shared" si="187"/>
        <v>Doctorate</v>
      </c>
      <c r="O779" s="2" t="str">
        <f t="shared" si="188"/>
        <v>Doctorate</v>
      </c>
      <c r="P779" s="4">
        <v>20705</v>
      </c>
      <c r="Q779" s="4">
        <f t="shared" si="189"/>
        <v>20705</v>
      </c>
      <c r="R779" s="18">
        <f t="shared" si="190"/>
        <v>0.49216762937079561</v>
      </c>
      <c r="S779" s="18" t="str">
        <f t="shared" si="191"/>
        <v>Conservative Borrower</v>
      </c>
      <c r="T779" s="3">
        <v>48</v>
      </c>
      <c r="U779" s="3">
        <f t="shared" si="192"/>
        <v>48</v>
      </c>
      <c r="V779" s="5" t="s">
        <v>44</v>
      </c>
      <c r="W779" s="5" t="s">
        <v>30</v>
      </c>
      <c r="X779" s="4">
        <v>455</v>
      </c>
      <c r="Y779" s="18">
        <v>0.28497497100000002</v>
      </c>
      <c r="Z779" s="5" t="s">
        <v>38</v>
      </c>
      <c r="AA779" s="3">
        <v>21</v>
      </c>
      <c r="AB779" s="4">
        <v>2097</v>
      </c>
      <c r="AC779" s="4">
        <v>3505.75</v>
      </c>
      <c r="AD779" s="4" t="str">
        <f t="shared" si="193"/>
        <v>Low Income</v>
      </c>
      <c r="AE779" s="4">
        <v>7247</v>
      </c>
      <c r="AF779" s="18">
        <v>0.21240017</v>
      </c>
      <c r="AG779" s="3">
        <v>0</v>
      </c>
      <c r="AH779" s="3">
        <v>52</v>
      </c>
      <c r="AI779" s="2" t="str">
        <f t="shared" si="194"/>
        <v>Medium Risk</v>
      </c>
    </row>
    <row r="780" spans="1:35" x14ac:dyDescent="0.25">
      <c r="A780" s="6">
        <v>43879</v>
      </c>
      <c r="B780" s="3">
        <v>39</v>
      </c>
      <c r="C780" s="3" t="str">
        <f t="shared" si="180"/>
        <v>Mid</v>
      </c>
      <c r="D780" s="4">
        <v>64729</v>
      </c>
      <c r="E780" s="4">
        <f t="shared" si="181"/>
        <v>64729</v>
      </c>
      <c r="F780" s="3">
        <v>541</v>
      </c>
      <c r="G780" s="3">
        <f t="shared" si="182"/>
        <v>541</v>
      </c>
      <c r="H780" s="3" t="str">
        <f t="shared" si="183"/>
        <v>Fair</v>
      </c>
      <c r="I780" s="5" t="s">
        <v>20</v>
      </c>
      <c r="J780" s="2" t="str">
        <f t="shared" si="184"/>
        <v>Employed</v>
      </c>
      <c r="K780" s="2" t="str">
        <f t="shared" si="185"/>
        <v>Employed</v>
      </c>
      <c r="L780" s="2" t="str">
        <f t="shared" si="186"/>
        <v>Employed</v>
      </c>
      <c r="M780" s="5" t="s">
        <v>32</v>
      </c>
      <c r="N780" s="2" t="str">
        <f t="shared" si="187"/>
        <v>High School</v>
      </c>
      <c r="O780" s="2" t="str">
        <f t="shared" si="188"/>
        <v>High School</v>
      </c>
      <c r="P780" s="4">
        <v>10316</v>
      </c>
      <c r="Q780" s="4">
        <f t="shared" si="189"/>
        <v>10316</v>
      </c>
      <c r="R780" s="18">
        <f t="shared" si="190"/>
        <v>0.1593721515858425</v>
      </c>
      <c r="S780" s="18" t="str">
        <f t="shared" si="191"/>
        <v>Conservative Borrower</v>
      </c>
      <c r="T780" s="3">
        <v>48</v>
      </c>
      <c r="U780" s="3">
        <f t="shared" si="192"/>
        <v>48</v>
      </c>
      <c r="V780" s="5" t="s">
        <v>22</v>
      </c>
      <c r="W780" s="5" t="s">
        <v>34</v>
      </c>
      <c r="X780" s="4">
        <v>270</v>
      </c>
      <c r="Y780" s="18">
        <v>0.34873098299999999</v>
      </c>
      <c r="Z780" s="5" t="s">
        <v>24</v>
      </c>
      <c r="AA780" s="3">
        <v>19</v>
      </c>
      <c r="AB780" s="4">
        <v>1766</v>
      </c>
      <c r="AC780" s="4">
        <v>5394.0833329999996</v>
      </c>
      <c r="AD780" s="4" t="str">
        <f t="shared" si="193"/>
        <v>Medium Income</v>
      </c>
      <c r="AE780" s="4">
        <v>1977</v>
      </c>
      <c r="AF780" s="18">
        <v>0.207387293</v>
      </c>
      <c r="AG780" s="3">
        <v>0</v>
      </c>
      <c r="AH780" s="3">
        <v>60</v>
      </c>
      <c r="AI780" s="2" t="str">
        <f t="shared" si="194"/>
        <v>High Risk</v>
      </c>
    </row>
    <row r="781" spans="1:35" x14ac:dyDescent="0.25">
      <c r="A781" s="6">
        <v>43880</v>
      </c>
      <c r="B781" s="3">
        <v>47</v>
      </c>
      <c r="C781" s="3" t="str">
        <f t="shared" si="180"/>
        <v>Senior</v>
      </c>
      <c r="E781" s="4">
        <f t="shared" si="181"/>
        <v>51783.999995999999</v>
      </c>
      <c r="F781" s="3">
        <v>571</v>
      </c>
      <c r="G781" s="3">
        <f t="shared" si="182"/>
        <v>571</v>
      </c>
      <c r="H781" s="3" t="str">
        <f t="shared" si="183"/>
        <v>Good</v>
      </c>
      <c r="I781" s="5" t="s">
        <v>20</v>
      </c>
      <c r="J781" s="2" t="str">
        <f t="shared" si="184"/>
        <v>Employed</v>
      </c>
      <c r="K781" s="2" t="str">
        <f t="shared" si="185"/>
        <v>Employed</v>
      </c>
      <c r="L781" s="2" t="str">
        <f t="shared" si="186"/>
        <v>Employed</v>
      </c>
      <c r="M781" s="5" t="s">
        <v>32</v>
      </c>
      <c r="N781" s="2" t="str">
        <f t="shared" si="187"/>
        <v>High School</v>
      </c>
      <c r="O781" s="2" t="str">
        <f t="shared" si="188"/>
        <v>High School</v>
      </c>
      <c r="P781" s="4">
        <v>19531</v>
      </c>
      <c r="Q781" s="4">
        <f t="shared" si="189"/>
        <v>19531</v>
      </c>
      <c r="R781" s="18">
        <f t="shared" si="190"/>
        <v>0.37716283024696146</v>
      </c>
      <c r="S781" s="18" t="str">
        <f t="shared" si="191"/>
        <v>Conservative Borrower</v>
      </c>
      <c r="U781" s="3">
        <f t="shared" si="192"/>
        <v>54.618025751072963</v>
      </c>
      <c r="V781" s="5" t="s">
        <v>35</v>
      </c>
      <c r="W781" s="5" t="s">
        <v>30</v>
      </c>
      <c r="X781" s="4">
        <v>553</v>
      </c>
      <c r="Y781" s="18">
        <v>0.29443555199999999</v>
      </c>
      <c r="Z781" s="5" t="s">
        <v>24</v>
      </c>
      <c r="AA781" s="3">
        <v>32</v>
      </c>
      <c r="AB781" s="4">
        <v>9122</v>
      </c>
      <c r="AC781" s="4">
        <v>4315.3333329999996</v>
      </c>
      <c r="AD781" s="4" t="str">
        <f t="shared" si="193"/>
        <v>Low Income</v>
      </c>
      <c r="AE781" s="4">
        <v>16770</v>
      </c>
      <c r="AF781" s="18">
        <v>0.25352666000000001</v>
      </c>
      <c r="AG781" s="3">
        <v>0</v>
      </c>
      <c r="AH781" s="3">
        <v>51</v>
      </c>
      <c r="AI781" s="2" t="str">
        <f t="shared" si="194"/>
        <v>Medium Risk</v>
      </c>
    </row>
    <row r="782" spans="1:35" x14ac:dyDescent="0.25">
      <c r="A782" s="6">
        <v>43881</v>
      </c>
      <c r="B782" s="3">
        <v>42</v>
      </c>
      <c r="C782" s="3" t="str">
        <f t="shared" si="180"/>
        <v>Senior</v>
      </c>
      <c r="D782" s="4">
        <v>105722</v>
      </c>
      <c r="E782" s="4">
        <f t="shared" si="181"/>
        <v>105722</v>
      </c>
      <c r="F782" s="3">
        <v>541</v>
      </c>
      <c r="G782" s="3">
        <f t="shared" si="182"/>
        <v>541</v>
      </c>
      <c r="H782" s="3" t="str">
        <f t="shared" si="183"/>
        <v>Fair</v>
      </c>
      <c r="I782" s="5" t="s">
        <v>20</v>
      </c>
      <c r="J782" s="2" t="str">
        <f t="shared" si="184"/>
        <v>Employed</v>
      </c>
      <c r="K782" s="2" t="str">
        <f t="shared" si="185"/>
        <v>Employed</v>
      </c>
      <c r="L782" s="2" t="str">
        <f t="shared" si="186"/>
        <v>Employed</v>
      </c>
      <c r="M782" s="5" t="s">
        <v>25</v>
      </c>
      <c r="N782" s="2" t="str">
        <f t="shared" si="187"/>
        <v>Associate</v>
      </c>
      <c r="O782" s="2" t="str">
        <f t="shared" si="188"/>
        <v>Associate</v>
      </c>
      <c r="P782" s="4">
        <v>19896</v>
      </c>
      <c r="Q782" s="4">
        <f t="shared" si="189"/>
        <v>19896</v>
      </c>
      <c r="R782" s="18">
        <f t="shared" si="190"/>
        <v>0.18819167249957436</v>
      </c>
      <c r="S782" s="18" t="str">
        <f t="shared" si="191"/>
        <v>Conservative Borrower</v>
      </c>
      <c r="T782" s="3">
        <v>48</v>
      </c>
      <c r="U782" s="3">
        <f t="shared" si="192"/>
        <v>48</v>
      </c>
      <c r="V782" s="5" t="s">
        <v>26</v>
      </c>
      <c r="W782" s="5" t="s">
        <v>34</v>
      </c>
      <c r="X782" s="4">
        <v>240</v>
      </c>
      <c r="Y782" s="18">
        <v>0.141729039</v>
      </c>
      <c r="Z782" s="5" t="s">
        <v>28</v>
      </c>
      <c r="AA782" s="3">
        <v>20</v>
      </c>
      <c r="AB782" s="4">
        <v>16320</v>
      </c>
      <c r="AC782" s="4">
        <v>8810.1666669999995</v>
      </c>
      <c r="AD782" s="4" t="str">
        <f t="shared" si="193"/>
        <v>Medium Income</v>
      </c>
      <c r="AE782" s="4">
        <v>9760</v>
      </c>
      <c r="AF782" s="18">
        <v>0.244922005</v>
      </c>
      <c r="AG782" s="3">
        <v>1</v>
      </c>
      <c r="AH782" s="3">
        <v>39.200000000000003</v>
      </c>
      <c r="AI782" s="2" t="str">
        <f t="shared" si="194"/>
        <v>Low Risk</v>
      </c>
    </row>
    <row r="783" spans="1:35" x14ac:dyDescent="0.25">
      <c r="A783" s="6">
        <v>43882</v>
      </c>
      <c r="B783" s="3">
        <v>23</v>
      </c>
      <c r="C783" s="3" t="str">
        <f t="shared" si="180"/>
        <v>Young</v>
      </c>
      <c r="D783" s="4">
        <v>72549</v>
      </c>
      <c r="E783" s="4">
        <f t="shared" si="181"/>
        <v>72549</v>
      </c>
      <c r="F783" s="3">
        <v>531</v>
      </c>
      <c r="G783" s="3">
        <f t="shared" si="182"/>
        <v>531</v>
      </c>
      <c r="H783" s="3" t="str">
        <f t="shared" si="183"/>
        <v>Fair</v>
      </c>
      <c r="I783" s="5" t="s">
        <v>33</v>
      </c>
      <c r="J783" s="2" t="str">
        <f t="shared" si="184"/>
        <v>Self-Employed</v>
      </c>
      <c r="K783" s="2" t="str">
        <f t="shared" si="185"/>
        <v>Self-Employed</v>
      </c>
      <c r="L783" s="2" t="str">
        <f t="shared" si="186"/>
        <v>Self-Employed</v>
      </c>
      <c r="M783" s="5" t="s">
        <v>32</v>
      </c>
      <c r="N783" s="2" t="str">
        <f t="shared" si="187"/>
        <v>High School</v>
      </c>
      <c r="O783" s="2" t="str">
        <f t="shared" si="188"/>
        <v>High School</v>
      </c>
      <c r="P783" s="4">
        <v>12297</v>
      </c>
      <c r="Q783" s="4">
        <f t="shared" si="189"/>
        <v>12297</v>
      </c>
      <c r="R783" s="18">
        <f t="shared" si="190"/>
        <v>0.16949923499979325</v>
      </c>
      <c r="S783" s="18" t="str">
        <f t="shared" si="191"/>
        <v>Conservative Borrower</v>
      </c>
      <c r="T783" s="3">
        <v>36</v>
      </c>
      <c r="U783" s="3">
        <f t="shared" si="192"/>
        <v>36</v>
      </c>
      <c r="V783" s="5" t="s">
        <v>22</v>
      </c>
      <c r="W783" s="5" t="s">
        <v>23</v>
      </c>
      <c r="X783" s="4">
        <v>533</v>
      </c>
      <c r="Y783" s="18">
        <v>0.35214097500000002</v>
      </c>
      <c r="Z783" s="5" t="s">
        <v>28</v>
      </c>
      <c r="AA783" s="3">
        <v>21</v>
      </c>
      <c r="AB783" s="4">
        <v>1345</v>
      </c>
      <c r="AC783" s="4">
        <v>6045.75</v>
      </c>
      <c r="AD783" s="4" t="str">
        <f t="shared" si="193"/>
        <v>Medium Income</v>
      </c>
      <c r="AE783" s="4">
        <v>8233</v>
      </c>
      <c r="AF783" s="18">
        <v>0.26259789500000003</v>
      </c>
      <c r="AG783" s="3">
        <v>0</v>
      </c>
      <c r="AH783" s="3">
        <v>79</v>
      </c>
      <c r="AI783" s="2" t="str">
        <f t="shared" si="194"/>
        <v>Very High Risk</v>
      </c>
    </row>
    <row r="784" spans="1:35" x14ac:dyDescent="0.25">
      <c r="A784" s="6">
        <v>43883</v>
      </c>
      <c r="B784" s="3">
        <v>44</v>
      </c>
      <c r="C784" s="3" t="str">
        <f t="shared" si="180"/>
        <v>Senior</v>
      </c>
      <c r="D784" s="4">
        <v>24268</v>
      </c>
      <c r="E784" s="4">
        <f t="shared" si="181"/>
        <v>24268</v>
      </c>
      <c r="F784" s="3">
        <v>537</v>
      </c>
      <c r="G784" s="3">
        <f t="shared" si="182"/>
        <v>537</v>
      </c>
      <c r="H784" s="3" t="str">
        <f t="shared" si="183"/>
        <v>Fair</v>
      </c>
      <c r="I784" s="5" t="s">
        <v>20</v>
      </c>
      <c r="J784" s="2" t="str">
        <f t="shared" si="184"/>
        <v>Employed</v>
      </c>
      <c r="K784" s="2" t="str">
        <f t="shared" si="185"/>
        <v>Employed</v>
      </c>
      <c r="L784" s="2" t="str">
        <f t="shared" si="186"/>
        <v>Employed</v>
      </c>
      <c r="M784" s="5" t="s">
        <v>29</v>
      </c>
      <c r="N784" s="2" t="str">
        <f t="shared" si="187"/>
        <v>Bachelor</v>
      </c>
      <c r="O784" s="2" t="str">
        <f t="shared" si="188"/>
        <v>Bachelor</v>
      </c>
      <c r="P784" s="4">
        <v>7259</v>
      </c>
      <c r="Q784" s="4">
        <f t="shared" si="189"/>
        <v>7259</v>
      </c>
      <c r="R784" s="18">
        <f t="shared" si="190"/>
        <v>0.29911818031976267</v>
      </c>
      <c r="S784" s="18" t="str">
        <f t="shared" si="191"/>
        <v>Conservative Borrower</v>
      </c>
      <c r="T784" s="3">
        <v>60</v>
      </c>
      <c r="U784" s="3">
        <f t="shared" si="192"/>
        <v>60</v>
      </c>
      <c r="V784" s="5" t="s">
        <v>26</v>
      </c>
      <c r="W784" s="5" t="s">
        <v>27</v>
      </c>
      <c r="X784" s="4">
        <v>971</v>
      </c>
      <c r="Y784" s="18">
        <v>0.25930109600000001</v>
      </c>
      <c r="Z784" s="5" t="s">
        <v>24</v>
      </c>
      <c r="AA784" s="3">
        <v>26</v>
      </c>
      <c r="AB784" s="4">
        <v>3351</v>
      </c>
      <c r="AC784" s="4">
        <v>2022.333333</v>
      </c>
      <c r="AD784" s="4" t="str">
        <f t="shared" si="193"/>
        <v>Low Income</v>
      </c>
      <c r="AE784" s="4">
        <v>91835</v>
      </c>
      <c r="AF784" s="18">
        <v>0.210873532</v>
      </c>
      <c r="AG784" s="3">
        <v>0</v>
      </c>
      <c r="AH784" s="3">
        <v>51</v>
      </c>
      <c r="AI784" s="2" t="str">
        <f t="shared" si="194"/>
        <v>Medium Risk</v>
      </c>
    </row>
    <row r="785" spans="1:35" x14ac:dyDescent="0.25">
      <c r="A785" s="6">
        <v>43884</v>
      </c>
      <c r="B785" s="3">
        <v>47</v>
      </c>
      <c r="C785" s="3" t="str">
        <f t="shared" si="180"/>
        <v>Senior</v>
      </c>
      <c r="E785" s="4">
        <f t="shared" si="181"/>
        <v>75848.000004000001</v>
      </c>
      <c r="F785" s="3">
        <v>645</v>
      </c>
      <c r="G785" s="3">
        <f t="shared" si="182"/>
        <v>645</v>
      </c>
      <c r="H785" s="3" t="str">
        <f t="shared" si="183"/>
        <v>Good</v>
      </c>
      <c r="I785" s="5" t="s">
        <v>20</v>
      </c>
      <c r="J785" s="2" t="str">
        <f t="shared" si="184"/>
        <v>Employed</v>
      </c>
      <c r="K785" s="2" t="str">
        <f t="shared" si="185"/>
        <v>Employed</v>
      </c>
      <c r="L785" s="2" t="str">
        <f t="shared" si="186"/>
        <v>Employed</v>
      </c>
      <c r="M785" s="5" t="s">
        <v>21</v>
      </c>
      <c r="N785" s="2" t="str">
        <f t="shared" si="187"/>
        <v>Master</v>
      </c>
      <c r="O785" s="2" t="str">
        <f t="shared" si="188"/>
        <v>Master</v>
      </c>
      <c r="P785" s="4">
        <v>11406</v>
      </c>
      <c r="Q785" s="4">
        <f t="shared" si="189"/>
        <v>11406</v>
      </c>
      <c r="R785" s="18">
        <f t="shared" si="190"/>
        <v>0.15037970677405443</v>
      </c>
      <c r="S785" s="18" t="str">
        <f t="shared" si="191"/>
        <v>Conservative Borrower</v>
      </c>
      <c r="U785" s="3">
        <f t="shared" si="192"/>
        <v>55.043478260869563</v>
      </c>
      <c r="V785" s="5" t="s">
        <v>22</v>
      </c>
      <c r="W785" s="5" t="s">
        <v>23</v>
      </c>
      <c r="X785" s="4">
        <v>188</v>
      </c>
      <c r="Y785" s="18">
        <v>0.56590203400000005</v>
      </c>
      <c r="Z785" s="5" t="s">
        <v>24</v>
      </c>
      <c r="AA785" s="3">
        <v>29</v>
      </c>
      <c r="AB785" s="4">
        <v>1223</v>
      </c>
      <c r="AC785" s="4">
        <v>6320.6666670000004</v>
      </c>
      <c r="AD785" s="4" t="str">
        <f t="shared" si="193"/>
        <v>Medium Income</v>
      </c>
      <c r="AE785" s="4">
        <v>164553</v>
      </c>
      <c r="AF785" s="18">
        <v>0.20463783399999999</v>
      </c>
      <c r="AG785" s="3">
        <v>1</v>
      </c>
      <c r="AH785" s="3">
        <v>40</v>
      </c>
      <c r="AI785" s="2" t="str">
        <f t="shared" si="194"/>
        <v>Medium Risk</v>
      </c>
    </row>
    <row r="786" spans="1:35" x14ac:dyDescent="0.25">
      <c r="A786" s="6">
        <v>43885</v>
      </c>
      <c r="B786" s="3">
        <v>46</v>
      </c>
      <c r="C786" s="3" t="str">
        <f t="shared" si="180"/>
        <v>Senior</v>
      </c>
      <c r="D786" s="4">
        <v>29905</v>
      </c>
      <c r="E786" s="4">
        <f t="shared" si="181"/>
        <v>29905</v>
      </c>
      <c r="F786" s="3">
        <v>606</v>
      </c>
      <c r="G786" s="3">
        <f t="shared" si="182"/>
        <v>606</v>
      </c>
      <c r="H786" s="3" t="str">
        <f t="shared" si="183"/>
        <v>Good</v>
      </c>
      <c r="I786" s="5" t="s">
        <v>20</v>
      </c>
      <c r="J786" s="2" t="str">
        <f t="shared" si="184"/>
        <v>Employed</v>
      </c>
      <c r="K786" s="2" t="str">
        <f t="shared" si="185"/>
        <v>Employed</v>
      </c>
      <c r="L786" s="2" t="str">
        <f t="shared" si="186"/>
        <v>Employed</v>
      </c>
      <c r="M786" s="5" t="s">
        <v>21</v>
      </c>
      <c r="N786" s="2" t="str">
        <f t="shared" si="187"/>
        <v>Master</v>
      </c>
      <c r="O786" s="2" t="str">
        <f t="shared" si="188"/>
        <v>Master</v>
      </c>
      <c r="Q786" s="4">
        <f t="shared" si="189"/>
        <v>24695.307531380753</v>
      </c>
      <c r="R786" s="18">
        <f t="shared" si="190"/>
        <v>0.82579192547670133</v>
      </c>
      <c r="S786" s="18" t="str">
        <f t="shared" si="191"/>
        <v>Moderate Borrower</v>
      </c>
      <c r="T786" s="3">
        <v>48</v>
      </c>
      <c r="U786" s="3">
        <f t="shared" si="192"/>
        <v>48</v>
      </c>
      <c r="V786" s="5" t="s">
        <v>22</v>
      </c>
      <c r="W786" s="5" t="s">
        <v>27</v>
      </c>
      <c r="X786" s="4">
        <v>307</v>
      </c>
      <c r="Y786" s="18">
        <v>0.30744534099999998</v>
      </c>
      <c r="Z786" s="5" t="s">
        <v>24</v>
      </c>
      <c r="AA786" s="3">
        <v>26</v>
      </c>
      <c r="AB786" s="4">
        <v>1496</v>
      </c>
      <c r="AC786" s="4">
        <v>2492.083333</v>
      </c>
      <c r="AD786" s="4" t="str">
        <f t="shared" si="193"/>
        <v>Low Income</v>
      </c>
      <c r="AE786" s="4">
        <v>132289</v>
      </c>
      <c r="AF786" s="18">
        <v>0.20879324399999999</v>
      </c>
      <c r="AG786" s="3">
        <v>0</v>
      </c>
      <c r="AH786" s="3">
        <v>49</v>
      </c>
      <c r="AI786" s="2" t="str">
        <f t="shared" si="194"/>
        <v>Medium Risk</v>
      </c>
    </row>
    <row r="787" spans="1:35" x14ac:dyDescent="0.25">
      <c r="A787" s="6">
        <v>43886</v>
      </c>
      <c r="B787" s="3">
        <v>52</v>
      </c>
      <c r="C787" s="3" t="str">
        <f t="shared" si="180"/>
        <v>Senior</v>
      </c>
      <c r="D787" s="4">
        <v>113542</v>
      </c>
      <c r="E787" s="4">
        <f t="shared" si="181"/>
        <v>113542</v>
      </c>
      <c r="F787" s="3">
        <v>640</v>
      </c>
      <c r="G787" s="3">
        <f t="shared" si="182"/>
        <v>640</v>
      </c>
      <c r="H787" s="3" t="str">
        <f t="shared" si="183"/>
        <v>Good</v>
      </c>
      <c r="J787" s="2" t="str">
        <f t="shared" si="184"/>
        <v/>
      </c>
      <c r="K787" s="2" t="str">
        <f t="shared" si="185"/>
        <v/>
      </c>
      <c r="L787" s="2" t="str">
        <f t="shared" si="186"/>
        <v>Employed</v>
      </c>
      <c r="M787" s="5" t="s">
        <v>29</v>
      </c>
      <c r="N787" s="2" t="str">
        <f t="shared" si="187"/>
        <v>Bachelor</v>
      </c>
      <c r="O787" s="2" t="str">
        <f t="shared" si="188"/>
        <v>Bachelor</v>
      </c>
      <c r="P787" s="4">
        <v>13850</v>
      </c>
      <c r="Q787" s="4">
        <f t="shared" si="189"/>
        <v>13850</v>
      </c>
      <c r="R787" s="18">
        <f t="shared" si="190"/>
        <v>0.12198129326592802</v>
      </c>
      <c r="S787" s="18" t="str">
        <f t="shared" si="191"/>
        <v>Conservative Borrower</v>
      </c>
      <c r="T787" s="3">
        <v>120</v>
      </c>
      <c r="U787" s="3">
        <f t="shared" si="192"/>
        <v>120</v>
      </c>
      <c r="V787" s="5" t="s">
        <v>35</v>
      </c>
      <c r="W787" s="5" t="s">
        <v>23</v>
      </c>
      <c r="X787" s="4">
        <v>267</v>
      </c>
      <c r="Y787" s="18">
        <v>0.25828722199999998</v>
      </c>
      <c r="Z787" s="5" t="s">
        <v>24</v>
      </c>
      <c r="AA787" s="3">
        <v>29</v>
      </c>
      <c r="AB787" s="4">
        <v>1043</v>
      </c>
      <c r="AC787" s="4">
        <v>9461.8333330000005</v>
      </c>
      <c r="AD787" s="4" t="str">
        <f t="shared" si="193"/>
        <v>Medium Income</v>
      </c>
      <c r="AE787" s="4">
        <v>12209</v>
      </c>
      <c r="AF787" s="18">
        <v>0.27254761999999999</v>
      </c>
      <c r="AG787" s="3">
        <v>1</v>
      </c>
      <c r="AH787" s="3">
        <v>37.6</v>
      </c>
      <c r="AI787" s="2" t="str">
        <f t="shared" si="194"/>
        <v>Low Risk</v>
      </c>
    </row>
    <row r="788" spans="1:35" x14ac:dyDescent="0.25">
      <c r="A788" s="6">
        <v>43887</v>
      </c>
      <c r="B788" s="3">
        <v>50</v>
      </c>
      <c r="C788" s="3" t="str">
        <f t="shared" si="180"/>
        <v>Senior</v>
      </c>
      <c r="D788" s="4">
        <v>33001</v>
      </c>
      <c r="E788" s="4">
        <f t="shared" si="181"/>
        <v>33001</v>
      </c>
      <c r="F788" s="3">
        <v>603</v>
      </c>
      <c r="G788" s="3">
        <f t="shared" si="182"/>
        <v>603</v>
      </c>
      <c r="H788" s="3" t="str">
        <f t="shared" si="183"/>
        <v>Good</v>
      </c>
      <c r="I788" s="5" t="s">
        <v>20</v>
      </c>
      <c r="J788" s="2" t="str">
        <f t="shared" si="184"/>
        <v>Employed</v>
      </c>
      <c r="K788" s="2" t="str">
        <f t="shared" si="185"/>
        <v>Employed</v>
      </c>
      <c r="L788" s="2" t="str">
        <f t="shared" si="186"/>
        <v>Employed</v>
      </c>
      <c r="M788" s="5" t="s">
        <v>29</v>
      </c>
      <c r="N788" s="2" t="str">
        <f t="shared" si="187"/>
        <v>Bachelor</v>
      </c>
      <c r="O788" s="2" t="str">
        <f t="shared" si="188"/>
        <v>Bachelor</v>
      </c>
      <c r="P788" s="4">
        <v>15780</v>
      </c>
      <c r="Q788" s="4">
        <f t="shared" si="189"/>
        <v>15780</v>
      </c>
      <c r="R788" s="18">
        <f t="shared" si="190"/>
        <v>0.47816732826277991</v>
      </c>
      <c r="S788" s="18" t="str">
        <f t="shared" si="191"/>
        <v>Conservative Borrower</v>
      </c>
      <c r="T788" s="3">
        <v>36</v>
      </c>
      <c r="U788" s="3">
        <f t="shared" si="192"/>
        <v>36</v>
      </c>
      <c r="V788" s="5" t="s">
        <v>22</v>
      </c>
      <c r="W788" s="5" t="s">
        <v>27</v>
      </c>
      <c r="X788" s="4">
        <v>173</v>
      </c>
      <c r="Y788" s="18">
        <v>0.38562579600000002</v>
      </c>
      <c r="Z788" s="5" t="s">
        <v>24</v>
      </c>
      <c r="AA788" s="3">
        <v>24</v>
      </c>
      <c r="AB788" s="4">
        <v>2189</v>
      </c>
      <c r="AC788" s="4">
        <v>2750.083333</v>
      </c>
      <c r="AD788" s="4" t="str">
        <f t="shared" si="193"/>
        <v>Low Income</v>
      </c>
      <c r="AE788" s="4">
        <v>78564</v>
      </c>
      <c r="AF788" s="18">
        <v>0.18391069199999999</v>
      </c>
      <c r="AG788" s="3">
        <v>0</v>
      </c>
      <c r="AH788" s="3">
        <v>53</v>
      </c>
      <c r="AI788" s="2" t="str">
        <f t="shared" si="194"/>
        <v>Medium Risk</v>
      </c>
    </row>
    <row r="789" spans="1:35" x14ac:dyDescent="0.25">
      <c r="A789" s="6">
        <v>43888</v>
      </c>
      <c r="B789" s="3">
        <v>45</v>
      </c>
      <c r="C789" s="3" t="str">
        <f t="shared" si="180"/>
        <v>Senior</v>
      </c>
      <c r="D789" s="4">
        <v>48423</v>
      </c>
      <c r="E789" s="4">
        <f t="shared" si="181"/>
        <v>48423</v>
      </c>
      <c r="F789" s="3">
        <v>566</v>
      </c>
      <c r="G789" s="3">
        <f t="shared" si="182"/>
        <v>566</v>
      </c>
      <c r="H789" s="3" t="str">
        <f t="shared" si="183"/>
        <v>Good</v>
      </c>
      <c r="I789" s="5" t="s">
        <v>20</v>
      </c>
      <c r="J789" s="2" t="str">
        <f t="shared" si="184"/>
        <v>Employed</v>
      </c>
      <c r="K789" s="2" t="str">
        <f t="shared" si="185"/>
        <v>Employed</v>
      </c>
      <c r="L789" s="2" t="str">
        <f t="shared" si="186"/>
        <v>Employed</v>
      </c>
      <c r="M789" s="5" t="s">
        <v>41</v>
      </c>
      <c r="N789" s="2" t="str">
        <f t="shared" si="187"/>
        <v>Doctorate</v>
      </c>
      <c r="O789" s="2" t="str">
        <f t="shared" si="188"/>
        <v>Doctorate</v>
      </c>
      <c r="P789" s="4">
        <v>30357</v>
      </c>
      <c r="Q789" s="4">
        <f t="shared" si="189"/>
        <v>30357</v>
      </c>
      <c r="R789" s="18">
        <f t="shared" si="190"/>
        <v>0.62691283067963566</v>
      </c>
      <c r="S789" s="18" t="str">
        <f t="shared" si="191"/>
        <v>Moderate Borrower</v>
      </c>
      <c r="T789" s="3">
        <v>96</v>
      </c>
      <c r="U789" s="3">
        <f t="shared" si="192"/>
        <v>96</v>
      </c>
      <c r="V789" s="5" t="s">
        <v>22</v>
      </c>
      <c r="W789" s="5" t="s">
        <v>30</v>
      </c>
      <c r="X789" s="4">
        <v>523</v>
      </c>
      <c r="Y789" s="18">
        <v>0.48514481999999998</v>
      </c>
      <c r="Z789" s="5" t="s">
        <v>38</v>
      </c>
      <c r="AA789" s="3">
        <v>22</v>
      </c>
      <c r="AB789" s="4">
        <v>628</v>
      </c>
      <c r="AC789" s="4">
        <v>4035.25</v>
      </c>
      <c r="AD789" s="4" t="str">
        <f t="shared" si="193"/>
        <v>Low Income</v>
      </c>
      <c r="AE789" s="4">
        <v>57616</v>
      </c>
      <c r="AF789" s="18">
        <v>0.33210444700000002</v>
      </c>
      <c r="AG789" s="3">
        <v>0</v>
      </c>
      <c r="AH789" s="3">
        <v>56</v>
      </c>
      <c r="AI789" s="2" t="str">
        <f t="shared" si="194"/>
        <v>High Risk</v>
      </c>
    </row>
    <row r="790" spans="1:35" x14ac:dyDescent="0.25">
      <c r="A790" s="6">
        <v>43889</v>
      </c>
      <c r="B790" s="3">
        <v>39</v>
      </c>
      <c r="C790" s="3" t="str">
        <f t="shared" si="180"/>
        <v>Mid</v>
      </c>
      <c r="D790" s="4">
        <v>56601</v>
      </c>
      <c r="E790" s="4">
        <f t="shared" si="181"/>
        <v>56601</v>
      </c>
      <c r="F790" s="3">
        <v>484</v>
      </c>
      <c r="G790" s="3">
        <f t="shared" si="182"/>
        <v>484</v>
      </c>
      <c r="H790" s="3" t="str">
        <f t="shared" si="183"/>
        <v>Fair</v>
      </c>
      <c r="I790" s="5" t="s">
        <v>20</v>
      </c>
      <c r="J790" s="2" t="str">
        <f t="shared" si="184"/>
        <v>Employed</v>
      </c>
      <c r="K790" s="2" t="str">
        <f t="shared" si="185"/>
        <v>Employed</v>
      </c>
      <c r="L790" s="2" t="str">
        <f t="shared" si="186"/>
        <v>Employed</v>
      </c>
      <c r="M790" s="5" t="s">
        <v>29</v>
      </c>
      <c r="N790" s="2" t="str">
        <f t="shared" si="187"/>
        <v>Bachelor</v>
      </c>
      <c r="O790" s="2" t="str">
        <f t="shared" si="188"/>
        <v>Bachelor</v>
      </c>
      <c r="P790" s="4">
        <v>10793</v>
      </c>
      <c r="Q790" s="4">
        <f t="shared" si="189"/>
        <v>10793</v>
      </c>
      <c r="R790" s="18">
        <f t="shared" si="190"/>
        <v>0.19068567693150298</v>
      </c>
      <c r="S790" s="18" t="str">
        <f t="shared" si="191"/>
        <v>Conservative Borrower</v>
      </c>
      <c r="T790" s="3">
        <v>36</v>
      </c>
      <c r="U790" s="3">
        <f t="shared" si="192"/>
        <v>36</v>
      </c>
      <c r="V790" s="5" t="s">
        <v>22</v>
      </c>
      <c r="W790" s="5" t="s">
        <v>23</v>
      </c>
      <c r="X790" s="4">
        <v>195</v>
      </c>
      <c r="Y790" s="18">
        <v>0.32705072200000002</v>
      </c>
      <c r="Z790" s="5" t="s">
        <v>28</v>
      </c>
      <c r="AA790" s="3">
        <v>23</v>
      </c>
      <c r="AB790" s="4">
        <v>3583</v>
      </c>
      <c r="AC790" s="4">
        <v>4716.75</v>
      </c>
      <c r="AD790" s="4" t="str">
        <f t="shared" si="193"/>
        <v>Low Income</v>
      </c>
      <c r="AE790" s="4">
        <v>70774</v>
      </c>
      <c r="AF790" s="18">
        <v>0.239913443</v>
      </c>
      <c r="AG790" s="3">
        <v>1</v>
      </c>
      <c r="AH790" s="3">
        <v>50.4</v>
      </c>
      <c r="AI790" s="2" t="str">
        <f t="shared" si="194"/>
        <v>Medium Risk</v>
      </c>
    </row>
    <row r="791" spans="1:35" x14ac:dyDescent="0.25">
      <c r="A791" s="6">
        <v>43890</v>
      </c>
      <c r="B791" s="3">
        <v>20</v>
      </c>
      <c r="C791" s="3" t="str">
        <f t="shared" si="180"/>
        <v>Young</v>
      </c>
      <c r="D791" s="4">
        <v>64133</v>
      </c>
      <c r="E791" s="4">
        <f t="shared" si="181"/>
        <v>64133</v>
      </c>
      <c r="F791" s="3">
        <v>555</v>
      </c>
      <c r="G791" s="3">
        <f t="shared" si="182"/>
        <v>555</v>
      </c>
      <c r="H791" s="3" t="str">
        <f t="shared" si="183"/>
        <v>Good</v>
      </c>
      <c r="I791" s="5" t="s">
        <v>33</v>
      </c>
      <c r="J791" s="2" t="str">
        <f t="shared" si="184"/>
        <v>Self-Employed</v>
      </c>
      <c r="K791" s="2" t="str">
        <f t="shared" si="185"/>
        <v>Self-Employed</v>
      </c>
      <c r="L791" s="2" t="str">
        <f t="shared" si="186"/>
        <v>Self-Employed</v>
      </c>
      <c r="M791" s="5" t="s">
        <v>21</v>
      </c>
      <c r="N791" s="2" t="str">
        <f t="shared" si="187"/>
        <v>Master</v>
      </c>
      <c r="O791" s="2" t="str">
        <f t="shared" si="188"/>
        <v>Master</v>
      </c>
      <c r="P791" s="4">
        <v>30437</v>
      </c>
      <c r="Q791" s="4">
        <f t="shared" si="189"/>
        <v>30437</v>
      </c>
      <c r="R791" s="18">
        <f t="shared" si="190"/>
        <v>0.47459186378307577</v>
      </c>
      <c r="S791" s="18" t="str">
        <f t="shared" si="191"/>
        <v>Conservative Borrower</v>
      </c>
      <c r="T791" s="3">
        <v>60</v>
      </c>
      <c r="U791" s="3">
        <f t="shared" si="192"/>
        <v>60</v>
      </c>
      <c r="V791" s="5" t="s">
        <v>26</v>
      </c>
      <c r="W791" s="5" t="s">
        <v>23</v>
      </c>
      <c r="X791" s="4">
        <v>397</v>
      </c>
      <c r="Y791" s="18">
        <v>0.114994601</v>
      </c>
      <c r="Z791" s="5" t="s">
        <v>28</v>
      </c>
      <c r="AA791" s="3">
        <v>25</v>
      </c>
      <c r="AB791" s="4">
        <v>4167</v>
      </c>
      <c r="AC791" s="4">
        <v>5344.4166670000004</v>
      </c>
      <c r="AD791" s="4" t="str">
        <f t="shared" si="193"/>
        <v>Medium Income</v>
      </c>
      <c r="AE791" s="4">
        <v>100657</v>
      </c>
      <c r="AF791" s="18">
        <v>0.24048868500000001</v>
      </c>
      <c r="AG791" s="3">
        <v>0</v>
      </c>
      <c r="AH791" s="3">
        <v>50</v>
      </c>
      <c r="AI791" s="2" t="str">
        <f t="shared" si="194"/>
        <v>Medium Risk</v>
      </c>
    </row>
    <row r="792" spans="1:35" x14ac:dyDescent="0.25">
      <c r="A792" s="6">
        <v>43891</v>
      </c>
      <c r="B792" s="3">
        <v>45</v>
      </c>
      <c r="C792" s="3" t="str">
        <f t="shared" si="180"/>
        <v>Senior</v>
      </c>
      <c r="D792" s="4">
        <v>63143</v>
      </c>
      <c r="E792" s="4">
        <f t="shared" si="181"/>
        <v>63143</v>
      </c>
      <c r="F792" s="3">
        <v>491</v>
      </c>
      <c r="G792" s="3">
        <f t="shared" si="182"/>
        <v>491</v>
      </c>
      <c r="H792" s="3" t="str">
        <f t="shared" si="183"/>
        <v>Fair</v>
      </c>
      <c r="I792" s="5" t="s">
        <v>20</v>
      </c>
      <c r="J792" s="2" t="str">
        <f t="shared" si="184"/>
        <v>Employed</v>
      </c>
      <c r="K792" s="2" t="str">
        <f t="shared" si="185"/>
        <v>Employed</v>
      </c>
      <c r="L792" s="2" t="str">
        <f t="shared" si="186"/>
        <v>Employed</v>
      </c>
      <c r="M792" s="5" t="s">
        <v>21</v>
      </c>
      <c r="N792" s="2" t="str">
        <f t="shared" si="187"/>
        <v>Master</v>
      </c>
      <c r="O792" s="2" t="str">
        <f t="shared" si="188"/>
        <v>Master</v>
      </c>
      <c r="P792" s="4">
        <v>23351</v>
      </c>
      <c r="Q792" s="4">
        <f t="shared" si="189"/>
        <v>23351</v>
      </c>
      <c r="R792" s="18">
        <f t="shared" si="190"/>
        <v>0.36981138051723866</v>
      </c>
      <c r="S792" s="18" t="str">
        <f t="shared" si="191"/>
        <v>Conservative Borrower</v>
      </c>
      <c r="T792" s="3">
        <v>48</v>
      </c>
      <c r="U792" s="3">
        <f t="shared" si="192"/>
        <v>48</v>
      </c>
      <c r="V792" s="5" t="s">
        <v>22</v>
      </c>
      <c r="W792" s="5" t="s">
        <v>27</v>
      </c>
      <c r="X792" s="4">
        <v>1099</v>
      </c>
      <c r="Y792" s="18">
        <v>0.26272659999999998</v>
      </c>
      <c r="Z792" s="5" t="s">
        <v>24</v>
      </c>
      <c r="AA792" s="3">
        <v>21</v>
      </c>
      <c r="AB792" s="4">
        <v>9378</v>
      </c>
      <c r="AC792" s="4">
        <v>5261.9166670000004</v>
      </c>
      <c r="AD792" s="4" t="str">
        <f t="shared" si="193"/>
        <v>Medium Income</v>
      </c>
      <c r="AE792" s="4">
        <v>57900</v>
      </c>
      <c r="AF792" s="18">
        <v>0.27263513299999997</v>
      </c>
      <c r="AG792" s="3">
        <v>0</v>
      </c>
      <c r="AH792" s="3">
        <v>51</v>
      </c>
      <c r="AI792" s="2" t="str">
        <f t="shared" si="194"/>
        <v>Medium Risk</v>
      </c>
    </row>
    <row r="793" spans="1:35" x14ac:dyDescent="0.25">
      <c r="A793" s="6">
        <v>43892</v>
      </c>
      <c r="B793" s="3">
        <v>42</v>
      </c>
      <c r="C793" s="3" t="str">
        <f t="shared" si="180"/>
        <v>Senior</v>
      </c>
      <c r="D793" s="4">
        <v>72691</v>
      </c>
      <c r="E793" s="4">
        <f t="shared" si="181"/>
        <v>72691</v>
      </c>
      <c r="F793" s="3">
        <v>600</v>
      </c>
      <c r="G793" s="3">
        <f t="shared" si="182"/>
        <v>600</v>
      </c>
      <c r="H793" s="3" t="str">
        <f t="shared" si="183"/>
        <v>Good</v>
      </c>
      <c r="I793" s="5" t="s">
        <v>20</v>
      </c>
      <c r="J793" s="2" t="str">
        <f t="shared" si="184"/>
        <v>Employed</v>
      </c>
      <c r="K793" s="2" t="str">
        <f t="shared" si="185"/>
        <v>Employed</v>
      </c>
      <c r="L793" s="2" t="str">
        <f t="shared" si="186"/>
        <v>Employed</v>
      </c>
      <c r="M793" s="5" t="s">
        <v>32</v>
      </c>
      <c r="N793" s="2" t="str">
        <f t="shared" si="187"/>
        <v>High School</v>
      </c>
      <c r="O793" s="2" t="str">
        <f t="shared" si="188"/>
        <v>High School</v>
      </c>
      <c r="P793" s="4">
        <v>18465</v>
      </c>
      <c r="Q793" s="4">
        <f t="shared" si="189"/>
        <v>18465</v>
      </c>
      <c r="R793" s="18">
        <f t="shared" si="190"/>
        <v>0.25402044269579455</v>
      </c>
      <c r="S793" s="18" t="str">
        <f t="shared" si="191"/>
        <v>Conservative Borrower</v>
      </c>
      <c r="T793" s="3">
        <v>36</v>
      </c>
      <c r="U793" s="3">
        <f t="shared" si="192"/>
        <v>36</v>
      </c>
      <c r="V793" s="5" t="s">
        <v>22</v>
      </c>
      <c r="W793" s="5" t="s">
        <v>27</v>
      </c>
      <c r="X793" s="4">
        <v>329</v>
      </c>
      <c r="Y793" s="18">
        <v>9.7111049000000005E-2</v>
      </c>
      <c r="Z793" s="5" t="s">
        <v>24</v>
      </c>
      <c r="AA793" s="3">
        <v>26</v>
      </c>
      <c r="AB793" s="4">
        <v>5317</v>
      </c>
      <c r="AC793" s="4">
        <v>6057.5833329999996</v>
      </c>
      <c r="AD793" s="4" t="str">
        <f t="shared" si="193"/>
        <v>Medium Income</v>
      </c>
      <c r="AE793" s="4">
        <v>1268</v>
      </c>
      <c r="AF793" s="18">
        <v>0.189750372</v>
      </c>
      <c r="AG793" s="3">
        <v>0</v>
      </c>
      <c r="AH793" s="3">
        <v>64</v>
      </c>
      <c r="AI793" s="2" t="str">
        <f t="shared" si="194"/>
        <v>High Risk</v>
      </c>
    </row>
    <row r="794" spans="1:35" x14ac:dyDescent="0.25">
      <c r="A794" s="6">
        <v>43893</v>
      </c>
      <c r="B794" s="3">
        <v>43</v>
      </c>
      <c r="C794" s="3" t="str">
        <f t="shared" si="180"/>
        <v>Senior</v>
      </c>
      <c r="D794" s="4">
        <v>48897</v>
      </c>
      <c r="E794" s="4">
        <f t="shared" si="181"/>
        <v>48897</v>
      </c>
      <c r="F794" s="3">
        <v>576</v>
      </c>
      <c r="G794" s="3">
        <f t="shared" si="182"/>
        <v>576</v>
      </c>
      <c r="H794" s="3" t="str">
        <f t="shared" si="183"/>
        <v>Good</v>
      </c>
      <c r="I794" s="5" t="s">
        <v>20</v>
      </c>
      <c r="J794" s="2" t="str">
        <f t="shared" si="184"/>
        <v>Employed</v>
      </c>
      <c r="K794" s="2" t="str">
        <f t="shared" si="185"/>
        <v>Employed</v>
      </c>
      <c r="L794" s="2" t="str">
        <f t="shared" si="186"/>
        <v>Employed</v>
      </c>
      <c r="M794" s="5" t="s">
        <v>32</v>
      </c>
      <c r="N794" s="2" t="str">
        <f t="shared" si="187"/>
        <v>High School</v>
      </c>
      <c r="O794" s="2" t="str">
        <f t="shared" si="188"/>
        <v>High School</v>
      </c>
      <c r="P794" s="4">
        <v>22685</v>
      </c>
      <c r="Q794" s="4">
        <f t="shared" si="189"/>
        <v>22685</v>
      </c>
      <c r="R794" s="18">
        <f t="shared" si="190"/>
        <v>0.46393439270302883</v>
      </c>
      <c r="S794" s="18" t="str">
        <f t="shared" si="191"/>
        <v>Conservative Borrower</v>
      </c>
      <c r="T794" s="3">
        <v>60</v>
      </c>
      <c r="U794" s="3">
        <f t="shared" si="192"/>
        <v>60</v>
      </c>
      <c r="V794" s="5" t="s">
        <v>26</v>
      </c>
      <c r="W794" s="5" t="s">
        <v>27</v>
      </c>
      <c r="X794" s="4">
        <v>731</v>
      </c>
      <c r="Y794" s="18">
        <v>0.25675255299999999</v>
      </c>
      <c r="Z794" s="5" t="s">
        <v>38</v>
      </c>
      <c r="AA794" s="3">
        <v>30</v>
      </c>
      <c r="AB794" s="4">
        <v>2640</v>
      </c>
      <c r="AC794" s="4">
        <v>4074.75</v>
      </c>
      <c r="AD794" s="4" t="str">
        <f t="shared" si="193"/>
        <v>Low Income</v>
      </c>
      <c r="AE794" s="4">
        <v>18001</v>
      </c>
      <c r="AF794" s="18">
        <v>0.204351007</v>
      </c>
      <c r="AG794" s="3">
        <v>0</v>
      </c>
      <c r="AH794" s="3">
        <v>58</v>
      </c>
      <c r="AI794" s="2" t="str">
        <f t="shared" si="194"/>
        <v>High Risk</v>
      </c>
    </row>
    <row r="795" spans="1:35" x14ac:dyDescent="0.25">
      <c r="A795" s="6">
        <v>43894</v>
      </c>
      <c r="B795" s="3">
        <v>24</v>
      </c>
      <c r="C795" s="3" t="str">
        <f t="shared" si="180"/>
        <v>Young</v>
      </c>
      <c r="D795" s="4">
        <v>45421</v>
      </c>
      <c r="E795" s="4">
        <f t="shared" si="181"/>
        <v>45421</v>
      </c>
      <c r="F795" s="3">
        <v>492</v>
      </c>
      <c r="G795" s="3">
        <f t="shared" si="182"/>
        <v>492</v>
      </c>
      <c r="H795" s="3" t="str">
        <f t="shared" si="183"/>
        <v>Fair</v>
      </c>
      <c r="I795" s="5" t="s">
        <v>20</v>
      </c>
      <c r="J795" s="2" t="str">
        <f t="shared" si="184"/>
        <v>Employed</v>
      </c>
      <c r="K795" s="2" t="str">
        <f t="shared" si="185"/>
        <v>Employed</v>
      </c>
      <c r="L795" s="2" t="str">
        <f t="shared" si="186"/>
        <v>Employed</v>
      </c>
      <c r="M795" s="5" t="s">
        <v>25</v>
      </c>
      <c r="N795" s="2" t="str">
        <f t="shared" si="187"/>
        <v>Associate</v>
      </c>
      <c r="O795" s="2" t="str">
        <f t="shared" si="188"/>
        <v>Associate</v>
      </c>
      <c r="P795" s="4">
        <v>68603</v>
      </c>
      <c r="Q795" s="4">
        <f t="shared" si="189"/>
        <v>68603</v>
      </c>
      <c r="R795" s="18">
        <f t="shared" si="190"/>
        <v>1.5103806609277648</v>
      </c>
      <c r="S795" s="18" t="str">
        <f t="shared" si="191"/>
        <v>Aggressive Borrower</v>
      </c>
      <c r="T795" s="3">
        <v>60</v>
      </c>
      <c r="U795" s="3">
        <f t="shared" si="192"/>
        <v>60</v>
      </c>
      <c r="V795" s="5" t="s">
        <v>35</v>
      </c>
      <c r="W795" s="5" t="s">
        <v>27</v>
      </c>
      <c r="X795" s="4">
        <v>142</v>
      </c>
      <c r="Y795" s="18">
        <v>0.31927046799999997</v>
      </c>
      <c r="Z795" s="5" t="s">
        <v>31</v>
      </c>
      <c r="AA795" s="3">
        <v>32</v>
      </c>
      <c r="AB795" s="4">
        <v>8969</v>
      </c>
      <c r="AC795" s="4">
        <v>3785.083333</v>
      </c>
      <c r="AD795" s="4" t="str">
        <f t="shared" si="193"/>
        <v>Low Income</v>
      </c>
      <c r="AE795" s="4">
        <v>9718</v>
      </c>
      <c r="AF795" s="18">
        <v>0.30565977599999999</v>
      </c>
      <c r="AG795" s="3">
        <v>0</v>
      </c>
      <c r="AH795" s="3">
        <v>59</v>
      </c>
      <c r="AI795" s="2" t="str">
        <f t="shared" si="194"/>
        <v>High Risk</v>
      </c>
    </row>
    <row r="796" spans="1:35" x14ac:dyDescent="0.25">
      <c r="A796" s="6">
        <v>43895</v>
      </c>
      <c r="B796" s="3">
        <v>27</v>
      </c>
      <c r="C796" s="3" t="str">
        <f t="shared" si="180"/>
        <v>Mid</v>
      </c>
      <c r="D796" s="4">
        <v>19179</v>
      </c>
      <c r="E796" s="4">
        <f t="shared" si="181"/>
        <v>19179</v>
      </c>
      <c r="F796" s="3">
        <v>572</v>
      </c>
      <c r="G796" s="3">
        <f t="shared" si="182"/>
        <v>572</v>
      </c>
      <c r="H796" s="3" t="str">
        <f t="shared" si="183"/>
        <v>Good</v>
      </c>
      <c r="I796" s="5" t="s">
        <v>20</v>
      </c>
      <c r="J796" s="2" t="str">
        <f t="shared" si="184"/>
        <v>Employed</v>
      </c>
      <c r="K796" s="2" t="str">
        <f t="shared" si="185"/>
        <v>Employed</v>
      </c>
      <c r="L796" s="2" t="str">
        <f t="shared" si="186"/>
        <v>Employed</v>
      </c>
      <c r="M796" s="5" t="s">
        <v>21</v>
      </c>
      <c r="N796" s="2" t="str">
        <f t="shared" si="187"/>
        <v>Master</v>
      </c>
      <c r="O796" s="2" t="str">
        <f t="shared" si="188"/>
        <v>Master</v>
      </c>
      <c r="P796" s="4">
        <v>21655</v>
      </c>
      <c r="Q796" s="4">
        <f t="shared" si="189"/>
        <v>21655</v>
      </c>
      <c r="R796" s="18">
        <f t="shared" si="190"/>
        <v>1.1290995359507796</v>
      </c>
      <c r="S796" s="18" t="str">
        <f t="shared" si="191"/>
        <v>Aggressive Borrower</v>
      </c>
      <c r="T796" s="3">
        <v>12</v>
      </c>
      <c r="U796" s="3">
        <f t="shared" si="192"/>
        <v>12</v>
      </c>
      <c r="V796" s="5" t="s">
        <v>35</v>
      </c>
      <c r="W796" s="5" t="s">
        <v>23</v>
      </c>
      <c r="X796" s="4">
        <v>449</v>
      </c>
      <c r="Y796" s="18">
        <v>0.42984800200000001</v>
      </c>
      <c r="Z796" s="5" t="s">
        <v>31</v>
      </c>
      <c r="AA796" s="3">
        <v>28</v>
      </c>
      <c r="AB796" s="4">
        <v>4999</v>
      </c>
      <c r="AC796" s="4">
        <v>1598.25</v>
      </c>
      <c r="AD796" s="4" t="str">
        <f t="shared" si="193"/>
        <v>Low Income</v>
      </c>
      <c r="AE796" s="4">
        <v>2619</v>
      </c>
      <c r="AF796" s="18">
        <v>0.20658011000000001</v>
      </c>
      <c r="AG796" s="3">
        <v>0</v>
      </c>
      <c r="AH796" s="3">
        <v>57</v>
      </c>
      <c r="AI796" s="2" t="str">
        <f t="shared" si="194"/>
        <v>High Risk</v>
      </c>
    </row>
    <row r="797" spans="1:35" x14ac:dyDescent="0.25">
      <c r="A797" s="6">
        <v>43896</v>
      </c>
      <c r="B797" s="3">
        <v>52</v>
      </c>
      <c r="C797" s="3" t="str">
        <f t="shared" si="180"/>
        <v>Senior</v>
      </c>
      <c r="D797" s="4">
        <v>127045</v>
      </c>
      <c r="E797" s="4">
        <f t="shared" si="181"/>
        <v>127045</v>
      </c>
      <c r="F797" s="3">
        <v>648</v>
      </c>
      <c r="G797" s="3">
        <f t="shared" si="182"/>
        <v>648</v>
      </c>
      <c r="H797" s="3" t="str">
        <f t="shared" si="183"/>
        <v>Good</v>
      </c>
      <c r="I797" s="5" t="s">
        <v>20</v>
      </c>
      <c r="J797" s="2" t="str">
        <f t="shared" si="184"/>
        <v>Employed</v>
      </c>
      <c r="K797" s="2" t="str">
        <f t="shared" si="185"/>
        <v>Employed</v>
      </c>
      <c r="L797" s="2" t="str">
        <f t="shared" si="186"/>
        <v>Employed</v>
      </c>
      <c r="M797" s="5" t="s">
        <v>21</v>
      </c>
      <c r="N797" s="2" t="str">
        <f t="shared" si="187"/>
        <v>Master</v>
      </c>
      <c r="O797" s="2" t="str">
        <f t="shared" si="188"/>
        <v>Master</v>
      </c>
      <c r="P797" s="4">
        <v>29195</v>
      </c>
      <c r="Q797" s="4">
        <f t="shared" si="189"/>
        <v>29195</v>
      </c>
      <c r="R797" s="18">
        <f t="shared" si="190"/>
        <v>0.22980046440237711</v>
      </c>
      <c r="S797" s="18" t="str">
        <f t="shared" si="191"/>
        <v>Conservative Borrower</v>
      </c>
      <c r="T797" s="3">
        <v>48</v>
      </c>
      <c r="U797" s="3">
        <f t="shared" si="192"/>
        <v>48</v>
      </c>
      <c r="V797" s="5" t="s">
        <v>22</v>
      </c>
      <c r="W797" s="5" t="s">
        <v>30</v>
      </c>
      <c r="X797" s="4">
        <v>189</v>
      </c>
      <c r="Y797" s="18">
        <v>2.7029340999999998E-2</v>
      </c>
      <c r="Z797" s="5" t="s">
        <v>31</v>
      </c>
      <c r="AA797" s="3">
        <v>28</v>
      </c>
      <c r="AB797" s="4">
        <v>4518</v>
      </c>
      <c r="AC797" s="4">
        <v>10587.083329999999</v>
      </c>
      <c r="AD797" s="4" t="str">
        <f t="shared" si="193"/>
        <v>Medium Income</v>
      </c>
      <c r="AE797" s="4">
        <v>8651</v>
      </c>
      <c r="AF797" s="18">
        <v>0.20578829500000001</v>
      </c>
      <c r="AG797" s="3">
        <v>1</v>
      </c>
      <c r="AH797" s="3">
        <v>35.200000000000003</v>
      </c>
      <c r="AI797" s="2" t="str">
        <f t="shared" si="194"/>
        <v>Low Risk</v>
      </c>
    </row>
    <row r="798" spans="1:35" x14ac:dyDescent="0.25">
      <c r="A798" s="6">
        <v>43897</v>
      </c>
      <c r="B798" s="3">
        <v>39</v>
      </c>
      <c r="C798" s="3" t="str">
        <f t="shared" si="180"/>
        <v>Mid</v>
      </c>
      <c r="D798" s="4">
        <v>43332</v>
      </c>
      <c r="E798" s="4">
        <f t="shared" si="181"/>
        <v>43332</v>
      </c>
      <c r="F798" s="3">
        <v>581</v>
      </c>
      <c r="G798" s="3">
        <f t="shared" si="182"/>
        <v>581</v>
      </c>
      <c r="H798" s="3" t="str">
        <f t="shared" si="183"/>
        <v>Good</v>
      </c>
      <c r="I798" s="5" t="s">
        <v>20</v>
      </c>
      <c r="J798" s="2" t="str">
        <f t="shared" si="184"/>
        <v>Employed</v>
      </c>
      <c r="K798" s="2" t="str">
        <f t="shared" si="185"/>
        <v>Employed</v>
      </c>
      <c r="L798" s="2" t="str">
        <f t="shared" si="186"/>
        <v>Employed</v>
      </c>
      <c r="M798" s="5" t="s">
        <v>29</v>
      </c>
      <c r="N798" s="2" t="str">
        <f t="shared" si="187"/>
        <v>Bachelor</v>
      </c>
      <c r="O798" s="2" t="str">
        <f t="shared" si="188"/>
        <v>Bachelor</v>
      </c>
      <c r="P798" s="4">
        <v>51171</v>
      </c>
      <c r="Q798" s="4">
        <f t="shared" si="189"/>
        <v>51171</v>
      </c>
      <c r="R798" s="18">
        <f t="shared" si="190"/>
        <v>1.1809055663251178</v>
      </c>
      <c r="S798" s="18" t="str">
        <f t="shared" si="191"/>
        <v>Aggressive Borrower</v>
      </c>
      <c r="T798" s="3">
        <v>120</v>
      </c>
      <c r="U798" s="3">
        <f t="shared" si="192"/>
        <v>120</v>
      </c>
      <c r="V798" s="5" t="s">
        <v>22</v>
      </c>
      <c r="W798" s="5" t="s">
        <v>34</v>
      </c>
      <c r="X798" s="4">
        <v>300</v>
      </c>
      <c r="Y798" s="18">
        <v>0.74351641700000004</v>
      </c>
      <c r="Z798" s="5" t="s">
        <v>38</v>
      </c>
      <c r="AA798" s="3">
        <v>21</v>
      </c>
      <c r="AB798" s="4">
        <v>4552</v>
      </c>
      <c r="AC798" s="4">
        <v>3611</v>
      </c>
      <c r="AD798" s="4" t="str">
        <f t="shared" si="193"/>
        <v>Low Income</v>
      </c>
      <c r="AE798" s="4">
        <v>5661</v>
      </c>
      <c r="AF798" s="18">
        <v>0.27072083800000002</v>
      </c>
      <c r="AG798" s="3">
        <v>0</v>
      </c>
      <c r="AH798" s="3">
        <v>58</v>
      </c>
      <c r="AI798" s="2" t="str">
        <f t="shared" si="194"/>
        <v>High Risk</v>
      </c>
    </row>
    <row r="799" spans="1:35" x14ac:dyDescent="0.25">
      <c r="A799" s="6">
        <v>43898</v>
      </c>
      <c r="B799" s="3">
        <v>48</v>
      </c>
      <c r="C799" s="3" t="str">
        <f t="shared" si="180"/>
        <v>Senior</v>
      </c>
      <c r="D799" s="4">
        <v>37298</v>
      </c>
      <c r="E799" s="4">
        <f t="shared" si="181"/>
        <v>37298</v>
      </c>
      <c r="F799" s="3">
        <v>586</v>
      </c>
      <c r="G799" s="3">
        <f t="shared" si="182"/>
        <v>586</v>
      </c>
      <c r="H799" s="3" t="str">
        <f t="shared" si="183"/>
        <v>Good</v>
      </c>
      <c r="I799" s="5" t="s">
        <v>20</v>
      </c>
      <c r="J799" s="2" t="str">
        <f t="shared" si="184"/>
        <v>Employed</v>
      </c>
      <c r="K799" s="2" t="str">
        <f t="shared" si="185"/>
        <v>Employed</v>
      </c>
      <c r="L799" s="2" t="str">
        <f t="shared" si="186"/>
        <v>Employed</v>
      </c>
      <c r="M799" s="5" t="s">
        <v>32</v>
      </c>
      <c r="N799" s="2" t="str">
        <f t="shared" si="187"/>
        <v>High School</v>
      </c>
      <c r="O799" s="2" t="str">
        <f t="shared" si="188"/>
        <v>High School</v>
      </c>
      <c r="P799" s="4">
        <v>26536</v>
      </c>
      <c r="Q799" s="4">
        <f t="shared" si="189"/>
        <v>26536</v>
      </c>
      <c r="R799" s="18">
        <f t="shared" si="190"/>
        <v>0.7114590594669955</v>
      </c>
      <c r="S799" s="18" t="str">
        <f t="shared" si="191"/>
        <v>Moderate Borrower</v>
      </c>
      <c r="T799" s="3">
        <v>24</v>
      </c>
      <c r="U799" s="3">
        <f t="shared" si="192"/>
        <v>24</v>
      </c>
      <c r="V799" s="5" t="s">
        <v>22</v>
      </c>
      <c r="W799" s="5" t="s">
        <v>30</v>
      </c>
      <c r="X799" s="4">
        <v>200</v>
      </c>
      <c r="Y799" s="18">
        <v>0.52366911199999999</v>
      </c>
      <c r="Z799" s="5" t="s">
        <v>24</v>
      </c>
      <c r="AA799" s="3">
        <v>24</v>
      </c>
      <c r="AB799" s="4">
        <v>672</v>
      </c>
      <c r="AC799" s="4">
        <v>3108.166667</v>
      </c>
      <c r="AD799" s="4" t="str">
        <f t="shared" si="193"/>
        <v>Low Income</v>
      </c>
      <c r="AE799" s="4">
        <v>1029</v>
      </c>
      <c r="AF799" s="18">
        <v>0.183920062</v>
      </c>
      <c r="AG799" s="3">
        <v>0</v>
      </c>
      <c r="AH799" s="3">
        <v>60</v>
      </c>
      <c r="AI799" s="2" t="str">
        <f t="shared" si="194"/>
        <v>High Risk</v>
      </c>
    </row>
    <row r="800" spans="1:35" x14ac:dyDescent="0.25">
      <c r="A800" s="6">
        <v>43899</v>
      </c>
      <c r="B800" s="3">
        <v>40</v>
      </c>
      <c r="C800" s="3" t="str">
        <f t="shared" si="180"/>
        <v>Senior</v>
      </c>
      <c r="D800" s="4">
        <v>144902</v>
      </c>
      <c r="E800" s="4">
        <f t="shared" si="181"/>
        <v>144902</v>
      </c>
      <c r="F800" s="3">
        <v>602</v>
      </c>
      <c r="G800" s="3">
        <f t="shared" si="182"/>
        <v>602</v>
      </c>
      <c r="H800" s="3" t="str">
        <f t="shared" si="183"/>
        <v>Good</v>
      </c>
      <c r="I800" s="5" t="s">
        <v>45</v>
      </c>
      <c r="J800" s="2" t="str">
        <f t="shared" si="184"/>
        <v>Unemployed</v>
      </c>
      <c r="K800" s="2" t="str">
        <f t="shared" si="185"/>
        <v>Unemployed</v>
      </c>
      <c r="L800" s="2" t="str">
        <f t="shared" si="186"/>
        <v>Unemployed</v>
      </c>
      <c r="M800" s="5" t="s">
        <v>32</v>
      </c>
      <c r="N800" s="2" t="str">
        <f t="shared" si="187"/>
        <v>High School</v>
      </c>
      <c r="O800" s="2" t="str">
        <f t="shared" si="188"/>
        <v>High School</v>
      </c>
      <c r="Q800" s="4">
        <f t="shared" si="189"/>
        <v>23364.275862068964</v>
      </c>
      <c r="R800" s="18">
        <f t="shared" si="190"/>
        <v>0.16124191427357085</v>
      </c>
      <c r="S800" s="18" t="str">
        <f t="shared" si="191"/>
        <v>Conservative Borrower</v>
      </c>
      <c r="T800" s="3">
        <v>48</v>
      </c>
      <c r="U800" s="3">
        <f t="shared" si="192"/>
        <v>48</v>
      </c>
      <c r="V800" s="5" t="s">
        <v>22</v>
      </c>
      <c r="W800" s="5" t="s">
        <v>27</v>
      </c>
      <c r="X800" s="4">
        <v>576</v>
      </c>
      <c r="Y800" s="18">
        <v>0.40852539700000001</v>
      </c>
      <c r="Z800" s="5" t="s">
        <v>28</v>
      </c>
      <c r="AA800" s="3">
        <v>20</v>
      </c>
      <c r="AB800" s="4">
        <v>1541</v>
      </c>
      <c r="AC800" s="4">
        <v>12075.166670000001</v>
      </c>
      <c r="AD800" s="4" t="str">
        <f t="shared" si="193"/>
        <v>High Income</v>
      </c>
      <c r="AE800" s="4">
        <v>93047</v>
      </c>
      <c r="AF800" s="18">
        <v>0.232365557</v>
      </c>
      <c r="AG800" s="3">
        <v>1</v>
      </c>
      <c r="AH800" s="3">
        <v>40.799999999999997</v>
      </c>
      <c r="AI800" s="2" t="str">
        <f t="shared" si="194"/>
        <v>Medium Risk</v>
      </c>
    </row>
    <row r="801" spans="1:35" x14ac:dyDescent="0.25">
      <c r="A801" s="6">
        <v>43900</v>
      </c>
      <c r="B801" s="3">
        <v>40</v>
      </c>
      <c r="C801" s="3" t="str">
        <f t="shared" si="180"/>
        <v>Senior</v>
      </c>
      <c r="D801" s="4">
        <v>15000</v>
      </c>
      <c r="E801" s="4">
        <f t="shared" si="181"/>
        <v>15000</v>
      </c>
      <c r="F801" s="3">
        <v>648</v>
      </c>
      <c r="G801" s="3">
        <f t="shared" si="182"/>
        <v>648</v>
      </c>
      <c r="H801" s="3" t="str">
        <f t="shared" si="183"/>
        <v>Good</v>
      </c>
      <c r="J801" s="2" t="str">
        <f t="shared" si="184"/>
        <v/>
      </c>
      <c r="K801" s="2" t="str">
        <f t="shared" si="185"/>
        <v/>
      </c>
      <c r="L801" s="2" t="str">
        <f t="shared" si="186"/>
        <v>Employed</v>
      </c>
      <c r="M801" s="5" t="s">
        <v>41</v>
      </c>
      <c r="N801" s="2" t="str">
        <f t="shared" si="187"/>
        <v>Doctorate</v>
      </c>
      <c r="O801" s="2" t="str">
        <f t="shared" si="188"/>
        <v>Doctorate</v>
      </c>
      <c r="P801" s="4">
        <v>13830</v>
      </c>
      <c r="Q801" s="4">
        <f t="shared" si="189"/>
        <v>13830</v>
      </c>
      <c r="R801" s="18">
        <f t="shared" si="190"/>
        <v>0.92200000000000004</v>
      </c>
      <c r="S801" s="18" t="str">
        <f t="shared" si="191"/>
        <v>Moderate Borrower</v>
      </c>
      <c r="T801" s="3">
        <v>24</v>
      </c>
      <c r="U801" s="3">
        <f t="shared" si="192"/>
        <v>24</v>
      </c>
      <c r="V801" s="5" t="s">
        <v>22</v>
      </c>
      <c r="W801" s="5" t="s">
        <v>27</v>
      </c>
      <c r="X801" s="4">
        <v>660</v>
      </c>
      <c r="Y801" s="18">
        <v>0.36818526000000001</v>
      </c>
      <c r="Z801" s="5" t="s">
        <v>24</v>
      </c>
      <c r="AA801" s="3">
        <v>31</v>
      </c>
      <c r="AB801" s="4">
        <v>2615</v>
      </c>
      <c r="AC801" s="4">
        <v>1250</v>
      </c>
      <c r="AD801" s="4" t="str">
        <f t="shared" si="193"/>
        <v>Low Income</v>
      </c>
      <c r="AE801" s="4">
        <v>7770</v>
      </c>
      <c r="AF801" s="18">
        <v>0.170681427</v>
      </c>
      <c r="AG801" s="3">
        <v>0</v>
      </c>
      <c r="AH801" s="3">
        <v>61</v>
      </c>
      <c r="AI801" s="2" t="str">
        <f t="shared" si="194"/>
        <v>High Risk</v>
      </c>
    </row>
    <row r="802" spans="1:35" x14ac:dyDescent="0.25">
      <c r="A802" s="6">
        <v>43901</v>
      </c>
      <c r="B802" s="3">
        <v>51</v>
      </c>
      <c r="C802" s="3" t="str">
        <f t="shared" si="180"/>
        <v>Senior</v>
      </c>
      <c r="D802" s="4">
        <v>43453</v>
      </c>
      <c r="E802" s="4">
        <f t="shared" si="181"/>
        <v>43453</v>
      </c>
      <c r="F802" s="3">
        <v>548</v>
      </c>
      <c r="G802" s="3">
        <f t="shared" si="182"/>
        <v>548</v>
      </c>
      <c r="H802" s="3" t="str">
        <f t="shared" si="183"/>
        <v>Fair</v>
      </c>
      <c r="J802" s="2" t="str">
        <f t="shared" si="184"/>
        <v/>
      </c>
      <c r="K802" s="2" t="str">
        <f t="shared" si="185"/>
        <v/>
      </c>
      <c r="L802" s="2" t="str">
        <f t="shared" si="186"/>
        <v>Employed</v>
      </c>
      <c r="M802" s="5" t="s">
        <v>25</v>
      </c>
      <c r="N802" s="2" t="str">
        <f t="shared" si="187"/>
        <v>Associate</v>
      </c>
      <c r="O802" s="2" t="str">
        <f t="shared" si="188"/>
        <v>Associate</v>
      </c>
      <c r="P802" s="4">
        <v>56245</v>
      </c>
      <c r="Q802" s="4">
        <f t="shared" si="189"/>
        <v>56245</v>
      </c>
      <c r="R802" s="18">
        <f t="shared" si="190"/>
        <v>1.2943870388695833</v>
      </c>
      <c r="S802" s="18" t="str">
        <f t="shared" si="191"/>
        <v>Aggressive Borrower</v>
      </c>
      <c r="T802" s="3">
        <v>48</v>
      </c>
      <c r="U802" s="3">
        <f t="shared" si="192"/>
        <v>48</v>
      </c>
      <c r="V802" s="5" t="s">
        <v>22</v>
      </c>
      <c r="W802" s="5" t="s">
        <v>34</v>
      </c>
      <c r="X802" s="4">
        <v>582</v>
      </c>
      <c r="Y802" s="18">
        <v>0.17863316200000001</v>
      </c>
      <c r="Z802" s="5" t="s">
        <v>24</v>
      </c>
      <c r="AA802" s="3">
        <v>20</v>
      </c>
      <c r="AB802" s="4">
        <v>10243</v>
      </c>
      <c r="AC802" s="4">
        <v>3621.083333</v>
      </c>
      <c r="AD802" s="4" t="str">
        <f t="shared" si="193"/>
        <v>Low Income</v>
      </c>
      <c r="AE802" s="4">
        <v>4671</v>
      </c>
      <c r="AF802" s="18">
        <v>0.22179599999999999</v>
      </c>
      <c r="AG802" s="3">
        <v>0</v>
      </c>
      <c r="AH802" s="3">
        <v>60</v>
      </c>
      <c r="AI802" s="2" t="str">
        <f t="shared" si="194"/>
        <v>High Risk</v>
      </c>
    </row>
    <row r="803" spans="1:35" x14ac:dyDescent="0.25">
      <c r="A803" s="6">
        <v>43902</v>
      </c>
      <c r="B803" s="3">
        <v>33</v>
      </c>
      <c r="C803" s="3" t="str">
        <f t="shared" si="180"/>
        <v>Mid</v>
      </c>
      <c r="E803" s="4">
        <f t="shared" si="181"/>
        <v>15000</v>
      </c>
      <c r="G803" s="3">
        <f t="shared" si="182"/>
        <v>572.4019138755981</v>
      </c>
      <c r="H803" s="3" t="str">
        <f t="shared" si="183"/>
        <v>Good</v>
      </c>
      <c r="I803" s="5" t="s">
        <v>20</v>
      </c>
      <c r="J803" s="2" t="str">
        <f t="shared" si="184"/>
        <v>Employed</v>
      </c>
      <c r="K803" s="2" t="str">
        <f t="shared" si="185"/>
        <v>Employed</v>
      </c>
      <c r="L803" s="2" t="str">
        <f t="shared" si="186"/>
        <v>Employed</v>
      </c>
      <c r="M803" s="5" t="s">
        <v>29</v>
      </c>
      <c r="N803" s="2" t="str">
        <f t="shared" si="187"/>
        <v>Bachelor</v>
      </c>
      <c r="O803" s="2" t="str">
        <f t="shared" si="188"/>
        <v>Bachelor</v>
      </c>
      <c r="P803" s="4">
        <v>16285</v>
      </c>
      <c r="Q803" s="4">
        <f t="shared" si="189"/>
        <v>16285</v>
      </c>
      <c r="R803" s="18">
        <f t="shared" si="190"/>
        <v>1.0856666666666666</v>
      </c>
      <c r="S803" s="18" t="str">
        <f t="shared" si="191"/>
        <v>Aggressive Borrower</v>
      </c>
      <c r="U803" s="3">
        <f t="shared" si="192"/>
        <v>53.018181818181816</v>
      </c>
      <c r="V803" s="5" t="s">
        <v>26</v>
      </c>
      <c r="W803" s="5" t="s">
        <v>23</v>
      </c>
      <c r="X803" s="4">
        <v>587</v>
      </c>
      <c r="Y803" s="18">
        <v>0.15286886999999999</v>
      </c>
      <c r="Z803" s="5" t="s">
        <v>28</v>
      </c>
      <c r="AA803" s="3">
        <v>24</v>
      </c>
      <c r="AB803" s="4">
        <v>672</v>
      </c>
      <c r="AC803" s="4">
        <v>1250</v>
      </c>
      <c r="AD803" s="4" t="str">
        <f t="shared" si="193"/>
        <v>Low Income</v>
      </c>
      <c r="AE803" s="4">
        <v>237077</v>
      </c>
      <c r="AF803" s="18">
        <v>0.187973631</v>
      </c>
      <c r="AG803" s="3">
        <v>0</v>
      </c>
      <c r="AH803" s="3">
        <v>51</v>
      </c>
      <c r="AI803" s="2" t="str">
        <f t="shared" si="194"/>
        <v>Medium Risk</v>
      </c>
    </row>
    <row r="804" spans="1:35" x14ac:dyDescent="0.25">
      <c r="A804" s="6">
        <v>43903</v>
      </c>
      <c r="B804" s="3">
        <v>41</v>
      </c>
      <c r="C804" s="3" t="str">
        <f t="shared" si="180"/>
        <v>Senior</v>
      </c>
      <c r="D804" s="4">
        <v>71226</v>
      </c>
      <c r="E804" s="4">
        <f t="shared" si="181"/>
        <v>71226</v>
      </c>
      <c r="F804" s="3">
        <v>611</v>
      </c>
      <c r="G804" s="3">
        <f t="shared" si="182"/>
        <v>611</v>
      </c>
      <c r="H804" s="3" t="str">
        <f t="shared" si="183"/>
        <v>Good</v>
      </c>
      <c r="I804" s="5" t="s">
        <v>20</v>
      </c>
      <c r="J804" s="2" t="str">
        <f t="shared" si="184"/>
        <v>Employed</v>
      </c>
      <c r="K804" s="2" t="str">
        <f t="shared" si="185"/>
        <v>Employed</v>
      </c>
      <c r="L804" s="2" t="str">
        <f t="shared" si="186"/>
        <v>Employed</v>
      </c>
      <c r="M804" s="5" t="s">
        <v>21</v>
      </c>
      <c r="N804" s="2" t="str">
        <f t="shared" si="187"/>
        <v>Master</v>
      </c>
      <c r="O804" s="2" t="str">
        <f t="shared" si="188"/>
        <v>Master</v>
      </c>
      <c r="P804" s="4">
        <v>50357</v>
      </c>
      <c r="Q804" s="4">
        <f t="shared" si="189"/>
        <v>50357</v>
      </c>
      <c r="R804" s="18">
        <f t="shared" si="190"/>
        <v>0.70700306068008878</v>
      </c>
      <c r="S804" s="18" t="str">
        <f t="shared" si="191"/>
        <v>Moderate Borrower</v>
      </c>
      <c r="T804" s="3">
        <v>84</v>
      </c>
      <c r="U804" s="3">
        <f t="shared" si="192"/>
        <v>84</v>
      </c>
      <c r="V804" s="5" t="s">
        <v>35</v>
      </c>
      <c r="W804" s="5" t="s">
        <v>30</v>
      </c>
      <c r="X804" s="4">
        <v>565</v>
      </c>
      <c r="Y804" s="18">
        <v>4.2004608999999998E-2</v>
      </c>
      <c r="Z804" s="5" t="s">
        <v>31</v>
      </c>
      <c r="AA804" s="3">
        <v>32</v>
      </c>
      <c r="AB804" s="4">
        <v>427</v>
      </c>
      <c r="AC804" s="4">
        <v>5935.5</v>
      </c>
      <c r="AD804" s="4" t="str">
        <f t="shared" si="193"/>
        <v>Medium Income</v>
      </c>
      <c r="AE804" s="4">
        <v>4452</v>
      </c>
      <c r="AF804" s="18">
        <v>0.243914567</v>
      </c>
      <c r="AG804" s="3">
        <v>0</v>
      </c>
      <c r="AH804" s="3">
        <v>46</v>
      </c>
      <c r="AI804" s="2" t="str">
        <f t="shared" si="194"/>
        <v>Medium Risk</v>
      </c>
    </row>
    <row r="805" spans="1:35" x14ac:dyDescent="0.25">
      <c r="A805" s="6">
        <v>43904</v>
      </c>
      <c r="B805" s="3">
        <v>34</v>
      </c>
      <c r="C805" s="3" t="str">
        <f t="shared" si="180"/>
        <v>Mid</v>
      </c>
      <c r="D805" s="4">
        <v>33129</v>
      </c>
      <c r="E805" s="4">
        <f t="shared" si="181"/>
        <v>33129</v>
      </c>
      <c r="F805" s="3">
        <v>605</v>
      </c>
      <c r="G805" s="3">
        <f t="shared" si="182"/>
        <v>605</v>
      </c>
      <c r="H805" s="3" t="str">
        <f t="shared" si="183"/>
        <v>Good</v>
      </c>
      <c r="I805" s="5" t="s">
        <v>20</v>
      </c>
      <c r="J805" s="2" t="str">
        <f t="shared" si="184"/>
        <v>Employed</v>
      </c>
      <c r="K805" s="2" t="str">
        <f t="shared" si="185"/>
        <v>Employed</v>
      </c>
      <c r="L805" s="2" t="str">
        <f t="shared" si="186"/>
        <v>Employed</v>
      </c>
      <c r="M805" s="5" t="s">
        <v>21</v>
      </c>
      <c r="N805" s="2" t="str">
        <f t="shared" si="187"/>
        <v>Master</v>
      </c>
      <c r="O805" s="2" t="str">
        <f t="shared" si="188"/>
        <v>Master</v>
      </c>
      <c r="P805" s="4">
        <v>13656</v>
      </c>
      <c r="Q805" s="4">
        <f t="shared" si="189"/>
        <v>13656</v>
      </c>
      <c r="R805" s="18">
        <f t="shared" si="190"/>
        <v>0.4122068278547496</v>
      </c>
      <c r="S805" s="18" t="str">
        <f t="shared" si="191"/>
        <v>Conservative Borrower</v>
      </c>
      <c r="T805" s="3">
        <v>12</v>
      </c>
      <c r="U805" s="3">
        <f t="shared" si="192"/>
        <v>12</v>
      </c>
      <c r="V805" s="5" t="s">
        <v>22</v>
      </c>
      <c r="W805" s="5" t="s">
        <v>23</v>
      </c>
      <c r="X805" s="4">
        <v>348</v>
      </c>
      <c r="Y805" s="18">
        <v>0.27694534199999998</v>
      </c>
      <c r="Z805" s="5" t="s">
        <v>28</v>
      </c>
      <c r="AA805" s="3">
        <v>27</v>
      </c>
      <c r="AB805" s="4">
        <v>32179</v>
      </c>
      <c r="AC805" s="4">
        <v>2760.75</v>
      </c>
      <c r="AD805" s="4" t="str">
        <f t="shared" si="193"/>
        <v>Low Income</v>
      </c>
      <c r="AE805" s="4">
        <v>66649</v>
      </c>
      <c r="AF805" s="18">
        <v>0.16214833300000001</v>
      </c>
      <c r="AG805" s="3">
        <v>0</v>
      </c>
      <c r="AH805" s="3">
        <v>48</v>
      </c>
      <c r="AI805" s="2" t="str">
        <f t="shared" si="194"/>
        <v>Medium Risk</v>
      </c>
    </row>
    <row r="806" spans="1:35" x14ac:dyDescent="0.25">
      <c r="A806" s="6">
        <v>43905</v>
      </c>
      <c r="B806" s="3">
        <v>34</v>
      </c>
      <c r="C806" s="3" t="str">
        <f t="shared" si="180"/>
        <v>Mid</v>
      </c>
      <c r="D806" s="4">
        <v>15000</v>
      </c>
      <c r="E806" s="4">
        <f t="shared" si="181"/>
        <v>15000</v>
      </c>
      <c r="F806" s="3">
        <v>572</v>
      </c>
      <c r="G806" s="3">
        <f t="shared" si="182"/>
        <v>572</v>
      </c>
      <c r="H806" s="3" t="str">
        <f t="shared" si="183"/>
        <v>Good</v>
      </c>
      <c r="I806" s="5" t="s">
        <v>20</v>
      </c>
      <c r="J806" s="2" t="str">
        <f t="shared" si="184"/>
        <v>Employed</v>
      </c>
      <c r="K806" s="2" t="str">
        <f t="shared" si="185"/>
        <v>Employed</v>
      </c>
      <c r="L806" s="2" t="str">
        <f t="shared" si="186"/>
        <v>Employed</v>
      </c>
      <c r="M806" s="5" t="s">
        <v>29</v>
      </c>
      <c r="N806" s="2" t="str">
        <f t="shared" si="187"/>
        <v>Bachelor</v>
      </c>
      <c r="O806" s="2" t="str">
        <f t="shared" si="188"/>
        <v>Bachelor</v>
      </c>
      <c r="P806" s="4">
        <v>13696</v>
      </c>
      <c r="Q806" s="4">
        <f t="shared" si="189"/>
        <v>13696</v>
      </c>
      <c r="R806" s="18">
        <f t="shared" si="190"/>
        <v>0.91306666666666669</v>
      </c>
      <c r="S806" s="18" t="str">
        <f t="shared" si="191"/>
        <v>Moderate Borrower</v>
      </c>
      <c r="T806" s="3">
        <v>36</v>
      </c>
      <c r="U806" s="3">
        <f t="shared" si="192"/>
        <v>36</v>
      </c>
      <c r="V806" s="5" t="s">
        <v>26</v>
      </c>
      <c r="W806" s="5" t="s">
        <v>27</v>
      </c>
      <c r="X806" s="4">
        <v>181</v>
      </c>
      <c r="Y806" s="18">
        <v>0.27359562799999998</v>
      </c>
      <c r="Z806" s="5" t="s">
        <v>38</v>
      </c>
      <c r="AA806" s="3">
        <v>28</v>
      </c>
      <c r="AB806" s="4">
        <v>2624</v>
      </c>
      <c r="AC806" s="4">
        <v>1250</v>
      </c>
      <c r="AD806" s="4" t="str">
        <f t="shared" si="193"/>
        <v>Low Income</v>
      </c>
      <c r="AE806" s="4">
        <v>150470</v>
      </c>
      <c r="AF806" s="18">
        <v>0.24495547300000001</v>
      </c>
      <c r="AG806" s="3">
        <v>0</v>
      </c>
      <c r="AH806" s="3">
        <v>53</v>
      </c>
      <c r="AI806" s="2" t="str">
        <f t="shared" si="194"/>
        <v>Medium Risk</v>
      </c>
    </row>
    <row r="807" spans="1:35" x14ac:dyDescent="0.25">
      <c r="A807" s="6">
        <v>43906</v>
      </c>
      <c r="B807" s="3">
        <v>36</v>
      </c>
      <c r="C807" s="3" t="str">
        <f t="shared" si="180"/>
        <v>Mid</v>
      </c>
      <c r="D807" s="4">
        <v>94880</v>
      </c>
      <c r="E807" s="4">
        <f t="shared" si="181"/>
        <v>94880</v>
      </c>
      <c r="F807" s="3">
        <v>580</v>
      </c>
      <c r="G807" s="3">
        <f t="shared" si="182"/>
        <v>580</v>
      </c>
      <c r="H807" s="3" t="str">
        <f t="shared" si="183"/>
        <v>Good</v>
      </c>
      <c r="I807" s="5" t="s">
        <v>20</v>
      </c>
      <c r="J807" s="2" t="str">
        <f t="shared" si="184"/>
        <v>Employed</v>
      </c>
      <c r="K807" s="2" t="str">
        <f t="shared" si="185"/>
        <v>Employed</v>
      </c>
      <c r="L807" s="2" t="str">
        <f t="shared" si="186"/>
        <v>Employed</v>
      </c>
      <c r="M807" s="5" t="s">
        <v>25</v>
      </c>
      <c r="N807" s="2" t="str">
        <f t="shared" si="187"/>
        <v>Associate</v>
      </c>
      <c r="O807" s="2" t="str">
        <f t="shared" si="188"/>
        <v>Associate</v>
      </c>
      <c r="P807" s="4">
        <v>16964</v>
      </c>
      <c r="Q807" s="4">
        <f t="shared" si="189"/>
        <v>16964</v>
      </c>
      <c r="R807" s="18">
        <f t="shared" si="190"/>
        <v>0.17879426644182125</v>
      </c>
      <c r="S807" s="18" t="str">
        <f t="shared" si="191"/>
        <v>Conservative Borrower</v>
      </c>
      <c r="T807" s="3">
        <v>36</v>
      </c>
      <c r="U807" s="3">
        <f t="shared" si="192"/>
        <v>36</v>
      </c>
      <c r="V807" s="5" t="s">
        <v>26</v>
      </c>
      <c r="W807" s="5" t="s">
        <v>30</v>
      </c>
      <c r="X807" s="4">
        <v>486</v>
      </c>
      <c r="Y807" s="18">
        <v>0.64386936400000006</v>
      </c>
      <c r="Z807" s="5" t="s">
        <v>31</v>
      </c>
      <c r="AA807" s="3">
        <v>34</v>
      </c>
      <c r="AB807" s="4">
        <v>1499</v>
      </c>
      <c r="AC807" s="4">
        <v>7906.6666670000004</v>
      </c>
      <c r="AD807" s="4" t="str">
        <f t="shared" si="193"/>
        <v>Medium Income</v>
      </c>
      <c r="AE807" s="4">
        <v>84515</v>
      </c>
      <c r="AF807" s="18">
        <v>0.20889830700000001</v>
      </c>
      <c r="AG807" s="3">
        <v>1</v>
      </c>
      <c r="AH807" s="3">
        <v>43.2</v>
      </c>
      <c r="AI807" s="2" t="str">
        <f t="shared" si="194"/>
        <v>Medium Risk</v>
      </c>
    </row>
    <row r="808" spans="1:35" x14ac:dyDescent="0.25">
      <c r="A808" s="6">
        <v>43907</v>
      </c>
      <c r="B808" s="3">
        <v>42</v>
      </c>
      <c r="C808" s="3" t="str">
        <f t="shared" si="180"/>
        <v>Senior</v>
      </c>
      <c r="D808" s="4">
        <v>20396</v>
      </c>
      <c r="E808" s="4">
        <f t="shared" si="181"/>
        <v>20396</v>
      </c>
      <c r="F808" s="3">
        <v>618</v>
      </c>
      <c r="G808" s="3">
        <f t="shared" si="182"/>
        <v>618</v>
      </c>
      <c r="H808" s="3" t="str">
        <f t="shared" si="183"/>
        <v>Good</v>
      </c>
      <c r="I808" s="5" t="s">
        <v>20</v>
      </c>
      <c r="J808" s="2" t="str">
        <f t="shared" si="184"/>
        <v>Employed</v>
      </c>
      <c r="K808" s="2" t="str">
        <f t="shared" si="185"/>
        <v>Employed</v>
      </c>
      <c r="L808" s="2" t="str">
        <f t="shared" si="186"/>
        <v>Employed</v>
      </c>
      <c r="M808" s="5" t="s">
        <v>29</v>
      </c>
      <c r="N808" s="2" t="str">
        <f t="shared" si="187"/>
        <v>Bachelor</v>
      </c>
      <c r="O808" s="2" t="str">
        <f t="shared" si="188"/>
        <v>Bachelor</v>
      </c>
      <c r="P808" s="4">
        <v>16268</v>
      </c>
      <c r="Q808" s="4">
        <f t="shared" si="189"/>
        <v>16268</v>
      </c>
      <c r="R808" s="18">
        <f t="shared" si="190"/>
        <v>0.797607373994901</v>
      </c>
      <c r="S808" s="18" t="str">
        <f t="shared" si="191"/>
        <v>Moderate Borrower</v>
      </c>
      <c r="T808" s="3">
        <v>48</v>
      </c>
      <c r="U808" s="3">
        <f t="shared" si="192"/>
        <v>48</v>
      </c>
      <c r="V808" s="5" t="s">
        <v>22</v>
      </c>
      <c r="W808" s="5" t="s">
        <v>27</v>
      </c>
      <c r="X808" s="4">
        <v>331</v>
      </c>
      <c r="Y808" s="18">
        <v>0.43957696499999999</v>
      </c>
      <c r="Z808" s="5" t="s">
        <v>31</v>
      </c>
      <c r="AA808" s="3">
        <v>24</v>
      </c>
      <c r="AB808" s="4">
        <v>7792</v>
      </c>
      <c r="AC808" s="4">
        <v>1699.666667</v>
      </c>
      <c r="AD808" s="4" t="str">
        <f t="shared" si="193"/>
        <v>Low Income</v>
      </c>
      <c r="AE808" s="4">
        <v>2468</v>
      </c>
      <c r="AF808" s="18">
        <v>0.18613118000000001</v>
      </c>
      <c r="AG808" s="3">
        <v>0</v>
      </c>
      <c r="AH808" s="3">
        <v>62</v>
      </c>
      <c r="AI808" s="2" t="str">
        <f t="shared" si="194"/>
        <v>High Risk</v>
      </c>
    </row>
    <row r="809" spans="1:35" x14ac:dyDescent="0.25">
      <c r="A809" s="6">
        <v>43908</v>
      </c>
      <c r="B809" s="3">
        <v>34</v>
      </c>
      <c r="C809" s="3" t="str">
        <f t="shared" si="180"/>
        <v>Mid</v>
      </c>
      <c r="D809" s="4">
        <v>80283</v>
      </c>
      <c r="E809" s="4">
        <f t="shared" si="181"/>
        <v>80283</v>
      </c>
      <c r="F809" s="3">
        <v>584</v>
      </c>
      <c r="G809" s="3">
        <f t="shared" si="182"/>
        <v>584</v>
      </c>
      <c r="H809" s="3" t="str">
        <f t="shared" si="183"/>
        <v>Good</v>
      </c>
      <c r="I809" s="5" t="s">
        <v>20</v>
      </c>
      <c r="J809" s="2" t="str">
        <f t="shared" si="184"/>
        <v>Employed</v>
      </c>
      <c r="K809" s="2" t="str">
        <f t="shared" si="185"/>
        <v>Employed</v>
      </c>
      <c r="L809" s="2" t="str">
        <f t="shared" si="186"/>
        <v>Employed</v>
      </c>
      <c r="M809" s="5" t="s">
        <v>25</v>
      </c>
      <c r="N809" s="2" t="str">
        <f t="shared" si="187"/>
        <v>Associate</v>
      </c>
      <c r="O809" s="2" t="str">
        <f t="shared" si="188"/>
        <v>Associate</v>
      </c>
      <c r="P809" s="4">
        <v>6085</v>
      </c>
      <c r="Q809" s="4">
        <f t="shared" si="189"/>
        <v>6085</v>
      </c>
      <c r="R809" s="18">
        <f t="shared" si="190"/>
        <v>7.5794377389982931E-2</v>
      </c>
      <c r="S809" s="18" t="str">
        <f t="shared" si="191"/>
        <v>Conservative Borrower</v>
      </c>
      <c r="T809" s="3">
        <v>72</v>
      </c>
      <c r="U809" s="3">
        <f t="shared" si="192"/>
        <v>72</v>
      </c>
      <c r="V809" s="5" t="s">
        <v>22</v>
      </c>
      <c r="W809" s="5" t="s">
        <v>23</v>
      </c>
      <c r="X809" s="4">
        <v>343</v>
      </c>
      <c r="Y809" s="18">
        <v>0.52723189999999998</v>
      </c>
      <c r="Z809" s="5" t="s">
        <v>28</v>
      </c>
      <c r="AA809" s="3">
        <v>19</v>
      </c>
      <c r="AB809" s="4">
        <v>2478</v>
      </c>
      <c r="AC809" s="4">
        <v>6690.25</v>
      </c>
      <c r="AD809" s="4" t="str">
        <f t="shared" si="193"/>
        <v>Medium Income</v>
      </c>
      <c r="AE809" s="4">
        <v>7194</v>
      </c>
      <c r="AF809" s="18">
        <v>0.226940436</v>
      </c>
      <c r="AG809" s="3">
        <v>1</v>
      </c>
      <c r="AH809" s="3">
        <v>45.6</v>
      </c>
      <c r="AI809" s="2" t="str">
        <f t="shared" si="194"/>
        <v>Medium Risk</v>
      </c>
    </row>
    <row r="810" spans="1:35" x14ac:dyDescent="0.25">
      <c r="A810" s="6">
        <v>43909</v>
      </c>
      <c r="B810" s="3">
        <v>55</v>
      </c>
      <c r="C810" s="3" t="str">
        <f t="shared" si="180"/>
        <v>Senior</v>
      </c>
      <c r="E810" s="4">
        <f t="shared" si="181"/>
        <v>29138.000004000001</v>
      </c>
      <c r="F810" s="3">
        <v>597</v>
      </c>
      <c r="G810" s="3">
        <f t="shared" si="182"/>
        <v>597</v>
      </c>
      <c r="H810" s="3" t="str">
        <f t="shared" si="183"/>
        <v>Good</v>
      </c>
      <c r="I810" s="5" t="s">
        <v>20</v>
      </c>
      <c r="J810" s="2" t="str">
        <f t="shared" si="184"/>
        <v>Employed</v>
      </c>
      <c r="K810" s="2" t="str">
        <f t="shared" si="185"/>
        <v>Employed</v>
      </c>
      <c r="L810" s="2" t="str">
        <f t="shared" si="186"/>
        <v>Employed</v>
      </c>
      <c r="M810" s="5" t="s">
        <v>29</v>
      </c>
      <c r="N810" s="2" t="str">
        <f t="shared" si="187"/>
        <v>Bachelor</v>
      </c>
      <c r="O810" s="2" t="str">
        <f t="shared" si="188"/>
        <v>Bachelor</v>
      </c>
      <c r="P810" s="4">
        <v>39608</v>
      </c>
      <c r="Q810" s="4">
        <f t="shared" si="189"/>
        <v>39608</v>
      </c>
      <c r="R810" s="18">
        <f t="shared" si="190"/>
        <v>1.3593245931279669</v>
      </c>
      <c r="S810" s="18" t="str">
        <f t="shared" si="191"/>
        <v>Aggressive Borrower</v>
      </c>
      <c r="U810" s="3">
        <f t="shared" si="192"/>
        <v>53.018181818181816</v>
      </c>
      <c r="V810" s="5" t="s">
        <v>22</v>
      </c>
      <c r="W810" s="5" t="s">
        <v>23</v>
      </c>
      <c r="X810" s="4">
        <v>800</v>
      </c>
      <c r="Y810" s="18">
        <v>0.39627335699999999</v>
      </c>
      <c r="Z810" s="5" t="s">
        <v>28</v>
      </c>
      <c r="AA810" s="3">
        <v>20</v>
      </c>
      <c r="AB810" s="4">
        <v>481</v>
      </c>
      <c r="AC810" s="4">
        <v>2428.166667</v>
      </c>
      <c r="AD810" s="4" t="str">
        <f t="shared" si="193"/>
        <v>Low Income</v>
      </c>
      <c r="AE810" s="4">
        <v>82509</v>
      </c>
      <c r="AF810" s="18">
        <v>0.272144793</v>
      </c>
      <c r="AG810" s="3">
        <v>0</v>
      </c>
      <c r="AH810" s="3">
        <v>54</v>
      </c>
      <c r="AI810" s="2" t="str">
        <f t="shared" si="194"/>
        <v>Medium Risk</v>
      </c>
    </row>
    <row r="811" spans="1:35" x14ac:dyDescent="0.25">
      <c r="A811" s="6">
        <v>43910</v>
      </c>
      <c r="B811" s="3">
        <v>29</v>
      </c>
      <c r="C811" s="3" t="str">
        <f t="shared" si="180"/>
        <v>Mid</v>
      </c>
      <c r="D811" s="4">
        <v>27005</v>
      </c>
      <c r="E811" s="4">
        <f t="shared" si="181"/>
        <v>27005</v>
      </c>
      <c r="F811" s="3">
        <v>507</v>
      </c>
      <c r="G811" s="3">
        <f t="shared" si="182"/>
        <v>507</v>
      </c>
      <c r="H811" s="3" t="str">
        <f t="shared" si="183"/>
        <v>Fair</v>
      </c>
      <c r="I811" s="5" t="s">
        <v>20</v>
      </c>
      <c r="J811" s="2" t="str">
        <f t="shared" si="184"/>
        <v>Employed</v>
      </c>
      <c r="K811" s="2" t="str">
        <f t="shared" si="185"/>
        <v>Employed</v>
      </c>
      <c r="L811" s="2" t="str">
        <f t="shared" si="186"/>
        <v>Employed</v>
      </c>
      <c r="M811" s="5" t="s">
        <v>32</v>
      </c>
      <c r="N811" s="2" t="str">
        <f t="shared" si="187"/>
        <v>High School</v>
      </c>
      <c r="O811" s="2" t="str">
        <f t="shared" si="188"/>
        <v>High School</v>
      </c>
      <c r="P811" s="4">
        <v>27166</v>
      </c>
      <c r="Q811" s="4">
        <f t="shared" si="189"/>
        <v>27166</v>
      </c>
      <c r="R811" s="18">
        <f t="shared" si="190"/>
        <v>1.0059618589150157</v>
      </c>
      <c r="S811" s="18" t="str">
        <f t="shared" si="191"/>
        <v>Aggressive Borrower</v>
      </c>
      <c r="T811" s="3">
        <v>108</v>
      </c>
      <c r="U811" s="3">
        <f t="shared" si="192"/>
        <v>108</v>
      </c>
      <c r="V811" s="5" t="s">
        <v>26</v>
      </c>
      <c r="W811" s="5" t="s">
        <v>30</v>
      </c>
      <c r="X811" s="4">
        <v>775</v>
      </c>
      <c r="Y811" s="18">
        <v>0.49013645099999997</v>
      </c>
      <c r="Z811" s="5" t="s">
        <v>28</v>
      </c>
      <c r="AA811" s="3">
        <v>25</v>
      </c>
      <c r="AB811" s="4">
        <v>1539</v>
      </c>
      <c r="AC811" s="4">
        <v>2250.416667</v>
      </c>
      <c r="AD811" s="4" t="str">
        <f t="shared" si="193"/>
        <v>Low Income</v>
      </c>
      <c r="AE811" s="4">
        <v>120893</v>
      </c>
      <c r="AF811" s="18">
        <v>0.337966023</v>
      </c>
      <c r="AG811" s="3">
        <v>0</v>
      </c>
      <c r="AH811" s="3">
        <v>53</v>
      </c>
      <c r="AI811" s="2" t="str">
        <f t="shared" si="194"/>
        <v>Medium Risk</v>
      </c>
    </row>
    <row r="812" spans="1:35" x14ac:dyDescent="0.25">
      <c r="A812" s="6">
        <v>43911</v>
      </c>
      <c r="B812" s="3">
        <v>37</v>
      </c>
      <c r="C812" s="3" t="str">
        <f t="shared" si="180"/>
        <v>Mid</v>
      </c>
      <c r="D812" s="4">
        <v>15207</v>
      </c>
      <c r="E812" s="4">
        <f t="shared" si="181"/>
        <v>15207</v>
      </c>
      <c r="F812" s="3">
        <v>594</v>
      </c>
      <c r="G812" s="3">
        <f t="shared" si="182"/>
        <v>594</v>
      </c>
      <c r="H812" s="3" t="str">
        <f t="shared" si="183"/>
        <v>Good</v>
      </c>
      <c r="I812" s="5" t="s">
        <v>20</v>
      </c>
      <c r="J812" s="2" t="str">
        <f t="shared" si="184"/>
        <v>Employed</v>
      </c>
      <c r="K812" s="2" t="str">
        <f t="shared" si="185"/>
        <v>Employed</v>
      </c>
      <c r="L812" s="2" t="str">
        <f t="shared" si="186"/>
        <v>Employed</v>
      </c>
      <c r="M812" s="5" t="s">
        <v>21</v>
      </c>
      <c r="N812" s="2" t="str">
        <f t="shared" si="187"/>
        <v>Master</v>
      </c>
      <c r="O812" s="2" t="str">
        <f t="shared" si="188"/>
        <v>Master</v>
      </c>
      <c r="P812" s="4">
        <v>32985</v>
      </c>
      <c r="Q812" s="4">
        <f t="shared" si="189"/>
        <v>32985</v>
      </c>
      <c r="R812" s="18">
        <f t="shared" si="190"/>
        <v>2.1690668770960744</v>
      </c>
      <c r="S812" s="18" t="str">
        <f t="shared" si="191"/>
        <v>Aggressive Borrower</v>
      </c>
      <c r="T812" s="3">
        <v>96</v>
      </c>
      <c r="U812" s="3">
        <f t="shared" si="192"/>
        <v>96</v>
      </c>
      <c r="V812" s="5" t="s">
        <v>26</v>
      </c>
      <c r="W812" s="5" t="s">
        <v>23</v>
      </c>
      <c r="X812" s="4">
        <v>821</v>
      </c>
      <c r="Y812" s="18">
        <v>0.25843014600000003</v>
      </c>
      <c r="Z812" s="5" t="s">
        <v>24</v>
      </c>
      <c r="AA812" s="3">
        <v>27</v>
      </c>
      <c r="AB812" s="4">
        <v>5411</v>
      </c>
      <c r="AC812" s="4">
        <v>1267.25</v>
      </c>
      <c r="AD812" s="4" t="str">
        <f t="shared" si="193"/>
        <v>Low Income</v>
      </c>
      <c r="AE812" s="4">
        <v>61461</v>
      </c>
      <c r="AF812" s="18">
        <v>0.21678800000000001</v>
      </c>
      <c r="AG812" s="3">
        <v>0</v>
      </c>
      <c r="AH812" s="3">
        <v>52</v>
      </c>
      <c r="AI812" s="2" t="str">
        <f t="shared" si="194"/>
        <v>Medium Risk</v>
      </c>
    </row>
    <row r="813" spans="1:35" x14ac:dyDescent="0.25">
      <c r="A813" s="6">
        <v>43912</v>
      </c>
      <c r="B813" s="3">
        <v>34</v>
      </c>
      <c r="C813" s="3" t="str">
        <f t="shared" si="180"/>
        <v>Mid</v>
      </c>
      <c r="D813" s="4">
        <v>72895</v>
      </c>
      <c r="E813" s="4">
        <f t="shared" si="181"/>
        <v>72895</v>
      </c>
      <c r="F813" s="3">
        <v>558</v>
      </c>
      <c r="G813" s="3">
        <f t="shared" si="182"/>
        <v>558</v>
      </c>
      <c r="H813" s="3" t="str">
        <f t="shared" si="183"/>
        <v>Good</v>
      </c>
      <c r="I813" s="5" t="s">
        <v>20</v>
      </c>
      <c r="J813" s="2" t="str">
        <f t="shared" si="184"/>
        <v>Employed</v>
      </c>
      <c r="K813" s="2" t="str">
        <f t="shared" si="185"/>
        <v>Employed</v>
      </c>
      <c r="L813" s="2" t="str">
        <f t="shared" si="186"/>
        <v>Employed</v>
      </c>
      <c r="M813" s="5" t="s">
        <v>41</v>
      </c>
      <c r="N813" s="2" t="str">
        <f t="shared" si="187"/>
        <v>Doctorate</v>
      </c>
      <c r="O813" s="2" t="str">
        <f t="shared" si="188"/>
        <v>Doctorate</v>
      </c>
      <c r="P813" s="4">
        <v>23192</v>
      </c>
      <c r="Q813" s="4">
        <f t="shared" si="189"/>
        <v>23192</v>
      </c>
      <c r="R813" s="18">
        <f t="shared" si="190"/>
        <v>0.31815625214349408</v>
      </c>
      <c r="S813" s="18" t="str">
        <f t="shared" si="191"/>
        <v>Conservative Borrower</v>
      </c>
      <c r="T813" s="3">
        <v>48</v>
      </c>
      <c r="U813" s="3">
        <f t="shared" si="192"/>
        <v>48</v>
      </c>
      <c r="V813" s="5" t="s">
        <v>22</v>
      </c>
      <c r="W813" s="5" t="s">
        <v>23</v>
      </c>
      <c r="X813" s="4">
        <v>481</v>
      </c>
      <c r="Y813" s="18">
        <v>9.2773835999999998E-2</v>
      </c>
      <c r="Z813" s="5" t="s">
        <v>38</v>
      </c>
      <c r="AA813" s="3">
        <v>21</v>
      </c>
      <c r="AB813" s="4">
        <v>5026</v>
      </c>
      <c r="AC813" s="4">
        <v>6074.5833329999996</v>
      </c>
      <c r="AD813" s="4" t="str">
        <f t="shared" si="193"/>
        <v>Medium Income</v>
      </c>
      <c r="AE813" s="4">
        <v>48052</v>
      </c>
      <c r="AF813" s="18">
        <v>0.23588911900000001</v>
      </c>
      <c r="AG813" s="3">
        <v>1</v>
      </c>
      <c r="AH813" s="3">
        <v>40.799999999999997</v>
      </c>
      <c r="AI813" s="2" t="str">
        <f t="shared" si="194"/>
        <v>Medium Risk</v>
      </c>
    </row>
    <row r="814" spans="1:35" x14ac:dyDescent="0.25">
      <c r="A814" s="6">
        <v>43913</v>
      </c>
      <c r="B814" s="3">
        <v>57</v>
      </c>
      <c r="C814" s="3" t="str">
        <f t="shared" si="180"/>
        <v>Senior</v>
      </c>
      <c r="D814" s="4">
        <v>47225</v>
      </c>
      <c r="E814" s="4">
        <f t="shared" si="181"/>
        <v>47225</v>
      </c>
      <c r="F814" s="3">
        <v>669</v>
      </c>
      <c r="G814" s="3">
        <f t="shared" si="182"/>
        <v>669</v>
      </c>
      <c r="H814" s="3" t="str">
        <f t="shared" si="183"/>
        <v>Excellent</v>
      </c>
      <c r="I814" s="5" t="s">
        <v>20</v>
      </c>
      <c r="J814" s="2" t="str">
        <f t="shared" si="184"/>
        <v>Employed</v>
      </c>
      <c r="K814" s="2" t="str">
        <f t="shared" si="185"/>
        <v>Employed</v>
      </c>
      <c r="L814" s="2" t="str">
        <f t="shared" si="186"/>
        <v>Employed</v>
      </c>
      <c r="N814" s="2" t="str">
        <f t="shared" si="187"/>
        <v/>
      </c>
      <c r="O814" s="2" t="str">
        <f t="shared" si="188"/>
        <v>Bachelor</v>
      </c>
      <c r="P814" s="4">
        <v>25971</v>
      </c>
      <c r="Q814" s="4">
        <f t="shared" si="189"/>
        <v>25971</v>
      </c>
      <c r="R814" s="18">
        <f t="shared" si="190"/>
        <v>0.54994176813128637</v>
      </c>
      <c r="S814" s="18" t="str">
        <f t="shared" si="191"/>
        <v>Moderate Borrower</v>
      </c>
      <c r="T814" s="3">
        <v>36</v>
      </c>
      <c r="U814" s="3">
        <f t="shared" si="192"/>
        <v>36</v>
      </c>
      <c r="V814" s="5" t="s">
        <v>26</v>
      </c>
      <c r="W814" s="5" t="s">
        <v>27</v>
      </c>
      <c r="X814" s="4">
        <v>224</v>
      </c>
      <c r="Y814" s="18">
        <v>0.45966784799999999</v>
      </c>
      <c r="Z814" s="5" t="s">
        <v>24</v>
      </c>
      <c r="AA814" s="3">
        <v>24</v>
      </c>
      <c r="AB814" s="4">
        <v>12733</v>
      </c>
      <c r="AC814" s="4">
        <v>3935.416667</v>
      </c>
      <c r="AD814" s="4" t="str">
        <f t="shared" si="193"/>
        <v>Low Income</v>
      </c>
      <c r="AE814" s="4">
        <v>3840</v>
      </c>
      <c r="AF814" s="18">
        <v>0.15618753599999999</v>
      </c>
      <c r="AG814" s="3">
        <v>1</v>
      </c>
      <c r="AH814" s="3">
        <v>40.799999999999997</v>
      </c>
      <c r="AI814" s="2" t="str">
        <f t="shared" si="194"/>
        <v>Medium Risk</v>
      </c>
    </row>
    <row r="815" spans="1:35" x14ac:dyDescent="0.25">
      <c r="A815" s="6">
        <v>43914</v>
      </c>
      <c r="B815" s="3">
        <v>42</v>
      </c>
      <c r="C815" s="3" t="str">
        <f t="shared" si="180"/>
        <v>Senior</v>
      </c>
      <c r="D815" s="4">
        <v>38834</v>
      </c>
      <c r="E815" s="4">
        <f t="shared" si="181"/>
        <v>38834</v>
      </c>
      <c r="F815" s="3">
        <v>597</v>
      </c>
      <c r="G815" s="3">
        <f t="shared" si="182"/>
        <v>597</v>
      </c>
      <c r="H815" s="3" t="str">
        <f t="shared" si="183"/>
        <v>Good</v>
      </c>
      <c r="I815" s="5" t="s">
        <v>83</v>
      </c>
      <c r="J815" s="2" t="str">
        <f t="shared" si="184"/>
        <v>UNEMPLOYED</v>
      </c>
      <c r="K815" s="2" t="str">
        <f t="shared" si="185"/>
        <v>Unemployed</v>
      </c>
      <c r="L815" s="2" t="str">
        <f t="shared" si="186"/>
        <v>Unemployed</v>
      </c>
      <c r="M815" s="5" t="s">
        <v>25</v>
      </c>
      <c r="N815" s="2" t="str">
        <f t="shared" si="187"/>
        <v>Associate</v>
      </c>
      <c r="O815" s="2" t="str">
        <f t="shared" si="188"/>
        <v>Associate</v>
      </c>
      <c r="P815" s="4">
        <v>10322</v>
      </c>
      <c r="Q815" s="4">
        <f t="shared" si="189"/>
        <v>10322</v>
      </c>
      <c r="R815" s="18">
        <f t="shared" si="190"/>
        <v>0.26579801205129527</v>
      </c>
      <c r="S815" s="18" t="str">
        <f t="shared" si="191"/>
        <v>Conservative Borrower</v>
      </c>
      <c r="T815" s="3">
        <v>96</v>
      </c>
      <c r="U815" s="3">
        <f t="shared" si="192"/>
        <v>96</v>
      </c>
      <c r="V815" s="5" t="s">
        <v>35</v>
      </c>
      <c r="W815" s="5" t="s">
        <v>34</v>
      </c>
      <c r="X815" s="4">
        <v>483</v>
      </c>
      <c r="Y815" s="18">
        <v>0.68302344500000001</v>
      </c>
      <c r="Z815" s="5" t="s">
        <v>24</v>
      </c>
      <c r="AA815" s="3">
        <v>30</v>
      </c>
      <c r="AB815" s="4">
        <v>2529</v>
      </c>
      <c r="AC815" s="4">
        <v>3236.166667</v>
      </c>
      <c r="AD815" s="4" t="str">
        <f t="shared" si="193"/>
        <v>Low Income</v>
      </c>
      <c r="AE815" s="4">
        <v>94914</v>
      </c>
      <c r="AF815" s="18">
        <v>0.25213527699999999</v>
      </c>
      <c r="AG815" s="3">
        <v>0</v>
      </c>
      <c r="AH815" s="3">
        <v>61</v>
      </c>
      <c r="AI815" s="2" t="str">
        <f t="shared" si="194"/>
        <v>High Risk</v>
      </c>
    </row>
    <row r="816" spans="1:35" x14ac:dyDescent="0.25">
      <c r="A816" s="6">
        <v>43915</v>
      </c>
      <c r="B816" s="3">
        <v>52</v>
      </c>
      <c r="C816" s="3" t="str">
        <f t="shared" si="180"/>
        <v>Senior</v>
      </c>
      <c r="D816" s="4">
        <v>56692</v>
      </c>
      <c r="E816" s="4">
        <f t="shared" si="181"/>
        <v>56692</v>
      </c>
      <c r="F816" s="3">
        <v>630</v>
      </c>
      <c r="G816" s="3">
        <f t="shared" si="182"/>
        <v>630</v>
      </c>
      <c r="H816" s="3" t="str">
        <f t="shared" si="183"/>
        <v>Good</v>
      </c>
      <c r="I816" s="5" t="s">
        <v>20</v>
      </c>
      <c r="J816" s="2" t="str">
        <f t="shared" si="184"/>
        <v>Employed</v>
      </c>
      <c r="K816" s="2" t="str">
        <f t="shared" si="185"/>
        <v>Employed</v>
      </c>
      <c r="L816" s="2" t="str">
        <f t="shared" si="186"/>
        <v>Employed</v>
      </c>
      <c r="M816" s="5" t="s">
        <v>29</v>
      </c>
      <c r="N816" s="2" t="str">
        <f t="shared" si="187"/>
        <v>Bachelor</v>
      </c>
      <c r="O816" s="2" t="str">
        <f t="shared" si="188"/>
        <v>Bachelor</v>
      </c>
      <c r="P816" s="4">
        <v>15615</v>
      </c>
      <c r="Q816" s="4">
        <f t="shared" si="189"/>
        <v>15615</v>
      </c>
      <c r="R816" s="18">
        <f t="shared" si="190"/>
        <v>0.2754356875749665</v>
      </c>
      <c r="S816" s="18" t="str">
        <f t="shared" si="191"/>
        <v>Conservative Borrower</v>
      </c>
      <c r="T816" s="3">
        <v>84</v>
      </c>
      <c r="U816" s="3">
        <f t="shared" si="192"/>
        <v>84</v>
      </c>
      <c r="V816" s="5" t="s">
        <v>22</v>
      </c>
      <c r="W816" s="5" t="s">
        <v>30</v>
      </c>
      <c r="X816" s="4">
        <v>367</v>
      </c>
      <c r="Y816" s="18">
        <v>0.64556470799999999</v>
      </c>
      <c r="Z816" s="5" t="s">
        <v>34</v>
      </c>
      <c r="AA816" s="3">
        <v>25</v>
      </c>
      <c r="AB816" s="4">
        <v>2779</v>
      </c>
      <c r="AC816" s="4">
        <v>4724.3333329999996</v>
      </c>
      <c r="AD816" s="4" t="str">
        <f t="shared" si="193"/>
        <v>Low Income</v>
      </c>
      <c r="AE816" s="4">
        <v>8286</v>
      </c>
      <c r="AF816" s="18">
        <v>0.210683013</v>
      </c>
      <c r="AG816" s="3">
        <v>0</v>
      </c>
      <c r="AH816" s="3">
        <v>54</v>
      </c>
      <c r="AI816" s="2" t="str">
        <f t="shared" si="194"/>
        <v>Medium Risk</v>
      </c>
    </row>
    <row r="817" spans="1:35" x14ac:dyDescent="0.25">
      <c r="A817" s="6">
        <v>43916</v>
      </c>
      <c r="B817" s="3">
        <v>22</v>
      </c>
      <c r="C817" s="3" t="str">
        <f t="shared" si="180"/>
        <v>Young</v>
      </c>
      <c r="D817" s="4">
        <v>15000</v>
      </c>
      <c r="E817" s="4">
        <f t="shared" si="181"/>
        <v>15000</v>
      </c>
      <c r="F817" s="3">
        <v>581</v>
      </c>
      <c r="G817" s="3">
        <f t="shared" si="182"/>
        <v>581</v>
      </c>
      <c r="H817" s="3" t="str">
        <f t="shared" si="183"/>
        <v>Good</v>
      </c>
      <c r="I817" s="5" t="s">
        <v>20</v>
      </c>
      <c r="J817" s="2" t="str">
        <f t="shared" si="184"/>
        <v>Employed</v>
      </c>
      <c r="K817" s="2" t="str">
        <f t="shared" si="185"/>
        <v>Employed</v>
      </c>
      <c r="L817" s="2" t="str">
        <f t="shared" si="186"/>
        <v>Employed</v>
      </c>
      <c r="M817" s="5" t="s">
        <v>32</v>
      </c>
      <c r="N817" s="2" t="str">
        <f t="shared" si="187"/>
        <v>High School</v>
      </c>
      <c r="O817" s="2" t="str">
        <f t="shared" si="188"/>
        <v>High School</v>
      </c>
      <c r="P817" s="4">
        <v>43357</v>
      </c>
      <c r="Q817" s="4">
        <f t="shared" si="189"/>
        <v>43357</v>
      </c>
      <c r="R817" s="18">
        <f t="shared" si="190"/>
        <v>2.8904666666666667</v>
      </c>
      <c r="S817" s="18" t="str">
        <f t="shared" si="191"/>
        <v>Aggressive Borrower</v>
      </c>
      <c r="T817" s="3">
        <v>72</v>
      </c>
      <c r="U817" s="3">
        <f t="shared" si="192"/>
        <v>72</v>
      </c>
      <c r="V817" s="5" t="s">
        <v>26</v>
      </c>
      <c r="W817" s="5" t="s">
        <v>27</v>
      </c>
      <c r="X817" s="4">
        <v>520</v>
      </c>
      <c r="Y817" s="18">
        <v>0.300485844</v>
      </c>
      <c r="Z817" s="5" t="s">
        <v>24</v>
      </c>
      <c r="AA817" s="3">
        <v>29</v>
      </c>
      <c r="AB817" s="4">
        <v>1249</v>
      </c>
      <c r="AC817" s="4">
        <v>1250</v>
      </c>
      <c r="AD817" s="4" t="str">
        <f t="shared" si="193"/>
        <v>Low Income</v>
      </c>
      <c r="AE817" s="4">
        <v>78353</v>
      </c>
      <c r="AF817" s="18">
        <v>0.25444920399999998</v>
      </c>
      <c r="AG817" s="3">
        <v>0</v>
      </c>
      <c r="AH817" s="3">
        <v>57</v>
      </c>
      <c r="AI817" s="2" t="str">
        <f t="shared" si="194"/>
        <v>High Risk</v>
      </c>
    </row>
    <row r="818" spans="1:35" x14ac:dyDescent="0.25">
      <c r="A818" s="6">
        <v>43917</v>
      </c>
      <c r="B818" s="3">
        <v>43</v>
      </c>
      <c r="C818" s="3" t="str">
        <f t="shared" si="180"/>
        <v>Senior</v>
      </c>
      <c r="D818" s="4">
        <v>75750</v>
      </c>
      <c r="E818" s="4">
        <f t="shared" si="181"/>
        <v>75750</v>
      </c>
      <c r="F818" s="3">
        <v>452</v>
      </c>
      <c r="G818" s="3">
        <f t="shared" si="182"/>
        <v>452</v>
      </c>
      <c r="H818" s="3" t="str">
        <f t="shared" si="183"/>
        <v>Fair</v>
      </c>
      <c r="I818" s="5" t="s">
        <v>20</v>
      </c>
      <c r="J818" s="2" t="str">
        <f t="shared" si="184"/>
        <v>Employed</v>
      </c>
      <c r="K818" s="2" t="str">
        <f t="shared" si="185"/>
        <v>Employed</v>
      </c>
      <c r="L818" s="2" t="str">
        <f t="shared" si="186"/>
        <v>Employed</v>
      </c>
      <c r="M818" s="5" t="s">
        <v>25</v>
      </c>
      <c r="N818" s="2" t="str">
        <f t="shared" si="187"/>
        <v>Associate</v>
      </c>
      <c r="O818" s="2" t="str">
        <f t="shared" si="188"/>
        <v>Associate</v>
      </c>
      <c r="P818" s="4">
        <v>11741</v>
      </c>
      <c r="Q818" s="4">
        <f t="shared" si="189"/>
        <v>11741</v>
      </c>
      <c r="R818" s="18">
        <f t="shared" si="190"/>
        <v>0.15499669966996699</v>
      </c>
      <c r="S818" s="18" t="str">
        <f t="shared" si="191"/>
        <v>Conservative Borrower</v>
      </c>
      <c r="T818" s="3">
        <v>36</v>
      </c>
      <c r="U818" s="3">
        <f t="shared" si="192"/>
        <v>36</v>
      </c>
      <c r="V818" s="5" t="s">
        <v>26</v>
      </c>
      <c r="W818" s="5" t="s">
        <v>30</v>
      </c>
      <c r="X818" s="4">
        <v>899</v>
      </c>
      <c r="Y818" s="18">
        <v>0.35724088799999998</v>
      </c>
      <c r="Z818" s="5" t="s">
        <v>38</v>
      </c>
      <c r="AA818" s="3">
        <v>41</v>
      </c>
      <c r="AB818" s="4">
        <v>398</v>
      </c>
      <c r="AC818" s="4">
        <v>6312.5</v>
      </c>
      <c r="AD818" s="4" t="str">
        <f t="shared" si="193"/>
        <v>Medium Income</v>
      </c>
      <c r="AE818" s="4">
        <v>11695</v>
      </c>
      <c r="AF818" s="18">
        <v>0.23298712899999999</v>
      </c>
      <c r="AG818" s="3">
        <v>1</v>
      </c>
      <c r="AH818" s="3">
        <v>43.2</v>
      </c>
      <c r="AI818" s="2" t="str">
        <f t="shared" si="194"/>
        <v>Medium Risk</v>
      </c>
    </row>
    <row r="819" spans="1:35" x14ac:dyDescent="0.25">
      <c r="A819" s="6">
        <v>43918</v>
      </c>
      <c r="B819" s="3">
        <v>50</v>
      </c>
      <c r="C819" s="3" t="str">
        <f t="shared" si="180"/>
        <v>Senior</v>
      </c>
      <c r="D819" s="4">
        <v>40812</v>
      </c>
      <c r="E819" s="4">
        <f t="shared" si="181"/>
        <v>40812</v>
      </c>
      <c r="F819" s="3">
        <v>593</v>
      </c>
      <c r="G819" s="3">
        <f t="shared" si="182"/>
        <v>593</v>
      </c>
      <c r="H819" s="3" t="str">
        <f t="shared" si="183"/>
        <v>Good</v>
      </c>
      <c r="I819" s="5" t="s">
        <v>20</v>
      </c>
      <c r="J819" s="2" t="str">
        <f t="shared" si="184"/>
        <v>Employed</v>
      </c>
      <c r="K819" s="2" t="str">
        <f t="shared" si="185"/>
        <v>Employed</v>
      </c>
      <c r="L819" s="2" t="str">
        <f t="shared" si="186"/>
        <v>Employed</v>
      </c>
      <c r="M819" s="5" t="s">
        <v>25</v>
      </c>
      <c r="N819" s="2" t="str">
        <f t="shared" si="187"/>
        <v>Associate</v>
      </c>
      <c r="O819" s="2" t="str">
        <f t="shared" si="188"/>
        <v>Associate</v>
      </c>
      <c r="P819" s="4">
        <v>21270</v>
      </c>
      <c r="Q819" s="4">
        <f t="shared" si="189"/>
        <v>21270</v>
      </c>
      <c r="R819" s="18">
        <f t="shared" si="190"/>
        <v>0.52117024404586887</v>
      </c>
      <c r="S819" s="18" t="str">
        <f t="shared" si="191"/>
        <v>Moderate Borrower</v>
      </c>
      <c r="T819" s="3">
        <v>24</v>
      </c>
      <c r="U819" s="3">
        <f t="shared" si="192"/>
        <v>24</v>
      </c>
      <c r="V819" s="5" t="s">
        <v>22</v>
      </c>
      <c r="W819" s="5" t="s">
        <v>34</v>
      </c>
      <c r="X819" s="4">
        <v>390</v>
      </c>
      <c r="Y819" s="18">
        <v>0.12086896699999999</v>
      </c>
      <c r="Z819" s="5" t="s">
        <v>31</v>
      </c>
      <c r="AA819" s="3">
        <v>21</v>
      </c>
      <c r="AB819" s="4">
        <v>949</v>
      </c>
      <c r="AC819" s="4">
        <v>3401</v>
      </c>
      <c r="AD819" s="4" t="str">
        <f t="shared" si="193"/>
        <v>Low Income</v>
      </c>
      <c r="AE819" s="4">
        <v>82324</v>
      </c>
      <c r="AF819" s="18">
        <v>0.22500256799999999</v>
      </c>
      <c r="AG819" s="3">
        <v>0</v>
      </c>
      <c r="AH819" s="3">
        <v>53</v>
      </c>
      <c r="AI819" s="2" t="str">
        <f t="shared" si="194"/>
        <v>Medium Risk</v>
      </c>
    </row>
    <row r="820" spans="1:35" x14ac:dyDescent="0.25">
      <c r="A820" s="6">
        <v>43919</v>
      </c>
      <c r="B820" s="3">
        <v>40</v>
      </c>
      <c r="C820" s="3" t="str">
        <f t="shared" si="180"/>
        <v>Senior</v>
      </c>
      <c r="D820" s="4">
        <v>195121</v>
      </c>
      <c r="E820" s="4">
        <f t="shared" si="181"/>
        <v>195121</v>
      </c>
      <c r="F820" s="3">
        <v>625</v>
      </c>
      <c r="G820" s="3">
        <f t="shared" si="182"/>
        <v>625</v>
      </c>
      <c r="H820" s="3" t="str">
        <f t="shared" si="183"/>
        <v>Good</v>
      </c>
      <c r="I820" s="5" t="s">
        <v>20</v>
      </c>
      <c r="J820" s="2" t="str">
        <f t="shared" si="184"/>
        <v>Employed</v>
      </c>
      <c r="K820" s="2" t="str">
        <f t="shared" si="185"/>
        <v>Employed</v>
      </c>
      <c r="L820" s="2" t="str">
        <f t="shared" si="186"/>
        <v>Employed</v>
      </c>
      <c r="M820" s="5" t="s">
        <v>29</v>
      </c>
      <c r="N820" s="2" t="str">
        <f t="shared" si="187"/>
        <v>Bachelor</v>
      </c>
      <c r="O820" s="2" t="str">
        <f t="shared" si="188"/>
        <v>Bachelor</v>
      </c>
      <c r="P820" s="4">
        <v>12851</v>
      </c>
      <c r="Q820" s="4">
        <f t="shared" si="189"/>
        <v>12851</v>
      </c>
      <c r="R820" s="18">
        <f t="shared" si="190"/>
        <v>6.5861696075768375E-2</v>
      </c>
      <c r="S820" s="18" t="str">
        <f t="shared" si="191"/>
        <v>Conservative Borrower</v>
      </c>
      <c r="T820" s="3">
        <v>36</v>
      </c>
      <c r="U820" s="3">
        <f t="shared" si="192"/>
        <v>36</v>
      </c>
      <c r="V820" s="5" t="s">
        <v>26</v>
      </c>
      <c r="W820" s="5" t="s">
        <v>23</v>
      </c>
      <c r="X820" s="4">
        <v>302</v>
      </c>
      <c r="Y820" s="18">
        <v>0.38797005499999998</v>
      </c>
      <c r="Z820" s="5" t="s">
        <v>31</v>
      </c>
      <c r="AA820" s="3">
        <v>20</v>
      </c>
      <c r="AB820" s="4">
        <v>969</v>
      </c>
      <c r="AC820" s="4">
        <v>16260.083329999999</v>
      </c>
      <c r="AD820" s="4" t="str">
        <f t="shared" si="193"/>
        <v>High Income</v>
      </c>
      <c r="AE820" s="4">
        <v>61346</v>
      </c>
      <c r="AF820" s="18">
        <v>0.18426613999999999</v>
      </c>
      <c r="AG820" s="3">
        <v>1</v>
      </c>
      <c r="AH820" s="3">
        <v>36.799999999999997</v>
      </c>
      <c r="AI820" s="2" t="str">
        <f t="shared" si="194"/>
        <v>Low Risk</v>
      </c>
    </row>
    <row r="821" spans="1:35" x14ac:dyDescent="0.25">
      <c r="A821" s="6">
        <v>43920</v>
      </c>
      <c r="B821" s="3">
        <v>52</v>
      </c>
      <c r="C821" s="3" t="str">
        <f t="shared" si="180"/>
        <v>Senior</v>
      </c>
      <c r="D821" s="4">
        <v>33338</v>
      </c>
      <c r="E821" s="4">
        <f t="shared" si="181"/>
        <v>33338</v>
      </c>
      <c r="F821" s="3">
        <v>555</v>
      </c>
      <c r="G821" s="3">
        <f t="shared" si="182"/>
        <v>555</v>
      </c>
      <c r="H821" s="3" t="str">
        <f t="shared" si="183"/>
        <v>Good</v>
      </c>
      <c r="I821" s="5" t="s">
        <v>20</v>
      </c>
      <c r="J821" s="2" t="str">
        <f t="shared" si="184"/>
        <v>Employed</v>
      </c>
      <c r="K821" s="2" t="str">
        <f t="shared" si="185"/>
        <v>Employed</v>
      </c>
      <c r="L821" s="2" t="str">
        <f t="shared" si="186"/>
        <v>Employed</v>
      </c>
      <c r="M821" s="5" t="s">
        <v>32</v>
      </c>
      <c r="N821" s="2" t="str">
        <f t="shared" si="187"/>
        <v>High School</v>
      </c>
      <c r="O821" s="2" t="str">
        <f t="shared" si="188"/>
        <v>High School</v>
      </c>
      <c r="P821" s="4">
        <v>38371</v>
      </c>
      <c r="Q821" s="4">
        <f t="shared" si="189"/>
        <v>38371</v>
      </c>
      <c r="R821" s="18">
        <f t="shared" si="190"/>
        <v>1.1509688643589897</v>
      </c>
      <c r="S821" s="18" t="str">
        <f t="shared" si="191"/>
        <v>Aggressive Borrower</v>
      </c>
      <c r="T821" s="3">
        <v>36</v>
      </c>
      <c r="U821" s="3">
        <f t="shared" si="192"/>
        <v>36</v>
      </c>
      <c r="V821" s="5" t="s">
        <v>26</v>
      </c>
      <c r="W821" s="5" t="s">
        <v>27</v>
      </c>
      <c r="X821" s="4">
        <v>322</v>
      </c>
      <c r="Y821" s="18">
        <v>0.28820658900000001</v>
      </c>
      <c r="Z821" s="5" t="s">
        <v>31</v>
      </c>
      <c r="AA821" s="3">
        <v>17</v>
      </c>
      <c r="AB821" s="4">
        <v>1152</v>
      </c>
      <c r="AC821" s="4">
        <v>2778.166667</v>
      </c>
      <c r="AD821" s="4" t="str">
        <f t="shared" si="193"/>
        <v>Low Income</v>
      </c>
      <c r="AE821" s="4">
        <v>27098</v>
      </c>
      <c r="AF821" s="18">
        <v>0.27168327799999997</v>
      </c>
      <c r="AG821" s="3">
        <v>0</v>
      </c>
      <c r="AH821" s="3">
        <v>53</v>
      </c>
      <c r="AI821" s="2" t="str">
        <f t="shared" si="194"/>
        <v>Medium Risk</v>
      </c>
    </row>
    <row r="822" spans="1:35" x14ac:dyDescent="0.25">
      <c r="A822" s="6">
        <v>43921</v>
      </c>
      <c r="B822" s="3">
        <v>33</v>
      </c>
      <c r="C822" s="3" t="str">
        <f t="shared" si="180"/>
        <v>Mid</v>
      </c>
      <c r="D822" s="4">
        <v>34553</v>
      </c>
      <c r="E822" s="4">
        <f t="shared" si="181"/>
        <v>34553</v>
      </c>
      <c r="F822" s="3">
        <v>539</v>
      </c>
      <c r="G822" s="3">
        <f t="shared" si="182"/>
        <v>539</v>
      </c>
      <c r="H822" s="3" t="str">
        <f t="shared" si="183"/>
        <v>Fair</v>
      </c>
      <c r="I822" s="5" t="s">
        <v>45</v>
      </c>
      <c r="J822" s="2" t="str">
        <f t="shared" si="184"/>
        <v>Unemployed</v>
      </c>
      <c r="K822" s="2" t="str">
        <f t="shared" si="185"/>
        <v>Unemployed</v>
      </c>
      <c r="L822" s="2" t="str">
        <f t="shared" si="186"/>
        <v>Unemployed</v>
      </c>
      <c r="M822" s="5" t="s">
        <v>25</v>
      </c>
      <c r="N822" s="2" t="str">
        <f t="shared" si="187"/>
        <v>Associate</v>
      </c>
      <c r="O822" s="2" t="str">
        <f t="shared" si="188"/>
        <v>Associate</v>
      </c>
      <c r="P822" s="4">
        <v>19956</v>
      </c>
      <c r="Q822" s="4">
        <f t="shared" si="189"/>
        <v>19956</v>
      </c>
      <c r="R822" s="18">
        <f t="shared" si="190"/>
        <v>0.57754753566984052</v>
      </c>
      <c r="S822" s="18" t="str">
        <f t="shared" si="191"/>
        <v>Moderate Borrower</v>
      </c>
      <c r="T822" s="3">
        <v>36</v>
      </c>
      <c r="U822" s="3">
        <f t="shared" si="192"/>
        <v>36</v>
      </c>
      <c r="V822" s="5" t="s">
        <v>26</v>
      </c>
      <c r="W822" s="5" t="s">
        <v>27</v>
      </c>
      <c r="X822" s="4">
        <v>213</v>
      </c>
      <c r="Y822" s="18">
        <v>0.814525838</v>
      </c>
      <c r="Z822" s="5" t="s">
        <v>24</v>
      </c>
      <c r="AA822" s="3">
        <v>23</v>
      </c>
      <c r="AB822" s="4">
        <v>258</v>
      </c>
      <c r="AC822" s="4">
        <v>2879.416667</v>
      </c>
      <c r="AD822" s="4" t="str">
        <f t="shared" si="193"/>
        <v>Low Income</v>
      </c>
      <c r="AE822" s="4">
        <v>2429</v>
      </c>
      <c r="AF822" s="18">
        <v>0.18857172</v>
      </c>
      <c r="AG822" s="3">
        <v>0</v>
      </c>
      <c r="AH822" s="3">
        <v>62</v>
      </c>
      <c r="AI822" s="2" t="str">
        <f t="shared" si="194"/>
        <v>High Risk</v>
      </c>
    </row>
    <row r="823" spans="1:35" x14ac:dyDescent="0.25">
      <c r="A823" s="6">
        <v>43922</v>
      </c>
      <c r="B823" s="3">
        <v>56</v>
      </c>
      <c r="C823" s="3" t="str">
        <f t="shared" si="180"/>
        <v>Senior</v>
      </c>
      <c r="D823" s="4">
        <v>23603</v>
      </c>
      <c r="E823" s="4">
        <f t="shared" si="181"/>
        <v>23603</v>
      </c>
      <c r="G823" s="3">
        <f t="shared" si="182"/>
        <v>573.55555555555554</v>
      </c>
      <c r="H823" s="3" t="str">
        <f t="shared" si="183"/>
        <v>Good</v>
      </c>
      <c r="I823" s="5" t="s">
        <v>20</v>
      </c>
      <c r="J823" s="2" t="str">
        <f t="shared" si="184"/>
        <v>Employed</v>
      </c>
      <c r="K823" s="2" t="str">
        <f t="shared" si="185"/>
        <v>Employed</v>
      </c>
      <c r="L823" s="2" t="str">
        <f t="shared" si="186"/>
        <v>Employed</v>
      </c>
      <c r="M823" s="5" t="s">
        <v>29</v>
      </c>
      <c r="N823" s="2" t="str">
        <f t="shared" si="187"/>
        <v>Bachelor</v>
      </c>
      <c r="O823" s="2" t="str">
        <f t="shared" si="188"/>
        <v>Bachelor</v>
      </c>
      <c r="P823" s="4">
        <v>22466</v>
      </c>
      <c r="Q823" s="4">
        <f t="shared" si="189"/>
        <v>22466</v>
      </c>
      <c r="R823" s="18">
        <f t="shared" si="190"/>
        <v>0.95182815743761384</v>
      </c>
      <c r="S823" s="18" t="str">
        <f t="shared" si="191"/>
        <v>Moderate Borrower</v>
      </c>
      <c r="T823" s="3">
        <v>72</v>
      </c>
      <c r="U823" s="3">
        <f t="shared" si="192"/>
        <v>72</v>
      </c>
      <c r="V823" s="5" t="s">
        <v>35</v>
      </c>
      <c r="W823" s="5" t="s">
        <v>27</v>
      </c>
      <c r="X823" s="4">
        <v>682</v>
      </c>
      <c r="Y823" s="18">
        <v>0.14924605899999999</v>
      </c>
      <c r="Z823" s="5" t="s">
        <v>34</v>
      </c>
      <c r="AA823" s="3">
        <v>28</v>
      </c>
      <c r="AB823" s="4">
        <v>2060</v>
      </c>
      <c r="AC823" s="4">
        <v>1966.916667</v>
      </c>
      <c r="AD823" s="4" t="str">
        <f t="shared" si="193"/>
        <v>Low Income</v>
      </c>
      <c r="AE823" s="4">
        <v>16183</v>
      </c>
      <c r="AF823" s="18">
        <v>0.28889368700000001</v>
      </c>
      <c r="AG823" s="3">
        <v>0</v>
      </c>
      <c r="AH823" s="3">
        <v>51</v>
      </c>
      <c r="AI823" s="2" t="str">
        <f t="shared" si="194"/>
        <v>Medium Risk</v>
      </c>
    </row>
    <row r="824" spans="1:35" x14ac:dyDescent="0.25">
      <c r="A824" s="6">
        <v>43923</v>
      </c>
      <c r="B824" s="3">
        <v>67</v>
      </c>
      <c r="C824" s="3" t="str">
        <f t="shared" si="180"/>
        <v>Old</v>
      </c>
      <c r="D824" s="4">
        <v>18459</v>
      </c>
      <c r="E824" s="4">
        <f t="shared" si="181"/>
        <v>18459</v>
      </c>
      <c r="F824" s="3">
        <v>650</v>
      </c>
      <c r="G824" s="3">
        <f t="shared" si="182"/>
        <v>650</v>
      </c>
      <c r="H824" s="3" t="str">
        <f t="shared" si="183"/>
        <v>Excellent</v>
      </c>
      <c r="I824" s="5" t="s">
        <v>20</v>
      </c>
      <c r="J824" s="2" t="str">
        <f t="shared" si="184"/>
        <v>Employed</v>
      </c>
      <c r="K824" s="2" t="str">
        <f t="shared" si="185"/>
        <v>Employed</v>
      </c>
      <c r="L824" s="2" t="str">
        <f t="shared" si="186"/>
        <v>Employed</v>
      </c>
      <c r="M824" s="5" t="s">
        <v>32</v>
      </c>
      <c r="N824" s="2" t="str">
        <f t="shared" si="187"/>
        <v>High School</v>
      </c>
      <c r="O824" s="2" t="str">
        <f t="shared" si="188"/>
        <v>High School</v>
      </c>
      <c r="Q824" s="4">
        <f t="shared" si="189"/>
        <v>24695.307531380753</v>
      </c>
      <c r="R824" s="18">
        <f t="shared" si="190"/>
        <v>1.3378464451693348</v>
      </c>
      <c r="S824" s="18" t="str">
        <f t="shared" si="191"/>
        <v>Aggressive Borrower</v>
      </c>
      <c r="T824" s="3">
        <v>36</v>
      </c>
      <c r="U824" s="3">
        <f t="shared" si="192"/>
        <v>36</v>
      </c>
      <c r="V824" s="5" t="s">
        <v>22</v>
      </c>
      <c r="W824" s="5" t="s">
        <v>23</v>
      </c>
      <c r="X824" s="4">
        <v>350</v>
      </c>
      <c r="Y824" s="18">
        <v>0.33176519999999998</v>
      </c>
      <c r="Z824" s="5" t="s">
        <v>24</v>
      </c>
      <c r="AA824" s="3">
        <v>21</v>
      </c>
      <c r="AB824" s="4">
        <v>4339</v>
      </c>
      <c r="AC824" s="4">
        <v>1538.25</v>
      </c>
      <c r="AD824" s="4" t="str">
        <f t="shared" si="193"/>
        <v>Low Income</v>
      </c>
      <c r="AE824" s="4">
        <v>212023</v>
      </c>
      <c r="AF824" s="18">
        <v>0.1417088</v>
      </c>
      <c r="AG824" s="3">
        <v>0</v>
      </c>
      <c r="AH824" s="3">
        <v>46</v>
      </c>
      <c r="AI824" s="2" t="str">
        <f t="shared" si="194"/>
        <v>Medium Risk</v>
      </c>
    </row>
    <row r="825" spans="1:35" x14ac:dyDescent="0.25">
      <c r="A825" s="6">
        <v>43924</v>
      </c>
      <c r="B825" s="3">
        <v>35</v>
      </c>
      <c r="C825" s="3" t="str">
        <f t="shared" si="180"/>
        <v>Mid</v>
      </c>
      <c r="D825" s="4">
        <v>74615</v>
      </c>
      <c r="E825" s="4">
        <f t="shared" si="181"/>
        <v>74615</v>
      </c>
      <c r="F825" s="3">
        <v>517</v>
      </c>
      <c r="G825" s="3">
        <f t="shared" si="182"/>
        <v>517</v>
      </c>
      <c r="H825" s="3" t="str">
        <f t="shared" si="183"/>
        <v>Fair</v>
      </c>
      <c r="I825" s="5" t="s">
        <v>20</v>
      </c>
      <c r="J825" s="2" t="str">
        <f t="shared" si="184"/>
        <v>Employed</v>
      </c>
      <c r="K825" s="2" t="str">
        <f t="shared" si="185"/>
        <v>Employed</v>
      </c>
      <c r="L825" s="2" t="str">
        <f t="shared" si="186"/>
        <v>Employed</v>
      </c>
      <c r="M825" s="5" t="s">
        <v>32</v>
      </c>
      <c r="N825" s="2" t="str">
        <f t="shared" si="187"/>
        <v>High School</v>
      </c>
      <c r="O825" s="2" t="str">
        <f t="shared" si="188"/>
        <v>High School</v>
      </c>
      <c r="P825" s="4">
        <v>49596</v>
      </c>
      <c r="Q825" s="4">
        <f t="shared" si="189"/>
        <v>49596</v>
      </c>
      <c r="R825" s="18">
        <f t="shared" si="190"/>
        <v>0.66469208604168062</v>
      </c>
      <c r="S825" s="18" t="str">
        <f t="shared" si="191"/>
        <v>Moderate Borrower</v>
      </c>
      <c r="T825" s="3">
        <v>36</v>
      </c>
      <c r="U825" s="3">
        <f t="shared" si="192"/>
        <v>36</v>
      </c>
      <c r="V825" s="5" t="s">
        <v>35</v>
      </c>
      <c r="W825" s="5" t="s">
        <v>23</v>
      </c>
      <c r="X825" s="4">
        <v>685</v>
      </c>
      <c r="Y825" s="18">
        <v>0.46863048499999999</v>
      </c>
      <c r="Z825" s="5" t="s">
        <v>24</v>
      </c>
      <c r="AA825" s="3">
        <v>25</v>
      </c>
      <c r="AB825" s="4">
        <v>722</v>
      </c>
      <c r="AC825" s="4">
        <v>6217.9166670000004</v>
      </c>
      <c r="AD825" s="4" t="str">
        <f t="shared" si="193"/>
        <v>Medium Income</v>
      </c>
      <c r="AE825" s="4">
        <v>27999</v>
      </c>
      <c r="AF825" s="18">
        <v>0.26874083700000001</v>
      </c>
      <c r="AG825" s="3">
        <v>0</v>
      </c>
      <c r="AH825" s="3">
        <v>56</v>
      </c>
      <c r="AI825" s="2" t="str">
        <f t="shared" si="194"/>
        <v>High Risk</v>
      </c>
    </row>
    <row r="826" spans="1:35" x14ac:dyDescent="0.25">
      <c r="A826" s="6">
        <v>43925</v>
      </c>
      <c r="B826" s="3">
        <v>34</v>
      </c>
      <c r="C826" s="3" t="str">
        <f t="shared" si="180"/>
        <v>Mid</v>
      </c>
      <c r="D826" s="4">
        <v>99028</v>
      </c>
      <c r="E826" s="4">
        <f t="shared" si="181"/>
        <v>99028</v>
      </c>
      <c r="F826" s="3">
        <v>581</v>
      </c>
      <c r="G826" s="3">
        <f t="shared" si="182"/>
        <v>581</v>
      </c>
      <c r="H826" s="3" t="str">
        <f t="shared" si="183"/>
        <v>Good</v>
      </c>
      <c r="I826" s="5" t="s">
        <v>20</v>
      </c>
      <c r="J826" s="2" t="str">
        <f t="shared" si="184"/>
        <v>Employed</v>
      </c>
      <c r="K826" s="2" t="str">
        <f t="shared" si="185"/>
        <v>Employed</v>
      </c>
      <c r="L826" s="2" t="str">
        <f t="shared" si="186"/>
        <v>Employed</v>
      </c>
      <c r="M826" s="5" t="s">
        <v>29</v>
      </c>
      <c r="N826" s="2" t="str">
        <f t="shared" si="187"/>
        <v>Bachelor</v>
      </c>
      <c r="O826" s="2" t="str">
        <f t="shared" si="188"/>
        <v>Bachelor</v>
      </c>
      <c r="P826" s="4">
        <v>17415</v>
      </c>
      <c r="Q826" s="4">
        <f t="shared" si="189"/>
        <v>17415</v>
      </c>
      <c r="R826" s="18">
        <f t="shared" si="190"/>
        <v>0.17585935291028801</v>
      </c>
      <c r="S826" s="18" t="str">
        <f t="shared" si="191"/>
        <v>Conservative Borrower</v>
      </c>
      <c r="T826" s="3">
        <v>36</v>
      </c>
      <c r="U826" s="3">
        <f t="shared" si="192"/>
        <v>36</v>
      </c>
      <c r="V826" s="5" t="s">
        <v>22</v>
      </c>
      <c r="W826" s="5" t="s">
        <v>27</v>
      </c>
      <c r="X826" s="4">
        <v>713</v>
      </c>
      <c r="Y826" s="18">
        <v>0.251951376</v>
      </c>
      <c r="Z826" s="5" t="s">
        <v>24</v>
      </c>
      <c r="AA826" s="3">
        <v>25</v>
      </c>
      <c r="AB826" s="4">
        <v>1937</v>
      </c>
      <c r="AC826" s="4">
        <v>8252.3333330000005</v>
      </c>
      <c r="AD826" s="4" t="str">
        <f t="shared" si="193"/>
        <v>Medium Income</v>
      </c>
      <c r="AE826" s="4">
        <v>43443</v>
      </c>
      <c r="AF826" s="18">
        <v>0.20657330099999999</v>
      </c>
      <c r="AG826" s="3">
        <v>1</v>
      </c>
      <c r="AH826" s="3">
        <v>42.4</v>
      </c>
      <c r="AI826" s="2" t="str">
        <f t="shared" si="194"/>
        <v>Medium Risk</v>
      </c>
    </row>
    <row r="827" spans="1:35" x14ac:dyDescent="0.25">
      <c r="A827" s="6">
        <v>43926</v>
      </c>
      <c r="B827" s="3">
        <v>57</v>
      </c>
      <c r="C827" s="3" t="str">
        <f t="shared" si="180"/>
        <v>Senior</v>
      </c>
      <c r="D827" s="4">
        <v>30818</v>
      </c>
      <c r="E827" s="4">
        <f t="shared" si="181"/>
        <v>30818</v>
      </c>
      <c r="F827" s="3">
        <v>583</v>
      </c>
      <c r="G827" s="3">
        <f t="shared" si="182"/>
        <v>583</v>
      </c>
      <c r="H827" s="3" t="str">
        <f t="shared" si="183"/>
        <v>Good</v>
      </c>
      <c r="I827" s="5" t="s">
        <v>20</v>
      </c>
      <c r="J827" s="2" t="str">
        <f t="shared" si="184"/>
        <v>Employed</v>
      </c>
      <c r="K827" s="2" t="str">
        <f t="shared" si="185"/>
        <v>Employed</v>
      </c>
      <c r="L827" s="2" t="str">
        <f t="shared" si="186"/>
        <v>Employed</v>
      </c>
      <c r="M827" s="5" t="s">
        <v>29</v>
      </c>
      <c r="N827" s="2" t="str">
        <f t="shared" si="187"/>
        <v>Bachelor</v>
      </c>
      <c r="O827" s="2" t="str">
        <f t="shared" si="188"/>
        <v>Bachelor</v>
      </c>
      <c r="P827" s="4">
        <v>17983</v>
      </c>
      <c r="Q827" s="4">
        <f t="shared" si="189"/>
        <v>17983</v>
      </c>
      <c r="R827" s="18">
        <f t="shared" si="190"/>
        <v>0.58352261665260563</v>
      </c>
      <c r="S827" s="18" t="str">
        <f t="shared" si="191"/>
        <v>Moderate Borrower</v>
      </c>
      <c r="T827" s="3">
        <v>72</v>
      </c>
      <c r="U827" s="3">
        <f t="shared" si="192"/>
        <v>72</v>
      </c>
      <c r="V827" s="5" t="s">
        <v>26</v>
      </c>
      <c r="W827" s="5" t="s">
        <v>30</v>
      </c>
      <c r="X827" s="4">
        <v>270</v>
      </c>
      <c r="Y827" s="18">
        <v>0.27379303799999999</v>
      </c>
      <c r="Z827" s="5" t="s">
        <v>28</v>
      </c>
      <c r="AA827" s="3">
        <v>20</v>
      </c>
      <c r="AB827" s="4">
        <v>3456</v>
      </c>
      <c r="AC827" s="4">
        <v>2568.166667</v>
      </c>
      <c r="AD827" s="4" t="str">
        <f t="shared" si="193"/>
        <v>Low Income</v>
      </c>
      <c r="AE827" s="4">
        <v>2547</v>
      </c>
      <c r="AF827" s="18">
        <v>0.281937989</v>
      </c>
      <c r="AG827" s="3">
        <v>0</v>
      </c>
      <c r="AH827" s="3">
        <v>52</v>
      </c>
      <c r="AI827" s="2" t="str">
        <f t="shared" si="194"/>
        <v>Medium Risk</v>
      </c>
    </row>
    <row r="828" spans="1:35" x14ac:dyDescent="0.25">
      <c r="A828" s="6">
        <v>43927</v>
      </c>
      <c r="B828" s="3">
        <v>58</v>
      </c>
      <c r="C828" s="3" t="str">
        <f t="shared" si="180"/>
        <v>Senior</v>
      </c>
      <c r="D828" s="4">
        <v>68197</v>
      </c>
      <c r="E828" s="4">
        <f t="shared" si="181"/>
        <v>68197</v>
      </c>
      <c r="G828" s="3">
        <f t="shared" si="182"/>
        <v>565.24120603015081</v>
      </c>
      <c r="H828" s="3" t="str">
        <f t="shared" si="183"/>
        <v>Good</v>
      </c>
      <c r="I828" s="5" t="s">
        <v>20</v>
      </c>
      <c r="J828" s="2" t="str">
        <f t="shared" si="184"/>
        <v>Employed</v>
      </c>
      <c r="K828" s="2" t="str">
        <f t="shared" si="185"/>
        <v>Employed</v>
      </c>
      <c r="L828" s="2" t="str">
        <f t="shared" si="186"/>
        <v>Employed</v>
      </c>
      <c r="M828" s="5" t="s">
        <v>29</v>
      </c>
      <c r="N828" s="2" t="str">
        <f t="shared" si="187"/>
        <v>Bachelor</v>
      </c>
      <c r="O828" s="2" t="str">
        <f t="shared" si="188"/>
        <v>Bachelor</v>
      </c>
      <c r="P828" s="4">
        <v>14951</v>
      </c>
      <c r="Q828" s="4">
        <f t="shared" si="189"/>
        <v>14951</v>
      </c>
      <c r="R828" s="18">
        <f t="shared" si="190"/>
        <v>0.21923251755942344</v>
      </c>
      <c r="S828" s="18" t="str">
        <f t="shared" si="191"/>
        <v>Conservative Borrower</v>
      </c>
      <c r="T828" s="3">
        <v>36</v>
      </c>
      <c r="U828" s="3">
        <f t="shared" si="192"/>
        <v>36</v>
      </c>
      <c r="V828" s="5" t="s">
        <v>22</v>
      </c>
      <c r="W828" s="5" t="s">
        <v>27</v>
      </c>
      <c r="X828" s="4">
        <v>968</v>
      </c>
      <c r="Y828" s="18">
        <v>0.20523372600000001</v>
      </c>
      <c r="Z828" s="5" t="s">
        <v>28</v>
      </c>
      <c r="AA828" s="3">
        <v>23</v>
      </c>
      <c r="AB828" s="4">
        <v>17069</v>
      </c>
      <c r="AC828" s="4">
        <v>5683.0833329999996</v>
      </c>
      <c r="AD828" s="4" t="str">
        <f t="shared" si="193"/>
        <v>Medium Income</v>
      </c>
      <c r="AE828" s="4">
        <v>60404</v>
      </c>
      <c r="AF828" s="18">
        <v>0.202766417</v>
      </c>
      <c r="AG828" s="3">
        <v>0</v>
      </c>
      <c r="AH828" s="3">
        <v>47</v>
      </c>
      <c r="AI828" s="2" t="str">
        <f t="shared" si="194"/>
        <v>Medium Risk</v>
      </c>
    </row>
    <row r="829" spans="1:35" x14ac:dyDescent="0.25">
      <c r="A829" s="6">
        <v>43928</v>
      </c>
      <c r="B829" s="3">
        <v>33</v>
      </c>
      <c r="C829" s="3" t="str">
        <f t="shared" si="180"/>
        <v>Mid</v>
      </c>
      <c r="D829" s="4">
        <v>89571</v>
      </c>
      <c r="E829" s="4">
        <f t="shared" si="181"/>
        <v>89571</v>
      </c>
      <c r="F829" s="3">
        <v>607</v>
      </c>
      <c r="G829" s="3">
        <f t="shared" si="182"/>
        <v>607</v>
      </c>
      <c r="H829" s="3" t="str">
        <f t="shared" si="183"/>
        <v>Good</v>
      </c>
      <c r="I829" s="5" t="s">
        <v>20</v>
      </c>
      <c r="J829" s="2" t="str">
        <f t="shared" si="184"/>
        <v>Employed</v>
      </c>
      <c r="K829" s="2" t="str">
        <f t="shared" si="185"/>
        <v>Employed</v>
      </c>
      <c r="L829" s="2" t="str">
        <f t="shared" si="186"/>
        <v>Employed</v>
      </c>
      <c r="M829" s="5" t="s">
        <v>25</v>
      </c>
      <c r="N829" s="2" t="str">
        <f t="shared" si="187"/>
        <v>Associate</v>
      </c>
      <c r="O829" s="2" t="str">
        <f t="shared" si="188"/>
        <v>Associate</v>
      </c>
      <c r="P829" s="4">
        <v>27079</v>
      </c>
      <c r="Q829" s="4">
        <f t="shared" si="189"/>
        <v>27079</v>
      </c>
      <c r="R829" s="18">
        <f t="shared" si="190"/>
        <v>0.30231883087159905</v>
      </c>
      <c r="S829" s="18" t="str">
        <f t="shared" si="191"/>
        <v>Conservative Borrower</v>
      </c>
      <c r="T829" s="3">
        <v>24</v>
      </c>
      <c r="U829" s="3">
        <f t="shared" si="192"/>
        <v>24</v>
      </c>
      <c r="V829" s="5" t="s">
        <v>22</v>
      </c>
      <c r="W829" s="5" t="s">
        <v>27</v>
      </c>
      <c r="X829" s="4">
        <v>865</v>
      </c>
      <c r="Y829" s="18">
        <v>0.23023363499999999</v>
      </c>
      <c r="Z829" s="5" t="s">
        <v>34</v>
      </c>
      <c r="AA829" s="3">
        <v>32</v>
      </c>
      <c r="AB829" s="4">
        <v>1628</v>
      </c>
      <c r="AC829" s="4">
        <v>7464.25</v>
      </c>
      <c r="AD829" s="4" t="str">
        <f t="shared" si="193"/>
        <v>Medium Income</v>
      </c>
      <c r="AE829" s="4">
        <v>61149</v>
      </c>
      <c r="AF829" s="18">
        <v>0.22327535200000001</v>
      </c>
      <c r="AG829" s="3">
        <v>0</v>
      </c>
      <c r="AH829" s="3">
        <v>46</v>
      </c>
      <c r="AI829" s="2" t="str">
        <f t="shared" si="194"/>
        <v>Medium Risk</v>
      </c>
    </row>
    <row r="830" spans="1:35" x14ac:dyDescent="0.25">
      <c r="A830" s="6">
        <v>43929</v>
      </c>
      <c r="B830" s="3">
        <v>34</v>
      </c>
      <c r="C830" s="3" t="str">
        <f t="shared" si="180"/>
        <v>Mid</v>
      </c>
      <c r="D830" s="4">
        <v>45732</v>
      </c>
      <c r="E830" s="4">
        <f t="shared" si="181"/>
        <v>45732</v>
      </c>
      <c r="F830" s="3">
        <v>532</v>
      </c>
      <c r="G830" s="3">
        <f t="shared" si="182"/>
        <v>532</v>
      </c>
      <c r="H830" s="3" t="str">
        <f t="shared" si="183"/>
        <v>Fair</v>
      </c>
      <c r="I830" s="5" t="s">
        <v>20</v>
      </c>
      <c r="J830" s="2" t="str">
        <f t="shared" si="184"/>
        <v>Employed</v>
      </c>
      <c r="K830" s="2" t="str">
        <f t="shared" si="185"/>
        <v>Employed</v>
      </c>
      <c r="L830" s="2" t="str">
        <f t="shared" si="186"/>
        <v>Employed</v>
      </c>
      <c r="M830" s="5" t="s">
        <v>32</v>
      </c>
      <c r="N830" s="2" t="str">
        <f t="shared" si="187"/>
        <v>High School</v>
      </c>
      <c r="O830" s="2" t="str">
        <f t="shared" si="188"/>
        <v>High School</v>
      </c>
      <c r="P830" s="4">
        <v>19673</v>
      </c>
      <c r="Q830" s="4">
        <f t="shared" si="189"/>
        <v>19673</v>
      </c>
      <c r="R830" s="18">
        <f t="shared" si="190"/>
        <v>0.43018018018018017</v>
      </c>
      <c r="S830" s="18" t="str">
        <f t="shared" si="191"/>
        <v>Conservative Borrower</v>
      </c>
      <c r="T830" s="3">
        <v>36</v>
      </c>
      <c r="U830" s="3">
        <f t="shared" si="192"/>
        <v>36</v>
      </c>
      <c r="V830" s="5" t="s">
        <v>22</v>
      </c>
      <c r="W830" s="5" t="s">
        <v>27</v>
      </c>
      <c r="X830" s="4">
        <v>578</v>
      </c>
      <c r="Y830" s="18">
        <v>0.330068323</v>
      </c>
      <c r="Z830" s="5" t="s">
        <v>24</v>
      </c>
      <c r="AA830" s="3">
        <v>22</v>
      </c>
      <c r="AB830" s="4">
        <v>2432</v>
      </c>
      <c r="AC830" s="4">
        <v>3811</v>
      </c>
      <c r="AD830" s="4" t="str">
        <f t="shared" si="193"/>
        <v>Low Income</v>
      </c>
      <c r="AE830" s="4">
        <v>32829</v>
      </c>
      <c r="AF830" s="18">
        <v>0.258036767</v>
      </c>
      <c r="AG830" s="3">
        <v>0</v>
      </c>
      <c r="AH830" s="3">
        <v>55</v>
      </c>
      <c r="AI830" s="2" t="str">
        <f t="shared" si="194"/>
        <v>High Risk</v>
      </c>
    </row>
    <row r="831" spans="1:35" x14ac:dyDescent="0.25">
      <c r="A831" s="6">
        <v>43930</v>
      </c>
      <c r="B831" s="3">
        <v>36</v>
      </c>
      <c r="C831" s="3" t="str">
        <f t="shared" si="180"/>
        <v>Mid</v>
      </c>
      <c r="D831" s="4">
        <v>54036</v>
      </c>
      <c r="E831" s="4">
        <f t="shared" si="181"/>
        <v>54036</v>
      </c>
      <c r="F831" s="3">
        <v>570</v>
      </c>
      <c r="G831" s="3">
        <f t="shared" si="182"/>
        <v>570</v>
      </c>
      <c r="H831" s="3" t="str">
        <f t="shared" si="183"/>
        <v>Good</v>
      </c>
      <c r="I831" s="5" t="s">
        <v>20</v>
      </c>
      <c r="J831" s="2" t="str">
        <f t="shared" si="184"/>
        <v>Employed</v>
      </c>
      <c r="K831" s="2" t="str">
        <f t="shared" si="185"/>
        <v>Employed</v>
      </c>
      <c r="L831" s="2" t="str">
        <f t="shared" si="186"/>
        <v>Employed</v>
      </c>
      <c r="M831" s="5" t="s">
        <v>32</v>
      </c>
      <c r="N831" s="2" t="str">
        <f t="shared" si="187"/>
        <v>High School</v>
      </c>
      <c r="O831" s="2" t="str">
        <f t="shared" si="188"/>
        <v>High School</v>
      </c>
      <c r="P831" s="4">
        <v>11542</v>
      </c>
      <c r="Q831" s="4">
        <f t="shared" si="189"/>
        <v>11542</v>
      </c>
      <c r="R831" s="18">
        <f t="shared" si="190"/>
        <v>0.21359834184617663</v>
      </c>
      <c r="S831" s="18" t="str">
        <f t="shared" si="191"/>
        <v>Conservative Borrower</v>
      </c>
      <c r="T831" s="3">
        <v>96</v>
      </c>
      <c r="U831" s="3">
        <f t="shared" si="192"/>
        <v>96</v>
      </c>
      <c r="V831" s="5" t="s">
        <v>26</v>
      </c>
      <c r="W831" s="5" t="s">
        <v>27</v>
      </c>
      <c r="X831" s="4">
        <v>190</v>
      </c>
      <c r="Y831" s="18">
        <v>0.11130501399999999</v>
      </c>
      <c r="Z831" s="5" t="s">
        <v>24</v>
      </c>
      <c r="AA831" s="3">
        <v>27</v>
      </c>
      <c r="AB831" s="4">
        <v>7132</v>
      </c>
      <c r="AC831" s="4">
        <v>4503</v>
      </c>
      <c r="AD831" s="4" t="str">
        <f t="shared" si="193"/>
        <v>Low Income</v>
      </c>
      <c r="AE831" s="4">
        <v>169416</v>
      </c>
      <c r="AF831" s="18">
        <v>0.20923359999999999</v>
      </c>
      <c r="AG831" s="3">
        <v>1</v>
      </c>
      <c r="AH831" s="3">
        <v>36</v>
      </c>
      <c r="AI831" s="2" t="str">
        <f t="shared" si="194"/>
        <v>Low Risk</v>
      </c>
    </row>
    <row r="832" spans="1:35" x14ac:dyDescent="0.25">
      <c r="A832" s="6">
        <v>43931</v>
      </c>
      <c r="B832" s="3">
        <v>23</v>
      </c>
      <c r="C832" s="3" t="str">
        <f t="shared" si="180"/>
        <v>Young</v>
      </c>
      <c r="D832" s="4">
        <v>33437</v>
      </c>
      <c r="E832" s="4">
        <f t="shared" si="181"/>
        <v>33437</v>
      </c>
      <c r="F832" s="3">
        <v>436</v>
      </c>
      <c r="G832" s="3">
        <f t="shared" si="182"/>
        <v>436</v>
      </c>
      <c r="H832" s="3" t="str">
        <f t="shared" si="183"/>
        <v>Poor</v>
      </c>
      <c r="I832" s="5" t="s">
        <v>20</v>
      </c>
      <c r="J832" s="2" t="str">
        <f t="shared" si="184"/>
        <v>Employed</v>
      </c>
      <c r="K832" s="2" t="str">
        <f t="shared" si="185"/>
        <v>Employed</v>
      </c>
      <c r="L832" s="2" t="str">
        <f t="shared" si="186"/>
        <v>Employed</v>
      </c>
      <c r="M832" s="5" t="s">
        <v>32</v>
      </c>
      <c r="N832" s="2" t="str">
        <f t="shared" si="187"/>
        <v>High School</v>
      </c>
      <c r="O832" s="2" t="str">
        <f t="shared" si="188"/>
        <v>High School</v>
      </c>
      <c r="P832" s="4">
        <v>42900</v>
      </c>
      <c r="Q832" s="4">
        <f t="shared" si="189"/>
        <v>42900</v>
      </c>
      <c r="R832" s="18">
        <f t="shared" si="190"/>
        <v>1.2830098393994676</v>
      </c>
      <c r="S832" s="18" t="str">
        <f t="shared" si="191"/>
        <v>Aggressive Borrower</v>
      </c>
      <c r="T832" s="3">
        <v>120</v>
      </c>
      <c r="U832" s="3">
        <f t="shared" si="192"/>
        <v>120</v>
      </c>
      <c r="V832" s="5" t="s">
        <v>22</v>
      </c>
      <c r="W832" s="5" t="s">
        <v>30</v>
      </c>
      <c r="X832" s="4">
        <v>683</v>
      </c>
      <c r="Y832" s="18">
        <v>0.30790009400000001</v>
      </c>
      <c r="Z832" s="5" t="s">
        <v>24</v>
      </c>
      <c r="AA832" s="3">
        <v>28</v>
      </c>
      <c r="AB832" s="4">
        <v>984</v>
      </c>
      <c r="AC832" s="4">
        <v>2786.416667</v>
      </c>
      <c r="AD832" s="4" t="str">
        <f t="shared" si="193"/>
        <v>Low Income</v>
      </c>
      <c r="AE832" s="4">
        <v>37469</v>
      </c>
      <c r="AF832" s="18">
        <v>0.44678732100000002</v>
      </c>
      <c r="AG832" s="3">
        <v>0</v>
      </c>
      <c r="AH832" s="3">
        <v>56</v>
      </c>
      <c r="AI832" s="2" t="str">
        <f t="shared" si="194"/>
        <v>High Risk</v>
      </c>
    </row>
    <row r="833" spans="1:35" x14ac:dyDescent="0.25">
      <c r="A833" s="6">
        <v>43932</v>
      </c>
      <c r="B833" s="3">
        <v>28</v>
      </c>
      <c r="C833" s="3" t="str">
        <f t="shared" si="180"/>
        <v>Mid</v>
      </c>
      <c r="D833" s="4">
        <v>26069</v>
      </c>
      <c r="E833" s="4">
        <f t="shared" si="181"/>
        <v>26069</v>
      </c>
      <c r="F833" s="3">
        <v>545</v>
      </c>
      <c r="G833" s="3">
        <f t="shared" si="182"/>
        <v>545</v>
      </c>
      <c r="H833" s="3" t="str">
        <f t="shared" si="183"/>
        <v>Fair</v>
      </c>
      <c r="I833" s="5" t="s">
        <v>20</v>
      </c>
      <c r="J833" s="2" t="str">
        <f t="shared" si="184"/>
        <v>Employed</v>
      </c>
      <c r="K833" s="2" t="str">
        <f t="shared" si="185"/>
        <v>Employed</v>
      </c>
      <c r="L833" s="2" t="str">
        <f t="shared" si="186"/>
        <v>Employed</v>
      </c>
      <c r="M833" s="5" t="s">
        <v>32</v>
      </c>
      <c r="N833" s="2" t="str">
        <f t="shared" si="187"/>
        <v>High School</v>
      </c>
      <c r="O833" s="2" t="str">
        <f t="shared" si="188"/>
        <v>High School</v>
      </c>
      <c r="P833" s="4">
        <v>16096</v>
      </c>
      <c r="Q833" s="4">
        <f t="shared" si="189"/>
        <v>16096</v>
      </c>
      <c r="R833" s="18">
        <f t="shared" si="190"/>
        <v>0.61743833672177684</v>
      </c>
      <c r="S833" s="18" t="str">
        <f t="shared" si="191"/>
        <v>Moderate Borrower</v>
      </c>
      <c r="T833" s="3">
        <v>72</v>
      </c>
      <c r="U833" s="3">
        <f t="shared" si="192"/>
        <v>72</v>
      </c>
      <c r="V833" s="5" t="s">
        <v>26</v>
      </c>
      <c r="W833" s="5" t="s">
        <v>27</v>
      </c>
      <c r="X833" s="4">
        <v>263</v>
      </c>
      <c r="Y833" s="18">
        <v>0.37817656700000002</v>
      </c>
      <c r="Z833" s="5" t="s">
        <v>24</v>
      </c>
      <c r="AA833" s="3">
        <v>29</v>
      </c>
      <c r="AB833" s="4">
        <v>11491</v>
      </c>
      <c r="AC833" s="4">
        <v>2172.416667</v>
      </c>
      <c r="AD833" s="4" t="str">
        <f t="shared" si="193"/>
        <v>Low Income</v>
      </c>
      <c r="AE833" s="4">
        <v>454020</v>
      </c>
      <c r="AF833" s="18">
        <v>0.303282618</v>
      </c>
      <c r="AG833" s="3">
        <v>0</v>
      </c>
      <c r="AH833" s="3">
        <v>51</v>
      </c>
      <c r="AI833" s="2" t="str">
        <f t="shared" si="194"/>
        <v>Medium Risk</v>
      </c>
    </row>
    <row r="834" spans="1:35" x14ac:dyDescent="0.25">
      <c r="A834" s="6">
        <v>43933</v>
      </c>
      <c r="B834" s="3">
        <v>27</v>
      </c>
      <c r="C834" s="3" t="str">
        <f t="shared" ref="C834:C897" si="195">IF(B834&lt;25,"Young",IF(B834&lt;40,"Mid",IF(B834&lt;60,"Senior","Old")))</f>
        <v>Mid</v>
      </c>
      <c r="D834" s="4">
        <v>74431</v>
      </c>
      <c r="E834" s="4">
        <f t="shared" ref="E834:E897" si="196">IF(D834="",AC834*12,D834)</f>
        <v>74431</v>
      </c>
      <c r="F834" s="3">
        <v>544</v>
      </c>
      <c r="G834" s="3">
        <f t="shared" ref="G834:G897" si="197">IF(F834="",AVERAGEIF($AA$2:$AA$2648,AA834,$F$2:$F$2648),F834)</f>
        <v>544</v>
      </c>
      <c r="H834" s="3" t="str">
        <f t="shared" ref="H834:H897" si="198">IF(G834&lt;450,"Poor", IF(G834&lt;550,"Fair",IF(G834&lt;650,"Good","Excellent")))</f>
        <v>Fair</v>
      </c>
      <c r="J834" s="2" t="str">
        <f t="shared" ref="J834:J897" si="199">TRIM(CLEAN(I834))</f>
        <v/>
      </c>
      <c r="K834" s="2" t="str">
        <f t="shared" ref="K834:K897" si="200">PROPER(J834)</f>
        <v/>
      </c>
      <c r="L834" s="2" t="str">
        <f t="shared" ref="L834:L897" si="201">IF(K834="","Employed",K834)</f>
        <v>Employed</v>
      </c>
      <c r="M834" s="5" t="s">
        <v>21</v>
      </c>
      <c r="N834" s="2" t="str">
        <f t="shared" ref="N834:N897" si="202">TRIM(CLEAN(M834))</f>
        <v>Master</v>
      </c>
      <c r="O834" s="2" t="str">
        <f t="shared" ref="O834:O897" si="203">IF(N834="","Bachelor",N834)</f>
        <v>Master</v>
      </c>
      <c r="P834" s="4">
        <v>31846</v>
      </c>
      <c r="Q834" s="4">
        <f t="shared" ref="Q834:Q897" si="204">IF(P834="",(AVERAGEIFS($P$2:$P$2648,$Z$2:$Z$2648,Z834,$AD$2:$AD$2648,AD834)),P834)</f>
        <v>31846</v>
      </c>
      <c r="R834" s="18">
        <f t="shared" ref="R834:R897" si="205">Q834/E834</f>
        <v>0.42785935967540406</v>
      </c>
      <c r="S834" s="18" t="str">
        <f t="shared" ref="S834:S897" si="206">IF(R834 &lt;= 0.5, "Conservative Borrower", IF(R834 &lt;= 1, "Moderate Borrower", "Aggressive Borrower"))</f>
        <v>Conservative Borrower</v>
      </c>
      <c r="T834" s="3">
        <v>60</v>
      </c>
      <c r="U834" s="3">
        <f t="shared" ref="U834:U897" si="207">IF(T834="",AVERAGEIFS($T$2:$T$2648,$Z$2:$Z$2648,Z834,$AD$2:$AD$2648,AD834),T834)</f>
        <v>60</v>
      </c>
      <c r="V834" s="5" t="s">
        <v>26</v>
      </c>
      <c r="W834" s="5" t="s">
        <v>34</v>
      </c>
      <c r="X834" s="4">
        <v>426</v>
      </c>
      <c r="Y834" s="18">
        <v>0.40942677599999999</v>
      </c>
      <c r="Z834" s="5" t="s">
        <v>28</v>
      </c>
      <c r="AA834" s="3">
        <v>31</v>
      </c>
      <c r="AB834" s="4">
        <v>4840</v>
      </c>
      <c r="AC834" s="4">
        <v>6202.5833329999996</v>
      </c>
      <c r="AD834" s="4" t="str">
        <f t="shared" ref="AD834:AD897" si="208">IF(AC834&lt;=5000,"Low Income",IF(AC834&lt;=12000,"Medium Income","High Income"))</f>
        <v>Medium Income</v>
      </c>
      <c r="AE834" s="4">
        <v>7235</v>
      </c>
      <c r="AF834" s="18">
        <v>0.29741803999999999</v>
      </c>
      <c r="AG834" s="3">
        <v>0</v>
      </c>
      <c r="AH834" s="3">
        <v>55</v>
      </c>
      <c r="AI834" s="2" t="str">
        <f t="shared" ref="AI834:AI897" si="209">IF(AH834&lt;40,"Low Risk", IF(AH834&lt;55,"Medium Risk", IF(AH834&lt;70,"High Risk","Very High Risk")))</f>
        <v>High Risk</v>
      </c>
    </row>
    <row r="835" spans="1:35" x14ac:dyDescent="0.25">
      <c r="A835" s="6">
        <v>43934</v>
      </c>
      <c r="B835" s="3">
        <v>30</v>
      </c>
      <c r="C835" s="3" t="str">
        <f t="shared" si="195"/>
        <v>Mid</v>
      </c>
      <c r="D835" s="4">
        <v>98665</v>
      </c>
      <c r="E835" s="4">
        <f t="shared" si="196"/>
        <v>98665</v>
      </c>
      <c r="F835" s="3">
        <v>494</v>
      </c>
      <c r="G835" s="3">
        <f t="shared" si="197"/>
        <v>494</v>
      </c>
      <c r="H835" s="3" t="str">
        <f t="shared" si="198"/>
        <v>Fair</v>
      </c>
      <c r="I835" s="5" t="s">
        <v>33</v>
      </c>
      <c r="J835" s="2" t="str">
        <f t="shared" si="199"/>
        <v>Self-Employed</v>
      </c>
      <c r="K835" s="2" t="str">
        <f t="shared" si="200"/>
        <v>Self-Employed</v>
      </c>
      <c r="L835" s="2" t="str">
        <f t="shared" si="201"/>
        <v>Self-Employed</v>
      </c>
      <c r="M835" s="5" t="s">
        <v>32</v>
      </c>
      <c r="N835" s="2" t="str">
        <f t="shared" si="202"/>
        <v>High School</v>
      </c>
      <c r="O835" s="2" t="str">
        <f t="shared" si="203"/>
        <v>High School</v>
      </c>
      <c r="P835" s="4">
        <v>14278</v>
      </c>
      <c r="Q835" s="4">
        <f t="shared" si="204"/>
        <v>14278</v>
      </c>
      <c r="R835" s="18">
        <f t="shared" si="205"/>
        <v>0.14471190391729591</v>
      </c>
      <c r="S835" s="18" t="str">
        <f t="shared" si="206"/>
        <v>Conservative Borrower</v>
      </c>
      <c r="T835" s="3">
        <v>36</v>
      </c>
      <c r="U835" s="3">
        <f t="shared" si="207"/>
        <v>36</v>
      </c>
      <c r="V835" s="5" t="s">
        <v>22</v>
      </c>
      <c r="W835" s="5" t="s">
        <v>34</v>
      </c>
      <c r="X835" s="4">
        <v>173</v>
      </c>
      <c r="Y835" s="18">
        <v>0.31996749299999999</v>
      </c>
      <c r="Z835" s="5" t="s">
        <v>34</v>
      </c>
      <c r="AA835" s="3">
        <v>30</v>
      </c>
      <c r="AB835" s="4">
        <v>4586</v>
      </c>
      <c r="AC835" s="4">
        <v>8222.0833330000005</v>
      </c>
      <c r="AD835" s="4" t="str">
        <f t="shared" si="208"/>
        <v>Medium Income</v>
      </c>
      <c r="AE835" s="4">
        <v>35071</v>
      </c>
      <c r="AF835" s="18">
        <v>0.22658858000000001</v>
      </c>
      <c r="AG835" s="3">
        <v>1</v>
      </c>
      <c r="AH835" s="3">
        <v>46.4</v>
      </c>
      <c r="AI835" s="2" t="str">
        <f t="shared" si="209"/>
        <v>Medium Risk</v>
      </c>
    </row>
    <row r="836" spans="1:35" x14ac:dyDescent="0.25">
      <c r="A836" s="6">
        <v>43935</v>
      </c>
      <c r="B836" s="3">
        <v>39</v>
      </c>
      <c r="C836" s="3" t="str">
        <f t="shared" si="195"/>
        <v>Mid</v>
      </c>
      <c r="D836" s="4">
        <v>32733</v>
      </c>
      <c r="E836" s="4">
        <f t="shared" si="196"/>
        <v>32733</v>
      </c>
      <c r="F836" s="3">
        <v>583</v>
      </c>
      <c r="G836" s="3">
        <f t="shared" si="197"/>
        <v>583</v>
      </c>
      <c r="H836" s="3" t="str">
        <f t="shared" si="198"/>
        <v>Good</v>
      </c>
      <c r="I836" s="5" t="s">
        <v>20</v>
      </c>
      <c r="J836" s="2" t="str">
        <f t="shared" si="199"/>
        <v>Employed</v>
      </c>
      <c r="K836" s="2" t="str">
        <f t="shared" si="200"/>
        <v>Employed</v>
      </c>
      <c r="L836" s="2" t="str">
        <f t="shared" si="201"/>
        <v>Employed</v>
      </c>
      <c r="M836" s="5" t="s">
        <v>32</v>
      </c>
      <c r="N836" s="2" t="str">
        <f t="shared" si="202"/>
        <v>High School</v>
      </c>
      <c r="O836" s="2" t="str">
        <f t="shared" si="203"/>
        <v>High School</v>
      </c>
      <c r="P836" s="4">
        <v>21862</v>
      </c>
      <c r="Q836" s="4">
        <f t="shared" si="204"/>
        <v>21862</v>
      </c>
      <c r="R836" s="18">
        <f t="shared" si="205"/>
        <v>0.667888675037424</v>
      </c>
      <c r="S836" s="18" t="str">
        <f t="shared" si="206"/>
        <v>Moderate Borrower</v>
      </c>
      <c r="T836" s="3">
        <v>48</v>
      </c>
      <c r="U836" s="3">
        <f t="shared" si="207"/>
        <v>48</v>
      </c>
      <c r="V836" s="5" t="s">
        <v>26</v>
      </c>
      <c r="W836" s="5" t="s">
        <v>27</v>
      </c>
      <c r="X836" s="4">
        <v>560</v>
      </c>
      <c r="Y836" s="18">
        <v>4.6627766000000001E-2</v>
      </c>
      <c r="Z836" s="5" t="s">
        <v>24</v>
      </c>
      <c r="AA836" s="3">
        <v>17</v>
      </c>
      <c r="AB836" s="4">
        <v>2762</v>
      </c>
      <c r="AC836" s="4">
        <v>2727.75</v>
      </c>
      <c r="AD836" s="4" t="str">
        <f t="shared" si="208"/>
        <v>Low Income</v>
      </c>
      <c r="AE836" s="4">
        <v>46016</v>
      </c>
      <c r="AF836" s="18">
        <v>0.20942883500000001</v>
      </c>
      <c r="AG836" s="3">
        <v>0</v>
      </c>
      <c r="AH836" s="3">
        <v>50</v>
      </c>
      <c r="AI836" s="2" t="str">
        <f t="shared" si="209"/>
        <v>Medium Risk</v>
      </c>
    </row>
    <row r="837" spans="1:35" x14ac:dyDescent="0.25">
      <c r="A837" s="6">
        <v>43936</v>
      </c>
      <c r="B837" s="3">
        <v>42</v>
      </c>
      <c r="C837" s="3" t="str">
        <f t="shared" si="195"/>
        <v>Senior</v>
      </c>
      <c r="D837" s="4">
        <v>80482</v>
      </c>
      <c r="E837" s="4">
        <f t="shared" si="196"/>
        <v>80482</v>
      </c>
      <c r="F837" s="3">
        <v>592</v>
      </c>
      <c r="G837" s="3">
        <f t="shared" si="197"/>
        <v>592</v>
      </c>
      <c r="H837" s="3" t="str">
        <f t="shared" si="198"/>
        <v>Good</v>
      </c>
      <c r="J837" s="2" t="str">
        <f t="shared" si="199"/>
        <v/>
      </c>
      <c r="K837" s="2" t="str">
        <f t="shared" si="200"/>
        <v/>
      </c>
      <c r="L837" s="2" t="str">
        <f t="shared" si="201"/>
        <v>Employed</v>
      </c>
      <c r="M837" s="5" t="s">
        <v>32</v>
      </c>
      <c r="N837" s="2" t="str">
        <f t="shared" si="202"/>
        <v>High School</v>
      </c>
      <c r="O837" s="2" t="str">
        <f t="shared" si="203"/>
        <v>High School</v>
      </c>
      <c r="P837" s="4">
        <v>31840</v>
      </c>
      <c r="Q837" s="4">
        <f t="shared" si="204"/>
        <v>31840</v>
      </c>
      <c r="R837" s="18">
        <f t="shared" si="205"/>
        <v>0.39561641112298401</v>
      </c>
      <c r="S837" s="18" t="str">
        <f t="shared" si="206"/>
        <v>Conservative Borrower</v>
      </c>
      <c r="T837" s="3">
        <v>36</v>
      </c>
      <c r="U837" s="3">
        <f t="shared" si="207"/>
        <v>36</v>
      </c>
      <c r="V837" s="5" t="s">
        <v>35</v>
      </c>
      <c r="W837" s="5" t="s">
        <v>23</v>
      </c>
      <c r="X837" s="4">
        <v>272</v>
      </c>
      <c r="Y837" s="18">
        <v>0.40825368699999998</v>
      </c>
      <c r="Z837" s="5" t="s">
        <v>24</v>
      </c>
      <c r="AA837" s="3">
        <v>27</v>
      </c>
      <c r="AB837" s="4">
        <v>3068</v>
      </c>
      <c r="AC837" s="4">
        <v>6706.8333329999996</v>
      </c>
      <c r="AD837" s="4" t="str">
        <f t="shared" si="208"/>
        <v>Medium Income</v>
      </c>
      <c r="AE837" s="4">
        <v>10863</v>
      </c>
      <c r="AF837" s="18">
        <v>0.19936706000000001</v>
      </c>
      <c r="AG837" s="3">
        <v>0</v>
      </c>
      <c r="AH837" s="3">
        <v>58</v>
      </c>
      <c r="AI837" s="2" t="str">
        <f t="shared" si="209"/>
        <v>High Risk</v>
      </c>
    </row>
    <row r="838" spans="1:35" x14ac:dyDescent="0.25">
      <c r="A838" s="6">
        <v>43937</v>
      </c>
      <c r="B838" s="3">
        <v>58</v>
      </c>
      <c r="C838" s="3" t="str">
        <f t="shared" si="195"/>
        <v>Senior</v>
      </c>
      <c r="D838" s="4">
        <v>64098</v>
      </c>
      <c r="E838" s="4">
        <f t="shared" si="196"/>
        <v>64098</v>
      </c>
      <c r="G838" s="3">
        <f t="shared" si="197"/>
        <v>576.96694214876038</v>
      </c>
      <c r="H838" s="3" t="str">
        <f t="shared" si="198"/>
        <v>Good</v>
      </c>
      <c r="I838" s="5" t="s">
        <v>20</v>
      </c>
      <c r="J838" s="2" t="str">
        <f t="shared" si="199"/>
        <v>Employed</v>
      </c>
      <c r="K838" s="2" t="str">
        <f t="shared" si="200"/>
        <v>Employed</v>
      </c>
      <c r="L838" s="2" t="str">
        <f t="shared" si="201"/>
        <v>Employed</v>
      </c>
      <c r="M838" s="5" t="s">
        <v>25</v>
      </c>
      <c r="N838" s="2" t="str">
        <f t="shared" si="202"/>
        <v>Associate</v>
      </c>
      <c r="O838" s="2" t="str">
        <f t="shared" si="203"/>
        <v>Associate</v>
      </c>
      <c r="P838" s="4">
        <v>18325</v>
      </c>
      <c r="Q838" s="4">
        <f t="shared" si="204"/>
        <v>18325</v>
      </c>
      <c r="R838" s="18">
        <f t="shared" si="205"/>
        <v>0.28589035539330399</v>
      </c>
      <c r="S838" s="18" t="str">
        <f t="shared" si="206"/>
        <v>Conservative Borrower</v>
      </c>
      <c r="T838" s="3">
        <v>48</v>
      </c>
      <c r="U838" s="3">
        <f t="shared" si="207"/>
        <v>48</v>
      </c>
      <c r="V838" s="5" t="s">
        <v>22</v>
      </c>
      <c r="W838" s="5" t="s">
        <v>23</v>
      </c>
      <c r="X838" s="4">
        <v>221</v>
      </c>
      <c r="Y838" s="18">
        <v>0.46640994200000002</v>
      </c>
      <c r="Z838" s="5" t="s">
        <v>31</v>
      </c>
      <c r="AA838" s="3">
        <v>29</v>
      </c>
      <c r="AB838" s="4">
        <v>688</v>
      </c>
      <c r="AC838" s="4">
        <v>5341.5</v>
      </c>
      <c r="AD838" s="4" t="str">
        <f t="shared" si="208"/>
        <v>Medium Income</v>
      </c>
      <c r="AE838" s="4">
        <v>5927</v>
      </c>
      <c r="AF838" s="18">
        <v>0.23623955099999999</v>
      </c>
      <c r="AG838" s="3">
        <v>0</v>
      </c>
      <c r="AH838" s="3">
        <v>56</v>
      </c>
      <c r="AI838" s="2" t="str">
        <f t="shared" si="209"/>
        <v>High Risk</v>
      </c>
    </row>
    <row r="839" spans="1:35" x14ac:dyDescent="0.25">
      <c r="A839" s="6">
        <v>43938</v>
      </c>
      <c r="B839" s="3">
        <v>28</v>
      </c>
      <c r="C839" s="3" t="str">
        <f t="shared" si="195"/>
        <v>Mid</v>
      </c>
      <c r="D839" s="4">
        <v>34929</v>
      </c>
      <c r="E839" s="4">
        <f t="shared" si="196"/>
        <v>34929</v>
      </c>
      <c r="F839" s="3">
        <v>618</v>
      </c>
      <c r="G839" s="3">
        <f t="shared" si="197"/>
        <v>618</v>
      </c>
      <c r="H839" s="3" t="str">
        <f t="shared" si="198"/>
        <v>Good</v>
      </c>
      <c r="I839" s="5" t="s">
        <v>33</v>
      </c>
      <c r="J839" s="2" t="str">
        <f t="shared" si="199"/>
        <v>Self-Employed</v>
      </c>
      <c r="K839" s="2" t="str">
        <f t="shared" si="200"/>
        <v>Self-Employed</v>
      </c>
      <c r="L839" s="2" t="str">
        <f t="shared" si="201"/>
        <v>Self-Employed</v>
      </c>
      <c r="M839" s="5" t="s">
        <v>25</v>
      </c>
      <c r="N839" s="2" t="str">
        <f t="shared" si="202"/>
        <v>Associate</v>
      </c>
      <c r="O839" s="2" t="str">
        <f t="shared" si="203"/>
        <v>Associate</v>
      </c>
      <c r="P839" s="4">
        <v>10886</v>
      </c>
      <c r="Q839" s="4">
        <f t="shared" si="204"/>
        <v>10886</v>
      </c>
      <c r="R839" s="18">
        <f t="shared" si="205"/>
        <v>0.31166079761802512</v>
      </c>
      <c r="S839" s="18" t="str">
        <f t="shared" si="206"/>
        <v>Conservative Borrower</v>
      </c>
      <c r="T839" s="3">
        <v>60</v>
      </c>
      <c r="U839" s="3">
        <f t="shared" si="207"/>
        <v>60</v>
      </c>
      <c r="V839" s="5" t="s">
        <v>35</v>
      </c>
      <c r="W839" s="5" t="s">
        <v>27</v>
      </c>
      <c r="X839" s="4">
        <v>276</v>
      </c>
      <c r="Y839" s="18">
        <v>0.21492554899999999</v>
      </c>
      <c r="Z839" s="5" t="s">
        <v>34</v>
      </c>
      <c r="AA839" s="3">
        <v>37</v>
      </c>
      <c r="AB839" s="4">
        <v>1483</v>
      </c>
      <c r="AC839" s="4">
        <v>2910.75</v>
      </c>
      <c r="AD839" s="4" t="str">
        <f t="shared" si="208"/>
        <v>Low Income</v>
      </c>
      <c r="AE839" s="4">
        <v>10188</v>
      </c>
      <c r="AF839" s="18">
        <v>0.230687324</v>
      </c>
      <c r="AG839" s="3">
        <v>0</v>
      </c>
      <c r="AH839" s="3">
        <v>53</v>
      </c>
      <c r="AI839" s="2" t="str">
        <f t="shared" si="209"/>
        <v>Medium Risk</v>
      </c>
    </row>
    <row r="840" spans="1:35" x14ac:dyDescent="0.25">
      <c r="A840" s="6">
        <v>43939</v>
      </c>
      <c r="B840" s="3">
        <v>51</v>
      </c>
      <c r="C840" s="3" t="str">
        <f t="shared" si="195"/>
        <v>Senior</v>
      </c>
      <c r="D840" s="4">
        <v>88713</v>
      </c>
      <c r="E840" s="4">
        <f t="shared" si="196"/>
        <v>88713</v>
      </c>
      <c r="F840" s="3">
        <v>612</v>
      </c>
      <c r="G840" s="3">
        <f t="shared" si="197"/>
        <v>612</v>
      </c>
      <c r="H840" s="3" t="str">
        <f t="shared" si="198"/>
        <v>Good</v>
      </c>
      <c r="I840" s="5" t="s">
        <v>20</v>
      </c>
      <c r="J840" s="2" t="str">
        <f t="shared" si="199"/>
        <v>Employed</v>
      </c>
      <c r="K840" s="2" t="str">
        <f t="shared" si="200"/>
        <v>Employed</v>
      </c>
      <c r="L840" s="2" t="str">
        <f t="shared" si="201"/>
        <v>Employed</v>
      </c>
      <c r="M840" s="5" t="s">
        <v>32</v>
      </c>
      <c r="N840" s="2" t="str">
        <f t="shared" si="202"/>
        <v>High School</v>
      </c>
      <c r="O840" s="2" t="str">
        <f t="shared" si="203"/>
        <v>High School</v>
      </c>
      <c r="P840" s="4">
        <v>33527</v>
      </c>
      <c r="Q840" s="4">
        <f t="shared" si="204"/>
        <v>33527</v>
      </c>
      <c r="R840" s="18">
        <f t="shared" si="205"/>
        <v>0.37792657220475012</v>
      </c>
      <c r="S840" s="18" t="str">
        <f t="shared" si="206"/>
        <v>Conservative Borrower</v>
      </c>
      <c r="T840" s="3">
        <v>36</v>
      </c>
      <c r="U840" s="3">
        <f t="shared" si="207"/>
        <v>36</v>
      </c>
      <c r="V840" s="5" t="s">
        <v>22</v>
      </c>
      <c r="W840" s="5" t="s">
        <v>30</v>
      </c>
      <c r="X840" s="4">
        <v>419</v>
      </c>
      <c r="Y840" s="18">
        <v>0.58132275099999997</v>
      </c>
      <c r="Z840" s="5" t="s">
        <v>31</v>
      </c>
      <c r="AA840" s="3">
        <v>24</v>
      </c>
      <c r="AB840" s="4">
        <v>2949</v>
      </c>
      <c r="AC840" s="4">
        <v>7392.75</v>
      </c>
      <c r="AD840" s="4" t="str">
        <f t="shared" si="208"/>
        <v>Medium Income</v>
      </c>
      <c r="AE840" s="4">
        <v>172683</v>
      </c>
      <c r="AF840" s="18">
        <v>0.21244830300000001</v>
      </c>
      <c r="AG840" s="3">
        <v>0</v>
      </c>
      <c r="AH840" s="3">
        <v>52</v>
      </c>
      <c r="AI840" s="2" t="str">
        <f t="shared" si="209"/>
        <v>Medium Risk</v>
      </c>
    </row>
    <row r="841" spans="1:35" x14ac:dyDescent="0.25">
      <c r="A841" s="6">
        <v>43940</v>
      </c>
      <c r="B841" s="3">
        <v>37</v>
      </c>
      <c r="C841" s="3" t="str">
        <f t="shared" si="195"/>
        <v>Mid</v>
      </c>
      <c r="D841" s="4">
        <v>71118</v>
      </c>
      <c r="E841" s="4">
        <f t="shared" si="196"/>
        <v>71118</v>
      </c>
      <c r="F841" s="3">
        <v>503</v>
      </c>
      <c r="G841" s="3">
        <f t="shared" si="197"/>
        <v>503</v>
      </c>
      <c r="H841" s="3" t="str">
        <f t="shared" si="198"/>
        <v>Fair</v>
      </c>
      <c r="I841" s="5" t="s">
        <v>20</v>
      </c>
      <c r="J841" s="2" t="str">
        <f t="shared" si="199"/>
        <v>Employed</v>
      </c>
      <c r="K841" s="2" t="str">
        <f t="shared" si="200"/>
        <v>Employed</v>
      </c>
      <c r="L841" s="2" t="str">
        <f t="shared" si="201"/>
        <v>Employed</v>
      </c>
      <c r="M841" s="5" t="s">
        <v>32</v>
      </c>
      <c r="N841" s="2" t="str">
        <f t="shared" si="202"/>
        <v>High School</v>
      </c>
      <c r="O841" s="2" t="str">
        <f t="shared" si="203"/>
        <v>High School</v>
      </c>
      <c r="P841" s="4">
        <v>13002</v>
      </c>
      <c r="Q841" s="4">
        <f t="shared" si="204"/>
        <v>13002</v>
      </c>
      <c r="R841" s="18">
        <f t="shared" si="205"/>
        <v>0.18282291403020332</v>
      </c>
      <c r="S841" s="18" t="str">
        <f t="shared" si="206"/>
        <v>Conservative Borrower</v>
      </c>
      <c r="T841" s="3">
        <v>60</v>
      </c>
      <c r="U841" s="3">
        <f t="shared" si="207"/>
        <v>60</v>
      </c>
      <c r="V841" s="5" t="s">
        <v>26</v>
      </c>
      <c r="W841" s="5" t="s">
        <v>30</v>
      </c>
      <c r="X841" s="4">
        <v>132</v>
      </c>
      <c r="Y841" s="18">
        <v>0.423805247</v>
      </c>
      <c r="Z841" s="5" t="s">
        <v>31</v>
      </c>
      <c r="AA841" s="3">
        <v>28</v>
      </c>
      <c r="AB841" s="4">
        <v>1623</v>
      </c>
      <c r="AC841" s="4">
        <v>5926.5</v>
      </c>
      <c r="AD841" s="4" t="str">
        <f t="shared" si="208"/>
        <v>Medium Income</v>
      </c>
      <c r="AE841" s="4">
        <v>9112</v>
      </c>
      <c r="AF841" s="18">
        <v>0.27114745200000001</v>
      </c>
      <c r="AG841" s="3">
        <v>1</v>
      </c>
      <c r="AH841" s="3">
        <v>45.6</v>
      </c>
      <c r="AI841" s="2" t="str">
        <f t="shared" si="209"/>
        <v>Medium Risk</v>
      </c>
    </row>
    <row r="842" spans="1:35" x14ac:dyDescent="0.25">
      <c r="A842" s="6">
        <v>43941</v>
      </c>
      <c r="B842" s="3">
        <v>39</v>
      </c>
      <c r="C842" s="3" t="str">
        <f t="shared" si="195"/>
        <v>Mid</v>
      </c>
      <c r="D842" s="4">
        <v>85629</v>
      </c>
      <c r="E842" s="4">
        <f t="shared" si="196"/>
        <v>85629</v>
      </c>
      <c r="F842" s="3">
        <v>590</v>
      </c>
      <c r="G842" s="3">
        <f t="shared" si="197"/>
        <v>590</v>
      </c>
      <c r="H842" s="3" t="str">
        <f t="shared" si="198"/>
        <v>Good</v>
      </c>
      <c r="J842" s="2" t="str">
        <f t="shared" si="199"/>
        <v/>
      </c>
      <c r="K842" s="2" t="str">
        <f t="shared" si="200"/>
        <v/>
      </c>
      <c r="L842" s="2" t="str">
        <f t="shared" si="201"/>
        <v>Employed</v>
      </c>
      <c r="M842" s="5" t="s">
        <v>21</v>
      </c>
      <c r="N842" s="2" t="str">
        <f t="shared" si="202"/>
        <v>Master</v>
      </c>
      <c r="O842" s="2" t="str">
        <f t="shared" si="203"/>
        <v>Master</v>
      </c>
      <c r="Q842" s="4">
        <f t="shared" si="204"/>
        <v>25386.350427350426</v>
      </c>
      <c r="R842" s="18">
        <f t="shared" si="205"/>
        <v>0.2964690750487618</v>
      </c>
      <c r="S842" s="18" t="str">
        <f t="shared" si="206"/>
        <v>Conservative Borrower</v>
      </c>
      <c r="T842" s="3">
        <v>12</v>
      </c>
      <c r="U842" s="3">
        <f t="shared" si="207"/>
        <v>12</v>
      </c>
      <c r="V842" s="5" t="s">
        <v>22</v>
      </c>
      <c r="W842" s="5" t="s">
        <v>30</v>
      </c>
      <c r="X842" s="4">
        <v>313</v>
      </c>
      <c r="Y842" s="18">
        <v>0.47736478100000002</v>
      </c>
      <c r="Z842" s="5" t="s">
        <v>24</v>
      </c>
      <c r="AA842" s="3">
        <v>26</v>
      </c>
      <c r="AB842" s="4">
        <v>1077</v>
      </c>
      <c r="AC842" s="4">
        <v>7135.75</v>
      </c>
      <c r="AD842" s="4" t="str">
        <f t="shared" si="208"/>
        <v>Medium Income</v>
      </c>
      <c r="AE842" s="4">
        <v>104814</v>
      </c>
      <c r="AF842" s="18">
        <v>0.18220033899999999</v>
      </c>
      <c r="AG842" s="3">
        <v>1</v>
      </c>
      <c r="AH842" s="3">
        <v>41.6</v>
      </c>
      <c r="AI842" s="2" t="str">
        <f t="shared" si="209"/>
        <v>Medium Risk</v>
      </c>
    </row>
    <row r="843" spans="1:35" x14ac:dyDescent="0.25">
      <c r="A843" s="6">
        <v>43942</v>
      </c>
      <c r="B843" s="3">
        <v>48</v>
      </c>
      <c r="C843" s="3" t="str">
        <f t="shared" si="195"/>
        <v>Senior</v>
      </c>
      <c r="D843" s="4">
        <v>183728</v>
      </c>
      <c r="E843" s="4">
        <f t="shared" si="196"/>
        <v>183728</v>
      </c>
      <c r="F843" s="3">
        <v>649</v>
      </c>
      <c r="G843" s="3">
        <f t="shared" si="197"/>
        <v>649</v>
      </c>
      <c r="H843" s="3" t="str">
        <f t="shared" si="198"/>
        <v>Good</v>
      </c>
      <c r="I843" s="5" t="s">
        <v>20</v>
      </c>
      <c r="J843" s="2" t="str">
        <f t="shared" si="199"/>
        <v>Employed</v>
      </c>
      <c r="K843" s="2" t="str">
        <f t="shared" si="200"/>
        <v>Employed</v>
      </c>
      <c r="L843" s="2" t="str">
        <f t="shared" si="201"/>
        <v>Employed</v>
      </c>
      <c r="M843" s="5" t="s">
        <v>21</v>
      </c>
      <c r="N843" s="2" t="str">
        <f t="shared" si="202"/>
        <v>Master</v>
      </c>
      <c r="O843" s="2" t="str">
        <f t="shared" si="203"/>
        <v>Master</v>
      </c>
      <c r="P843" s="4">
        <v>29727</v>
      </c>
      <c r="Q843" s="4">
        <f t="shared" si="204"/>
        <v>29727</v>
      </c>
      <c r="R843" s="18">
        <f t="shared" si="205"/>
        <v>0.16179896368544805</v>
      </c>
      <c r="S843" s="18" t="str">
        <f t="shared" si="206"/>
        <v>Conservative Borrower</v>
      </c>
      <c r="T843" s="3">
        <v>36</v>
      </c>
      <c r="U843" s="3">
        <f t="shared" si="207"/>
        <v>36</v>
      </c>
      <c r="V843" s="5" t="s">
        <v>26</v>
      </c>
      <c r="W843" s="5" t="s">
        <v>23</v>
      </c>
      <c r="X843" s="4">
        <v>727</v>
      </c>
      <c r="Y843" s="18">
        <v>0.24358537999999999</v>
      </c>
      <c r="Z843" s="5" t="s">
        <v>28</v>
      </c>
      <c r="AA843" s="3">
        <v>26</v>
      </c>
      <c r="AB843" s="4">
        <v>2427</v>
      </c>
      <c r="AC843" s="4">
        <v>15310.666670000001</v>
      </c>
      <c r="AD843" s="4" t="str">
        <f t="shared" si="208"/>
        <v>High Income</v>
      </c>
      <c r="AE843" s="4">
        <v>230438</v>
      </c>
      <c r="AF843" s="18">
        <v>0.215268824</v>
      </c>
      <c r="AG843" s="3">
        <v>1</v>
      </c>
      <c r="AH843" s="3">
        <v>34.4</v>
      </c>
      <c r="AI843" s="2" t="str">
        <f t="shared" si="209"/>
        <v>Low Risk</v>
      </c>
    </row>
    <row r="844" spans="1:35" x14ac:dyDescent="0.25">
      <c r="A844" s="6">
        <v>43943</v>
      </c>
      <c r="B844" s="3">
        <v>26</v>
      </c>
      <c r="C844" s="3" t="str">
        <f t="shared" si="195"/>
        <v>Mid</v>
      </c>
      <c r="D844" s="4">
        <v>130311</v>
      </c>
      <c r="E844" s="4">
        <f t="shared" si="196"/>
        <v>130311</v>
      </c>
      <c r="F844" s="3">
        <v>611</v>
      </c>
      <c r="G844" s="3">
        <f t="shared" si="197"/>
        <v>611</v>
      </c>
      <c r="H844" s="3" t="str">
        <f t="shared" si="198"/>
        <v>Good</v>
      </c>
      <c r="I844" s="5" t="s">
        <v>20</v>
      </c>
      <c r="J844" s="2" t="str">
        <f t="shared" si="199"/>
        <v>Employed</v>
      </c>
      <c r="K844" s="2" t="str">
        <f t="shared" si="200"/>
        <v>Employed</v>
      </c>
      <c r="L844" s="2" t="str">
        <f t="shared" si="201"/>
        <v>Employed</v>
      </c>
      <c r="M844" s="5" t="s">
        <v>29</v>
      </c>
      <c r="N844" s="2" t="str">
        <f t="shared" si="202"/>
        <v>Bachelor</v>
      </c>
      <c r="O844" s="2" t="str">
        <f t="shared" si="203"/>
        <v>Bachelor</v>
      </c>
      <c r="P844" s="4">
        <v>15863</v>
      </c>
      <c r="Q844" s="4">
        <f t="shared" si="204"/>
        <v>15863</v>
      </c>
      <c r="R844" s="18">
        <f t="shared" si="205"/>
        <v>0.12173185686549869</v>
      </c>
      <c r="S844" s="18" t="str">
        <f t="shared" si="206"/>
        <v>Conservative Borrower</v>
      </c>
      <c r="T844" s="3">
        <v>48</v>
      </c>
      <c r="U844" s="3">
        <f t="shared" si="207"/>
        <v>48</v>
      </c>
      <c r="V844" s="5" t="s">
        <v>26</v>
      </c>
      <c r="W844" s="5" t="s">
        <v>27</v>
      </c>
      <c r="X844" s="4">
        <v>341</v>
      </c>
      <c r="Y844" s="18">
        <v>0.749222163</v>
      </c>
      <c r="Z844" s="5" t="s">
        <v>28</v>
      </c>
      <c r="AA844" s="3">
        <v>27</v>
      </c>
      <c r="AB844" s="4">
        <v>4164</v>
      </c>
      <c r="AC844" s="4">
        <v>10859.25</v>
      </c>
      <c r="AD844" s="4" t="str">
        <f t="shared" si="208"/>
        <v>Medium Income</v>
      </c>
      <c r="AE844" s="4">
        <v>45075</v>
      </c>
      <c r="AF844" s="18">
        <v>0.18741596699999999</v>
      </c>
      <c r="AG844" s="3">
        <v>1</v>
      </c>
      <c r="AH844" s="3">
        <v>43.2</v>
      </c>
      <c r="AI844" s="2" t="str">
        <f t="shared" si="209"/>
        <v>Medium Risk</v>
      </c>
    </row>
    <row r="845" spans="1:35" x14ac:dyDescent="0.25">
      <c r="A845" s="6">
        <v>43944</v>
      </c>
      <c r="B845" s="3">
        <v>44</v>
      </c>
      <c r="C845" s="3" t="str">
        <f t="shared" si="195"/>
        <v>Senior</v>
      </c>
      <c r="D845" s="4">
        <v>47455</v>
      </c>
      <c r="E845" s="4">
        <f t="shared" si="196"/>
        <v>47455</v>
      </c>
      <c r="F845" s="3">
        <v>555</v>
      </c>
      <c r="G845" s="3">
        <f t="shared" si="197"/>
        <v>555</v>
      </c>
      <c r="H845" s="3" t="str">
        <f t="shared" si="198"/>
        <v>Good</v>
      </c>
      <c r="I845" s="5" t="s">
        <v>20</v>
      </c>
      <c r="J845" s="2" t="str">
        <f t="shared" si="199"/>
        <v>Employed</v>
      </c>
      <c r="K845" s="2" t="str">
        <f t="shared" si="200"/>
        <v>Employed</v>
      </c>
      <c r="L845" s="2" t="str">
        <f t="shared" si="201"/>
        <v>Employed</v>
      </c>
      <c r="M845" s="5" t="s">
        <v>32</v>
      </c>
      <c r="N845" s="2" t="str">
        <f t="shared" si="202"/>
        <v>High School</v>
      </c>
      <c r="O845" s="2" t="str">
        <f t="shared" si="203"/>
        <v>High School</v>
      </c>
      <c r="P845" s="4">
        <v>30984</v>
      </c>
      <c r="Q845" s="4">
        <f t="shared" si="204"/>
        <v>30984</v>
      </c>
      <c r="R845" s="18">
        <f t="shared" si="205"/>
        <v>0.65291328627120426</v>
      </c>
      <c r="S845" s="18" t="str">
        <f t="shared" si="206"/>
        <v>Moderate Borrower</v>
      </c>
      <c r="T845" s="3">
        <v>36</v>
      </c>
      <c r="U845" s="3">
        <f t="shared" si="207"/>
        <v>36</v>
      </c>
      <c r="V845" s="5" t="s">
        <v>35</v>
      </c>
      <c r="W845" s="5" t="s">
        <v>30</v>
      </c>
      <c r="X845" s="4">
        <v>658</v>
      </c>
      <c r="Y845" s="18">
        <v>0.12962441299999999</v>
      </c>
      <c r="Z845" s="5" t="s">
        <v>24</v>
      </c>
      <c r="AA845" s="3">
        <v>21</v>
      </c>
      <c r="AB845" s="4">
        <v>2400</v>
      </c>
      <c r="AC845" s="4">
        <v>3954.583333</v>
      </c>
      <c r="AD845" s="4" t="str">
        <f t="shared" si="208"/>
        <v>Low Income</v>
      </c>
      <c r="AE845" s="4">
        <v>265560</v>
      </c>
      <c r="AF845" s="18">
        <v>0.26555724800000002</v>
      </c>
      <c r="AG845" s="3">
        <v>0</v>
      </c>
      <c r="AH845" s="3">
        <v>47</v>
      </c>
      <c r="AI845" s="2" t="str">
        <f t="shared" si="209"/>
        <v>Medium Risk</v>
      </c>
    </row>
    <row r="846" spans="1:35" x14ac:dyDescent="0.25">
      <c r="A846" s="6">
        <v>43945</v>
      </c>
      <c r="B846" s="3">
        <v>41</v>
      </c>
      <c r="C846" s="3" t="str">
        <f t="shared" si="195"/>
        <v>Senior</v>
      </c>
      <c r="D846" s="4">
        <v>41928</v>
      </c>
      <c r="E846" s="4">
        <f t="shared" si="196"/>
        <v>41928</v>
      </c>
      <c r="F846" s="3">
        <v>591</v>
      </c>
      <c r="G846" s="3">
        <f t="shared" si="197"/>
        <v>591</v>
      </c>
      <c r="H846" s="3" t="str">
        <f t="shared" si="198"/>
        <v>Good</v>
      </c>
      <c r="I846" s="5" t="s">
        <v>20</v>
      </c>
      <c r="J846" s="2" t="str">
        <f t="shared" si="199"/>
        <v>Employed</v>
      </c>
      <c r="K846" s="2" t="str">
        <f t="shared" si="200"/>
        <v>Employed</v>
      </c>
      <c r="L846" s="2" t="str">
        <f t="shared" si="201"/>
        <v>Employed</v>
      </c>
      <c r="M846" s="5" t="s">
        <v>25</v>
      </c>
      <c r="N846" s="2" t="str">
        <f t="shared" si="202"/>
        <v>Associate</v>
      </c>
      <c r="O846" s="2" t="str">
        <f t="shared" si="203"/>
        <v>Associate</v>
      </c>
      <c r="P846" s="4">
        <v>8378</v>
      </c>
      <c r="Q846" s="4">
        <f t="shared" si="204"/>
        <v>8378</v>
      </c>
      <c r="R846" s="18">
        <f t="shared" si="205"/>
        <v>0.19981873688227436</v>
      </c>
      <c r="S846" s="18" t="str">
        <f t="shared" si="206"/>
        <v>Conservative Borrower</v>
      </c>
      <c r="T846" s="3">
        <v>60</v>
      </c>
      <c r="U846" s="3">
        <f t="shared" si="207"/>
        <v>60</v>
      </c>
      <c r="V846" s="5" t="s">
        <v>22</v>
      </c>
      <c r="W846" s="5" t="s">
        <v>30</v>
      </c>
      <c r="X846" s="4">
        <v>262</v>
      </c>
      <c r="Y846" s="18">
        <v>0.79774496399999995</v>
      </c>
      <c r="Z846" s="5" t="s">
        <v>24</v>
      </c>
      <c r="AA846" s="3">
        <v>19</v>
      </c>
      <c r="AB846" s="4">
        <v>10499</v>
      </c>
      <c r="AC846" s="4">
        <v>3494</v>
      </c>
      <c r="AD846" s="4" t="str">
        <f t="shared" si="208"/>
        <v>Low Income</v>
      </c>
      <c r="AE846" s="4">
        <v>3738</v>
      </c>
      <c r="AF846" s="18">
        <v>0.215314066</v>
      </c>
      <c r="AG846" s="3">
        <v>1</v>
      </c>
      <c r="AH846" s="3">
        <v>47.2</v>
      </c>
      <c r="AI846" s="2" t="str">
        <f t="shared" si="209"/>
        <v>Medium Risk</v>
      </c>
    </row>
    <row r="847" spans="1:35" x14ac:dyDescent="0.25">
      <c r="A847" s="6">
        <v>43946</v>
      </c>
      <c r="B847" s="3">
        <v>45</v>
      </c>
      <c r="C847" s="3" t="str">
        <f t="shared" si="195"/>
        <v>Senior</v>
      </c>
      <c r="E847" s="4">
        <f t="shared" si="196"/>
        <v>19404.999995999999</v>
      </c>
      <c r="F847" s="3">
        <v>602</v>
      </c>
      <c r="G847" s="3">
        <f t="shared" si="197"/>
        <v>602</v>
      </c>
      <c r="H847" s="3" t="str">
        <f t="shared" si="198"/>
        <v>Good</v>
      </c>
      <c r="I847" s="5" t="s">
        <v>20</v>
      </c>
      <c r="J847" s="2" t="str">
        <f t="shared" si="199"/>
        <v>Employed</v>
      </c>
      <c r="K847" s="2" t="str">
        <f t="shared" si="200"/>
        <v>Employed</v>
      </c>
      <c r="L847" s="2" t="str">
        <f t="shared" si="201"/>
        <v>Employed</v>
      </c>
      <c r="M847" s="5" t="s">
        <v>29</v>
      </c>
      <c r="N847" s="2" t="str">
        <f t="shared" si="202"/>
        <v>Bachelor</v>
      </c>
      <c r="O847" s="2" t="str">
        <f t="shared" si="203"/>
        <v>Bachelor</v>
      </c>
      <c r="P847" s="4">
        <v>7543</v>
      </c>
      <c r="Q847" s="4">
        <f t="shared" si="204"/>
        <v>7543</v>
      </c>
      <c r="R847" s="18">
        <f t="shared" si="205"/>
        <v>0.38871424898504808</v>
      </c>
      <c r="S847" s="18" t="str">
        <f t="shared" si="206"/>
        <v>Conservative Borrower</v>
      </c>
      <c r="U847" s="3">
        <f t="shared" si="207"/>
        <v>53.057851239669418</v>
      </c>
      <c r="V847" s="5" t="s">
        <v>35</v>
      </c>
      <c r="W847" s="5" t="s">
        <v>23</v>
      </c>
      <c r="X847" s="4">
        <v>224</v>
      </c>
      <c r="Y847" s="18">
        <v>0.27273988500000002</v>
      </c>
      <c r="Z847" s="5" t="s">
        <v>31</v>
      </c>
      <c r="AA847" s="3">
        <v>28</v>
      </c>
      <c r="AB847" s="4">
        <v>3706</v>
      </c>
      <c r="AC847" s="4">
        <v>1617.083333</v>
      </c>
      <c r="AD847" s="4" t="str">
        <f t="shared" si="208"/>
        <v>Low Income</v>
      </c>
      <c r="AE847" s="4">
        <v>414835</v>
      </c>
      <c r="AF847" s="18">
        <v>0.194897496</v>
      </c>
      <c r="AG847" s="3">
        <v>1</v>
      </c>
      <c r="AH847" s="3">
        <v>35.200000000000003</v>
      </c>
      <c r="AI847" s="2" t="str">
        <f t="shared" si="209"/>
        <v>Low Risk</v>
      </c>
    </row>
    <row r="848" spans="1:35" x14ac:dyDescent="0.25">
      <c r="A848" s="6">
        <v>43947</v>
      </c>
      <c r="B848" s="3">
        <v>43</v>
      </c>
      <c r="C848" s="3" t="str">
        <f t="shared" si="195"/>
        <v>Senior</v>
      </c>
      <c r="D848" s="4">
        <v>127268</v>
      </c>
      <c r="E848" s="4">
        <f t="shared" si="196"/>
        <v>127268</v>
      </c>
      <c r="F848" s="3">
        <v>570</v>
      </c>
      <c r="G848" s="3">
        <f t="shared" si="197"/>
        <v>570</v>
      </c>
      <c r="H848" s="3" t="str">
        <f t="shared" si="198"/>
        <v>Good</v>
      </c>
      <c r="I848" s="5" t="s">
        <v>20</v>
      </c>
      <c r="J848" s="2" t="str">
        <f t="shared" si="199"/>
        <v>Employed</v>
      </c>
      <c r="K848" s="2" t="str">
        <f t="shared" si="200"/>
        <v>Employed</v>
      </c>
      <c r="L848" s="2" t="str">
        <f t="shared" si="201"/>
        <v>Employed</v>
      </c>
      <c r="M848" s="5" t="s">
        <v>32</v>
      </c>
      <c r="N848" s="2" t="str">
        <f t="shared" si="202"/>
        <v>High School</v>
      </c>
      <c r="O848" s="2" t="str">
        <f t="shared" si="203"/>
        <v>High School</v>
      </c>
      <c r="P848" s="4">
        <v>19685</v>
      </c>
      <c r="Q848" s="4">
        <f t="shared" si="204"/>
        <v>19685</v>
      </c>
      <c r="R848" s="18">
        <f t="shared" si="205"/>
        <v>0.15467360216236603</v>
      </c>
      <c r="S848" s="18" t="str">
        <f t="shared" si="206"/>
        <v>Conservative Borrower</v>
      </c>
      <c r="T848" s="3">
        <v>36</v>
      </c>
      <c r="U848" s="3">
        <f t="shared" si="207"/>
        <v>36</v>
      </c>
      <c r="V848" s="5" t="s">
        <v>22</v>
      </c>
      <c r="W848" s="5" t="s">
        <v>23</v>
      </c>
      <c r="X848" s="4">
        <v>983</v>
      </c>
      <c r="Y848" s="18">
        <v>0.12068522199999999</v>
      </c>
      <c r="Z848" s="5" t="s">
        <v>28</v>
      </c>
      <c r="AA848" s="3">
        <v>14</v>
      </c>
      <c r="AB848" s="4">
        <v>3465</v>
      </c>
      <c r="AC848" s="4">
        <v>10605.666670000001</v>
      </c>
      <c r="AD848" s="4" t="str">
        <f t="shared" si="208"/>
        <v>Medium Income</v>
      </c>
      <c r="AE848" s="4">
        <v>3636</v>
      </c>
      <c r="AF848" s="18">
        <v>0.23375211100000001</v>
      </c>
      <c r="AG848" s="3">
        <v>0</v>
      </c>
      <c r="AH848" s="3">
        <v>54</v>
      </c>
      <c r="AI848" s="2" t="str">
        <f t="shared" si="209"/>
        <v>Medium Risk</v>
      </c>
    </row>
    <row r="849" spans="1:35" x14ac:dyDescent="0.25">
      <c r="A849" s="6">
        <v>43948</v>
      </c>
      <c r="B849" s="3">
        <v>69</v>
      </c>
      <c r="C849" s="3" t="str">
        <f t="shared" si="195"/>
        <v>Old</v>
      </c>
      <c r="D849" s="4">
        <v>58314</v>
      </c>
      <c r="E849" s="4">
        <f t="shared" si="196"/>
        <v>58314</v>
      </c>
      <c r="F849" s="3">
        <v>657</v>
      </c>
      <c r="G849" s="3">
        <f t="shared" si="197"/>
        <v>657</v>
      </c>
      <c r="H849" s="3" t="str">
        <f t="shared" si="198"/>
        <v>Excellent</v>
      </c>
      <c r="I849" s="5" t="s">
        <v>20</v>
      </c>
      <c r="J849" s="2" t="str">
        <f t="shared" si="199"/>
        <v>Employed</v>
      </c>
      <c r="K849" s="2" t="str">
        <f t="shared" si="200"/>
        <v>Employed</v>
      </c>
      <c r="L849" s="2" t="str">
        <f t="shared" si="201"/>
        <v>Employed</v>
      </c>
      <c r="M849" s="5" t="s">
        <v>29</v>
      </c>
      <c r="N849" s="2" t="str">
        <f t="shared" si="202"/>
        <v>Bachelor</v>
      </c>
      <c r="O849" s="2" t="str">
        <f t="shared" si="203"/>
        <v>Bachelor</v>
      </c>
      <c r="P849" s="4">
        <v>24095</v>
      </c>
      <c r="Q849" s="4">
        <f t="shared" si="204"/>
        <v>24095</v>
      </c>
      <c r="R849" s="18">
        <f t="shared" si="205"/>
        <v>0.41319408718318074</v>
      </c>
      <c r="S849" s="18" t="str">
        <f t="shared" si="206"/>
        <v>Conservative Borrower</v>
      </c>
      <c r="T849" s="3">
        <v>60</v>
      </c>
      <c r="U849" s="3">
        <f t="shared" si="207"/>
        <v>60</v>
      </c>
      <c r="V849" s="5" t="s">
        <v>22</v>
      </c>
      <c r="W849" s="5" t="s">
        <v>34</v>
      </c>
      <c r="X849" s="4">
        <v>518</v>
      </c>
      <c r="Y849" s="18">
        <v>0.61031303299999995</v>
      </c>
      <c r="Z849" s="5" t="s">
        <v>24</v>
      </c>
      <c r="AA849" s="3">
        <v>25</v>
      </c>
      <c r="AB849" s="4">
        <v>844</v>
      </c>
      <c r="AC849" s="4">
        <v>4859.5</v>
      </c>
      <c r="AD849" s="4" t="str">
        <f t="shared" si="208"/>
        <v>Low Income</v>
      </c>
      <c r="AE849" s="4">
        <v>13834</v>
      </c>
      <c r="AF849" s="18">
        <v>0.19676909000000001</v>
      </c>
      <c r="AG849" s="3">
        <v>0</v>
      </c>
      <c r="AH849" s="3">
        <v>59</v>
      </c>
      <c r="AI849" s="2" t="str">
        <f t="shared" si="209"/>
        <v>High Risk</v>
      </c>
    </row>
    <row r="850" spans="1:35" x14ac:dyDescent="0.25">
      <c r="A850" s="6">
        <v>43949</v>
      </c>
      <c r="B850" s="3">
        <v>32</v>
      </c>
      <c r="C850" s="3" t="str">
        <f t="shared" si="195"/>
        <v>Mid</v>
      </c>
      <c r="D850" s="4">
        <v>37582</v>
      </c>
      <c r="E850" s="4">
        <f t="shared" si="196"/>
        <v>37582</v>
      </c>
      <c r="F850" s="3">
        <v>600</v>
      </c>
      <c r="G850" s="3">
        <f t="shared" si="197"/>
        <v>600</v>
      </c>
      <c r="H850" s="3" t="str">
        <f t="shared" si="198"/>
        <v>Good</v>
      </c>
      <c r="I850" s="5" t="s">
        <v>20</v>
      </c>
      <c r="J850" s="2" t="str">
        <f t="shared" si="199"/>
        <v>Employed</v>
      </c>
      <c r="K850" s="2" t="str">
        <f t="shared" si="200"/>
        <v>Employed</v>
      </c>
      <c r="L850" s="2" t="str">
        <f t="shared" si="201"/>
        <v>Employed</v>
      </c>
      <c r="M850" s="5" t="s">
        <v>29</v>
      </c>
      <c r="N850" s="2" t="str">
        <f t="shared" si="202"/>
        <v>Bachelor</v>
      </c>
      <c r="O850" s="2" t="str">
        <f t="shared" si="203"/>
        <v>Bachelor</v>
      </c>
      <c r="P850" s="4">
        <v>15695</v>
      </c>
      <c r="Q850" s="4">
        <f t="shared" si="204"/>
        <v>15695</v>
      </c>
      <c r="R850" s="18">
        <f t="shared" si="205"/>
        <v>0.41762013729977115</v>
      </c>
      <c r="S850" s="18" t="str">
        <f t="shared" si="206"/>
        <v>Conservative Borrower</v>
      </c>
      <c r="T850" s="3">
        <v>24</v>
      </c>
      <c r="U850" s="3">
        <f t="shared" si="207"/>
        <v>24</v>
      </c>
      <c r="V850" s="5" t="s">
        <v>22</v>
      </c>
      <c r="W850" s="5" t="s">
        <v>34</v>
      </c>
      <c r="X850" s="4">
        <v>565</v>
      </c>
      <c r="Y850" s="18">
        <v>0.28050939499999999</v>
      </c>
      <c r="Z850" s="5" t="s">
        <v>34</v>
      </c>
      <c r="AA850" s="3">
        <v>24</v>
      </c>
      <c r="AB850" s="4">
        <v>2579</v>
      </c>
      <c r="AC850" s="4">
        <v>3131.833333</v>
      </c>
      <c r="AD850" s="4" t="str">
        <f t="shared" si="208"/>
        <v>Low Income</v>
      </c>
      <c r="AE850" s="4">
        <v>4200</v>
      </c>
      <c r="AF850" s="18">
        <v>0.17064083599999999</v>
      </c>
      <c r="AG850" s="3">
        <v>0</v>
      </c>
      <c r="AH850" s="3">
        <v>50</v>
      </c>
      <c r="AI850" s="2" t="str">
        <f t="shared" si="209"/>
        <v>Medium Risk</v>
      </c>
    </row>
    <row r="851" spans="1:35" x14ac:dyDescent="0.25">
      <c r="A851" s="6">
        <v>43950</v>
      </c>
      <c r="B851" s="3">
        <v>33</v>
      </c>
      <c r="C851" s="3" t="str">
        <f t="shared" si="195"/>
        <v>Mid</v>
      </c>
      <c r="D851" s="4">
        <v>28582</v>
      </c>
      <c r="E851" s="4">
        <f t="shared" si="196"/>
        <v>28582</v>
      </c>
      <c r="F851" s="3">
        <v>574</v>
      </c>
      <c r="G851" s="3">
        <f t="shared" si="197"/>
        <v>574</v>
      </c>
      <c r="H851" s="3" t="str">
        <f t="shared" si="198"/>
        <v>Good</v>
      </c>
      <c r="I851" s="5" t="s">
        <v>20</v>
      </c>
      <c r="J851" s="2" t="str">
        <f t="shared" si="199"/>
        <v>Employed</v>
      </c>
      <c r="K851" s="2" t="str">
        <f t="shared" si="200"/>
        <v>Employed</v>
      </c>
      <c r="L851" s="2" t="str">
        <f t="shared" si="201"/>
        <v>Employed</v>
      </c>
      <c r="M851" s="5" t="s">
        <v>29</v>
      </c>
      <c r="N851" s="2" t="str">
        <f t="shared" si="202"/>
        <v>Bachelor</v>
      </c>
      <c r="O851" s="2" t="str">
        <f t="shared" si="203"/>
        <v>Bachelor</v>
      </c>
      <c r="P851" s="4">
        <v>26296</v>
      </c>
      <c r="Q851" s="4">
        <f t="shared" si="204"/>
        <v>26296</v>
      </c>
      <c r="R851" s="18">
        <f t="shared" si="205"/>
        <v>0.92001959275068224</v>
      </c>
      <c r="S851" s="18" t="str">
        <f t="shared" si="206"/>
        <v>Moderate Borrower</v>
      </c>
      <c r="T851" s="3">
        <v>24</v>
      </c>
      <c r="U851" s="3">
        <f t="shared" si="207"/>
        <v>24</v>
      </c>
      <c r="V851" s="5" t="s">
        <v>22</v>
      </c>
      <c r="W851" s="5" t="s">
        <v>30</v>
      </c>
      <c r="X851" s="4">
        <v>618</v>
      </c>
      <c r="Y851" s="18">
        <v>0.189867278</v>
      </c>
      <c r="Z851" s="5" t="s">
        <v>38</v>
      </c>
      <c r="AA851" s="3">
        <v>29</v>
      </c>
      <c r="AB851" s="4">
        <v>4837</v>
      </c>
      <c r="AC851" s="4">
        <v>2381.833333</v>
      </c>
      <c r="AD851" s="4" t="str">
        <f t="shared" si="208"/>
        <v>Low Income</v>
      </c>
      <c r="AE851" s="4">
        <v>41946</v>
      </c>
      <c r="AF851" s="18">
        <v>0.19654023600000001</v>
      </c>
      <c r="AG851" s="3">
        <v>0</v>
      </c>
      <c r="AH851" s="3">
        <v>55</v>
      </c>
      <c r="AI851" s="2" t="str">
        <f t="shared" si="209"/>
        <v>High Risk</v>
      </c>
    </row>
    <row r="852" spans="1:35" x14ac:dyDescent="0.25">
      <c r="A852" s="6">
        <v>43951</v>
      </c>
      <c r="B852" s="3">
        <v>32</v>
      </c>
      <c r="C852" s="3" t="str">
        <f t="shared" si="195"/>
        <v>Mid</v>
      </c>
      <c r="D852" s="4">
        <v>23166</v>
      </c>
      <c r="E852" s="4">
        <f t="shared" si="196"/>
        <v>23166</v>
      </c>
      <c r="F852" s="3">
        <v>617</v>
      </c>
      <c r="G852" s="3">
        <f t="shared" si="197"/>
        <v>617</v>
      </c>
      <c r="H852" s="3" t="str">
        <f t="shared" si="198"/>
        <v>Good</v>
      </c>
      <c r="I852" s="5" t="s">
        <v>20</v>
      </c>
      <c r="J852" s="2" t="str">
        <f t="shared" si="199"/>
        <v>Employed</v>
      </c>
      <c r="K852" s="2" t="str">
        <f t="shared" si="200"/>
        <v>Employed</v>
      </c>
      <c r="L852" s="2" t="str">
        <f t="shared" si="201"/>
        <v>Employed</v>
      </c>
      <c r="M852" s="5" t="s">
        <v>25</v>
      </c>
      <c r="N852" s="2" t="str">
        <f t="shared" si="202"/>
        <v>Associate</v>
      </c>
      <c r="O852" s="2" t="str">
        <f t="shared" si="203"/>
        <v>Associate</v>
      </c>
      <c r="P852" s="4">
        <v>19527</v>
      </c>
      <c r="Q852" s="4">
        <f t="shared" si="204"/>
        <v>19527</v>
      </c>
      <c r="R852" s="18">
        <f t="shared" si="205"/>
        <v>0.84291634291634288</v>
      </c>
      <c r="S852" s="18" t="str">
        <f t="shared" si="206"/>
        <v>Moderate Borrower</v>
      </c>
      <c r="T852" s="3">
        <v>96</v>
      </c>
      <c r="U852" s="3">
        <f t="shared" si="207"/>
        <v>96</v>
      </c>
      <c r="V852" s="5" t="s">
        <v>26</v>
      </c>
      <c r="W852" s="5" t="s">
        <v>23</v>
      </c>
      <c r="X852" s="4">
        <v>496</v>
      </c>
      <c r="Y852" s="18">
        <v>0.113031434</v>
      </c>
      <c r="Z852" s="5" t="s">
        <v>31</v>
      </c>
      <c r="AA852" s="3">
        <v>26</v>
      </c>
      <c r="AB852" s="4">
        <v>964</v>
      </c>
      <c r="AC852" s="4">
        <v>1930.5</v>
      </c>
      <c r="AD852" s="4" t="str">
        <f t="shared" si="208"/>
        <v>Low Income</v>
      </c>
      <c r="AE852" s="4">
        <v>116473</v>
      </c>
      <c r="AF852" s="18">
        <v>0.25780933900000003</v>
      </c>
      <c r="AG852" s="3">
        <v>0</v>
      </c>
      <c r="AH852" s="3">
        <v>57</v>
      </c>
      <c r="AI852" s="2" t="str">
        <f t="shared" si="209"/>
        <v>High Risk</v>
      </c>
    </row>
    <row r="853" spans="1:35" x14ac:dyDescent="0.25">
      <c r="A853" s="6">
        <v>43952</v>
      </c>
      <c r="B853" s="3">
        <v>33</v>
      </c>
      <c r="C853" s="3" t="str">
        <f t="shared" si="195"/>
        <v>Mid</v>
      </c>
      <c r="D853" s="4">
        <v>117493</v>
      </c>
      <c r="E853" s="4">
        <f t="shared" si="196"/>
        <v>117493</v>
      </c>
      <c r="F853" s="3">
        <v>530</v>
      </c>
      <c r="G853" s="3">
        <f t="shared" si="197"/>
        <v>530</v>
      </c>
      <c r="H853" s="3" t="str">
        <f t="shared" si="198"/>
        <v>Fair</v>
      </c>
      <c r="I853" s="5" t="s">
        <v>20</v>
      </c>
      <c r="J853" s="2" t="str">
        <f t="shared" si="199"/>
        <v>Employed</v>
      </c>
      <c r="K853" s="2" t="str">
        <f t="shared" si="200"/>
        <v>Employed</v>
      </c>
      <c r="L853" s="2" t="str">
        <f t="shared" si="201"/>
        <v>Employed</v>
      </c>
      <c r="N853" s="2" t="str">
        <f t="shared" si="202"/>
        <v/>
      </c>
      <c r="O853" s="2" t="str">
        <f t="shared" si="203"/>
        <v>Bachelor</v>
      </c>
      <c r="P853" s="4">
        <v>23552</v>
      </c>
      <c r="Q853" s="4">
        <f t="shared" si="204"/>
        <v>23552</v>
      </c>
      <c r="R853" s="18">
        <f t="shared" si="205"/>
        <v>0.20045449516141386</v>
      </c>
      <c r="S853" s="18" t="str">
        <f t="shared" si="206"/>
        <v>Conservative Borrower</v>
      </c>
      <c r="T853" s="3">
        <v>60</v>
      </c>
      <c r="U853" s="3">
        <f t="shared" si="207"/>
        <v>60</v>
      </c>
      <c r="V853" s="5" t="s">
        <v>44</v>
      </c>
      <c r="W853" s="5" t="s">
        <v>23</v>
      </c>
      <c r="X853" s="4">
        <v>403</v>
      </c>
      <c r="Y853" s="18">
        <v>0.10821059099999999</v>
      </c>
      <c r="Z853" s="5" t="s">
        <v>31</v>
      </c>
      <c r="AA853" s="3">
        <v>31</v>
      </c>
      <c r="AB853" s="4">
        <v>1173</v>
      </c>
      <c r="AC853" s="4">
        <v>9791.0833330000005</v>
      </c>
      <c r="AD853" s="4" t="str">
        <f t="shared" si="208"/>
        <v>Medium Income</v>
      </c>
      <c r="AE853" s="4">
        <v>73403</v>
      </c>
      <c r="AF853" s="18">
        <v>0.26433802499999998</v>
      </c>
      <c r="AG853" s="3">
        <v>1</v>
      </c>
      <c r="AH853" s="3">
        <v>39.200000000000003</v>
      </c>
      <c r="AI853" s="2" t="str">
        <f t="shared" si="209"/>
        <v>Low Risk</v>
      </c>
    </row>
    <row r="854" spans="1:35" x14ac:dyDescent="0.25">
      <c r="A854" s="6">
        <v>43953</v>
      </c>
      <c r="B854" s="3">
        <v>32</v>
      </c>
      <c r="C854" s="3" t="str">
        <f t="shared" si="195"/>
        <v>Mid</v>
      </c>
      <c r="D854" s="4">
        <v>83886</v>
      </c>
      <c r="E854" s="4">
        <f t="shared" si="196"/>
        <v>83886</v>
      </c>
      <c r="F854" s="3">
        <v>559</v>
      </c>
      <c r="G854" s="3">
        <f t="shared" si="197"/>
        <v>559</v>
      </c>
      <c r="H854" s="3" t="str">
        <f t="shared" si="198"/>
        <v>Good</v>
      </c>
      <c r="I854" s="5" t="s">
        <v>20</v>
      </c>
      <c r="J854" s="2" t="str">
        <f t="shared" si="199"/>
        <v>Employed</v>
      </c>
      <c r="K854" s="2" t="str">
        <f t="shared" si="200"/>
        <v>Employed</v>
      </c>
      <c r="L854" s="2" t="str">
        <f t="shared" si="201"/>
        <v>Employed</v>
      </c>
      <c r="M854" s="5" t="s">
        <v>29</v>
      </c>
      <c r="N854" s="2" t="str">
        <f t="shared" si="202"/>
        <v>Bachelor</v>
      </c>
      <c r="O854" s="2" t="str">
        <f t="shared" si="203"/>
        <v>Bachelor</v>
      </c>
      <c r="P854" s="4">
        <v>14442</v>
      </c>
      <c r="Q854" s="4">
        <f t="shared" si="204"/>
        <v>14442</v>
      </c>
      <c r="R854" s="18">
        <f t="shared" si="205"/>
        <v>0.17216222015592589</v>
      </c>
      <c r="S854" s="18" t="str">
        <f t="shared" si="206"/>
        <v>Conservative Borrower</v>
      </c>
      <c r="T854" s="3">
        <v>60</v>
      </c>
      <c r="U854" s="3">
        <f t="shared" si="207"/>
        <v>60</v>
      </c>
      <c r="V854" s="5" t="s">
        <v>22</v>
      </c>
      <c r="W854" s="5" t="s">
        <v>27</v>
      </c>
      <c r="X854" s="4">
        <v>732</v>
      </c>
      <c r="Y854" s="18">
        <v>8.8941350000000002E-2</v>
      </c>
      <c r="Z854" s="5" t="s">
        <v>28</v>
      </c>
      <c r="AA854" s="3">
        <v>30</v>
      </c>
      <c r="AB854" s="4">
        <v>269</v>
      </c>
      <c r="AC854" s="4">
        <v>6990.5</v>
      </c>
      <c r="AD854" s="4" t="str">
        <f t="shared" si="208"/>
        <v>Medium Income</v>
      </c>
      <c r="AE854" s="4">
        <v>22249</v>
      </c>
      <c r="AF854" s="18">
        <v>0.25517098199999999</v>
      </c>
      <c r="AG854" s="3">
        <v>1</v>
      </c>
      <c r="AH854" s="3">
        <v>39.200000000000003</v>
      </c>
      <c r="AI854" s="2" t="str">
        <f t="shared" si="209"/>
        <v>Low Risk</v>
      </c>
    </row>
    <row r="855" spans="1:35" x14ac:dyDescent="0.25">
      <c r="A855" s="6">
        <v>43954</v>
      </c>
      <c r="B855" s="3">
        <v>54</v>
      </c>
      <c r="C855" s="3" t="str">
        <f t="shared" si="195"/>
        <v>Senior</v>
      </c>
      <c r="D855" s="4">
        <v>23940</v>
      </c>
      <c r="E855" s="4">
        <f t="shared" si="196"/>
        <v>23940</v>
      </c>
      <c r="F855" s="3">
        <v>608</v>
      </c>
      <c r="G855" s="3">
        <f t="shared" si="197"/>
        <v>608</v>
      </c>
      <c r="H855" s="3" t="str">
        <f t="shared" si="198"/>
        <v>Good</v>
      </c>
      <c r="I855" s="5" t="s">
        <v>20</v>
      </c>
      <c r="J855" s="2" t="str">
        <f t="shared" si="199"/>
        <v>Employed</v>
      </c>
      <c r="K855" s="2" t="str">
        <f t="shared" si="200"/>
        <v>Employed</v>
      </c>
      <c r="L855" s="2" t="str">
        <f t="shared" si="201"/>
        <v>Employed</v>
      </c>
      <c r="M855" s="5" t="s">
        <v>29</v>
      </c>
      <c r="N855" s="2" t="str">
        <f t="shared" si="202"/>
        <v>Bachelor</v>
      </c>
      <c r="O855" s="2" t="str">
        <f t="shared" si="203"/>
        <v>Bachelor</v>
      </c>
      <c r="P855" s="4">
        <v>49492</v>
      </c>
      <c r="Q855" s="4">
        <f t="shared" si="204"/>
        <v>49492</v>
      </c>
      <c r="R855" s="18">
        <f t="shared" si="205"/>
        <v>2.0673350041771092</v>
      </c>
      <c r="S855" s="18" t="str">
        <f t="shared" si="206"/>
        <v>Aggressive Borrower</v>
      </c>
      <c r="T855" s="3">
        <v>36</v>
      </c>
      <c r="U855" s="3">
        <f t="shared" si="207"/>
        <v>36</v>
      </c>
      <c r="V855" s="5" t="s">
        <v>26</v>
      </c>
      <c r="W855" s="5" t="s">
        <v>27</v>
      </c>
      <c r="X855" s="4">
        <v>737</v>
      </c>
      <c r="Y855" s="18">
        <v>0.278862785</v>
      </c>
      <c r="Z855" s="5" t="s">
        <v>34</v>
      </c>
      <c r="AA855" s="3">
        <v>27</v>
      </c>
      <c r="AB855" s="4">
        <v>1710</v>
      </c>
      <c r="AC855" s="4">
        <v>1995</v>
      </c>
      <c r="AD855" s="4" t="str">
        <f t="shared" si="208"/>
        <v>Low Income</v>
      </c>
      <c r="AE855" s="4">
        <v>49878</v>
      </c>
      <c r="AF855" s="18">
        <v>0.20204670599999999</v>
      </c>
      <c r="AG855" s="3">
        <v>0</v>
      </c>
      <c r="AH855" s="3">
        <v>52</v>
      </c>
      <c r="AI855" s="2" t="str">
        <f t="shared" si="209"/>
        <v>Medium Risk</v>
      </c>
    </row>
    <row r="856" spans="1:35" x14ac:dyDescent="0.25">
      <c r="A856" s="6">
        <v>43955</v>
      </c>
      <c r="B856" s="3">
        <v>57</v>
      </c>
      <c r="C856" s="3" t="str">
        <f t="shared" si="195"/>
        <v>Senior</v>
      </c>
      <c r="D856" s="4">
        <v>23755</v>
      </c>
      <c r="E856" s="4">
        <f t="shared" si="196"/>
        <v>23755</v>
      </c>
      <c r="F856" s="3">
        <v>646</v>
      </c>
      <c r="G856" s="3">
        <f t="shared" si="197"/>
        <v>646</v>
      </c>
      <c r="H856" s="3" t="str">
        <f t="shared" si="198"/>
        <v>Good</v>
      </c>
      <c r="I856" s="5" t="s">
        <v>20</v>
      </c>
      <c r="J856" s="2" t="str">
        <f t="shared" si="199"/>
        <v>Employed</v>
      </c>
      <c r="K856" s="2" t="str">
        <f t="shared" si="200"/>
        <v>Employed</v>
      </c>
      <c r="L856" s="2" t="str">
        <f t="shared" si="201"/>
        <v>Employed</v>
      </c>
      <c r="M856" s="5" t="s">
        <v>29</v>
      </c>
      <c r="N856" s="2" t="str">
        <f t="shared" si="202"/>
        <v>Bachelor</v>
      </c>
      <c r="O856" s="2" t="str">
        <f t="shared" si="203"/>
        <v>Bachelor</v>
      </c>
      <c r="P856" s="4">
        <v>103005</v>
      </c>
      <c r="Q856" s="4">
        <f t="shared" si="204"/>
        <v>103005</v>
      </c>
      <c r="R856" s="18">
        <f t="shared" si="205"/>
        <v>4.336139760050516</v>
      </c>
      <c r="S856" s="18" t="str">
        <f t="shared" si="206"/>
        <v>Aggressive Borrower</v>
      </c>
      <c r="T856" s="3">
        <v>60</v>
      </c>
      <c r="U856" s="3">
        <f t="shared" si="207"/>
        <v>60</v>
      </c>
      <c r="V856" s="5" t="s">
        <v>22</v>
      </c>
      <c r="W856" s="5" t="s">
        <v>34</v>
      </c>
      <c r="X856" s="4">
        <v>337</v>
      </c>
      <c r="Y856" s="18">
        <v>0.19886725999999999</v>
      </c>
      <c r="Z856" s="5" t="s">
        <v>28</v>
      </c>
      <c r="AA856" s="3">
        <v>28</v>
      </c>
      <c r="AB856" s="4">
        <v>4214</v>
      </c>
      <c r="AC856" s="4">
        <v>1979.583333</v>
      </c>
      <c r="AD856" s="4" t="str">
        <f t="shared" si="208"/>
        <v>Low Income</v>
      </c>
      <c r="AE856" s="4">
        <v>7450</v>
      </c>
      <c r="AF856" s="18">
        <v>0.276227634</v>
      </c>
      <c r="AG856" s="3">
        <v>0</v>
      </c>
      <c r="AH856" s="3">
        <v>54</v>
      </c>
      <c r="AI856" s="2" t="str">
        <f t="shared" si="209"/>
        <v>Medium Risk</v>
      </c>
    </row>
    <row r="857" spans="1:35" x14ac:dyDescent="0.25">
      <c r="A857" s="6">
        <v>43956</v>
      </c>
      <c r="B857" s="3">
        <v>33</v>
      </c>
      <c r="C857" s="3" t="str">
        <f t="shared" si="195"/>
        <v>Mid</v>
      </c>
      <c r="D857" s="4">
        <v>40520</v>
      </c>
      <c r="E857" s="4">
        <f t="shared" si="196"/>
        <v>40520</v>
      </c>
      <c r="F857" s="3">
        <v>598</v>
      </c>
      <c r="G857" s="3">
        <f t="shared" si="197"/>
        <v>598</v>
      </c>
      <c r="H857" s="3" t="str">
        <f t="shared" si="198"/>
        <v>Good</v>
      </c>
      <c r="I857" s="5" t="s">
        <v>20</v>
      </c>
      <c r="J857" s="2" t="str">
        <f t="shared" si="199"/>
        <v>Employed</v>
      </c>
      <c r="K857" s="2" t="str">
        <f t="shared" si="200"/>
        <v>Employed</v>
      </c>
      <c r="L857" s="2" t="str">
        <f t="shared" si="201"/>
        <v>Employed</v>
      </c>
      <c r="M857" s="5" t="s">
        <v>25</v>
      </c>
      <c r="N857" s="2" t="str">
        <f t="shared" si="202"/>
        <v>Associate</v>
      </c>
      <c r="O857" s="2" t="str">
        <f t="shared" si="203"/>
        <v>Associate</v>
      </c>
      <c r="P857" s="4">
        <v>39544</v>
      </c>
      <c r="Q857" s="4">
        <f t="shared" si="204"/>
        <v>39544</v>
      </c>
      <c r="R857" s="18">
        <f t="shared" si="205"/>
        <v>0.97591312931885488</v>
      </c>
      <c r="S857" s="18" t="str">
        <f t="shared" si="206"/>
        <v>Moderate Borrower</v>
      </c>
      <c r="T857" s="3">
        <v>60</v>
      </c>
      <c r="U857" s="3">
        <f t="shared" si="207"/>
        <v>60</v>
      </c>
      <c r="V857" s="5" t="s">
        <v>44</v>
      </c>
      <c r="W857" s="5" t="s">
        <v>27</v>
      </c>
      <c r="X857" s="4">
        <v>641</v>
      </c>
      <c r="Y857" s="18">
        <v>0.63610275100000002</v>
      </c>
      <c r="Z857" s="5" t="s">
        <v>24</v>
      </c>
      <c r="AA857" s="3">
        <v>19</v>
      </c>
      <c r="AB857" s="4">
        <v>1173</v>
      </c>
      <c r="AC857" s="4">
        <v>3376.666667</v>
      </c>
      <c r="AD857" s="4" t="str">
        <f t="shared" si="208"/>
        <v>Low Income</v>
      </c>
      <c r="AE857" s="4">
        <v>9573</v>
      </c>
      <c r="AF857" s="18">
        <v>0.207154587</v>
      </c>
      <c r="AG857" s="3">
        <v>0</v>
      </c>
      <c r="AH857" s="3">
        <v>58</v>
      </c>
      <c r="AI857" s="2" t="str">
        <f t="shared" si="209"/>
        <v>High Risk</v>
      </c>
    </row>
    <row r="858" spans="1:35" x14ac:dyDescent="0.25">
      <c r="A858" s="6">
        <v>43957</v>
      </c>
      <c r="B858" s="3">
        <v>30</v>
      </c>
      <c r="C858" s="3" t="str">
        <f t="shared" si="195"/>
        <v>Mid</v>
      </c>
      <c r="D858" s="4">
        <v>27374</v>
      </c>
      <c r="E858" s="4">
        <f t="shared" si="196"/>
        <v>27374</v>
      </c>
      <c r="F858" s="3">
        <v>580</v>
      </c>
      <c r="G858" s="3">
        <f t="shared" si="197"/>
        <v>580</v>
      </c>
      <c r="H858" s="3" t="str">
        <f t="shared" si="198"/>
        <v>Good</v>
      </c>
      <c r="I858" s="5" t="s">
        <v>33</v>
      </c>
      <c r="J858" s="2" t="str">
        <f t="shared" si="199"/>
        <v>Self-Employed</v>
      </c>
      <c r="K858" s="2" t="str">
        <f t="shared" si="200"/>
        <v>Self-Employed</v>
      </c>
      <c r="L858" s="2" t="str">
        <f t="shared" si="201"/>
        <v>Self-Employed</v>
      </c>
      <c r="M858" s="5" t="s">
        <v>29</v>
      </c>
      <c r="N858" s="2" t="str">
        <f t="shared" si="202"/>
        <v>Bachelor</v>
      </c>
      <c r="O858" s="2" t="str">
        <f t="shared" si="203"/>
        <v>Bachelor</v>
      </c>
      <c r="Q858" s="4">
        <f t="shared" si="204"/>
        <v>25961.919161676647</v>
      </c>
      <c r="R858" s="18">
        <f t="shared" si="205"/>
        <v>0.94841525395180271</v>
      </c>
      <c r="S858" s="18" t="str">
        <f t="shared" si="206"/>
        <v>Moderate Borrower</v>
      </c>
      <c r="T858" s="3">
        <v>48</v>
      </c>
      <c r="U858" s="3">
        <f t="shared" si="207"/>
        <v>48</v>
      </c>
      <c r="V858" s="5" t="s">
        <v>26</v>
      </c>
      <c r="W858" s="5" t="s">
        <v>27</v>
      </c>
      <c r="X858" s="4">
        <v>469</v>
      </c>
      <c r="Y858" s="18">
        <v>9.7054494000000005E-2</v>
      </c>
      <c r="Z858" s="5" t="s">
        <v>38</v>
      </c>
      <c r="AA858" s="3">
        <v>25</v>
      </c>
      <c r="AB858" s="4">
        <v>4627</v>
      </c>
      <c r="AC858" s="4">
        <v>2281.166667</v>
      </c>
      <c r="AD858" s="4" t="str">
        <f t="shared" si="208"/>
        <v>Low Income</v>
      </c>
      <c r="AE858" s="4">
        <v>276335</v>
      </c>
      <c r="AF858" s="18">
        <v>0.21508604200000001</v>
      </c>
      <c r="AG858" s="3">
        <v>0</v>
      </c>
      <c r="AH858" s="3">
        <v>49</v>
      </c>
      <c r="AI858" s="2" t="str">
        <f t="shared" si="209"/>
        <v>Medium Risk</v>
      </c>
    </row>
    <row r="859" spans="1:35" x14ac:dyDescent="0.25">
      <c r="A859" s="6">
        <v>43958</v>
      </c>
      <c r="B859" s="3">
        <v>45</v>
      </c>
      <c r="C859" s="3" t="str">
        <f t="shared" si="195"/>
        <v>Senior</v>
      </c>
      <c r="D859" s="4">
        <v>38652</v>
      </c>
      <c r="E859" s="4">
        <f t="shared" si="196"/>
        <v>38652</v>
      </c>
      <c r="F859" s="3">
        <v>634</v>
      </c>
      <c r="G859" s="3">
        <f t="shared" si="197"/>
        <v>634</v>
      </c>
      <c r="H859" s="3" t="str">
        <f t="shared" si="198"/>
        <v>Good</v>
      </c>
      <c r="I859" s="5" t="s">
        <v>20</v>
      </c>
      <c r="J859" s="2" t="str">
        <f t="shared" si="199"/>
        <v>Employed</v>
      </c>
      <c r="K859" s="2" t="str">
        <f t="shared" si="200"/>
        <v>Employed</v>
      </c>
      <c r="L859" s="2" t="str">
        <f t="shared" si="201"/>
        <v>Employed</v>
      </c>
      <c r="M859" s="5" t="s">
        <v>41</v>
      </c>
      <c r="N859" s="2" t="str">
        <f t="shared" si="202"/>
        <v>Doctorate</v>
      </c>
      <c r="O859" s="2" t="str">
        <f t="shared" si="203"/>
        <v>Doctorate</v>
      </c>
      <c r="P859" s="4">
        <v>18082</v>
      </c>
      <c r="Q859" s="4">
        <f t="shared" si="204"/>
        <v>18082</v>
      </c>
      <c r="R859" s="18">
        <f t="shared" si="205"/>
        <v>0.46781537824692127</v>
      </c>
      <c r="S859" s="18" t="str">
        <f t="shared" si="206"/>
        <v>Conservative Borrower</v>
      </c>
      <c r="T859" s="3">
        <v>60</v>
      </c>
      <c r="U859" s="3">
        <f t="shared" si="207"/>
        <v>60</v>
      </c>
      <c r="V859" s="5" t="s">
        <v>22</v>
      </c>
      <c r="W859" s="5" t="s">
        <v>30</v>
      </c>
      <c r="X859" s="4">
        <v>678</v>
      </c>
      <c r="Y859" s="18">
        <v>0.50982257499999994</v>
      </c>
      <c r="Z859" s="5" t="s">
        <v>38</v>
      </c>
      <c r="AA859" s="3">
        <v>23</v>
      </c>
      <c r="AB859" s="4">
        <v>5041</v>
      </c>
      <c r="AC859" s="4">
        <v>3221</v>
      </c>
      <c r="AD859" s="4" t="str">
        <f t="shared" si="208"/>
        <v>Low Income</v>
      </c>
      <c r="AE859" s="4">
        <v>20222</v>
      </c>
      <c r="AF859" s="18">
        <v>0.17963736699999999</v>
      </c>
      <c r="AG859" s="3">
        <v>1</v>
      </c>
      <c r="AH859" s="3">
        <v>45.6</v>
      </c>
      <c r="AI859" s="2" t="str">
        <f t="shared" si="209"/>
        <v>Medium Risk</v>
      </c>
    </row>
    <row r="860" spans="1:35" x14ac:dyDescent="0.25">
      <c r="A860" s="6">
        <v>43959</v>
      </c>
      <c r="B860" s="3">
        <v>33</v>
      </c>
      <c r="C860" s="3" t="str">
        <f t="shared" si="195"/>
        <v>Mid</v>
      </c>
      <c r="D860" s="4">
        <v>127098</v>
      </c>
      <c r="E860" s="4">
        <f t="shared" si="196"/>
        <v>127098</v>
      </c>
      <c r="F860" s="3">
        <v>635</v>
      </c>
      <c r="G860" s="3">
        <f t="shared" si="197"/>
        <v>635</v>
      </c>
      <c r="H860" s="3" t="str">
        <f t="shared" si="198"/>
        <v>Good</v>
      </c>
      <c r="I860" s="5" t="s">
        <v>20</v>
      </c>
      <c r="J860" s="2" t="str">
        <f t="shared" si="199"/>
        <v>Employed</v>
      </c>
      <c r="K860" s="2" t="str">
        <f t="shared" si="200"/>
        <v>Employed</v>
      </c>
      <c r="L860" s="2" t="str">
        <f t="shared" si="201"/>
        <v>Employed</v>
      </c>
      <c r="M860" s="5" t="s">
        <v>29</v>
      </c>
      <c r="N860" s="2" t="str">
        <f t="shared" si="202"/>
        <v>Bachelor</v>
      </c>
      <c r="O860" s="2" t="str">
        <f t="shared" si="203"/>
        <v>Bachelor</v>
      </c>
      <c r="P860" s="4">
        <v>16122</v>
      </c>
      <c r="Q860" s="4">
        <f t="shared" si="204"/>
        <v>16122</v>
      </c>
      <c r="R860" s="18">
        <f t="shared" si="205"/>
        <v>0.12684699995279233</v>
      </c>
      <c r="S860" s="18" t="str">
        <f t="shared" si="206"/>
        <v>Conservative Borrower</v>
      </c>
      <c r="T860" s="3">
        <v>60</v>
      </c>
      <c r="U860" s="3">
        <f t="shared" si="207"/>
        <v>60</v>
      </c>
      <c r="V860" s="5" t="s">
        <v>26</v>
      </c>
      <c r="W860" s="5" t="s">
        <v>23</v>
      </c>
      <c r="X860" s="4">
        <v>752</v>
      </c>
      <c r="Y860" s="18">
        <v>0.31568729400000001</v>
      </c>
      <c r="Z860" s="5" t="s">
        <v>34</v>
      </c>
      <c r="AA860" s="3">
        <v>27</v>
      </c>
      <c r="AB860" s="4">
        <v>6228</v>
      </c>
      <c r="AC860" s="4">
        <v>10591.5</v>
      </c>
      <c r="AD860" s="4" t="str">
        <f t="shared" si="208"/>
        <v>Medium Income</v>
      </c>
      <c r="AE860" s="4">
        <v>3284</v>
      </c>
      <c r="AF860" s="18">
        <v>0.20472611700000001</v>
      </c>
      <c r="AG860" s="3">
        <v>1</v>
      </c>
      <c r="AH860" s="3">
        <v>39.200000000000003</v>
      </c>
      <c r="AI860" s="2" t="str">
        <f t="shared" si="209"/>
        <v>Low Risk</v>
      </c>
    </row>
    <row r="861" spans="1:35" x14ac:dyDescent="0.25">
      <c r="A861" s="6">
        <v>43960</v>
      </c>
      <c r="B861" s="3">
        <v>47</v>
      </c>
      <c r="C861" s="3" t="str">
        <f t="shared" si="195"/>
        <v>Senior</v>
      </c>
      <c r="D861" s="4">
        <v>105600</v>
      </c>
      <c r="E861" s="4">
        <f t="shared" si="196"/>
        <v>105600</v>
      </c>
      <c r="F861" s="3">
        <v>634</v>
      </c>
      <c r="G861" s="3">
        <f t="shared" si="197"/>
        <v>634</v>
      </c>
      <c r="H861" s="3" t="str">
        <f t="shared" si="198"/>
        <v>Good</v>
      </c>
      <c r="I861" s="5" t="s">
        <v>20</v>
      </c>
      <c r="J861" s="2" t="str">
        <f t="shared" si="199"/>
        <v>Employed</v>
      </c>
      <c r="K861" s="2" t="str">
        <f t="shared" si="200"/>
        <v>Employed</v>
      </c>
      <c r="L861" s="2" t="str">
        <f t="shared" si="201"/>
        <v>Employed</v>
      </c>
      <c r="M861" s="5" t="s">
        <v>25</v>
      </c>
      <c r="N861" s="2" t="str">
        <f t="shared" si="202"/>
        <v>Associate</v>
      </c>
      <c r="O861" s="2" t="str">
        <f t="shared" si="203"/>
        <v>Associate</v>
      </c>
      <c r="P861" s="4">
        <v>6684</v>
      </c>
      <c r="Q861" s="4">
        <f t="shared" si="204"/>
        <v>6684</v>
      </c>
      <c r="R861" s="18">
        <f t="shared" si="205"/>
        <v>6.3295454545454544E-2</v>
      </c>
      <c r="S861" s="18" t="str">
        <f t="shared" si="206"/>
        <v>Conservative Borrower</v>
      </c>
      <c r="T861" s="3">
        <v>60</v>
      </c>
      <c r="U861" s="3">
        <f t="shared" si="207"/>
        <v>60</v>
      </c>
      <c r="V861" s="5" t="s">
        <v>35</v>
      </c>
      <c r="W861" s="5" t="s">
        <v>30</v>
      </c>
      <c r="X861" s="4">
        <v>278</v>
      </c>
      <c r="Y861" s="18">
        <v>0.26055819099999999</v>
      </c>
      <c r="Z861" s="5" t="s">
        <v>28</v>
      </c>
      <c r="AA861" s="3">
        <v>20</v>
      </c>
      <c r="AB861" s="4">
        <v>2479</v>
      </c>
      <c r="AC861" s="4">
        <v>8800</v>
      </c>
      <c r="AD861" s="4" t="str">
        <f t="shared" si="208"/>
        <v>Medium Income</v>
      </c>
      <c r="AE861" s="4">
        <v>7973</v>
      </c>
      <c r="AF861" s="18">
        <v>0.19435734299999999</v>
      </c>
      <c r="AG861" s="3">
        <v>1</v>
      </c>
      <c r="AH861" s="3">
        <v>43.2</v>
      </c>
      <c r="AI861" s="2" t="str">
        <f t="shared" si="209"/>
        <v>Medium Risk</v>
      </c>
    </row>
    <row r="862" spans="1:35" x14ac:dyDescent="0.25">
      <c r="A862" s="6">
        <v>43961</v>
      </c>
      <c r="B862" s="3">
        <v>42</v>
      </c>
      <c r="C862" s="3" t="str">
        <f t="shared" si="195"/>
        <v>Senior</v>
      </c>
      <c r="D862" s="4">
        <v>15265</v>
      </c>
      <c r="E862" s="4">
        <f t="shared" si="196"/>
        <v>15265</v>
      </c>
      <c r="F862" s="3">
        <v>606</v>
      </c>
      <c r="G862" s="3">
        <f t="shared" si="197"/>
        <v>606</v>
      </c>
      <c r="H862" s="3" t="str">
        <f t="shared" si="198"/>
        <v>Good</v>
      </c>
      <c r="I862" s="5" t="s">
        <v>20</v>
      </c>
      <c r="J862" s="2" t="str">
        <f t="shared" si="199"/>
        <v>Employed</v>
      </c>
      <c r="K862" s="2" t="str">
        <f t="shared" si="200"/>
        <v>Employed</v>
      </c>
      <c r="L862" s="2" t="str">
        <f t="shared" si="201"/>
        <v>Employed</v>
      </c>
      <c r="M862" s="5" t="s">
        <v>29</v>
      </c>
      <c r="N862" s="2" t="str">
        <f t="shared" si="202"/>
        <v>Bachelor</v>
      </c>
      <c r="O862" s="2" t="str">
        <f t="shared" si="203"/>
        <v>Bachelor</v>
      </c>
      <c r="Q862" s="4">
        <f t="shared" si="204"/>
        <v>25961.919161676647</v>
      </c>
      <c r="R862" s="18">
        <f t="shared" si="205"/>
        <v>1.700748061688611</v>
      </c>
      <c r="S862" s="18" t="str">
        <f t="shared" si="206"/>
        <v>Aggressive Borrower</v>
      </c>
      <c r="T862" s="3">
        <v>60</v>
      </c>
      <c r="U862" s="3">
        <f t="shared" si="207"/>
        <v>60</v>
      </c>
      <c r="V862" s="5" t="s">
        <v>22</v>
      </c>
      <c r="W862" s="5" t="s">
        <v>30</v>
      </c>
      <c r="X862" s="4">
        <v>298</v>
      </c>
      <c r="Y862" s="18">
        <v>0.67694249299999998</v>
      </c>
      <c r="Z862" s="5" t="s">
        <v>38</v>
      </c>
      <c r="AA862" s="3">
        <v>28</v>
      </c>
      <c r="AB862" s="4">
        <v>1170</v>
      </c>
      <c r="AC862" s="4">
        <v>1272.083333</v>
      </c>
      <c r="AD862" s="4" t="str">
        <f t="shared" si="208"/>
        <v>Low Income</v>
      </c>
      <c r="AE862" s="4">
        <v>35612</v>
      </c>
      <c r="AF862" s="18">
        <v>0.205157179</v>
      </c>
      <c r="AG862" s="3">
        <v>0</v>
      </c>
      <c r="AH862" s="3">
        <v>58</v>
      </c>
      <c r="AI862" s="2" t="str">
        <f t="shared" si="209"/>
        <v>High Risk</v>
      </c>
    </row>
    <row r="863" spans="1:35" x14ac:dyDescent="0.25">
      <c r="A863" s="6">
        <v>43962</v>
      </c>
      <c r="B863" s="3">
        <v>21</v>
      </c>
      <c r="C863" s="3" t="str">
        <f t="shared" si="195"/>
        <v>Young</v>
      </c>
      <c r="D863" s="4">
        <v>24137</v>
      </c>
      <c r="E863" s="4">
        <f t="shared" si="196"/>
        <v>24137</v>
      </c>
      <c r="F863" s="3">
        <v>581</v>
      </c>
      <c r="G863" s="3">
        <f t="shared" si="197"/>
        <v>581</v>
      </c>
      <c r="H863" s="3" t="str">
        <f t="shared" si="198"/>
        <v>Good</v>
      </c>
      <c r="I863" s="5" t="s">
        <v>20</v>
      </c>
      <c r="J863" s="2" t="str">
        <f t="shared" si="199"/>
        <v>Employed</v>
      </c>
      <c r="K863" s="2" t="str">
        <f t="shared" si="200"/>
        <v>Employed</v>
      </c>
      <c r="L863" s="2" t="str">
        <f t="shared" si="201"/>
        <v>Employed</v>
      </c>
      <c r="M863" s="5" t="s">
        <v>29</v>
      </c>
      <c r="N863" s="2" t="str">
        <f t="shared" si="202"/>
        <v>Bachelor</v>
      </c>
      <c r="O863" s="2" t="str">
        <f t="shared" si="203"/>
        <v>Bachelor</v>
      </c>
      <c r="P863" s="4">
        <v>6638</v>
      </c>
      <c r="Q863" s="4">
        <f t="shared" si="204"/>
        <v>6638</v>
      </c>
      <c r="R863" s="18">
        <f t="shared" si="205"/>
        <v>0.27501346480507105</v>
      </c>
      <c r="S863" s="18" t="str">
        <f t="shared" si="206"/>
        <v>Conservative Borrower</v>
      </c>
      <c r="T863" s="3">
        <v>12</v>
      </c>
      <c r="U863" s="3">
        <f t="shared" si="207"/>
        <v>12</v>
      </c>
      <c r="V863" s="5" t="s">
        <v>26</v>
      </c>
      <c r="W863" s="5" t="s">
        <v>30</v>
      </c>
      <c r="X863" s="4">
        <v>591</v>
      </c>
      <c r="Y863" s="18">
        <v>0.521544534</v>
      </c>
      <c r="Z863" s="5" t="s">
        <v>24</v>
      </c>
      <c r="AA863" s="3">
        <v>21</v>
      </c>
      <c r="AB863" s="4">
        <v>6776</v>
      </c>
      <c r="AC863" s="4">
        <v>2011.416667</v>
      </c>
      <c r="AD863" s="4" t="str">
        <f t="shared" si="208"/>
        <v>Low Income</v>
      </c>
      <c r="AE863" s="4">
        <v>22797</v>
      </c>
      <c r="AF863" s="18">
        <v>0.178421518</v>
      </c>
      <c r="AG863" s="3">
        <v>0</v>
      </c>
      <c r="AH863" s="3">
        <v>60</v>
      </c>
      <c r="AI863" s="2" t="str">
        <f t="shared" si="209"/>
        <v>High Risk</v>
      </c>
    </row>
    <row r="864" spans="1:35" x14ac:dyDescent="0.25">
      <c r="A864" s="6">
        <v>43963</v>
      </c>
      <c r="B864" s="3">
        <v>58</v>
      </c>
      <c r="C864" s="3" t="str">
        <f t="shared" si="195"/>
        <v>Senior</v>
      </c>
      <c r="D864" s="4">
        <v>72074</v>
      </c>
      <c r="E864" s="4">
        <f t="shared" si="196"/>
        <v>72074</v>
      </c>
      <c r="F864" s="3">
        <v>622</v>
      </c>
      <c r="G864" s="3">
        <f t="shared" si="197"/>
        <v>622</v>
      </c>
      <c r="H864" s="3" t="str">
        <f t="shared" si="198"/>
        <v>Good</v>
      </c>
      <c r="I864" s="5" t="s">
        <v>20</v>
      </c>
      <c r="J864" s="2" t="str">
        <f t="shared" si="199"/>
        <v>Employed</v>
      </c>
      <c r="K864" s="2" t="str">
        <f t="shared" si="200"/>
        <v>Employed</v>
      </c>
      <c r="L864" s="2" t="str">
        <f t="shared" si="201"/>
        <v>Employed</v>
      </c>
      <c r="M864" s="5" t="s">
        <v>21</v>
      </c>
      <c r="N864" s="2" t="str">
        <f t="shared" si="202"/>
        <v>Master</v>
      </c>
      <c r="O864" s="2" t="str">
        <f t="shared" si="203"/>
        <v>Master</v>
      </c>
      <c r="P864" s="4">
        <v>19487</v>
      </c>
      <c r="Q864" s="4">
        <f t="shared" si="204"/>
        <v>19487</v>
      </c>
      <c r="R864" s="18">
        <f t="shared" si="205"/>
        <v>0.27037489247162638</v>
      </c>
      <c r="S864" s="18" t="str">
        <f t="shared" si="206"/>
        <v>Conservative Borrower</v>
      </c>
      <c r="T864" s="3">
        <v>48</v>
      </c>
      <c r="U864" s="3">
        <f t="shared" si="207"/>
        <v>48</v>
      </c>
      <c r="V864" s="5" t="s">
        <v>26</v>
      </c>
      <c r="W864" s="5" t="s">
        <v>27</v>
      </c>
      <c r="X864" s="4">
        <v>413</v>
      </c>
      <c r="Y864" s="18">
        <v>0.397912498</v>
      </c>
      <c r="Z864" s="5" t="s">
        <v>24</v>
      </c>
      <c r="AA864" s="3">
        <v>18</v>
      </c>
      <c r="AB864" s="4">
        <v>3797</v>
      </c>
      <c r="AC864" s="4">
        <v>6006.1666670000004</v>
      </c>
      <c r="AD864" s="4" t="str">
        <f t="shared" si="208"/>
        <v>Medium Income</v>
      </c>
      <c r="AE864" s="4">
        <v>97729</v>
      </c>
      <c r="AF864" s="18">
        <v>0.19399532899999999</v>
      </c>
      <c r="AG864" s="3">
        <v>1</v>
      </c>
      <c r="AH864" s="3">
        <v>39.200000000000003</v>
      </c>
      <c r="AI864" s="2" t="str">
        <f t="shared" si="209"/>
        <v>Low Risk</v>
      </c>
    </row>
    <row r="865" spans="1:35" x14ac:dyDescent="0.25">
      <c r="A865" s="6">
        <v>43964</v>
      </c>
      <c r="B865" s="3">
        <v>61</v>
      </c>
      <c r="C865" s="3" t="str">
        <f t="shared" si="195"/>
        <v>Old</v>
      </c>
      <c r="E865" s="4">
        <f t="shared" si="196"/>
        <v>122511</v>
      </c>
      <c r="F865" s="3">
        <v>588</v>
      </c>
      <c r="G865" s="3">
        <f t="shared" si="197"/>
        <v>588</v>
      </c>
      <c r="H865" s="3" t="str">
        <f t="shared" si="198"/>
        <v>Good</v>
      </c>
      <c r="I865" s="5" t="s">
        <v>20</v>
      </c>
      <c r="J865" s="2" t="str">
        <f t="shared" si="199"/>
        <v>Employed</v>
      </c>
      <c r="K865" s="2" t="str">
        <f t="shared" si="200"/>
        <v>Employed</v>
      </c>
      <c r="L865" s="2" t="str">
        <f t="shared" si="201"/>
        <v>Employed</v>
      </c>
      <c r="M865" s="5" t="s">
        <v>29</v>
      </c>
      <c r="N865" s="2" t="str">
        <f t="shared" si="202"/>
        <v>Bachelor</v>
      </c>
      <c r="O865" s="2" t="str">
        <f t="shared" si="203"/>
        <v>Bachelor</v>
      </c>
      <c r="P865" s="4">
        <v>26054</v>
      </c>
      <c r="Q865" s="4">
        <f t="shared" si="204"/>
        <v>26054</v>
      </c>
      <c r="R865" s="18">
        <f t="shared" si="205"/>
        <v>0.2126666176914726</v>
      </c>
      <c r="S865" s="18" t="str">
        <f t="shared" si="206"/>
        <v>Conservative Borrower</v>
      </c>
      <c r="U865" s="3">
        <f t="shared" si="207"/>
        <v>55.043478260869563</v>
      </c>
      <c r="V865" s="5" t="s">
        <v>22</v>
      </c>
      <c r="W865" s="5" t="s">
        <v>27</v>
      </c>
      <c r="X865" s="4">
        <v>372</v>
      </c>
      <c r="Y865" s="18">
        <v>0.16306784399999999</v>
      </c>
      <c r="Z865" s="5" t="s">
        <v>24</v>
      </c>
      <c r="AA865" s="3">
        <v>25</v>
      </c>
      <c r="AB865" s="4">
        <v>4890</v>
      </c>
      <c r="AC865" s="4">
        <v>10209.25</v>
      </c>
      <c r="AD865" s="4" t="str">
        <f t="shared" si="208"/>
        <v>Medium Income</v>
      </c>
      <c r="AE865" s="4">
        <v>16657</v>
      </c>
      <c r="AF865" s="18">
        <v>0.26915920599999998</v>
      </c>
      <c r="AG865" s="3">
        <v>1</v>
      </c>
      <c r="AH865" s="3">
        <v>39.200000000000003</v>
      </c>
      <c r="AI865" s="2" t="str">
        <f t="shared" si="209"/>
        <v>Low Risk</v>
      </c>
    </row>
    <row r="866" spans="1:35" x14ac:dyDescent="0.25">
      <c r="A866" s="6">
        <v>43965</v>
      </c>
      <c r="B866" s="3">
        <v>32</v>
      </c>
      <c r="C866" s="3" t="str">
        <f t="shared" si="195"/>
        <v>Mid</v>
      </c>
      <c r="D866" s="4">
        <v>32430</v>
      </c>
      <c r="E866" s="4">
        <f t="shared" si="196"/>
        <v>32430</v>
      </c>
      <c r="F866" s="3">
        <v>618</v>
      </c>
      <c r="G866" s="3">
        <f t="shared" si="197"/>
        <v>618</v>
      </c>
      <c r="H866" s="3" t="str">
        <f t="shared" si="198"/>
        <v>Good</v>
      </c>
      <c r="J866" s="2" t="str">
        <f t="shared" si="199"/>
        <v/>
      </c>
      <c r="K866" s="2" t="str">
        <f t="shared" si="200"/>
        <v/>
      </c>
      <c r="L866" s="2" t="str">
        <f t="shared" si="201"/>
        <v>Employed</v>
      </c>
      <c r="M866" s="5" t="s">
        <v>29</v>
      </c>
      <c r="N866" s="2" t="str">
        <f t="shared" si="202"/>
        <v>Bachelor</v>
      </c>
      <c r="O866" s="2" t="str">
        <f t="shared" si="203"/>
        <v>Bachelor</v>
      </c>
      <c r="P866" s="4">
        <v>30982</v>
      </c>
      <c r="Q866" s="4">
        <f t="shared" si="204"/>
        <v>30982</v>
      </c>
      <c r="R866" s="18">
        <f t="shared" si="205"/>
        <v>0.95534998458217701</v>
      </c>
      <c r="S866" s="18" t="str">
        <f t="shared" si="206"/>
        <v>Moderate Borrower</v>
      </c>
      <c r="T866" s="3">
        <v>120</v>
      </c>
      <c r="U866" s="3">
        <f t="shared" si="207"/>
        <v>120</v>
      </c>
      <c r="V866" s="5" t="s">
        <v>22</v>
      </c>
      <c r="W866" s="5" t="s">
        <v>27</v>
      </c>
      <c r="X866" s="4">
        <v>516</v>
      </c>
      <c r="Y866" s="18">
        <v>0.50622709200000005</v>
      </c>
      <c r="Z866" s="5" t="s">
        <v>38</v>
      </c>
      <c r="AA866" s="3">
        <v>21</v>
      </c>
      <c r="AB866" s="4">
        <v>13970</v>
      </c>
      <c r="AC866" s="4">
        <v>2702.5</v>
      </c>
      <c r="AD866" s="4" t="str">
        <f t="shared" si="208"/>
        <v>Low Income</v>
      </c>
      <c r="AE866" s="4">
        <v>59791</v>
      </c>
      <c r="AF866" s="18">
        <v>0.25627855300000002</v>
      </c>
      <c r="AG866" s="3">
        <v>0</v>
      </c>
      <c r="AH866" s="3">
        <v>53</v>
      </c>
      <c r="AI866" s="2" t="str">
        <f t="shared" si="209"/>
        <v>Medium Risk</v>
      </c>
    </row>
    <row r="867" spans="1:35" x14ac:dyDescent="0.25">
      <c r="A867" s="6">
        <v>43966</v>
      </c>
      <c r="B867" s="3">
        <v>35</v>
      </c>
      <c r="C867" s="3" t="str">
        <f t="shared" si="195"/>
        <v>Mid</v>
      </c>
      <c r="D867" s="4">
        <v>54570</v>
      </c>
      <c r="E867" s="4">
        <f t="shared" si="196"/>
        <v>54570</v>
      </c>
      <c r="F867" s="3">
        <v>613</v>
      </c>
      <c r="G867" s="3">
        <f t="shared" si="197"/>
        <v>613</v>
      </c>
      <c r="H867" s="3" t="str">
        <f t="shared" si="198"/>
        <v>Good</v>
      </c>
      <c r="I867" s="5" t="s">
        <v>33</v>
      </c>
      <c r="J867" s="2" t="str">
        <f t="shared" si="199"/>
        <v>Self-Employed</v>
      </c>
      <c r="K867" s="2" t="str">
        <f t="shared" si="200"/>
        <v>Self-Employed</v>
      </c>
      <c r="L867" s="2" t="str">
        <f t="shared" si="201"/>
        <v>Self-Employed</v>
      </c>
      <c r="M867" s="5" t="s">
        <v>29</v>
      </c>
      <c r="N867" s="2" t="str">
        <f t="shared" si="202"/>
        <v>Bachelor</v>
      </c>
      <c r="O867" s="2" t="str">
        <f t="shared" si="203"/>
        <v>Bachelor</v>
      </c>
      <c r="P867" s="4">
        <v>19713</v>
      </c>
      <c r="Q867" s="4">
        <f t="shared" si="204"/>
        <v>19713</v>
      </c>
      <c r="R867" s="18">
        <f t="shared" si="205"/>
        <v>0.3612424409015943</v>
      </c>
      <c r="S867" s="18" t="str">
        <f t="shared" si="206"/>
        <v>Conservative Borrower</v>
      </c>
      <c r="T867" s="3">
        <v>72</v>
      </c>
      <c r="U867" s="3">
        <f t="shared" si="207"/>
        <v>72</v>
      </c>
      <c r="V867" s="5" t="s">
        <v>35</v>
      </c>
      <c r="W867" s="5" t="s">
        <v>27</v>
      </c>
      <c r="X867" s="4">
        <v>299</v>
      </c>
      <c r="Y867" s="18">
        <v>0.33696387799999999</v>
      </c>
      <c r="Z867" s="5" t="s">
        <v>28</v>
      </c>
      <c r="AA867" s="3">
        <v>33</v>
      </c>
      <c r="AB867" s="4">
        <v>4881</v>
      </c>
      <c r="AC867" s="4">
        <v>4547.5</v>
      </c>
      <c r="AD867" s="4" t="str">
        <f t="shared" si="208"/>
        <v>Low Income</v>
      </c>
      <c r="AE867" s="4">
        <v>180807</v>
      </c>
      <c r="AF867" s="18">
        <v>0.234584456</v>
      </c>
      <c r="AG867" s="3">
        <v>0</v>
      </c>
      <c r="AH867" s="3">
        <v>49</v>
      </c>
      <c r="AI867" s="2" t="str">
        <f t="shared" si="209"/>
        <v>Medium Risk</v>
      </c>
    </row>
    <row r="868" spans="1:35" x14ac:dyDescent="0.25">
      <c r="A868" s="6">
        <v>43967</v>
      </c>
      <c r="B868" s="3">
        <v>43</v>
      </c>
      <c r="C868" s="3" t="str">
        <f t="shared" si="195"/>
        <v>Senior</v>
      </c>
      <c r="D868" s="4">
        <v>32428</v>
      </c>
      <c r="E868" s="4">
        <f t="shared" si="196"/>
        <v>32428</v>
      </c>
      <c r="F868" s="3">
        <v>613</v>
      </c>
      <c r="G868" s="3">
        <f t="shared" si="197"/>
        <v>613</v>
      </c>
      <c r="H868" s="3" t="str">
        <f t="shared" si="198"/>
        <v>Good</v>
      </c>
      <c r="I868" s="5" t="s">
        <v>20</v>
      </c>
      <c r="J868" s="2" t="str">
        <f t="shared" si="199"/>
        <v>Employed</v>
      </c>
      <c r="K868" s="2" t="str">
        <f t="shared" si="200"/>
        <v>Employed</v>
      </c>
      <c r="L868" s="2" t="str">
        <f t="shared" si="201"/>
        <v>Employed</v>
      </c>
      <c r="M868" s="5" t="s">
        <v>32</v>
      </c>
      <c r="N868" s="2" t="str">
        <f t="shared" si="202"/>
        <v>High School</v>
      </c>
      <c r="O868" s="2" t="str">
        <f t="shared" si="203"/>
        <v>High School</v>
      </c>
      <c r="P868" s="4">
        <v>36881</v>
      </c>
      <c r="Q868" s="4">
        <f t="shared" si="204"/>
        <v>36881</v>
      </c>
      <c r="R868" s="18">
        <f t="shared" si="205"/>
        <v>1.1373196003453805</v>
      </c>
      <c r="S868" s="18" t="str">
        <f t="shared" si="206"/>
        <v>Aggressive Borrower</v>
      </c>
      <c r="T868" s="3">
        <v>24</v>
      </c>
      <c r="U868" s="3">
        <f t="shared" si="207"/>
        <v>24</v>
      </c>
      <c r="V868" s="5" t="s">
        <v>22</v>
      </c>
      <c r="W868" s="5" t="s">
        <v>27</v>
      </c>
      <c r="X868" s="4">
        <v>684</v>
      </c>
      <c r="Y868" s="18">
        <v>0.123820596</v>
      </c>
      <c r="Z868" s="5" t="s">
        <v>38</v>
      </c>
      <c r="AA868" s="3">
        <v>24</v>
      </c>
      <c r="AB868" s="4">
        <v>7958</v>
      </c>
      <c r="AC868" s="4">
        <v>2702.333333</v>
      </c>
      <c r="AD868" s="4" t="str">
        <f t="shared" si="208"/>
        <v>Low Income</v>
      </c>
      <c r="AE868" s="4">
        <v>4841</v>
      </c>
      <c r="AF868" s="18">
        <v>0.216474375</v>
      </c>
      <c r="AG868" s="3">
        <v>0</v>
      </c>
      <c r="AH868" s="3">
        <v>55</v>
      </c>
      <c r="AI868" s="2" t="str">
        <f t="shared" si="209"/>
        <v>High Risk</v>
      </c>
    </row>
    <row r="869" spans="1:35" x14ac:dyDescent="0.25">
      <c r="A869" s="6">
        <v>43968</v>
      </c>
      <c r="B869" s="3">
        <v>44</v>
      </c>
      <c r="C869" s="3" t="str">
        <f t="shared" si="195"/>
        <v>Senior</v>
      </c>
      <c r="D869" s="4">
        <v>134899</v>
      </c>
      <c r="E869" s="4">
        <f t="shared" si="196"/>
        <v>134899</v>
      </c>
      <c r="F869" s="3">
        <v>586</v>
      </c>
      <c r="G869" s="3">
        <f t="shared" si="197"/>
        <v>586</v>
      </c>
      <c r="H869" s="3" t="str">
        <f t="shared" si="198"/>
        <v>Good</v>
      </c>
      <c r="I869" s="5" t="s">
        <v>33</v>
      </c>
      <c r="J869" s="2" t="str">
        <f t="shared" si="199"/>
        <v>Self-Employed</v>
      </c>
      <c r="K869" s="2" t="str">
        <f t="shared" si="200"/>
        <v>Self-Employed</v>
      </c>
      <c r="L869" s="2" t="str">
        <f t="shared" si="201"/>
        <v>Self-Employed</v>
      </c>
      <c r="M869" s="5" t="s">
        <v>25</v>
      </c>
      <c r="N869" s="2" t="str">
        <f t="shared" si="202"/>
        <v>Associate</v>
      </c>
      <c r="O869" s="2" t="str">
        <f t="shared" si="203"/>
        <v>Associate</v>
      </c>
      <c r="P869" s="4">
        <v>39019</v>
      </c>
      <c r="Q869" s="4">
        <f t="shared" si="204"/>
        <v>39019</v>
      </c>
      <c r="R869" s="18">
        <f t="shared" si="205"/>
        <v>0.28924602851021874</v>
      </c>
      <c r="S869" s="18" t="str">
        <f t="shared" si="206"/>
        <v>Conservative Borrower</v>
      </c>
      <c r="T869" s="3">
        <v>36</v>
      </c>
      <c r="U869" s="3">
        <f t="shared" si="207"/>
        <v>36</v>
      </c>
      <c r="V869" s="5" t="s">
        <v>22</v>
      </c>
      <c r="W869" s="5" t="s">
        <v>27</v>
      </c>
      <c r="X869" s="4">
        <v>184</v>
      </c>
      <c r="Y869" s="18">
        <v>0.34528258699999997</v>
      </c>
      <c r="Z869" s="5" t="s">
        <v>31</v>
      </c>
      <c r="AA869" s="3">
        <v>22</v>
      </c>
      <c r="AB869" s="4">
        <v>14641</v>
      </c>
      <c r="AC869" s="4">
        <v>11241.583329999999</v>
      </c>
      <c r="AD869" s="4" t="str">
        <f t="shared" si="208"/>
        <v>Medium Income</v>
      </c>
      <c r="AE869" s="4">
        <v>18993</v>
      </c>
      <c r="AF869" s="18">
        <v>0.219819769</v>
      </c>
      <c r="AG869" s="3">
        <v>1</v>
      </c>
      <c r="AH869" s="3">
        <v>53.6</v>
      </c>
      <c r="AI869" s="2" t="str">
        <f t="shared" si="209"/>
        <v>Medium Risk</v>
      </c>
    </row>
    <row r="870" spans="1:35" x14ac:dyDescent="0.25">
      <c r="A870" s="6">
        <v>43969</v>
      </c>
      <c r="B870" s="3">
        <v>47</v>
      </c>
      <c r="C870" s="3" t="str">
        <f t="shared" si="195"/>
        <v>Senior</v>
      </c>
      <c r="E870" s="4">
        <f t="shared" si="196"/>
        <v>52245</v>
      </c>
      <c r="F870" s="3">
        <v>518</v>
      </c>
      <c r="G870" s="3">
        <f t="shared" si="197"/>
        <v>518</v>
      </c>
      <c r="H870" s="3" t="str">
        <f t="shared" si="198"/>
        <v>Fair</v>
      </c>
      <c r="I870" s="5" t="s">
        <v>33</v>
      </c>
      <c r="J870" s="2" t="str">
        <f t="shared" si="199"/>
        <v>Self-Employed</v>
      </c>
      <c r="K870" s="2" t="str">
        <f t="shared" si="200"/>
        <v>Self-Employed</v>
      </c>
      <c r="L870" s="2" t="str">
        <f t="shared" si="201"/>
        <v>Self-Employed</v>
      </c>
      <c r="M870" s="5" t="s">
        <v>32</v>
      </c>
      <c r="N870" s="2" t="str">
        <f t="shared" si="202"/>
        <v>High School</v>
      </c>
      <c r="O870" s="2" t="str">
        <f t="shared" si="203"/>
        <v>High School</v>
      </c>
      <c r="P870" s="4">
        <v>10408</v>
      </c>
      <c r="Q870" s="4">
        <f t="shared" si="204"/>
        <v>10408</v>
      </c>
      <c r="R870" s="18">
        <f t="shared" si="205"/>
        <v>0.19921523590774237</v>
      </c>
      <c r="S870" s="18" t="str">
        <f t="shared" si="206"/>
        <v>Conservative Borrower</v>
      </c>
      <c r="U870" s="3">
        <f t="shared" si="207"/>
        <v>52.912751677852349</v>
      </c>
      <c r="V870" s="5" t="s">
        <v>26</v>
      </c>
      <c r="W870" s="5" t="s">
        <v>30</v>
      </c>
      <c r="X870" s="4">
        <v>290</v>
      </c>
      <c r="Y870" s="18">
        <v>0.48336576399999998</v>
      </c>
      <c r="Z870" s="5" t="s">
        <v>34</v>
      </c>
      <c r="AA870" s="3">
        <v>15</v>
      </c>
      <c r="AB870" s="4">
        <v>6228</v>
      </c>
      <c r="AC870" s="4">
        <v>4353.75</v>
      </c>
      <c r="AD870" s="4" t="str">
        <f t="shared" si="208"/>
        <v>Low Income</v>
      </c>
      <c r="AE870" s="4">
        <v>1398</v>
      </c>
      <c r="AF870" s="18">
        <v>0.23711960900000001</v>
      </c>
      <c r="AG870" s="3">
        <v>0</v>
      </c>
      <c r="AH870" s="3">
        <v>61</v>
      </c>
      <c r="AI870" s="2" t="str">
        <f t="shared" si="209"/>
        <v>High Risk</v>
      </c>
    </row>
    <row r="871" spans="1:35" x14ac:dyDescent="0.25">
      <c r="A871" s="6">
        <v>43970</v>
      </c>
      <c r="B871" s="3">
        <v>64</v>
      </c>
      <c r="C871" s="3" t="str">
        <f t="shared" si="195"/>
        <v>Old</v>
      </c>
      <c r="D871" s="4">
        <v>53411</v>
      </c>
      <c r="E871" s="4">
        <f t="shared" si="196"/>
        <v>53411</v>
      </c>
      <c r="F871" s="3">
        <v>631</v>
      </c>
      <c r="G871" s="3">
        <f t="shared" si="197"/>
        <v>631</v>
      </c>
      <c r="H871" s="3" t="str">
        <f t="shared" si="198"/>
        <v>Good</v>
      </c>
      <c r="J871" s="2" t="str">
        <f t="shared" si="199"/>
        <v/>
      </c>
      <c r="K871" s="2" t="str">
        <f t="shared" si="200"/>
        <v/>
      </c>
      <c r="L871" s="2" t="str">
        <f t="shared" si="201"/>
        <v>Employed</v>
      </c>
      <c r="M871" s="5" t="s">
        <v>25</v>
      </c>
      <c r="N871" s="2" t="str">
        <f t="shared" si="202"/>
        <v>Associate</v>
      </c>
      <c r="O871" s="2" t="str">
        <f t="shared" si="203"/>
        <v>Associate</v>
      </c>
      <c r="P871" s="4">
        <v>15153</v>
      </c>
      <c r="Q871" s="4">
        <f t="shared" si="204"/>
        <v>15153</v>
      </c>
      <c r="R871" s="18">
        <f t="shared" si="205"/>
        <v>0.28370560371459064</v>
      </c>
      <c r="S871" s="18" t="str">
        <f t="shared" si="206"/>
        <v>Conservative Borrower</v>
      </c>
      <c r="T871" s="3">
        <v>24</v>
      </c>
      <c r="U871" s="3">
        <f t="shared" si="207"/>
        <v>24</v>
      </c>
      <c r="V871" s="5" t="s">
        <v>26</v>
      </c>
      <c r="W871" s="5" t="s">
        <v>34</v>
      </c>
      <c r="X871" s="4">
        <v>228</v>
      </c>
      <c r="Y871" s="18">
        <v>4.6564736000000002E-2</v>
      </c>
      <c r="Z871" s="5" t="s">
        <v>24</v>
      </c>
      <c r="AA871" s="3">
        <v>21</v>
      </c>
      <c r="AB871" s="4">
        <v>1538</v>
      </c>
      <c r="AC871" s="4">
        <v>4450.9166670000004</v>
      </c>
      <c r="AD871" s="4" t="str">
        <f t="shared" si="208"/>
        <v>Low Income</v>
      </c>
      <c r="AE871" s="4">
        <v>66132</v>
      </c>
      <c r="AF871" s="18">
        <v>0.17593208799999999</v>
      </c>
      <c r="AG871" s="3">
        <v>1</v>
      </c>
      <c r="AH871" s="3">
        <v>35.200000000000003</v>
      </c>
      <c r="AI871" s="2" t="str">
        <f t="shared" si="209"/>
        <v>Low Risk</v>
      </c>
    </row>
    <row r="872" spans="1:35" x14ac:dyDescent="0.25">
      <c r="A872" s="6">
        <v>43971</v>
      </c>
      <c r="B872" s="3">
        <v>37</v>
      </c>
      <c r="C872" s="3" t="str">
        <f t="shared" si="195"/>
        <v>Mid</v>
      </c>
      <c r="D872" s="4">
        <v>23976</v>
      </c>
      <c r="E872" s="4">
        <f t="shared" si="196"/>
        <v>23976</v>
      </c>
      <c r="F872" s="3">
        <v>624</v>
      </c>
      <c r="G872" s="3">
        <f t="shared" si="197"/>
        <v>624</v>
      </c>
      <c r="H872" s="3" t="str">
        <f t="shared" si="198"/>
        <v>Good</v>
      </c>
      <c r="I872" s="5" t="s">
        <v>52</v>
      </c>
      <c r="J872" s="2" t="str">
        <f t="shared" si="199"/>
        <v>EMPLOYED</v>
      </c>
      <c r="K872" s="2" t="str">
        <f t="shared" si="200"/>
        <v>Employed</v>
      </c>
      <c r="L872" s="2" t="str">
        <f t="shared" si="201"/>
        <v>Employed</v>
      </c>
      <c r="N872" s="2" t="str">
        <f t="shared" si="202"/>
        <v/>
      </c>
      <c r="O872" s="2" t="str">
        <f t="shared" si="203"/>
        <v>Bachelor</v>
      </c>
      <c r="P872" s="4">
        <v>19266</v>
      </c>
      <c r="Q872" s="4">
        <f t="shared" si="204"/>
        <v>19266</v>
      </c>
      <c r="R872" s="18">
        <f t="shared" si="205"/>
        <v>0.80355355355355351</v>
      </c>
      <c r="S872" s="18" t="str">
        <f t="shared" si="206"/>
        <v>Moderate Borrower</v>
      </c>
      <c r="T872" s="3">
        <v>72</v>
      </c>
      <c r="U872" s="3">
        <f t="shared" si="207"/>
        <v>72</v>
      </c>
      <c r="V872" s="5" t="s">
        <v>22</v>
      </c>
      <c r="W872" s="5" t="s">
        <v>23</v>
      </c>
      <c r="X872" s="4">
        <v>276</v>
      </c>
      <c r="Y872" s="18">
        <v>0.234551129</v>
      </c>
      <c r="Z872" s="5" t="s">
        <v>38</v>
      </c>
      <c r="AA872" s="3">
        <v>23</v>
      </c>
      <c r="AB872" s="4">
        <v>2077</v>
      </c>
      <c r="AC872" s="4">
        <v>1998</v>
      </c>
      <c r="AD872" s="4" t="str">
        <f t="shared" si="208"/>
        <v>Low Income</v>
      </c>
      <c r="AE872" s="4">
        <v>66672</v>
      </c>
      <c r="AF872" s="18">
        <v>0.21702656000000001</v>
      </c>
      <c r="AG872" s="3">
        <v>0</v>
      </c>
      <c r="AH872" s="3">
        <v>48</v>
      </c>
      <c r="AI872" s="2" t="str">
        <f t="shared" si="209"/>
        <v>Medium Risk</v>
      </c>
    </row>
    <row r="873" spans="1:35" x14ac:dyDescent="0.25">
      <c r="A873" s="6">
        <v>43972</v>
      </c>
      <c r="B873" s="3">
        <v>30</v>
      </c>
      <c r="C873" s="3" t="str">
        <f t="shared" si="195"/>
        <v>Mid</v>
      </c>
      <c r="D873" s="4">
        <v>23899</v>
      </c>
      <c r="E873" s="4">
        <f t="shared" si="196"/>
        <v>23899</v>
      </c>
      <c r="F873" s="3">
        <v>607</v>
      </c>
      <c r="G873" s="3">
        <f t="shared" si="197"/>
        <v>607</v>
      </c>
      <c r="H873" s="3" t="str">
        <f t="shared" si="198"/>
        <v>Good</v>
      </c>
      <c r="J873" s="2" t="str">
        <f t="shared" si="199"/>
        <v/>
      </c>
      <c r="K873" s="2" t="str">
        <f t="shared" si="200"/>
        <v/>
      </c>
      <c r="L873" s="2" t="str">
        <f t="shared" si="201"/>
        <v>Employed</v>
      </c>
      <c r="M873" s="5" t="s">
        <v>25</v>
      </c>
      <c r="N873" s="2" t="str">
        <f t="shared" si="202"/>
        <v>Associate</v>
      </c>
      <c r="O873" s="2" t="str">
        <f t="shared" si="203"/>
        <v>Associate</v>
      </c>
      <c r="P873" s="4">
        <v>19929</v>
      </c>
      <c r="Q873" s="4">
        <f t="shared" si="204"/>
        <v>19929</v>
      </c>
      <c r="R873" s="18">
        <f t="shared" si="205"/>
        <v>0.83388426293987195</v>
      </c>
      <c r="S873" s="18" t="str">
        <f t="shared" si="206"/>
        <v>Moderate Borrower</v>
      </c>
      <c r="T873" s="3">
        <v>36</v>
      </c>
      <c r="U873" s="3">
        <f t="shared" si="207"/>
        <v>36</v>
      </c>
      <c r="V873" s="5" t="s">
        <v>22</v>
      </c>
      <c r="W873" s="5" t="s">
        <v>30</v>
      </c>
      <c r="X873" s="4">
        <v>547</v>
      </c>
      <c r="Y873" s="18">
        <v>0.58155162100000002</v>
      </c>
      <c r="Z873" s="5" t="s">
        <v>24</v>
      </c>
      <c r="AA873" s="3">
        <v>22</v>
      </c>
      <c r="AB873" s="4">
        <v>484</v>
      </c>
      <c r="AC873" s="4">
        <v>1991.583333</v>
      </c>
      <c r="AD873" s="4" t="str">
        <f t="shared" si="208"/>
        <v>Low Income</v>
      </c>
      <c r="AE873" s="4">
        <v>1144</v>
      </c>
      <c r="AF873" s="18">
        <v>0.22953768699999999</v>
      </c>
      <c r="AG873" s="3">
        <v>0</v>
      </c>
      <c r="AH873" s="3">
        <v>57</v>
      </c>
      <c r="AI873" s="2" t="str">
        <f t="shared" si="209"/>
        <v>High Risk</v>
      </c>
    </row>
    <row r="874" spans="1:35" x14ac:dyDescent="0.25">
      <c r="A874" s="6">
        <v>43973</v>
      </c>
      <c r="B874" s="3">
        <v>23</v>
      </c>
      <c r="C874" s="3" t="str">
        <f t="shared" si="195"/>
        <v>Young</v>
      </c>
      <c r="D874" s="4">
        <v>15000</v>
      </c>
      <c r="E874" s="4">
        <f t="shared" si="196"/>
        <v>15000</v>
      </c>
      <c r="F874" s="3">
        <v>502</v>
      </c>
      <c r="G874" s="3">
        <f t="shared" si="197"/>
        <v>502</v>
      </c>
      <c r="H874" s="3" t="str">
        <f t="shared" si="198"/>
        <v>Fair</v>
      </c>
      <c r="I874" s="5" t="s">
        <v>45</v>
      </c>
      <c r="J874" s="2" t="str">
        <f t="shared" si="199"/>
        <v>Unemployed</v>
      </c>
      <c r="K874" s="2" t="str">
        <f t="shared" si="200"/>
        <v>Unemployed</v>
      </c>
      <c r="L874" s="2" t="str">
        <f t="shared" si="201"/>
        <v>Unemployed</v>
      </c>
      <c r="M874" s="5" t="s">
        <v>32</v>
      </c>
      <c r="N874" s="2" t="str">
        <f t="shared" si="202"/>
        <v>High School</v>
      </c>
      <c r="O874" s="2" t="str">
        <f t="shared" si="203"/>
        <v>High School</v>
      </c>
      <c r="P874" s="4">
        <v>21632</v>
      </c>
      <c r="Q874" s="4">
        <f t="shared" si="204"/>
        <v>21632</v>
      </c>
      <c r="R874" s="18">
        <f t="shared" si="205"/>
        <v>1.4421333333333333</v>
      </c>
      <c r="S874" s="18" t="str">
        <f t="shared" si="206"/>
        <v>Aggressive Borrower</v>
      </c>
      <c r="T874" s="3">
        <v>60</v>
      </c>
      <c r="U874" s="3">
        <f t="shared" si="207"/>
        <v>60</v>
      </c>
      <c r="V874" s="5" t="s">
        <v>22</v>
      </c>
      <c r="W874" s="5" t="s">
        <v>27</v>
      </c>
      <c r="X874" s="4">
        <v>299</v>
      </c>
      <c r="Y874" s="18">
        <v>0.18387527300000001</v>
      </c>
      <c r="Z874" s="5" t="s">
        <v>24</v>
      </c>
      <c r="AA874" s="3">
        <v>32</v>
      </c>
      <c r="AB874" s="4">
        <v>4300</v>
      </c>
      <c r="AC874" s="4">
        <v>1250</v>
      </c>
      <c r="AD874" s="4" t="str">
        <f t="shared" si="208"/>
        <v>Low Income</v>
      </c>
      <c r="AE874" s="4">
        <v>6092</v>
      </c>
      <c r="AF874" s="18">
        <v>0.23239362699999999</v>
      </c>
      <c r="AG874" s="3">
        <v>0</v>
      </c>
      <c r="AH874" s="3">
        <v>56</v>
      </c>
      <c r="AI874" s="2" t="str">
        <f t="shared" si="209"/>
        <v>High Risk</v>
      </c>
    </row>
    <row r="875" spans="1:35" x14ac:dyDescent="0.25">
      <c r="A875" s="6">
        <v>43974</v>
      </c>
      <c r="B875" s="3">
        <v>31</v>
      </c>
      <c r="C875" s="3" t="str">
        <f t="shared" si="195"/>
        <v>Mid</v>
      </c>
      <c r="D875" s="4">
        <v>55298</v>
      </c>
      <c r="E875" s="4">
        <f t="shared" si="196"/>
        <v>55298</v>
      </c>
      <c r="F875" s="3">
        <v>612</v>
      </c>
      <c r="G875" s="3">
        <f t="shared" si="197"/>
        <v>612</v>
      </c>
      <c r="H875" s="3" t="str">
        <f t="shared" si="198"/>
        <v>Good</v>
      </c>
      <c r="I875" s="5" t="s">
        <v>20</v>
      </c>
      <c r="J875" s="2" t="str">
        <f t="shared" si="199"/>
        <v>Employed</v>
      </c>
      <c r="K875" s="2" t="str">
        <f t="shared" si="200"/>
        <v>Employed</v>
      </c>
      <c r="L875" s="2" t="str">
        <f t="shared" si="201"/>
        <v>Employed</v>
      </c>
      <c r="M875" s="5" t="s">
        <v>25</v>
      </c>
      <c r="N875" s="2" t="str">
        <f t="shared" si="202"/>
        <v>Associate</v>
      </c>
      <c r="O875" s="2" t="str">
        <f t="shared" si="203"/>
        <v>Associate</v>
      </c>
      <c r="P875" s="4">
        <v>39861</v>
      </c>
      <c r="Q875" s="4">
        <f t="shared" si="204"/>
        <v>39861</v>
      </c>
      <c r="R875" s="18">
        <f t="shared" si="205"/>
        <v>0.72083981337480563</v>
      </c>
      <c r="S875" s="18" t="str">
        <f t="shared" si="206"/>
        <v>Moderate Borrower</v>
      </c>
      <c r="T875" s="3">
        <v>60</v>
      </c>
      <c r="U875" s="3">
        <f t="shared" si="207"/>
        <v>60</v>
      </c>
      <c r="V875" s="5" t="s">
        <v>26</v>
      </c>
      <c r="W875" s="5" t="s">
        <v>27</v>
      </c>
      <c r="X875" s="4">
        <v>513</v>
      </c>
      <c r="Y875" s="18">
        <v>0.31208138400000002</v>
      </c>
      <c r="Z875" s="5" t="s">
        <v>38</v>
      </c>
      <c r="AA875" s="3">
        <v>17</v>
      </c>
      <c r="AB875" s="4">
        <v>3668</v>
      </c>
      <c r="AC875" s="4">
        <v>4608.1666670000004</v>
      </c>
      <c r="AD875" s="4" t="str">
        <f t="shared" si="208"/>
        <v>Low Income</v>
      </c>
      <c r="AE875" s="4">
        <v>126292</v>
      </c>
      <c r="AF875" s="18">
        <v>0.25352040100000001</v>
      </c>
      <c r="AG875" s="3">
        <v>0</v>
      </c>
      <c r="AH875" s="3">
        <v>57</v>
      </c>
      <c r="AI875" s="2" t="str">
        <f t="shared" si="209"/>
        <v>High Risk</v>
      </c>
    </row>
    <row r="876" spans="1:35" x14ac:dyDescent="0.25">
      <c r="A876" s="6">
        <v>43975</v>
      </c>
      <c r="B876" s="3">
        <v>39</v>
      </c>
      <c r="C876" s="3" t="str">
        <f t="shared" si="195"/>
        <v>Mid</v>
      </c>
      <c r="D876" s="4">
        <v>57555</v>
      </c>
      <c r="E876" s="4">
        <f t="shared" si="196"/>
        <v>57555</v>
      </c>
      <c r="F876" s="3">
        <v>561</v>
      </c>
      <c r="G876" s="3">
        <f t="shared" si="197"/>
        <v>561</v>
      </c>
      <c r="H876" s="3" t="str">
        <f t="shared" si="198"/>
        <v>Good</v>
      </c>
      <c r="I876" s="5" t="s">
        <v>20</v>
      </c>
      <c r="J876" s="2" t="str">
        <f t="shared" si="199"/>
        <v>Employed</v>
      </c>
      <c r="K876" s="2" t="str">
        <f t="shared" si="200"/>
        <v>Employed</v>
      </c>
      <c r="L876" s="2" t="str">
        <f t="shared" si="201"/>
        <v>Employed</v>
      </c>
      <c r="N876" s="2" t="str">
        <f t="shared" si="202"/>
        <v/>
      </c>
      <c r="O876" s="2" t="str">
        <f t="shared" si="203"/>
        <v>Bachelor</v>
      </c>
      <c r="P876" s="4">
        <v>32552</v>
      </c>
      <c r="Q876" s="4">
        <f t="shared" si="204"/>
        <v>32552</v>
      </c>
      <c r="R876" s="18">
        <f t="shared" si="205"/>
        <v>0.56558074884892706</v>
      </c>
      <c r="S876" s="18" t="str">
        <f t="shared" si="206"/>
        <v>Moderate Borrower</v>
      </c>
      <c r="T876" s="3">
        <v>60</v>
      </c>
      <c r="U876" s="3">
        <f t="shared" si="207"/>
        <v>60</v>
      </c>
      <c r="V876" s="5" t="s">
        <v>22</v>
      </c>
      <c r="W876" s="5" t="s">
        <v>30</v>
      </c>
      <c r="X876" s="4">
        <v>209</v>
      </c>
      <c r="Y876" s="18">
        <v>0.375362796</v>
      </c>
      <c r="Z876" s="5" t="s">
        <v>28</v>
      </c>
      <c r="AA876" s="3">
        <v>17</v>
      </c>
      <c r="AB876" s="4">
        <v>1489</v>
      </c>
      <c r="AC876" s="4">
        <v>4796.25</v>
      </c>
      <c r="AD876" s="4" t="str">
        <f t="shared" si="208"/>
        <v>Low Income</v>
      </c>
      <c r="AE876" s="4">
        <v>131206</v>
      </c>
      <c r="AF876" s="18">
        <v>0.29062908799999998</v>
      </c>
      <c r="AG876" s="3">
        <v>0</v>
      </c>
      <c r="AH876" s="3">
        <v>49</v>
      </c>
      <c r="AI876" s="2" t="str">
        <f t="shared" si="209"/>
        <v>Medium Risk</v>
      </c>
    </row>
    <row r="877" spans="1:35" x14ac:dyDescent="0.25">
      <c r="A877" s="6">
        <v>43976</v>
      </c>
      <c r="B877" s="3">
        <v>61</v>
      </c>
      <c r="C877" s="3" t="str">
        <f t="shared" si="195"/>
        <v>Old</v>
      </c>
      <c r="D877" s="4">
        <v>84899</v>
      </c>
      <c r="E877" s="4">
        <f t="shared" si="196"/>
        <v>84899</v>
      </c>
      <c r="F877" s="3">
        <v>646</v>
      </c>
      <c r="G877" s="3">
        <f t="shared" si="197"/>
        <v>646</v>
      </c>
      <c r="H877" s="3" t="str">
        <f t="shared" si="198"/>
        <v>Good</v>
      </c>
      <c r="I877" s="5" t="s">
        <v>20</v>
      </c>
      <c r="J877" s="2" t="str">
        <f t="shared" si="199"/>
        <v>Employed</v>
      </c>
      <c r="K877" s="2" t="str">
        <f t="shared" si="200"/>
        <v>Employed</v>
      </c>
      <c r="L877" s="2" t="str">
        <f t="shared" si="201"/>
        <v>Employed</v>
      </c>
      <c r="M877" s="5" t="s">
        <v>29</v>
      </c>
      <c r="N877" s="2" t="str">
        <f t="shared" si="202"/>
        <v>Bachelor</v>
      </c>
      <c r="O877" s="2" t="str">
        <f t="shared" si="203"/>
        <v>Bachelor</v>
      </c>
      <c r="P877" s="4">
        <v>34936</v>
      </c>
      <c r="Q877" s="4">
        <f t="shared" si="204"/>
        <v>34936</v>
      </c>
      <c r="R877" s="18">
        <f t="shared" si="205"/>
        <v>0.41150072439015772</v>
      </c>
      <c r="S877" s="18" t="str">
        <f t="shared" si="206"/>
        <v>Conservative Borrower</v>
      </c>
      <c r="T877" s="3">
        <v>36</v>
      </c>
      <c r="U877" s="3">
        <f t="shared" si="207"/>
        <v>36</v>
      </c>
      <c r="V877" s="5" t="s">
        <v>22</v>
      </c>
      <c r="W877" s="5" t="s">
        <v>27</v>
      </c>
      <c r="X877" s="4">
        <v>310</v>
      </c>
      <c r="Y877" s="18">
        <v>6.6837315999999994E-2</v>
      </c>
      <c r="Z877" s="5" t="s">
        <v>24</v>
      </c>
      <c r="AA877" s="3">
        <v>23</v>
      </c>
      <c r="AB877" s="4">
        <v>2357</v>
      </c>
      <c r="AC877" s="4">
        <v>7074.9166670000004</v>
      </c>
      <c r="AD877" s="4" t="str">
        <f t="shared" si="208"/>
        <v>Medium Income</v>
      </c>
      <c r="AE877" s="4">
        <v>6108</v>
      </c>
      <c r="AF877" s="18">
        <v>0.17546947800000001</v>
      </c>
      <c r="AG877" s="3">
        <v>1</v>
      </c>
      <c r="AH877" s="3">
        <v>36</v>
      </c>
      <c r="AI877" s="2" t="str">
        <f t="shared" si="209"/>
        <v>Low Risk</v>
      </c>
    </row>
    <row r="878" spans="1:35" x14ac:dyDescent="0.25">
      <c r="A878" s="6">
        <v>43977</v>
      </c>
      <c r="B878" s="3">
        <v>33</v>
      </c>
      <c r="C878" s="3" t="str">
        <f t="shared" si="195"/>
        <v>Mid</v>
      </c>
      <c r="D878" s="4">
        <v>35184</v>
      </c>
      <c r="E878" s="4">
        <f t="shared" si="196"/>
        <v>35184</v>
      </c>
      <c r="F878" s="3">
        <v>532</v>
      </c>
      <c r="G878" s="3">
        <f t="shared" si="197"/>
        <v>532</v>
      </c>
      <c r="H878" s="3" t="str">
        <f t="shared" si="198"/>
        <v>Fair</v>
      </c>
      <c r="I878" s="5" t="s">
        <v>20</v>
      </c>
      <c r="J878" s="2" t="str">
        <f t="shared" si="199"/>
        <v>Employed</v>
      </c>
      <c r="K878" s="2" t="str">
        <f t="shared" si="200"/>
        <v>Employed</v>
      </c>
      <c r="L878" s="2" t="str">
        <f t="shared" si="201"/>
        <v>Employed</v>
      </c>
      <c r="M878" s="5" t="s">
        <v>29</v>
      </c>
      <c r="N878" s="2" t="str">
        <f t="shared" si="202"/>
        <v>Bachelor</v>
      </c>
      <c r="O878" s="2" t="str">
        <f t="shared" si="203"/>
        <v>Bachelor</v>
      </c>
      <c r="P878" s="4">
        <v>7654</v>
      </c>
      <c r="Q878" s="4">
        <f t="shared" si="204"/>
        <v>7654</v>
      </c>
      <c r="R878" s="18">
        <f t="shared" si="205"/>
        <v>0.21754206457480674</v>
      </c>
      <c r="S878" s="18" t="str">
        <f t="shared" si="206"/>
        <v>Conservative Borrower</v>
      </c>
      <c r="T878" s="3">
        <v>60</v>
      </c>
      <c r="U878" s="3">
        <f t="shared" si="207"/>
        <v>60</v>
      </c>
      <c r="V878" s="5" t="s">
        <v>26</v>
      </c>
      <c r="W878" s="5" t="s">
        <v>27</v>
      </c>
      <c r="X878" s="4">
        <v>544</v>
      </c>
      <c r="Y878" s="18">
        <v>0.36322489299999999</v>
      </c>
      <c r="Z878" s="5" t="s">
        <v>38</v>
      </c>
      <c r="AA878" s="3">
        <v>22</v>
      </c>
      <c r="AB878" s="4">
        <v>910</v>
      </c>
      <c r="AC878" s="4">
        <v>2932</v>
      </c>
      <c r="AD878" s="4" t="str">
        <f t="shared" si="208"/>
        <v>Low Income</v>
      </c>
      <c r="AE878" s="4">
        <v>92704</v>
      </c>
      <c r="AF878" s="18">
        <v>0.21401020300000001</v>
      </c>
      <c r="AG878" s="3">
        <v>1</v>
      </c>
      <c r="AH878" s="3">
        <v>43.2</v>
      </c>
      <c r="AI878" s="2" t="str">
        <f t="shared" si="209"/>
        <v>Medium Risk</v>
      </c>
    </row>
    <row r="879" spans="1:35" x14ac:dyDescent="0.25">
      <c r="A879" s="6">
        <v>43978</v>
      </c>
      <c r="B879" s="3">
        <v>42</v>
      </c>
      <c r="C879" s="3" t="str">
        <f t="shared" si="195"/>
        <v>Senior</v>
      </c>
      <c r="D879" s="4">
        <v>124912</v>
      </c>
      <c r="E879" s="4">
        <f t="shared" si="196"/>
        <v>124912</v>
      </c>
      <c r="F879" s="3">
        <v>640</v>
      </c>
      <c r="G879" s="3">
        <f t="shared" si="197"/>
        <v>640</v>
      </c>
      <c r="H879" s="3" t="str">
        <f t="shared" si="198"/>
        <v>Good</v>
      </c>
      <c r="I879" s="5" t="s">
        <v>45</v>
      </c>
      <c r="J879" s="2" t="str">
        <f t="shared" si="199"/>
        <v>Unemployed</v>
      </c>
      <c r="K879" s="2" t="str">
        <f t="shared" si="200"/>
        <v>Unemployed</v>
      </c>
      <c r="L879" s="2" t="str">
        <f t="shared" si="201"/>
        <v>Unemployed</v>
      </c>
      <c r="M879" s="5" t="s">
        <v>21</v>
      </c>
      <c r="N879" s="2" t="str">
        <f t="shared" si="202"/>
        <v>Master</v>
      </c>
      <c r="O879" s="2" t="str">
        <f t="shared" si="203"/>
        <v>Master</v>
      </c>
      <c r="P879" s="4">
        <v>47202</v>
      </c>
      <c r="Q879" s="4">
        <f t="shared" si="204"/>
        <v>47202</v>
      </c>
      <c r="R879" s="18">
        <f t="shared" si="205"/>
        <v>0.37788202894837963</v>
      </c>
      <c r="S879" s="18" t="str">
        <f t="shared" si="206"/>
        <v>Conservative Borrower</v>
      </c>
      <c r="T879" s="3">
        <v>72</v>
      </c>
      <c r="U879" s="3">
        <f t="shared" si="207"/>
        <v>72</v>
      </c>
      <c r="V879" s="5" t="s">
        <v>26</v>
      </c>
      <c r="W879" s="5" t="s">
        <v>27</v>
      </c>
      <c r="X879" s="4">
        <v>419</v>
      </c>
      <c r="Y879" s="18">
        <v>0.11122458</v>
      </c>
      <c r="Z879" s="5" t="s">
        <v>31</v>
      </c>
      <c r="AA879" s="3">
        <v>21</v>
      </c>
      <c r="AB879" s="4">
        <v>1213</v>
      </c>
      <c r="AC879" s="4">
        <v>10409.333329999999</v>
      </c>
      <c r="AD879" s="4" t="str">
        <f t="shared" si="208"/>
        <v>Medium Income</v>
      </c>
      <c r="AE879" s="4">
        <v>97155</v>
      </c>
      <c r="AF879" s="18">
        <v>0.25903314300000002</v>
      </c>
      <c r="AG879" s="3">
        <v>0</v>
      </c>
      <c r="AH879" s="3">
        <v>46</v>
      </c>
      <c r="AI879" s="2" t="str">
        <f t="shared" si="209"/>
        <v>Medium Risk</v>
      </c>
    </row>
    <row r="880" spans="1:35" x14ac:dyDescent="0.25">
      <c r="A880" s="6">
        <v>43979</v>
      </c>
      <c r="B880" s="3">
        <v>39</v>
      </c>
      <c r="C880" s="3" t="str">
        <f t="shared" si="195"/>
        <v>Mid</v>
      </c>
      <c r="D880" s="4">
        <v>116234</v>
      </c>
      <c r="E880" s="4">
        <f t="shared" si="196"/>
        <v>116234</v>
      </c>
      <c r="F880" s="3">
        <v>441</v>
      </c>
      <c r="G880" s="3">
        <f t="shared" si="197"/>
        <v>441</v>
      </c>
      <c r="H880" s="3" t="str">
        <f t="shared" si="198"/>
        <v>Poor</v>
      </c>
      <c r="I880" s="5" t="s">
        <v>20</v>
      </c>
      <c r="J880" s="2" t="str">
        <f t="shared" si="199"/>
        <v>Employed</v>
      </c>
      <c r="K880" s="2" t="str">
        <f t="shared" si="200"/>
        <v>Employed</v>
      </c>
      <c r="L880" s="2" t="str">
        <f t="shared" si="201"/>
        <v>Employed</v>
      </c>
      <c r="N880" s="2" t="str">
        <f t="shared" si="202"/>
        <v/>
      </c>
      <c r="O880" s="2" t="str">
        <f t="shared" si="203"/>
        <v>Bachelor</v>
      </c>
      <c r="P880" s="4">
        <v>23222</v>
      </c>
      <c r="Q880" s="4">
        <f t="shared" si="204"/>
        <v>23222</v>
      </c>
      <c r="R880" s="18">
        <f t="shared" si="205"/>
        <v>0.19978663730061771</v>
      </c>
      <c r="S880" s="18" t="str">
        <f t="shared" si="206"/>
        <v>Conservative Borrower</v>
      </c>
      <c r="T880" s="3">
        <v>36</v>
      </c>
      <c r="U880" s="3">
        <f t="shared" si="207"/>
        <v>36</v>
      </c>
      <c r="V880" s="5" t="s">
        <v>22</v>
      </c>
      <c r="W880" s="5" t="s">
        <v>27</v>
      </c>
      <c r="X880" s="4">
        <v>400</v>
      </c>
      <c r="Y880" s="18">
        <v>0.17771105500000001</v>
      </c>
      <c r="Z880" s="5" t="s">
        <v>31</v>
      </c>
      <c r="AA880" s="3">
        <v>28</v>
      </c>
      <c r="AB880" s="4">
        <v>4531</v>
      </c>
      <c r="AC880" s="4">
        <v>9686.1666669999995</v>
      </c>
      <c r="AD880" s="4" t="str">
        <f t="shared" si="208"/>
        <v>Medium Income</v>
      </c>
      <c r="AE880" s="4">
        <v>96556</v>
      </c>
      <c r="AF880" s="18">
        <v>0.29263870199999997</v>
      </c>
      <c r="AG880" s="3">
        <v>1</v>
      </c>
      <c r="AH880" s="3">
        <v>43.2</v>
      </c>
      <c r="AI880" s="2" t="str">
        <f t="shared" si="209"/>
        <v>Medium Risk</v>
      </c>
    </row>
    <row r="881" spans="1:35" x14ac:dyDescent="0.25">
      <c r="A881" s="6">
        <v>43980</v>
      </c>
      <c r="B881" s="3">
        <v>54</v>
      </c>
      <c r="C881" s="3" t="str">
        <f t="shared" si="195"/>
        <v>Senior</v>
      </c>
      <c r="D881" s="4">
        <v>28950</v>
      </c>
      <c r="E881" s="4">
        <f t="shared" si="196"/>
        <v>28950</v>
      </c>
      <c r="F881" s="3">
        <v>582</v>
      </c>
      <c r="G881" s="3">
        <f t="shared" si="197"/>
        <v>582</v>
      </c>
      <c r="H881" s="3" t="str">
        <f t="shared" si="198"/>
        <v>Good</v>
      </c>
      <c r="I881" s="5" t="s">
        <v>20</v>
      </c>
      <c r="J881" s="2" t="str">
        <f t="shared" si="199"/>
        <v>Employed</v>
      </c>
      <c r="K881" s="2" t="str">
        <f t="shared" si="200"/>
        <v>Employed</v>
      </c>
      <c r="L881" s="2" t="str">
        <f t="shared" si="201"/>
        <v>Employed</v>
      </c>
      <c r="N881" s="2" t="str">
        <f t="shared" si="202"/>
        <v/>
      </c>
      <c r="O881" s="2" t="str">
        <f t="shared" si="203"/>
        <v>Bachelor</v>
      </c>
      <c r="P881" s="4">
        <v>13141</v>
      </c>
      <c r="Q881" s="4">
        <f t="shared" si="204"/>
        <v>13141</v>
      </c>
      <c r="R881" s="18">
        <f t="shared" si="205"/>
        <v>0.45392055267702935</v>
      </c>
      <c r="S881" s="18" t="str">
        <f t="shared" si="206"/>
        <v>Conservative Borrower</v>
      </c>
      <c r="T881" s="3">
        <v>96</v>
      </c>
      <c r="U881" s="3">
        <f t="shared" si="207"/>
        <v>96</v>
      </c>
      <c r="V881" s="5" t="s">
        <v>26</v>
      </c>
      <c r="W881" s="5" t="s">
        <v>27</v>
      </c>
      <c r="X881" s="4">
        <v>461</v>
      </c>
      <c r="Y881" s="18">
        <v>0.47102579</v>
      </c>
      <c r="Z881" s="5" t="s">
        <v>24</v>
      </c>
      <c r="AA881" s="3">
        <v>27</v>
      </c>
      <c r="AB881" s="4">
        <v>3440</v>
      </c>
      <c r="AC881" s="4">
        <v>2412.5</v>
      </c>
      <c r="AD881" s="4" t="str">
        <f t="shared" si="208"/>
        <v>Low Income</v>
      </c>
      <c r="AE881" s="4">
        <v>70945</v>
      </c>
      <c r="AF881" s="18">
        <v>0.26086856800000002</v>
      </c>
      <c r="AG881" s="3">
        <v>0</v>
      </c>
      <c r="AH881" s="3">
        <v>63</v>
      </c>
      <c r="AI881" s="2" t="str">
        <f t="shared" si="209"/>
        <v>High Risk</v>
      </c>
    </row>
    <row r="882" spans="1:35" x14ac:dyDescent="0.25">
      <c r="A882" s="6">
        <v>43981</v>
      </c>
      <c r="B882" s="3">
        <v>70</v>
      </c>
      <c r="C882" s="3" t="str">
        <f t="shared" si="195"/>
        <v>Old</v>
      </c>
      <c r="D882" s="4">
        <v>120596</v>
      </c>
      <c r="E882" s="4">
        <f t="shared" si="196"/>
        <v>120596</v>
      </c>
      <c r="F882" s="3">
        <v>616</v>
      </c>
      <c r="G882" s="3">
        <f t="shared" si="197"/>
        <v>616</v>
      </c>
      <c r="H882" s="3" t="str">
        <f t="shared" si="198"/>
        <v>Good</v>
      </c>
      <c r="I882" s="5" t="s">
        <v>20</v>
      </c>
      <c r="J882" s="2" t="str">
        <f t="shared" si="199"/>
        <v>Employed</v>
      </c>
      <c r="K882" s="2" t="str">
        <f t="shared" si="200"/>
        <v>Employed</v>
      </c>
      <c r="L882" s="2" t="str">
        <f t="shared" si="201"/>
        <v>Employed</v>
      </c>
      <c r="N882" s="2" t="str">
        <f t="shared" si="202"/>
        <v/>
      </c>
      <c r="O882" s="2" t="str">
        <f t="shared" si="203"/>
        <v>Bachelor</v>
      </c>
      <c r="P882" s="4">
        <v>18759</v>
      </c>
      <c r="Q882" s="4">
        <f t="shared" si="204"/>
        <v>18759</v>
      </c>
      <c r="R882" s="18">
        <f t="shared" si="205"/>
        <v>0.15555242296593585</v>
      </c>
      <c r="S882" s="18" t="str">
        <f t="shared" si="206"/>
        <v>Conservative Borrower</v>
      </c>
      <c r="T882" s="3">
        <v>24</v>
      </c>
      <c r="U882" s="3">
        <f t="shared" si="207"/>
        <v>24</v>
      </c>
      <c r="V882" s="5" t="s">
        <v>26</v>
      </c>
      <c r="W882" s="5" t="s">
        <v>27</v>
      </c>
      <c r="X882" s="4">
        <v>541</v>
      </c>
      <c r="Y882" s="18">
        <v>0.30993289600000001</v>
      </c>
      <c r="Z882" s="5" t="s">
        <v>28</v>
      </c>
      <c r="AA882" s="3">
        <v>24</v>
      </c>
      <c r="AB882" s="4">
        <v>2767</v>
      </c>
      <c r="AC882" s="4">
        <v>10049.666670000001</v>
      </c>
      <c r="AD882" s="4" t="str">
        <f t="shared" si="208"/>
        <v>Medium Income</v>
      </c>
      <c r="AE882" s="4">
        <v>12089</v>
      </c>
      <c r="AF882" s="18">
        <v>0.17254550699999999</v>
      </c>
      <c r="AG882" s="3">
        <v>1</v>
      </c>
      <c r="AH882" s="3">
        <v>40</v>
      </c>
      <c r="AI882" s="2" t="str">
        <f t="shared" si="209"/>
        <v>Medium Risk</v>
      </c>
    </row>
    <row r="883" spans="1:35" x14ac:dyDescent="0.25">
      <c r="A883" s="6">
        <v>43982</v>
      </c>
      <c r="B883" s="3">
        <v>33</v>
      </c>
      <c r="C883" s="3" t="str">
        <f t="shared" si="195"/>
        <v>Mid</v>
      </c>
      <c r="D883" s="4">
        <v>38575</v>
      </c>
      <c r="E883" s="4">
        <f t="shared" si="196"/>
        <v>38575</v>
      </c>
      <c r="G883" s="3">
        <f t="shared" si="197"/>
        <v>565.24120603015081</v>
      </c>
      <c r="H883" s="3" t="str">
        <f t="shared" si="198"/>
        <v>Good</v>
      </c>
      <c r="I883" s="5" t="s">
        <v>20</v>
      </c>
      <c r="J883" s="2" t="str">
        <f t="shared" si="199"/>
        <v>Employed</v>
      </c>
      <c r="K883" s="2" t="str">
        <f t="shared" si="200"/>
        <v>Employed</v>
      </c>
      <c r="L883" s="2" t="str">
        <f t="shared" si="201"/>
        <v>Employed</v>
      </c>
      <c r="M883" s="5" t="s">
        <v>32</v>
      </c>
      <c r="N883" s="2" t="str">
        <f t="shared" si="202"/>
        <v>High School</v>
      </c>
      <c r="O883" s="2" t="str">
        <f t="shared" si="203"/>
        <v>High School</v>
      </c>
      <c r="P883" s="4">
        <v>19538</v>
      </c>
      <c r="Q883" s="4">
        <f t="shared" si="204"/>
        <v>19538</v>
      </c>
      <c r="R883" s="18">
        <f t="shared" si="205"/>
        <v>0.5064938431626701</v>
      </c>
      <c r="S883" s="18" t="str">
        <f t="shared" si="206"/>
        <v>Moderate Borrower</v>
      </c>
      <c r="T883" s="3">
        <v>12</v>
      </c>
      <c r="U883" s="3">
        <f t="shared" si="207"/>
        <v>12</v>
      </c>
      <c r="V883" s="5" t="s">
        <v>44</v>
      </c>
      <c r="W883" s="5" t="s">
        <v>27</v>
      </c>
      <c r="X883" s="4">
        <v>247</v>
      </c>
      <c r="Y883" s="18">
        <v>0.27755085699999998</v>
      </c>
      <c r="Z883" s="5" t="s">
        <v>28</v>
      </c>
      <c r="AA883" s="3">
        <v>23</v>
      </c>
      <c r="AB883" s="4">
        <v>2524</v>
      </c>
      <c r="AC883" s="4">
        <v>3214.583333</v>
      </c>
      <c r="AD883" s="4" t="str">
        <f t="shared" si="208"/>
        <v>Low Income</v>
      </c>
      <c r="AE883" s="4">
        <v>81058</v>
      </c>
      <c r="AF883" s="18">
        <v>0.20754117599999999</v>
      </c>
      <c r="AG883" s="3">
        <v>0</v>
      </c>
      <c r="AH883" s="3">
        <v>50</v>
      </c>
      <c r="AI883" s="2" t="str">
        <f t="shared" si="209"/>
        <v>Medium Risk</v>
      </c>
    </row>
    <row r="884" spans="1:35" x14ac:dyDescent="0.25">
      <c r="A884" s="6">
        <v>43983</v>
      </c>
      <c r="B884" s="3">
        <v>34</v>
      </c>
      <c r="C884" s="3" t="str">
        <f t="shared" si="195"/>
        <v>Mid</v>
      </c>
      <c r="D884" s="4">
        <v>31385</v>
      </c>
      <c r="E884" s="4">
        <f t="shared" si="196"/>
        <v>31385</v>
      </c>
      <c r="F884" s="3">
        <v>492</v>
      </c>
      <c r="G884" s="3">
        <f t="shared" si="197"/>
        <v>492</v>
      </c>
      <c r="H884" s="3" t="str">
        <f t="shared" si="198"/>
        <v>Fair</v>
      </c>
      <c r="I884" s="5" t="s">
        <v>20</v>
      </c>
      <c r="J884" s="2" t="str">
        <f t="shared" si="199"/>
        <v>Employed</v>
      </c>
      <c r="K884" s="2" t="str">
        <f t="shared" si="200"/>
        <v>Employed</v>
      </c>
      <c r="L884" s="2" t="str">
        <f t="shared" si="201"/>
        <v>Employed</v>
      </c>
      <c r="M884" s="5" t="s">
        <v>29</v>
      </c>
      <c r="N884" s="2" t="str">
        <f t="shared" si="202"/>
        <v>Bachelor</v>
      </c>
      <c r="O884" s="2" t="str">
        <f t="shared" si="203"/>
        <v>Bachelor</v>
      </c>
      <c r="P884" s="4">
        <v>9246</v>
      </c>
      <c r="Q884" s="4">
        <f t="shared" si="204"/>
        <v>9246</v>
      </c>
      <c r="R884" s="18">
        <f t="shared" si="205"/>
        <v>0.29459933089055279</v>
      </c>
      <c r="S884" s="18" t="str">
        <f t="shared" si="206"/>
        <v>Conservative Borrower</v>
      </c>
      <c r="T884" s="3">
        <v>48</v>
      </c>
      <c r="U884" s="3">
        <f t="shared" si="207"/>
        <v>48</v>
      </c>
      <c r="V884" s="5" t="s">
        <v>22</v>
      </c>
      <c r="W884" s="5" t="s">
        <v>23</v>
      </c>
      <c r="X884" s="4">
        <v>145</v>
      </c>
      <c r="Y884" s="18">
        <v>0.26497980900000001</v>
      </c>
      <c r="Z884" s="5" t="s">
        <v>28</v>
      </c>
      <c r="AA884" s="3">
        <v>24</v>
      </c>
      <c r="AB884" s="4">
        <v>696</v>
      </c>
      <c r="AC884" s="4">
        <v>2615.416667</v>
      </c>
      <c r="AD884" s="4" t="str">
        <f t="shared" si="208"/>
        <v>Low Income</v>
      </c>
      <c r="AE884" s="4">
        <v>3633</v>
      </c>
      <c r="AF884" s="18">
        <v>0.263540683</v>
      </c>
      <c r="AG884" s="3">
        <v>0</v>
      </c>
      <c r="AH884" s="3">
        <v>52</v>
      </c>
      <c r="AI884" s="2" t="str">
        <f t="shared" si="209"/>
        <v>Medium Risk</v>
      </c>
    </row>
    <row r="885" spans="1:35" x14ac:dyDescent="0.25">
      <c r="A885" s="6">
        <v>43984</v>
      </c>
      <c r="B885" s="3">
        <v>52</v>
      </c>
      <c r="C885" s="3" t="str">
        <f t="shared" si="195"/>
        <v>Senior</v>
      </c>
      <c r="D885" s="4">
        <v>94381</v>
      </c>
      <c r="E885" s="4">
        <f t="shared" si="196"/>
        <v>94381</v>
      </c>
      <c r="F885" s="3">
        <v>602</v>
      </c>
      <c r="G885" s="3">
        <f t="shared" si="197"/>
        <v>602</v>
      </c>
      <c r="H885" s="3" t="str">
        <f t="shared" si="198"/>
        <v>Good</v>
      </c>
      <c r="I885" s="5" t="s">
        <v>20</v>
      </c>
      <c r="J885" s="2" t="str">
        <f t="shared" si="199"/>
        <v>Employed</v>
      </c>
      <c r="K885" s="2" t="str">
        <f t="shared" si="200"/>
        <v>Employed</v>
      </c>
      <c r="L885" s="2" t="str">
        <f t="shared" si="201"/>
        <v>Employed</v>
      </c>
      <c r="M885" s="5" t="s">
        <v>29</v>
      </c>
      <c r="N885" s="2" t="str">
        <f t="shared" si="202"/>
        <v>Bachelor</v>
      </c>
      <c r="O885" s="2" t="str">
        <f t="shared" si="203"/>
        <v>Bachelor</v>
      </c>
      <c r="P885" s="4">
        <v>23896</v>
      </c>
      <c r="Q885" s="4">
        <f t="shared" si="204"/>
        <v>23896</v>
      </c>
      <c r="R885" s="18">
        <f t="shared" si="205"/>
        <v>0.25318655237812693</v>
      </c>
      <c r="S885" s="18" t="str">
        <f t="shared" si="206"/>
        <v>Conservative Borrower</v>
      </c>
      <c r="T885" s="3">
        <v>48</v>
      </c>
      <c r="U885" s="3">
        <f t="shared" si="207"/>
        <v>48</v>
      </c>
      <c r="V885" s="5" t="s">
        <v>26</v>
      </c>
      <c r="W885" s="5" t="s">
        <v>27</v>
      </c>
      <c r="X885" s="4">
        <v>200</v>
      </c>
      <c r="Y885" s="18">
        <v>0.39027272099999999</v>
      </c>
      <c r="Z885" s="5" t="s">
        <v>31</v>
      </c>
      <c r="AA885" s="3">
        <v>27</v>
      </c>
      <c r="AB885" s="4">
        <v>516</v>
      </c>
      <c r="AC885" s="4">
        <v>7865.0833329999996</v>
      </c>
      <c r="AD885" s="4" t="str">
        <f t="shared" si="208"/>
        <v>Medium Income</v>
      </c>
      <c r="AE885" s="4">
        <v>136337</v>
      </c>
      <c r="AF885" s="18">
        <v>0.20422996600000001</v>
      </c>
      <c r="AG885" s="3">
        <v>1</v>
      </c>
      <c r="AH885" s="3">
        <v>38.4</v>
      </c>
      <c r="AI885" s="2" t="str">
        <f t="shared" si="209"/>
        <v>Low Risk</v>
      </c>
    </row>
    <row r="886" spans="1:35" x14ac:dyDescent="0.25">
      <c r="A886" s="6">
        <v>43985</v>
      </c>
      <c r="B886" s="3">
        <v>48</v>
      </c>
      <c r="C886" s="3" t="str">
        <f t="shared" si="195"/>
        <v>Senior</v>
      </c>
      <c r="D886" s="4">
        <v>26375</v>
      </c>
      <c r="E886" s="4">
        <f t="shared" si="196"/>
        <v>26375</v>
      </c>
      <c r="F886" s="3">
        <v>604</v>
      </c>
      <c r="G886" s="3">
        <f t="shared" si="197"/>
        <v>604</v>
      </c>
      <c r="H886" s="3" t="str">
        <f t="shared" si="198"/>
        <v>Good</v>
      </c>
      <c r="I886" s="5" t="s">
        <v>20</v>
      </c>
      <c r="J886" s="2" t="str">
        <f t="shared" si="199"/>
        <v>Employed</v>
      </c>
      <c r="K886" s="2" t="str">
        <f t="shared" si="200"/>
        <v>Employed</v>
      </c>
      <c r="L886" s="2" t="str">
        <f t="shared" si="201"/>
        <v>Employed</v>
      </c>
      <c r="M886" s="5" t="s">
        <v>25</v>
      </c>
      <c r="N886" s="2" t="str">
        <f t="shared" si="202"/>
        <v>Associate</v>
      </c>
      <c r="O886" s="2" t="str">
        <f t="shared" si="203"/>
        <v>Associate</v>
      </c>
      <c r="P886" s="4">
        <v>26134</v>
      </c>
      <c r="Q886" s="4">
        <f t="shared" si="204"/>
        <v>26134</v>
      </c>
      <c r="R886" s="18">
        <f t="shared" si="205"/>
        <v>0.99086255924170619</v>
      </c>
      <c r="S886" s="18" t="str">
        <f t="shared" si="206"/>
        <v>Moderate Borrower</v>
      </c>
      <c r="T886" s="3">
        <v>84</v>
      </c>
      <c r="U886" s="3">
        <f t="shared" si="207"/>
        <v>84</v>
      </c>
      <c r="V886" s="5" t="s">
        <v>22</v>
      </c>
      <c r="W886" s="5" t="s">
        <v>27</v>
      </c>
      <c r="X886" s="4">
        <v>440</v>
      </c>
      <c r="Y886" s="18">
        <v>0.23147361599999999</v>
      </c>
      <c r="Z886" s="5" t="s">
        <v>28</v>
      </c>
      <c r="AA886" s="3">
        <v>20</v>
      </c>
      <c r="AB886" s="4">
        <v>3359</v>
      </c>
      <c r="AC886" s="4">
        <v>2197.916667</v>
      </c>
      <c r="AD886" s="4" t="str">
        <f t="shared" si="208"/>
        <v>Low Income</v>
      </c>
      <c r="AE886" s="4">
        <v>163007</v>
      </c>
      <c r="AF886" s="18">
        <v>0.24903666999999999</v>
      </c>
      <c r="AG886" s="3">
        <v>0</v>
      </c>
      <c r="AH886" s="3">
        <v>46</v>
      </c>
      <c r="AI886" s="2" t="str">
        <f t="shared" si="209"/>
        <v>Medium Risk</v>
      </c>
    </row>
    <row r="887" spans="1:35" x14ac:dyDescent="0.25">
      <c r="A887" s="6">
        <v>43986</v>
      </c>
      <c r="B887" s="3">
        <v>62</v>
      </c>
      <c r="C887" s="3" t="str">
        <f t="shared" si="195"/>
        <v>Old</v>
      </c>
      <c r="D887" s="4">
        <v>21647</v>
      </c>
      <c r="E887" s="4">
        <f t="shared" si="196"/>
        <v>21647</v>
      </c>
      <c r="F887" s="3">
        <v>624</v>
      </c>
      <c r="G887" s="3">
        <f t="shared" si="197"/>
        <v>624</v>
      </c>
      <c r="H887" s="3" t="str">
        <f t="shared" si="198"/>
        <v>Good</v>
      </c>
      <c r="I887" s="5" t="s">
        <v>20</v>
      </c>
      <c r="J887" s="2" t="str">
        <f t="shared" si="199"/>
        <v>Employed</v>
      </c>
      <c r="K887" s="2" t="str">
        <f t="shared" si="200"/>
        <v>Employed</v>
      </c>
      <c r="L887" s="2" t="str">
        <f t="shared" si="201"/>
        <v>Employed</v>
      </c>
      <c r="M887" s="5" t="s">
        <v>29</v>
      </c>
      <c r="N887" s="2" t="str">
        <f t="shared" si="202"/>
        <v>Bachelor</v>
      </c>
      <c r="O887" s="2" t="str">
        <f t="shared" si="203"/>
        <v>Bachelor</v>
      </c>
      <c r="P887" s="4">
        <v>26478</v>
      </c>
      <c r="Q887" s="4">
        <f t="shared" si="204"/>
        <v>26478</v>
      </c>
      <c r="R887" s="18">
        <f t="shared" si="205"/>
        <v>1.2231718020972884</v>
      </c>
      <c r="S887" s="18" t="str">
        <f t="shared" si="206"/>
        <v>Aggressive Borrower</v>
      </c>
      <c r="T887" s="3">
        <v>60</v>
      </c>
      <c r="U887" s="3">
        <f t="shared" si="207"/>
        <v>60</v>
      </c>
      <c r="V887" s="5" t="s">
        <v>26</v>
      </c>
      <c r="W887" s="5" t="s">
        <v>30</v>
      </c>
      <c r="X887" s="4">
        <v>322</v>
      </c>
      <c r="Y887" s="18">
        <v>0.27100761600000001</v>
      </c>
      <c r="Z887" s="5" t="s">
        <v>28</v>
      </c>
      <c r="AA887" s="3">
        <v>26</v>
      </c>
      <c r="AB887" s="4">
        <v>478</v>
      </c>
      <c r="AC887" s="4">
        <v>1803.916667</v>
      </c>
      <c r="AD887" s="4" t="str">
        <f t="shared" si="208"/>
        <v>Low Income</v>
      </c>
      <c r="AE887" s="4">
        <v>1784</v>
      </c>
      <c r="AF887" s="18">
        <v>0.23862530200000001</v>
      </c>
      <c r="AG887" s="3">
        <v>0</v>
      </c>
      <c r="AH887" s="3">
        <v>54</v>
      </c>
      <c r="AI887" s="2" t="str">
        <f t="shared" si="209"/>
        <v>Medium Risk</v>
      </c>
    </row>
    <row r="888" spans="1:35" x14ac:dyDescent="0.25">
      <c r="A888" s="6">
        <v>43987</v>
      </c>
      <c r="B888" s="3">
        <v>47</v>
      </c>
      <c r="C888" s="3" t="str">
        <f t="shared" si="195"/>
        <v>Senior</v>
      </c>
      <c r="D888" s="4">
        <v>30729</v>
      </c>
      <c r="E888" s="4">
        <f t="shared" si="196"/>
        <v>30729</v>
      </c>
      <c r="F888" s="3">
        <v>573</v>
      </c>
      <c r="G888" s="3">
        <f t="shared" si="197"/>
        <v>573</v>
      </c>
      <c r="H888" s="3" t="str">
        <f t="shared" si="198"/>
        <v>Good</v>
      </c>
      <c r="I888" s="5" t="s">
        <v>20</v>
      </c>
      <c r="J888" s="2" t="str">
        <f t="shared" si="199"/>
        <v>Employed</v>
      </c>
      <c r="K888" s="2" t="str">
        <f t="shared" si="200"/>
        <v>Employed</v>
      </c>
      <c r="L888" s="2" t="str">
        <f t="shared" si="201"/>
        <v>Employed</v>
      </c>
      <c r="M888" s="5" t="s">
        <v>32</v>
      </c>
      <c r="N888" s="2" t="str">
        <f t="shared" si="202"/>
        <v>High School</v>
      </c>
      <c r="O888" s="2" t="str">
        <f t="shared" si="203"/>
        <v>High School</v>
      </c>
      <c r="P888" s="4">
        <v>9246</v>
      </c>
      <c r="Q888" s="4">
        <f t="shared" si="204"/>
        <v>9246</v>
      </c>
      <c r="R888" s="18">
        <f t="shared" si="205"/>
        <v>0.3008884115981646</v>
      </c>
      <c r="S888" s="18" t="str">
        <f t="shared" si="206"/>
        <v>Conservative Borrower</v>
      </c>
      <c r="T888" s="3">
        <v>84</v>
      </c>
      <c r="U888" s="3">
        <f t="shared" si="207"/>
        <v>84</v>
      </c>
      <c r="V888" s="5" t="s">
        <v>22</v>
      </c>
      <c r="W888" s="5" t="s">
        <v>23</v>
      </c>
      <c r="X888" s="4">
        <v>673</v>
      </c>
      <c r="Y888" s="18">
        <v>0.103662223</v>
      </c>
      <c r="Z888" s="5" t="s">
        <v>38</v>
      </c>
      <c r="AA888" s="3">
        <v>21</v>
      </c>
      <c r="AB888" s="4">
        <v>1703</v>
      </c>
      <c r="AC888" s="4">
        <v>2560.75</v>
      </c>
      <c r="AD888" s="4" t="str">
        <f t="shared" si="208"/>
        <v>Low Income</v>
      </c>
      <c r="AE888" s="4">
        <v>3636</v>
      </c>
      <c r="AF888" s="18">
        <v>0.22123495400000001</v>
      </c>
      <c r="AG888" s="3">
        <v>0</v>
      </c>
      <c r="AH888" s="3">
        <v>51</v>
      </c>
      <c r="AI888" s="2" t="str">
        <f t="shared" si="209"/>
        <v>Medium Risk</v>
      </c>
    </row>
    <row r="889" spans="1:35" x14ac:dyDescent="0.25">
      <c r="A889" s="6">
        <v>43988</v>
      </c>
      <c r="B889" s="3">
        <v>35</v>
      </c>
      <c r="C889" s="3" t="str">
        <f t="shared" si="195"/>
        <v>Mid</v>
      </c>
      <c r="D889" s="4">
        <v>45694</v>
      </c>
      <c r="E889" s="4">
        <f t="shared" si="196"/>
        <v>45694</v>
      </c>
      <c r="F889" s="3">
        <v>556</v>
      </c>
      <c r="G889" s="3">
        <f t="shared" si="197"/>
        <v>556</v>
      </c>
      <c r="H889" s="3" t="str">
        <f t="shared" si="198"/>
        <v>Good</v>
      </c>
      <c r="I889" s="5" t="s">
        <v>20</v>
      </c>
      <c r="J889" s="2" t="str">
        <f t="shared" si="199"/>
        <v>Employed</v>
      </c>
      <c r="K889" s="2" t="str">
        <f t="shared" si="200"/>
        <v>Employed</v>
      </c>
      <c r="L889" s="2" t="str">
        <f t="shared" si="201"/>
        <v>Employed</v>
      </c>
      <c r="M889" s="5" t="s">
        <v>21</v>
      </c>
      <c r="N889" s="2" t="str">
        <f t="shared" si="202"/>
        <v>Master</v>
      </c>
      <c r="O889" s="2" t="str">
        <f t="shared" si="203"/>
        <v>Master</v>
      </c>
      <c r="P889" s="4">
        <v>17886</v>
      </c>
      <c r="Q889" s="4">
        <f t="shared" si="204"/>
        <v>17886</v>
      </c>
      <c r="R889" s="18">
        <f t="shared" si="205"/>
        <v>0.39142994703899858</v>
      </c>
      <c r="S889" s="18" t="str">
        <f t="shared" si="206"/>
        <v>Conservative Borrower</v>
      </c>
      <c r="T889" s="3">
        <v>60</v>
      </c>
      <c r="U889" s="3">
        <f t="shared" si="207"/>
        <v>60</v>
      </c>
      <c r="V889" s="5" t="s">
        <v>35</v>
      </c>
      <c r="W889" s="5" t="s">
        <v>23</v>
      </c>
      <c r="X889" s="4">
        <v>468</v>
      </c>
      <c r="Y889" s="18">
        <v>0.47070082800000002</v>
      </c>
      <c r="Z889" s="5" t="s">
        <v>28</v>
      </c>
      <c r="AA889" s="3">
        <v>26</v>
      </c>
      <c r="AB889" s="4">
        <v>5350</v>
      </c>
      <c r="AC889" s="4">
        <v>3807.833333</v>
      </c>
      <c r="AD889" s="4" t="str">
        <f t="shared" si="208"/>
        <v>Low Income</v>
      </c>
      <c r="AE889" s="4">
        <v>82551</v>
      </c>
      <c r="AF889" s="18">
        <v>0.26045411699999999</v>
      </c>
      <c r="AG889" s="3">
        <v>0</v>
      </c>
      <c r="AH889" s="3">
        <v>60</v>
      </c>
      <c r="AI889" s="2" t="str">
        <f t="shared" si="209"/>
        <v>High Risk</v>
      </c>
    </row>
    <row r="890" spans="1:35" x14ac:dyDescent="0.25">
      <c r="A890" s="6">
        <v>43989</v>
      </c>
      <c r="B890" s="3">
        <v>47</v>
      </c>
      <c r="C890" s="3" t="str">
        <f t="shared" si="195"/>
        <v>Senior</v>
      </c>
      <c r="E890" s="4">
        <f t="shared" si="196"/>
        <v>16805.000004000001</v>
      </c>
      <c r="F890" s="3">
        <v>484</v>
      </c>
      <c r="G890" s="3">
        <f t="shared" si="197"/>
        <v>484</v>
      </c>
      <c r="H890" s="3" t="str">
        <f t="shared" si="198"/>
        <v>Fair</v>
      </c>
      <c r="I890" s="5" t="s">
        <v>20</v>
      </c>
      <c r="J890" s="2" t="str">
        <f t="shared" si="199"/>
        <v>Employed</v>
      </c>
      <c r="K890" s="2" t="str">
        <f t="shared" si="200"/>
        <v>Employed</v>
      </c>
      <c r="L890" s="2" t="str">
        <f t="shared" si="201"/>
        <v>Employed</v>
      </c>
      <c r="N890" s="2" t="str">
        <f t="shared" si="202"/>
        <v/>
      </c>
      <c r="O890" s="2" t="str">
        <f t="shared" si="203"/>
        <v>Bachelor</v>
      </c>
      <c r="P890" s="4">
        <v>38653</v>
      </c>
      <c r="Q890" s="4">
        <f t="shared" si="204"/>
        <v>38653</v>
      </c>
      <c r="R890" s="18">
        <f t="shared" si="205"/>
        <v>2.3000892586015853</v>
      </c>
      <c r="S890" s="18" t="str">
        <f t="shared" si="206"/>
        <v>Aggressive Borrower</v>
      </c>
      <c r="U890" s="3">
        <f t="shared" si="207"/>
        <v>54.618025751072963</v>
      </c>
      <c r="V890" s="5" t="s">
        <v>26</v>
      </c>
      <c r="W890" s="5" t="s">
        <v>23</v>
      </c>
      <c r="X890" s="4">
        <v>781</v>
      </c>
      <c r="Y890" s="18">
        <v>0.35246945899999998</v>
      </c>
      <c r="Z890" s="5" t="s">
        <v>24</v>
      </c>
      <c r="AA890" s="3">
        <v>24</v>
      </c>
      <c r="AB890" s="4">
        <v>1090</v>
      </c>
      <c r="AC890" s="4">
        <v>1400.416667</v>
      </c>
      <c r="AD890" s="4" t="str">
        <f t="shared" si="208"/>
        <v>Low Income</v>
      </c>
      <c r="AE890" s="4">
        <v>10914</v>
      </c>
      <c r="AF890" s="18">
        <v>0.32599659199999997</v>
      </c>
      <c r="AG890" s="3">
        <v>0</v>
      </c>
      <c r="AH890" s="3">
        <v>55</v>
      </c>
      <c r="AI890" s="2" t="str">
        <f t="shared" si="209"/>
        <v>High Risk</v>
      </c>
    </row>
    <row r="891" spans="1:35" x14ac:dyDescent="0.25">
      <c r="A891" s="6">
        <v>43990</v>
      </c>
      <c r="B891" s="3">
        <v>53</v>
      </c>
      <c r="C891" s="3" t="str">
        <f t="shared" si="195"/>
        <v>Senior</v>
      </c>
      <c r="D891" s="4">
        <v>52961</v>
      </c>
      <c r="E891" s="4">
        <f t="shared" si="196"/>
        <v>52961</v>
      </c>
      <c r="F891" s="3">
        <v>622</v>
      </c>
      <c r="G891" s="3">
        <f t="shared" si="197"/>
        <v>622</v>
      </c>
      <c r="H891" s="3" t="str">
        <f t="shared" si="198"/>
        <v>Good</v>
      </c>
      <c r="I891" s="5" t="s">
        <v>20</v>
      </c>
      <c r="J891" s="2" t="str">
        <f t="shared" si="199"/>
        <v>Employed</v>
      </c>
      <c r="K891" s="2" t="str">
        <f t="shared" si="200"/>
        <v>Employed</v>
      </c>
      <c r="L891" s="2" t="str">
        <f t="shared" si="201"/>
        <v>Employed</v>
      </c>
      <c r="M891" s="5" t="s">
        <v>32</v>
      </c>
      <c r="N891" s="2" t="str">
        <f t="shared" si="202"/>
        <v>High School</v>
      </c>
      <c r="O891" s="2" t="str">
        <f t="shared" si="203"/>
        <v>High School</v>
      </c>
      <c r="P891" s="4">
        <v>42613</v>
      </c>
      <c r="Q891" s="4">
        <f t="shared" si="204"/>
        <v>42613</v>
      </c>
      <c r="R891" s="18">
        <f t="shared" si="205"/>
        <v>0.80461094012575296</v>
      </c>
      <c r="S891" s="18" t="str">
        <f t="shared" si="206"/>
        <v>Moderate Borrower</v>
      </c>
      <c r="T891" s="3">
        <v>24</v>
      </c>
      <c r="U891" s="3">
        <f t="shared" si="207"/>
        <v>24</v>
      </c>
      <c r="V891" s="5" t="s">
        <v>26</v>
      </c>
      <c r="W891" s="5" t="s">
        <v>27</v>
      </c>
      <c r="X891" s="4">
        <v>508</v>
      </c>
      <c r="Y891" s="18">
        <v>0.350348979</v>
      </c>
      <c r="Z891" s="5" t="s">
        <v>28</v>
      </c>
      <c r="AA891" s="3">
        <v>26</v>
      </c>
      <c r="AB891" s="4">
        <v>1609</v>
      </c>
      <c r="AC891" s="4">
        <v>4413.4166670000004</v>
      </c>
      <c r="AD891" s="4" t="str">
        <f t="shared" si="208"/>
        <v>Low Income</v>
      </c>
      <c r="AE891" s="4">
        <v>4112</v>
      </c>
      <c r="AF891" s="18">
        <v>0.22372299900000001</v>
      </c>
      <c r="AG891" s="3">
        <v>0</v>
      </c>
      <c r="AH891" s="3">
        <v>50</v>
      </c>
      <c r="AI891" s="2" t="str">
        <f t="shared" si="209"/>
        <v>Medium Risk</v>
      </c>
    </row>
    <row r="892" spans="1:35" x14ac:dyDescent="0.25">
      <c r="A892" s="6">
        <v>43991</v>
      </c>
      <c r="B892" s="3">
        <v>49</v>
      </c>
      <c r="C892" s="3" t="str">
        <f t="shared" si="195"/>
        <v>Senior</v>
      </c>
      <c r="D892" s="4">
        <v>29798</v>
      </c>
      <c r="E892" s="4">
        <f t="shared" si="196"/>
        <v>29798</v>
      </c>
      <c r="F892" s="3">
        <v>621</v>
      </c>
      <c r="G892" s="3">
        <f t="shared" si="197"/>
        <v>621</v>
      </c>
      <c r="H892" s="3" t="str">
        <f t="shared" si="198"/>
        <v>Good</v>
      </c>
      <c r="I892" s="5" t="s">
        <v>45</v>
      </c>
      <c r="J892" s="2" t="str">
        <f t="shared" si="199"/>
        <v>Unemployed</v>
      </c>
      <c r="K892" s="2" t="str">
        <f t="shared" si="200"/>
        <v>Unemployed</v>
      </c>
      <c r="L892" s="2" t="str">
        <f t="shared" si="201"/>
        <v>Unemployed</v>
      </c>
      <c r="M892" s="5" t="s">
        <v>29</v>
      </c>
      <c r="N892" s="2" t="str">
        <f t="shared" si="202"/>
        <v>Bachelor</v>
      </c>
      <c r="O892" s="2" t="str">
        <f t="shared" si="203"/>
        <v>Bachelor</v>
      </c>
      <c r="P892" s="4">
        <v>18538</v>
      </c>
      <c r="Q892" s="4">
        <f t="shared" si="204"/>
        <v>18538</v>
      </c>
      <c r="R892" s="18">
        <f t="shared" si="205"/>
        <v>0.62212229008658304</v>
      </c>
      <c r="S892" s="18" t="str">
        <f t="shared" si="206"/>
        <v>Moderate Borrower</v>
      </c>
      <c r="T892" s="3">
        <v>72</v>
      </c>
      <c r="U892" s="3">
        <f t="shared" si="207"/>
        <v>72</v>
      </c>
      <c r="V892" s="5" t="s">
        <v>26</v>
      </c>
      <c r="W892" s="5" t="s">
        <v>23</v>
      </c>
      <c r="X892" s="4">
        <v>550</v>
      </c>
      <c r="Y892" s="18">
        <v>0.29452266300000002</v>
      </c>
      <c r="Z892" s="5" t="s">
        <v>24</v>
      </c>
      <c r="AA892" s="3">
        <v>18</v>
      </c>
      <c r="AB892" s="4">
        <v>2667</v>
      </c>
      <c r="AC892" s="4">
        <v>2483.166667</v>
      </c>
      <c r="AD892" s="4" t="str">
        <f t="shared" si="208"/>
        <v>Low Income</v>
      </c>
      <c r="AE892" s="4">
        <v>39399</v>
      </c>
      <c r="AF892" s="18">
        <v>0.194008494</v>
      </c>
      <c r="AG892" s="3">
        <v>0</v>
      </c>
      <c r="AH892" s="3">
        <v>53</v>
      </c>
      <c r="AI892" s="2" t="str">
        <f t="shared" si="209"/>
        <v>Medium Risk</v>
      </c>
    </row>
    <row r="893" spans="1:35" x14ac:dyDescent="0.25">
      <c r="A893" s="6">
        <v>43992</v>
      </c>
      <c r="B893" s="3">
        <v>46</v>
      </c>
      <c r="C893" s="3" t="str">
        <f t="shared" si="195"/>
        <v>Senior</v>
      </c>
      <c r="D893" s="4">
        <v>21626</v>
      </c>
      <c r="E893" s="4">
        <f t="shared" si="196"/>
        <v>21626</v>
      </c>
      <c r="F893" s="3">
        <v>588</v>
      </c>
      <c r="G893" s="3">
        <f t="shared" si="197"/>
        <v>588</v>
      </c>
      <c r="H893" s="3" t="str">
        <f t="shared" si="198"/>
        <v>Good</v>
      </c>
      <c r="J893" s="2" t="str">
        <f t="shared" si="199"/>
        <v/>
      </c>
      <c r="K893" s="2" t="str">
        <f t="shared" si="200"/>
        <v/>
      </c>
      <c r="L893" s="2" t="str">
        <f t="shared" si="201"/>
        <v>Employed</v>
      </c>
      <c r="M893" s="5" t="s">
        <v>32</v>
      </c>
      <c r="N893" s="2" t="str">
        <f t="shared" si="202"/>
        <v>High School</v>
      </c>
      <c r="O893" s="2" t="str">
        <f t="shared" si="203"/>
        <v>High School</v>
      </c>
      <c r="P893" s="4">
        <v>41310</v>
      </c>
      <c r="Q893" s="4">
        <f t="shared" si="204"/>
        <v>41310</v>
      </c>
      <c r="R893" s="18">
        <f t="shared" si="205"/>
        <v>1.9102006843614168</v>
      </c>
      <c r="S893" s="18" t="str">
        <f t="shared" si="206"/>
        <v>Aggressive Borrower</v>
      </c>
      <c r="T893" s="3">
        <v>48</v>
      </c>
      <c r="U893" s="3">
        <f t="shared" si="207"/>
        <v>48</v>
      </c>
      <c r="V893" s="5" t="s">
        <v>22</v>
      </c>
      <c r="W893" s="5" t="s">
        <v>30</v>
      </c>
      <c r="X893" s="4">
        <v>237</v>
      </c>
      <c r="Y893" s="18">
        <v>0.39483907899999998</v>
      </c>
      <c r="Z893" s="5" t="s">
        <v>31</v>
      </c>
      <c r="AA893" s="3">
        <v>22</v>
      </c>
      <c r="AB893" s="4">
        <v>3950</v>
      </c>
      <c r="AC893" s="4">
        <v>1802.166667</v>
      </c>
      <c r="AD893" s="4" t="str">
        <f t="shared" si="208"/>
        <v>Low Income</v>
      </c>
      <c r="AE893" s="4">
        <v>70929</v>
      </c>
      <c r="AF893" s="18">
        <v>0.23209210799999999</v>
      </c>
      <c r="AG893" s="3">
        <v>0</v>
      </c>
      <c r="AH893" s="3">
        <v>53</v>
      </c>
      <c r="AI893" s="2" t="str">
        <f t="shared" si="209"/>
        <v>Medium Risk</v>
      </c>
    </row>
    <row r="894" spans="1:35" x14ac:dyDescent="0.25">
      <c r="A894" s="6">
        <v>43993</v>
      </c>
      <c r="B894" s="3">
        <v>52</v>
      </c>
      <c r="C894" s="3" t="str">
        <f t="shared" si="195"/>
        <v>Senior</v>
      </c>
      <c r="D894" s="4">
        <v>78977</v>
      </c>
      <c r="E894" s="4">
        <f t="shared" si="196"/>
        <v>78977</v>
      </c>
      <c r="F894" s="3">
        <v>595</v>
      </c>
      <c r="G894" s="3">
        <f t="shared" si="197"/>
        <v>595</v>
      </c>
      <c r="H894" s="3" t="str">
        <f t="shared" si="198"/>
        <v>Good</v>
      </c>
      <c r="I894" s="5" t="s">
        <v>45</v>
      </c>
      <c r="J894" s="2" t="str">
        <f t="shared" si="199"/>
        <v>Unemployed</v>
      </c>
      <c r="K894" s="2" t="str">
        <f t="shared" si="200"/>
        <v>Unemployed</v>
      </c>
      <c r="L894" s="2" t="str">
        <f t="shared" si="201"/>
        <v>Unemployed</v>
      </c>
      <c r="M894" s="5" t="s">
        <v>29</v>
      </c>
      <c r="N894" s="2" t="str">
        <f t="shared" si="202"/>
        <v>Bachelor</v>
      </c>
      <c r="O894" s="2" t="str">
        <f t="shared" si="203"/>
        <v>Bachelor</v>
      </c>
      <c r="Q894" s="4">
        <f t="shared" si="204"/>
        <v>24176.975155279502</v>
      </c>
      <c r="R894" s="18">
        <f t="shared" si="205"/>
        <v>0.30612678571330265</v>
      </c>
      <c r="S894" s="18" t="str">
        <f t="shared" si="206"/>
        <v>Conservative Borrower</v>
      </c>
      <c r="T894" s="3">
        <v>36</v>
      </c>
      <c r="U894" s="3">
        <f t="shared" si="207"/>
        <v>36</v>
      </c>
      <c r="V894" s="5" t="s">
        <v>26</v>
      </c>
      <c r="W894" s="5" t="s">
        <v>34</v>
      </c>
      <c r="X894" s="4">
        <v>600</v>
      </c>
      <c r="Y894" s="18">
        <v>0.17644981900000001</v>
      </c>
      <c r="Z894" s="5" t="s">
        <v>38</v>
      </c>
      <c r="AA894" s="3">
        <v>24</v>
      </c>
      <c r="AB894" s="4">
        <v>572</v>
      </c>
      <c r="AC894" s="4">
        <v>6581.4166670000004</v>
      </c>
      <c r="AD894" s="4" t="str">
        <f t="shared" si="208"/>
        <v>Medium Income</v>
      </c>
      <c r="AE894" s="4">
        <v>5433</v>
      </c>
      <c r="AF894" s="18">
        <v>0.207035307</v>
      </c>
      <c r="AG894" s="3">
        <v>0</v>
      </c>
      <c r="AH894" s="3">
        <v>56</v>
      </c>
      <c r="AI894" s="2" t="str">
        <f t="shared" si="209"/>
        <v>High Risk</v>
      </c>
    </row>
    <row r="895" spans="1:35" x14ac:dyDescent="0.25">
      <c r="A895" s="6">
        <v>43994</v>
      </c>
      <c r="B895" s="3">
        <v>54</v>
      </c>
      <c r="C895" s="3" t="str">
        <f t="shared" si="195"/>
        <v>Senior</v>
      </c>
      <c r="D895" s="4">
        <v>38014</v>
      </c>
      <c r="E895" s="4">
        <f t="shared" si="196"/>
        <v>38014</v>
      </c>
      <c r="F895" s="3">
        <v>496</v>
      </c>
      <c r="G895" s="3">
        <f t="shared" si="197"/>
        <v>496</v>
      </c>
      <c r="H895" s="3" t="str">
        <f t="shared" si="198"/>
        <v>Fair</v>
      </c>
      <c r="I895" s="5" t="s">
        <v>20</v>
      </c>
      <c r="J895" s="2" t="str">
        <f t="shared" si="199"/>
        <v>Employed</v>
      </c>
      <c r="K895" s="2" t="str">
        <f t="shared" si="200"/>
        <v>Employed</v>
      </c>
      <c r="L895" s="2" t="str">
        <f t="shared" si="201"/>
        <v>Employed</v>
      </c>
      <c r="M895" s="5" t="s">
        <v>29</v>
      </c>
      <c r="N895" s="2" t="str">
        <f t="shared" si="202"/>
        <v>Bachelor</v>
      </c>
      <c r="O895" s="2" t="str">
        <f t="shared" si="203"/>
        <v>Bachelor</v>
      </c>
      <c r="P895" s="4">
        <v>22825</v>
      </c>
      <c r="Q895" s="4">
        <f t="shared" si="204"/>
        <v>22825</v>
      </c>
      <c r="R895" s="18">
        <f t="shared" si="205"/>
        <v>0.60043668122270744</v>
      </c>
      <c r="S895" s="18" t="str">
        <f t="shared" si="206"/>
        <v>Moderate Borrower</v>
      </c>
      <c r="T895" s="3">
        <v>48</v>
      </c>
      <c r="U895" s="3">
        <f t="shared" si="207"/>
        <v>48</v>
      </c>
      <c r="V895" s="5" t="s">
        <v>22</v>
      </c>
      <c r="W895" s="5" t="s">
        <v>34</v>
      </c>
      <c r="X895" s="4">
        <v>157</v>
      </c>
      <c r="Y895" s="18">
        <v>8.2154758999999994E-2</v>
      </c>
      <c r="Z895" s="5" t="s">
        <v>24</v>
      </c>
      <c r="AA895" s="3">
        <v>15</v>
      </c>
      <c r="AB895" s="4">
        <v>6788</v>
      </c>
      <c r="AC895" s="4">
        <v>3167.833333</v>
      </c>
      <c r="AD895" s="4" t="str">
        <f t="shared" si="208"/>
        <v>Low Income</v>
      </c>
      <c r="AE895" s="4">
        <v>3791</v>
      </c>
      <c r="AF895" s="18">
        <v>0.243661399</v>
      </c>
      <c r="AG895" s="3">
        <v>0</v>
      </c>
      <c r="AH895" s="3">
        <v>52</v>
      </c>
      <c r="AI895" s="2" t="str">
        <f t="shared" si="209"/>
        <v>Medium Risk</v>
      </c>
    </row>
    <row r="896" spans="1:35" x14ac:dyDescent="0.25">
      <c r="A896" s="6">
        <v>43995</v>
      </c>
      <c r="B896" s="3">
        <v>56</v>
      </c>
      <c r="C896" s="3" t="str">
        <f t="shared" si="195"/>
        <v>Senior</v>
      </c>
      <c r="D896" s="4">
        <v>104364</v>
      </c>
      <c r="E896" s="4">
        <f t="shared" si="196"/>
        <v>104364</v>
      </c>
      <c r="F896" s="3">
        <v>630</v>
      </c>
      <c r="G896" s="3">
        <f t="shared" si="197"/>
        <v>630</v>
      </c>
      <c r="H896" s="3" t="str">
        <f t="shared" si="198"/>
        <v>Good</v>
      </c>
      <c r="I896" s="5" t="s">
        <v>20</v>
      </c>
      <c r="J896" s="2" t="str">
        <f t="shared" si="199"/>
        <v>Employed</v>
      </c>
      <c r="K896" s="2" t="str">
        <f t="shared" si="200"/>
        <v>Employed</v>
      </c>
      <c r="L896" s="2" t="str">
        <f t="shared" si="201"/>
        <v>Employed</v>
      </c>
      <c r="M896" s="5" t="s">
        <v>32</v>
      </c>
      <c r="N896" s="2" t="str">
        <f t="shared" si="202"/>
        <v>High School</v>
      </c>
      <c r="O896" s="2" t="str">
        <f t="shared" si="203"/>
        <v>High School</v>
      </c>
      <c r="P896" s="4">
        <v>27665</v>
      </c>
      <c r="Q896" s="4">
        <f t="shared" si="204"/>
        <v>27665</v>
      </c>
      <c r="R896" s="18">
        <f t="shared" si="205"/>
        <v>0.26508182898317428</v>
      </c>
      <c r="S896" s="18" t="str">
        <f t="shared" si="206"/>
        <v>Conservative Borrower</v>
      </c>
      <c r="T896" s="3">
        <v>48</v>
      </c>
      <c r="U896" s="3">
        <f t="shared" si="207"/>
        <v>48</v>
      </c>
      <c r="V896" s="5" t="s">
        <v>26</v>
      </c>
      <c r="W896" s="5" t="s">
        <v>34</v>
      </c>
      <c r="X896" s="4">
        <v>430</v>
      </c>
      <c r="Y896" s="18">
        <v>0.468262707</v>
      </c>
      <c r="Z896" s="5" t="s">
        <v>38</v>
      </c>
      <c r="AA896" s="3">
        <v>21</v>
      </c>
      <c r="AB896" s="4">
        <v>2596</v>
      </c>
      <c r="AC896" s="4">
        <v>8697</v>
      </c>
      <c r="AD896" s="4" t="str">
        <f t="shared" si="208"/>
        <v>Medium Income</v>
      </c>
      <c r="AE896" s="4">
        <v>230584</v>
      </c>
      <c r="AF896" s="18">
        <v>0.174443717</v>
      </c>
      <c r="AG896" s="3">
        <v>1</v>
      </c>
      <c r="AH896" s="3">
        <v>39.200000000000003</v>
      </c>
      <c r="AI896" s="2" t="str">
        <f t="shared" si="209"/>
        <v>Low Risk</v>
      </c>
    </row>
    <row r="897" spans="1:35" x14ac:dyDescent="0.25">
      <c r="A897" s="6">
        <v>43996</v>
      </c>
      <c r="B897" s="3">
        <v>47</v>
      </c>
      <c r="C897" s="3" t="str">
        <f t="shared" si="195"/>
        <v>Senior</v>
      </c>
      <c r="D897" s="4">
        <v>57319</v>
      </c>
      <c r="E897" s="4">
        <f t="shared" si="196"/>
        <v>57319</v>
      </c>
      <c r="F897" s="3">
        <v>586</v>
      </c>
      <c r="G897" s="3">
        <f t="shared" si="197"/>
        <v>586</v>
      </c>
      <c r="H897" s="3" t="str">
        <f t="shared" si="198"/>
        <v>Good</v>
      </c>
      <c r="I897" s="5" t="s">
        <v>20</v>
      </c>
      <c r="J897" s="2" t="str">
        <f t="shared" si="199"/>
        <v>Employed</v>
      </c>
      <c r="K897" s="2" t="str">
        <f t="shared" si="200"/>
        <v>Employed</v>
      </c>
      <c r="L897" s="2" t="str">
        <f t="shared" si="201"/>
        <v>Employed</v>
      </c>
      <c r="M897" s="5" t="s">
        <v>32</v>
      </c>
      <c r="N897" s="2" t="str">
        <f t="shared" si="202"/>
        <v>High School</v>
      </c>
      <c r="O897" s="2" t="str">
        <f t="shared" si="203"/>
        <v>High School</v>
      </c>
      <c r="P897" s="4">
        <v>16782</v>
      </c>
      <c r="Q897" s="4">
        <f t="shared" si="204"/>
        <v>16782</v>
      </c>
      <c r="R897" s="18">
        <f t="shared" si="205"/>
        <v>0.29278249795006889</v>
      </c>
      <c r="S897" s="18" t="str">
        <f t="shared" si="206"/>
        <v>Conservative Borrower</v>
      </c>
      <c r="T897" s="3">
        <v>48</v>
      </c>
      <c r="U897" s="3">
        <f t="shared" si="207"/>
        <v>48</v>
      </c>
      <c r="V897" s="5" t="s">
        <v>22</v>
      </c>
      <c r="W897" s="5" t="s">
        <v>30</v>
      </c>
      <c r="X897" s="4">
        <v>625</v>
      </c>
      <c r="Y897" s="18">
        <v>0.229068981</v>
      </c>
      <c r="Z897" s="5" t="s">
        <v>24</v>
      </c>
      <c r="AA897" s="3">
        <v>26</v>
      </c>
      <c r="AB897" s="4">
        <v>1939</v>
      </c>
      <c r="AC897" s="4">
        <v>4776.5833329999996</v>
      </c>
      <c r="AD897" s="4" t="str">
        <f t="shared" si="208"/>
        <v>Low Income</v>
      </c>
      <c r="AE897" s="4">
        <v>76270</v>
      </c>
      <c r="AF897" s="18">
        <v>0.26253840000000001</v>
      </c>
      <c r="AG897" s="3">
        <v>0</v>
      </c>
      <c r="AH897" s="3">
        <v>49</v>
      </c>
      <c r="AI897" s="2" t="str">
        <f t="shared" si="209"/>
        <v>Medium Risk</v>
      </c>
    </row>
    <row r="898" spans="1:35" x14ac:dyDescent="0.25">
      <c r="A898" s="6">
        <v>43997</v>
      </c>
      <c r="B898" s="3">
        <v>37</v>
      </c>
      <c r="C898" s="3" t="str">
        <f t="shared" ref="C898:C961" si="210">IF(B898&lt;25,"Young",IF(B898&lt;40,"Mid",IF(B898&lt;60,"Senior","Old")))</f>
        <v>Mid</v>
      </c>
      <c r="D898" s="4">
        <v>39729</v>
      </c>
      <c r="E898" s="4">
        <f t="shared" ref="E898:E961" si="211">IF(D898="",AC898*12,D898)</f>
        <v>39729</v>
      </c>
      <c r="G898" s="3">
        <f t="shared" ref="G898:G961" si="212">IF(F898="",AVERAGEIF($AA$2:$AA$2648,AA898,$F$2:$F$2648),F898)</f>
        <v>575.11111111111109</v>
      </c>
      <c r="H898" s="3" t="str">
        <f t="shared" ref="H898:H961" si="213">IF(G898&lt;450,"Poor", IF(G898&lt;550,"Fair",IF(G898&lt;650,"Good","Excellent")))</f>
        <v>Good</v>
      </c>
      <c r="I898" s="5" t="s">
        <v>20</v>
      </c>
      <c r="J898" s="2" t="str">
        <f t="shared" ref="J898:J961" si="214">TRIM(CLEAN(I898))</f>
        <v>Employed</v>
      </c>
      <c r="K898" s="2" t="str">
        <f t="shared" ref="K898:K961" si="215">PROPER(J898)</f>
        <v>Employed</v>
      </c>
      <c r="L898" s="2" t="str">
        <f t="shared" ref="L898:L961" si="216">IF(K898="","Employed",K898)</f>
        <v>Employed</v>
      </c>
      <c r="M898" s="5" t="s">
        <v>32</v>
      </c>
      <c r="N898" s="2" t="str">
        <f t="shared" ref="N898:N961" si="217">TRIM(CLEAN(M898))</f>
        <v>High School</v>
      </c>
      <c r="O898" s="2" t="str">
        <f t="shared" ref="O898:O961" si="218">IF(N898="","Bachelor",N898)</f>
        <v>High School</v>
      </c>
      <c r="P898" s="4">
        <v>22615</v>
      </c>
      <c r="Q898" s="4">
        <f t="shared" ref="Q898:Q961" si="219">IF(P898="",(AVERAGEIFS($P$2:$P$2648,$Z$2:$Z$2648,Z898,$AD$2:$AD$2648,AD898)),P898)</f>
        <v>22615</v>
      </c>
      <c r="R898" s="18">
        <f t="shared" ref="R898:R961" si="220">Q898/E898</f>
        <v>0.56923154370862594</v>
      </c>
      <c r="S898" s="18" t="str">
        <f t="shared" ref="S898:S961" si="221">IF(R898 &lt;= 0.5, "Conservative Borrower", IF(R898 &lt;= 1, "Moderate Borrower", "Aggressive Borrower"))</f>
        <v>Moderate Borrower</v>
      </c>
      <c r="T898" s="3">
        <v>120</v>
      </c>
      <c r="U898" s="3">
        <f t="shared" ref="U898:U961" si="222">IF(T898="",AVERAGEIFS($T$2:$T$2648,$Z$2:$Z$2648,Z898,$AD$2:$AD$2648,AD898),T898)</f>
        <v>120</v>
      </c>
      <c r="V898" s="5" t="s">
        <v>26</v>
      </c>
      <c r="W898" s="5" t="s">
        <v>27</v>
      </c>
      <c r="X898" s="4">
        <v>772</v>
      </c>
      <c r="Y898" s="18">
        <v>0.38194845799999999</v>
      </c>
      <c r="Z898" s="5" t="s">
        <v>24</v>
      </c>
      <c r="AA898" s="3">
        <v>17</v>
      </c>
      <c r="AB898" s="4">
        <v>482</v>
      </c>
      <c r="AC898" s="4">
        <v>3310.75</v>
      </c>
      <c r="AD898" s="4" t="str">
        <f t="shared" ref="AD898:AD961" si="223">IF(AC898&lt;=5000,"Low Income",IF(AC898&lt;=12000,"Medium Income","High Income"))</f>
        <v>Low Income</v>
      </c>
      <c r="AE898" s="4">
        <v>31703</v>
      </c>
      <c r="AF898" s="18">
        <v>0.32667807999999998</v>
      </c>
      <c r="AG898" s="3">
        <v>0</v>
      </c>
      <c r="AH898" s="3">
        <v>56</v>
      </c>
      <c r="AI898" s="2" t="str">
        <f t="shared" ref="AI898:AI961" si="224">IF(AH898&lt;40,"Low Risk", IF(AH898&lt;55,"Medium Risk", IF(AH898&lt;70,"High Risk","Very High Risk")))</f>
        <v>High Risk</v>
      </c>
    </row>
    <row r="899" spans="1:35" x14ac:dyDescent="0.25">
      <c r="A899" s="6">
        <v>43998</v>
      </c>
      <c r="B899" s="3">
        <v>41</v>
      </c>
      <c r="C899" s="3" t="str">
        <f t="shared" si="210"/>
        <v>Senior</v>
      </c>
      <c r="D899" s="4">
        <v>81914</v>
      </c>
      <c r="E899" s="4">
        <f t="shared" si="211"/>
        <v>81914</v>
      </c>
      <c r="F899" s="3">
        <v>547</v>
      </c>
      <c r="G899" s="3">
        <f t="shared" si="212"/>
        <v>547</v>
      </c>
      <c r="H899" s="3" t="str">
        <f t="shared" si="213"/>
        <v>Fair</v>
      </c>
      <c r="I899" s="5" t="s">
        <v>20</v>
      </c>
      <c r="J899" s="2" t="str">
        <f t="shared" si="214"/>
        <v>Employed</v>
      </c>
      <c r="K899" s="2" t="str">
        <f t="shared" si="215"/>
        <v>Employed</v>
      </c>
      <c r="L899" s="2" t="str">
        <f t="shared" si="216"/>
        <v>Employed</v>
      </c>
      <c r="M899" s="5" t="s">
        <v>32</v>
      </c>
      <c r="N899" s="2" t="str">
        <f t="shared" si="217"/>
        <v>High School</v>
      </c>
      <c r="O899" s="2" t="str">
        <f t="shared" si="218"/>
        <v>High School</v>
      </c>
      <c r="P899" s="4">
        <v>37632</v>
      </c>
      <c r="Q899" s="4">
        <f t="shared" si="219"/>
        <v>37632</v>
      </c>
      <c r="R899" s="18">
        <f t="shared" si="220"/>
        <v>0.45940864809434284</v>
      </c>
      <c r="S899" s="18" t="str">
        <f t="shared" si="221"/>
        <v>Conservative Borrower</v>
      </c>
      <c r="T899" s="3">
        <v>48</v>
      </c>
      <c r="U899" s="3">
        <f t="shared" si="222"/>
        <v>48</v>
      </c>
      <c r="V899" s="5" t="s">
        <v>22</v>
      </c>
      <c r="W899" s="5" t="s">
        <v>27</v>
      </c>
      <c r="X899" s="4">
        <v>374</v>
      </c>
      <c r="Y899" s="18">
        <v>0.17235869000000001</v>
      </c>
      <c r="Z899" s="5" t="s">
        <v>34</v>
      </c>
      <c r="AA899" s="3">
        <v>21</v>
      </c>
      <c r="AB899" s="4">
        <v>671</v>
      </c>
      <c r="AC899" s="4">
        <v>6826.1666670000004</v>
      </c>
      <c r="AD899" s="4" t="str">
        <f t="shared" si="223"/>
        <v>Medium Income</v>
      </c>
      <c r="AE899" s="4">
        <v>160771</v>
      </c>
      <c r="AF899" s="18">
        <v>0.27123435499999998</v>
      </c>
      <c r="AG899" s="3">
        <v>0</v>
      </c>
      <c r="AH899" s="3">
        <v>45</v>
      </c>
      <c r="AI899" s="2" t="str">
        <f t="shared" si="224"/>
        <v>Medium Risk</v>
      </c>
    </row>
    <row r="900" spans="1:35" x14ac:dyDescent="0.25">
      <c r="A900" s="6">
        <v>43999</v>
      </c>
      <c r="B900" s="3">
        <v>54</v>
      </c>
      <c r="C900" s="3" t="str">
        <f t="shared" si="210"/>
        <v>Senior</v>
      </c>
      <c r="D900" s="4">
        <v>66964</v>
      </c>
      <c r="E900" s="4">
        <f t="shared" si="211"/>
        <v>66964</v>
      </c>
      <c r="F900" s="3">
        <v>592</v>
      </c>
      <c r="G900" s="3">
        <f t="shared" si="212"/>
        <v>592</v>
      </c>
      <c r="H900" s="3" t="str">
        <f t="shared" si="213"/>
        <v>Good</v>
      </c>
      <c r="I900" s="5" t="s">
        <v>20</v>
      </c>
      <c r="J900" s="2" t="str">
        <f t="shared" si="214"/>
        <v>Employed</v>
      </c>
      <c r="K900" s="2" t="str">
        <f t="shared" si="215"/>
        <v>Employed</v>
      </c>
      <c r="L900" s="2" t="str">
        <f t="shared" si="216"/>
        <v>Employed</v>
      </c>
      <c r="M900" s="5" t="s">
        <v>25</v>
      </c>
      <c r="N900" s="2" t="str">
        <f t="shared" si="217"/>
        <v>Associate</v>
      </c>
      <c r="O900" s="2" t="str">
        <f t="shared" si="218"/>
        <v>Associate</v>
      </c>
      <c r="P900" s="4">
        <v>36730</v>
      </c>
      <c r="Q900" s="4">
        <f t="shared" si="219"/>
        <v>36730</v>
      </c>
      <c r="R900" s="18">
        <f t="shared" si="220"/>
        <v>0.54850367361567409</v>
      </c>
      <c r="S900" s="18" t="str">
        <f t="shared" si="221"/>
        <v>Moderate Borrower</v>
      </c>
      <c r="T900" s="3">
        <v>36</v>
      </c>
      <c r="U900" s="3">
        <f t="shared" si="222"/>
        <v>36</v>
      </c>
      <c r="V900" s="5" t="s">
        <v>26</v>
      </c>
      <c r="W900" s="5" t="s">
        <v>30</v>
      </c>
      <c r="X900" s="4">
        <v>352</v>
      </c>
      <c r="Y900" s="18">
        <v>4.2148287999999999E-2</v>
      </c>
      <c r="Z900" s="5" t="s">
        <v>28</v>
      </c>
      <c r="AA900" s="3">
        <v>21</v>
      </c>
      <c r="AB900" s="4">
        <v>18222</v>
      </c>
      <c r="AC900" s="4">
        <v>5580.3333329999996</v>
      </c>
      <c r="AD900" s="4" t="str">
        <f t="shared" si="223"/>
        <v>Medium Income</v>
      </c>
      <c r="AE900" s="4">
        <v>109764</v>
      </c>
      <c r="AF900" s="18">
        <v>0.20184196200000001</v>
      </c>
      <c r="AG900" s="3">
        <v>0</v>
      </c>
      <c r="AH900" s="3">
        <v>49</v>
      </c>
      <c r="AI900" s="2" t="str">
        <f t="shared" si="224"/>
        <v>Medium Risk</v>
      </c>
    </row>
    <row r="901" spans="1:35" x14ac:dyDescent="0.25">
      <c r="A901" s="6">
        <v>44000</v>
      </c>
      <c r="B901" s="3">
        <v>30</v>
      </c>
      <c r="C901" s="3" t="str">
        <f t="shared" si="210"/>
        <v>Mid</v>
      </c>
      <c r="D901" s="4">
        <v>51426</v>
      </c>
      <c r="E901" s="4">
        <f t="shared" si="211"/>
        <v>51426</v>
      </c>
      <c r="F901" s="3">
        <v>633</v>
      </c>
      <c r="G901" s="3">
        <f t="shared" si="212"/>
        <v>633</v>
      </c>
      <c r="H901" s="3" t="str">
        <f t="shared" si="213"/>
        <v>Good</v>
      </c>
      <c r="I901" s="5" t="s">
        <v>52</v>
      </c>
      <c r="J901" s="2" t="str">
        <f t="shared" si="214"/>
        <v>EMPLOYED</v>
      </c>
      <c r="K901" s="2" t="str">
        <f t="shared" si="215"/>
        <v>Employed</v>
      </c>
      <c r="L901" s="2" t="str">
        <f t="shared" si="216"/>
        <v>Employed</v>
      </c>
      <c r="M901" s="5" t="s">
        <v>21</v>
      </c>
      <c r="N901" s="2" t="str">
        <f t="shared" si="217"/>
        <v>Master</v>
      </c>
      <c r="O901" s="2" t="str">
        <f t="shared" si="218"/>
        <v>Master</v>
      </c>
      <c r="P901" s="4">
        <v>29377</v>
      </c>
      <c r="Q901" s="4">
        <f t="shared" si="219"/>
        <v>29377</v>
      </c>
      <c r="R901" s="18">
        <f t="shared" si="220"/>
        <v>0.57124800684478672</v>
      </c>
      <c r="S901" s="18" t="str">
        <f t="shared" si="221"/>
        <v>Moderate Borrower</v>
      </c>
      <c r="T901" s="3">
        <v>60</v>
      </c>
      <c r="U901" s="3">
        <f t="shared" si="222"/>
        <v>60</v>
      </c>
      <c r="V901" s="5" t="s">
        <v>22</v>
      </c>
      <c r="W901" s="5" t="s">
        <v>27</v>
      </c>
      <c r="X901" s="4">
        <v>245</v>
      </c>
      <c r="Y901" s="18">
        <v>0.51398924300000004</v>
      </c>
      <c r="Z901" s="5" t="s">
        <v>34</v>
      </c>
      <c r="AA901" s="3">
        <v>30</v>
      </c>
      <c r="AB901" s="4">
        <v>817</v>
      </c>
      <c r="AC901" s="4">
        <v>4285.5</v>
      </c>
      <c r="AD901" s="4" t="str">
        <f t="shared" si="223"/>
        <v>Low Income</v>
      </c>
      <c r="AE901" s="4">
        <v>39819</v>
      </c>
      <c r="AF901" s="18">
        <v>0.22388071900000001</v>
      </c>
      <c r="AG901" s="3">
        <v>0</v>
      </c>
      <c r="AH901" s="3">
        <v>55</v>
      </c>
      <c r="AI901" s="2" t="str">
        <f t="shared" si="224"/>
        <v>High Risk</v>
      </c>
    </row>
    <row r="902" spans="1:35" x14ac:dyDescent="0.25">
      <c r="A902" s="6">
        <v>44001</v>
      </c>
      <c r="B902" s="3">
        <v>44</v>
      </c>
      <c r="C902" s="3" t="str">
        <f t="shared" si="210"/>
        <v>Senior</v>
      </c>
      <c r="D902" s="4">
        <v>51497</v>
      </c>
      <c r="E902" s="4">
        <f t="shared" si="211"/>
        <v>51497</v>
      </c>
      <c r="F902" s="3">
        <v>592</v>
      </c>
      <c r="G902" s="3">
        <f t="shared" si="212"/>
        <v>592</v>
      </c>
      <c r="H902" s="3" t="str">
        <f t="shared" si="213"/>
        <v>Good</v>
      </c>
      <c r="I902" s="5" t="s">
        <v>20</v>
      </c>
      <c r="J902" s="2" t="str">
        <f t="shared" si="214"/>
        <v>Employed</v>
      </c>
      <c r="K902" s="2" t="str">
        <f t="shared" si="215"/>
        <v>Employed</v>
      </c>
      <c r="L902" s="2" t="str">
        <f t="shared" si="216"/>
        <v>Employed</v>
      </c>
      <c r="M902" s="5" t="s">
        <v>32</v>
      </c>
      <c r="N902" s="2" t="str">
        <f t="shared" si="217"/>
        <v>High School</v>
      </c>
      <c r="O902" s="2" t="str">
        <f t="shared" si="218"/>
        <v>High School</v>
      </c>
      <c r="P902" s="4">
        <v>26464</v>
      </c>
      <c r="Q902" s="4">
        <f t="shared" si="219"/>
        <v>26464</v>
      </c>
      <c r="R902" s="18">
        <f t="shared" si="220"/>
        <v>0.51389401324348993</v>
      </c>
      <c r="S902" s="18" t="str">
        <f t="shared" si="221"/>
        <v>Moderate Borrower</v>
      </c>
      <c r="T902" s="3">
        <v>96</v>
      </c>
      <c r="U902" s="3">
        <f t="shared" si="222"/>
        <v>96</v>
      </c>
      <c r="V902" s="5" t="s">
        <v>26</v>
      </c>
      <c r="W902" s="5" t="s">
        <v>30</v>
      </c>
      <c r="X902" s="4">
        <v>222</v>
      </c>
      <c r="Y902" s="18">
        <v>0.192237624</v>
      </c>
      <c r="Z902" s="5" t="s">
        <v>24</v>
      </c>
      <c r="AA902" s="3">
        <v>28</v>
      </c>
      <c r="AB902" s="4">
        <v>5081</v>
      </c>
      <c r="AC902" s="4">
        <v>4291.4166670000004</v>
      </c>
      <c r="AD902" s="4" t="str">
        <f t="shared" si="223"/>
        <v>Low Income</v>
      </c>
      <c r="AE902" s="4">
        <v>36823</v>
      </c>
      <c r="AF902" s="18">
        <v>0.21286348599999999</v>
      </c>
      <c r="AG902" s="3">
        <v>0</v>
      </c>
      <c r="AH902" s="3">
        <v>49</v>
      </c>
      <c r="AI902" s="2" t="str">
        <f t="shared" si="224"/>
        <v>Medium Risk</v>
      </c>
    </row>
    <row r="903" spans="1:35" x14ac:dyDescent="0.25">
      <c r="A903" s="6">
        <v>44002</v>
      </c>
      <c r="B903" s="3">
        <v>35</v>
      </c>
      <c r="C903" s="3" t="str">
        <f t="shared" si="210"/>
        <v>Mid</v>
      </c>
      <c r="D903" s="4">
        <v>69649</v>
      </c>
      <c r="E903" s="4">
        <f t="shared" si="211"/>
        <v>69649</v>
      </c>
      <c r="F903" s="3">
        <v>558</v>
      </c>
      <c r="G903" s="3">
        <f t="shared" si="212"/>
        <v>558</v>
      </c>
      <c r="H903" s="3" t="str">
        <f t="shared" si="213"/>
        <v>Good</v>
      </c>
      <c r="I903" s="5" t="s">
        <v>20</v>
      </c>
      <c r="J903" s="2" t="str">
        <f t="shared" si="214"/>
        <v>Employed</v>
      </c>
      <c r="K903" s="2" t="str">
        <f t="shared" si="215"/>
        <v>Employed</v>
      </c>
      <c r="L903" s="2" t="str">
        <f t="shared" si="216"/>
        <v>Employed</v>
      </c>
      <c r="M903" s="5" t="s">
        <v>32</v>
      </c>
      <c r="N903" s="2" t="str">
        <f t="shared" si="217"/>
        <v>High School</v>
      </c>
      <c r="O903" s="2" t="str">
        <f t="shared" si="218"/>
        <v>High School</v>
      </c>
      <c r="P903" s="4">
        <v>22969</v>
      </c>
      <c r="Q903" s="4">
        <f t="shared" si="219"/>
        <v>22969</v>
      </c>
      <c r="R903" s="18">
        <f t="shared" si="220"/>
        <v>0.32978219357061839</v>
      </c>
      <c r="S903" s="18" t="str">
        <f t="shared" si="221"/>
        <v>Conservative Borrower</v>
      </c>
      <c r="T903" s="3">
        <v>24</v>
      </c>
      <c r="U903" s="3">
        <f t="shared" si="222"/>
        <v>24</v>
      </c>
      <c r="V903" s="5" t="s">
        <v>35</v>
      </c>
      <c r="W903" s="5" t="s">
        <v>27</v>
      </c>
      <c r="X903" s="4">
        <v>256</v>
      </c>
      <c r="Y903" s="18">
        <v>0.371416466</v>
      </c>
      <c r="Z903" s="5" t="s">
        <v>31</v>
      </c>
      <c r="AA903" s="3">
        <v>24</v>
      </c>
      <c r="AB903" s="4">
        <v>3011</v>
      </c>
      <c r="AC903" s="4">
        <v>5804.0833329999996</v>
      </c>
      <c r="AD903" s="4" t="str">
        <f t="shared" si="223"/>
        <v>Medium Income</v>
      </c>
      <c r="AE903" s="4">
        <v>5634</v>
      </c>
      <c r="AF903" s="18">
        <v>0.231071835</v>
      </c>
      <c r="AG903" s="3">
        <v>0</v>
      </c>
      <c r="AH903" s="3">
        <v>55</v>
      </c>
      <c r="AI903" s="2" t="str">
        <f t="shared" si="224"/>
        <v>High Risk</v>
      </c>
    </row>
    <row r="904" spans="1:35" x14ac:dyDescent="0.25">
      <c r="A904" s="6">
        <v>44003</v>
      </c>
      <c r="B904" s="3">
        <v>40</v>
      </c>
      <c r="C904" s="3" t="str">
        <f t="shared" si="210"/>
        <v>Senior</v>
      </c>
      <c r="D904" s="4">
        <v>22203</v>
      </c>
      <c r="E904" s="4">
        <f t="shared" si="211"/>
        <v>22203</v>
      </c>
      <c r="F904" s="3">
        <v>513</v>
      </c>
      <c r="G904" s="3">
        <f t="shared" si="212"/>
        <v>513</v>
      </c>
      <c r="H904" s="3" t="str">
        <f t="shared" si="213"/>
        <v>Fair</v>
      </c>
      <c r="J904" s="2" t="str">
        <f t="shared" si="214"/>
        <v/>
      </c>
      <c r="K904" s="2" t="str">
        <f t="shared" si="215"/>
        <v/>
      </c>
      <c r="L904" s="2" t="str">
        <f t="shared" si="216"/>
        <v>Employed</v>
      </c>
      <c r="M904" s="5" t="s">
        <v>25</v>
      </c>
      <c r="N904" s="2" t="str">
        <f t="shared" si="217"/>
        <v>Associate</v>
      </c>
      <c r="O904" s="2" t="str">
        <f t="shared" si="218"/>
        <v>Associate</v>
      </c>
      <c r="P904" s="4">
        <v>17766</v>
      </c>
      <c r="Q904" s="4">
        <f t="shared" si="219"/>
        <v>17766</v>
      </c>
      <c r="R904" s="18">
        <f t="shared" si="220"/>
        <v>0.80016214025131738</v>
      </c>
      <c r="S904" s="18" t="str">
        <f t="shared" si="221"/>
        <v>Moderate Borrower</v>
      </c>
      <c r="T904" s="3">
        <v>72</v>
      </c>
      <c r="U904" s="3">
        <f t="shared" si="222"/>
        <v>72</v>
      </c>
      <c r="V904" s="5" t="s">
        <v>22</v>
      </c>
      <c r="W904" s="5" t="s">
        <v>23</v>
      </c>
      <c r="X904" s="4">
        <v>182</v>
      </c>
      <c r="Y904" s="18">
        <v>0.62500848799999997</v>
      </c>
      <c r="Z904" s="5" t="s">
        <v>24</v>
      </c>
      <c r="AA904" s="3">
        <v>22</v>
      </c>
      <c r="AB904" s="4">
        <v>1776</v>
      </c>
      <c r="AC904" s="4">
        <v>1850.25</v>
      </c>
      <c r="AD904" s="4" t="str">
        <f t="shared" si="223"/>
        <v>Low Income</v>
      </c>
      <c r="AE904" s="4">
        <v>4998</v>
      </c>
      <c r="AF904" s="18">
        <v>0.232744691</v>
      </c>
      <c r="AG904" s="3">
        <v>0</v>
      </c>
      <c r="AH904" s="3">
        <v>71</v>
      </c>
      <c r="AI904" s="2" t="str">
        <f t="shared" si="224"/>
        <v>Very High Risk</v>
      </c>
    </row>
    <row r="905" spans="1:35" x14ac:dyDescent="0.25">
      <c r="A905" s="6">
        <v>44004</v>
      </c>
      <c r="B905" s="3">
        <v>55</v>
      </c>
      <c r="C905" s="3" t="str">
        <f t="shared" si="210"/>
        <v>Senior</v>
      </c>
      <c r="E905" s="4">
        <f t="shared" si="211"/>
        <v>262143.99996000002</v>
      </c>
      <c r="F905" s="3">
        <v>575</v>
      </c>
      <c r="G905" s="3">
        <f t="shared" si="212"/>
        <v>575</v>
      </c>
      <c r="H905" s="3" t="str">
        <f t="shared" si="213"/>
        <v>Good</v>
      </c>
      <c r="I905" s="5" t="s">
        <v>20</v>
      </c>
      <c r="J905" s="2" t="str">
        <f t="shared" si="214"/>
        <v>Employed</v>
      </c>
      <c r="K905" s="2" t="str">
        <f t="shared" si="215"/>
        <v>Employed</v>
      </c>
      <c r="L905" s="2" t="str">
        <f t="shared" si="216"/>
        <v>Employed</v>
      </c>
      <c r="M905" s="5" t="s">
        <v>29</v>
      </c>
      <c r="N905" s="2" t="str">
        <f t="shared" si="217"/>
        <v>Bachelor</v>
      </c>
      <c r="O905" s="2" t="str">
        <f t="shared" si="218"/>
        <v>Bachelor</v>
      </c>
      <c r="P905" s="4">
        <v>10795</v>
      </c>
      <c r="Q905" s="4">
        <f t="shared" si="219"/>
        <v>10795</v>
      </c>
      <c r="R905" s="18">
        <f t="shared" si="220"/>
        <v>4.117965698870539E-2</v>
      </c>
      <c r="S905" s="18" t="str">
        <f t="shared" si="221"/>
        <v>Conservative Borrower</v>
      </c>
      <c r="U905" s="3">
        <f t="shared" si="222"/>
        <v>52.421052631578945</v>
      </c>
      <c r="V905" s="5" t="s">
        <v>22</v>
      </c>
      <c r="W905" s="5" t="s">
        <v>30</v>
      </c>
      <c r="X905" s="4">
        <v>561</v>
      </c>
      <c r="Y905" s="18">
        <v>0.33860521999999998</v>
      </c>
      <c r="Z905" s="5" t="s">
        <v>38</v>
      </c>
      <c r="AA905" s="3">
        <v>18</v>
      </c>
      <c r="AB905" s="4">
        <v>1814</v>
      </c>
      <c r="AC905" s="4">
        <v>21845.333330000001</v>
      </c>
      <c r="AD905" s="4" t="str">
        <f t="shared" si="223"/>
        <v>High Income</v>
      </c>
      <c r="AE905" s="4">
        <v>98050</v>
      </c>
      <c r="AF905" s="18">
        <v>0.218669435</v>
      </c>
      <c r="AG905" s="3">
        <v>1</v>
      </c>
      <c r="AH905" s="3">
        <v>39.200000000000003</v>
      </c>
      <c r="AI905" s="2" t="str">
        <f t="shared" si="224"/>
        <v>Low Risk</v>
      </c>
    </row>
    <row r="906" spans="1:35" x14ac:dyDescent="0.25">
      <c r="A906" s="6">
        <v>44005</v>
      </c>
      <c r="B906" s="3">
        <v>42</v>
      </c>
      <c r="C906" s="3" t="str">
        <f t="shared" si="210"/>
        <v>Senior</v>
      </c>
      <c r="D906" s="4">
        <v>49736</v>
      </c>
      <c r="E906" s="4">
        <f t="shared" si="211"/>
        <v>49736</v>
      </c>
      <c r="F906" s="3">
        <v>527</v>
      </c>
      <c r="G906" s="3">
        <f t="shared" si="212"/>
        <v>527</v>
      </c>
      <c r="H906" s="3" t="str">
        <f t="shared" si="213"/>
        <v>Fair</v>
      </c>
      <c r="I906" s="5" t="s">
        <v>20</v>
      </c>
      <c r="J906" s="2" t="str">
        <f t="shared" si="214"/>
        <v>Employed</v>
      </c>
      <c r="K906" s="2" t="str">
        <f t="shared" si="215"/>
        <v>Employed</v>
      </c>
      <c r="L906" s="2" t="str">
        <f t="shared" si="216"/>
        <v>Employed</v>
      </c>
      <c r="M906" s="5" t="s">
        <v>29</v>
      </c>
      <c r="N906" s="2" t="str">
        <f t="shared" si="217"/>
        <v>Bachelor</v>
      </c>
      <c r="O906" s="2" t="str">
        <f t="shared" si="218"/>
        <v>Bachelor</v>
      </c>
      <c r="P906" s="4">
        <v>38545</v>
      </c>
      <c r="Q906" s="4">
        <f t="shared" si="219"/>
        <v>38545</v>
      </c>
      <c r="R906" s="18">
        <f t="shared" si="220"/>
        <v>0.77499195753578898</v>
      </c>
      <c r="S906" s="18" t="str">
        <f t="shared" si="221"/>
        <v>Moderate Borrower</v>
      </c>
      <c r="T906" s="3">
        <v>60</v>
      </c>
      <c r="U906" s="3">
        <f t="shared" si="222"/>
        <v>60</v>
      </c>
      <c r="V906" s="5" t="s">
        <v>22</v>
      </c>
      <c r="W906" s="5" t="s">
        <v>34</v>
      </c>
      <c r="X906" s="4">
        <v>183</v>
      </c>
      <c r="Y906" s="18">
        <v>0.17267270800000001</v>
      </c>
      <c r="Z906" s="5" t="s">
        <v>38</v>
      </c>
      <c r="AA906" s="3">
        <v>24</v>
      </c>
      <c r="AB906" s="4">
        <v>615</v>
      </c>
      <c r="AC906" s="4">
        <v>4144.6666670000004</v>
      </c>
      <c r="AD906" s="4" t="str">
        <f t="shared" si="223"/>
        <v>Low Income</v>
      </c>
      <c r="AE906" s="4">
        <v>10424</v>
      </c>
      <c r="AF906" s="18">
        <v>0.25283083899999997</v>
      </c>
      <c r="AG906" s="3">
        <v>0</v>
      </c>
      <c r="AH906" s="3">
        <v>50</v>
      </c>
      <c r="AI906" s="2" t="str">
        <f t="shared" si="224"/>
        <v>Medium Risk</v>
      </c>
    </row>
    <row r="907" spans="1:35" x14ac:dyDescent="0.25">
      <c r="A907" s="6">
        <v>44006</v>
      </c>
      <c r="B907" s="3">
        <v>40</v>
      </c>
      <c r="C907" s="3" t="str">
        <f t="shared" si="210"/>
        <v>Senior</v>
      </c>
      <c r="D907" s="4">
        <v>52667</v>
      </c>
      <c r="E907" s="4">
        <f t="shared" si="211"/>
        <v>52667</v>
      </c>
      <c r="F907" s="3">
        <v>600</v>
      </c>
      <c r="G907" s="3">
        <f t="shared" si="212"/>
        <v>600</v>
      </c>
      <c r="H907" s="3" t="str">
        <f t="shared" si="213"/>
        <v>Good</v>
      </c>
      <c r="I907" s="5" t="s">
        <v>20</v>
      </c>
      <c r="J907" s="2" t="str">
        <f t="shared" si="214"/>
        <v>Employed</v>
      </c>
      <c r="K907" s="2" t="str">
        <f t="shared" si="215"/>
        <v>Employed</v>
      </c>
      <c r="L907" s="2" t="str">
        <f t="shared" si="216"/>
        <v>Employed</v>
      </c>
      <c r="M907" s="5" t="s">
        <v>21</v>
      </c>
      <c r="N907" s="2" t="str">
        <f t="shared" si="217"/>
        <v>Master</v>
      </c>
      <c r="O907" s="2" t="str">
        <f t="shared" si="218"/>
        <v>Master</v>
      </c>
      <c r="P907" s="4">
        <v>35591</v>
      </c>
      <c r="Q907" s="4">
        <f t="shared" si="219"/>
        <v>35591</v>
      </c>
      <c r="R907" s="18">
        <f t="shared" si="220"/>
        <v>0.6757742039607344</v>
      </c>
      <c r="S907" s="18" t="str">
        <f t="shared" si="221"/>
        <v>Moderate Borrower</v>
      </c>
      <c r="T907" s="3">
        <v>48</v>
      </c>
      <c r="U907" s="3">
        <f t="shared" si="222"/>
        <v>48</v>
      </c>
      <c r="V907" s="5" t="s">
        <v>35</v>
      </c>
      <c r="W907" s="5" t="s">
        <v>30</v>
      </c>
      <c r="X907" s="4">
        <v>376</v>
      </c>
      <c r="Y907" s="18">
        <v>0.25639588000000002</v>
      </c>
      <c r="Z907" s="5" t="s">
        <v>24</v>
      </c>
      <c r="AA907" s="3">
        <v>29</v>
      </c>
      <c r="AB907" s="4">
        <v>2154</v>
      </c>
      <c r="AC907" s="4">
        <v>4388.9166670000004</v>
      </c>
      <c r="AD907" s="4" t="str">
        <f t="shared" si="223"/>
        <v>Low Income</v>
      </c>
      <c r="AE907" s="4">
        <v>49787</v>
      </c>
      <c r="AF907" s="18">
        <v>0.23569575700000001</v>
      </c>
      <c r="AG907" s="3">
        <v>0</v>
      </c>
      <c r="AH907" s="3">
        <v>48</v>
      </c>
      <c r="AI907" s="2" t="str">
        <f t="shared" si="224"/>
        <v>Medium Risk</v>
      </c>
    </row>
    <row r="908" spans="1:35" x14ac:dyDescent="0.25">
      <c r="A908" s="6">
        <v>44007</v>
      </c>
      <c r="B908" s="3">
        <v>23</v>
      </c>
      <c r="C908" s="3" t="str">
        <f t="shared" si="210"/>
        <v>Young</v>
      </c>
      <c r="D908" s="4">
        <v>15825</v>
      </c>
      <c r="E908" s="4">
        <f t="shared" si="211"/>
        <v>15825</v>
      </c>
      <c r="F908" s="3">
        <v>490</v>
      </c>
      <c r="G908" s="3">
        <f t="shared" si="212"/>
        <v>490</v>
      </c>
      <c r="H908" s="3" t="str">
        <f t="shared" si="213"/>
        <v>Fair</v>
      </c>
      <c r="I908" s="5" t="s">
        <v>20</v>
      </c>
      <c r="J908" s="2" t="str">
        <f t="shared" si="214"/>
        <v>Employed</v>
      </c>
      <c r="K908" s="2" t="str">
        <f t="shared" si="215"/>
        <v>Employed</v>
      </c>
      <c r="L908" s="2" t="str">
        <f t="shared" si="216"/>
        <v>Employed</v>
      </c>
      <c r="M908" s="5" t="s">
        <v>25</v>
      </c>
      <c r="N908" s="2" t="str">
        <f t="shared" si="217"/>
        <v>Associate</v>
      </c>
      <c r="O908" s="2" t="str">
        <f t="shared" si="218"/>
        <v>Associate</v>
      </c>
      <c r="P908" s="4">
        <v>18994</v>
      </c>
      <c r="Q908" s="4">
        <f t="shared" si="219"/>
        <v>18994</v>
      </c>
      <c r="R908" s="18">
        <f t="shared" si="220"/>
        <v>1.2002527646129542</v>
      </c>
      <c r="S908" s="18" t="str">
        <f t="shared" si="221"/>
        <v>Aggressive Borrower</v>
      </c>
      <c r="T908" s="3">
        <v>36</v>
      </c>
      <c r="U908" s="3">
        <f t="shared" si="222"/>
        <v>36</v>
      </c>
      <c r="V908" s="5" t="s">
        <v>22</v>
      </c>
      <c r="W908" s="5" t="s">
        <v>34</v>
      </c>
      <c r="X908" s="4">
        <v>519</v>
      </c>
      <c r="Y908" s="18">
        <v>0.11363923099999999</v>
      </c>
      <c r="Z908" s="5" t="s">
        <v>38</v>
      </c>
      <c r="AA908" s="3">
        <v>23</v>
      </c>
      <c r="AB908" s="4">
        <v>966</v>
      </c>
      <c r="AC908" s="4">
        <v>1318.75</v>
      </c>
      <c r="AD908" s="4" t="str">
        <f t="shared" si="223"/>
        <v>Low Income</v>
      </c>
      <c r="AE908" s="4">
        <v>35647</v>
      </c>
      <c r="AF908" s="18">
        <v>0.27482123899999999</v>
      </c>
      <c r="AG908" s="3">
        <v>0</v>
      </c>
      <c r="AH908" s="3">
        <v>51</v>
      </c>
      <c r="AI908" s="2" t="str">
        <f t="shared" si="224"/>
        <v>Medium Risk</v>
      </c>
    </row>
    <row r="909" spans="1:35" x14ac:dyDescent="0.25">
      <c r="A909" s="6">
        <v>44008</v>
      </c>
      <c r="B909" s="3">
        <v>48</v>
      </c>
      <c r="C909" s="3" t="str">
        <f t="shared" si="210"/>
        <v>Senior</v>
      </c>
      <c r="D909" s="4">
        <v>56667</v>
      </c>
      <c r="E909" s="4">
        <f t="shared" si="211"/>
        <v>56667</v>
      </c>
      <c r="F909" s="3">
        <v>539</v>
      </c>
      <c r="G909" s="3">
        <f t="shared" si="212"/>
        <v>539</v>
      </c>
      <c r="H909" s="3" t="str">
        <f t="shared" si="213"/>
        <v>Fair</v>
      </c>
      <c r="I909" s="5" t="s">
        <v>20</v>
      </c>
      <c r="J909" s="2" t="str">
        <f t="shared" si="214"/>
        <v>Employed</v>
      </c>
      <c r="K909" s="2" t="str">
        <f t="shared" si="215"/>
        <v>Employed</v>
      </c>
      <c r="L909" s="2" t="str">
        <f t="shared" si="216"/>
        <v>Employed</v>
      </c>
      <c r="M909" s="5" t="s">
        <v>32</v>
      </c>
      <c r="N909" s="2" t="str">
        <f t="shared" si="217"/>
        <v>High School</v>
      </c>
      <c r="O909" s="2" t="str">
        <f t="shared" si="218"/>
        <v>High School</v>
      </c>
      <c r="P909" s="4">
        <v>15356</v>
      </c>
      <c r="Q909" s="4">
        <f t="shared" si="219"/>
        <v>15356</v>
      </c>
      <c r="R909" s="18">
        <f t="shared" si="220"/>
        <v>0.27098664125505145</v>
      </c>
      <c r="S909" s="18" t="str">
        <f t="shared" si="221"/>
        <v>Conservative Borrower</v>
      </c>
      <c r="T909" s="3">
        <v>36</v>
      </c>
      <c r="U909" s="3">
        <f t="shared" si="222"/>
        <v>36</v>
      </c>
      <c r="V909" s="5" t="s">
        <v>22</v>
      </c>
      <c r="W909" s="5" t="s">
        <v>23</v>
      </c>
      <c r="X909" s="4">
        <v>678</v>
      </c>
      <c r="Y909" s="18">
        <v>0.27643062800000001</v>
      </c>
      <c r="Z909" s="5" t="s">
        <v>31</v>
      </c>
      <c r="AA909" s="3">
        <v>21</v>
      </c>
      <c r="AB909" s="4">
        <v>2534</v>
      </c>
      <c r="AC909" s="4">
        <v>4722.25</v>
      </c>
      <c r="AD909" s="4" t="str">
        <f t="shared" si="223"/>
        <v>Low Income</v>
      </c>
      <c r="AE909" s="4">
        <v>29914</v>
      </c>
      <c r="AF909" s="18">
        <v>0.21231750999999999</v>
      </c>
      <c r="AG909" s="3">
        <v>0</v>
      </c>
      <c r="AH909" s="3">
        <v>53</v>
      </c>
      <c r="AI909" s="2" t="str">
        <f t="shared" si="224"/>
        <v>Medium Risk</v>
      </c>
    </row>
    <row r="910" spans="1:35" x14ac:dyDescent="0.25">
      <c r="A910" s="6">
        <v>44009</v>
      </c>
      <c r="B910" s="3">
        <v>47</v>
      </c>
      <c r="C910" s="3" t="str">
        <f t="shared" si="210"/>
        <v>Senior</v>
      </c>
      <c r="D910" s="4">
        <v>52606</v>
      </c>
      <c r="E910" s="4">
        <f t="shared" si="211"/>
        <v>52606</v>
      </c>
      <c r="F910" s="3">
        <v>592</v>
      </c>
      <c r="G910" s="3">
        <f t="shared" si="212"/>
        <v>592</v>
      </c>
      <c r="H910" s="3" t="str">
        <f t="shared" si="213"/>
        <v>Good</v>
      </c>
      <c r="J910" s="2" t="str">
        <f t="shared" si="214"/>
        <v/>
      </c>
      <c r="K910" s="2" t="str">
        <f t="shared" si="215"/>
        <v/>
      </c>
      <c r="L910" s="2" t="str">
        <f t="shared" si="216"/>
        <v>Employed</v>
      </c>
      <c r="M910" s="5" t="s">
        <v>32</v>
      </c>
      <c r="N910" s="2" t="str">
        <f t="shared" si="217"/>
        <v>High School</v>
      </c>
      <c r="O910" s="2" t="str">
        <f t="shared" si="218"/>
        <v>High School</v>
      </c>
      <c r="Q910" s="4">
        <f t="shared" si="219"/>
        <v>23946.390946502059</v>
      </c>
      <c r="R910" s="18">
        <f t="shared" si="220"/>
        <v>0.45520265647458574</v>
      </c>
      <c r="S910" s="18" t="str">
        <f t="shared" si="221"/>
        <v>Conservative Borrower</v>
      </c>
      <c r="T910" s="3">
        <v>36</v>
      </c>
      <c r="U910" s="3">
        <f t="shared" si="222"/>
        <v>36</v>
      </c>
      <c r="V910" s="5" t="s">
        <v>26</v>
      </c>
      <c r="W910" s="5" t="s">
        <v>34</v>
      </c>
      <c r="X910" s="4">
        <v>534</v>
      </c>
      <c r="Y910" s="18">
        <v>0.176627489</v>
      </c>
      <c r="Z910" s="5" t="s">
        <v>31</v>
      </c>
      <c r="AA910" s="3">
        <v>26</v>
      </c>
      <c r="AB910" s="4">
        <v>903</v>
      </c>
      <c r="AC910" s="4">
        <v>4383.8333329999996</v>
      </c>
      <c r="AD910" s="4" t="str">
        <f t="shared" si="223"/>
        <v>Low Income</v>
      </c>
      <c r="AE910" s="4">
        <v>98836</v>
      </c>
      <c r="AF910" s="18">
        <v>0.20868584700000001</v>
      </c>
      <c r="AG910" s="3">
        <v>0</v>
      </c>
      <c r="AH910" s="3">
        <v>48</v>
      </c>
      <c r="AI910" s="2" t="str">
        <f t="shared" si="224"/>
        <v>Medium Risk</v>
      </c>
    </row>
    <row r="911" spans="1:35" x14ac:dyDescent="0.25">
      <c r="A911" s="6">
        <v>44010</v>
      </c>
      <c r="B911" s="3">
        <v>65</v>
      </c>
      <c r="C911" s="3" t="str">
        <f t="shared" si="210"/>
        <v>Old</v>
      </c>
      <c r="D911" s="4">
        <v>27956</v>
      </c>
      <c r="E911" s="4">
        <f t="shared" si="211"/>
        <v>27956</v>
      </c>
      <c r="F911" s="3">
        <v>540</v>
      </c>
      <c r="G911" s="3">
        <f t="shared" si="212"/>
        <v>540</v>
      </c>
      <c r="H911" s="3" t="str">
        <f t="shared" si="213"/>
        <v>Fair</v>
      </c>
      <c r="I911" s="5" t="s">
        <v>20</v>
      </c>
      <c r="J911" s="2" t="str">
        <f t="shared" si="214"/>
        <v>Employed</v>
      </c>
      <c r="K911" s="2" t="str">
        <f t="shared" si="215"/>
        <v>Employed</v>
      </c>
      <c r="L911" s="2" t="str">
        <f t="shared" si="216"/>
        <v>Employed</v>
      </c>
      <c r="M911" s="5" t="s">
        <v>32</v>
      </c>
      <c r="N911" s="2" t="str">
        <f t="shared" si="217"/>
        <v>High School</v>
      </c>
      <c r="O911" s="2" t="str">
        <f t="shared" si="218"/>
        <v>High School</v>
      </c>
      <c r="P911" s="4">
        <v>25975</v>
      </c>
      <c r="Q911" s="4">
        <f t="shared" si="219"/>
        <v>25975</v>
      </c>
      <c r="R911" s="18">
        <f t="shared" si="220"/>
        <v>0.92913864644441269</v>
      </c>
      <c r="S911" s="18" t="str">
        <f t="shared" si="221"/>
        <v>Moderate Borrower</v>
      </c>
      <c r="T911" s="3">
        <v>84</v>
      </c>
      <c r="U911" s="3">
        <f t="shared" si="222"/>
        <v>84</v>
      </c>
      <c r="V911" s="5" t="s">
        <v>22</v>
      </c>
      <c r="W911" s="5" t="s">
        <v>23</v>
      </c>
      <c r="X911" s="4">
        <v>585</v>
      </c>
      <c r="Y911" s="18">
        <v>0.42609590899999999</v>
      </c>
      <c r="Z911" s="5" t="s">
        <v>24</v>
      </c>
      <c r="AA911" s="3">
        <v>26</v>
      </c>
      <c r="AB911" s="4">
        <v>6895</v>
      </c>
      <c r="AC911" s="4">
        <v>2329.666667</v>
      </c>
      <c r="AD911" s="4" t="str">
        <f t="shared" si="223"/>
        <v>Low Income</v>
      </c>
      <c r="AE911" s="4">
        <v>93727</v>
      </c>
      <c r="AF911" s="18">
        <v>0.25537649899999998</v>
      </c>
      <c r="AG911" s="3">
        <v>0</v>
      </c>
      <c r="AH911" s="3">
        <v>56</v>
      </c>
      <c r="AI911" s="2" t="str">
        <f t="shared" si="224"/>
        <v>High Risk</v>
      </c>
    </row>
    <row r="912" spans="1:35" x14ac:dyDescent="0.25">
      <c r="A912" s="6">
        <v>44011</v>
      </c>
      <c r="B912" s="3">
        <v>36</v>
      </c>
      <c r="C912" s="3" t="str">
        <f t="shared" si="210"/>
        <v>Mid</v>
      </c>
      <c r="D912" s="4">
        <v>23081</v>
      </c>
      <c r="E912" s="4">
        <f t="shared" si="211"/>
        <v>23081</v>
      </c>
      <c r="F912" s="3">
        <v>624</v>
      </c>
      <c r="G912" s="3">
        <f t="shared" si="212"/>
        <v>624</v>
      </c>
      <c r="H912" s="3" t="str">
        <f t="shared" si="213"/>
        <v>Good</v>
      </c>
      <c r="I912" s="5" t="s">
        <v>33</v>
      </c>
      <c r="J912" s="2" t="str">
        <f t="shared" si="214"/>
        <v>Self-Employed</v>
      </c>
      <c r="K912" s="2" t="str">
        <f t="shared" si="215"/>
        <v>Self-Employed</v>
      </c>
      <c r="L912" s="2" t="str">
        <f t="shared" si="216"/>
        <v>Self-Employed</v>
      </c>
      <c r="M912" s="5" t="s">
        <v>29</v>
      </c>
      <c r="N912" s="2" t="str">
        <f t="shared" si="217"/>
        <v>Bachelor</v>
      </c>
      <c r="O912" s="2" t="str">
        <f t="shared" si="218"/>
        <v>Bachelor</v>
      </c>
      <c r="P912" s="4">
        <v>24333</v>
      </c>
      <c r="Q912" s="4">
        <f t="shared" si="219"/>
        <v>24333</v>
      </c>
      <c r="R912" s="18">
        <f t="shared" si="220"/>
        <v>1.0542437502707855</v>
      </c>
      <c r="S912" s="18" t="str">
        <f t="shared" si="221"/>
        <v>Aggressive Borrower</v>
      </c>
      <c r="T912" s="3">
        <v>48</v>
      </c>
      <c r="U912" s="3">
        <f t="shared" si="222"/>
        <v>48</v>
      </c>
      <c r="V912" s="5" t="s">
        <v>22</v>
      </c>
      <c r="W912" s="5" t="s">
        <v>27</v>
      </c>
      <c r="X912" s="4">
        <v>354</v>
      </c>
      <c r="Y912" s="18">
        <v>0.43698085199999998</v>
      </c>
      <c r="Z912" s="5" t="s">
        <v>34</v>
      </c>
      <c r="AA912" s="3">
        <v>30</v>
      </c>
      <c r="AB912" s="4">
        <v>1514</v>
      </c>
      <c r="AC912" s="4">
        <v>1923.416667</v>
      </c>
      <c r="AD912" s="4" t="str">
        <f t="shared" si="223"/>
        <v>Low Income</v>
      </c>
      <c r="AE912" s="4">
        <v>11251</v>
      </c>
      <c r="AF912" s="18">
        <v>0.204813407</v>
      </c>
      <c r="AG912" s="3">
        <v>0</v>
      </c>
      <c r="AH912" s="3">
        <v>58</v>
      </c>
      <c r="AI912" s="2" t="str">
        <f t="shared" si="224"/>
        <v>High Risk</v>
      </c>
    </row>
    <row r="913" spans="1:35" x14ac:dyDescent="0.25">
      <c r="A913" s="6">
        <v>44012</v>
      </c>
      <c r="B913" s="3">
        <v>42</v>
      </c>
      <c r="C913" s="3" t="str">
        <f t="shared" si="210"/>
        <v>Senior</v>
      </c>
      <c r="D913" s="4">
        <v>32497</v>
      </c>
      <c r="E913" s="4">
        <f t="shared" si="211"/>
        <v>32497</v>
      </c>
      <c r="F913" s="3">
        <v>630</v>
      </c>
      <c r="G913" s="3">
        <f t="shared" si="212"/>
        <v>630</v>
      </c>
      <c r="H913" s="3" t="str">
        <f t="shared" si="213"/>
        <v>Good</v>
      </c>
      <c r="I913" s="5" t="s">
        <v>20</v>
      </c>
      <c r="J913" s="2" t="str">
        <f t="shared" si="214"/>
        <v>Employed</v>
      </c>
      <c r="K913" s="2" t="str">
        <f t="shared" si="215"/>
        <v>Employed</v>
      </c>
      <c r="L913" s="2" t="str">
        <f t="shared" si="216"/>
        <v>Employed</v>
      </c>
      <c r="M913" s="5" t="s">
        <v>29</v>
      </c>
      <c r="N913" s="2" t="str">
        <f t="shared" si="217"/>
        <v>Bachelor</v>
      </c>
      <c r="O913" s="2" t="str">
        <f t="shared" si="218"/>
        <v>Bachelor</v>
      </c>
      <c r="P913" s="4">
        <v>16446</v>
      </c>
      <c r="Q913" s="4">
        <f t="shared" si="219"/>
        <v>16446</v>
      </c>
      <c r="R913" s="18">
        <f t="shared" si="220"/>
        <v>0.50607748407545317</v>
      </c>
      <c r="S913" s="18" t="str">
        <f t="shared" si="221"/>
        <v>Moderate Borrower</v>
      </c>
      <c r="T913" s="3">
        <v>60</v>
      </c>
      <c r="U913" s="3">
        <f t="shared" si="222"/>
        <v>60</v>
      </c>
      <c r="V913" s="5" t="s">
        <v>22</v>
      </c>
      <c r="W913" s="5" t="s">
        <v>34</v>
      </c>
      <c r="X913" s="4">
        <v>222</v>
      </c>
      <c r="Y913" s="18">
        <v>7.8868501999999993E-2</v>
      </c>
      <c r="Z913" s="5" t="s">
        <v>34</v>
      </c>
      <c r="AA913" s="3">
        <v>31</v>
      </c>
      <c r="AB913" s="4">
        <v>4617</v>
      </c>
      <c r="AC913" s="4">
        <v>2708.083333</v>
      </c>
      <c r="AD913" s="4" t="str">
        <f t="shared" si="223"/>
        <v>Low Income</v>
      </c>
      <c r="AE913" s="4">
        <v>33406</v>
      </c>
      <c r="AF913" s="18">
        <v>0.18555970499999999</v>
      </c>
      <c r="AG913" s="3">
        <v>0</v>
      </c>
      <c r="AH913" s="3">
        <v>48</v>
      </c>
      <c r="AI913" s="2" t="str">
        <f t="shared" si="224"/>
        <v>Medium Risk</v>
      </c>
    </row>
    <row r="914" spans="1:35" x14ac:dyDescent="0.25">
      <c r="A914" s="6">
        <v>44013</v>
      </c>
      <c r="B914" s="3">
        <v>42</v>
      </c>
      <c r="C914" s="3" t="str">
        <f t="shared" si="210"/>
        <v>Senior</v>
      </c>
      <c r="D914" s="4">
        <v>38876</v>
      </c>
      <c r="E914" s="4">
        <f t="shared" si="211"/>
        <v>38876</v>
      </c>
      <c r="F914" s="3">
        <v>594</v>
      </c>
      <c r="G914" s="3">
        <f t="shared" si="212"/>
        <v>594</v>
      </c>
      <c r="H914" s="3" t="str">
        <f t="shared" si="213"/>
        <v>Good</v>
      </c>
      <c r="I914" s="5" t="s">
        <v>20</v>
      </c>
      <c r="J914" s="2" t="str">
        <f t="shared" si="214"/>
        <v>Employed</v>
      </c>
      <c r="K914" s="2" t="str">
        <f t="shared" si="215"/>
        <v>Employed</v>
      </c>
      <c r="L914" s="2" t="str">
        <f t="shared" si="216"/>
        <v>Employed</v>
      </c>
      <c r="N914" s="2" t="str">
        <f t="shared" si="217"/>
        <v/>
      </c>
      <c r="O914" s="2" t="str">
        <f t="shared" si="218"/>
        <v>Bachelor</v>
      </c>
      <c r="Q914" s="4">
        <f t="shared" si="219"/>
        <v>23946.390946502059</v>
      </c>
      <c r="R914" s="18">
        <f t="shared" si="220"/>
        <v>0.61596848818042127</v>
      </c>
      <c r="S914" s="18" t="str">
        <f t="shared" si="221"/>
        <v>Moderate Borrower</v>
      </c>
      <c r="T914" s="3">
        <v>120</v>
      </c>
      <c r="U914" s="3">
        <f t="shared" si="222"/>
        <v>120</v>
      </c>
      <c r="V914" s="5" t="s">
        <v>22</v>
      </c>
      <c r="W914" s="5" t="s">
        <v>23</v>
      </c>
      <c r="X914" s="4">
        <v>994</v>
      </c>
      <c r="Y914" s="18">
        <v>0.41367101699999997</v>
      </c>
      <c r="Z914" s="5" t="s">
        <v>31</v>
      </c>
      <c r="AA914" s="3">
        <v>25</v>
      </c>
      <c r="AB914" s="4">
        <v>6641</v>
      </c>
      <c r="AC914" s="4">
        <v>3239.666667</v>
      </c>
      <c r="AD914" s="4" t="str">
        <f t="shared" si="223"/>
        <v>Low Income</v>
      </c>
      <c r="AE914" s="4">
        <v>35761</v>
      </c>
      <c r="AF914" s="18">
        <v>0.311104981</v>
      </c>
      <c r="AG914" s="3">
        <v>0</v>
      </c>
      <c r="AH914" s="3">
        <v>56</v>
      </c>
      <c r="AI914" s="2" t="str">
        <f t="shared" si="224"/>
        <v>High Risk</v>
      </c>
    </row>
    <row r="915" spans="1:35" x14ac:dyDescent="0.25">
      <c r="A915" s="6">
        <v>44014</v>
      </c>
      <c r="B915" s="3">
        <v>58</v>
      </c>
      <c r="C915" s="3" t="str">
        <f t="shared" si="210"/>
        <v>Senior</v>
      </c>
      <c r="D915" s="4">
        <v>75611</v>
      </c>
      <c r="E915" s="4">
        <f t="shared" si="211"/>
        <v>75611</v>
      </c>
      <c r="F915" s="3">
        <v>624</v>
      </c>
      <c r="G915" s="3">
        <f t="shared" si="212"/>
        <v>624</v>
      </c>
      <c r="H915" s="3" t="str">
        <f t="shared" si="213"/>
        <v>Good</v>
      </c>
      <c r="I915" s="5" t="s">
        <v>20</v>
      </c>
      <c r="J915" s="2" t="str">
        <f t="shared" si="214"/>
        <v>Employed</v>
      </c>
      <c r="K915" s="2" t="str">
        <f t="shared" si="215"/>
        <v>Employed</v>
      </c>
      <c r="L915" s="2" t="str">
        <f t="shared" si="216"/>
        <v>Employed</v>
      </c>
      <c r="M915" s="5" t="s">
        <v>21</v>
      </c>
      <c r="N915" s="2" t="str">
        <f t="shared" si="217"/>
        <v>Master</v>
      </c>
      <c r="O915" s="2" t="str">
        <f t="shared" si="218"/>
        <v>Master</v>
      </c>
      <c r="P915" s="4">
        <v>20594</v>
      </c>
      <c r="Q915" s="4">
        <f t="shared" si="219"/>
        <v>20594</v>
      </c>
      <c r="R915" s="18">
        <f t="shared" si="220"/>
        <v>0.27236777717527871</v>
      </c>
      <c r="S915" s="18" t="str">
        <f t="shared" si="221"/>
        <v>Conservative Borrower</v>
      </c>
      <c r="T915" s="3">
        <v>36</v>
      </c>
      <c r="U915" s="3">
        <f t="shared" si="222"/>
        <v>36</v>
      </c>
      <c r="V915" s="5" t="s">
        <v>22</v>
      </c>
      <c r="W915" s="5" t="s">
        <v>30</v>
      </c>
      <c r="X915" s="4">
        <v>315</v>
      </c>
      <c r="Y915" s="18">
        <v>0.16297777499999999</v>
      </c>
      <c r="Z915" s="5" t="s">
        <v>24</v>
      </c>
      <c r="AA915" s="3">
        <v>20</v>
      </c>
      <c r="AB915" s="4">
        <v>18821</v>
      </c>
      <c r="AC915" s="4">
        <v>6300.9166670000004</v>
      </c>
      <c r="AD915" s="4" t="str">
        <f t="shared" si="223"/>
        <v>Medium Income</v>
      </c>
      <c r="AE915" s="4">
        <v>32401</v>
      </c>
      <c r="AF915" s="18">
        <v>0.19265560600000001</v>
      </c>
      <c r="AG915" s="3">
        <v>1</v>
      </c>
      <c r="AH915" s="3">
        <v>36.799999999999997</v>
      </c>
      <c r="AI915" s="2" t="str">
        <f t="shared" si="224"/>
        <v>Low Risk</v>
      </c>
    </row>
    <row r="916" spans="1:35" x14ac:dyDescent="0.25">
      <c r="A916" s="6">
        <v>44015</v>
      </c>
      <c r="B916" s="3">
        <v>38</v>
      </c>
      <c r="C916" s="3" t="str">
        <f t="shared" si="210"/>
        <v>Mid</v>
      </c>
      <c r="D916" s="4">
        <v>55313</v>
      </c>
      <c r="E916" s="4">
        <f t="shared" si="211"/>
        <v>55313</v>
      </c>
      <c r="F916" s="3">
        <v>612</v>
      </c>
      <c r="G916" s="3">
        <f t="shared" si="212"/>
        <v>612</v>
      </c>
      <c r="H916" s="3" t="str">
        <f t="shared" si="213"/>
        <v>Good</v>
      </c>
      <c r="I916" s="5" t="s">
        <v>20</v>
      </c>
      <c r="J916" s="2" t="str">
        <f t="shared" si="214"/>
        <v>Employed</v>
      </c>
      <c r="K916" s="2" t="str">
        <f t="shared" si="215"/>
        <v>Employed</v>
      </c>
      <c r="L916" s="2" t="str">
        <f t="shared" si="216"/>
        <v>Employed</v>
      </c>
      <c r="M916" s="5" t="s">
        <v>21</v>
      </c>
      <c r="N916" s="2" t="str">
        <f t="shared" si="217"/>
        <v>Master</v>
      </c>
      <c r="O916" s="2" t="str">
        <f t="shared" si="218"/>
        <v>Master</v>
      </c>
      <c r="P916" s="4">
        <v>17526</v>
      </c>
      <c r="Q916" s="4">
        <f t="shared" si="219"/>
        <v>17526</v>
      </c>
      <c r="R916" s="18">
        <f t="shared" si="220"/>
        <v>0.3168513730949325</v>
      </c>
      <c r="S916" s="18" t="str">
        <f t="shared" si="221"/>
        <v>Conservative Borrower</v>
      </c>
      <c r="T916" s="3">
        <v>12</v>
      </c>
      <c r="U916" s="3">
        <f t="shared" si="222"/>
        <v>12</v>
      </c>
      <c r="V916" s="5" t="s">
        <v>22</v>
      </c>
      <c r="W916" s="5" t="s">
        <v>27</v>
      </c>
      <c r="X916" s="4">
        <v>272</v>
      </c>
      <c r="Y916" s="18">
        <v>0.12539219500000001</v>
      </c>
      <c r="Z916" s="5" t="s">
        <v>31</v>
      </c>
      <c r="AA916" s="3">
        <v>21</v>
      </c>
      <c r="AB916" s="4">
        <v>364</v>
      </c>
      <c r="AC916" s="4">
        <v>4609.4166670000004</v>
      </c>
      <c r="AD916" s="4" t="str">
        <f t="shared" si="223"/>
        <v>Low Income</v>
      </c>
      <c r="AE916" s="4">
        <v>44370</v>
      </c>
      <c r="AF916" s="18">
        <v>0.18850150900000001</v>
      </c>
      <c r="AG916" s="3">
        <v>0</v>
      </c>
      <c r="AH916" s="3">
        <v>47</v>
      </c>
      <c r="AI916" s="2" t="str">
        <f t="shared" si="224"/>
        <v>Medium Risk</v>
      </c>
    </row>
    <row r="917" spans="1:35" x14ac:dyDescent="0.25">
      <c r="A917" s="6">
        <v>44016</v>
      </c>
      <c r="B917" s="3">
        <v>43</v>
      </c>
      <c r="C917" s="3" t="str">
        <f t="shared" si="210"/>
        <v>Senior</v>
      </c>
      <c r="D917" s="4">
        <v>53319</v>
      </c>
      <c r="E917" s="4">
        <f t="shared" si="211"/>
        <v>53319</v>
      </c>
      <c r="F917" s="3">
        <v>610</v>
      </c>
      <c r="G917" s="3">
        <f t="shared" si="212"/>
        <v>610</v>
      </c>
      <c r="H917" s="3" t="str">
        <f t="shared" si="213"/>
        <v>Good</v>
      </c>
      <c r="I917" s="5" t="s">
        <v>20</v>
      </c>
      <c r="J917" s="2" t="str">
        <f t="shared" si="214"/>
        <v>Employed</v>
      </c>
      <c r="K917" s="2" t="str">
        <f t="shared" si="215"/>
        <v>Employed</v>
      </c>
      <c r="L917" s="2" t="str">
        <f t="shared" si="216"/>
        <v>Employed</v>
      </c>
      <c r="M917" s="5" t="s">
        <v>21</v>
      </c>
      <c r="N917" s="2" t="str">
        <f t="shared" si="217"/>
        <v>Master</v>
      </c>
      <c r="O917" s="2" t="str">
        <f t="shared" si="218"/>
        <v>Master</v>
      </c>
      <c r="P917" s="4">
        <v>13677</v>
      </c>
      <c r="Q917" s="4">
        <f t="shared" si="219"/>
        <v>13677</v>
      </c>
      <c r="R917" s="18">
        <f t="shared" si="220"/>
        <v>0.25651268778484215</v>
      </c>
      <c r="S917" s="18" t="str">
        <f t="shared" si="221"/>
        <v>Conservative Borrower</v>
      </c>
      <c r="T917" s="3">
        <v>72</v>
      </c>
      <c r="U917" s="3">
        <f t="shared" si="222"/>
        <v>72</v>
      </c>
      <c r="V917" s="5" t="s">
        <v>22</v>
      </c>
      <c r="W917" s="5" t="s">
        <v>27</v>
      </c>
      <c r="X917" s="4">
        <v>293</v>
      </c>
      <c r="Y917" s="18">
        <v>0.33719681600000001</v>
      </c>
      <c r="Z917" s="5" t="s">
        <v>24</v>
      </c>
      <c r="AA917" s="3">
        <v>20</v>
      </c>
      <c r="AB917" s="4">
        <v>840</v>
      </c>
      <c r="AC917" s="4">
        <v>4443.25</v>
      </c>
      <c r="AD917" s="4" t="str">
        <f t="shared" si="223"/>
        <v>Low Income</v>
      </c>
      <c r="AE917" s="4">
        <v>32705</v>
      </c>
      <c r="AF917" s="18">
        <v>0.238440128</v>
      </c>
      <c r="AG917" s="3">
        <v>1</v>
      </c>
      <c r="AH917" s="3">
        <v>40.799999999999997</v>
      </c>
      <c r="AI917" s="2" t="str">
        <f t="shared" si="224"/>
        <v>Medium Risk</v>
      </c>
    </row>
    <row r="918" spans="1:35" x14ac:dyDescent="0.25">
      <c r="A918" s="6">
        <v>44017</v>
      </c>
      <c r="B918" s="3">
        <v>47</v>
      </c>
      <c r="C918" s="3" t="str">
        <f t="shared" si="210"/>
        <v>Senior</v>
      </c>
      <c r="D918" s="4">
        <v>66851</v>
      </c>
      <c r="E918" s="4">
        <f t="shared" si="211"/>
        <v>66851</v>
      </c>
      <c r="F918" s="3">
        <v>621</v>
      </c>
      <c r="G918" s="3">
        <f t="shared" si="212"/>
        <v>621</v>
      </c>
      <c r="H918" s="3" t="str">
        <f t="shared" si="213"/>
        <v>Good</v>
      </c>
      <c r="J918" s="2" t="str">
        <f t="shared" si="214"/>
        <v/>
      </c>
      <c r="K918" s="2" t="str">
        <f t="shared" si="215"/>
        <v/>
      </c>
      <c r="L918" s="2" t="str">
        <f t="shared" si="216"/>
        <v>Employed</v>
      </c>
      <c r="M918" s="5" t="s">
        <v>32</v>
      </c>
      <c r="N918" s="2" t="str">
        <f t="shared" si="217"/>
        <v>High School</v>
      </c>
      <c r="O918" s="2" t="str">
        <f t="shared" si="218"/>
        <v>High School</v>
      </c>
      <c r="P918" s="4">
        <v>19329</v>
      </c>
      <c r="Q918" s="4">
        <f t="shared" si="219"/>
        <v>19329</v>
      </c>
      <c r="R918" s="18">
        <f t="shared" si="220"/>
        <v>0.28913554023126059</v>
      </c>
      <c r="S918" s="18" t="str">
        <f t="shared" si="221"/>
        <v>Conservative Borrower</v>
      </c>
      <c r="T918" s="3">
        <v>48</v>
      </c>
      <c r="U918" s="3">
        <f t="shared" si="222"/>
        <v>48</v>
      </c>
      <c r="V918" s="5" t="s">
        <v>22</v>
      </c>
      <c r="W918" s="5" t="s">
        <v>30</v>
      </c>
      <c r="X918" s="4">
        <v>237</v>
      </c>
      <c r="Y918" s="18">
        <v>0.16228205800000001</v>
      </c>
      <c r="Z918" s="5" t="s">
        <v>31</v>
      </c>
      <c r="AA918" s="3">
        <v>29</v>
      </c>
      <c r="AB918" s="4">
        <v>1418</v>
      </c>
      <c r="AC918" s="4">
        <v>5570.9166670000004</v>
      </c>
      <c r="AD918" s="4" t="str">
        <f t="shared" si="223"/>
        <v>Medium Income</v>
      </c>
      <c r="AE918" s="4">
        <v>164382</v>
      </c>
      <c r="AF918" s="18">
        <v>0.17663093399999999</v>
      </c>
      <c r="AG918" s="3">
        <v>1</v>
      </c>
      <c r="AH918" s="3">
        <v>33.6</v>
      </c>
      <c r="AI918" s="2" t="str">
        <f t="shared" si="224"/>
        <v>Low Risk</v>
      </c>
    </row>
    <row r="919" spans="1:35" x14ac:dyDescent="0.25">
      <c r="A919" s="6">
        <v>44018</v>
      </c>
      <c r="B919" s="3">
        <v>42</v>
      </c>
      <c r="C919" s="3" t="str">
        <f t="shared" si="210"/>
        <v>Senior</v>
      </c>
      <c r="D919" s="4">
        <v>70459</v>
      </c>
      <c r="E919" s="4">
        <f t="shared" si="211"/>
        <v>70459</v>
      </c>
      <c r="F919" s="3">
        <v>607</v>
      </c>
      <c r="G919" s="3">
        <f t="shared" si="212"/>
        <v>607</v>
      </c>
      <c r="H919" s="3" t="str">
        <f t="shared" si="213"/>
        <v>Good</v>
      </c>
      <c r="I919" s="5" t="s">
        <v>20</v>
      </c>
      <c r="J919" s="2" t="str">
        <f t="shared" si="214"/>
        <v>Employed</v>
      </c>
      <c r="K919" s="2" t="str">
        <f t="shared" si="215"/>
        <v>Employed</v>
      </c>
      <c r="L919" s="2" t="str">
        <f t="shared" si="216"/>
        <v>Employed</v>
      </c>
      <c r="M919" s="5" t="s">
        <v>32</v>
      </c>
      <c r="N919" s="2" t="str">
        <f t="shared" si="217"/>
        <v>High School</v>
      </c>
      <c r="O919" s="2" t="str">
        <f t="shared" si="218"/>
        <v>High School</v>
      </c>
      <c r="P919" s="4">
        <v>20544</v>
      </c>
      <c r="Q919" s="4">
        <f t="shared" si="219"/>
        <v>20544</v>
      </c>
      <c r="R919" s="18">
        <f t="shared" si="220"/>
        <v>0.29157382307441204</v>
      </c>
      <c r="S919" s="18" t="str">
        <f t="shared" si="221"/>
        <v>Conservative Borrower</v>
      </c>
      <c r="T919" s="3">
        <v>84</v>
      </c>
      <c r="U919" s="3">
        <f t="shared" si="222"/>
        <v>84</v>
      </c>
      <c r="V919" s="5" t="s">
        <v>22</v>
      </c>
      <c r="W919" s="5" t="s">
        <v>30</v>
      </c>
      <c r="X919" s="4">
        <v>412</v>
      </c>
      <c r="Y919" s="18">
        <v>0.328994605</v>
      </c>
      <c r="Z919" s="5" t="s">
        <v>31</v>
      </c>
      <c r="AA919" s="3">
        <v>21</v>
      </c>
      <c r="AB919" s="4">
        <v>3025</v>
      </c>
      <c r="AC919" s="4">
        <v>5871.5833329999996</v>
      </c>
      <c r="AD919" s="4" t="str">
        <f t="shared" si="223"/>
        <v>Medium Income</v>
      </c>
      <c r="AE919" s="4">
        <v>22735</v>
      </c>
      <c r="AF919" s="18">
        <v>0.23751393900000001</v>
      </c>
      <c r="AG919" s="3">
        <v>0</v>
      </c>
      <c r="AH919" s="3">
        <v>53</v>
      </c>
      <c r="AI919" s="2" t="str">
        <f t="shared" si="224"/>
        <v>Medium Risk</v>
      </c>
    </row>
    <row r="920" spans="1:35" x14ac:dyDescent="0.25">
      <c r="A920" s="6">
        <v>44019</v>
      </c>
      <c r="B920" s="3">
        <v>34</v>
      </c>
      <c r="C920" s="3" t="str">
        <f t="shared" si="210"/>
        <v>Mid</v>
      </c>
      <c r="E920" s="4">
        <f t="shared" si="211"/>
        <v>44975.000004000001</v>
      </c>
      <c r="F920" s="3">
        <v>462</v>
      </c>
      <c r="G920" s="3">
        <f t="shared" si="212"/>
        <v>462</v>
      </c>
      <c r="H920" s="3" t="str">
        <f t="shared" si="213"/>
        <v>Fair</v>
      </c>
      <c r="I920" s="5" t="s">
        <v>20</v>
      </c>
      <c r="J920" s="2" t="str">
        <f t="shared" si="214"/>
        <v>Employed</v>
      </c>
      <c r="K920" s="2" t="str">
        <f t="shared" si="215"/>
        <v>Employed</v>
      </c>
      <c r="L920" s="2" t="str">
        <f t="shared" si="216"/>
        <v>Employed</v>
      </c>
      <c r="M920" s="5" t="s">
        <v>32</v>
      </c>
      <c r="N920" s="2" t="str">
        <f t="shared" si="217"/>
        <v>High School</v>
      </c>
      <c r="O920" s="2" t="str">
        <f t="shared" si="218"/>
        <v>High School</v>
      </c>
      <c r="P920" s="4">
        <v>35781</v>
      </c>
      <c r="Q920" s="4">
        <f t="shared" si="219"/>
        <v>35781</v>
      </c>
      <c r="R920" s="18">
        <f t="shared" si="220"/>
        <v>0.79557531955125504</v>
      </c>
      <c r="S920" s="18" t="str">
        <f t="shared" si="221"/>
        <v>Moderate Borrower</v>
      </c>
      <c r="U920" s="3">
        <f t="shared" si="222"/>
        <v>54.618025751072963</v>
      </c>
      <c r="V920" s="5" t="s">
        <v>26</v>
      </c>
      <c r="W920" s="5" t="s">
        <v>30</v>
      </c>
      <c r="X920" s="4">
        <v>309</v>
      </c>
      <c r="Y920" s="18">
        <v>2.9841810999999999E-2</v>
      </c>
      <c r="Z920" s="5" t="s">
        <v>24</v>
      </c>
      <c r="AA920" s="3">
        <v>25</v>
      </c>
      <c r="AB920" s="4">
        <v>2128</v>
      </c>
      <c r="AC920" s="4">
        <v>3747.916667</v>
      </c>
      <c r="AD920" s="4" t="str">
        <f t="shared" si="223"/>
        <v>Low Income</v>
      </c>
      <c r="AE920" s="4">
        <v>64223</v>
      </c>
      <c r="AF920" s="18">
        <v>0.29644362200000002</v>
      </c>
      <c r="AG920" s="3">
        <v>0</v>
      </c>
      <c r="AH920" s="3">
        <v>49</v>
      </c>
      <c r="AI920" s="2" t="str">
        <f t="shared" si="224"/>
        <v>Medium Risk</v>
      </c>
    </row>
    <row r="921" spans="1:35" x14ac:dyDescent="0.25">
      <c r="A921" s="6">
        <v>44020</v>
      </c>
      <c r="B921" s="3">
        <v>42</v>
      </c>
      <c r="C921" s="3" t="str">
        <f t="shared" si="210"/>
        <v>Senior</v>
      </c>
      <c r="D921" s="4">
        <v>61100</v>
      </c>
      <c r="E921" s="4">
        <f t="shared" si="211"/>
        <v>61100</v>
      </c>
      <c r="F921" s="3">
        <v>554</v>
      </c>
      <c r="G921" s="3">
        <f t="shared" si="212"/>
        <v>554</v>
      </c>
      <c r="H921" s="3" t="str">
        <f t="shared" si="213"/>
        <v>Good</v>
      </c>
      <c r="I921" s="5" t="s">
        <v>20</v>
      </c>
      <c r="J921" s="2" t="str">
        <f t="shared" si="214"/>
        <v>Employed</v>
      </c>
      <c r="K921" s="2" t="str">
        <f t="shared" si="215"/>
        <v>Employed</v>
      </c>
      <c r="L921" s="2" t="str">
        <f t="shared" si="216"/>
        <v>Employed</v>
      </c>
      <c r="M921" s="5" t="s">
        <v>25</v>
      </c>
      <c r="N921" s="2" t="str">
        <f t="shared" si="217"/>
        <v>Associate</v>
      </c>
      <c r="O921" s="2" t="str">
        <f t="shared" si="218"/>
        <v>Associate</v>
      </c>
      <c r="P921" s="4">
        <v>52287</v>
      </c>
      <c r="Q921" s="4">
        <f t="shared" si="219"/>
        <v>52287</v>
      </c>
      <c r="R921" s="18">
        <f t="shared" si="220"/>
        <v>0.85576104746317516</v>
      </c>
      <c r="S921" s="18" t="str">
        <f t="shared" si="221"/>
        <v>Moderate Borrower</v>
      </c>
      <c r="T921" s="3">
        <v>24</v>
      </c>
      <c r="U921" s="3">
        <f t="shared" si="222"/>
        <v>24</v>
      </c>
      <c r="V921" s="5" t="s">
        <v>22</v>
      </c>
      <c r="W921" s="5" t="s">
        <v>23</v>
      </c>
      <c r="X921" s="4">
        <v>205</v>
      </c>
      <c r="Y921" s="18">
        <v>0.207180169</v>
      </c>
      <c r="Z921" s="5" t="s">
        <v>31</v>
      </c>
      <c r="AA921" s="3">
        <v>29</v>
      </c>
      <c r="AB921" s="4">
        <v>4874</v>
      </c>
      <c r="AC921" s="4">
        <v>5091.6666670000004</v>
      </c>
      <c r="AD921" s="4" t="str">
        <f t="shared" si="223"/>
        <v>Medium Income</v>
      </c>
      <c r="AE921" s="4">
        <v>140200</v>
      </c>
      <c r="AF921" s="18">
        <v>0.24254767399999999</v>
      </c>
      <c r="AG921" s="3">
        <v>0</v>
      </c>
      <c r="AH921" s="3">
        <v>47</v>
      </c>
      <c r="AI921" s="2" t="str">
        <f t="shared" si="224"/>
        <v>Medium Risk</v>
      </c>
    </row>
    <row r="922" spans="1:35" x14ac:dyDescent="0.25">
      <c r="A922" s="6">
        <v>44021</v>
      </c>
      <c r="B922" s="3">
        <v>52</v>
      </c>
      <c r="C922" s="3" t="str">
        <f t="shared" si="210"/>
        <v>Senior</v>
      </c>
      <c r="D922" s="4">
        <v>57865</v>
      </c>
      <c r="E922" s="4">
        <f t="shared" si="211"/>
        <v>57865</v>
      </c>
      <c r="F922" s="3">
        <v>575</v>
      </c>
      <c r="G922" s="3">
        <f t="shared" si="212"/>
        <v>575</v>
      </c>
      <c r="H922" s="3" t="str">
        <f t="shared" si="213"/>
        <v>Good</v>
      </c>
      <c r="I922" s="5" t="s">
        <v>20</v>
      </c>
      <c r="J922" s="2" t="str">
        <f t="shared" si="214"/>
        <v>Employed</v>
      </c>
      <c r="K922" s="2" t="str">
        <f t="shared" si="215"/>
        <v>Employed</v>
      </c>
      <c r="L922" s="2" t="str">
        <f t="shared" si="216"/>
        <v>Employed</v>
      </c>
      <c r="N922" s="2" t="str">
        <f t="shared" si="217"/>
        <v/>
      </c>
      <c r="O922" s="2" t="str">
        <f t="shared" si="218"/>
        <v>Bachelor</v>
      </c>
      <c r="P922" s="4">
        <v>33488</v>
      </c>
      <c r="Q922" s="4">
        <f t="shared" si="219"/>
        <v>33488</v>
      </c>
      <c r="R922" s="18">
        <f t="shared" si="220"/>
        <v>0.57872634580489069</v>
      </c>
      <c r="S922" s="18" t="str">
        <f t="shared" si="221"/>
        <v>Moderate Borrower</v>
      </c>
      <c r="T922" s="3">
        <v>48</v>
      </c>
      <c r="U922" s="3">
        <f t="shared" si="222"/>
        <v>48</v>
      </c>
      <c r="V922" s="5" t="s">
        <v>22</v>
      </c>
      <c r="W922" s="5" t="s">
        <v>27</v>
      </c>
      <c r="X922" s="4">
        <v>917</v>
      </c>
      <c r="Y922" s="18">
        <v>0.31159498000000002</v>
      </c>
      <c r="Z922" s="5" t="s">
        <v>24</v>
      </c>
      <c r="AA922" s="3">
        <v>21</v>
      </c>
      <c r="AB922" s="4">
        <v>1512</v>
      </c>
      <c r="AC922" s="4">
        <v>4822.0833329999996</v>
      </c>
      <c r="AD922" s="4" t="str">
        <f t="shared" si="223"/>
        <v>Low Income</v>
      </c>
      <c r="AE922" s="4">
        <v>6506</v>
      </c>
      <c r="AF922" s="18">
        <v>0.24600677000000001</v>
      </c>
      <c r="AG922" s="3">
        <v>0</v>
      </c>
      <c r="AH922" s="3">
        <v>59</v>
      </c>
      <c r="AI922" s="2" t="str">
        <f t="shared" si="224"/>
        <v>High Risk</v>
      </c>
    </row>
    <row r="923" spans="1:35" x14ac:dyDescent="0.25">
      <c r="A923" s="6">
        <v>44022</v>
      </c>
      <c r="B923" s="3">
        <v>27</v>
      </c>
      <c r="C923" s="3" t="str">
        <f t="shared" si="210"/>
        <v>Mid</v>
      </c>
      <c r="D923" s="4">
        <v>44921</v>
      </c>
      <c r="E923" s="4">
        <f t="shared" si="211"/>
        <v>44921</v>
      </c>
      <c r="F923" s="3">
        <v>546</v>
      </c>
      <c r="G923" s="3">
        <f t="shared" si="212"/>
        <v>546</v>
      </c>
      <c r="H923" s="3" t="str">
        <f t="shared" si="213"/>
        <v>Fair</v>
      </c>
      <c r="I923" s="5" t="s">
        <v>45</v>
      </c>
      <c r="J923" s="2" t="str">
        <f t="shared" si="214"/>
        <v>Unemployed</v>
      </c>
      <c r="K923" s="2" t="str">
        <f t="shared" si="215"/>
        <v>Unemployed</v>
      </c>
      <c r="L923" s="2" t="str">
        <f t="shared" si="216"/>
        <v>Unemployed</v>
      </c>
      <c r="M923" s="5" t="s">
        <v>21</v>
      </c>
      <c r="N923" s="2" t="str">
        <f t="shared" si="217"/>
        <v>Master</v>
      </c>
      <c r="O923" s="2" t="str">
        <f t="shared" si="218"/>
        <v>Master</v>
      </c>
      <c r="P923" s="4">
        <v>22941</v>
      </c>
      <c r="Q923" s="4">
        <f t="shared" si="219"/>
        <v>22941</v>
      </c>
      <c r="R923" s="18">
        <f t="shared" si="220"/>
        <v>0.51069655617639853</v>
      </c>
      <c r="S923" s="18" t="str">
        <f t="shared" si="221"/>
        <v>Moderate Borrower</v>
      </c>
      <c r="T923" s="3">
        <v>60</v>
      </c>
      <c r="U923" s="3">
        <f t="shared" si="222"/>
        <v>60</v>
      </c>
      <c r="V923" s="5" t="s">
        <v>22</v>
      </c>
      <c r="W923" s="5" t="s">
        <v>30</v>
      </c>
      <c r="X923" s="4">
        <v>521</v>
      </c>
      <c r="Y923" s="18">
        <v>0.59854430700000005</v>
      </c>
      <c r="Z923" s="5" t="s">
        <v>38</v>
      </c>
      <c r="AA923" s="3">
        <v>24</v>
      </c>
      <c r="AB923" s="4">
        <v>908</v>
      </c>
      <c r="AC923" s="4">
        <v>3743.416667</v>
      </c>
      <c r="AD923" s="4" t="str">
        <f t="shared" si="223"/>
        <v>Low Income</v>
      </c>
      <c r="AE923" s="4">
        <v>2830</v>
      </c>
      <c r="AF923" s="18">
        <v>0.20395279999999999</v>
      </c>
      <c r="AG923" s="3">
        <v>0</v>
      </c>
      <c r="AH923" s="3">
        <v>62</v>
      </c>
      <c r="AI923" s="2" t="str">
        <f t="shared" si="224"/>
        <v>High Risk</v>
      </c>
    </row>
    <row r="924" spans="1:35" x14ac:dyDescent="0.25">
      <c r="A924" s="6">
        <v>44023</v>
      </c>
      <c r="B924" s="3">
        <v>41</v>
      </c>
      <c r="C924" s="3" t="str">
        <f t="shared" si="210"/>
        <v>Senior</v>
      </c>
      <c r="D924" s="4">
        <v>26230</v>
      </c>
      <c r="E924" s="4">
        <f t="shared" si="211"/>
        <v>26230</v>
      </c>
      <c r="F924" s="3">
        <v>546</v>
      </c>
      <c r="G924" s="3">
        <f t="shared" si="212"/>
        <v>546</v>
      </c>
      <c r="H924" s="3" t="str">
        <f t="shared" si="213"/>
        <v>Fair</v>
      </c>
      <c r="I924" s="5" t="s">
        <v>20</v>
      </c>
      <c r="J924" s="2" t="str">
        <f t="shared" si="214"/>
        <v>Employed</v>
      </c>
      <c r="K924" s="2" t="str">
        <f t="shared" si="215"/>
        <v>Employed</v>
      </c>
      <c r="L924" s="2" t="str">
        <f t="shared" si="216"/>
        <v>Employed</v>
      </c>
      <c r="M924" s="5" t="s">
        <v>32</v>
      </c>
      <c r="N924" s="2" t="str">
        <f t="shared" si="217"/>
        <v>High School</v>
      </c>
      <c r="O924" s="2" t="str">
        <f t="shared" si="218"/>
        <v>High School</v>
      </c>
      <c r="Q924" s="4">
        <f t="shared" si="219"/>
        <v>25183.596306068601</v>
      </c>
      <c r="R924" s="18">
        <f t="shared" si="220"/>
        <v>0.96010660716998097</v>
      </c>
      <c r="S924" s="18" t="str">
        <f t="shared" si="221"/>
        <v>Moderate Borrower</v>
      </c>
      <c r="T924" s="3">
        <v>48</v>
      </c>
      <c r="U924" s="3">
        <f t="shared" si="222"/>
        <v>48</v>
      </c>
      <c r="V924" s="5" t="s">
        <v>22</v>
      </c>
      <c r="W924" s="5" t="s">
        <v>30</v>
      </c>
      <c r="X924" s="4">
        <v>589</v>
      </c>
      <c r="Y924" s="18">
        <v>0.26072889399999999</v>
      </c>
      <c r="Z924" s="5" t="s">
        <v>28</v>
      </c>
      <c r="AA924" s="3">
        <v>28</v>
      </c>
      <c r="AB924" s="4">
        <v>1995</v>
      </c>
      <c r="AC924" s="4">
        <v>2185.833333</v>
      </c>
      <c r="AD924" s="4" t="str">
        <f t="shared" si="223"/>
        <v>Low Income</v>
      </c>
      <c r="AE924" s="4">
        <v>60565</v>
      </c>
      <c r="AF924" s="18">
        <v>0.242077337</v>
      </c>
      <c r="AG924" s="3">
        <v>0</v>
      </c>
      <c r="AH924" s="3">
        <v>53</v>
      </c>
      <c r="AI924" s="2" t="str">
        <f t="shared" si="224"/>
        <v>Medium Risk</v>
      </c>
    </row>
    <row r="925" spans="1:35" x14ac:dyDescent="0.25">
      <c r="A925" s="6">
        <v>44024</v>
      </c>
      <c r="B925" s="3">
        <v>31</v>
      </c>
      <c r="C925" s="3" t="str">
        <f t="shared" si="210"/>
        <v>Mid</v>
      </c>
      <c r="D925" s="4">
        <v>55082</v>
      </c>
      <c r="E925" s="4">
        <f t="shared" si="211"/>
        <v>55082</v>
      </c>
      <c r="F925" s="3">
        <v>542</v>
      </c>
      <c r="G925" s="3">
        <f t="shared" si="212"/>
        <v>542</v>
      </c>
      <c r="H925" s="3" t="str">
        <f t="shared" si="213"/>
        <v>Fair</v>
      </c>
      <c r="I925" s="5" t="s">
        <v>20</v>
      </c>
      <c r="J925" s="2" t="str">
        <f t="shared" si="214"/>
        <v>Employed</v>
      </c>
      <c r="K925" s="2" t="str">
        <f t="shared" si="215"/>
        <v>Employed</v>
      </c>
      <c r="L925" s="2" t="str">
        <f t="shared" si="216"/>
        <v>Employed</v>
      </c>
      <c r="M925" s="5" t="s">
        <v>29</v>
      </c>
      <c r="N925" s="2" t="str">
        <f t="shared" si="217"/>
        <v>Bachelor</v>
      </c>
      <c r="O925" s="2" t="str">
        <f t="shared" si="218"/>
        <v>Bachelor</v>
      </c>
      <c r="P925" s="4">
        <v>32621</v>
      </c>
      <c r="Q925" s="4">
        <f t="shared" si="219"/>
        <v>32621</v>
      </c>
      <c r="R925" s="18">
        <f t="shared" si="220"/>
        <v>0.59222613557968118</v>
      </c>
      <c r="S925" s="18" t="str">
        <f t="shared" si="221"/>
        <v>Moderate Borrower</v>
      </c>
      <c r="T925" s="3">
        <v>72</v>
      </c>
      <c r="U925" s="3">
        <f t="shared" si="222"/>
        <v>72</v>
      </c>
      <c r="V925" s="5" t="s">
        <v>35</v>
      </c>
      <c r="W925" s="5" t="s">
        <v>27</v>
      </c>
      <c r="X925" s="4">
        <v>474</v>
      </c>
      <c r="Y925" s="18">
        <v>0.337756744</v>
      </c>
      <c r="Z925" s="5" t="s">
        <v>31</v>
      </c>
      <c r="AA925" s="3">
        <v>22</v>
      </c>
      <c r="AB925" s="4">
        <v>726</v>
      </c>
      <c r="AC925" s="4">
        <v>4590.1666670000004</v>
      </c>
      <c r="AD925" s="4" t="str">
        <f t="shared" si="223"/>
        <v>Low Income</v>
      </c>
      <c r="AE925" s="4">
        <v>80854</v>
      </c>
      <c r="AF925" s="18">
        <v>0.28312886599999998</v>
      </c>
      <c r="AG925" s="3">
        <v>0</v>
      </c>
      <c r="AH925" s="3">
        <v>51</v>
      </c>
      <c r="AI925" s="2" t="str">
        <f t="shared" si="224"/>
        <v>Medium Risk</v>
      </c>
    </row>
    <row r="926" spans="1:35" x14ac:dyDescent="0.25">
      <c r="A926" s="6">
        <v>44025</v>
      </c>
      <c r="B926" s="3">
        <v>54</v>
      </c>
      <c r="C926" s="3" t="str">
        <f t="shared" si="210"/>
        <v>Senior</v>
      </c>
      <c r="D926" s="4">
        <v>74215</v>
      </c>
      <c r="E926" s="4">
        <f t="shared" si="211"/>
        <v>74215</v>
      </c>
      <c r="F926" s="3">
        <v>638</v>
      </c>
      <c r="G926" s="3">
        <f t="shared" si="212"/>
        <v>638</v>
      </c>
      <c r="H926" s="3" t="str">
        <f t="shared" si="213"/>
        <v>Good</v>
      </c>
      <c r="I926" s="5" t="s">
        <v>20</v>
      </c>
      <c r="J926" s="2" t="str">
        <f t="shared" si="214"/>
        <v>Employed</v>
      </c>
      <c r="K926" s="2" t="str">
        <f t="shared" si="215"/>
        <v>Employed</v>
      </c>
      <c r="L926" s="2" t="str">
        <f t="shared" si="216"/>
        <v>Employed</v>
      </c>
      <c r="M926" s="5" t="s">
        <v>29</v>
      </c>
      <c r="N926" s="2" t="str">
        <f t="shared" si="217"/>
        <v>Bachelor</v>
      </c>
      <c r="O926" s="2" t="str">
        <f t="shared" si="218"/>
        <v>Bachelor</v>
      </c>
      <c r="Q926" s="4">
        <f t="shared" si="219"/>
        <v>25386.350427350426</v>
      </c>
      <c r="R926" s="18">
        <f t="shared" si="220"/>
        <v>0.34206495219767469</v>
      </c>
      <c r="S926" s="18" t="str">
        <f t="shared" si="221"/>
        <v>Conservative Borrower</v>
      </c>
      <c r="T926" s="3">
        <v>84</v>
      </c>
      <c r="U926" s="3">
        <f t="shared" si="222"/>
        <v>84</v>
      </c>
      <c r="V926" s="5" t="s">
        <v>26</v>
      </c>
      <c r="W926" s="5" t="s">
        <v>30</v>
      </c>
      <c r="X926" s="4">
        <v>607</v>
      </c>
      <c r="Y926" s="18">
        <v>0.48006744899999998</v>
      </c>
      <c r="Z926" s="5" t="s">
        <v>24</v>
      </c>
      <c r="AA926" s="3">
        <v>24</v>
      </c>
      <c r="AB926" s="4">
        <v>94</v>
      </c>
      <c r="AC926" s="4">
        <v>6184.5833329999996</v>
      </c>
      <c r="AD926" s="4" t="str">
        <f t="shared" si="223"/>
        <v>Medium Income</v>
      </c>
      <c r="AE926" s="4">
        <v>10538</v>
      </c>
      <c r="AF926" s="18">
        <v>0.23668420200000001</v>
      </c>
      <c r="AG926" s="3">
        <v>0</v>
      </c>
      <c r="AH926" s="3">
        <v>54</v>
      </c>
      <c r="AI926" s="2" t="str">
        <f t="shared" si="224"/>
        <v>Medium Risk</v>
      </c>
    </row>
    <row r="927" spans="1:35" x14ac:dyDescent="0.25">
      <c r="A927" s="6">
        <v>44026</v>
      </c>
      <c r="B927" s="3">
        <v>21</v>
      </c>
      <c r="C927" s="3" t="str">
        <f t="shared" si="210"/>
        <v>Young</v>
      </c>
      <c r="D927" s="4">
        <v>52859</v>
      </c>
      <c r="E927" s="4">
        <f t="shared" si="211"/>
        <v>52859</v>
      </c>
      <c r="F927" s="3">
        <v>571</v>
      </c>
      <c r="G927" s="3">
        <f t="shared" si="212"/>
        <v>571</v>
      </c>
      <c r="H927" s="3" t="str">
        <f t="shared" si="213"/>
        <v>Good</v>
      </c>
      <c r="J927" s="2" t="str">
        <f t="shared" si="214"/>
        <v/>
      </c>
      <c r="K927" s="2" t="str">
        <f t="shared" si="215"/>
        <v/>
      </c>
      <c r="L927" s="2" t="str">
        <f t="shared" si="216"/>
        <v>Employed</v>
      </c>
      <c r="M927" s="5" t="s">
        <v>32</v>
      </c>
      <c r="N927" s="2" t="str">
        <f t="shared" si="217"/>
        <v>High School</v>
      </c>
      <c r="O927" s="2" t="str">
        <f t="shared" si="218"/>
        <v>High School</v>
      </c>
      <c r="P927" s="4">
        <v>26984</v>
      </c>
      <c r="Q927" s="4">
        <f t="shared" si="219"/>
        <v>26984</v>
      </c>
      <c r="R927" s="18">
        <f t="shared" si="220"/>
        <v>0.51049017196693092</v>
      </c>
      <c r="S927" s="18" t="str">
        <f t="shared" si="221"/>
        <v>Moderate Borrower</v>
      </c>
      <c r="T927" s="3">
        <v>12</v>
      </c>
      <c r="U927" s="3">
        <f t="shared" si="222"/>
        <v>12</v>
      </c>
      <c r="V927" s="5" t="s">
        <v>22</v>
      </c>
      <c r="W927" s="5" t="s">
        <v>27</v>
      </c>
      <c r="X927" s="4">
        <v>261</v>
      </c>
      <c r="Y927" s="18">
        <v>0.464761119</v>
      </c>
      <c r="Z927" s="5" t="s">
        <v>24</v>
      </c>
      <c r="AA927" s="3">
        <v>20</v>
      </c>
      <c r="AB927" s="4">
        <v>1336</v>
      </c>
      <c r="AC927" s="4">
        <v>4404.9166670000004</v>
      </c>
      <c r="AD927" s="4" t="str">
        <f t="shared" si="223"/>
        <v>Low Income</v>
      </c>
      <c r="AE927" s="4">
        <v>85761</v>
      </c>
      <c r="AF927" s="18">
        <v>0.16518720000000001</v>
      </c>
      <c r="AG927" s="3">
        <v>0</v>
      </c>
      <c r="AH927" s="3">
        <v>55</v>
      </c>
      <c r="AI927" s="2" t="str">
        <f t="shared" si="224"/>
        <v>High Risk</v>
      </c>
    </row>
    <row r="928" spans="1:35" x14ac:dyDescent="0.25">
      <c r="A928" s="6">
        <v>44027</v>
      </c>
      <c r="B928" s="3">
        <v>33</v>
      </c>
      <c r="C928" s="3" t="str">
        <f t="shared" si="210"/>
        <v>Mid</v>
      </c>
      <c r="D928" s="4">
        <v>53732</v>
      </c>
      <c r="E928" s="4">
        <f t="shared" si="211"/>
        <v>53732</v>
      </c>
      <c r="F928" s="3">
        <v>492</v>
      </c>
      <c r="G928" s="3">
        <f t="shared" si="212"/>
        <v>492</v>
      </c>
      <c r="H928" s="3" t="str">
        <f t="shared" si="213"/>
        <v>Fair</v>
      </c>
      <c r="I928" s="5" t="s">
        <v>20</v>
      </c>
      <c r="J928" s="2" t="str">
        <f t="shared" si="214"/>
        <v>Employed</v>
      </c>
      <c r="K928" s="2" t="str">
        <f t="shared" si="215"/>
        <v>Employed</v>
      </c>
      <c r="L928" s="2" t="str">
        <f t="shared" si="216"/>
        <v>Employed</v>
      </c>
      <c r="M928" s="5" t="s">
        <v>32</v>
      </c>
      <c r="N928" s="2" t="str">
        <f t="shared" si="217"/>
        <v>High School</v>
      </c>
      <c r="O928" s="2" t="str">
        <f t="shared" si="218"/>
        <v>High School</v>
      </c>
      <c r="P928" s="4">
        <v>20640</v>
      </c>
      <c r="Q928" s="4">
        <f t="shared" si="219"/>
        <v>20640</v>
      </c>
      <c r="R928" s="18">
        <f t="shared" si="220"/>
        <v>0.38412863842775252</v>
      </c>
      <c r="S928" s="18" t="str">
        <f t="shared" si="221"/>
        <v>Conservative Borrower</v>
      </c>
      <c r="T928" s="3">
        <v>72</v>
      </c>
      <c r="U928" s="3">
        <f t="shared" si="222"/>
        <v>72</v>
      </c>
      <c r="V928" s="5" t="s">
        <v>22</v>
      </c>
      <c r="W928" s="5" t="s">
        <v>30</v>
      </c>
      <c r="X928" s="4">
        <v>632</v>
      </c>
      <c r="Y928" s="18">
        <v>0.13338808799999999</v>
      </c>
      <c r="Z928" s="5" t="s">
        <v>24</v>
      </c>
      <c r="AA928" s="3">
        <v>33</v>
      </c>
      <c r="AB928" s="4">
        <v>2680</v>
      </c>
      <c r="AC928" s="4">
        <v>4477.6666670000004</v>
      </c>
      <c r="AD928" s="4" t="str">
        <f t="shared" si="223"/>
        <v>Low Income</v>
      </c>
      <c r="AE928" s="4">
        <v>10154</v>
      </c>
      <c r="AF928" s="18">
        <v>0.27471114699999999</v>
      </c>
      <c r="AG928" s="3">
        <v>0</v>
      </c>
      <c r="AH928" s="3">
        <v>56</v>
      </c>
      <c r="AI928" s="2" t="str">
        <f t="shared" si="224"/>
        <v>High Risk</v>
      </c>
    </row>
    <row r="929" spans="1:35" x14ac:dyDescent="0.25">
      <c r="A929" s="6">
        <v>44028</v>
      </c>
      <c r="B929" s="3">
        <v>44</v>
      </c>
      <c r="C929" s="3" t="str">
        <f t="shared" si="210"/>
        <v>Senior</v>
      </c>
      <c r="D929" s="4">
        <v>44997</v>
      </c>
      <c r="E929" s="4">
        <f t="shared" si="211"/>
        <v>44997</v>
      </c>
      <c r="F929" s="3">
        <v>567</v>
      </c>
      <c r="G929" s="3">
        <f t="shared" si="212"/>
        <v>567</v>
      </c>
      <c r="H929" s="3" t="str">
        <f t="shared" si="213"/>
        <v>Good</v>
      </c>
      <c r="I929" s="5" t="s">
        <v>20</v>
      </c>
      <c r="J929" s="2" t="str">
        <f t="shared" si="214"/>
        <v>Employed</v>
      </c>
      <c r="K929" s="2" t="str">
        <f t="shared" si="215"/>
        <v>Employed</v>
      </c>
      <c r="L929" s="2" t="str">
        <f t="shared" si="216"/>
        <v>Employed</v>
      </c>
      <c r="M929" s="5" t="s">
        <v>29</v>
      </c>
      <c r="N929" s="2" t="str">
        <f t="shared" si="217"/>
        <v>Bachelor</v>
      </c>
      <c r="O929" s="2" t="str">
        <f t="shared" si="218"/>
        <v>Bachelor</v>
      </c>
      <c r="P929" s="4">
        <v>16101</v>
      </c>
      <c r="Q929" s="4">
        <f t="shared" si="219"/>
        <v>16101</v>
      </c>
      <c r="R929" s="18">
        <f t="shared" si="220"/>
        <v>0.35782385492366159</v>
      </c>
      <c r="S929" s="18" t="str">
        <f t="shared" si="221"/>
        <v>Conservative Borrower</v>
      </c>
      <c r="T929" s="3">
        <v>72</v>
      </c>
      <c r="U929" s="3">
        <f t="shared" si="222"/>
        <v>72</v>
      </c>
      <c r="V929" s="5" t="s">
        <v>35</v>
      </c>
      <c r="W929" s="5" t="s">
        <v>27</v>
      </c>
      <c r="X929" s="4">
        <v>391</v>
      </c>
      <c r="Y929" s="18">
        <v>0.27093952500000001</v>
      </c>
      <c r="Z929" s="5" t="s">
        <v>38</v>
      </c>
      <c r="AA929" s="3">
        <v>24</v>
      </c>
      <c r="AB929" s="4">
        <v>1236</v>
      </c>
      <c r="AC929" s="4">
        <v>3749.75</v>
      </c>
      <c r="AD929" s="4" t="str">
        <f t="shared" si="223"/>
        <v>Low Income</v>
      </c>
      <c r="AE929" s="4">
        <v>1858</v>
      </c>
      <c r="AF929" s="18">
        <v>0.23119905299999999</v>
      </c>
      <c r="AG929" s="3">
        <v>0</v>
      </c>
      <c r="AH929" s="3">
        <v>65</v>
      </c>
      <c r="AI929" s="2" t="str">
        <f t="shared" si="224"/>
        <v>High Risk</v>
      </c>
    </row>
    <row r="930" spans="1:35" x14ac:dyDescent="0.25">
      <c r="A930" s="6">
        <v>44029</v>
      </c>
      <c r="B930" s="3">
        <v>58</v>
      </c>
      <c r="C930" s="3" t="str">
        <f t="shared" si="210"/>
        <v>Senior</v>
      </c>
      <c r="D930" s="4">
        <v>51640</v>
      </c>
      <c r="E930" s="4">
        <f t="shared" si="211"/>
        <v>51640</v>
      </c>
      <c r="F930" s="3">
        <v>494</v>
      </c>
      <c r="G930" s="3">
        <f t="shared" si="212"/>
        <v>494</v>
      </c>
      <c r="H930" s="3" t="str">
        <f t="shared" si="213"/>
        <v>Fair</v>
      </c>
      <c r="J930" s="2" t="str">
        <f t="shared" si="214"/>
        <v/>
      </c>
      <c r="K930" s="2" t="str">
        <f t="shared" si="215"/>
        <v/>
      </c>
      <c r="L930" s="2" t="str">
        <f t="shared" si="216"/>
        <v>Employed</v>
      </c>
      <c r="M930" s="5" t="s">
        <v>29</v>
      </c>
      <c r="N930" s="2" t="str">
        <f t="shared" si="217"/>
        <v>Bachelor</v>
      </c>
      <c r="O930" s="2" t="str">
        <f t="shared" si="218"/>
        <v>Bachelor</v>
      </c>
      <c r="P930" s="4">
        <v>15605</v>
      </c>
      <c r="Q930" s="4">
        <f t="shared" si="219"/>
        <v>15605</v>
      </c>
      <c r="R930" s="18">
        <f t="shared" si="220"/>
        <v>0.30218822618125485</v>
      </c>
      <c r="S930" s="18" t="str">
        <f t="shared" si="221"/>
        <v>Conservative Borrower</v>
      </c>
      <c r="T930" s="3">
        <v>12</v>
      </c>
      <c r="U930" s="3">
        <f t="shared" si="222"/>
        <v>12</v>
      </c>
      <c r="V930" s="5" t="s">
        <v>35</v>
      </c>
      <c r="W930" s="5" t="s">
        <v>30</v>
      </c>
      <c r="X930" s="4">
        <v>436</v>
      </c>
      <c r="Y930" s="18">
        <v>0.38565128799999998</v>
      </c>
      <c r="Z930" s="5" t="s">
        <v>31</v>
      </c>
      <c r="AA930" s="3">
        <v>26</v>
      </c>
      <c r="AB930" s="4">
        <v>2045</v>
      </c>
      <c r="AC930" s="4">
        <v>4303.3333329999996</v>
      </c>
      <c r="AD930" s="4" t="str">
        <f t="shared" si="223"/>
        <v>Low Income</v>
      </c>
      <c r="AE930" s="4">
        <v>67476</v>
      </c>
      <c r="AF930" s="18">
        <v>0.240109187</v>
      </c>
      <c r="AG930" s="3">
        <v>0</v>
      </c>
      <c r="AH930" s="3">
        <v>64</v>
      </c>
      <c r="AI930" s="2" t="str">
        <f t="shared" si="224"/>
        <v>High Risk</v>
      </c>
    </row>
    <row r="931" spans="1:35" x14ac:dyDescent="0.25">
      <c r="A931" s="6">
        <v>44030</v>
      </c>
      <c r="B931" s="3">
        <v>39</v>
      </c>
      <c r="C931" s="3" t="str">
        <f t="shared" si="210"/>
        <v>Mid</v>
      </c>
      <c r="D931" s="4">
        <v>43350</v>
      </c>
      <c r="E931" s="4">
        <f t="shared" si="211"/>
        <v>43350</v>
      </c>
      <c r="F931" s="3">
        <v>554</v>
      </c>
      <c r="G931" s="3">
        <f t="shared" si="212"/>
        <v>554</v>
      </c>
      <c r="H931" s="3" t="str">
        <f t="shared" si="213"/>
        <v>Good</v>
      </c>
      <c r="I931" s="5" t="s">
        <v>45</v>
      </c>
      <c r="J931" s="2" t="str">
        <f t="shared" si="214"/>
        <v>Unemployed</v>
      </c>
      <c r="K931" s="2" t="str">
        <f t="shared" si="215"/>
        <v>Unemployed</v>
      </c>
      <c r="L931" s="2" t="str">
        <f t="shared" si="216"/>
        <v>Unemployed</v>
      </c>
      <c r="M931" s="5" t="s">
        <v>41</v>
      </c>
      <c r="N931" s="2" t="str">
        <f t="shared" si="217"/>
        <v>Doctorate</v>
      </c>
      <c r="O931" s="2" t="str">
        <f t="shared" si="218"/>
        <v>Doctorate</v>
      </c>
      <c r="P931" s="4">
        <v>13925</v>
      </c>
      <c r="Q931" s="4">
        <f t="shared" si="219"/>
        <v>13925</v>
      </c>
      <c r="R931" s="18">
        <f t="shared" si="220"/>
        <v>0.32122260668973474</v>
      </c>
      <c r="S931" s="18" t="str">
        <f t="shared" si="221"/>
        <v>Conservative Borrower</v>
      </c>
      <c r="T931" s="3">
        <v>96</v>
      </c>
      <c r="U931" s="3">
        <f t="shared" si="222"/>
        <v>96</v>
      </c>
      <c r="V931" s="5" t="s">
        <v>22</v>
      </c>
      <c r="W931" s="5" t="s">
        <v>30</v>
      </c>
      <c r="X931" s="4">
        <v>607</v>
      </c>
      <c r="Y931" s="18">
        <v>0.189186406</v>
      </c>
      <c r="Z931" s="5" t="s">
        <v>24</v>
      </c>
      <c r="AA931" s="3">
        <v>24</v>
      </c>
      <c r="AB931" s="4">
        <v>423</v>
      </c>
      <c r="AC931" s="4">
        <v>3612.5</v>
      </c>
      <c r="AD931" s="4" t="str">
        <f t="shared" si="223"/>
        <v>Low Income</v>
      </c>
      <c r="AE931" s="4">
        <v>112549</v>
      </c>
      <c r="AF931" s="18">
        <v>0.22671512299999999</v>
      </c>
      <c r="AG931" s="3">
        <v>0</v>
      </c>
      <c r="AH931" s="3">
        <v>51</v>
      </c>
      <c r="AI931" s="2" t="str">
        <f t="shared" si="224"/>
        <v>Medium Risk</v>
      </c>
    </row>
    <row r="932" spans="1:35" x14ac:dyDescent="0.25">
      <c r="A932" s="6">
        <v>44031</v>
      </c>
      <c r="B932" s="3">
        <v>33</v>
      </c>
      <c r="C932" s="3" t="str">
        <f t="shared" si="210"/>
        <v>Mid</v>
      </c>
      <c r="D932" s="4">
        <v>34063</v>
      </c>
      <c r="E932" s="4">
        <f t="shared" si="211"/>
        <v>34063</v>
      </c>
      <c r="F932" s="3">
        <v>428</v>
      </c>
      <c r="G932" s="3">
        <f t="shared" si="212"/>
        <v>428</v>
      </c>
      <c r="H932" s="3" t="str">
        <f t="shared" si="213"/>
        <v>Poor</v>
      </c>
      <c r="I932" s="5" t="s">
        <v>20</v>
      </c>
      <c r="J932" s="2" t="str">
        <f t="shared" si="214"/>
        <v>Employed</v>
      </c>
      <c r="K932" s="2" t="str">
        <f t="shared" si="215"/>
        <v>Employed</v>
      </c>
      <c r="L932" s="2" t="str">
        <f t="shared" si="216"/>
        <v>Employed</v>
      </c>
      <c r="M932" s="5" t="s">
        <v>21</v>
      </c>
      <c r="N932" s="2" t="str">
        <f t="shared" si="217"/>
        <v>Master</v>
      </c>
      <c r="O932" s="2" t="str">
        <f t="shared" si="218"/>
        <v>Master</v>
      </c>
      <c r="P932" s="4">
        <v>18291</v>
      </c>
      <c r="Q932" s="4">
        <f t="shared" si="219"/>
        <v>18291</v>
      </c>
      <c r="R932" s="18">
        <f t="shared" si="220"/>
        <v>0.53697560402783073</v>
      </c>
      <c r="S932" s="18" t="str">
        <f t="shared" si="221"/>
        <v>Moderate Borrower</v>
      </c>
      <c r="T932" s="3">
        <v>36</v>
      </c>
      <c r="U932" s="3">
        <f t="shared" si="222"/>
        <v>36</v>
      </c>
      <c r="V932" s="5" t="s">
        <v>26</v>
      </c>
      <c r="W932" s="5" t="s">
        <v>30</v>
      </c>
      <c r="X932" s="4">
        <v>513</v>
      </c>
      <c r="Y932" s="18">
        <v>0.37933376000000002</v>
      </c>
      <c r="Z932" s="5" t="s">
        <v>28</v>
      </c>
      <c r="AA932" s="3">
        <v>36</v>
      </c>
      <c r="AB932" s="4">
        <v>4946</v>
      </c>
      <c r="AC932" s="4">
        <v>2838.583333</v>
      </c>
      <c r="AD932" s="4" t="str">
        <f t="shared" si="223"/>
        <v>Low Income</v>
      </c>
      <c r="AE932" s="4">
        <v>13006</v>
      </c>
      <c r="AF932" s="18">
        <v>0.33916580200000002</v>
      </c>
      <c r="AG932" s="3">
        <v>0</v>
      </c>
      <c r="AH932" s="3">
        <v>57</v>
      </c>
      <c r="AI932" s="2" t="str">
        <f t="shared" si="224"/>
        <v>High Risk</v>
      </c>
    </row>
    <row r="933" spans="1:35" x14ac:dyDescent="0.25">
      <c r="A933" s="6">
        <v>44032</v>
      </c>
      <c r="B933" s="3">
        <v>62</v>
      </c>
      <c r="C933" s="3" t="str">
        <f t="shared" si="210"/>
        <v>Old</v>
      </c>
      <c r="D933" s="4">
        <v>87307</v>
      </c>
      <c r="E933" s="4">
        <f t="shared" si="211"/>
        <v>87307</v>
      </c>
      <c r="F933" s="3">
        <v>628</v>
      </c>
      <c r="G933" s="3">
        <f t="shared" si="212"/>
        <v>628</v>
      </c>
      <c r="H933" s="3" t="str">
        <f t="shared" si="213"/>
        <v>Good</v>
      </c>
      <c r="I933" s="5" t="s">
        <v>20</v>
      </c>
      <c r="J933" s="2" t="str">
        <f t="shared" si="214"/>
        <v>Employed</v>
      </c>
      <c r="K933" s="2" t="str">
        <f t="shared" si="215"/>
        <v>Employed</v>
      </c>
      <c r="L933" s="2" t="str">
        <f t="shared" si="216"/>
        <v>Employed</v>
      </c>
      <c r="M933" s="5" t="s">
        <v>21</v>
      </c>
      <c r="N933" s="2" t="str">
        <f t="shared" si="217"/>
        <v>Master</v>
      </c>
      <c r="O933" s="2" t="str">
        <f t="shared" si="218"/>
        <v>Master</v>
      </c>
      <c r="P933" s="4">
        <v>16604</v>
      </c>
      <c r="Q933" s="4">
        <f t="shared" si="219"/>
        <v>16604</v>
      </c>
      <c r="R933" s="18">
        <f t="shared" si="220"/>
        <v>0.19017948159941356</v>
      </c>
      <c r="S933" s="18" t="str">
        <f t="shared" si="221"/>
        <v>Conservative Borrower</v>
      </c>
      <c r="T933" s="3">
        <v>72</v>
      </c>
      <c r="U933" s="3">
        <f t="shared" si="222"/>
        <v>72</v>
      </c>
      <c r="V933" s="5" t="s">
        <v>22</v>
      </c>
      <c r="W933" s="5" t="s">
        <v>27</v>
      </c>
      <c r="X933" s="4">
        <v>976</v>
      </c>
      <c r="Y933" s="18">
        <v>0.51911051100000005</v>
      </c>
      <c r="Z933" s="5" t="s">
        <v>31</v>
      </c>
      <c r="AA933" s="3">
        <v>29</v>
      </c>
      <c r="AB933" s="4">
        <v>694</v>
      </c>
      <c r="AC933" s="4">
        <v>7275.5833329999996</v>
      </c>
      <c r="AD933" s="4" t="str">
        <f t="shared" si="223"/>
        <v>Medium Income</v>
      </c>
      <c r="AE933" s="4">
        <v>40480</v>
      </c>
      <c r="AF933" s="18">
        <v>0.246646538</v>
      </c>
      <c r="AG933" s="3">
        <v>0</v>
      </c>
      <c r="AH933" s="3">
        <v>53</v>
      </c>
      <c r="AI933" s="2" t="str">
        <f t="shared" si="224"/>
        <v>Medium Risk</v>
      </c>
    </row>
    <row r="934" spans="1:35" x14ac:dyDescent="0.25">
      <c r="A934" s="6">
        <v>44033</v>
      </c>
      <c r="B934" s="3">
        <v>22</v>
      </c>
      <c r="C934" s="3" t="str">
        <f t="shared" si="210"/>
        <v>Young</v>
      </c>
      <c r="D934" s="4">
        <v>15130</v>
      </c>
      <c r="E934" s="4">
        <f t="shared" si="211"/>
        <v>15130</v>
      </c>
      <c r="F934" s="3">
        <v>599</v>
      </c>
      <c r="G934" s="3">
        <f t="shared" si="212"/>
        <v>599</v>
      </c>
      <c r="H934" s="3" t="str">
        <f t="shared" si="213"/>
        <v>Good</v>
      </c>
      <c r="J934" s="2" t="str">
        <f t="shared" si="214"/>
        <v/>
      </c>
      <c r="K934" s="2" t="str">
        <f t="shared" si="215"/>
        <v/>
      </c>
      <c r="L934" s="2" t="str">
        <f t="shared" si="216"/>
        <v>Employed</v>
      </c>
      <c r="M934" s="5" t="s">
        <v>29</v>
      </c>
      <c r="N934" s="2" t="str">
        <f t="shared" si="217"/>
        <v>Bachelor</v>
      </c>
      <c r="O934" s="2" t="str">
        <f t="shared" si="218"/>
        <v>Bachelor</v>
      </c>
      <c r="P934" s="4">
        <v>22821</v>
      </c>
      <c r="Q934" s="4">
        <f t="shared" si="219"/>
        <v>22821</v>
      </c>
      <c r="R934" s="18">
        <f t="shared" si="220"/>
        <v>1.5083278255122274</v>
      </c>
      <c r="S934" s="18" t="str">
        <f t="shared" si="221"/>
        <v>Aggressive Borrower</v>
      </c>
      <c r="T934" s="3">
        <v>48</v>
      </c>
      <c r="U934" s="3">
        <f t="shared" si="222"/>
        <v>48</v>
      </c>
      <c r="V934" s="5" t="s">
        <v>44</v>
      </c>
      <c r="W934" s="5" t="s">
        <v>30</v>
      </c>
      <c r="X934" s="4">
        <v>606</v>
      </c>
      <c r="Y934" s="18">
        <v>0.37287020900000001</v>
      </c>
      <c r="Z934" s="5" t="s">
        <v>28</v>
      </c>
      <c r="AA934" s="3">
        <v>26</v>
      </c>
      <c r="AB934" s="4">
        <v>873</v>
      </c>
      <c r="AC934" s="4">
        <v>1260.833333</v>
      </c>
      <c r="AD934" s="4" t="str">
        <f t="shared" si="223"/>
        <v>Low Income</v>
      </c>
      <c r="AE934" s="4">
        <v>49910</v>
      </c>
      <c r="AF934" s="18">
        <v>0.23039409799999999</v>
      </c>
      <c r="AG934" s="3">
        <v>0</v>
      </c>
      <c r="AH934" s="3">
        <v>71</v>
      </c>
      <c r="AI934" s="2" t="str">
        <f t="shared" si="224"/>
        <v>Very High Risk</v>
      </c>
    </row>
    <row r="935" spans="1:35" x14ac:dyDescent="0.25">
      <c r="A935" s="6">
        <v>44034</v>
      </c>
      <c r="B935" s="3">
        <v>18</v>
      </c>
      <c r="C935" s="3" t="str">
        <f t="shared" si="210"/>
        <v>Young</v>
      </c>
      <c r="D935" s="4">
        <v>143933</v>
      </c>
      <c r="E935" s="4">
        <f t="shared" si="211"/>
        <v>143933</v>
      </c>
      <c r="G935" s="3">
        <f t="shared" si="212"/>
        <v>568.61417322834643</v>
      </c>
      <c r="H935" s="3" t="str">
        <f t="shared" si="213"/>
        <v>Good</v>
      </c>
      <c r="I935" s="5" t="s">
        <v>45</v>
      </c>
      <c r="J935" s="2" t="str">
        <f t="shared" si="214"/>
        <v>Unemployed</v>
      </c>
      <c r="K935" s="2" t="str">
        <f t="shared" si="215"/>
        <v>Unemployed</v>
      </c>
      <c r="L935" s="2" t="str">
        <f t="shared" si="216"/>
        <v>Unemployed</v>
      </c>
      <c r="M935" s="5" t="s">
        <v>32</v>
      </c>
      <c r="N935" s="2" t="str">
        <f t="shared" si="217"/>
        <v>High School</v>
      </c>
      <c r="O935" s="2" t="str">
        <f t="shared" si="218"/>
        <v>High School</v>
      </c>
      <c r="P935" s="4">
        <v>26569</v>
      </c>
      <c r="Q935" s="4">
        <f t="shared" si="219"/>
        <v>26569</v>
      </c>
      <c r="R935" s="18">
        <f t="shared" si="220"/>
        <v>0.18459283138682581</v>
      </c>
      <c r="S935" s="18" t="str">
        <f t="shared" si="221"/>
        <v>Conservative Borrower</v>
      </c>
      <c r="T935" s="3">
        <v>84</v>
      </c>
      <c r="U935" s="3">
        <f t="shared" si="222"/>
        <v>84</v>
      </c>
      <c r="V935" s="5" t="s">
        <v>22</v>
      </c>
      <c r="W935" s="5" t="s">
        <v>30</v>
      </c>
      <c r="X935" s="4">
        <v>368</v>
      </c>
      <c r="Y935" s="18">
        <v>0.601403668</v>
      </c>
      <c r="Z935" s="5" t="s">
        <v>31</v>
      </c>
      <c r="AA935" s="3">
        <v>19</v>
      </c>
      <c r="AB935" s="4">
        <v>1254</v>
      </c>
      <c r="AC935" s="4">
        <v>11994.416670000001</v>
      </c>
      <c r="AD935" s="4" t="str">
        <f t="shared" si="223"/>
        <v>Medium Income</v>
      </c>
      <c r="AE935" s="4">
        <v>44739</v>
      </c>
      <c r="AF935" s="18">
        <v>0.21384150299999999</v>
      </c>
      <c r="AG935" s="3">
        <v>1</v>
      </c>
      <c r="AH935" s="3">
        <v>46.4</v>
      </c>
      <c r="AI935" s="2" t="str">
        <f t="shared" si="224"/>
        <v>Medium Risk</v>
      </c>
    </row>
    <row r="936" spans="1:35" x14ac:dyDescent="0.25">
      <c r="A936" s="6">
        <v>44035</v>
      </c>
      <c r="B936" s="3">
        <v>45</v>
      </c>
      <c r="C936" s="3" t="str">
        <f t="shared" si="210"/>
        <v>Senior</v>
      </c>
      <c r="D936" s="4">
        <v>197517</v>
      </c>
      <c r="E936" s="4">
        <f t="shared" si="211"/>
        <v>197517</v>
      </c>
      <c r="F936" s="3">
        <v>591</v>
      </c>
      <c r="G936" s="3">
        <f t="shared" si="212"/>
        <v>591</v>
      </c>
      <c r="H936" s="3" t="str">
        <f t="shared" si="213"/>
        <v>Good</v>
      </c>
      <c r="I936" s="5" t="s">
        <v>20</v>
      </c>
      <c r="J936" s="2" t="str">
        <f t="shared" si="214"/>
        <v>Employed</v>
      </c>
      <c r="K936" s="2" t="str">
        <f t="shared" si="215"/>
        <v>Employed</v>
      </c>
      <c r="L936" s="2" t="str">
        <f t="shared" si="216"/>
        <v>Employed</v>
      </c>
      <c r="M936" s="5" t="s">
        <v>21</v>
      </c>
      <c r="N936" s="2" t="str">
        <f t="shared" si="217"/>
        <v>Master</v>
      </c>
      <c r="O936" s="2" t="str">
        <f t="shared" si="218"/>
        <v>Master</v>
      </c>
      <c r="P936" s="4">
        <v>31742</v>
      </c>
      <c r="Q936" s="4">
        <f t="shared" si="219"/>
        <v>31742</v>
      </c>
      <c r="R936" s="18">
        <f t="shared" si="220"/>
        <v>0.16070515449303097</v>
      </c>
      <c r="S936" s="18" t="str">
        <f t="shared" si="221"/>
        <v>Conservative Borrower</v>
      </c>
      <c r="T936" s="3">
        <v>60</v>
      </c>
      <c r="U936" s="3">
        <f t="shared" si="222"/>
        <v>60</v>
      </c>
      <c r="V936" s="5" t="s">
        <v>22</v>
      </c>
      <c r="W936" s="5" t="s">
        <v>27</v>
      </c>
      <c r="X936" s="4">
        <v>601</v>
      </c>
      <c r="Y936" s="18">
        <v>0.109969654</v>
      </c>
      <c r="Z936" s="5" t="s">
        <v>24</v>
      </c>
      <c r="AA936" s="3">
        <v>20</v>
      </c>
      <c r="AB936" s="4">
        <v>746</v>
      </c>
      <c r="AC936" s="4">
        <v>16459.75</v>
      </c>
      <c r="AD936" s="4" t="str">
        <f t="shared" si="223"/>
        <v>High Income</v>
      </c>
      <c r="AE936" s="4">
        <v>9807</v>
      </c>
      <c r="AF936" s="18">
        <v>0.22881457699999999</v>
      </c>
      <c r="AG936" s="3">
        <v>1</v>
      </c>
      <c r="AH936" s="3">
        <v>38.4</v>
      </c>
      <c r="AI936" s="2" t="str">
        <f t="shared" si="224"/>
        <v>Low Risk</v>
      </c>
    </row>
    <row r="937" spans="1:35" x14ac:dyDescent="0.25">
      <c r="A937" s="6">
        <v>44036</v>
      </c>
      <c r="B937" s="3">
        <v>33</v>
      </c>
      <c r="C937" s="3" t="str">
        <f t="shared" si="210"/>
        <v>Mid</v>
      </c>
      <c r="D937" s="4">
        <v>55332</v>
      </c>
      <c r="E937" s="4">
        <f t="shared" si="211"/>
        <v>55332</v>
      </c>
      <c r="F937" s="3">
        <v>581</v>
      </c>
      <c r="G937" s="3">
        <f t="shared" si="212"/>
        <v>581</v>
      </c>
      <c r="H937" s="3" t="str">
        <f t="shared" si="213"/>
        <v>Good</v>
      </c>
      <c r="I937" s="5" t="s">
        <v>20</v>
      </c>
      <c r="J937" s="2" t="str">
        <f t="shared" si="214"/>
        <v>Employed</v>
      </c>
      <c r="K937" s="2" t="str">
        <f t="shared" si="215"/>
        <v>Employed</v>
      </c>
      <c r="L937" s="2" t="str">
        <f t="shared" si="216"/>
        <v>Employed</v>
      </c>
      <c r="M937" s="5" t="s">
        <v>21</v>
      </c>
      <c r="N937" s="2" t="str">
        <f t="shared" si="217"/>
        <v>Master</v>
      </c>
      <c r="O937" s="2" t="str">
        <f t="shared" si="218"/>
        <v>Master</v>
      </c>
      <c r="P937" s="4">
        <v>43374</v>
      </c>
      <c r="Q937" s="4">
        <f t="shared" si="219"/>
        <v>43374</v>
      </c>
      <c r="R937" s="18">
        <f t="shared" si="220"/>
        <v>0.78388635870743872</v>
      </c>
      <c r="S937" s="18" t="str">
        <f t="shared" si="221"/>
        <v>Moderate Borrower</v>
      </c>
      <c r="T937" s="3">
        <v>60</v>
      </c>
      <c r="U937" s="3">
        <f t="shared" si="222"/>
        <v>60</v>
      </c>
      <c r="V937" s="5" t="s">
        <v>22</v>
      </c>
      <c r="W937" s="5" t="s">
        <v>27</v>
      </c>
      <c r="X937" s="4">
        <v>179</v>
      </c>
      <c r="Y937" s="18">
        <v>0.20122151099999999</v>
      </c>
      <c r="Z937" s="5" t="s">
        <v>38</v>
      </c>
      <c r="AA937" s="3">
        <v>24</v>
      </c>
      <c r="AB937" s="4">
        <v>1075</v>
      </c>
      <c r="AC937" s="4">
        <v>4611</v>
      </c>
      <c r="AD937" s="4" t="str">
        <f t="shared" si="223"/>
        <v>Low Income</v>
      </c>
      <c r="AE937" s="4">
        <v>31290</v>
      </c>
      <c r="AF937" s="18">
        <v>0.23008996300000001</v>
      </c>
      <c r="AG937" s="3">
        <v>0</v>
      </c>
      <c r="AH937" s="3">
        <v>52</v>
      </c>
      <c r="AI937" s="2" t="str">
        <f t="shared" si="224"/>
        <v>Medium Risk</v>
      </c>
    </row>
    <row r="938" spans="1:35" x14ac:dyDescent="0.25">
      <c r="A938" s="6">
        <v>44037</v>
      </c>
      <c r="B938" s="3">
        <v>27</v>
      </c>
      <c r="C938" s="3" t="str">
        <f t="shared" si="210"/>
        <v>Mid</v>
      </c>
      <c r="D938" s="4">
        <v>59383</v>
      </c>
      <c r="E938" s="4">
        <f t="shared" si="211"/>
        <v>59383</v>
      </c>
      <c r="F938" s="3">
        <v>561</v>
      </c>
      <c r="G938" s="3">
        <f t="shared" si="212"/>
        <v>561</v>
      </c>
      <c r="H938" s="3" t="str">
        <f t="shared" si="213"/>
        <v>Good</v>
      </c>
      <c r="I938" s="5" t="s">
        <v>20</v>
      </c>
      <c r="J938" s="2" t="str">
        <f t="shared" si="214"/>
        <v>Employed</v>
      </c>
      <c r="K938" s="2" t="str">
        <f t="shared" si="215"/>
        <v>Employed</v>
      </c>
      <c r="L938" s="2" t="str">
        <f t="shared" si="216"/>
        <v>Employed</v>
      </c>
      <c r="M938" s="5" t="s">
        <v>25</v>
      </c>
      <c r="N938" s="2" t="str">
        <f t="shared" si="217"/>
        <v>Associate</v>
      </c>
      <c r="O938" s="2" t="str">
        <f t="shared" si="218"/>
        <v>Associate</v>
      </c>
      <c r="P938" s="4">
        <v>10466</v>
      </c>
      <c r="Q938" s="4">
        <f t="shared" si="219"/>
        <v>10466</v>
      </c>
      <c r="R938" s="18">
        <f t="shared" si="220"/>
        <v>0.17624572689153462</v>
      </c>
      <c r="S938" s="18" t="str">
        <f t="shared" si="221"/>
        <v>Conservative Borrower</v>
      </c>
      <c r="T938" s="3">
        <v>48</v>
      </c>
      <c r="U938" s="3">
        <f t="shared" si="222"/>
        <v>48</v>
      </c>
      <c r="V938" s="5" t="s">
        <v>26</v>
      </c>
      <c r="W938" s="5" t="s">
        <v>27</v>
      </c>
      <c r="X938" s="4">
        <v>512</v>
      </c>
      <c r="Y938" s="18">
        <v>5.5445170000000002E-2</v>
      </c>
      <c r="Z938" s="5" t="s">
        <v>28</v>
      </c>
      <c r="AA938" s="3">
        <v>32</v>
      </c>
      <c r="AB938" s="4">
        <v>23163</v>
      </c>
      <c r="AC938" s="4">
        <v>4948.5833329999996</v>
      </c>
      <c r="AD938" s="4" t="str">
        <f t="shared" si="223"/>
        <v>Low Income</v>
      </c>
      <c r="AE938" s="4">
        <v>66874</v>
      </c>
      <c r="AF938" s="18">
        <v>0.244818595</v>
      </c>
      <c r="AG938" s="3">
        <v>1</v>
      </c>
      <c r="AH938" s="3">
        <v>38.4</v>
      </c>
      <c r="AI938" s="2" t="str">
        <f t="shared" si="224"/>
        <v>Low Risk</v>
      </c>
    </row>
    <row r="939" spans="1:35" x14ac:dyDescent="0.25">
      <c r="A939" s="6">
        <v>44038</v>
      </c>
      <c r="B939" s="3">
        <v>48</v>
      </c>
      <c r="C939" s="3" t="str">
        <f t="shared" si="210"/>
        <v>Senior</v>
      </c>
      <c r="D939" s="4">
        <v>76133</v>
      </c>
      <c r="E939" s="4">
        <f t="shared" si="211"/>
        <v>76133</v>
      </c>
      <c r="F939" s="3">
        <v>520</v>
      </c>
      <c r="G939" s="3">
        <f t="shared" si="212"/>
        <v>520</v>
      </c>
      <c r="H939" s="3" t="str">
        <f t="shared" si="213"/>
        <v>Fair</v>
      </c>
      <c r="I939" s="5" t="s">
        <v>20</v>
      </c>
      <c r="J939" s="2" t="str">
        <f t="shared" si="214"/>
        <v>Employed</v>
      </c>
      <c r="K939" s="2" t="str">
        <f t="shared" si="215"/>
        <v>Employed</v>
      </c>
      <c r="L939" s="2" t="str">
        <f t="shared" si="216"/>
        <v>Employed</v>
      </c>
      <c r="M939" s="5" t="s">
        <v>25</v>
      </c>
      <c r="N939" s="2" t="str">
        <f t="shared" si="217"/>
        <v>Associate</v>
      </c>
      <c r="O939" s="2" t="str">
        <f t="shared" si="218"/>
        <v>Associate</v>
      </c>
      <c r="P939" s="4">
        <v>15151</v>
      </c>
      <c r="Q939" s="4">
        <f t="shared" si="219"/>
        <v>15151</v>
      </c>
      <c r="R939" s="18">
        <f t="shared" si="220"/>
        <v>0.19900700090630868</v>
      </c>
      <c r="S939" s="18" t="str">
        <f t="shared" si="221"/>
        <v>Conservative Borrower</v>
      </c>
      <c r="T939" s="3">
        <v>24</v>
      </c>
      <c r="U939" s="3">
        <f t="shared" si="222"/>
        <v>24</v>
      </c>
      <c r="V939" s="5" t="s">
        <v>26</v>
      </c>
      <c r="W939" s="5" t="s">
        <v>30</v>
      </c>
      <c r="X939" s="4">
        <v>603</v>
      </c>
      <c r="Y939" s="18">
        <v>0.32421588299999998</v>
      </c>
      <c r="Z939" s="5" t="s">
        <v>34</v>
      </c>
      <c r="AA939" s="3">
        <v>37</v>
      </c>
      <c r="AB939" s="4">
        <v>2950</v>
      </c>
      <c r="AC939" s="4">
        <v>6344.4166670000004</v>
      </c>
      <c r="AD939" s="4" t="str">
        <f t="shared" si="223"/>
        <v>Medium Income</v>
      </c>
      <c r="AE939" s="4">
        <v>305215</v>
      </c>
      <c r="AF939" s="18">
        <v>0.24924469099999999</v>
      </c>
      <c r="AG939" s="3">
        <v>1</v>
      </c>
      <c r="AH939" s="3">
        <v>38.4</v>
      </c>
      <c r="AI939" s="2" t="str">
        <f t="shared" si="224"/>
        <v>Low Risk</v>
      </c>
    </row>
    <row r="940" spans="1:35" x14ac:dyDescent="0.25">
      <c r="A940" s="6">
        <v>44039</v>
      </c>
      <c r="B940" s="3">
        <v>42</v>
      </c>
      <c r="C940" s="3" t="str">
        <f t="shared" si="210"/>
        <v>Senior</v>
      </c>
      <c r="D940" s="4">
        <v>37449</v>
      </c>
      <c r="E940" s="4">
        <f t="shared" si="211"/>
        <v>37449</v>
      </c>
      <c r="F940" s="3">
        <v>649</v>
      </c>
      <c r="G940" s="3">
        <f t="shared" si="212"/>
        <v>649</v>
      </c>
      <c r="H940" s="3" t="str">
        <f t="shared" si="213"/>
        <v>Good</v>
      </c>
      <c r="I940" s="5" t="s">
        <v>20</v>
      </c>
      <c r="J940" s="2" t="str">
        <f t="shared" si="214"/>
        <v>Employed</v>
      </c>
      <c r="K940" s="2" t="str">
        <f t="shared" si="215"/>
        <v>Employed</v>
      </c>
      <c r="L940" s="2" t="str">
        <f t="shared" si="216"/>
        <v>Employed</v>
      </c>
      <c r="M940" s="5" t="s">
        <v>29</v>
      </c>
      <c r="N940" s="2" t="str">
        <f t="shared" si="217"/>
        <v>Bachelor</v>
      </c>
      <c r="O940" s="2" t="str">
        <f t="shared" si="218"/>
        <v>Bachelor</v>
      </c>
      <c r="P940" s="4">
        <v>19647</v>
      </c>
      <c r="Q940" s="4">
        <f t="shared" si="219"/>
        <v>19647</v>
      </c>
      <c r="R940" s="18">
        <f t="shared" si="220"/>
        <v>0.52463350156212452</v>
      </c>
      <c r="S940" s="18" t="str">
        <f t="shared" si="221"/>
        <v>Moderate Borrower</v>
      </c>
      <c r="T940" s="3">
        <v>60</v>
      </c>
      <c r="U940" s="3">
        <f t="shared" si="222"/>
        <v>60</v>
      </c>
      <c r="V940" s="5" t="s">
        <v>22</v>
      </c>
      <c r="W940" s="5" t="s">
        <v>23</v>
      </c>
      <c r="X940" s="4">
        <v>265</v>
      </c>
      <c r="Y940" s="18">
        <v>0.19018918000000001</v>
      </c>
      <c r="Z940" s="5" t="s">
        <v>31</v>
      </c>
      <c r="AA940" s="3">
        <v>27</v>
      </c>
      <c r="AB940" s="4">
        <v>2886</v>
      </c>
      <c r="AC940" s="4">
        <v>3120.75</v>
      </c>
      <c r="AD940" s="4" t="str">
        <f t="shared" si="223"/>
        <v>Low Income</v>
      </c>
      <c r="AE940" s="4">
        <v>6215</v>
      </c>
      <c r="AF940" s="18">
        <v>0.213956059</v>
      </c>
      <c r="AG940" s="3">
        <v>0</v>
      </c>
      <c r="AH940" s="3">
        <v>49</v>
      </c>
      <c r="AI940" s="2" t="str">
        <f t="shared" si="224"/>
        <v>Medium Risk</v>
      </c>
    </row>
    <row r="941" spans="1:35" x14ac:dyDescent="0.25">
      <c r="A941" s="6">
        <v>44040</v>
      </c>
      <c r="B941" s="3">
        <v>33</v>
      </c>
      <c r="C941" s="3" t="str">
        <f t="shared" si="210"/>
        <v>Mid</v>
      </c>
      <c r="D941" s="4">
        <v>91948</v>
      </c>
      <c r="E941" s="4">
        <f t="shared" si="211"/>
        <v>91948</v>
      </c>
      <c r="F941" s="3">
        <v>644</v>
      </c>
      <c r="G941" s="3">
        <f t="shared" si="212"/>
        <v>644</v>
      </c>
      <c r="H941" s="3" t="str">
        <f t="shared" si="213"/>
        <v>Good</v>
      </c>
      <c r="I941" s="5" t="s">
        <v>20</v>
      </c>
      <c r="J941" s="2" t="str">
        <f t="shared" si="214"/>
        <v>Employed</v>
      </c>
      <c r="K941" s="2" t="str">
        <f t="shared" si="215"/>
        <v>Employed</v>
      </c>
      <c r="L941" s="2" t="str">
        <f t="shared" si="216"/>
        <v>Employed</v>
      </c>
      <c r="N941" s="2" t="str">
        <f t="shared" si="217"/>
        <v/>
      </c>
      <c r="O941" s="2" t="str">
        <f t="shared" si="218"/>
        <v>Bachelor</v>
      </c>
      <c r="P941" s="4">
        <v>29198</v>
      </c>
      <c r="Q941" s="4">
        <f t="shared" si="219"/>
        <v>29198</v>
      </c>
      <c r="R941" s="18">
        <f t="shared" si="220"/>
        <v>0.31754904946273982</v>
      </c>
      <c r="S941" s="18" t="str">
        <f t="shared" si="221"/>
        <v>Conservative Borrower</v>
      </c>
      <c r="T941" s="3">
        <v>48</v>
      </c>
      <c r="U941" s="3">
        <f t="shared" si="222"/>
        <v>48</v>
      </c>
      <c r="V941" s="5" t="s">
        <v>26</v>
      </c>
      <c r="W941" s="5" t="s">
        <v>23</v>
      </c>
      <c r="X941" s="4">
        <v>544</v>
      </c>
      <c r="Y941" s="18">
        <v>0.35614800400000002</v>
      </c>
      <c r="Z941" s="5" t="s">
        <v>28</v>
      </c>
      <c r="AA941" s="3">
        <v>34</v>
      </c>
      <c r="AB941" s="4">
        <v>932</v>
      </c>
      <c r="AC941" s="4">
        <v>7662.3333329999996</v>
      </c>
      <c r="AD941" s="4" t="str">
        <f t="shared" si="223"/>
        <v>Medium Income</v>
      </c>
      <c r="AE941" s="4">
        <v>146247</v>
      </c>
      <c r="AF941" s="18">
        <v>0.18310700499999999</v>
      </c>
      <c r="AG941" s="3">
        <v>1</v>
      </c>
      <c r="AH941" s="3">
        <v>36.799999999999997</v>
      </c>
      <c r="AI941" s="2" t="str">
        <f t="shared" si="224"/>
        <v>Low Risk</v>
      </c>
    </row>
    <row r="942" spans="1:35" x14ac:dyDescent="0.25">
      <c r="A942" s="6">
        <v>44041</v>
      </c>
      <c r="B942" s="3">
        <v>24</v>
      </c>
      <c r="C942" s="3" t="str">
        <f t="shared" si="210"/>
        <v>Young</v>
      </c>
      <c r="D942" s="4">
        <v>66571</v>
      </c>
      <c r="E942" s="4">
        <f t="shared" si="211"/>
        <v>66571</v>
      </c>
      <c r="G942" s="3">
        <f t="shared" si="212"/>
        <v>580.73529411764707</v>
      </c>
      <c r="H942" s="3" t="str">
        <f t="shared" si="213"/>
        <v>Good</v>
      </c>
      <c r="I942" s="5" t="s">
        <v>20</v>
      </c>
      <c r="J942" s="2" t="str">
        <f t="shared" si="214"/>
        <v>Employed</v>
      </c>
      <c r="K942" s="2" t="str">
        <f t="shared" si="215"/>
        <v>Employed</v>
      </c>
      <c r="L942" s="2" t="str">
        <f t="shared" si="216"/>
        <v>Employed</v>
      </c>
      <c r="M942" s="5" t="s">
        <v>32</v>
      </c>
      <c r="N942" s="2" t="str">
        <f t="shared" si="217"/>
        <v>High School</v>
      </c>
      <c r="O942" s="2" t="str">
        <f t="shared" si="218"/>
        <v>High School</v>
      </c>
      <c r="P942" s="4">
        <v>26638</v>
      </c>
      <c r="Q942" s="4">
        <f t="shared" si="219"/>
        <v>26638</v>
      </c>
      <c r="R942" s="18">
        <f t="shared" si="220"/>
        <v>0.40014420693695452</v>
      </c>
      <c r="S942" s="18" t="str">
        <f t="shared" si="221"/>
        <v>Conservative Borrower</v>
      </c>
      <c r="T942" s="3">
        <v>48</v>
      </c>
      <c r="U942" s="3">
        <f t="shared" si="222"/>
        <v>48</v>
      </c>
      <c r="V942" s="5" t="s">
        <v>35</v>
      </c>
      <c r="W942" s="5" t="s">
        <v>27</v>
      </c>
      <c r="X942" s="4">
        <v>396</v>
      </c>
      <c r="Y942" s="18">
        <v>0.35091939599999999</v>
      </c>
      <c r="Z942" s="5" t="s">
        <v>38</v>
      </c>
      <c r="AA942" s="3">
        <v>31</v>
      </c>
      <c r="AB942" s="4">
        <v>29297</v>
      </c>
      <c r="AC942" s="4">
        <v>5547.5833329999996</v>
      </c>
      <c r="AD942" s="4" t="str">
        <f t="shared" si="223"/>
        <v>Medium Income</v>
      </c>
      <c r="AE942" s="4">
        <v>5389</v>
      </c>
      <c r="AF942" s="18">
        <v>0.25215132200000001</v>
      </c>
      <c r="AG942" s="3">
        <v>0</v>
      </c>
      <c r="AH942" s="3">
        <v>54</v>
      </c>
      <c r="AI942" s="2" t="str">
        <f t="shared" si="224"/>
        <v>Medium Risk</v>
      </c>
    </row>
    <row r="943" spans="1:35" x14ac:dyDescent="0.25">
      <c r="A943" s="6">
        <v>44042</v>
      </c>
      <c r="B943" s="3">
        <v>50</v>
      </c>
      <c r="C943" s="3" t="str">
        <f t="shared" si="210"/>
        <v>Senior</v>
      </c>
      <c r="D943" s="4">
        <v>20733</v>
      </c>
      <c r="E943" s="4">
        <f t="shared" si="211"/>
        <v>20733</v>
      </c>
      <c r="F943" s="3">
        <v>592</v>
      </c>
      <c r="G943" s="3">
        <f t="shared" si="212"/>
        <v>592</v>
      </c>
      <c r="H943" s="3" t="str">
        <f t="shared" si="213"/>
        <v>Good</v>
      </c>
      <c r="I943" s="5" t="s">
        <v>20</v>
      </c>
      <c r="J943" s="2" t="str">
        <f t="shared" si="214"/>
        <v>Employed</v>
      </c>
      <c r="K943" s="2" t="str">
        <f t="shared" si="215"/>
        <v>Employed</v>
      </c>
      <c r="L943" s="2" t="str">
        <f t="shared" si="216"/>
        <v>Employed</v>
      </c>
      <c r="M943" s="5" t="s">
        <v>29</v>
      </c>
      <c r="N943" s="2" t="str">
        <f t="shared" si="217"/>
        <v>Bachelor</v>
      </c>
      <c r="O943" s="2" t="str">
        <f t="shared" si="218"/>
        <v>Bachelor</v>
      </c>
      <c r="P943" s="4">
        <v>21898</v>
      </c>
      <c r="Q943" s="4">
        <f t="shared" si="219"/>
        <v>21898</v>
      </c>
      <c r="R943" s="18">
        <f t="shared" si="220"/>
        <v>1.0561906139970096</v>
      </c>
      <c r="S943" s="18" t="str">
        <f t="shared" si="221"/>
        <v>Aggressive Borrower</v>
      </c>
      <c r="T943" s="3">
        <v>48</v>
      </c>
      <c r="U943" s="3">
        <f t="shared" si="222"/>
        <v>48</v>
      </c>
      <c r="V943" s="5" t="s">
        <v>22</v>
      </c>
      <c r="W943" s="5" t="s">
        <v>23</v>
      </c>
      <c r="X943" s="4">
        <v>819</v>
      </c>
      <c r="Y943" s="18">
        <v>9.7535936000000004E-2</v>
      </c>
      <c r="Z943" s="5" t="s">
        <v>38</v>
      </c>
      <c r="AA943" s="3">
        <v>24</v>
      </c>
      <c r="AB943" s="4">
        <v>2262</v>
      </c>
      <c r="AC943" s="4">
        <v>1727.75</v>
      </c>
      <c r="AD943" s="4" t="str">
        <f t="shared" si="223"/>
        <v>Low Income</v>
      </c>
      <c r="AE943" s="4">
        <v>60367</v>
      </c>
      <c r="AF943" s="18">
        <v>0.22839484400000001</v>
      </c>
      <c r="AG943" s="3">
        <v>0</v>
      </c>
      <c r="AH943" s="3">
        <v>49</v>
      </c>
      <c r="AI943" s="2" t="str">
        <f t="shared" si="224"/>
        <v>Medium Risk</v>
      </c>
    </row>
    <row r="944" spans="1:35" x14ac:dyDescent="0.25">
      <c r="A944" s="6">
        <v>44043</v>
      </c>
      <c r="B944" s="3">
        <v>47</v>
      </c>
      <c r="C944" s="3" t="str">
        <f t="shared" si="210"/>
        <v>Senior</v>
      </c>
      <c r="D944" s="4">
        <v>21176</v>
      </c>
      <c r="E944" s="4">
        <f t="shared" si="211"/>
        <v>21176</v>
      </c>
      <c r="F944" s="3">
        <v>577</v>
      </c>
      <c r="G944" s="3">
        <f t="shared" si="212"/>
        <v>577</v>
      </c>
      <c r="H944" s="3" t="str">
        <f t="shared" si="213"/>
        <v>Good</v>
      </c>
      <c r="I944" s="5" t="s">
        <v>20</v>
      </c>
      <c r="J944" s="2" t="str">
        <f t="shared" si="214"/>
        <v>Employed</v>
      </c>
      <c r="K944" s="2" t="str">
        <f t="shared" si="215"/>
        <v>Employed</v>
      </c>
      <c r="L944" s="2" t="str">
        <f t="shared" si="216"/>
        <v>Employed</v>
      </c>
      <c r="M944" s="5" t="s">
        <v>21</v>
      </c>
      <c r="N944" s="2" t="str">
        <f t="shared" si="217"/>
        <v>Master</v>
      </c>
      <c r="O944" s="2" t="str">
        <f t="shared" si="218"/>
        <v>Master</v>
      </c>
      <c r="P944" s="4">
        <v>9330</v>
      </c>
      <c r="Q944" s="4">
        <f t="shared" si="219"/>
        <v>9330</v>
      </c>
      <c r="R944" s="18">
        <f t="shared" si="220"/>
        <v>0.44059312429165093</v>
      </c>
      <c r="S944" s="18" t="str">
        <f t="shared" si="221"/>
        <v>Conservative Borrower</v>
      </c>
      <c r="T944" s="3">
        <v>72</v>
      </c>
      <c r="U944" s="3">
        <f t="shared" si="222"/>
        <v>72</v>
      </c>
      <c r="V944" s="5" t="s">
        <v>26</v>
      </c>
      <c r="W944" s="5" t="s">
        <v>27</v>
      </c>
      <c r="X944" s="4">
        <v>519</v>
      </c>
      <c r="Y944" s="18">
        <v>0.49751783399999999</v>
      </c>
      <c r="Z944" s="5" t="s">
        <v>24</v>
      </c>
      <c r="AA944" s="3">
        <v>26</v>
      </c>
      <c r="AB944" s="4">
        <v>9557</v>
      </c>
      <c r="AC944" s="4">
        <v>1764.666667</v>
      </c>
      <c r="AD944" s="4" t="str">
        <f t="shared" si="223"/>
        <v>Low Income</v>
      </c>
      <c r="AE944" s="4">
        <v>11226</v>
      </c>
      <c r="AF944" s="18">
        <v>0.26149505299999998</v>
      </c>
      <c r="AG944" s="3">
        <v>0</v>
      </c>
      <c r="AH944" s="3">
        <v>58</v>
      </c>
      <c r="AI944" s="2" t="str">
        <f t="shared" si="224"/>
        <v>High Risk</v>
      </c>
    </row>
    <row r="945" spans="1:35" x14ac:dyDescent="0.25">
      <c r="A945" s="6">
        <v>44044</v>
      </c>
      <c r="B945" s="3">
        <v>38</v>
      </c>
      <c r="C945" s="3" t="str">
        <f t="shared" si="210"/>
        <v>Mid</v>
      </c>
      <c r="D945" s="4">
        <v>74407</v>
      </c>
      <c r="E945" s="4">
        <f t="shared" si="211"/>
        <v>74407</v>
      </c>
      <c r="F945" s="3">
        <v>598</v>
      </c>
      <c r="G945" s="3">
        <f t="shared" si="212"/>
        <v>598</v>
      </c>
      <c r="H945" s="3" t="str">
        <f t="shared" si="213"/>
        <v>Good</v>
      </c>
      <c r="J945" s="2" t="str">
        <f t="shared" si="214"/>
        <v/>
      </c>
      <c r="K945" s="2" t="str">
        <f t="shared" si="215"/>
        <v/>
      </c>
      <c r="L945" s="2" t="str">
        <f t="shared" si="216"/>
        <v>Employed</v>
      </c>
      <c r="M945" s="5" t="s">
        <v>29</v>
      </c>
      <c r="N945" s="2" t="str">
        <f t="shared" si="217"/>
        <v>Bachelor</v>
      </c>
      <c r="O945" s="2" t="str">
        <f t="shared" si="218"/>
        <v>Bachelor</v>
      </c>
      <c r="P945" s="4">
        <v>16099</v>
      </c>
      <c r="Q945" s="4">
        <f t="shared" si="219"/>
        <v>16099</v>
      </c>
      <c r="R945" s="18">
        <f t="shared" si="220"/>
        <v>0.21636405176932277</v>
      </c>
      <c r="S945" s="18" t="str">
        <f t="shared" si="221"/>
        <v>Conservative Borrower</v>
      </c>
      <c r="T945" s="3">
        <v>24</v>
      </c>
      <c r="U945" s="3">
        <f t="shared" si="222"/>
        <v>24</v>
      </c>
      <c r="V945" s="5" t="s">
        <v>26</v>
      </c>
      <c r="W945" s="5" t="s">
        <v>27</v>
      </c>
      <c r="X945" s="4">
        <v>377</v>
      </c>
      <c r="Y945" s="18">
        <v>1.7208602999999999E-2</v>
      </c>
      <c r="Z945" s="5" t="s">
        <v>31</v>
      </c>
      <c r="AA945" s="3">
        <v>31</v>
      </c>
      <c r="AB945" s="4">
        <v>2989</v>
      </c>
      <c r="AC945" s="4">
        <v>6200.5833329999996</v>
      </c>
      <c r="AD945" s="4" t="str">
        <f t="shared" si="223"/>
        <v>Medium Income</v>
      </c>
      <c r="AE945" s="4">
        <v>335330</v>
      </c>
      <c r="AF945" s="18">
        <v>0.21194812699999999</v>
      </c>
      <c r="AG945" s="3">
        <v>1</v>
      </c>
      <c r="AH945" s="3">
        <v>36</v>
      </c>
      <c r="AI945" s="2" t="str">
        <f t="shared" si="224"/>
        <v>Low Risk</v>
      </c>
    </row>
    <row r="946" spans="1:35" x14ac:dyDescent="0.25">
      <c r="A946" s="6">
        <v>44045</v>
      </c>
      <c r="B946" s="3">
        <v>62</v>
      </c>
      <c r="C946" s="3" t="str">
        <f t="shared" si="210"/>
        <v>Old</v>
      </c>
      <c r="D946" s="4">
        <v>56927</v>
      </c>
      <c r="E946" s="4">
        <f t="shared" si="211"/>
        <v>56927</v>
      </c>
      <c r="F946" s="3">
        <v>602</v>
      </c>
      <c r="G946" s="3">
        <f t="shared" si="212"/>
        <v>602</v>
      </c>
      <c r="H946" s="3" t="str">
        <f t="shared" si="213"/>
        <v>Good</v>
      </c>
      <c r="I946" s="5" t="s">
        <v>20</v>
      </c>
      <c r="J946" s="2" t="str">
        <f t="shared" si="214"/>
        <v>Employed</v>
      </c>
      <c r="K946" s="2" t="str">
        <f t="shared" si="215"/>
        <v>Employed</v>
      </c>
      <c r="L946" s="2" t="str">
        <f t="shared" si="216"/>
        <v>Employed</v>
      </c>
      <c r="M946" s="5" t="s">
        <v>29</v>
      </c>
      <c r="N946" s="2" t="str">
        <f t="shared" si="217"/>
        <v>Bachelor</v>
      </c>
      <c r="O946" s="2" t="str">
        <f t="shared" si="218"/>
        <v>Bachelor</v>
      </c>
      <c r="P946" s="4">
        <v>21949</v>
      </c>
      <c r="Q946" s="4">
        <f t="shared" si="219"/>
        <v>21949</v>
      </c>
      <c r="R946" s="18">
        <f t="shared" si="220"/>
        <v>0.38556396788869957</v>
      </c>
      <c r="S946" s="18" t="str">
        <f t="shared" si="221"/>
        <v>Conservative Borrower</v>
      </c>
      <c r="T946" s="3">
        <v>72</v>
      </c>
      <c r="U946" s="3">
        <f t="shared" si="222"/>
        <v>72</v>
      </c>
      <c r="V946" s="5" t="s">
        <v>26</v>
      </c>
      <c r="W946" s="5" t="s">
        <v>34</v>
      </c>
      <c r="X946" s="4">
        <v>538</v>
      </c>
      <c r="Y946" s="18">
        <v>0.18648947699999999</v>
      </c>
      <c r="Z946" s="5" t="s">
        <v>31</v>
      </c>
      <c r="AA946" s="3">
        <v>35</v>
      </c>
      <c r="AB946" s="4">
        <v>4629</v>
      </c>
      <c r="AC946" s="4">
        <v>4743.9166670000004</v>
      </c>
      <c r="AD946" s="4" t="str">
        <f t="shared" si="223"/>
        <v>Low Income</v>
      </c>
      <c r="AE946" s="4">
        <v>1784</v>
      </c>
      <c r="AF946" s="18">
        <v>0.230934536</v>
      </c>
      <c r="AG946" s="3">
        <v>0</v>
      </c>
      <c r="AH946" s="3">
        <v>46</v>
      </c>
      <c r="AI946" s="2" t="str">
        <f t="shared" si="224"/>
        <v>Medium Risk</v>
      </c>
    </row>
    <row r="947" spans="1:35" x14ac:dyDescent="0.25">
      <c r="A947" s="6">
        <v>44046</v>
      </c>
      <c r="B947" s="3">
        <v>27</v>
      </c>
      <c r="C947" s="3" t="str">
        <f t="shared" si="210"/>
        <v>Mid</v>
      </c>
      <c r="E947" s="4">
        <f t="shared" si="211"/>
        <v>40187.000004000001</v>
      </c>
      <c r="F947" s="3">
        <v>587</v>
      </c>
      <c r="G947" s="3">
        <f t="shared" si="212"/>
        <v>587</v>
      </c>
      <c r="H947" s="3" t="str">
        <f t="shared" si="213"/>
        <v>Good</v>
      </c>
      <c r="I947" s="5" t="s">
        <v>33</v>
      </c>
      <c r="J947" s="2" t="str">
        <f t="shared" si="214"/>
        <v>Self-Employed</v>
      </c>
      <c r="K947" s="2" t="str">
        <f t="shared" si="215"/>
        <v>Self-Employed</v>
      </c>
      <c r="L947" s="2" t="str">
        <f t="shared" si="216"/>
        <v>Self-Employed</v>
      </c>
      <c r="M947" s="5" t="s">
        <v>21</v>
      </c>
      <c r="N947" s="2" t="str">
        <f t="shared" si="217"/>
        <v>Master</v>
      </c>
      <c r="O947" s="2" t="str">
        <f t="shared" si="218"/>
        <v>Master</v>
      </c>
      <c r="P947" s="4">
        <v>23575</v>
      </c>
      <c r="Q947" s="4">
        <f t="shared" si="219"/>
        <v>23575</v>
      </c>
      <c r="R947" s="18">
        <f t="shared" si="220"/>
        <v>0.58663249303639164</v>
      </c>
      <c r="S947" s="18" t="str">
        <f t="shared" si="221"/>
        <v>Moderate Borrower</v>
      </c>
      <c r="U947" s="3">
        <f t="shared" si="222"/>
        <v>53.018181818181816</v>
      </c>
      <c r="V947" s="5" t="s">
        <v>22</v>
      </c>
      <c r="W947" s="5" t="s">
        <v>30</v>
      </c>
      <c r="X947" s="4">
        <v>321</v>
      </c>
      <c r="Y947" s="18">
        <v>0.20755178199999999</v>
      </c>
      <c r="Z947" s="5" t="s">
        <v>28</v>
      </c>
      <c r="AA947" s="3">
        <v>23</v>
      </c>
      <c r="AB947" s="4">
        <v>1262</v>
      </c>
      <c r="AC947" s="4">
        <v>3348.916667</v>
      </c>
      <c r="AD947" s="4" t="str">
        <f t="shared" si="223"/>
        <v>Low Income</v>
      </c>
      <c r="AE947" s="4">
        <v>6018</v>
      </c>
      <c r="AF947" s="18">
        <v>0.21643198399999999</v>
      </c>
      <c r="AG947" s="3">
        <v>0</v>
      </c>
      <c r="AH947" s="3">
        <v>62</v>
      </c>
      <c r="AI947" s="2" t="str">
        <f t="shared" si="224"/>
        <v>High Risk</v>
      </c>
    </row>
    <row r="948" spans="1:35" x14ac:dyDescent="0.25">
      <c r="A948" s="6">
        <v>44047</v>
      </c>
      <c r="B948" s="3">
        <v>21</v>
      </c>
      <c r="C948" s="3" t="str">
        <f t="shared" si="210"/>
        <v>Young</v>
      </c>
      <c r="D948" s="4">
        <v>28473</v>
      </c>
      <c r="E948" s="4">
        <f t="shared" si="211"/>
        <v>28473</v>
      </c>
      <c r="F948" s="3">
        <v>480</v>
      </c>
      <c r="G948" s="3">
        <f t="shared" si="212"/>
        <v>480</v>
      </c>
      <c r="H948" s="3" t="str">
        <f t="shared" si="213"/>
        <v>Fair</v>
      </c>
      <c r="I948" s="5" t="s">
        <v>20</v>
      </c>
      <c r="J948" s="2" t="str">
        <f t="shared" si="214"/>
        <v>Employed</v>
      </c>
      <c r="K948" s="2" t="str">
        <f t="shared" si="215"/>
        <v>Employed</v>
      </c>
      <c r="L948" s="2" t="str">
        <f t="shared" si="216"/>
        <v>Employed</v>
      </c>
      <c r="N948" s="2" t="str">
        <f t="shared" si="217"/>
        <v/>
      </c>
      <c r="O948" s="2" t="str">
        <f t="shared" si="218"/>
        <v>Bachelor</v>
      </c>
      <c r="P948" s="4">
        <v>31204</v>
      </c>
      <c r="Q948" s="4">
        <f t="shared" si="219"/>
        <v>31204</v>
      </c>
      <c r="R948" s="18">
        <f t="shared" si="220"/>
        <v>1.0959154286517052</v>
      </c>
      <c r="S948" s="18" t="str">
        <f t="shared" si="221"/>
        <v>Aggressive Borrower</v>
      </c>
      <c r="T948" s="3">
        <v>36</v>
      </c>
      <c r="U948" s="3">
        <f t="shared" si="222"/>
        <v>36</v>
      </c>
      <c r="V948" s="5" t="s">
        <v>22</v>
      </c>
      <c r="W948" s="5" t="s">
        <v>34</v>
      </c>
      <c r="X948" s="4">
        <v>402</v>
      </c>
      <c r="Y948" s="18">
        <v>0.152673588</v>
      </c>
      <c r="Z948" s="5" t="s">
        <v>24</v>
      </c>
      <c r="AA948" s="3">
        <v>23</v>
      </c>
      <c r="AB948" s="4">
        <v>1378</v>
      </c>
      <c r="AC948" s="4">
        <v>2372.75</v>
      </c>
      <c r="AD948" s="4" t="str">
        <f t="shared" si="223"/>
        <v>Low Income</v>
      </c>
      <c r="AE948" s="4">
        <v>16724</v>
      </c>
      <c r="AF948" s="18">
        <v>0.30884823500000003</v>
      </c>
      <c r="AG948" s="3">
        <v>0</v>
      </c>
      <c r="AH948" s="3">
        <v>53</v>
      </c>
      <c r="AI948" s="2" t="str">
        <f t="shared" si="224"/>
        <v>Medium Risk</v>
      </c>
    </row>
    <row r="949" spans="1:35" x14ac:dyDescent="0.25">
      <c r="A949" s="6">
        <v>44048</v>
      </c>
      <c r="B949" s="3">
        <v>31</v>
      </c>
      <c r="C949" s="3" t="str">
        <f t="shared" si="210"/>
        <v>Mid</v>
      </c>
      <c r="D949" s="4">
        <v>24627</v>
      </c>
      <c r="E949" s="4">
        <f t="shared" si="211"/>
        <v>24627</v>
      </c>
      <c r="F949" s="3">
        <v>480</v>
      </c>
      <c r="G949" s="3">
        <f t="shared" si="212"/>
        <v>480</v>
      </c>
      <c r="H949" s="3" t="str">
        <f t="shared" si="213"/>
        <v>Fair</v>
      </c>
      <c r="I949" s="5" t="s">
        <v>20</v>
      </c>
      <c r="J949" s="2" t="str">
        <f t="shared" si="214"/>
        <v>Employed</v>
      </c>
      <c r="K949" s="2" t="str">
        <f t="shared" si="215"/>
        <v>Employed</v>
      </c>
      <c r="L949" s="2" t="str">
        <f t="shared" si="216"/>
        <v>Employed</v>
      </c>
      <c r="M949" s="5" t="s">
        <v>32</v>
      </c>
      <c r="N949" s="2" t="str">
        <f t="shared" si="217"/>
        <v>High School</v>
      </c>
      <c r="O949" s="2" t="str">
        <f t="shared" si="218"/>
        <v>High School</v>
      </c>
      <c r="P949" s="4">
        <v>12468</v>
      </c>
      <c r="Q949" s="4">
        <f t="shared" si="219"/>
        <v>12468</v>
      </c>
      <c r="R949" s="18">
        <f t="shared" si="220"/>
        <v>0.50627360214398831</v>
      </c>
      <c r="S949" s="18" t="str">
        <f t="shared" si="221"/>
        <v>Moderate Borrower</v>
      </c>
      <c r="T949" s="3">
        <v>120</v>
      </c>
      <c r="U949" s="3">
        <f t="shared" si="222"/>
        <v>120</v>
      </c>
      <c r="V949" s="5" t="s">
        <v>26</v>
      </c>
      <c r="W949" s="5" t="s">
        <v>30</v>
      </c>
      <c r="X949" s="4">
        <v>719</v>
      </c>
      <c r="Y949" s="18">
        <v>0.401747935</v>
      </c>
      <c r="Z949" s="5" t="s">
        <v>28</v>
      </c>
      <c r="AA949" s="3">
        <v>24</v>
      </c>
      <c r="AB949" s="4">
        <v>5355</v>
      </c>
      <c r="AC949" s="4">
        <v>2052.25</v>
      </c>
      <c r="AD949" s="4" t="str">
        <f t="shared" si="223"/>
        <v>Low Income</v>
      </c>
      <c r="AE949" s="4">
        <v>1011</v>
      </c>
      <c r="AF949" s="18">
        <v>0.37120393699999998</v>
      </c>
      <c r="AG949" s="3">
        <v>0</v>
      </c>
      <c r="AH949" s="3">
        <v>58</v>
      </c>
      <c r="AI949" s="2" t="str">
        <f t="shared" si="224"/>
        <v>High Risk</v>
      </c>
    </row>
    <row r="950" spans="1:35" x14ac:dyDescent="0.25">
      <c r="A950" s="6">
        <v>44049</v>
      </c>
      <c r="B950" s="3">
        <v>39</v>
      </c>
      <c r="C950" s="3" t="str">
        <f t="shared" si="210"/>
        <v>Mid</v>
      </c>
      <c r="D950" s="4">
        <v>35335</v>
      </c>
      <c r="E950" s="4">
        <f t="shared" si="211"/>
        <v>35335</v>
      </c>
      <c r="G950" s="3">
        <f t="shared" si="212"/>
        <v>577.02515723270437</v>
      </c>
      <c r="H950" s="3" t="str">
        <f t="shared" si="213"/>
        <v>Good</v>
      </c>
      <c r="I950" s="5" t="s">
        <v>45</v>
      </c>
      <c r="J950" s="2" t="str">
        <f t="shared" si="214"/>
        <v>Unemployed</v>
      </c>
      <c r="K950" s="2" t="str">
        <f t="shared" si="215"/>
        <v>Unemployed</v>
      </c>
      <c r="L950" s="2" t="str">
        <f t="shared" si="216"/>
        <v>Unemployed</v>
      </c>
      <c r="M950" s="5" t="s">
        <v>25</v>
      </c>
      <c r="N950" s="2" t="str">
        <f t="shared" si="217"/>
        <v>Associate</v>
      </c>
      <c r="O950" s="2" t="str">
        <f t="shared" si="218"/>
        <v>Associate</v>
      </c>
      <c r="P950" s="4">
        <v>26213</v>
      </c>
      <c r="Q950" s="4">
        <f t="shared" si="219"/>
        <v>26213</v>
      </c>
      <c r="R950" s="18">
        <f t="shared" si="220"/>
        <v>0.74184236592613551</v>
      </c>
      <c r="S950" s="18" t="str">
        <f t="shared" si="221"/>
        <v>Moderate Borrower</v>
      </c>
      <c r="T950" s="3">
        <v>72</v>
      </c>
      <c r="U950" s="3">
        <f t="shared" si="222"/>
        <v>72</v>
      </c>
      <c r="V950" s="5" t="s">
        <v>22</v>
      </c>
      <c r="W950" s="5" t="s">
        <v>23</v>
      </c>
      <c r="X950" s="4">
        <v>296</v>
      </c>
      <c r="Y950" s="18">
        <v>0.168455305</v>
      </c>
      <c r="Z950" s="5" t="s">
        <v>31</v>
      </c>
      <c r="AA950" s="3">
        <v>26</v>
      </c>
      <c r="AB950" s="4">
        <v>814</v>
      </c>
      <c r="AC950" s="4">
        <v>2944.583333</v>
      </c>
      <c r="AD950" s="4" t="str">
        <f t="shared" si="223"/>
        <v>Low Income</v>
      </c>
      <c r="AE950" s="4">
        <v>40234</v>
      </c>
      <c r="AF950" s="18">
        <v>0.19697039999999999</v>
      </c>
      <c r="AG950" s="3">
        <v>0</v>
      </c>
      <c r="AH950" s="3">
        <v>55</v>
      </c>
      <c r="AI950" s="2" t="str">
        <f t="shared" si="224"/>
        <v>High Risk</v>
      </c>
    </row>
    <row r="951" spans="1:35" x14ac:dyDescent="0.25">
      <c r="A951" s="6">
        <v>44050</v>
      </c>
      <c r="B951" s="3">
        <v>42</v>
      </c>
      <c r="C951" s="3" t="str">
        <f t="shared" si="210"/>
        <v>Senior</v>
      </c>
      <c r="D951" s="4">
        <v>21350</v>
      </c>
      <c r="E951" s="4">
        <f t="shared" si="211"/>
        <v>21350</v>
      </c>
      <c r="F951" s="3">
        <v>615</v>
      </c>
      <c r="G951" s="3">
        <f t="shared" si="212"/>
        <v>615</v>
      </c>
      <c r="H951" s="3" t="str">
        <f t="shared" si="213"/>
        <v>Good</v>
      </c>
      <c r="I951" s="5" t="s">
        <v>20</v>
      </c>
      <c r="J951" s="2" t="str">
        <f t="shared" si="214"/>
        <v>Employed</v>
      </c>
      <c r="K951" s="2" t="str">
        <f t="shared" si="215"/>
        <v>Employed</v>
      </c>
      <c r="L951" s="2" t="str">
        <f t="shared" si="216"/>
        <v>Employed</v>
      </c>
      <c r="N951" s="2" t="str">
        <f t="shared" si="217"/>
        <v/>
      </c>
      <c r="O951" s="2" t="str">
        <f t="shared" si="218"/>
        <v>Bachelor</v>
      </c>
      <c r="Q951" s="4">
        <f t="shared" si="219"/>
        <v>24695.307531380753</v>
      </c>
      <c r="R951" s="18">
        <f t="shared" si="220"/>
        <v>1.1566888773480446</v>
      </c>
      <c r="S951" s="18" t="str">
        <f t="shared" si="221"/>
        <v>Aggressive Borrower</v>
      </c>
      <c r="T951" s="3">
        <v>60</v>
      </c>
      <c r="U951" s="3">
        <f t="shared" si="222"/>
        <v>60</v>
      </c>
      <c r="V951" s="5" t="s">
        <v>26</v>
      </c>
      <c r="W951" s="5" t="s">
        <v>30</v>
      </c>
      <c r="X951" s="4">
        <v>382</v>
      </c>
      <c r="Y951" s="18">
        <v>0.51469032100000001</v>
      </c>
      <c r="Z951" s="5" t="s">
        <v>24</v>
      </c>
      <c r="AA951" s="3">
        <v>25</v>
      </c>
      <c r="AB951" s="4">
        <v>1322</v>
      </c>
      <c r="AC951" s="4">
        <v>1779.166667</v>
      </c>
      <c r="AD951" s="4" t="str">
        <f t="shared" si="223"/>
        <v>Low Income</v>
      </c>
      <c r="AE951" s="4">
        <v>5188</v>
      </c>
      <c r="AF951" s="18">
        <v>0.23403040899999999</v>
      </c>
      <c r="AG951" s="3">
        <v>0</v>
      </c>
      <c r="AH951" s="3">
        <v>60</v>
      </c>
      <c r="AI951" s="2" t="str">
        <f t="shared" si="224"/>
        <v>High Risk</v>
      </c>
    </row>
    <row r="952" spans="1:35" x14ac:dyDescent="0.25">
      <c r="A952" s="6">
        <v>44051</v>
      </c>
      <c r="B952" s="3">
        <v>37</v>
      </c>
      <c r="C952" s="3" t="str">
        <f t="shared" si="210"/>
        <v>Mid</v>
      </c>
      <c r="D952" s="4">
        <v>94266</v>
      </c>
      <c r="E952" s="4">
        <f t="shared" si="211"/>
        <v>94266</v>
      </c>
      <c r="F952" s="3">
        <v>508</v>
      </c>
      <c r="G952" s="3">
        <f t="shared" si="212"/>
        <v>508</v>
      </c>
      <c r="H952" s="3" t="str">
        <f t="shared" si="213"/>
        <v>Fair</v>
      </c>
      <c r="I952" s="5" t="s">
        <v>20</v>
      </c>
      <c r="J952" s="2" t="str">
        <f t="shared" si="214"/>
        <v>Employed</v>
      </c>
      <c r="K952" s="2" t="str">
        <f t="shared" si="215"/>
        <v>Employed</v>
      </c>
      <c r="L952" s="2" t="str">
        <f t="shared" si="216"/>
        <v>Employed</v>
      </c>
      <c r="M952" s="5" t="s">
        <v>25</v>
      </c>
      <c r="N952" s="2" t="str">
        <f t="shared" si="217"/>
        <v>Associate</v>
      </c>
      <c r="O952" s="2" t="str">
        <f t="shared" si="218"/>
        <v>Associate</v>
      </c>
      <c r="P952" s="4">
        <v>44312</v>
      </c>
      <c r="Q952" s="4">
        <f t="shared" si="219"/>
        <v>44312</v>
      </c>
      <c r="R952" s="18">
        <f t="shared" si="220"/>
        <v>0.47007404578533085</v>
      </c>
      <c r="S952" s="18" t="str">
        <f t="shared" si="221"/>
        <v>Conservative Borrower</v>
      </c>
      <c r="T952" s="3">
        <v>36</v>
      </c>
      <c r="U952" s="3">
        <f t="shared" si="222"/>
        <v>36</v>
      </c>
      <c r="V952" s="5" t="s">
        <v>35</v>
      </c>
      <c r="W952" s="5" t="s">
        <v>34</v>
      </c>
      <c r="X952" s="4">
        <v>446</v>
      </c>
      <c r="Y952" s="18">
        <v>8.0750069999999993E-2</v>
      </c>
      <c r="Z952" s="5" t="s">
        <v>31</v>
      </c>
      <c r="AA952" s="3">
        <v>23</v>
      </c>
      <c r="AB952" s="4">
        <v>2726</v>
      </c>
      <c r="AC952" s="4">
        <v>7855.5</v>
      </c>
      <c r="AD952" s="4" t="str">
        <f t="shared" si="223"/>
        <v>Medium Income</v>
      </c>
      <c r="AE952" s="4">
        <v>132996</v>
      </c>
      <c r="AF952" s="18">
        <v>0.26223395500000002</v>
      </c>
      <c r="AG952" s="3">
        <v>0</v>
      </c>
      <c r="AH952" s="3">
        <v>48</v>
      </c>
      <c r="AI952" s="2" t="str">
        <f t="shared" si="224"/>
        <v>Medium Risk</v>
      </c>
    </row>
    <row r="953" spans="1:35" x14ac:dyDescent="0.25">
      <c r="A953" s="6">
        <v>44052</v>
      </c>
      <c r="B953" s="3">
        <v>44</v>
      </c>
      <c r="C953" s="3" t="str">
        <f t="shared" si="210"/>
        <v>Senior</v>
      </c>
      <c r="D953" s="4">
        <v>49778</v>
      </c>
      <c r="E953" s="4">
        <f t="shared" si="211"/>
        <v>49778</v>
      </c>
      <c r="F953" s="3">
        <v>607</v>
      </c>
      <c r="G953" s="3">
        <f t="shared" si="212"/>
        <v>607</v>
      </c>
      <c r="H953" s="3" t="str">
        <f t="shared" si="213"/>
        <v>Good</v>
      </c>
      <c r="J953" s="2" t="str">
        <f t="shared" si="214"/>
        <v/>
      </c>
      <c r="K953" s="2" t="str">
        <f t="shared" si="215"/>
        <v/>
      </c>
      <c r="L953" s="2" t="str">
        <f t="shared" si="216"/>
        <v>Employed</v>
      </c>
      <c r="M953" s="5" t="s">
        <v>32</v>
      </c>
      <c r="N953" s="2" t="str">
        <f t="shared" si="217"/>
        <v>High School</v>
      </c>
      <c r="O953" s="2" t="str">
        <f t="shared" si="218"/>
        <v>High School</v>
      </c>
      <c r="P953" s="4">
        <v>18699</v>
      </c>
      <c r="Q953" s="4">
        <f t="shared" si="219"/>
        <v>18699</v>
      </c>
      <c r="R953" s="18">
        <f t="shared" si="220"/>
        <v>0.37564787657197957</v>
      </c>
      <c r="S953" s="18" t="str">
        <f t="shared" si="221"/>
        <v>Conservative Borrower</v>
      </c>
      <c r="T953" s="3">
        <v>60</v>
      </c>
      <c r="U953" s="3">
        <f t="shared" si="222"/>
        <v>60</v>
      </c>
      <c r="V953" s="5" t="s">
        <v>22</v>
      </c>
      <c r="W953" s="5" t="s">
        <v>27</v>
      </c>
      <c r="X953" s="4">
        <v>909</v>
      </c>
      <c r="Y953" s="18">
        <v>0.35325295099999998</v>
      </c>
      <c r="Z953" s="5" t="s">
        <v>28</v>
      </c>
      <c r="AA953" s="3">
        <v>29</v>
      </c>
      <c r="AB953" s="4">
        <v>2017</v>
      </c>
      <c r="AC953" s="4">
        <v>4148.1666670000004</v>
      </c>
      <c r="AD953" s="4" t="str">
        <f t="shared" si="223"/>
        <v>Low Income</v>
      </c>
      <c r="AE953" s="4">
        <v>6575</v>
      </c>
      <c r="AF953" s="18">
        <v>0.24920895900000001</v>
      </c>
      <c r="AG953" s="3">
        <v>0</v>
      </c>
      <c r="AH953" s="3">
        <v>52</v>
      </c>
      <c r="AI953" s="2" t="str">
        <f t="shared" si="224"/>
        <v>Medium Risk</v>
      </c>
    </row>
    <row r="954" spans="1:35" x14ac:dyDescent="0.25">
      <c r="A954" s="6">
        <v>44053</v>
      </c>
      <c r="B954" s="3">
        <v>24</v>
      </c>
      <c r="C954" s="3" t="str">
        <f t="shared" si="210"/>
        <v>Young</v>
      </c>
      <c r="D954" s="4">
        <v>50203</v>
      </c>
      <c r="E954" s="4">
        <f t="shared" si="211"/>
        <v>50203</v>
      </c>
      <c r="G954" s="3">
        <f t="shared" si="212"/>
        <v>580.73529411764707</v>
      </c>
      <c r="H954" s="3" t="str">
        <f t="shared" si="213"/>
        <v>Good</v>
      </c>
      <c r="I954" s="5" t="s">
        <v>20</v>
      </c>
      <c r="J954" s="2" t="str">
        <f t="shared" si="214"/>
        <v>Employed</v>
      </c>
      <c r="K954" s="2" t="str">
        <f t="shared" si="215"/>
        <v>Employed</v>
      </c>
      <c r="L954" s="2" t="str">
        <f t="shared" si="216"/>
        <v>Employed</v>
      </c>
      <c r="M954" s="5" t="s">
        <v>29</v>
      </c>
      <c r="N954" s="2" t="str">
        <f t="shared" si="217"/>
        <v>Bachelor</v>
      </c>
      <c r="O954" s="2" t="str">
        <f t="shared" si="218"/>
        <v>Bachelor</v>
      </c>
      <c r="P954" s="4">
        <v>22221</v>
      </c>
      <c r="Q954" s="4">
        <f t="shared" si="219"/>
        <v>22221</v>
      </c>
      <c r="R954" s="18">
        <f t="shared" si="220"/>
        <v>0.44262295081967212</v>
      </c>
      <c r="S954" s="18" t="str">
        <f t="shared" si="221"/>
        <v>Conservative Borrower</v>
      </c>
      <c r="T954" s="3">
        <v>84</v>
      </c>
      <c r="U954" s="3">
        <f t="shared" si="222"/>
        <v>84</v>
      </c>
      <c r="V954" s="5" t="s">
        <v>22</v>
      </c>
      <c r="W954" s="5" t="s">
        <v>27</v>
      </c>
      <c r="X954" s="4">
        <v>269</v>
      </c>
      <c r="Y954" s="18">
        <v>0.59854782699999998</v>
      </c>
      <c r="Z954" s="5" t="s">
        <v>28</v>
      </c>
      <c r="AA954" s="3">
        <v>31</v>
      </c>
      <c r="AB954" s="4">
        <v>7969</v>
      </c>
      <c r="AC954" s="4">
        <v>4183.5833329999996</v>
      </c>
      <c r="AD954" s="4" t="str">
        <f t="shared" si="223"/>
        <v>Low Income</v>
      </c>
      <c r="AE954" s="4">
        <v>9432</v>
      </c>
      <c r="AF954" s="18">
        <v>0.27151572299999999</v>
      </c>
      <c r="AG954" s="3">
        <v>0</v>
      </c>
      <c r="AH954" s="3">
        <v>58</v>
      </c>
      <c r="AI954" s="2" t="str">
        <f t="shared" si="224"/>
        <v>High Risk</v>
      </c>
    </row>
    <row r="955" spans="1:35" x14ac:dyDescent="0.25">
      <c r="A955" s="6">
        <v>44054</v>
      </c>
      <c r="B955" s="3">
        <v>57</v>
      </c>
      <c r="C955" s="3" t="str">
        <f t="shared" si="210"/>
        <v>Senior</v>
      </c>
      <c r="D955" s="4">
        <v>79895</v>
      </c>
      <c r="E955" s="4">
        <f t="shared" si="211"/>
        <v>79895</v>
      </c>
      <c r="F955" s="3">
        <v>604</v>
      </c>
      <c r="G955" s="3">
        <f t="shared" si="212"/>
        <v>604</v>
      </c>
      <c r="H955" s="3" t="str">
        <f t="shared" si="213"/>
        <v>Good</v>
      </c>
      <c r="I955" s="5" t="s">
        <v>20</v>
      </c>
      <c r="J955" s="2" t="str">
        <f t="shared" si="214"/>
        <v>Employed</v>
      </c>
      <c r="K955" s="2" t="str">
        <f t="shared" si="215"/>
        <v>Employed</v>
      </c>
      <c r="L955" s="2" t="str">
        <f t="shared" si="216"/>
        <v>Employed</v>
      </c>
      <c r="M955" s="5" t="s">
        <v>25</v>
      </c>
      <c r="N955" s="2" t="str">
        <f t="shared" si="217"/>
        <v>Associate</v>
      </c>
      <c r="O955" s="2" t="str">
        <f t="shared" si="218"/>
        <v>Associate</v>
      </c>
      <c r="P955" s="4">
        <v>26056</v>
      </c>
      <c r="Q955" s="4">
        <f t="shared" si="219"/>
        <v>26056</v>
      </c>
      <c r="R955" s="18">
        <f t="shared" si="220"/>
        <v>0.32612804305651166</v>
      </c>
      <c r="S955" s="18" t="str">
        <f t="shared" si="221"/>
        <v>Conservative Borrower</v>
      </c>
      <c r="T955" s="3">
        <v>60</v>
      </c>
      <c r="U955" s="3">
        <f t="shared" si="222"/>
        <v>60</v>
      </c>
      <c r="V955" s="5" t="s">
        <v>44</v>
      </c>
      <c r="W955" s="5" t="s">
        <v>27</v>
      </c>
      <c r="X955" s="4">
        <v>472</v>
      </c>
      <c r="Y955" s="18">
        <v>0.22945788</v>
      </c>
      <c r="Z955" s="5" t="s">
        <v>24</v>
      </c>
      <c r="AA955" s="3">
        <v>16</v>
      </c>
      <c r="AB955" s="4">
        <v>1315</v>
      </c>
      <c r="AC955" s="4">
        <v>6657.9166670000004</v>
      </c>
      <c r="AD955" s="4" t="str">
        <f t="shared" si="223"/>
        <v>Medium Income</v>
      </c>
      <c r="AE955" s="4">
        <v>146965</v>
      </c>
      <c r="AF955" s="18">
        <v>0.18941661100000001</v>
      </c>
      <c r="AG955" s="3">
        <v>1</v>
      </c>
      <c r="AH955" s="3">
        <v>35.200000000000003</v>
      </c>
      <c r="AI955" s="2" t="str">
        <f t="shared" si="224"/>
        <v>Low Risk</v>
      </c>
    </row>
    <row r="956" spans="1:35" x14ac:dyDescent="0.25">
      <c r="A956" s="6">
        <v>44055</v>
      </c>
      <c r="B956" s="3">
        <v>39</v>
      </c>
      <c r="C956" s="3" t="str">
        <f t="shared" si="210"/>
        <v>Mid</v>
      </c>
      <c r="D956" s="4">
        <v>233389</v>
      </c>
      <c r="E956" s="4">
        <f t="shared" si="211"/>
        <v>233389</v>
      </c>
      <c r="F956" s="3">
        <v>613</v>
      </c>
      <c r="G956" s="3">
        <f t="shared" si="212"/>
        <v>613</v>
      </c>
      <c r="H956" s="3" t="str">
        <f t="shared" si="213"/>
        <v>Good</v>
      </c>
      <c r="I956" s="5" t="s">
        <v>20</v>
      </c>
      <c r="J956" s="2" t="str">
        <f t="shared" si="214"/>
        <v>Employed</v>
      </c>
      <c r="K956" s="2" t="str">
        <f t="shared" si="215"/>
        <v>Employed</v>
      </c>
      <c r="L956" s="2" t="str">
        <f t="shared" si="216"/>
        <v>Employed</v>
      </c>
      <c r="M956" s="5" t="s">
        <v>29</v>
      </c>
      <c r="N956" s="2" t="str">
        <f t="shared" si="217"/>
        <v>Bachelor</v>
      </c>
      <c r="O956" s="2" t="str">
        <f t="shared" si="218"/>
        <v>Bachelor</v>
      </c>
      <c r="P956" s="4">
        <v>10552</v>
      </c>
      <c r="Q956" s="4">
        <f t="shared" si="219"/>
        <v>10552</v>
      </c>
      <c r="R956" s="18">
        <f t="shared" si="220"/>
        <v>4.5212070834529473E-2</v>
      </c>
      <c r="S956" s="18" t="str">
        <f t="shared" si="221"/>
        <v>Conservative Borrower</v>
      </c>
      <c r="T956" s="3">
        <v>72</v>
      </c>
      <c r="U956" s="3">
        <f t="shared" si="222"/>
        <v>72</v>
      </c>
      <c r="V956" s="5" t="s">
        <v>26</v>
      </c>
      <c r="W956" s="5" t="s">
        <v>30</v>
      </c>
      <c r="X956" s="4">
        <v>918</v>
      </c>
      <c r="Y956" s="18">
        <v>8.233153E-2</v>
      </c>
      <c r="Z956" s="5" t="s">
        <v>38</v>
      </c>
      <c r="AA956" s="3">
        <v>23</v>
      </c>
      <c r="AB956" s="4">
        <v>2057</v>
      </c>
      <c r="AC956" s="4">
        <v>19449.083330000001</v>
      </c>
      <c r="AD956" s="4" t="str">
        <f t="shared" si="223"/>
        <v>High Income</v>
      </c>
      <c r="AE956" s="4">
        <v>77965</v>
      </c>
      <c r="AF956" s="18">
        <v>0.21661335600000001</v>
      </c>
      <c r="AG956" s="3">
        <v>1</v>
      </c>
      <c r="AH956" s="3">
        <v>36</v>
      </c>
      <c r="AI956" s="2" t="str">
        <f t="shared" si="224"/>
        <v>Low Risk</v>
      </c>
    </row>
    <row r="957" spans="1:35" x14ac:dyDescent="0.25">
      <c r="A957" s="6">
        <v>44056</v>
      </c>
      <c r="B957" s="3">
        <v>53</v>
      </c>
      <c r="C957" s="3" t="str">
        <f t="shared" si="210"/>
        <v>Senior</v>
      </c>
      <c r="D957" s="4">
        <v>25603</v>
      </c>
      <c r="E957" s="4">
        <f t="shared" si="211"/>
        <v>25603</v>
      </c>
      <c r="F957" s="3">
        <v>557</v>
      </c>
      <c r="G957" s="3">
        <f t="shared" si="212"/>
        <v>557</v>
      </c>
      <c r="H957" s="3" t="str">
        <f t="shared" si="213"/>
        <v>Good</v>
      </c>
      <c r="I957" s="5" t="s">
        <v>20</v>
      </c>
      <c r="J957" s="2" t="str">
        <f t="shared" si="214"/>
        <v>Employed</v>
      </c>
      <c r="K957" s="2" t="str">
        <f t="shared" si="215"/>
        <v>Employed</v>
      </c>
      <c r="L957" s="2" t="str">
        <f t="shared" si="216"/>
        <v>Employed</v>
      </c>
      <c r="M957" s="5" t="s">
        <v>32</v>
      </c>
      <c r="N957" s="2" t="str">
        <f t="shared" si="217"/>
        <v>High School</v>
      </c>
      <c r="O957" s="2" t="str">
        <f t="shared" si="218"/>
        <v>High School</v>
      </c>
      <c r="P957" s="4">
        <v>44199</v>
      </c>
      <c r="Q957" s="4">
        <f t="shared" si="219"/>
        <v>44199</v>
      </c>
      <c r="R957" s="18">
        <f t="shared" si="220"/>
        <v>1.726321134242081</v>
      </c>
      <c r="S957" s="18" t="str">
        <f t="shared" si="221"/>
        <v>Aggressive Borrower</v>
      </c>
      <c r="T957" s="3">
        <v>36</v>
      </c>
      <c r="U957" s="3">
        <f t="shared" si="222"/>
        <v>36</v>
      </c>
      <c r="V957" s="5" t="s">
        <v>44</v>
      </c>
      <c r="W957" s="5" t="s">
        <v>30</v>
      </c>
      <c r="X957" s="4">
        <v>266</v>
      </c>
      <c r="Y957" s="18">
        <v>0.22968059299999999</v>
      </c>
      <c r="Z957" s="5" t="s">
        <v>28</v>
      </c>
      <c r="AA957" s="3">
        <v>27</v>
      </c>
      <c r="AB957" s="4">
        <v>2671</v>
      </c>
      <c r="AC957" s="4">
        <v>2133.583333</v>
      </c>
      <c r="AD957" s="4" t="str">
        <f t="shared" si="223"/>
        <v>Low Income</v>
      </c>
      <c r="AE957" s="4">
        <v>15908</v>
      </c>
      <c r="AF957" s="18">
        <v>0.24956555</v>
      </c>
      <c r="AG957" s="3">
        <v>0</v>
      </c>
      <c r="AH957" s="3">
        <v>55</v>
      </c>
      <c r="AI957" s="2" t="str">
        <f t="shared" si="224"/>
        <v>High Risk</v>
      </c>
    </row>
    <row r="958" spans="1:35" x14ac:dyDescent="0.25">
      <c r="A958" s="6">
        <v>44057</v>
      </c>
      <c r="B958" s="3">
        <v>44</v>
      </c>
      <c r="C958" s="3" t="str">
        <f t="shared" si="210"/>
        <v>Senior</v>
      </c>
      <c r="D958" s="4">
        <v>15000</v>
      </c>
      <c r="E958" s="4">
        <f t="shared" si="211"/>
        <v>15000</v>
      </c>
      <c r="F958" s="3">
        <v>600</v>
      </c>
      <c r="G958" s="3">
        <f t="shared" si="212"/>
        <v>600</v>
      </c>
      <c r="H958" s="3" t="str">
        <f t="shared" si="213"/>
        <v>Good</v>
      </c>
      <c r="I958" s="5" t="s">
        <v>20</v>
      </c>
      <c r="J958" s="2" t="str">
        <f t="shared" si="214"/>
        <v>Employed</v>
      </c>
      <c r="K958" s="2" t="str">
        <f t="shared" si="215"/>
        <v>Employed</v>
      </c>
      <c r="L958" s="2" t="str">
        <f t="shared" si="216"/>
        <v>Employed</v>
      </c>
      <c r="M958" s="5" t="s">
        <v>32</v>
      </c>
      <c r="N958" s="2" t="str">
        <f t="shared" si="217"/>
        <v>High School</v>
      </c>
      <c r="O958" s="2" t="str">
        <f t="shared" si="218"/>
        <v>High School</v>
      </c>
      <c r="P958" s="4">
        <v>36179</v>
      </c>
      <c r="Q958" s="4">
        <f t="shared" si="219"/>
        <v>36179</v>
      </c>
      <c r="R958" s="18">
        <f t="shared" si="220"/>
        <v>2.4119333333333333</v>
      </c>
      <c r="S958" s="18" t="str">
        <f t="shared" si="221"/>
        <v>Aggressive Borrower</v>
      </c>
      <c r="T958" s="3">
        <v>48</v>
      </c>
      <c r="U958" s="3">
        <f t="shared" si="222"/>
        <v>48</v>
      </c>
      <c r="V958" s="5" t="s">
        <v>22</v>
      </c>
      <c r="W958" s="5" t="s">
        <v>23</v>
      </c>
      <c r="X958" s="4">
        <v>189</v>
      </c>
      <c r="Y958" s="18">
        <v>3.7046995999999999E-2</v>
      </c>
      <c r="Z958" s="5" t="s">
        <v>31</v>
      </c>
      <c r="AA958" s="3">
        <v>29</v>
      </c>
      <c r="AB958" s="4">
        <v>11619</v>
      </c>
      <c r="AC958" s="4">
        <v>1250</v>
      </c>
      <c r="AD958" s="4" t="str">
        <f t="shared" si="223"/>
        <v>Low Income</v>
      </c>
      <c r="AE958" s="4">
        <v>84532</v>
      </c>
      <c r="AF958" s="18">
        <v>0.20993721200000001</v>
      </c>
      <c r="AG958" s="3">
        <v>0</v>
      </c>
      <c r="AH958" s="3">
        <v>50</v>
      </c>
      <c r="AI958" s="2" t="str">
        <f t="shared" si="224"/>
        <v>Medium Risk</v>
      </c>
    </row>
    <row r="959" spans="1:35" x14ac:dyDescent="0.25">
      <c r="A959" s="6">
        <v>44058</v>
      </c>
      <c r="B959" s="3">
        <v>45</v>
      </c>
      <c r="C959" s="3" t="str">
        <f t="shared" si="210"/>
        <v>Senior</v>
      </c>
      <c r="D959" s="4">
        <v>40484</v>
      </c>
      <c r="E959" s="4">
        <f t="shared" si="211"/>
        <v>40484</v>
      </c>
      <c r="F959" s="3">
        <v>540</v>
      </c>
      <c r="G959" s="3">
        <f t="shared" si="212"/>
        <v>540</v>
      </c>
      <c r="H959" s="3" t="str">
        <f t="shared" si="213"/>
        <v>Fair</v>
      </c>
      <c r="I959" s="5" t="s">
        <v>72</v>
      </c>
      <c r="J959" s="2" t="str">
        <f t="shared" si="214"/>
        <v>SELF-EMPLOYED</v>
      </c>
      <c r="K959" s="2" t="str">
        <f t="shared" si="215"/>
        <v>Self-Employed</v>
      </c>
      <c r="L959" s="2" t="str">
        <f t="shared" si="216"/>
        <v>Self-Employed</v>
      </c>
      <c r="N959" s="2" t="str">
        <f t="shared" si="217"/>
        <v/>
      </c>
      <c r="O959" s="2" t="str">
        <f t="shared" si="218"/>
        <v>Bachelor</v>
      </c>
      <c r="P959" s="4">
        <v>16122</v>
      </c>
      <c r="Q959" s="4">
        <f t="shared" si="219"/>
        <v>16122</v>
      </c>
      <c r="R959" s="18">
        <f t="shared" si="220"/>
        <v>0.3982314000592827</v>
      </c>
      <c r="S959" s="18" t="str">
        <f t="shared" si="221"/>
        <v>Conservative Borrower</v>
      </c>
      <c r="T959" s="3">
        <v>36</v>
      </c>
      <c r="U959" s="3">
        <f t="shared" si="222"/>
        <v>36</v>
      </c>
      <c r="V959" s="5" t="s">
        <v>22</v>
      </c>
      <c r="W959" s="5" t="s">
        <v>23</v>
      </c>
      <c r="X959" s="4">
        <v>1249</v>
      </c>
      <c r="Y959" s="18">
        <v>0.12669836700000001</v>
      </c>
      <c r="Z959" s="5" t="s">
        <v>24</v>
      </c>
      <c r="AA959" s="3">
        <v>31</v>
      </c>
      <c r="AB959" s="4">
        <v>1353</v>
      </c>
      <c r="AC959" s="4">
        <v>3373.666667</v>
      </c>
      <c r="AD959" s="4" t="str">
        <f t="shared" si="223"/>
        <v>Low Income</v>
      </c>
      <c r="AE959" s="4">
        <v>152181</v>
      </c>
      <c r="AF959" s="18">
        <v>0.20432811400000001</v>
      </c>
      <c r="AG959" s="3">
        <v>0</v>
      </c>
      <c r="AH959" s="3">
        <v>50</v>
      </c>
      <c r="AI959" s="2" t="str">
        <f t="shared" si="224"/>
        <v>Medium Risk</v>
      </c>
    </row>
    <row r="960" spans="1:35" x14ac:dyDescent="0.25">
      <c r="A960" s="6">
        <v>44059</v>
      </c>
      <c r="B960" s="3">
        <v>46</v>
      </c>
      <c r="C960" s="3" t="str">
        <f t="shared" si="210"/>
        <v>Senior</v>
      </c>
      <c r="D960" s="4">
        <v>16070</v>
      </c>
      <c r="E960" s="4">
        <f t="shared" si="211"/>
        <v>16070</v>
      </c>
      <c r="F960" s="3">
        <v>493</v>
      </c>
      <c r="G960" s="3">
        <f t="shared" si="212"/>
        <v>493</v>
      </c>
      <c r="H960" s="3" t="str">
        <f t="shared" si="213"/>
        <v>Fair</v>
      </c>
      <c r="I960" s="5" t="s">
        <v>20</v>
      </c>
      <c r="J960" s="2" t="str">
        <f t="shared" si="214"/>
        <v>Employed</v>
      </c>
      <c r="K960" s="2" t="str">
        <f t="shared" si="215"/>
        <v>Employed</v>
      </c>
      <c r="L960" s="2" t="str">
        <f t="shared" si="216"/>
        <v>Employed</v>
      </c>
      <c r="M960" s="5" t="s">
        <v>32</v>
      </c>
      <c r="N960" s="2" t="str">
        <f t="shared" si="217"/>
        <v>High School</v>
      </c>
      <c r="O960" s="2" t="str">
        <f t="shared" si="218"/>
        <v>High School</v>
      </c>
      <c r="P960" s="4">
        <v>11614</v>
      </c>
      <c r="Q960" s="4">
        <f t="shared" si="219"/>
        <v>11614</v>
      </c>
      <c r="R960" s="18">
        <f t="shared" si="220"/>
        <v>0.72271313005600502</v>
      </c>
      <c r="S960" s="18" t="str">
        <f t="shared" si="221"/>
        <v>Moderate Borrower</v>
      </c>
      <c r="T960" s="3">
        <v>36</v>
      </c>
      <c r="U960" s="3">
        <f t="shared" si="222"/>
        <v>36</v>
      </c>
      <c r="V960" s="5" t="s">
        <v>44</v>
      </c>
      <c r="W960" s="5" t="s">
        <v>27</v>
      </c>
      <c r="X960" s="4">
        <v>113</v>
      </c>
      <c r="Y960" s="18">
        <v>0.21088393</v>
      </c>
      <c r="Z960" s="5" t="s">
        <v>24</v>
      </c>
      <c r="AA960" s="3">
        <v>21</v>
      </c>
      <c r="AB960" s="4">
        <v>6991</v>
      </c>
      <c r="AC960" s="4">
        <v>1339.166667</v>
      </c>
      <c r="AD960" s="4" t="str">
        <f t="shared" si="223"/>
        <v>Low Income</v>
      </c>
      <c r="AE960" s="4">
        <v>185540</v>
      </c>
      <c r="AF960" s="18">
        <v>0.28088665600000001</v>
      </c>
      <c r="AG960" s="3">
        <v>0</v>
      </c>
      <c r="AH960" s="3">
        <v>51</v>
      </c>
      <c r="AI960" s="2" t="str">
        <f t="shared" si="224"/>
        <v>Medium Risk</v>
      </c>
    </row>
    <row r="961" spans="1:35" x14ac:dyDescent="0.25">
      <c r="A961" s="6">
        <v>44060</v>
      </c>
      <c r="B961" s="3">
        <v>45</v>
      </c>
      <c r="C961" s="3" t="str">
        <f t="shared" si="210"/>
        <v>Senior</v>
      </c>
      <c r="D961" s="4">
        <v>38054</v>
      </c>
      <c r="E961" s="4">
        <f t="shared" si="211"/>
        <v>38054</v>
      </c>
      <c r="F961" s="3">
        <v>568</v>
      </c>
      <c r="G961" s="3">
        <f t="shared" si="212"/>
        <v>568</v>
      </c>
      <c r="H961" s="3" t="str">
        <f t="shared" si="213"/>
        <v>Good</v>
      </c>
      <c r="J961" s="2" t="str">
        <f t="shared" si="214"/>
        <v/>
      </c>
      <c r="K961" s="2" t="str">
        <f t="shared" si="215"/>
        <v/>
      </c>
      <c r="L961" s="2" t="str">
        <f t="shared" si="216"/>
        <v>Employed</v>
      </c>
      <c r="M961" s="5" t="s">
        <v>32</v>
      </c>
      <c r="N961" s="2" t="str">
        <f t="shared" si="217"/>
        <v>High School</v>
      </c>
      <c r="O961" s="2" t="str">
        <f t="shared" si="218"/>
        <v>High School</v>
      </c>
      <c r="P961" s="4">
        <v>24848</v>
      </c>
      <c r="Q961" s="4">
        <f t="shared" si="219"/>
        <v>24848</v>
      </c>
      <c r="R961" s="18">
        <f t="shared" si="220"/>
        <v>0.65296683660062016</v>
      </c>
      <c r="S961" s="18" t="str">
        <f t="shared" si="221"/>
        <v>Moderate Borrower</v>
      </c>
      <c r="T961" s="3">
        <v>96</v>
      </c>
      <c r="U961" s="3">
        <f t="shared" si="222"/>
        <v>96</v>
      </c>
      <c r="V961" s="5" t="s">
        <v>22</v>
      </c>
      <c r="W961" s="5" t="s">
        <v>34</v>
      </c>
      <c r="X961" s="4">
        <v>1136</v>
      </c>
      <c r="Y961" s="18">
        <v>0.170120619</v>
      </c>
      <c r="Z961" s="5" t="s">
        <v>34</v>
      </c>
      <c r="AA961" s="3">
        <v>23</v>
      </c>
      <c r="AB961" s="4">
        <v>9699</v>
      </c>
      <c r="AC961" s="4">
        <v>3171.166667</v>
      </c>
      <c r="AD961" s="4" t="str">
        <f t="shared" si="223"/>
        <v>Low Income</v>
      </c>
      <c r="AE961" s="4">
        <v>18070</v>
      </c>
      <c r="AF961" s="18">
        <v>0.29355427000000001</v>
      </c>
      <c r="AG961" s="3">
        <v>0</v>
      </c>
      <c r="AH961" s="3">
        <v>50</v>
      </c>
      <c r="AI961" s="2" t="str">
        <f t="shared" si="224"/>
        <v>Medium Risk</v>
      </c>
    </row>
    <row r="962" spans="1:35" x14ac:dyDescent="0.25">
      <c r="A962" s="6">
        <v>44061</v>
      </c>
      <c r="B962" s="3">
        <v>47</v>
      </c>
      <c r="C962" s="3" t="str">
        <f t="shared" ref="C962:C1025" si="225">IF(B962&lt;25,"Young",IF(B962&lt;40,"Mid",IF(B962&lt;60,"Senior","Old")))</f>
        <v>Senior</v>
      </c>
      <c r="D962" s="4">
        <v>70915</v>
      </c>
      <c r="E962" s="4">
        <f t="shared" ref="E962:E1025" si="226">IF(D962="",AC962*12,D962)</f>
        <v>70915</v>
      </c>
      <c r="F962" s="3">
        <v>597</v>
      </c>
      <c r="G962" s="3">
        <f t="shared" ref="G962:G1025" si="227">IF(F962="",AVERAGEIF($AA$2:$AA$2648,AA962,$F$2:$F$2648),F962)</f>
        <v>597</v>
      </c>
      <c r="H962" s="3" t="str">
        <f t="shared" ref="H962:H1025" si="228">IF(G962&lt;450,"Poor", IF(G962&lt;550,"Fair",IF(G962&lt;650,"Good","Excellent")))</f>
        <v>Good</v>
      </c>
      <c r="I962" s="5" t="s">
        <v>20</v>
      </c>
      <c r="J962" s="2" t="str">
        <f t="shared" ref="J962:J1025" si="229">TRIM(CLEAN(I962))</f>
        <v>Employed</v>
      </c>
      <c r="K962" s="2" t="str">
        <f t="shared" ref="K962:K1025" si="230">PROPER(J962)</f>
        <v>Employed</v>
      </c>
      <c r="L962" s="2" t="str">
        <f t="shared" ref="L962:L1025" si="231">IF(K962="","Employed",K962)</f>
        <v>Employed</v>
      </c>
      <c r="M962" s="5" t="s">
        <v>32</v>
      </c>
      <c r="N962" s="2" t="str">
        <f t="shared" ref="N962:N1025" si="232">TRIM(CLEAN(M962))</f>
        <v>High School</v>
      </c>
      <c r="O962" s="2" t="str">
        <f t="shared" ref="O962:O1025" si="233">IF(N962="","Bachelor",N962)</f>
        <v>High School</v>
      </c>
      <c r="P962" s="4">
        <v>37814</v>
      </c>
      <c r="Q962" s="4">
        <f t="shared" ref="Q962:Q1025" si="234">IF(P962="",(AVERAGEIFS($P$2:$P$2648,$Z$2:$Z$2648,Z962,$AD$2:$AD$2648,AD962)),P962)</f>
        <v>37814</v>
      </c>
      <c r="R962" s="18">
        <f t="shared" ref="R962:R1025" si="235">Q962/E962</f>
        <v>0.53322992314743001</v>
      </c>
      <c r="S962" s="18" t="str">
        <f t="shared" ref="S962:S1025" si="236">IF(R962 &lt;= 0.5, "Conservative Borrower", IF(R962 &lt;= 1, "Moderate Borrower", "Aggressive Borrower"))</f>
        <v>Moderate Borrower</v>
      </c>
      <c r="T962" s="3">
        <v>60</v>
      </c>
      <c r="U962" s="3">
        <f t="shared" ref="U962:U1025" si="237">IF(T962="",AVERAGEIFS($T$2:$T$2648,$Z$2:$Z$2648,Z962,$AD$2:$AD$2648,AD962),T962)</f>
        <v>60</v>
      </c>
      <c r="V962" s="5" t="s">
        <v>26</v>
      </c>
      <c r="W962" s="5" t="s">
        <v>27</v>
      </c>
      <c r="X962" s="4">
        <v>613</v>
      </c>
      <c r="Y962" s="18">
        <v>0.40191112499999998</v>
      </c>
      <c r="Z962" s="5" t="s">
        <v>24</v>
      </c>
      <c r="AA962" s="3">
        <v>27</v>
      </c>
      <c r="AB962" s="4">
        <v>515</v>
      </c>
      <c r="AC962" s="4">
        <v>5909.5833329999996</v>
      </c>
      <c r="AD962" s="4" t="str">
        <f t="shared" ref="AD962:AD1025" si="238">IF(AC962&lt;=5000,"Low Income",IF(AC962&lt;=12000,"Medium Income","High Income"))</f>
        <v>Medium Income</v>
      </c>
      <c r="AE962" s="4">
        <v>31854</v>
      </c>
      <c r="AF962" s="18">
        <v>0.25521060800000001</v>
      </c>
      <c r="AG962" s="3">
        <v>0</v>
      </c>
      <c r="AH962" s="3">
        <v>55</v>
      </c>
      <c r="AI962" s="2" t="str">
        <f t="shared" ref="AI962:AI1025" si="239">IF(AH962&lt;40,"Low Risk", IF(AH962&lt;55,"Medium Risk", IF(AH962&lt;70,"High Risk","Very High Risk")))</f>
        <v>High Risk</v>
      </c>
    </row>
    <row r="963" spans="1:35" x14ac:dyDescent="0.25">
      <c r="A963" s="6">
        <v>44062</v>
      </c>
      <c r="B963" s="3">
        <v>55</v>
      </c>
      <c r="C963" s="3" t="str">
        <f t="shared" si="225"/>
        <v>Senior</v>
      </c>
      <c r="D963" s="4">
        <v>148125</v>
      </c>
      <c r="E963" s="4">
        <f t="shared" si="226"/>
        <v>148125</v>
      </c>
      <c r="F963" s="3">
        <v>611</v>
      </c>
      <c r="G963" s="3">
        <f t="shared" si="227"/>
        <v>611</v>
      </c>
      <c r="H963" s="3" t="str">
        <f t="shared" si="228"/>
        <v>Good</v>
      </c>
      <c r="I963" s="5" t="s">
        <v>20</v>
      </c>
      <c r="J963" s="2" t="str">
        <f t="shared" si="229"/>
        <v>Employed</v>
      </c>
      <c r="K963" s="2" t="str">
        <f t="shared" si="230"/>
        <v>Employed</v>
      </c>
      <c r="L963" s="2" t="str">
        <f t="shared" si="231"/>
        <v>Employed</v>
      </c>
      <c r="M963" s="5" t="s">
        <v>29</v>
      </c>
      <c r="N963" s="2" t="str">
        <f t="shared" si="232"/>
        <v>Bachelor</v>
      </c>
      <c r="O963" s="2" t="str">
        <f t="shared" si="233"/>
        <v>Bachelor</v>
      </c>
      <c r="P963" s="4">
        <v>14871</v>
      </c>
      <c r="Q963" s="4">
        <f t="shared" si="234"/>
        <v>14871</v>
      </c>
      <c r="R963" s="18">
        <f t="shared" si="235"/>
        <v>0.10039493670886077</v>
      </c>
      <c r="S963" s="18" t="str">
        <f t="shared" si="236"/>
        <v>Conservative Borrower</v>
      </c>
      <c r="T963" s="3">
        <v>36</v>
      </c>
      <c r="U963" s="3">
        <f t="shared" si="237"/>
        <v>36</v>
      </c>
      <c r="V963" s="5" t="s">
        <v>22</v>
      </c>
      <c r="W963" s="5" t="s">
        <v>23</v>
      </c>
      <c r="X963" s="4">
        <v>216</v>
      </c>
      <c r="Y963" s="18">
        <v>0.26885337799999998</v>
      </c>
      <c r="Z963" s="5" t="s">
        <v>24</v>
      </c>
      <c r="AA963" s="3">
        <v>24</v>
      </c>
      <c r="AB963" s="4">
        <v>1832</v>
      </c>
      <c r="AC963" s="4">
        <v>12343.75</v>
      </c>
      <c r="AD963" s="4" t="str">
        <f t="shared" si="238"/>
        <v>High Income</v>
      </c>
      <c r="AE963" s="4">
        <v>2839</v>
      </c>
      <c r="AF963" s="18">
        <v>0.196739937</v>
      </c>
      <c r="AG963" s="3">
        <v>1</v>
      </c>
      <c r="AH963" s="3">
        <v>37.6</v>
      </c>
      <c r="AI963" s="2" t="str">
        <f t="shared" si="239"/>
        <v>Low Risk</v>
      </c>
    </row>
    <row r="964" spans="1:35" x14ac:dyDescent="0.25">
      <c r="A964" s="6">
        <v>44063</v>
      </c>
      <c r="B964" s="3">
        <v>42</v>
      </c>
      <c r="C964" s="3" t="str">
        <f t="shared" si="225"/>
        <v>Senior</v>
      </c>
      <c r="D964" s="4">
        <v>17066</v>
      </c>
      <c r="E964" s="4">
        <f t="shared" si="226"/>
        <v>17066</v>
      </c>
      <c r="F964" s="3">
        <v>534</v>
      </c>
      <c r="G964" s="3">
        <f t="shared" si="227"/>
        <v>534</v>
      </c>
      <c r="H964" s="3" t="str">
        <f t="shared" si="228"/>
        <v>Fair</v>
      </c>
      <c r="I964" s="5" t="s">
        <v>20</v>
      </c>
      <c r="J964" s="2" t="str">
        <f t="shared" si="229"/>
        <v>Employed</v>
      </c>
      <c r="K964" s="2" t="str">
        <f t="shared" si="230"/>
        <v>Employed</v>
      </c>
      <c r="L964" s="2" t="str">
        <f t="shared" si="231"/>
        <v>Employed</v>
      </c>
      <c r="M964" s="5" t="s">
        <v>32</v>
      </c>
      <c r="N964" s="2" t="str">
        <f t="shared" si="232"/>
        <v>High School</v>
      </c>
      <c r="O964" s="2" t="str">
        <f t="shared" si="233"/>
        <v>High School</v>
      </c>
      <c r="P964" s="4">
        <v>15905</v>
      </c>
      <c r="Q964" s="4">
        <f t="shared" si="234"/>
        <v>15905</v>
      </c>
      <c r="R964" s="18">
        <f t="shared" si="235"/>
        <v>0.93196999882807918</v>
      </c>
      <c r="S964" s="18" t="str">
        <f t="shared" si="236"/>
        <v>Moderate Borrower</v>
      </c>
      <c r="T964" s="3">
        <v>36</v>
      </c>
      <c r="U964" s="3">
        <f t="shared" si="237"/>
        <v>36</v>
      </c>
      <c r="V964" s="5" t="s">
        <v>22</v>
      </c>
      <c r="W964" s="5" t="s">
        <v>27</v>
      </c>
      <c r="X964" s="4">
        <v>545</v>
      </c>
      <c r="Y964" s="18">
        <v>3.8235854999999999E-2</v>
      </c>
      <c r="Z964" s="5" t="s">
        <v>31</v>
      </c>
      <c r="AA964" s="3">
        <v>30</v>
      </c>
      <c r="AB964" s="4">
        <v>858</v>
      </c>
      <c r="AC964" s="4">
        <v>1422.166667</v>
      </c>
      <c r="AD964" s="4" t="str">
        <f t="shared" si="238"/>
        <v>Low Income</v>
      </c>
      <c r="AE964" s="4">
        <v>54185</v>
      </c>
      <c r="AF964" s="18">
        <v>0.226226495</v>
      </c>
      <c r="AG964" s="3">
        <v>0</v>
      </c>
      <c r="AH964" s="3">
        <v>51</v>
      </c>
      <c r="AI964" s="2" t="str">
        <f t="shared" si="239"/>
        <v>Medium Risk</v>
      </c>
    </row>
    <row r="965" spans="1:35" x14ac:dyDescent="0.25">
      <c r="A965" s="6">
        <v>44064</v>
      </c>
      <c r="B965" s="3">
        <v>48</v>
      </c>
      <c r="C965" s="3" t="str">
        <f t="shared" si="225"/>
        <v>Senior</v>
      </c>
      <c r="D965" s="4">
        <v>25702</v>
      </c>
      <c r="E965" s="4">
        <f t="shared" si="226"/>
        <v>25702</v>
      </c>
      <c r="F965" s="3">
        <v>590</v>
      </c>
      <c r="G965" s="3">
        <f t="shared" si="227"/>
        <v>590</v>
      </c>
      <c r="H965" s="3" t="str">
        <f t="shared" si="228"/>
        <v>Good</v>
      </c>
      <c r="I965" s="5" t="s">
        <v>20</v>
      </c>
      <c r="J965" s="2" t="str">
        <f t="shared" si="229"/>
        <v>Employed</v>
      </c>
      <c r="K965" s="2" t="str">
        <f t="shared" si="230"/>
        <v>Employed</v>
      </c>
      <c r="L965" s="2" t="str">
        <f t="shared" si="231"/>
        <v>Employed</v>
      </c>
      <c r="M965" s="5" t="s">
        <v>25</v>
      </c>
      <c r="N965" s="2" t="str">
        <f t="shared" si="232"/>
        <v>Associate</v>
      </c>
      <c r="O965" s="2" t="str">
        <f t="shared" si="233"/>
        <v>Associate</v>
      </c>
      <c r="P965" s="4">
        <v>24205</v>
      </c>
      <c r="Q965" s="4">
        <f t="shared" si="234"/>
        <v>24205</v>
      </c>
      <c r="R965" s="18">
        <f t="shared" si="235"/>
        <v>0.94175550540813946</v>
      </c>
      <c r="S965" s="18" t="str">
        <f t="shared" si="236"/>
        <v>Moderate Borrower</v>
      </c>
      <c r="T965" s="3">
        <v>72</v>
      </c>
      <c r="U965" s="3">
        <f t="shared" si="237"/>
        <v>72</v>
      </c>
      <c r="V965" s="5" t="s">
        <v>22</v>
      </c>
      <c r="W965" s="5" t="s">
        <v>23</v>
      </c>
      <c r="X965" s="4">
        <v>749</v>
      </c>
      <c r="Y965" s="18">
        <v>0.64619818399999995</v>
      </c>
      <c r="Z965" s="5" t="s">
        <v>28</v>
      </c>
      <c r="AA965" s="3">
        <v>24</v>
      </c>
      <c r="AB965" s="4">
        <v>1436</v>
      </c>
      <c r="AC965" s="4">
        <v>2141.833333</v>
      </c>
      <c r="AD965" s="4" t="str">
        <f t="shared" si="238"/>
        <v>Low Income</v>
      </c>
      <c r="AE965" s="4">
        <v>23204</v>
      </c>
      <c r="AF965" s="18">
        <v>0.20713779299999999</v>
      </c>
      <c r="AG965" s="3">
        <v>0</v>
      </c>
      <c r="AH965" s="3">
        <v>60</v>
      </c>
      <c r="AI965" s="2" t="str">
        <f t="shared" si="239"/>
        <v>High Risk</v>
      </c>
    </row>
    <row r="966" spans="1:35" x14ac:dyDescent="0.25">
      <c r="A966" s="6">
        <v>44065</v>
      </c>
      <c r="B966" s="3">
        <v>38</v>
      </c>
      <c r="C966" s="3" t="str">
        <f t="shared" si="225"/>
        <v>Mid</v>
      </c>
      <c r="D966" s="4">
        <v>47367</v>
      </c>
      <c r="E966" s="4">
        <f t="shared" si="226"/>
        <v>47367</v>
      </c>
      <c r="F966" s="3">
        <v>508</v>
      </c>
      <c r="G966" s="3">
        <f t="shared" si="227"/>
        <v>508</v>
      </c>
      <c r="H966" s="3" t="str">
        <f t="shared" si="228"/>
        <v>Fair</v>
      </c>
      <c r="I966" s="5" t="s">
        <v>45</v>
      </c>
      <c r="J966" s="2" t="str">
        <f t="shared" si="229"/>
        <v>Unemployed</v>
      </c>
      <c r="K966" s="2" t="str">
        <f t="shared" si="230"/>
        <v>Unemployed</v>
      </c>
      <c r="L966" s="2" t="str">
        <f t="shared" si="231"/>
        <v>Unemployed</v>
      </c>
      <c r="M966" s="5" t="s">
        <v>32</v>
      </c>
      <c r="N966" s="2" t="str">
        <f t="shared" si="232"/>
        <v>High School</v>
      </c>
      <c r="O966" s="2" t="str">
        <f t="shared" si="233"/>
        <v>High School</v>
      </c>
      <c r="P966" s="4">
        <v>17461</v>
      </c>
      <c r="Q966" s="4">
        <f t="shared" si="234"/>
        <v>17461</v>
      </c>
      <c r="R966" s="18">
        <f t="shared" si="235"/>
        <v>0.36863217007621341</v>
      </c>
      <c r="S966" s="18" t="str">
        <f t="shared" si="236"/>
        <v>Conservative Borrower</v>
      </c>
      <c r="T966" s="3">
        <v>24</v>
      </c>
      <c r="U966" s="3">
        <f t="shared" si="237"/>
        <v>24</v>
      </c>
      <c r="V966" s="5" t="s">
        <v>44</v>
      </c>
      <c r="W966" s="5" t="s">
        <v>30</v>
      </c>
      <c r="X966" s="4">
        <v>397</v>
      </c>
      <c r="Y966" s="18">
        <v>0.32127417800000002</v>
      </c>
      <c r="Z966" s="5" t="s">
        <v>34</v>
      </c>
      <c r="AA966" s="3">
        <v>23</v>
      </c>
      <c r="AB966" s="4">
        <v>10708</v>
      </c>
      <c r="AC966" s="4">
        <v>3947.25</v>
      </c>
      <c r="AD966" s="4" t="str">
        <f t="shared" si="238"/>
        <v>Low Income</v>
      </c>
      <c r="AE966" s="4">
        <v>37774</v>
      </c>
      <c r="AF966" s="18">
        <v>0.222442843</v>
      </c>
      <c r="AG966" s="3">
        <v>0</v>
      </c>
      <c r="AH966" s="3">
        <v>59</v>
      </c>
      <c r="AI966" s="2" t="str">
        <f t="shared" si="239"/>
        <v>High Risk</v>
      </c>
    </row>
    <row r="967" spans="1:35" x14ac:dyDescent="0.25">
      <c r="A967" s="6">
        <v>44066</v>
      </c>
      <c r="B967" s="3">
        <v>57</v>
      </c>
      <c r="C967" s="3" t="str">
        <f t="shared" si="225"/>
        <v>Senior</v>
      </c>
      <c r="D967" s="4">
        <v>90966</v>
      </c>
      <c r="E967" s="4">
        <f t="shared" si="226"/>
        <v>90966</v>
      </c>
      <c r="F967" s="3">
        <v>599</v>
      </c>
      <c r="G967" s="3">
        <f t="shared" si="227"/>
        <v>599</v>
      </c>
      <c r="H967" s="3" t="str">
        <f t="shared" si="228"/>
        <v>Good</v>
      </c>
      <c r="I967" s="5" t="s">
        <v>20</v>
      </c>
      <c r="J967" s="2" t="str">
        <f t="shared" si="229"/>
        <v>Employed</v>
      </c>
      <c r="K967" s="2" t="str">
        <f t="shared" si="230"/>
        <v>Employed</v>
      </c>
      <c r="L967" s="2" t="str">
        <f t="shared" si="231"/>
        <v>Employed</v>
      </c>
      <c r="M967" s="5" t="s">
        <v>21</v>
      </c>
      <c r="N967" s="2" t="str">
        <f t="shared" si="232"/>
        <v>Master</v>
      </c>
      <c r="O967" s="2" t="str">
        <f t="shared" si="233"/>
        <v>Master</v>
      </c>
      <c r="P967" s="4">
        <v>30257</v>
      </c>
      <c r="Q967" s="4">
        <f t="shared" si="234"/>
        <v>30257</v>
      </c>
      <c r="R967" s="18">
        <f t="shared" si="235"/>
        <v>0.33261878064331729</v>
      </c>
      <c r="S967" s="18" t="str">
        <f t="shared" si="236"/>
        <v>Conservative Borrower</v>
      </c>
      <c r="T967" s="3">
        <v>120</v>
      </c>
      <c r="U967" s="3">
        <f t="shared" si="237"/>
        <v>120</v>
      </c>
      <c r="V967" s="5" t="s">
        <v>22</v>
      </c>
      <c r="W967" s="5" t="s">
        <v>30</v>
      </c>
      <c r="X967" s="4">
        <v>322</v>
      </c>
      <c r="Y967" s="18">
        <v>6.1107291000000001E-2</v>
      </c>
      <c r="Z967" s="5" t="s">
        <v>31</v>
      </c>
      <c r="AA967" s="3">
        <v>27</v>
      </c>
      <c r="AB967" s="4">
        <v>8749</v>
      </c>
      <c r="AC967" s="4">
        <v>7580.5</v>
      </c>
      <c r="AD967" s="4" t="str">
        <f t="shared" si="238"/>
        <v>Medium Income</v>
      </c>
      <c r="AE967" s="4">
        <v>62740</v>
      </c>
      <c r="AF967" s="18">
        <v>0.25761969600000001</v>
      </c>
      <c r="AG967" s="3">
        <v>1</v>
      </c>
      <c r="AH967" s="3">
        <v>36.799999999999997</v>
      </c>
      <c r="AI967" s="2" t="str">
        <f t="shared" si="239"/>
        <v>Low Risk</v>
      </c>
    </row>
    <row r="968" spans="1:35" x14ac:dyDescent="0.25">
      <c r="A968" s="6">
        <v>44067</v>
      </c>
      <c r="B968" s="3">
        <v>31</v>
      </c>
      <c r="C968" s="3" t="str">
        <f t="shared" si="225"/>
        <v>Mid</v>
      </c>
      <c r="D968" s="4">
        <v>64315</v>
      </c>
      <c r="E968" s="4">
        <f t="shared" si="226"/>
        <v>64315</v>
      </c>
      <c r="F968" s="3">
        <v>555</v>
      </c>
      <c r="G968" s="3">
        <f t="shared" si="227"/>
        <v>555</v>
      </c>
      <c r="H968" s="3" t="str">
        <f t="shared" si="228"/>
        <v>Good</v>
      </c>
      <c r="I968" s="5" t="s">
        <v>20</v>
      </c>
      <c r="J968" s="2" t="str">
        <f t="shared" si="229"/>
        <v>Employed</v>
      </c>
      <c r="K968" s="2" t="str">
        <f t="shared" si="230"/>
        <v>Employed</v>
      </c>
      <c r="L968" s="2" t="str">
        <f t="shared" si="231"/>
        <v>Employed</v>
      </c>
      <c r="M968" s="5" t="s">
        <v>32</v>
      </c>
      <c r="N968" s="2" t="str">
        <f t="shared" si="232"/>
        <v>High School</v>
      </c>
      <c r="O968" s="2" t="str">
        <f t="shared" si="233"/>
        <v>High School</v>
      </c>
      <c r="Q968" s="4">
        <f t="shared" si="234"/>
        <v>24756.13157894737</v>
      </c>
      <c r="R968" s="18">
        <f t="shared" si="235"/>
        <v>0.38492002765991401</v>
      </c>
      <c r="S968" s="18" t="str">
        <f t="shared" si="236"/>
        <v>Conservative Borrower</v>
      </c>
      <c r="T968" s="3">
        <v>60</v>
      </c>
      <c r="U968" s="3">
        <f t="shared" si="237"/>
        <v>60</v>
      </c>
      <c r="V968" s="5" t="s">
        <v>35</v>
      </c>
      <c r="W968" s="5" t="s">
        <v>30</v>
      </c>
      <c r="X968" s="4">
        <v>232</v>
      </c>
      <c r="Y968" s="18">
        <v>0.30517047600000002</v>
      </c>
      <c r="Z968" s="5" t="s">
        <v>28</v>
      </c>
      <c r="AA968" s="3">
        <v>16</v>
      </c>
      <c r="AB968" s="4">
        <v>34002</v>
      </c>
      <c r="AC968" s="4">
        <v>5359.5833329999996</v>
      </c>
      <c r="AD968" s="4" t="str">
        <f t="shared" si="238"/>
        <v>Medium Income</v>
      </c>
      <c r="AE968" s="4">
        <v>64886</v>
      </c>
      <c r="AF968" s="18">
        <v>0.26985019500000001</v>
      </c>
      <c r="AG968" s="3">
        <v>0</v>
      </c>
      <c r="AH968" s="3">
        <v>53</v>
      </c>
      <c r="AI968" s="2" t="str">
        <f t="shared" si="239"/>
        <v>Medium Risk</v>
      </c>
    </row>
    <row r="969" spans="1:35" x14ac:dyDescent="0.25">
      <c r="A969" s="6">
        <v>44068</v>
      </c>
      <c r="B969" s="3">
        <v>61</v>
      </c>
      <c r="C969" s="3" t="str">
        <f t="shared" si="225"/>
        <v>Old</v>
      </c>
      <c r="D969" s="4">
        <v>129517</v>
      </c>
      <c r="E969" s="4">
        <f t="shared" si="226"/>
        <v>129517</v>
      </c>
      <c r="F969" s="3">
        <v>533</v>
      </c>
      <c r="G969" s="3">
        <f t="shared" si="227"/>
        <v>533</v>
      </c>
      <c r="H969" s="3" t="str">
        <f t="shared" si="228"/>
        <v>Fair</v>
      </c>
      <c r="I969" s="5" t="s">
        <v>20</v>
      </c>
      <c r="J969" s="2" t="str">
        <f t="shared" si="229"/>
        <v>Employed</v>
      </c>
      <c r="K969" s="2" t="str">
        <f t="shared" si="230"/>
        <v>Employed</v>
      </c>
      <c r="L969" s="2" t="str">
        <f t="shared" si="231"/>
        <v>Employed</v>
      </c>
      <c r="M969" s="5" t="s">
        <v>25</v>
      </c>
      <c r="N969" s="2" t="str">
        <f t="shared" si="232"/>
        <v>Associate</v>
      </c>
      <c r="O969" s="2" t="str">
        <f t="shared" si="233"/>
        <v>Associate</v>
      </c>
      <c r="P969" s="4">
        <v>29430</v>
      </c>
      <c r="Q969" s="4">
        <f t="shared" si="234"/>
        <v>29430</v>
      </c>
      <c r="R969" s="18">
        <f t="shared" si="235"/>
        <v>0.2272288579877545</v>
      </c>
      <c r="S969" s="18" t="str">
        <f t="shared" si="236"/>
        <v>Conservative Borrower</v>
      </c>
      <c r="T969" s="3">
        <v>48</v>
      </c>
      <c r="U969" s="3">
        <f t="shared" si="237"/>
        <v>48</v>
      </c>
      <c r="V969" s="5" t="s">
        <v>22</v>
      </c>
      <c r="W969" s="5" t="s">
        <v>23</v>
      </c>
      <c r="X969" s="4">
        <v>510</v>
      </c>
      <c r="Y969" s="18">
        <v>0.13506507000000001</v>
      </c>
      <c r="Z969" s="5" t="s">
        <v>38</v>
      </c>
      <c r="AA969" s="3">
        <v>35</v>
      </c>
      <c r="AB969" s="4">
        <v>12494</v>
      </c>
      <c r="AC969" s="4">
        <v>10793.083329999999</v>
      </c>
      <c r="AD969" s="4" t="str">
        <f t="shared" si="238"/>
        <v>Medium Income</v>
      </c>
      <c r="AE969" s="4">
        <v>114850</v>
      </c>
      <c r="AF969" s="18">
        <v>0.26220081499999998</v>
      </c>
      <c r="AG969" s="3">
        <v>1</v>
      </c>
      <c r="AH969" s="3">
        <v>35.200000000000003</v>
      </c>
      <c r="AI969" s="2" t="str">
        <f t="shared" si="239"/>
        <v>Low Risk</v>
      </c>
    </row>
    <row r="970" spans="1:35" x14ac:dyDescent="0.25">
      <c r="A970" s="6">
        <v>44069</v>
      </c>
      <c r="B970" s="3">
        <v>39</v>
      </c>
      <c r="C970" s="3" t="str">
        <f t="shared" si="225"/>
        <v>Mid</v>
      </c>
      <c r="D970" s="4">
        <v>72616</v>
      </c>
      <c r="E970" s="4">
        <f t="shared" si="226"/>
        <v>72616</v>
      </c>
      <c r="F970" s="3">
        <v>484</v>
      </c>
      <c r="G970" s="3">
        <f t="shared" si="227"/>
        <v>484</v>
      </c>
      <c r="H970" s="3" t="str">
        <f t="shared" si="228"/>
        <v>Fair</v>
      </c>
      <c r="I970" s="5" t="s">
        <v>45</v>
      </c>
      <c r="J970" s="2" t="str">
        <f t="shared" si="229"/>
        <v>Unemployed</v>
      </c>
      <c r="K970" s="2" t="str">
        <f t="shared" si="230"/>
        <v>Unemployed</v>
      </c>
      <c r="L970" s="2" t="str">
        <f t="shared" si="231"/>
        <v>Unemployed</v>
      </c>
      <c r="M970" s="5" t="s">
        <v>25</v>
      </c>
      <c r="N970" s="2" t="str">
        <f t="shared" si="232"/>
        <v>Associate</v>
      </c>
      <c r="O970" s="2" t="str">
        <f t="shared" si="233"/>
        <v>Associate</v>
      </c>
      <c r="Q970" s="4">
        <f t="shared" si="234"/>
        <v>24647.715909090908</v>
      </c>
      <c r="R970" s="18">
        <f t="shared" si="235"/>
        <v>0.33942541463439058</v>
      </c>
      <c r="S970" s="18" t="str">
        <f t="shared" si="236"/>
        <v>Conservative Borrower</v>
      </c>
      <c r="T970" s="3">
        <v>72</v>
      </c>
      <c r="U970" s="3">
        <f t="shared" si="237"/>
        <v>72</v>
      </c>
      <c r="V970" s="5" t="s">
        <v>26</v>
      </c>
      <c r="W970" s="5" t="s">
        <v>27</v>
      </c>
      <c r="X970" s="4">
        <v>559</v>
      </c>
      <c r="Y970" s="18">
        <v>0.45093654900000002</v>
      </c>
      <c r="Z970" s="5" t="s">
        <v>34</v>
      </c>
      <c r="AA970" s="3">
        <v>23</v>
      </c>
      <c r="AB970" s="4">
        <v>514</v>
      </c>
      <c r="AC970" s="4">
        <v>6051.3333329999996</v>
      </c>
      <c r="AD970" s="4" t="str">
        <f t="shared" si="238"/>
        <v>Medium Income</v>
      </c>
      <c r="AE970" s="4">
        <v>157964</v>
      </c>
      <c r="AF970" s="18">
        <v>0.28937379600000002</v>
      </c>
      <c r="AG970" s="3">
        <v>0</v>
      </c>
      <c r="AH970" s="3">
        <v>55</v>
      </c>
      <c r="AI970" s="2" t="str">
        <f t="shared" si="239"/>
        <v>High Risk</v>
      </c>
    </row>
    <row r="971" spans="1:35" x14ac:dyDescent="0.25">
      <c r="A971" s="6">
        <v>44070</v>
      </c>
      <c r="B971" s="3">
        <v>22</v>
      </c>
      <c r="C971" s="3" t="str">
        <f t="shared" si="225"/>
        <v>Young</v>
      </c>
      <c r="D971" s="4">
        <v>36986</v>
      </c>
      <c r="E971" s="4">
        <f t="shared" si="226"/>
        <v>36986</v>
      </c>
      <c r="G971" s="3">
        <f t="shared" si="227"/>
        <v>569.58695652173913</v>
      </c>
      <c r="H971" s="3" t="str">
        <f t="shared" si="228"/>
        <v>Good</v>
      </c>
      <c r="I971" s="5" t="s">
        <v>20</v>
      </c>
      <c r="J971" s="2" t="str">
        <f t="shared" si="229"/>
        <v>Employed</v>
      </c>
      <c r="K971" s="2" t="str">
        <f t="shared" si="230"/>
        <v>Employed</v>
      </c>
      <c r="L971" s="2" t="str">
        <f t="shared" si="231"/>
        <v>Employed</v>
      </c>
      <c r="M971" s="5" t="s">
        <v>29</v>
      </c>
      <c r="N971" s="2" t="str">
        <f t="shared" si="232"/>
        <v>Bachelor</v>
      </c>
      <c r="O971" s="2" t="str">
        <f t="shared" si="233"/>
        <v>Bachelor</v>
      </c>
      <c r="P971" s="4">
        <v>12243</v>
      </c>
      <c r="Q971" s="4">
        <f t="shared" si="234"/>
        <v>12243</v>
      </c>
      <c r="R971" s="18">
        <f t="shared" si="235"/>
        <v>0.33101714162115398</v>
      </c>
      <c r="S971" s="18" t="str">
        <f t="shared" si="236"/>
        <v>Conservative Borrower</v>
      </c>
      <c r="T971" s="3">
        <v>96</v>
      </c>
      <c r="U971" s="3">
        <f t="shared" si="237"/>
        <v>96</v>
      </c>
      <c r="V971" s="5" t="s">
        <v>26</v>
      </c>
      <c r="W971" s="5" t="s">
        <v>30</v>
      </c>
      <c r="X971" s="4">
        <v>283</v>
      </c>
      <c r="Y971" s="18">
        <v>1.8817229000000001E-2</v>
      </c>
      <c r="Z971" s="5" t="s">
        <v>28</v>
      </c>
      <c r="AA971" s="3">
        <v>33</v>
      </c>
      <c r="AB971" s="4">
        <v>3297</v>
      </c>
      <c r="AC971" s="4">
        <v>3082.166667</v>
      </c>
      <c r="AD971" s="4" t="str">
        <f t="shared" si="238"/>
        <v>Low Income</v>
      </c>
      <c r="AE971" s="4">
        <v>9348</v>
      </c>
      <c r="AF971" s="18">
        <v>0.24311929099999999</v>
      </c>
      <c r="AG971" s="3">
        <v>0</v>
      </c>
      <c r="AH971" s="3">
        <v>67</v>
      </c>
      <c r="AI971" s="2" t="str">
        <f t="shared" si="239"/>
        <v>High Risk</v>
      </c>
    </row>
    <row r="972" spans="1:35" x14ac:dyDescent="0.25">
      <c r="A972" s="6">
        <v>44071</v>
      </c>
      <c r="B972" s="3">
        <v>41</v>
      </c>
      <c r="C972" s="3" t="str">
        <f t="shared" si="225"/>
        <v>Senior</v>
      </c>
      <c r="D972" s="4">
        <v>91313</v>
      </c>
      <c r="E972" s="4">
        <f t="shared" si="226"/>
        <v>91313</v>
      </c>
      <c r="F972" s="3">
        <v>572</v>
      </c>
      <c r="G972" s="3">
        <f t="shared" si="227"/>
        <v>572</v>
      </c>
      <c r="H972" s="3" t="str">
        <f t="shared" si="228"/>
        <v>Good</v>
      </c>
      <c r="I972" s="5" t="s">
        <v>20</v>
      </c>
      <c r="J972" s="2" t="str">
        <f t="shared" si="229"/>
        <v>Employed</v>
      </c>
      <c r="K972" s="2" t="str">
        <f t="shared" si="230"/>
        <v>Employed</v>
      </c>
      <c r="L972" s="2" t="str">
        <f t="shared" si="231"/>
        <v>Employed</v>
      </c>
      <c r="N972" s="2" t="str">
        <f t="shared" si="232"/>
        <v/>
      </c>
      <c r="O972" s="2" t="str">
        <f t="shared" si="233"/>
        <v>Bachelor</v>
      </c>
      <c r="P972" s="4">
        <v>21648</v>
      </c>
      <c r="Q972" s="4">
        <f t="shared" si="234"/>
        <v>21648</v>
      </c>
      <c r="R972" s="18">
        <f t="shared" si="235"/>
        <v>0.2370746772091597</v>
      </c>
      <c r="S972" s="18" t="str">
        <f t="shared" si="236"/>
        <v>Conservative Borrower</v>
      </c>
      <c r="T972" s="3">
        <v>60</v>
      </c>
      <c r="U972" s="3">
        <f t="shared" si="237"/>
        <v>60</v>
      </c>
      <c r="V972" s="5" t="s">
        <v>22</v>
      </c>
      <c r="W972" s="5" t="s">
        <v>23</v>
      </c>
      <c r="X972" s="4">
        <v>227</v>
      </c>
      <c r="Y972" s="18">
        <v>7.6990855999999996E-2</v>
      </c>
      <c r="Z972" s="5" t="s">
        <v>28</v>
      </c>
      <c r="AA972" s="3">
        <v>16</v>
      </c>
      <c r="AB972" s="4">
        <v>15469</v>
      </c>
      <c r="AC972" s="4">
        <v>7609.4166670000004</v>
      </c>
      <c r="AD972" s="4" t="str">
        <f t="shared" si="238"/>
        <v>Medium Income</v>
      </c>
      <c r="AE972" s="4">
        <v>32582</v>
      </c>
      <c r="AF972" s="18">
        <v>0.25899736200000001</v>
      </c>
      <c r="AG972" s="3">
        <v>1</v>
      </c>
      <c r="AH972" s="3">
        <v>39.200000000000003</v>
      </c>
      <c r="AI972" s="2" t="str">
        <f t="shared" si="239"/>
        <v>Low Risk</v>
      </c>
    </row>
    <row r="973" spans="1:35" x14ac:dyDescent="0.25">
      <c r="A973" s="6">
        <v>44072</v>
      </c>
      <c r="B973" s="3">
        <v>31</v>
      </c>
      <c r="C973" s="3" t="str">
        <f t="shared" si="225"/>
        <v>Mid</v>
      </c>
      <c r="D973" s="4">
        <v>44961</v>
      </c>
      <c r="E973" s="4">
        <f t="shared" si="226"/>
        <v>44961</v>
      </c>
      <c r="F973" s="3">
        <v>595</v>
      </c>
      <c r="G973" s="3">
        <f t="shared" si="227"/>
        <v>595</v>
      </c>
      <c r="H973" s="3" t="str">
        <f t="shared" si="228"/>
        <v>Good</v>
      </c>
      <c r="I973" s="5" t="s">
        <v>20</v>
      </c>
      <c r="J973" s="2" t="str">
        <f t="shared" si="229"/>
        <v>Employed</v>
      </c>
      <c r="K973" s="2" t="str">
        <f t="shared" si="230"/>
        <v>Employed</v>
      </c>
      <c r="L973" s="2" t="str">
        <f t="shared" si="231"/>
        <v>Employed</v>
      </c>
      <c r="M973" s="5" t="s">
        <v>25</v>
      </c>
      <c r="N973" s="2" t="str">
        <f t="shared" si="232"/>
        <v>Associate</v>
      </c>
      <c r="O973" s="2" t="str">
        <f t="shared" si="233"/>
        <v>Associate</v>
      </c>
      <c r="P973" s="4">
        <v>15062</v>
      </c>
      <c r="Q973" s="4">
        <f t="shared" si="234"/>
        <v>15062</v>
      </c>
      <c r="R973" s="18">
        <f t="shared" si="235"/>
        <v>0.33500144569738216</v>
      </c>
      <c r="S973" s="18" t="str">
        <f t="shared" si="236"/>
        <v>Conservative Borrower</v>
      </c>
      <c r="T973" s="3">
        <v>84</v>
      </c>
      <c r="U973" s="3">
        <f t="shared" si="237"/>
        <v>84</v>
      </c>
      <c r="V973" s="5" t="s">
        <v>22</v>
      </c>
      <c r="W973" s="5" t="s">
        <v>30</v>
      </c>
      <c r="X973" s="4">
        <v>186</v>
      </c>
      <c r="Y973" s="18">
        <v>0.104275039</v>
      </c>
      <c r="Z973" s="5" t="s">
        <v>34</v>
      </c>
      <c r="AA973" s="3">
        <v>26</v>
      </c>
      <c r="AB973" s="4">
        <v>485</v>
      </c>
      <c r="AC973" s="4">
        <v>3746.75</v>
      </c>
      <c r="AD973" s="4" t="str">
        <f t="shared" si="238"/>
        <v>Low Income</v>
      </c>
      <c r="AE973" s="4">
        <v>85455</v>
      </c>
      <c r="AF973" s="18">
        <v>0.260702773</v>
      </c>
      <c r="AG973" s="3">
        <v>0</v>
      </c>
      <c r="AH973" s="3">
        <v>50</v>
      </c>
      <c r="AI973" s="2" t="str">
        <f t="shared" si="239"/>
        <v>Medium Risk</v>
      </c>
    </row>
    <row r="974" spans="1:35" x14ac:dyDescent="0.25">
      <c r="A974" s="6">
        <v>44073</v>
      </c>
      <c r="B974" s="3">
        <v>50</v>
      </c>
      <c r="C974" s="3" t="str">
        <f t="shared" si="225"/>
        <v>Senior</v>
      </c>
      <c r="D974" s="4">
        <v>67922</v>
      </c>
      <c r="E974" s="4">
        <f t="shared" si="226"/>
        <v>67922</v>
      </c>
      <c r="G974" s="3">
        <f t="shared" si="227"/>
        <v>579.93124999999998</v>
      </c>
      <c r="H974" s="3" t="str">
        <f t="shared" si="228"/>
        <v>Good</v>
      </c>
      <c r="I974" s="5" t="s">
        <v>20</v>
      </c>
      <c r="J974" s="2" t="str">
        <f t="shared" si="229"/>
        <v>Employed</v>
      </c>
      <c r="K974" s="2" t="str">
        <f t="shared" si="230"/>
        <v>Employed</v>
      </c>
      <c r="L974" s="2" t="str">
        <f t="shared" si="231"/>
        <v>Employed</v>
      </c>
      <c r="M974" s="5" t="s">
        <v>29</v>
      </c>
      <c r="N974" s="2" t="str">
        <f t="shared" si="232"/>
        <v>Bachelor</v>
      </c>
      <c r="O974" s="2" t="str">
        <f t="shared" si="233"/>
        <v>Bachelor</v>
      </c>
      <c r="P974" s="4">
        <v>16581</v>
      </c>
      <c r="Q974" s="4">
        <f t="shared" si="234"/>
        <v>16581</v>
      </c>
      <c r="R974" s="18">
        <f t="shared" si="235"/>
        <v>0.24411825329053916</v>
      </c>
      <c r="S974" s="18" t="str">
        <f t="shared" si="236"/>
        <v>Conservative Borrower</v>
      </c>
      <c r="T974" s="3">
        <v>60</v>
      </c>
      <c r="U974" s="3">
        <f t="shared" si="237"/>
        <v>60</v>
      </c>
      <c r="V974" s="5" t="s">
        <v>22</v>
      </c>
      <c r="W974" s="5" t="s">
        <v>34</v>
      </c>
      <c r="X974" s="4">
        <v>689</v>
      </c>
      <c r="Y974" s="18">
        <v>0.13210312199999999</v>
      </c>
      <c r="Z974" s="5" t="s">
        <v>38</v>
      </c>
      <c r="AA974" s="3">
        <v>27</v>
      </c>
      <c r="AB974" s="4">
        <v>2325</v>
      </c>
      <c r="AC974" s="4">
        <v>5660.1666670000004</v>
      </c>
      <c r="AD974" s="4" t="str">
        <f t="shared" si="238"/>
        <v>Medium Income</v>
      </c>
      <c r="AE974" s="4">
        <v>83459</v>
      </c>
      <c r="AF974" s="18">
        <v>0.21904290200000001</v>
      </c>
      <c r="AG974" s="3">
        <v>1</v>
      </c>
      <c r="AH974" s="3">
        <v>35.200000000000003</v>
      </c>
      <c r="AI974" s="2" t="str">
        <f t="shared" si="239"/>
        <v>Low Risk</v>
      </c>
    </row>
    <row r="975" spans="1:35" x14ac:dyDescent="0.25">
      <c r="A975" s="6">
        <v>44074</v>
      </c>
      <c r="B975" s="3">
        <v>32</v>
      </c>
      <c r="C975" s="3" t="str">
        <f t="shared" si="225"/>
        <v>Mid</v>
      </c>
      <c r="D975" s="4">
        <v>40130</v>
      </c>
      <c r="E975" s="4">
        <f t="shared" si="226"/>
        <v>40130</v>
      </c>
      <c r="F975" s="3">
        <v>552</v>
      </c>
      <c r="G975" s="3">
        <f t="shared" si="227"/>
        <v>552</v>
      </c>
      <c r="H975" s="3" t="str">
        <f t="shared" si="228"/>
        <v>Good</v>
      </c>
      <c r="I975" s="5" t="s">
        <v>20</v>
      </c>
      <c r="J975" s="2" t="str">
        <f t="shared" si="229"/>
        <v>Employed</v>
      </c>
      <c r="K975" s="2" t="str">
        <f t="shared" si="230"/>
        <v>Employed</v>
      </c>
      <c r="L975" s="2" t="str">
        <f t="shared" si="231"/>
        <v>Employed</v>
      </c>
      <c r="M975" s="5" t="s">
        <v>29</v>
      </c>
      <c r="N975" s="2" t="str">
        <f t="shared" si="232"/>
        <v>Bachelor</v>
      </c>
      <c r="O975" s="2" t="str">
        <f t="shared" si="233"/>
        <v>Bachelor</v>
      </c>
      <c r="P975" s="4">
        <v>25797</v>
      </c>
      <c r="Q975" s="4">
        <f t="shared" si="234"/>
        <v>25797</v>
      </c>
      <c r="R975" s="18">
        <f t="shared" si="235"/>
        <v>0.64283578370296535</v>
      </c>
      <c r="S975" s="18" t="str">
        <f t="shared" si="236"/>
        <v>Moderate Borrower</v>
      </c>
      <c r="T975" s="3">
        <v>48</v>
      </c>
      <c r="U975" s="3">
        <f t="shared" si="237"/>
        <v>48</v>
      </c>
      <c r="V975" s="5" t="s">
        <v>22</v>
      </c>
      <c r="W975" s="5" t="s">
        <v>34</v>
      </c>
      <c r="X975" s="4">
        <v>608</v>
      </c>
      <c r="Y975" s="18">
        <v>0.40356318400000002</v>
      </c>
      <c r="Z975" s="5" t="s">
        <v>38</v>
      </c>
      <c r="AA975" s="3">
        <v>25</v>
      </c>
      <c r="AB975" s="4">
        <v>7198</v>
      </c>
      <c r="AC975" s="4">
        <v>3344.166667</v>
      </c>
      <c r="AD975" s="4" t="str">
        <f t="shared" si="238"/>
        <v>Low Income</v>
      </c>
      <c r="AE975" s="4">
        <v>64990</v>
      </c>
      <c r="AF975" s="18">
        <v>0.227662059</v>
      </c>
      <c r="AG975" s="3">
        <v>0</v>
      </c>
      <c r="AH975" s="3">
        <v>54</v>
      </c>
      <c r="AI975" s="2" t="str">
        <f t="shared" si="239"/>
        <v>Medium Risk</v>
      </c>
    </row>
    <row r="976" spans="1:35" x14ac:dyDescent="0.25">
      <c r="A976" s="6">
        <v>44075</v>
      </c>
      <c r="B976" s="3">
        <v>34</v>
      </c>
      <c r="C976" s="3" t="str">
        <f t="shared" si="225"/>
        <v>Mid</v>
      </c>
      <c r="D976" s="4">
        <v>49484</v>
      </c>
      <c r="E976" s="4">
        <f t="shared" si="226"/>
        <v>49484</v>
      </c>
      <c r="F976" s="3">
        <v>580</v>
      </c>
      <c r="G976" s="3">
        <f t="shared" si="227"/>
        <v>580</v>
      </c>
      <c r="H976" s="3" t="str">
        <f t="shared" si="228"/>
        <v>Good</v>
      </c>
      <c r="I976" s="5" t="s">
        <v>20</v>
      </c>
      <c r="J976" s="2" t="str">
        <f t="shared" si="229"/>
        <v>Employed</v>
      </c>
      <c r="K976" s="2" t="str">
        <f t="shared" si="230"/>
        <v>Employed</v>
      </c>
      <c r="L976" s="2" t="str">
        <f t="shared" si="231"/>
        <v>Employed</v>
      </c>
      <c r="M976" s="5" t="s">
        <v>32</v>
      </c>
      <c r="N976" s="2" t="str">
        <f t="shared" si="232"/>
        <v>High School</v>
      </c>
      <c r="O976" s="2" t="str">
        <f t="shared" si="233"/>
        <v>High School</v>
      </c>
      <c r="P976" s="4">
        <v>27909</v>
      </c>
      <c r="Q976" s="4">
        <f t="shared" si="234"/>
        <v>27909</v>
      </c>
      <c r="R976" s="18">
        <f t="shared" si="235"/>
        <v>0.56400048500525424</v>
      </c>
      <c r="S976" s="18" t="str">
        <f t="shared" si="236"/>
        <v>Moderate Borrower</v>
      </c>
      <c r="T976" s="3">
        <v>96</v>
      </c>
      <c r="U976" s="3">
        <f t="shared" si="237"/>
        <v>96</v>
      </c>
      <c r="V976" s="5" t="s">
        <v>22</v>
      </c>
      <c r="W976" s="5" t="s">
        <v>27</v>
      </c>
      <c r="X976" s="4">
        <v>866</v>
      </c>
      <c r="Y976" s="18">
        <v>0.35522100200000001</v>
      </c>
      <c r="Z976" s="5" t="s">
        <v>28</v>
      </c>
      <c r="AA976" s="3">
        <v>12</v>
      </c>
      <c r="AB976" s="4">
        <v>11487</v>
      </c>
      <c r="AC976" s="4">
        <v>4123.6666670000004</v>
      </c>
      <c r="AD976" s="4" t="str">
        <f t="shared" si="238"/>
        <v>Low Income</v>
      </c>
      <c r="AE976" s="4">
        <v>49484</v>
      </c>
      <c r="AF976" s="18">
        <v>0.26819330800000002</v>
      </c>
      <c r="AG976" s="3">
        <v>0</v>
      </c>
      <c r="AH976" s="3">
        <v>54</v>
      </c>
      <c r="AI976" s="2" t="str">
        <f t="shared" si="239"/>
        <v>Medium Risk</v>
      </c>
    </row>
    <row r="977" spans="1:35" x14ac:dyDescent="0.25">
      <c r="A977" s="6">
        <v>44076</v>
      </c>
      <c r="B977" s="3">
        <v>18</v>
      </c>
      <c r="C977" s="3" t="str">
        <f t="shared" si="225"/>
        <v>Young</v>
      </c>
      <c r="D977" s="4">
        <v>15000</v>
      </c>
      <c r="E977" s="4">
        <f t="shared" si="226"/>
        <v>15000</v>
      </c>
      <c r="F977" s="3">
        <v>510</v>
      </c>
      <c r="G977" s="3">
        <f t="shared" si="227"/>
        <v>510</v>
      </c>
      <c r="H977" s="3" t="str">
        <f t="shared" si="228"/>
        <v>Fair</v>
      </c>
      <c r="I977" s="5" t="s">
        <v>20</v>
      </c>
      <c r="J977" s="2" t="str">
        <f t="shared" si="229"/>
        <v>Employed</v>
      </c>
      <c r="K977" s="2" t="str">
        <f t="shared" si="230"/>
        <v>Employed</v>
      </c>
      <c r="L977" s="2" t="str">
        <f t="shared" si="231"/>
        <v>Employed</v>
      </c>
      <c r="M977" s="5" t="s">
        <v>25</v>
      </c>
      <c r="N977" s="2" t="str">
        <f t="shared" si="232"/>
        <v>Associate</v>
      </c>
      <c r="O977" s="2" t="str">
        <f t="shared" si="233"/>
        <v>Associate</v>
      </c>
      <c r="P977" s="4">
        <v>4698</v>
      </c>
      <c r="Q977" s="4">
        <f t="shared" si="234"/>
        <v>4698</v>
      </c>
      <c r="R977" s="18">
        <f t="shared" si="235"/>
        <v>0.31319999999999998</v>
      </c>
      <c r="S977" s="18" t="str">
        <f t="shared" si="236"/>
        <v>Conservative Borrower</v>
      </c>
      <c r="T977" s="3">
        <v>36</v>
      </c>
      <c r="U977" s="3">
        <f t="shared" si="237"/>
        <v>36</v>
      </c>
      <c r="V977" s="5" t="s">
        <v>26</v>
      </c>
      <c r="W977" s="5" t="s">
        <v>27</v>
      </c>
      <c r="X977" s="4">
        <v>142</v>
      </c>
      <c r="Y977" s="18">
        <v>0.21784177299999999</v>
      </c>
      <c r="Z977" s="5" t="s">
        <v>38</v>
      </c>
      <c r="AA977" s="3">
        <v>27</v>
      </c>
      <c r="AB977" s="4">
        <v>8757</v>
      </c>
      <c r="AC977" s="4">
        <v>1250</v>
      </c>
      <c r="AD977" s="4" t="str">
        <f t="shared" si="238"/>
        <v>Low Income</v>
      </c>
      <c r="AE977" s="4">
        <v>22256</v>
      </c>
      <c r="AF977" s="18">
        <v>0.22366955199999999</v>
      </c>
      <c r="AG977" s="3">
        <v>0</v>
      </c>
      <c r="AH977" s="3">
        <v>56</v>
      </c>
      <c r="AI977" s="2" t="str">
        <f t="shared" si="239"/>
        <v>High Risk</v>
      </c>
    </row>
    <row r="978" spans="1:35" x14ac:dyDescent="0.25">
      <c r="A978" s="6">
        <v>44077</v>
      </c>
      <c r="B978" s="3">
        <v>34</v>
      </c>
      <c r="C978" s="3" t="str">
        <f t="shared" si="225"/>
        <v>Mid</v>
      </c>
      <c r="D978" s="4">
        <v>90635</v>
      </c>
      <c r="E978" s="4">
        <f t="shared" si="226"/>
        <v>90635</v>
      </c>
      <c r="F978" s="3">
        <v>575</v>
      </c>
      <c r="G978" s="3">
        <f t="shared" si="227"/>
        <v>575</v>
      </c>
      <c r="H978" s="3" t="str">
        <f t="shared" si="228"/>
        <v>Good</v>
      </c>
      <c r="I978" s="5" t="s">
        <v>20</v>
      </c>
      <c r="J978" s="2" t="str">
        <f t="shared" si="229"/>
        <v>Employed</v>
      </c>
      <c r="K978" s="2" t="str">
        <f t="shared" si="230"/>
        <v>Employed</v>
      </c>
      <c r="L978" s="2" t="str">
        <f t="shared" si="231"/>
        <v>Employed</v>
      </c>
      <c r="M978" s="5" t="s">
        <v>41</v>
      </c>
      <c r="N978" s="2" t="str">
        <f t="shared" si="232"/>
        <v>Doctorate</v>
      </c>
      <c r="O978" s="2" t="str">
        <f t="shared" si="233"/>
        <v>Doctorate</v>
      </c>
      <c r="P978" s="4">
        <v>24248</v>
      </c>
      <c r="Q978" s="4">
        <f t="shared" si="234"/>
        <v>24248</v>
      </c>
      <c r="R978" s="18">
        <f t="shared" si="235"/>
        <v>0.26753461686986263</v>
      </c>
      <c r="S978" s="18" t="str">
        <f t="shared" si="236"/>
        <v>Conservative Borrower</v>
      </c>
      <c r="T978" s="3">
        <v>120</v>
      </c>
      <c r="U978" s="3">
        <f t="shared" si="237"/>
        <v>120</v>
      </c>
      <c r="V978" s="5" t="s">
        <v>26</v>
      </c>
      <c r="W978" s="5" t="s">
        <v>30</v>
      </c>
      <c r="X978" s="4">
        <v>643</v>
      </c>
      <c r="Y978" s="18">
        <v>8.1275903999999996E-2</v>
      </c>
      <c r="Z978" s="5" t="s">
        <v>24</v>
      </c>
      <c r="AA978" s="3">
        <v>29</v>
      </c>
      <c r="AB978" s="4">
        <v>6205</v>
      </c>
      <c r="AC978" s="4">
        <v>7552.9166670000004</v>
      </c>
      <c r="AD978" s="4" t="str">
        <f t="shared" si="238"/>
        <v>Medium Income</v>
      </c>
      <c r="AE978" s="4">
        <v>6856</v>
      </c>
      <c r="AF978" s="18">
        <v>0.31158935599999998</v>
      </c>
      <c r="AG978" s="3">
        <v>0</v>
      </c>
      <c r="AH978" s="3">
        <v>55</v>
      </c>
      <c r="AI978" s="2" t="str">
        <f t="shared" si="239"/>
        <v>High Risk</v>
      </c>
    </row>
    <row r="979" spans="1:35" x14ac:dyDescent="0.25">
      <c r="A979" s="6">
        <v>44078</v>
      </c>
      <c r="B979" s="3">
        <v>18</v>
      </c>
      <c r="C979" s="3" t="str">
        <f t="shared" si="225"/>
        <v>Young</v>
      </c>
      <c r="E979" s="4">
        <f t="shared" si="226"/>
        <v>20685</v>
      </c>
      <c r="F979" s="3">
        <v>554</v>
      </c>
      <c r="G979" s="3">
        <f t="shared" si="227"/>
        <v>554</v>
      </c>
      <c r="H979" s="3" t="str">
        <f t="shared" si="228"/>
        <v>Good</v>
      </c>
      <c r="I979" s="5" t="s">
        <v>20</v>
      </c>
      <c r="J979" s="2" t="str">
        <f t="shared" si="229"/>
        <v>Employed</v>
      </c>
      <c r="K979" s="2" t="str">
        <f t="shared" si="230"/>
        <v>Employed</v>
      </c>
      <c r="L979" s="2" t="str">
        <f t="shared" si="231"/>
        <v>Employed</v>
      </c>
      <c r="M979" s="5" t="s">
        <v>25</v>
      </c>
      <c r="N979" s="2" t="str">
        <f t="shared" si="232"/>
        <v>Associate</v>
      </c>
      <c r="O979" s="2" t="str">
        <f t="shared" si="233"/>
        <v>Associate</v>
      </c>
      <c r="P979" s="4">
        <v>26720</v>
      </c>
      <c r="Q979" s="4">
        <f t="shared" si="234"/>
        <v>26720</v>
      </c>
      <c r="R979" s="18">
        <f t="shared" si="235"/>
        <v>1.2917573120618806</v>
      </c>
      <c r="S979" s="18" t="str">
        <f t="shared" si="236"/>
        <v>Aggressive Borrower</v>
      </c>
      <c r="U979" s="3">
        <f t="shared" si="237"/>
        <v>54.618025751072963</v>
      </c>
      <c r="V979" s="5" t="s">
        <v>26</v>
      </c>
      <c r="W979" s="5" t="s">
        <v>27</v>
      </c>
      <c r="X979" s="4">
        <v>653</v>
      </c>
      <c r="Y979" s="18">
        <v>0.33838681599999998</v>
      </c>
      <c r="Z979" s="5" t="s">
        <v>24</v>
      </c>
      <c r="AA979" s="3">
        <v>19</v>
      </c>
      <c r="AB979" s="4">
        <v>3874</v>
      </c>
      <c r="AC979" s="4">
        <v>1723.75</v>
      </c>
      <c r="AD979" s="4" t="str">
        <f t="shared" si="238"/>
        <v>Low Income</v>
      </c>
      <c r="AE979" s="4">
        <v>37175</v>
      </c>
      <c r="AF979" s="18">
        <v>0.26409716799999999</v>
      </c>
      <c r="AG979" s="3">
        <v>0</v>
      </c>
      <c r="AH979" s="3">
        <v>60</v>
      </c>
      <c r="AI979" s="2" t="str">
        <f t="shared" si="239"/>
        <v>High Risk</v>
      </c>
    </row>
    <row r="980" spans="1:35" x14ac:dyDescent="0.25">
      <c r="A980" s="6">
        <v>44079</v>
      </c>
      <c r="B980" s="3">
        <v>20</v>
      </c>
      <c r="C980" s="3" t="str">
        <f t="shared" si="225"/>
        <v>Young</v>
      </c>
      <c r="D980" s="4">
        <v>25605</v>
      </c>
      <c r="E980" s="4">
        <f t="shared" si="226"/>
        <v>25605</v>
      </c>
      <c r="F980" s="3">
        <v>564</v>
      </c>
      <c r="G980" s="3">
        <f t="shared" si="227"/>
        <v>564</v>
      </c>
      <c r="H980" s="3" t="str">
        <f t="shared" si="228"/>
        <v>Good</v>
      </c>
      <c r="I980" s="5" t="s">
        <v>20</v>
      </c>
      <c r="J980" s="2" t="str">
        <f t="shared" si="229"/>
        <v>Employed</v>
      </c>
      <c r="K980" s="2" t="str">
        <f t="shared" si="230"/>
        <v>Employed</v>
      </c>
      <c r="L980" s="2" t="str">
        <f t="shared" si="231"/>
        <v>Employed</v>
      </c>
      <c r="M980" s="5" t="s">
        <v>25</v>
      </c>
      <c r="N980" s="2" t="str">
        <f t="shared" si="232"/>
        <v>Associate</v>
      </c>
      <c r="O980" s="2" t="str">
        <f t="shared" si="233"/>
        <v>Associate</v>
      </c>
      <c r="P980" s="4">
        <v>29744</v>
      </c>
      <c r="Q980" s="4">
        <f t="shared" si="234"/>
        <v>29744</v>
      </c>
      <c r="R980" s="18">
        <f t="shared" si="235"/>
        <v>1.1616481156024214</v>
      </c>
      <c r="S980" s="18" t="str">
        <f t="shared" si="236"/>
        <v>Aggressive Borrower</v>
      </c>
      <c r="T980" s="3">
        <v>96</v>
      </c>
      <c r="U980" s="3">
        <f t="shared" si="237"/>
        <v>96</v>
      </c>
      <c r="V980" s="5" t="s">
        <v>26</v>
      </c>
      <c r="W980" s="5" t="s">
        <v>30</v>
      </c>
      <c r="X980" s="4">
        <v>166</v>
      </c>
      <c r="Y980" s="18">
        <v>0.48129688500000001</v>
      </c>
      <c r="Z980" s="5" t="s">
        <v>34</v>
      </c>
      <c r="AA980" s="3">
        <v>19</v>
      </c>
      <c r="AB980" s="4">
        <v>8896</v>
      </c>
      <c r="AC980" s="4">
        <v>2133.75</v>
      </c>
      <c r="AD980" s="4" t="str">
        <f t="shared" si="238"/>
        <v>Low Income</v>
      </c>
      <c r="AE980" s="4">
        <v>12601</v>
      </c>
      <c r="AF980" s="18">
        <v>0.26044968899999998</v>
      </c>
      <c r="AG980" s="3">
        <v>0</v>
      </c>
      <c r="AH980" s="3">
        <v>57</v>
      </c>
      <c r="AI980" s="2" t="str">
        <f t="shared" si="239"/>
        <v>High Risk</v>
      </c>
    </row>
    <row r="981" spans="1:35" x14ac:dyDescent="0.25">
      <c r="A981" s="6">
        <v>44080</v>
      </c>
      <c r="B981" s="3">
        <v>49</v>
      </c>
      <c r="C981" s="3" t="str">
        <f t="shared" si="225"/>
        <v>Senior</v>
      </c>
      <c r="D981" s="4">
        <v>15000</v>
      </c>
      <c r="E981" s="4">
        <f t="shared" si="226"/>
        <v>15000</v>
      </c>
      <c r="F981" s="3">
        <v>572</v>
      </c>
      <c r="G981" s="3">
        <f t="shared" si="227"/>
        <v>572</v>
      </c>
      <c r="H981" s="3" t="str">
        <f t="shared" si="228"/>
        <v>Good</v>
      </c>
      <c r="I981" s="5" t="s">
        <v>45</v>
      </c>
      <c r="J981" s="2" t="str">
        <f t="shared" si="229"/>
        <v>Unemployed</v>
      </c>
      <c r="K981" s="2" t="str">
        <f t="shared" si="230"/>
        <v>Unemployed</v>
      </c>
      <c r="L981" s="2" t="str">
        <f t="shared" si="231"/>
        <v>Unemployed</v>
      </c>
      <c r="M981" s="5" t="s">
        <v>32</v>
      </c>
      <c r="N981" s="2" t="str">
        <f t="shared" si="232"/>
        <v>High School</v>
      </c>
      <c r="O981" s="2" t="str">
        <f t="shared" si="233"/>
        <v>High School</v>
      </c>
      <c r="P981" s="4">
        <v>14680</v>
      </c>
      <c r="Q981" s="4">
        <f t="shared" si="234"/>
        <v>14680</v>
      </c>
      <c r="R981" s="18">
        <f t="shared" si="235"/>
        <v>0.97866666666666668</v>
      </c>
      <c r="S981" s="18" t="str">
        <f t="shared" si="236"/>
        <v>Moderate Borrower</v>
      </c>
      <c r="T981" s="3">
        <v>36</v>
      </c>
      <c r="U981" s="3">
        <f t="shared" si="237"/>
        <v>36</v>
      </c>
      <c r="V981" s="5" t="s">
        <v>26</v>
      </c>
      <c r="W981" s="5" t="s">
        <v>27</v>
      </c>
      <c r="X981" s="4">
        <v>339</v>
      </c>
      <c r="Y981" s="18">
        <v>0.57630149399999997</v>
      </c>
      <c r="Z981" s="5" t="s">
        <v>24</v>
      </c>
      <c r="AA981" s="3">
        <v>32</v>
      </c>
      <c r="AB981" s="4">
        <v>9278</v>
      </c>
      <c r="AC981" s="4">
        <v>1250</v>
      </c>
      <c r="AD981" s="4" t="str">
        <f t="shared" si="238"/>
        <v>Low Income</v>
      </c>
      <c r="AE981" s="4">
        <v>111872</v>
      </c>
      <c r="AF981" s="18">
        <v>0.238296917</v>
      </c>
      <c r="AG981" s="3">
        <v>0</v>
      </c>
      <c r="AH981" s="3">
        <v>68</v>
      </c>
      <c r="AI981" s="2" t="str">
        <f t="shared" si="239"/>
        <v>High Risk</v>
      </c>
    </row>
    <row r="982" spans="1:35" x14ac:dyDescent="0.25">
      <c r="A982" s="6">
        <v>44081</v>
      </c>
      <c r="B982" s="3">
        <v>49</v>
      </c>
      <c r="C982" s="3" t="str">
        <f t="shared" si="225"/>
        <v>Senior</v>
      </c>
      <c r="D982" s="4">
        <v>30487</v>
      </c>
      <c r="E982" s="4">
        <f t="shared" si="226"/>
        <v>30487</v>
      </c>
      <c r="G982" s="3">
        <f t="shared" si="227"/>
        <v>565.24120603015081</v>
      </c>
      <c r="H982" s="3" t="str">
        <f t="shared" si="228"/>
        <v>Good</v>
      </c>
      <c r="I982" s="5" t="s">
        <v>20</v>
      </c>
      <c r="J982" s="2" t="str">
        <f t="shared" si="229"/>
        <v>Employed</v>
      </c>
      <c r="K982" s="2" t="str">
        <f t="shared" si="230"/>
        <v>Employed</v>
      </c>
      <c r="L982" s="2" t="str">
        <f t="shared" si="231"/>
        <v>Employed</v>
      </c>
      <c r="M982" s="5" t="s">
        <v>21</v>
      </c>
      <c r="N982" s="2" t="str">
        <f t="shared" si="232"/>
        <v>Master</v>
      </c>
      <c r="O982" s="2" t="str">
        <f t="shared" si="233"/>
        <v>Master</v>
      </c>
      <c r="P982" s="4">
        <v>39474</v>
      </c>
      <c r="Q982" s="4">
        <f t="shared" si="234"/>
        <v>39474</v>
      </c>
      <c r="R982" s="18">
        <f t="shared" si="235"/>
        <v>1.2947813822284908</v>
      </c>
      <c r="S982" s="18" t="str">
        <f t="shared" si="236"/>
        <v>Aggressive Borrower</v>
      </c>
      <c r="T982" s="3">
        <v>48</v>
      </c>
      <c r="U982" s="3">
        <f t="shared" si="237"/>
        <v>48</v>
      </c>
      <c r="V982" s="5" t="s">
        <v>35</v>
      </c>
      <c r="W982" s="5" t="s">
        <v>27</v>
      </c>
      <c r="X982" s="4">
        <v>636</v>
      </c>
      <c r="Y982" s="18">
        <v>0.17115648</v>
      </c>
      <c r="Z982" s="5" t="s">
        <v>24</v>
      </c>
      <c r="AA982" s="3">
        <v>23</v>
      </c>
      <c r="AB982" s="4">
        <v>4310</v>
      </c>
      <c r="AC982" s="4">
        <v>2540.583333</v>
      </c>
      <c r="AD982" s="4" t="str">
        <f t="shared" si="238"/>
        <v>Low Income</v>
      </c>
      <c r="AE982" s="4">
        <v>8272</v>
      </c>
      <c r="AF982" s="18">
        <v>0.24587260699999999</v>
      </c>
      <c r="AG982" s="3">
        <v>0</v>
      </c>
      <c r="AH982" s="3">
        <v>48</v>
      </c>
      <c r="AI982" s="2" t="str">
        <f t="shared" si="239"/>
        <v>Medium Risk</v>
      </c>
    </row>
    <row r="983" spans="1:35" x14ac:dyDescent="0.25">
      <c r="A983" s="6">
        <v>44082</v>
      </c>
      <c r="B983" s="3">
        <v>45</v>
      </c>
      <c r="C983" s="3" t="str">
        <f t="shared" si="225"/>
        <v>Senior</v>
      </c>
      <c r="E983" s="4">
        <f t="shared" si="226"/>
        <v>24015.999995999999</v>
      </c>
      <c r="F983" s="3">
        <v>510</v>
      </c>
      <c r="G983" s="3">
        <f t="shared" si="227"/>
        <v>510</v>
      </c>
      <c r="H983" s="3" t="str">
        <f t="shared" si="228"/>
        <v>Fair</v>
      </c>
      <c r="I983" s="5" t="s">
        <v>20</v>
      </c>
      <c r="J983" s="2" t="str">
        <f t="shared" si="229"/>
        <v>Employed</v>
      </c>
      <c r="K983" s="2" t="str">
        <f t="shared" si="230"/>
        <v>Employed</v>
      </c>
      <c r="L983" s="2" t="str">
        <f t="shared" si="231"/>
        <v>Employed</v>
      </c>
      <c r="M983" s="5" t="s">
        <v>32</v>
      </c>
      <c r="N983" s="2" t="str">
        <f t="shared" si="232"/>
        <v>High School</v>
      </c>
      <c r="O983" s="2" t="str">
        <f t="shared" si="233"/>
        <v>High School</v>
      </c>
      <c r="P983" s="4">
        <v>23337</v>
      </c>
      <c r="Q983" s="4">
        <f t="shared" si="234"/>
        <v>23337</v>
      </c>
      <c r="R983" s="18">
        <f t="shared" si="235"/>
        <v>0.97172718204059416</v>
      </c>
      <c r="S983" s="18" t="str">
        <f t="shared" si="236"/>
        <v>Moderate Borrower</v>
      </c>
      <c r="U983" s="3">
        <f t="shared" si="237"/>
        <v>53.018181818181816</v>
      </c>
      <c r="V983" s="5" t="s">
        <v>22</v>
      </c>
      <c r="W983" s="5" t="s">
        <v>30</v>
      </c>
      <c r="X983" s="4">
        <v>307</v>
      </c>
      <c r="Y983" s="18">
        <v>0.29364246500000002</v>
      </c>
      <c r="Z983" s="5" t="s">
        <v>28</v>
      </c>
      <c r="AA983" s="3">
        <v>25</v>
      </c>
      <c r="AB983" s="4">
        <v>546</v>
      </c>
      <c r="AC983" s="4">
        <v>2001.333333</v>
      </c>
      <c r="AD983" s="4" t="str">
        <f t="shared" si="238"/>
        <v>Low Income</v>
      </c>
      <c r="AE983" s="4">
        <v>21322</v>
      </c>
      <c r="AF983" s="18">
        <v>0.24273819999999999</v>
      </c>
      <c r="AG983" s="3">
        <v>0</v>
      </c>
      <c r="AH983" s="3">
        <v>60</v>
      </c>
      <c r="AI983" s="2" t="str">
        <f t="shared" si="239"/>
        <v>High Risk</v>
      </c>
    </row>
    <row r="984" spans="1:35" x14ac:dyDescent="0.25">
      <c r="A984" s="6">
        <v>44083</v>
      </c>
      <c r="B984" s="3">
        <v>28</v>
      </c>
      <c r="C984" s="3" t="str">
        <f t="shared" si="225"/>
        <v>Mid</v>
      </c>
      <c r="D984" s="4">
        <v>41395</v>
      </c>
      <c r="E984" s="4">
        <f t="shared" si="226"/>
        <v>41395</v>
      </c>
      <c r="F984" s="3">
        <v>585</v>
      </c>
      <c r="G984" s="3">
        <f t="shared" si="227"/>
        <v>585</v>
      </c>
      <c r="H984" s="3" t="str">
        <f t="shared" si="228"/>
        <v>Good</v>
      </c>
      <c r="I984" s="5" t="s">
        <v>20</v>
      </c>
      <c r="J984" s="2" t="str">
        <f t="shared" si="229"/>
        <v>Employed</v>
      </c>
      <c r="K984" s="2" t="str">
        <f t="shared" si="230"/>
        <v>Employed</v>
      </c>
      <c r="L984" s="2" t="str">
        <f t="shared" si="231"/>
        <v>Employed</v>
      </c>
      <c r="M984" s="5" t="s">
        <v>32</v>
      </c>
      <c r="N984" s="2" t="str">
        <f t="shared" si="232"/>
        <v>High School</v>
      </c>
      <c r="O984" s="2" t="str">
        <f t="shared" si="233"/>
        <v>High School</v>
      </c>
      <c r="P984" s="4">
        <v>11503</v>
      </c>
      <c r="Q984" s="4">
        <f t="shared" si="234"/>
        <v>11503</v>
      </c>
      <c r="R984" s="18">
        <f t="shared" si="235"/>
        <v>0.27788380239159316</v>
      </c>
      <c r="S984" s="18" t="str">
        <f t="shared" si="236"/>
        <v>Conservative Borrower</v>
      </c>
      <c r="T984" s="3">
        <v>60</v>
      </c>
      <c r="U984" s="3">
        <f t="shared" si="237"/>
        <v>60</v>
      </c>
      <c r="V984" s="5" t="s">
        <v>22</v>
      </c>
      <c r="W984" s="5" t="s">
        <v>27</v>
      </c>
      <c r="X984" s="4">
        <v>324</v>
      </c>
      <c r="Y984" s="18">
        <v>0.13775045799999999</v>
      </c>
      <c r="Z984" s="5" t="s">
        <v>28</v>
      </c>
      <c r="AA984" s="3">
        <v>21</v>
      </c>
      <c r="AB984" s="4">
        <v>2439</v>
      </c>
      <c r="AC984" s="4">
        <v>3449.583333</v>
      </c>
      <c r="AD984" s="4" t="str">
        <f t="shared" si="238"/>
        <v>Low Income</v>
      </c>
      <c r="AE984" s="4">
        <v>17908</v>
      </c>
      <c r="AF984" s="18">
        <v>0.243258533</v>
      </c>
      <c r="AG984" s="3">
        <v>0</v>
      </c>
      <c r="AH984" s="3">
        <v>52</v>
      </c>
      <c r="AI984" s="2" t="str">
        <f t="shared" si="239"/>
        <v>Medium Risk</v>
      </c>
    </row>
    <row r="985" spans="1:35" x14ac:dyDescent="0.25">
      <c r="A985" s="6">
        <v>44084</v>
      </c>
      <c r="B985" s="3">
        <v>39</v>
      </c>
      <c r="C985" s="3" t="str">
        <f t="shared" si="225"/>
        <v>Mid</v>
      </c>
      <c r="D985" s="4">
        <v>24412</v>
      </c>
      <c r="E985" s="4">
        <f t="shared" si="226"/>
        <v>24412</v>
      </c>
      <c r="G985" s="3">
        <f t="shared" si="227"/>
        <v>582.59322033898309</v>
      </c>
      <c r="H985" s="3" t="str">
        <f t="shared" si="228"/>
        <v>Good</v>
      </c>
      <c r="I985" s="5" t="s">
        <v>20</v>
      </c>
      <c r="J985" s="2" t="str">
        <f t="shared" si="229"/>
        <v>Employed</v>
      </c>
      <c r="K985" s="2" t="str">
        <f t="shared" si="230"/>
        <v>Employed</v>
      </c>
      <c r="L985" s="2" t="str">
        <f t="shared" si="231"/>
        <v>Employed</v>
      </c>
      <c r="M985" s="5" t="s">
        <v>25</v>
      </c>
      <c r="N985" s="2" t="str">
        <f t="shared" si="232"/>
        <v>Associate</v>
      </c>
      <c r="O985" s="2" t="str">
        <f t="shared" si="233"/>
        <v>Associate</v>
      </c>
      <c r="P985" s="4">
        <v>20679</v>
      </c>
      <c r="Q985" s="4">
        <f t="shared" si="234"/>
        <v>20679</v>
      </c>
      <c r="R985" s="18">
        <f t="shared" si="235"/>
        <v>0.84708340160576767</v>
      </c>
      <c r="S985" s="18" t="str">
        <f t="shared" si="236"/>
        <v>Moderate Borrower</v>
      </c>
      <c r="T985" s="3">
        <v>72</v>
      </c>
      <c r="U985" s="3">
        <f t="shared" si="237"/>
        <v>72</v>
      </c>
      <c r="V985" s="5" t="s">
        <v>22</v>
      </c>
      <c r="W985" s="5" t="s">
        <v>27</v>
      </c>
      <c r="X985" s="4">
        <v>294</v>
      </c>
      <c r="Y985" s="18">
        <v>0.12186119099999999</v>
      </c>
      <c r="Z985" s="5" t="s">
        <v>28</v>
      </c>
      <c r="AA985" s="3">
        <v>32</v>
      </c>
      <c r="AB985" s="4">
        <v>4158</v>
      </c>
      <c r="AC985" s="4">
        <v>2034.333333</v>
      </c>
      <c r="AD985" s="4" t="str">
        <f t="shared" si="238"/>
        <v>Low Income</v>
      </c>
      <c r="AE985" s="4">
        <v>31581</v>
      </c>
      <c r="AF985" s="18">
        <v>0.21367047</v>
      </c>
      <c r="AG985" s="3">
        <v>0</v>
      </c>
      <c r="AH985" s="3">
        <v>48</v>
      </c>
      <c r="AI985" s="2" t="str">
        <f t="shared" si="239"/>
        <v>Medium Risk</v>
      </c>
    </row>
    <row r="986" spans="1:35" x14ac:dyDescent="0.25">
      <c r="A986" s="6">
        <v>44085</v>
      </c>
      <c r="B986" s="3">
        <v>39</v>
      </c>
      <c r="C986" s="3" t="str">
        <f t="shared" si="225"/>
        <v>Mid</v>
      </c>
      <c r="D986" s="4">
        <v>33720</v>
      </c>
      <c r="E986" s="4">
        <f t="shared" si="226"/>
        <v>33720</v>
      </c>
      <c r="G986" s="3">
        <f t="shared" si="227"/>
        <v>570.25</v>
      </c>
      <c r="H986" s="3" t="str">
        <f t="shared" si="228"/>
        <v>Good</v>
      </c>
      <c r="J986" s="2" t="str">
        <f t="shared" si="229"/>
        <v/>
      </c>
      <c r="K986" s="2" t="str">
        <f t="shared" si="230"/>
        <v/>
      </c>
      <c r="L986" s="2" t="str">
        <f t="shared" si="231"/>
        <v>Employed</v>
      </c>
      <c r="M986" s="5" t="s">
        <v>25</v>
      </c>
      <c r="N986" s="2" t="str">
        <f t="shared" si="232"/>
        <v>Associate</v>
      </c>
      <c r="O986" s="2" t="str">
        <f t="shared" si="233"/>
        <v>Associate</v>
      </c>
      <c r="P986" s="4">
        <v>14379</v>
      </c>
      <c r="Q986" s="4">
        <f t="shared" si="234"/>
        <v>14379</v>
      </c>
      <c r="R986" s="18">
        <f t="shared" si="235"/>
        <v>0.426423487544484</v>
      </c>
      <c r="S986" s="18" t="str">
        <f t="shared" si="236"/>
        <v>Conservative Borrower</v>
      </c>
      <c r="T986" s="3">
        <v>48</v>
      </c>
      <c r="U986" s="3">
        <f t="shared" si="237"/>
        <v>48</v>
      </c>
      <c r="V986" s="5" t="s">
        <v>22</v>
      </c>
      <c r="W986" s="5" t="s">
        <v>27</v>
      </c>
      <c r="X986" s="4">
        <v>365</v>
      </c>
      <c r="Y986" s="18">
        <v>0.43753824499999999</v>
      </c>
      <c r="Z986" s="5" t="s">
        <v>31</v>
      </c>
      <c r="AA986" s="3">
        <v>14</v>
      </c>
      <c r="AB986" s="4">
        <v>5608</v>
      </c>
      <c r="AC986" s="4">
        <v>2810</v>
      </c>
      <c r="AD986" s="4" t="str">
        <f t="shared" si="238"/>
        <v>Low Income</v>
      </c>
      <c r="AE986" s="4">
        <v>238242</v>
      </c>
      <c r="AF986" s="18">
        <v>0.182185078</v>
      </c>
      <c r="AG986" s="3">
        <v>1</v>
      </c>
      <c r="AH986" s="3">
        <v>42.4</v>
      </c>
      <c r="AI986" s="2" t="str">
        <f t="shared" si="239"/>
        <v>Medium Risk</v>
      </c>
    </row>
    <row r="987" spans="1:35" x14ac:dyDescent="0.25">
      <c r="A987" s="6">
        <v>44086</v>
      </c>
      <c r="B987" s="3">
        <v>26</v>
      </c>
      <c r="C987" s="3" t="str">
        <f t="shared" si="225"/>
        <v>Mid</v>
      </c>
      <c r="D987" s="4">
        <v>36263</v>
      </c>
      <c r="E987" s="4">
        <f t="shared" si="226"/>
        <v>36263</v>
      </c>
      <c r="F987" s="3">
        <v>578</v>
      </c>
      <c r="G987" s="3">
        <f t="shared" si="227"/>
        <v>578</v>
      </c>
      <c r="H987" s="3" t="str">
        <f t="shared" si="228"/>
        <v>Good</v>
      </c>
      <c r="I987" s="5" t="s">
        <v>45</v>
      </c>
      <c r="J987" s="2" t="str">
        <f t="shared" si="229"/>
        <v>Unemployed</v>
      </c>
      <c r="K987" s="2" t="str">
        <f t="shared" si="230"/>
        <v>Unemployed</v>
      </c>
      <c r="L987" s="2" t="str">
        <f t="shared" si="231"/>
        <v>Unemployed</v>
      </c>
      <c r="M987" s="5" t="s">
        <v>41</v>
      </c>
      <c r="N987" s="2" t="str">
        <f t="shared" si="232"/>
        <v>Doctorate</v>
      </c>
      <c r="O987" s="2" t="str">
        <f t="shared" si="233"/>
        <v>Doctorate</v>
      </c>
      <c r="P987" s="4">
        <v>43568</v>
      </c>
      <c r="Q987" s="4">
        <f t="shared" si="234"/>
        <v>43568</v>
      </c>
      <c r="R987" s="18">
        <f t="shared" si="235"/>
        <v>1.2014449990348288</v>
      </c>
      <c r="S987" s="18" t="str">
        <f t="shared" si="236"/>
        <v>Aggressive Borrower</v>
      </c>
      <c r="T987" s="3">
        <v>48</v>
      </c>
      <c r="U987" s="3">
        <f t="shared" si="237"/>
        <v>48</v>
      </c>
      <c r="V987" s="5" t="s">
        <v>26</v>
      </c>
      <c r="W987" s="5" t="s">
        <v>34</v>
      </c>
      <c r="X987" s="4">
        <v>414</v>
      </c>
      <c r="Y987" s="18">
        <v>0.46475909799999998</v>
      </c>
      <c r="Z987" s="5" t="s">
        <v>31</v>
      </c>
      <c r="AA987" s="3">
        <v>16</v>
      </c>
      <c r="AB987" s="4">
        <v>1957</v>
      </c>
      <c r="AC987" s="4">
        <v>3021.916667</v>
      </c>
      <c r="AD987" s="4" t="str">
        <f t="shared" si="238"/>
        <v>Low Income</v>
      </c>
      <c r="AE987" s="4">
        <v>39689</v>
      </c>
      <c r="AF987" s="18">
        <v>0.244714457</v>
      </c>
      <c r="AG987" s="3">
        <v>0</v>
      </c>
      <c r="AH987" s="3">
        <v>60</v>
      </c>
      <c r="AI987" s="2" t="str">
        <f t="shared" si="239"/>
        <v>High Risk</v>
      </c>
    </row>
    <row r="988" spans="1:35" x14ac:dyDescent="0.25">
      <c r="A988" s="6">
        <v>44087</v>
      </c>
      <c r="B988" s="3">
        <v>58</v>
      </c>
      <c r="C988" s="3" t="str">
        <f t="shared" si="225"/>
        <v>Senior</v>
      </c>
      <c r="D988" s="4">
        <v>18225</v>
      </c>
      <c r="E988" s="4">
        <f t="shared" si="226"/>
        <v>18225</v>
      </c>
      <c r="F988" s="3">
        <v>617</v>
      </c>
      <c r="G988" s="3">
        <f t="shared" si="227"/>
        <v>617</v>
      </c>
      <c r="H988" s="3" t="str">
        <f t="shared" si="228"/>
        <v>Good</v>
      </c>
      <c r="J988" s="2" t="str">
        <f t="shared" si="229"/>
        <v/>
      </c>
      <c r="K988" s="2" t="str">
        <f t="shared" si="230"/>
        <v/>
      </c>
      <c r="L988" s="2" t="str">
        <f t="shared" si="231"/>
        <v>Employed</v>
      </c>
      <c r="M988" s="5" t="s">
        <v>32</v>
      </c>
      <c r="N988" s="2" t="str">
        <f t="shared" si="232"/>
        <v>High School</v>
      </c>
      <c r="O988" s="2" t="str">
        <f t="shared" si="233"/>
        <v>High School</v>
      </c>
      <c r="Q988" s="4">
        <f t="shared" si="234"/>
        <v>24014.413793103449</v>
      </c>
      <c r="R988" s="18">
        <f t="shared" si="235"/>
        <v>1.3176633082635638</v>
      </c>
      <c r="S988" s="18" t="str">
        <f t="shared" si="236"/>
        <v>Aggressive Borrower</v>
      </c>
      <c r="T988" s="3">
        <v>60</v>
      </c>
      <c r="U988" s="3">
        <f t="shared" si="237"/>
        <v>60</v>
      </c>
      <c r="V988" s="5" t="s">
        <v>26</v>
      </c>
      <c r="W988" s="5" t="s">
        <v>34</v>
      </c>
      <c r="X988" s="4">
        <v>937</v>
      </c>
      <c r="Y988" s="18">
        <v>0.37682732299999999</v>
      </c>
      <c r="Z988" s="5" t="s">
        <v>34</v>
      </c>
      <c r="AA988" s="3">
        <v>27</v>
      </c>
      <c r="AB988" s="4">
        <v>2885</v>
      </c>
      <c r="AC988" s="4">
        <v>1518.75</v>
      </c>
      <c r="AD988" s="4" t="str">
        <f t="shared" si="238"/>
        <v>Low Income</v>
      </c>
      <c r="AE988" s="4">
        <v>13460</v>
      </c>
      <c r="AF988" s="18">
        <v>0.24418445799999999</v>
      </c>
      <c r="AG988" s="3">
        <v>0</v>
      </c>
      <c r="AH988" s="3">
        <v>56</v>
      </c>
      <c r="AI988" s="2" t="str">
        <f t="shared" si="239"/>
        <v>High Risk</v>
      </c>
    </row>
    <row r="989" spans="1:35" x14ac:dyDescent="0.25">
      <c r="A989" s="6">
        <v>44088</v>
      </c>
      <c r="B989" s="3">
        <v>50</v>
      </c>
      <c r="C989" s="3" t="str">
        <f t="shared" si="225"/>
        <v>Senior</v>
      </c>
      <c r="D989" s="4">
        <v>50064</v>
      </c>
      <c r="E989" s="4">
        <f t="shared" si="226"/>
        <v>50064</v>
      </c>
      <c r="F989" s="3">
        <v>569</v>
      </c>
      <c r="G989" s="3">
        <f t="shared" si="227"/>
        <v>569</v>
      </c>
      <c r="H989" s="3" t="str">
        <f t="shared" si="228"/>
        <v>Good</v>
      </c>
      <c r="I989" s="5" t="s">
        <v>45</v>
      </c>
      <c r="J989" s="2" t="str">
        <f t="shared" si="229"/>
        <v>Unemployed</v>
      </c>
      <c r="K989" s="2" t="str">
        <f t="shared" si="230"/>
        <v>Unemployed</v>
      </c>
      <c r="L989" s="2" t="str">
        <f t="shared" si="231"/>
        <v>Unemployed</v>
      </c>
      <c r="M989" s="5" t="s">
        <v>25</v>
      </c>
      <c r="N989" s="2" t="str">
        <f t="shared" si="232"/>
        <v>Associate</v>
      </c>
      <c r="O989" s="2" t="str">
        <f t="shared" si="233"/>
        <v>Associate</v>
      </c>
      <c r="P989" s="4">
        <v>30954</v>
      </c>
      <c r="Q989" s="4">
        <f t="shared" si="234"/>
        <v>30954</v>
      </c>
      <c r="R989" s="18">
        <f t="shared" si="235"/>
        <v>0.61828859060402686</v>
      </c>
      <c r="S989" s="18" t="str">
        <f t="shared" si="236"/>
        <v>Moderate Borrower</v>
      </c>
      <c r="T989" s="3">
        <v>36</v>
      </c>
      <c r="U989" s="3">
        <f t="shared" si="237"/>
        <v>36</v>
      </c>
      <c r="V989" s="5" t="s">
        <v>35</v>
      </c>
      <c r="W989" s="5" t="s">
        <v>27</v>
      </c>
      <c r="X989" s="4">
        <v>508</v>
      </c>
      <c r="Y989" s="18">
        <v>9.4312479000000005E-2</v>
      </c>
      <c r="Z989" s="5" t="s">
        <v>31</v>
      </c>
      <c r="AA989" s="3">
        <v>22</v>
      </c>
      <c r="AB989" s="4">
        <v>3053</v>
      </c>
      <c r="AC989" s="4">
        <v>4172</v>
      </c>
      <c r="AD989" s="4" t="str">
        <f t="shared" si="238"/>
        <v>Low Income</v>
      </c>
      <c r="AE989" s="4">
        <v>42507</v>
      </c>
      <c r="AF989" s="18">
        <v>0.26392796000000002</v>
      </c>
      <c r="AG989" s="3">
        <v>0</v>
      </c>
      <c r="AH989" s="3">
        <v>54</v>
      </c>
      <c r="AI989" s="2" t="str">
        <f t="shared" si="239"/>
        <v>Medium Risk</v>
      </c>
    </row>
    <row r="990" spans="1:35" x14ac:dyDescent="0.25">
      <c r="A990" s="6">
        <v>44089</v>
      </c>
      <c r="B990" s="3">
        <v>37</v>
      </c>
      <c r="C990" s="3" t="str">
        <f t="shared" si="225"/>
        <v>Mid</v>
      </c>
      <c r="D990" s="4">
        <v>33888</v>
      </c>
      <c r="E990" s="4">
        <f t="shared" si="226"/>
        <v>33888</v>
      </c>
      <c r="F990" s="3">
        <v>575</v>
      </c>
      <c r="G990" s="3">
        <f t="shared" si="227"/>
        <v>575</v>
      </c>
      <c r="H990" s="3" t="str">
        <f t="shared" si="228"/>
        <v>Good</v>
      </c>
      <c r="I990" s="5" t="s">
        <v>20</v>
      </c>
      <c r="J990" s="2" t="str">
        <f t="shared" si="229"/>
        <v>Employed</v>
      </c>
      <c r="K990" s="2" t="str">
        <f t="shared" si="230"/>
        <v>Employed</v>
      </c>
      <c r="L990" s="2" t="str">
        <f t="shared" si="231"/>
        <v>Employed</v>
      </c>
      <c r="M990" s="5" t="s">
        <v>32</v>
      </c>
      <c r="N990" s="2" t="str">
        <f t="shared" si="232"/>
        <v>High School</v>
      </c>
      <c r="O990" s="2" t="str">
        <f t="shared" si="233"/>
        <v>High School</v>
      </c>
      <c r="P990" s="4">
        <v>14075</v>
      </c>
      <c r="Q990" s="4">
        <f t="shared" si="234"/>
        <v>14075</v>
      </c>
      <c r="R990" s="18">
        <f t="shared" si="235"/>
        <v>0.41533876298394712</v>
      </c>
      <c r="S990" s="18" t="str">
        <f t="shared" si="236"/>
        <v>Conservative Borrower</v>
      </c>
      <c r="T990" s="3">
        <v>24</v>
      </c>
      <c r="U990" s="3">
        <f t="shared" si="237"/>
        <v>24</v>
      </c>
      <c r="V990" s="5" t="s">
        <v>22</v>
      </c>
      <c r="W990" s="5" t="s">
        <v>27</v>
      </c>
      <c r="X990" s="4">
        <v>159</v>
      </c>
      <c r="Y990" s="18">
        <v>7.9027499000000001E-2</v>
      </c>
      <c r="Z990" s="5" t="s">
        <v>24</v>
      </c>
      <c r="AA990" s="3">
        <v>16</v>
      </c>
      <c r="AB990" s="4">
        <v>588</v>
      </c>
      <c r="AC990" s="4">
        <v>2824</v>
      </c>
      <c r="AD990" s="4" t="str">
        <f t="shared" si="238"/>
        <v>Low Income</v>
      </c>
      <c r="AE990" s="4">
        <v>7283</v>
      </c>
      <c r="AF990" s="18">
        <v>0.24188999999999999</v>
      </c>
      <c r="AG990" s="3">
        <v>0</v>
      </c>
      <c r="AH990" s="3">
        <v>54</v>
      </c>
      <c r="AI990" s="2" t="str">
        <f t="shared" si="239"/>
        <v>Medium Risk</v>
      </c>
    </row>
    <row r="991" spans="1:35" x14ac:dyDescent="0.25">
      <c r="A991" s="6">
        <v>44090</v>
      </c>
      <c r="B991" s="3">
        <v>40</v>
      </c>
      <c r="C991" s="3" t="str">
        <f t="shared" si="225"/>
        <v>Senior</v>
      </c>
      <c r="D991" s="4">
        <v>49566</v>
      </c>
      <c r="E991" s="4">
        <f t="shared" si="226"/>
        <v>49566</v>
      </c>
      <c r="F991" s="3">
        <v>612</v>
      </c>
      <c r="G991" s="3">
        <f t="shared" si="227"/>
        <v>612</v>
      </c>
      <c r="H991" s="3" t="str">
        <f t="shared" si="228"/>
        <v>Good</v>
      </c>
      <c r="I991" s="5" t="s">
        <v>20</v>
      </c>
      <c r="J991" s="2" t="str">
        <f t="shared" si="229"/>
        <v>Employed</v>
      </c>
      <c r="K991" s="2" t="str">
        <f t="shared" si="230"/>
        <v>Employed</v>
      </c>
      <c r="L991" s="2" t="str">
        <f t="shared" si="231"/>
        <v>Employed</v>
      </c>
      <c r="M991" s="5" t="s">
        <v>29</v>
      </c>
      <c r="N991" s="2" t="str">
        <f t="shared" si="232"/>
        <v>Bachelor</v>
      </c>
      <c r="O991" s="2" t="str">
        <f t="shared" si="233"/>
        <v>Bachelor</v>
      </c>
      <c r="P991" s="4">
        <v>33062</v>
      </c>
      <c r="Q991" s="4">
        <f t="shared" si="234"/>
        <v>33062</v>
      </c>
      <c r="R991" s="18">
        <f t="shared" si="235"/>
        <v>0.66702981882742207</v>
      </c>
      <c r="S991" s="18" t="str">
        <f t="shared" si="236"/>
        <v>Moderate Borrower</v>
      </c>
      <c r="T991" s="3">
        <v>12</v>
      </c>
      <c r="U991" s="3">
        <f t="shared" si="237"/>
        <v>12</v>
      </c>
      <c r="V991" s="5" t="s">
        <v>26</v>
      </c>
      <c r="W991" s="5" t="s">
        <v>30</v>
      </c>
      <c r="X991" s="4">
        <v>450</v>
      </c>
      <c r="Y991" s="18">
        <v>0.456790054</v>
      </c>
      <c r="Z991" s="5" t="s">
        <v>34</v>
      </c>
      <c r="AA991" s="3">
        <v>28</v>
      </c>
      <c r="AB991" s="4">
        <v>1859</v>
      </c>
      <c r="AC991" s="4">
        <v>4130.5</v>
      </c>
      <c r="AD991" s="4" t="str">
        <f t="shared" si="238"/>
        <v>Low Income</v>
      </c>
      <c r="AE991" s="4">
        <v>28829</v>
      </c>
      <c r="AF991" s="18">
        <v>0.2304744</v>
      </c>
      <c r="AG991" s="3">
        <v>0</v>
      </c>
      <c r="AH991" s="3">
        <v>54</v>
      </c>
      <c r="AI991" s="2" t="str">
        <f t="shared" si="239"/>
        <v>Medium Risk</v>
      </c>
    </row>
    <row r="992" spans="1:35" x14ac:dyDescent="0.25">
      <c r="A992" s="6">
        <v>44091</v>
      </c>
      <c r="B992" s="3">
        <v>42</v>
      </c>
      <c r="C992" s="3" t="str">
        <f t="shared" si="225"/>
        <v>Senior</v>
      </c>
      <c r="D992" s="4">
        <v>81304</v>
      </c>
      <c r="E992" s="4">
        <f t="shared" si="226"/>
        <v>81304</v>
      </c>
      <c r="F992" s="3">
        <v>610</v>
      </c>
      <c r="G992" s="3">
        <f t="shared" si="227"/>
        <v>610</v>
      </c>
      <c r="H992" s="3" t="str">
        <f t="shared" si="228"/>
        <v>Good</v>
      </c>
      <c r="I992" s="5" t="s">
        <v>45</v>
      </c>
      <c r="J992" s="2" t="str">
        <f t="shared" si="229"/>
        <v>Unemployed</v>
      </c>
      <c r="K992" s="2" t="str">
        <f t="shared" si="230"/>
        <v>Unemployed</v>
      </c>
      <c r="L992" s="2" t="str">
        <f t="shared" si="231"/>
        <v>Unemployed</v>
      </c>
      <c r="M992" s="5" t="s">
        <v>25</v>
      </c>
      <c r="N992" s="2" t="str">
        <f t="shared" si="232"/>
        <v>Associate</v>
      </c>
      <c r="O992" s="2" t="str">
        <f t="shared" si="233"/>
        <v>Associate</v>
      </c>
      <c r="P992" s="4">
        <v>32230</v>
      </c>
      <c r="Q992" s="4">
        <f t="shared" si="234"/>
        <v>32230</v>
      </c>
      <c r="R992" s="18">
        <f t="shared" si="235"/>
        <v>0.39641346059234478</v>
      </c>
      <c r="S992" s="18" t="str">
        <f t="shared" si="236"/>
        <v>Conservative Borrower</v>
      </c>
      <c r="T992" s="3">
        <v>48</v>
      </c>
      <c r="U992" s="3">
        <f t="shared" si="237"/>
        <v>48</v>
      </c>
      <c r="V992" s="5" t="s">
        <v>22</v>
      </c>
      <c r="W992" s="5" t="s">
        <v>30</v>
      </c>
      <c r="X992" s="4">
        <v>407</v>
      </c>
      <c r="Y992" s="18">
        <v>5.8252791999999998E-2</v>
      </c>
      <c r="Z992" s="5" t="s">
        <v>24</v>
      </c>
      <c r="AA992" s="3">
        <v>21</v>
      </c>
      <c r="AB992" s="4">
        <v>625</v>
      </c>
      <c r="AC992" s="4">
        <v>6775.3333329999996</v>
      </c>
      <c r="AD992" s="4" t="str">
        <f t="shared" si="238"/>
        <v>Medium Income</v>
      </c>
      <c r="AE992" s="4">
        <v>38514</v>
      </c>
      <c r="AF992" s="18">
        <v>0.19859183899999999</v>
      </c>
      <c r="AG992" s="3">
        <v>0</v>
      </c>
      <c r="AH992" s="3">
        <v>48</v>
      </c>
      <c r="AI992" s="2" t="str">
        <f t="shared" si="239"/>
        <v>Medium Risk</v>
      </c>
    </row>
    <row r="993" spans="1:35" x14ac:dyDescent="0.25">
      <c r="A993" s="6">
        <v>44092</v>
      </c>
      <c r="B993" s="3">
        <v>18</v>
      </c>
      <c r="C993" s="3" t="str">
        <f t="shared" si="225"/>
        <v>Young</v>
      </c>
      <c r="D993" s="4">
        <v>41171</v>
      </c>
      <c r="E993" s="4">
        <f t="shared" si="226"/>
        <v>41171</v>
      </c>
      <c r="F993" s="3">
        <v>545</v>
      </c>
      <c r="G993" s="3">
        <f t="shared" si="227"/>
        <v>545</v>
      </c>
      <c r="H993" s="3" t="str">
        <f t="shared" si="228"/>
        <v>Fair</v>
      </c>
      <c r="I993" s="5" t="s">
        <v>20</v>
      </c>
      <c r="J993" s="2" t="str">
        <f t="shared" si="229"/>
        <v>Employed</v>
      </c>
      <c r="K993" s="2" t="str">
        <f t="shared" si="230"/>
        <v>Employed</v>
      </c>
      <c r="L993" s="2" t="str">
        <f t="shared" si="231"/>
        <v>Employed</v>
      </c>
      <c r="M993" s="5" t="s">
        <v>29</v>
      </c>
      <c r="N993" s="2" t="str">
        <f t="shared" si="232"/>
        <v>Bachelor</v>
      </c>
      <c r="O993" s="2" t="str">
        <f t="shared" si="233"/>
        <v>Bachelor</v>
      </c>
      <c r="P993" s="4">
        <v>18839</v>
      </c>
      <c r="Q993" s="4">
        <f t="shared" si="234"/>
        <v>18839</v>
      </c>
      <c r="R993" s="18">
        <f t="shared" si="235"/>
        <v>0.45757936411551819</v>
      </c>
      <c r="S993" s="18" t="str">
        <f t="shared" si="236"/>
        <v>Conservative Borrower</v>
      </c>
      <c r="T993" s="3">
        <v>72</v>
      </c>
      <c r="U993" s="3">
        <f t="shared" si="237"/>
        <v>72</v>
      </c>
      <c r="V993" s="5" t="s">
        <v>22</v>
      </c>
      <c r="W993" s="5" t="s">
        <v>27</v>
      </c>
      <c r="X993" s="4">
        <v>610</v>
      </c>
      <c r="Y993" s="18">
        <v>0.26636107799999997</v>
      </c>
      <c r="Z993" s="5" t="s">
        <v>24</v>
      </c>
      <c r="AA993" s="3">
        <v>25</v>
      </c>
      <c r="AB993" s="4">
        <v>3775</v>
      </c>
      <c r="AC993" s="4">
        <v>3430.916667</v>
      </c>
      <c r="AD993" s="4" t="str">
        <f t="shared" si="238"/>
        <v>Low Income</v>
      </c>
      <c r="AE993" s="4">
        <v>234244</v>
      </c>
      <c r="AF993" s="18">
        <v>0.28412317999999998</v>
      </c>
      <c r="AG993" s="3">
        <v>0</v>
      </c>
      <c r="AH993" s="3">
        <v>55</v>
      </c>
      <c r="AI993" s="2" t="str">
        <f t="shared" si="239"/>
        <v>High Risk</v>
      </c>
    </row>
    <row r="994" spans="1:35" x14ac:dyDescent="0.25">
      <c r="A994" s="6">
        <v>44093</v>
      </c>
      <c r="B994" s="3">
        <v>37</v>
      </c>
      <c r="C994" s="3" t="str">
        <f t="shared" si="225"/>
        <v>Mid</v>
      </c>
      <c r="D994" s="4">
        <v>32162</v>
      </c>
      <c r="E994" s="4">
        <f t="shared" si="226"/>
        <v>32162</v>
      </c>
      <c r="F994" s="3">
        <v>607</v>
      </c>
      <c r="G994" s="3">
        <f t="shared" si="227"/>
        <v>607</v>
      </c>
      <c r="H994" s="3" t="str">
        <f t="shared" si="228"/>
        <v>Good</v>
      </c>
      <c r="I994" s="5" t="s">
        <v>20</v>
      </c>
      <c r="J994" s="2" t="str">
        <f t="shared" si="229"/>
        <v>Employed</v>
      </c>
      <c r="K994" s="2" t="str">
        <f t="shared" si="230"/>
        <v>Employed</v>
      </c>
      <c r="L994" s="2" t="str">
        <f t="shared" si="231"/>
        <v>Employed</v>
      </c>
      <c r="M994" s="5" t="s">
        <v>25</v>
      </c>
      <c r="N994" s="2" t="str">
        <f t="shared" si="232"/>
        <v>Associate</v>
      </c>
      <c r="O994" s="2" t="str">
        <f t="shared" si="233"/>
        <v>Associate</v>
      </c>
      <c r="P994" s="4">
        <v>12629</v>
      </c>
      <c r="Q994" s="4">
        <f t="shared" si="234"/>
        <v>12629</v>
      </c>
      <c r="R994" s="18">
        <f t="shared" si="235"/>
        <v>0.3926683663951247</v>
      </c>
      <c r="S994" s="18" t="str">
        <f t="shared" si="236"/>
        <v>Conservative Borrower</v>
      </c>
      <c r="T994" s="3">
        <v>48</v>
      </c>
      <c r="U994" s="3">
        <f t="shared" si="237"/>
        <v>48</v>
      </c>
      <c r="V994" s="5" t="s">
        <v>22</v>
      </c>
      <c r="W994" s="5" t="s">
        <v>30</v>
      </c>
      <c r="X994" s="4">
        <v>439</v>
      </c>
      <c r="Y994" s="18">
        <v>0.488105705</v>
      </c>
      <c r="Z994" s="5" t="s">
        <v>31</v>
      </c>
      <c r="AA994" s="3">
        <v>9</v>
      </c>
      <c r="AB994" s="4">
        <v>17154</v>
      </c>
      <c r="AC994" s="4">
        <v>2680.166667</v>
      </c>
      <c r="AD994" s="4" t="str">
        <f t="shared" si="238"/>
        <v>Low Income</v>
      </c>
      <c r="AE994" s="4">
        <v>5348</v>
      </c>
      <c r="AF994" s="18">
        <v>0.237561196</v>
      </c>
      <c r="AG994" s="3">
        <v>0</v>
      </c>
      <c r="AH994" s="3">
        <v>53</v>
      </c>
      <c r="AI994" s="2" t="str">
        <f t="shared" si="239"/>
        <v>Medium Risk</v>
      </c>
    </row>
    <row r="995" spans="1:35" x14ac:dyDescent="0.25">
      <c r="A995" s="6">
        <v>44094</v>
      </c>
      <c r="B995" s="3">
        <v>31</v>
      </c>
      <c r="C995" s="3" t="str">
        <f t="shared" si="225"/>
        <v>Mid</v>
      </c>
      <c r="E995" s="4">
        <f t="shared" si="226"/>
        <v>72939</v>
      </c>
      <c r="F995" s="3">
        <v>605</v>
      </c>
      <c r="G995" s="3">
        <f t="shared" si="227"/>
        <v>605</v>
      </c>
      <c r="H995" s="3" t="str">
        <f t="shared" si="228"/>
        <v>Good</v>
      </c>
      <c r="I995" s="5" t="s">
        <v>20</v>
      </c>
      <c r="J995" s="2" t="str">
        <f t="shared" si="229"/>
        <v>Employed</v>
      </c>
      <c r="K995" s="2" t="str">
        <f t="shared" si="230"/>
        <v>Employed</v>
      </c>
      <c r="L995" s="2" t="str">
        <f t="shared" si="231"/>
        <v>Employed</v>
      </c>
      <c r="M995" s="5" t="s">
        <v>29</v>
      </c>
      <c r="N995" s="2" t="str">
        <f t="shared" si="232"/>
        <v>Bachelor</v>
      </c>
      <c r="O995" s="2" t="str">
        <f t="shared" si="233"/>
        <v>Bachelor</v>
      </c>
      <c r="P995" s="4">
        <v>27799</v>
      </c>
      <c r="Q995" s="4">
        <f t="shared" si="234"/>
        <v>27799</v>
      </c>
      <c r="R995" s="18">
        <f t="shared" si="235"/>
        <v>0.3811266949094449</v>
      </c>
      <c r="S995" s="18" t="str">
        <f t="shared" si="236"/>
        <v>Conservative Borrower</v>
      </c>
      <c r="U995" s="3">
        <f t="shared" si="237"/>
        <v>53.77215189873418</v>
      </c>
      <c r="V995" s="5" t="s">
        <v>26</v>
      </c>
      <c r="W995" s="5" t="s">
        <v>27</v>
      </c>
      <c r="X995" s="4">
        <v>339</v>
      </c>
      <c r="Y995" s="18">
        <v>0.36561050299999998</v>
      </c>
      <c r="Z995" s="5" t="s">
        <v>38</v>
      </c>
      <c r="AA995" s="3">
        <v>20</v>
      </c>
      <c r="AB995" s="4">
        <v>2288</v>
      </c>
      <c r="AC995" s="4">
        <v>6078.25</v>
      </c>
      <c r="AD995" s="4" t="str">
        <f t="shared" si="238"/>
        <v>Medium Income</v>
      </c>
      <c r="AE995" s="4">
        <v>250824</v>
      </c>
      <c r="AF995" s="18">
        <v>0.26904360999999999</v>
      </c>
      <c r="AG995" s="3">
        <v>0</v>
      </c>
      <c r="AH995" s="3">
        <v>44</v>
      </c>
      <c r="AI995" s="2" t="str">
        <f t="shared" si="239"/>
        <v>Medium Risk</v>
      </c>
    </row>
    <row r="996" spans="1:35" x14ac:dyDescent="0.25">
      <c r="A996" s="6">
        <v>44095</v>
      </c>
      <c r="B996" s="3">
        <v>27</v>
      </c>
      <c r="C996" s="3" t="str">
        <f t="shared" si="225"/>
        <v>Mid</v>
      </c>
      <c r="D996" s="4">
        <v>38101</v>
      </c>
      <c r="E996" s="4">
        <f t="shared" si="226"/>
        <v>38101</v>
      </c>
      <c r="F996" s="3">
        <v>608</v>
      </c>
      <c r="G996" s="3">
        <f t="shared" si="227"/>
        <v>608</v>
      </c>
      <c r="H996" s="3" t="str">
        <f t="shared" si="228"/>
        <v>Good</v>
      </c>
      <c r="I996" s="5" t="s">
        <v>33</v>
      </c>
      <c r="J996" s="2" t="str">
        <f t="shared" si="229"/>
        <v>Self-Employed</v>
      </c>
      <c r="K996" s="2" t="str">
        <f t="shared" si="230"/>
        <v>Self-Employed</v>
      </c>
      <c r="L996" s="2" t="str">
        <f t="shared" si="231"/>
        <v>Self-Employed</v>
      </c>
      <c r="M996" s="5" t="s">
        <v>25</v>
      </c>
      <c r="N996" s="2" t="str">
        <f t="shared" si="232"/>
        <v>Associate</v>
      </c>
      <c r="O996" s="2" t="str">
        <f t="shared" si="233"/>
        <v>Associate</v>
      </c>
      <c r="P996" s="4">
        <v>18269</v>
      </c>
      <c r="Q996" s="4">
        <f t="shared" si="234"/>
        <v>18269</v>
      </c>
      <c r="R996" s="18">
        <f t="shared" si="235"/>
        <v>0.47948872732999132</v>
      </c>
      <c r="S996" s="18" t="str">
        <f t="shared" si="236"/>
        <v>Conservative Borrower</v>
      </c>
      <c r="T996" s="3">
        <v>24</v>
      </c>
      <c r="U996" s="3">
        <f t="shared" si="237"/>
        <v>24</v>
      </c>
      <c r="V996" s="5" t="s">
        <v>22</v>
      </c>
      <c r="W996" s="5" t="s">
        <v>30</v>
      </c>
      <c r="X996" s="4">
        <v>322</v>
      </c>
      <c r="Y996" s="18">
        <v>0.14177909499999999</v>
      </c>
      <c r="Z996" s="5" t="s">
        <v>38</v>
      </c>
      <c r="AA996" s="3">
        <v>41</v>
      </c>
      <c r="AB996" s="4">
        <v>2971</v>
      </c>
      <c r="AC996" s="4">
        <v>3175.083333</v>
      </c>
      <c r="AD996" s="4" t="str">
        <f t="shared" si="238"/>
        <v>Low Income</v>
      </c>
      <c r="AE996" s="4">
        <v>46242</v>
      </c>
      <c r="AF996" s="18">
        <v>0.16600604599999999</v>
      </c>
      <c r="AG996" s="3">
        <v>0</v>
      </c>
      <c r="AH996" s="3">
        <v>50</v>
      </c>
      <c r="AI996" s="2" t="str">
        <f t="shared" si="239"/>
        <v>Medium Risk</v>
      </c>
    </row>
    <row r="997" spans="1:35" x14ac:dyDescent="0.25">
      <c r="A997" s="6">
        <v>44096</v>
      </c>
      <c r="B997" s="3">
        <v>36</v>
      </c>
      <c r="C997" s="3" t="str">
        <f t="shared" si="225"/>
        <v>Mid</v>
      </c>
      <c r="D997" s="4">
        <v>40615</v>
      </c>
      <c r="E997" s="4">
        <f t="shared" si="226"/>
        <v>40615</v>
      </c>
      <c r="F997" s="3">
        <v>641</v>
      </c>
      <c r="G997" s="3">
        <f t="shared" si="227"/>
        <v>641</v>
      </c>
      <c r="H997" s="3" t="str">
        <f t="shared" si="228"/>
        <v>Good</v>
      </c>
      <c r="J997" s="2" t="str">
        <f t="shared" si="229"/>
        <v/>
      </c>
      <c r="K997" s="2" t="str">
        <f t="shared" si="230"/>
        <v/>
      </c>
      <c r="L997" s="2" t="str">
        <f t="shared" si="231"/>
        <v>Employed</v>
      </c>
      <c r="M997" s="5" t="s">
        <v>25</v>
      </c>
      <c r="N997" s="2" t="str">
        <f t="shared" si="232"/>
        <v>Associate</v>
      </c>
      <c r="O997" s="2" t="str">
        <f t="shared" si="233"/>
        <v>Associate</v>
      </c>
      <c r="P997" s="4">
        <v>28238</v>
      </c>
      <c r="Q997" s="4">
        <f t="shared" si="234"/>
        <v>28238</v>
      </c>
      <c r="R997" s="18">
        <f t="shared" si="235"/>
        <v>0.69526037178382372</v>
      </c>
      <c r="S997" s="18" t="str">
        <f t="shared" si="236"/>
        <v>Moderate Borrower</v>
      </c>
      <c r="T997" s="3">
        <v>24</v>
      </c>
      <c r="U997" s="3">
        <f t="shared" si="237"/>
        <v>24</v>
      </c>
      <c r="V997" s="5" t="s">
        <v>26</v>
      </c>
      <c r="W997" s="5" t="s">
        <v>27</v>
      </c>
      <c r="X997" s="4">
        <v>300</v>
      </c>
      <c r="Y997" s="18">
        <v>0.16345688999999999</v>
      </c>
      <c r="Z997" s="5" t="s">
        <v>31</v>
      </c>
      <c r="AA997" s="3">
        <v>27</v>
      </c>
      <c r="AB997" s="4">
        <v>2631</v>
      </c>
      <c r="AC997" s="4">
        <v>3384.583333</v>
      </c>
      <c r="AD997" s="4" t="str">
        <f t="shared" si="238"/>
        <v>Low Income</v>
      </c>
      <c r="AE997" s="4">
        <v>15327</v>
      </c>
      <c r="AF997" s="18">
        <v>0.19579466300000001</v>
      </c>
      <c r="AG997" s="3">
        <v>0</v>
      </c>
      <c r="AH997" s="3">
        <v>52</v>
      </c>
      <c r="AI997" s="2" t="str">
        <f t="shared" si="239"/>
        <v>Medium Risk</v>
      </c>
    </row>
    <row r="998" spans="1:35" x14ac:dyDescent="0.25">
      <c r="A998" s="6">
        <v>44097</v>
      </c>
      <c r="B998" s="3">
        <v>61</v>
      </c>
      <c r="C998" s="3" t="str">
        <f t="shared" si="225"/>
        <v>Old</v>
      </c>
      <c r="D998" s="4">
        <v>91274</v>
      </c>
      <c r="E998" s="4">
        <f t="shared" si="226"/>
        <v>91274</v>
      </c>
      <c r="F998" s="3">
        <v>594</v>
      </c>
      <c r="G998" s="3">
        <f t="shared" si="227"/>
        <v>594</v>
      </c>
      <c r="H998" s="3" t="str">
        <f t="shared" si="228"/>
        <v>Good</v>
      </c>
      <c r="I998" s="5" t="s">
        <v>52</v>
      </c>
      <c r="J998" s="2" t="str">
        <f t="shared" si="229"/>
        <v>EMPLOYED</v>
      </c>
      <c r="K998" s="2" t="str">
        <f t="shared" si="230"/>
        <v>Employed</v>
      </c>
      <c r="L998" s="2" t="str">
        <f t="shared" si="231"/>
        <v>Employed</v>
      </c>
      <c r="M998" s="5" t="s">
        <v>29</v>
      </c>
      <c r="N998" s="2" t="str">
        <f t="shared" si="232"/>
        <v>Bachelor</v>
      </c>
      <c r="O998" s="2" t="str">
        <f t="shared" si="233"/>
        <v>Bachelor</v>
      </c>
      <c r="P998" s="4">
        <v>13560</v>
      </c>
      <c r="Q998" s="4">
        <f t="shared" si="234"/>
        <v>13560</v>
      </c>
      <c r="R998" s="18">
        <f t="shared" si="235"/>
        <v>0.14856366544689617</v>
      </c>
      <c r="S998" s="18" t="str">
        <f t="shared" si="236"/>
        <v>Conservative Borrower</v>
      </c>
      <c r="T998" s="3">
        <v>36</v>
      </c>
      <c r="U998" s="3">
        <f t="shared" si="237"/>
        <v>36</v>
      </c>
      <c r="V998" s="5" t="s">
        <v>22</v>
      </c>
      <c r="W998" s="5" t="s">
        <v>27</v>
      </c>
      <c r="X998" s="4">
        <v>789</v>
      </c>
      <c r="Y998" s="18">
        <v>0.101372606</v>
      </c>
      <c r="Z998" s="5" t="s">
        <v>38</v>
      </c>
      <c r="AA998" s="3">
        <v>21</v>
      </c>
      <c r="AB998" s="4">
        <v>2288</v>
      </c>
      <c r="AC998" s="4">
        <v>7606.1666670000004</v>
      </c>
      <c r="AD998" s="4" t="str">
        <f t="shared" si="238"/>
        <v>Medium Income</v>
      </c>
      <c r="AE998" s="4">
        <v>6366</v>
      </c>
      <c r="AF998" s="18">
        <v>0.161248</v>
      </c>
      <c r="AG998" s="3">
        <v>1</v>
      </c>
      <c r="AH998" s="3">
        <v>40.799999999999997</v>
      </c>
      <c r="AI998" s="2" t="str">
        <f t="shared" si="239"/>
        <v>Medium Risk</v>
      </c>
    </row>
    <row r="999" spans="1:35" x14ac:dyDescent="0.25">
      <c r="A999" s="6">
        <v>44098</v>
      </c>
      <c r="B999" s="3">
        <v>47</v>
      </c>
      <c r="C999" s="3" t="str">
        <f t="shared" si="225"/>
        <v>Senior</v>
      </c>
      <c r="D999" s="4">
        <v>33812</v>
      </c>
      <c r="E999" s="4">
        <f t="shared" si="226"/>
        <v>33812</v>
      </c>
      <c r="F999" s="3">
        <v>516</v>
      </c>
      <c r="G999" s="3">
        <f t="shared" si="227"/>
        <v>516</v>
      </c>
      <c r="H999" s="3" t="str">
        <f t="shared" si="228"/>
        <v>Fair</v>
      </c>
      <c r="I999" s="5" t="s">
        <v>20</v>
      </c>
      <c r="J999" s="2" t="str">
        <f t="shared" si="229"/>
        <v>Employed</v>
      </c>
      <c r="K999" s="2" t="str">
        <f t="shared" si="230"/>
        <v>Employed</v>
      </c>
      <c r="L999" s="2" t="str">
        <f t="shared" si="231"/>
        <v>Employed</v>
      </c>
      <c r="M999" s="5" t="s">
        <v>25</v>
      </c>
      <c r="N999" s="2" t="str">
        <f t="shared" si="232"/>
        <v>Associate</v>
      </c>
      <c r="O999" s="2" t="str">
        <f t="shared" si="233"/>
        <v>Associate</v>
      </c>
      <c r="P999" s="4">
        <v>18697</v>
      </c>
      <c r="Q999" s="4">
        <f t="shared" si="234"/>
        <v>18697</v>
      </c>
      <c r="R999" s="18">
        <f t="shared" si="235"/>
        <v>0.55296935999053587</v>
      </c>
      <c r="S999" s="18" t="str">
        <f t="shared" si="236"/>
        <v>Moderate Borrower</v>
      </c>
      <c r="T999" s="3">
        <v>60</v>
      </c>
      <c r="U999" s="3">
        <f t="shared" si="237"/>
        <v>60</v>
      </c>
      <c r="V999" s="5" t="s">
        <v>22</v>
      </c>
      <c r="W999" s="5" t="s">
        <v>30</v>
      </c>
      <c r="X999" s="4">
        <v>547</v>
      </c>
      <c r="Y999" s="18">
        <v>0.32010314299999998</v>
      </c>
      <c r="Z999" s="5" t="s">
        <v>24</v>
      </c>
      <c r="AA999" s="3">
        <v>24</v>
      </c>
      <c r="AB999" s="4">
        <v>2033</v>
      </c>
      <c r="AC999" s="4">
        <v>2817.666667</v>
      </c>
      <c r="AD999" s="4" t="str">
        <f t="shared" si="238"/>
        <v>Low Income</v>
      </c>
      <c r="AE999" s="4">
        <v>89404</v>
      </c>
      <c r="AF999" s="18">
        <v>0.31087694399999999</v>
      </c>
      <c r="AG999" s="3">
        <v>0</v>
      </c>
      <c r="AH999" s="3">
        <v>53</v>
      </c>
      <c r="AI999" s="2" t="str">
        <f t="shared" si="239"/>
        <v>Medium Risk</v>
      </c>
    </row>
    <row r="1000" spans="1:35" x14ac:dyDescent="0.25">
      <c r="A1000" s="6">
        <v>44099</v>
      </c>
      <c r="B1000" s="3">
        <v>33</v>
      </c>
      <c r="C1000" s="3" t="str">
        <f t="shared" si="225"/>
        <v>Mid</v>
      </c>
      <c r="D1000" s="4">
        <v>108314</v>
      </c>
      <c r="E1000" s="4">
        <f t="shared" si="226"/>
        <v>108314</v>
      </c>
      <c r="F1000" s="3">
        <v>642</v>
      </c>
      <c r="G1000" s="3">
        <f t="shared" si="227"/>
        <v>642</v>
      </c>
      <c r="H1000" s="3" t="str">
        <f t="shared" si="228"/>
        <v>Good</v>
      </c>
      <c r="I1000" s="5" t="s">
        <v>20</v>
      </c>
      <c r="J1000" s="2" t="str">
        <f t="shared" si="229"/>
        <v>Employed</v>
      </c>
      <c r="K1000" s="2" t="str">
        <f t="shared" si="230"/>
        <v>Employed</v>
      </c>
      <c r="L1000" s="2" t="str">
        <f t="shared" si="231"/>
        <v>Employed</v>
      </c>
      <c r="M1000" s="5" t="s">
        <v>21</v>
      </c>
      <c r="N1000" s="2" t="str">
        <f t="shared" si="232"/>
        <v>Master</v>
      </c>
      <c r="O1000" s="2" t="str">
        <f t="shared" si="233"/>
        <v>Master</v>
      </c>
      <c r="Q1000" s="4">
        <f t="shared" si="234"/>
        <v>24647.715909090908</v>
      </c>
      <c r="R1000" s="18">
        <f t="shared" si="235"/>
        <v>0.22755798797100013</v>
      </c>
      <c r="S1000" s="18" t="str">
        <f t="shared" si="236"/>
        <v>Conservative Borrower</v>
      </c>
      <c r="T1000" s="3">
        <v>12</v>
      </c>
      <c r="U1000" s="3">
        <f t="shared" si="237"/>
        <v>12</v>
      </c>
      <c r="V1000" s="5" t="s">
        <v>26</v>
      </c>
      <c r="W1000" s="5" t="s">
        <v>34</v>
      </c>
      <c r="X1000" s="4">
        <v>315</v>
      </c>
      <c r="Y1000" s="18">
        <v>0.31026980999999998</v>
      </c>
      <c r="Z1000" s="5" t="s">
        <v>34</v>
      </c>
      <c r="AA1000" s="3">
        <v>23</v>
      </c>
      <c r="AB1000" s="4">
        <v>2325</v>
      </c>
      <c r="AC1000" s="4">
        <v>9026.1666669999995</v>
      </c>
      <c r="AD1000" s="4" t="str">
        <f t="shared" si="238"/>
        <v>Medium Income</v>
      </c>
      <c r="AE1000" s="4">
        <v>3799</v>
      </c>
      <c r="AF1000" s="18">
        <v>0.15705481499999999</v>
      </c>
      <c r="AG1000" s="3">
        <v>1</v>
      </c>
      <c r="AH1000" s="3">
        <v>48.8</v>
      </c>
      <c r="AI1000" s="2" t="str">
        <f t="shared" si="239"/>
        <v>Medium Risk</v>
      </c>
    </row>
    <row r="1001" spans="1:35" x14ac:dyDescent="0.25">
      <c r="A1001" s="6">
        <v>44100</v>
      </c>
      <c r="B1001" s="3">
        <v>46</v>
      </c>
      <c r="C1001" s="3" t="str">
        <f t="shared" si="225"/>
        <v>Senior</v>
      </c>
      <c r="D1001" s="4">
        <v>60229</v>
      </c>
      <c r="E1001" s="4">
        <f t="shared" si="226"/>
        <v>60229</v>
      </c>
      <c r="F1001" s="3">
        <v>575</v>
      </c>
      <c r="G1001" s="3">
        <f t="shared" si="227"/>
        <v>575</v>
      </c>
      <c r="H1001" s="3" t="str">
        <f t="shared" si="228"/>
        <v>Good</v>
      </c>
      <c r="I1001" s="5" t="s">
        <v>20</v>
      </c>
      <c r="J1001" s="2" t="str">
        <f t="shared" si="229"/>
        <v>Employed</v>
      </c>
      <c r="K1001" s="2" t="str">
        <f t="shared" si="230"/>
        <v>Employed</v>
      </c>
      <c r="L1001" s="2" t="str">
        <f t="shared" si="231"/>
        <v>Employed</v>
      </c>
      <c r="N1001" s="2" t="str">
        <f t="shared" si="232"/>
        <v/>
      </c>
      <c r="O1001" s="2" t="str">
        <f t="shared" si="233"/>
        <v>Bachelor</v>
      </c>
      <c r="P1001" s="4">
        <v>23509</v>
      </c>
      <c r="Q1001" s="4">
        <f t="shared" si="234"/>
        <v>23509</v>
      </c>
      <c r="R1001" s="18">
        <f t="shared" si="235"/>
        <v>0.39032691892609872</v>
      </c>
      <c r="S1001" s="18" t="str">
        <f t="shared" si="236"/>
        <v>Conservative Borrower</v>
      </c>
      <c r="T1001" s="3">
        <v>72</v>
      </c>
      <c r="U1001" s="3">
        <f t="shared" si="237"/>
        <v>72</v>
      </c>
      <c r="V1001" s="5" t="s">
        <v>35</v>
      </c>
      <c r="W1001" s="5" t="s">
        <v>30</v>
      </c>
      <c r="X1001" s="4">
        <v>438</v>
      </c>
      <c r="Y1001" s="18">
        <v>0.36353808300000001</v>
      </c>
      <c r="Z1001" s="5" t="s">
        <v>24</v>
      </c>
      <c r="AA1001" s="3">
        <v>19</v>
      </c>
      <c r="AB1001" s="4">
        <v>714</v>
      </c>
      <c r="AC1001" s="4">
        <v>5019.0833329999996</v>
      </c>
      <c r="AD1001" s="4" t="str">
        <f t="shared" si="238"/>
        <v>Medium Income</v>
      </c>
      <c r="AE1001" s="4">
        <v>25662</v>
      </c>
      <c r="AF1001" s="18">
        <v>0.240471827</v>
      </c>
      <c r="AG1001" s="3">
        <v>0</v>
      </c>
      <c r="AH1001" s="3">
        <v>55</v>
      </c>
      <c r="AI1001" s="2" t="str">
        <f t="shared" si="239"/>
        <v>High Risk</v>
      </c>
    </row>
    <row r="1002" spans="1:35" x14ac:dyDescent="0.25">
      <c r="A1002" s="6">
        <v>44101</v>
      </c>
      <c r="B1002" s="3">
        <v>56</v>
      </c>
      <c r="C1002" s="3" t="str">
        <f t="shared" si="225"/>
        <v>Senior</v>
      </c>
      <c r="D1002" s="4">
        <v>166387</v>
      </c>
      <c r="E1002" s="4">
        <f t="shared" si="226"/>
        <v>166387</v>
      </c>
      <c r="F1002" s="3">
        <v>673</v>
      </c>
      <c r="G1002" s="3">
        <f t="shared" si="227"/>
        <v>673</v>
      </c>
      <c r="H1002" s="3" t="str">
        <f t="shared" si="228"/>
        <v>Excellent</v>
      </c>
      <c r="I1002" s="5" t="s">
        <v>33</v>
      </c>
      <c r="J1002" s="2" t="str">
        <f t="shared" si="229"/>
        <v>Self-Employed</v>
      </c>
      <c r="K1002" s="2" t="str">
        <f t="shared" si="230"/>
        <v>Self-Employed</v>
      </c>
      <c r="L1002" s="2" t="str">
        <f t="shared" si="231"/>
        <v>Self-Employed</v>
      </c>
      <c r="M1002" s="5" t="s">
        <v>21</v>
      </c>
      <c r="N1002" s="2" t="str">
        <f t="shared" si="232"/>
        <v>Master</v>
      </c>
      <c r="O1002" s="2" t="str">
        <f t="shared" si="233"/>
        <v>Master</v>
      </c>
      <c r="P1002" s="4">
        <v>60044</v>
      </c>
      <c r="Q1002" s="4">
        <f t="shared" si="234"/>
        <v>60044</v>
      </c>
      <c r="R1002" s="18">
        <f t="shared" si="235"/>
        <v>0.36086953908658731</v>
      </c>
      <c r="S1002" s="18" t="str">
        <f t="shared" si="236"/>
        <v>Conservative Borrower</v>
      </c>
      <c r="T1002" s="3">
        <v>48</v>
      </c>
      <c r="U1002" s="3">
        <f t="shared" si="237"/>
        <v>48</v>
      </c>
      <c r="V1002" s="5" t="s">
        <v>22</v>
      </c>
      <c r="W1002" s="5" t="s">
        <v>23</v>
      </c>
      <c r="X1002" s="4">
        <v>367</v>
      </c>
      <c r="Y1002" s="18">
        <v>0.33637282600000001</v>
      </c>
      <c r="Z1002" s="5" t="s">
        <v>24</v>
      </c>
      <c r="AA1002" s="3">
        <v>25</v>
      </c>
      <c r="AB1002" s="4">
        <v>10332</v>
      </c>
      <c r="AC1002" s="4">
        <v>13865.583329999999</v>
      </c>
      <c r="AD1002" s="4" t="str">
        <f t="shared" si="238"/>
        <v>High Income</v>
      </c>
      <c r="AE1002" s="4">
        <v>2660</v>
      </c>
      <c r="AF1002" s="18">
        <v>0.20291785200000001</v>
      </c>
      <c r="AG1002" s="3">
        <v>1</v>
      </c>
      <c r="AH1002" s="3">
        <v>38.4</v>
      </c>
      <c r="AI1002" s="2" t="str">
        <f t="shared" si="239"/>
        <v>Low Risk</v>
      </c>
    </row>
    <row r="1003" spans="1:35" x14ac:dyDescent="0.25">
      <c r="A1003" s="6">
        <v>44102</v>
      </c>
      <c r="B1003" s="3">
        <v>51</v>
      </c>
      <c r="C1003" s="3" t="str">
        <f t="shared" si="225"/>
        <v>Senior</v>
      </c>
      <c r="D1003" s="4">
        <v>48256</v>
      </c>
      <c r="E1003" s="4">
        <f t="shared" si="226"/>
        <v>48256</v>
      </c>
      <c r="F1003" s="3">
        <v>551</v>
      </c>
      <c r="G1003" s="3">
        <f t="shared" si="227"/>
        <v>551</v>
      </c>
      <c r="H1003" s="3" t="str">
        <f t="shared" si="228"/>
        <v>Good</v>
      </c>
      <c r="I1003" s="5" t="s">
        <v>20</v>
      </c>
      <c r="J1003" s="2" t="str">
        <f t="shared" si="229"/>
        <v>Employed</v>
      </c>
      <c r="K1003" s="2" t="str">
        <f t="shared" si="230"/>
        <v>Employed</v>
      </c>
      <c r="L1003" s="2" t="str">
        <f t="shared" si="231"/>
        <v>Employed</v>
      </c>
      <c r="M1003" s="5" t="s">
        <v>32</v>
      </c>
      <c r="N1003" s="2" t="str">
        <f t="shared" si="232"/>
        <v>High School</v>
      </c>
      <c r="O1003" s="2" t="str">
        <f t="shared" si="233"/>
        <v>High School</v>
      </c>
      <c r="P1003" s="4">
        <v>66609</v>
      </c>
      <c r="Q1003" s="4">
        <f t="shared" si="234"/>
        <v>66609</v>
      </c>
      <c r="R1003" s="18">
        <f t="shared" si="235"/>
        <v>1.3803257625994696</v>
      </c>
      <c r="S1003" s="18" t="str">
        <f t="shared" si="236"/>
        <v>Aggressive Borrower</v>
      </c>
      <c r="T1003" s="3">
        <v>36</v>
      </c>
      <c r="U1003" s="3">
        <f t="shared" si="237"/>
        <v>36</v>
      </c>
      <c r="V1003" s="5" t="s">
        <v>22</v>
      </c>
      <c r="W1003" s="5" t="s">
        <v>23</v>
      </c>
      <c r="X1003" s="4">
        <v>722</v>
      </c>
      <c r="Y1003" s="18">
        <v>0.26076561500000001</v>
      </c>
      <c r="Z1003" s="5" t="s">
        <v>31</v>
      </c>
      <c r="AA1003" s="3">
        <v>18</v>
      </c>
      <c r="AB1003" s="4">
        <v>1768</v>
      </c>
      <c r="AC1003" s="4">
        <v>4021.333333</v>
      </c>
      <c r="AD1003" s="4" t="str">
        <f t="shared" si="238"/>
        <v>Low Income</v>
      </c>
      <c r="AE1003" s="4">
        <v>250243</v>
      </c>
      <c r="AF1003" s="18">
        <v>0.242088313</v>
      </c>
      <c r="AG1003" s="3">
        <v>0</v>
      </c>
      <c r="AH1003" s="3">
        <v>46</v>
      </c>
      <c r="AI1003" s="2" t="str">
        <f t="shared" si="239"/>
        <v>Medium Risk</v>
      </c>
    </row>
    <row r="1004" spans="1:35" x14ac:dyDescent="0.25">
      <c r="A1004" s="6">
        <v>44103</v>
      </c>
      <c r="B1004" s="3">
        <v>40</v>
      </c>
      <c r="C1004" s="3" t="str">
        <f t="shared" si="225"/>
        <v>Senior</v>
      </c>
      <c r="D1004" s="4">
        <v>78385</v>
      </c>
      <c r="E1004" s="4">
        <f t="shared" si="226"/>
        <v>78385</v>
      </c>
      <c r="F1004" s="3">
        <v>573</v>
      </c>
      <c r="G1004" s="3">
        <f t="shared" si="227"/>
        <v>573</v>
      </c>
      <c r="H1004" s="3" t="str">
        <f t="shared" si="228"/>
        <v>Good</v>
      </c>
      <c r="I1004" s="5" t="s">
        <v>20</v>
      </c>
      <c r="J1004" s="2" t="str">
        <f t="shared" si="229"/>
        <v>Employed</v>
      </c>
      <c r="K1004" s="2" t="str">
        <f t="shared" si="230"/>
        <v>Employed</v>
      </c>
      <c r="L1004" s="2" t="str">
        <f t="shared" si="231"/>
        <v>Employed</v>
      </c>
      <c r="M1004" s="5" t="s">
        <v>32</v>
      </c>
      <c r="N1004" s="2" t="str">
        <f t="shared" si="232"/>
        <v>High School</v>
      </c>
      <c r="O1004" s="2" t="str">
        <f t="shared" si="233"/>
        <v>High School</v>
      </c>
      <c r="P1004" s="4">
        <v>25758</v>
      </c>
      <c r="Q1004" s="4">
        <f t="shared" si="234"/>
        <v>25758</v>
      </c>
      <c r="R1004" s="18">
        <f t="shared" si="235"/>
        <v>0.32860878994705622</v>
      </c>
      <c r="S1004" s="18" t="str">
        <f t="shared" si="236"/>
        <v>Conservative Borrower</v>
      </c>
      <c r="T1004" s="3">
        <v>24</v>
      </c>
      <c r="U1004" s="3">
        <f t="shared" si="237"/>
        <v>24</v>
      </c>
      <c r="V1004" s="5" t="s">
        <v>22</v>
      </c>
      <c r="W1004" s="5" t="s">
        <v>34</v>
      </c>
      <c r="X1004" s="4">
        <v>168</v>
      </c>
      <c r="Y1004" s="18">
        <v>0.38544935499999999</v>
      </c>
      <c r="Z1004" s="5" t="s">
        <v>31</v>
      </c>
      <c r="AA1004" s="3">
        <v>30</v>
      </c>
      <c r="AB1004" s="4">
        <v>4098</v>
      </c>
      <c r="AC1004" s="4">
        <v>6532.0833329999996</v>
      </c>
      <c r="AD1004" s="4" t="str">
        <f t="shared" si="238"/>
        <v>Medium Income</v>
      </c>
      <c r="AE1004" s="4">
        <v>2643</v>
      </c>
      <c r="AF1004" s="18">
        <v>0.218979962</v>
      </c>
      <c r="AG1004" s="3">
        <v>0</v>
      </c>
      <c r="AH1004" s="3">
        <v>53</v>
      </c>
      <c r="AI1004" s="2" t="str">
        <f t="shared" si="239"/>
        <v>Medium Risk</v>
      </c>
    </row>
    <row r="1005" spans="1:35" x14ac:dyDescent="0.25">
      <c r="A1005" s="6">
        <v>44104</v>
      </c>
      <c r="B1005" s="3">
        <v>32</v>
      </c>
      <c r="C1005" s="3" t="str">
        <f t="shared" si="225"/>
        <v>Mid</v>
      </c>
      <c r="D1005" s="4">
        <v>16820</v>
      </c>
      <c r="E1005" s="4">
        <f t="shared" si="226"/>
        <v>16820</v>
      </c>
      <c r="F1005" s="3">
        <v>553</v>
      </c>
      <c r="G1005" s="3">
        <f t="shared" si="227"/>
        <v>553</v>
      </c>
      <c r="H1005" s="3" t="str">
        <f t="shared" si="228"/>
        <v>Good</v>
      </c>
      <c r="I1005" s="5" t="s">
        <v>33</v>
      </c>
      <c r="J1005" s="2" t="str">
        <f t="shared" si="229"/>
        <v>Self-Employed</v>
      </c>
      <c r="K1005" s="2" t="str">
        <f t="shared" si="230"/>
        <v>Self-Employed</v>
      </c>
      <c r="L1005" s="2" t="str">
        <f t="shared" si="231"/>
        <v>Self-Employed</v>
      </c>
      <c r="M1005" s="5" t="s">
        <v>25</v>
      </c>
      <c r="N1005" s="2" t="str">
        <f t="shared" si="232"/>
        <v>Associate</v>
      </c>
      <c r="O1005" s="2" t="str">
        <f t="shared" si="233"/>
        <v>Associate</v>
      </c>
      <c r="P1005" s="4">
        <v>13514</v>
      </c>
      <c r="Q1005" s="4">
        <f t="shared" si="234"/>
        <v>13514</v>
      </c>
      <c r="R1005" s="18">
        <f t="shared" si="235"/>
        <v>0.80344827586206902</v>
      </c>
      <c r="S1005" s="18" t="str">
        <f t="shared" si="236"/>
        <v>Moderate Borrower</v>
      </c>
      <c r="T1005" s="3">
        <v>72</v>
      </c>
      <c r="U1005" s="3">
        <f t="shared" si="237"/>
        <v>72</v>
      </c>
      <c r="V1005" s="5" t="s">
        <v>22</v>
      </c>
      <c r="W1005" s="5" t="s">
        <v>30</v>
      </c>
      <c r="X1005" s="4">
        <v>315</v>
      </c>
      <c r="Y1005" s="18">
        <v>0.17422047299999999</v>
      </c>
      <c r="Z1005" s="5" t="s">
        <v>34</v>
      </c>
      <c r="AA1005" s="3">
        <v>38</v>
      </c>
      <c r="AB1005" s="4">
        <v>3934</v>
      </c>
      <c r="AC1005" s="4">
        <v>1401.666667</v>
      </c>
      <c r="AD1005" s="4" t="str">
        <f t="shared" si="238"/>
        <v>Low Income</v>
      </c>
      <c r="AE1005" s="4">
        <v>9258</v>
      </c>
      <c r="AF1005" s="18">
        <v>0.27020517300000002</v>
      </c>
      <c r="AG1005" s="3">
        <v>0</v>
      </c>
      <c r="AH1005" s="3">
        <v>56</v>
      </c>
      <c r="AI1005" s="2" t="str">
        <f t="shared" si="239"/>
        <v>High Risk</v>
      </c>
    </row>
    <row r="1006" spans="1:35" x14ac:dyDescent="0.25">
      <c r="A1006" s="6">
        <v>44105</v>
      </c>
      <c r="B1006" s="3">
        <v>48</v>
      </c>
      <c r="C1006" s="3" t="str">
        <f t="shared" si="225"/>
        <v>Senior</v>
      </c>
      <c r="D1006" s="4">
        <v>93993</v>
      </c>
      <c r="E1006" s="4">
        <f t="shared" si="226"/>
        <v>93993</v>
      </c>
      <c r="F1006" s="3">
        <v>481</v>
      </c>
      <c r="G1006" s="3">
        <f t="shared" si="227"/>
        <v>481</v>
      </c>
      <c r="H1006" s="3" t="str">
        <f t="shared" si="228"/>
        <v>Fair</v>
      </c>
      <c r="I1006" s="5" t="s">
        <v>45</v>
      </c>
      <c r="J1006" s="2" t="str">
        <f t="shared" si="229"/>
        <v>Unemployed</v>
      </c>
      <c r="K1006" s="2" t="str">
        <f t="shared" si="230"/>
        <v>Unemployed</v>
      </c>
      <c r="L1006" s="2" t="str">
        <f t="shared" si="231"/>
        <v>Unemployed</v>
      </c>
      <c r="M1006" s="5" t="s">
        <v>32</v>
      </c>
      <c r="N1006" s="2" t="str">
        <f t="shared" si="232"/>
        <v>High School</v>
      </c>
      <c r="O1006" s="2" t="str">
        <f t="shared" si="233"/>
        <v>High School</v>
      </c>
      <c r="P1006" s="4">
        <v>20112</v>
      </c>
      <c r="Q1006" s="4">
        <f t="shared" si="234"/>
        <v>20112</v>
      </c>
      <c r="R1006" s="18">
        <f t="shared" si="235"/>
        <v>0.21397338099645719</v>
      </c>
      <c r="S1006" s="18" t="str">
        <f t="shared" si="236"/>
        <v>Conservative Borrower</v>
      </c>
      <c r="T1006" s="3">
        <v>72</v>
      </c>
      <c r="U1006" s="3">
        <f t="shared" si="237"/>
        <v>72</v>
      </c>
      <c r="V1006" s="5" t="s">
        <v>26</v>
      </c>
      <c r="W1006" s="5" t="s">
        <v>30</v>
      </c>
      <c r="X1006" s="4">
        <v>203</v>
      </c>
      <c r="Y1006" s="18">
        <v>0.21110527400000001</v>
      </c>
      <c r="Z1006" s="5" t="s">
        <v>38</v>
      </c>
      <c r="AA1006" s="3">
        <v>31</v>
      </c>
      <c r="AB1006" s="4">
        <v>943</v>
      </c>
      <c r="AC1006" s="4">
        <v>7832.75</v>
      </c>
      <c r="AD1006" s="4" t="str">
        <f t="shared" si="238"/>
        <v>Medium Income</v>
      </c>
      <c r="AE1006" s="4">
        <v>1850</v>
      </c>
      <c r="AF1006" s="18">
        <v>0.2356896</v>
      </c>
      <c r="AG1006" s="3">
        <v>1</v>
      </c>
      <c r="AH1006" s="3">
        <v>45.6</v>
      </c>
      <c r="AI1006" s="2" t="str">
        <f t="shared" si="239"/>
        <v>Medium Risk</v>
      </c>
    </row>
    <row r="1007" spans="1:35" x14ac:dyDescent="0.25">
      <c r="A1007" s="6">
        <v>44106</v>
      </c>
      <c r="B1007" s="3">
        <v>44</v>
      </c>
      <c r="C1007" s="3" t="str">
        <f t="shared" si="225"/>
        <v>Senior</v>
      </c>
      <c r="D1007" s="4">
        <v>76935</v>
      </c>
      <c r="E1007" s="4">
        <f t="shared" si="226"/>
        <v>76935</v>
      </c>
      <c r="G1007" s="3">
        <f t="shared" si="227"/>
        <v>579.93124999999998</v>
      </c>
      <c r="H1007" s="3" t="str">
        <f t="shared" si="228"/>
        <v>Good</v>
      </c>
      <c r="I1007" s="5" t="s">
        <v>20</v>
      </c>
      <c r="J1007" s="2" t="str">
        <f t="shared" si="229"/>
        <v>Employed</v>
      </c>
      <c r="K1007" s="2" t="str">
        <f t="shared" si="230"/>
        <v>Employed</v>
      </c>
      <c r="L1007" s="2" t="str">
        <f t="shared" si="231"/>
        <v>Employed</v>
      </c>
      <c r="M1007" s="5" t="s">
        <v>25</v>
      </c>
      <c r="N1007" s="2" t="str">
        <f t="shared" si="232"/>
        <v>Associate</v>
      </c>
      <c r="O1007" s="2" t="str">
        <f t="shared" si="233"/>
        <v>Associate</v>
      </c>
      <c r="P1007" s="4">
        <v>39070</v>
      </c>
      <c r="Q1007" s="4">
        <f t="shared" si="234"/>
        <v>39070</v>
      </c>
      <c r="R1007" s="18">
        <f t="shared" si="235"/>
        <v>0.50783128615064665</v>
      </c>
      <c r="S1007" s="18" t="str">
        <f t="shared" si="236"/>
        <v>Moderate Borrower</v>
      </c>
      <c r="T1007" s="3">
        <v>12</v>
      </c>
      <c r="U1007" s="3">
        <f t="shared" si="237"/>
        <v>12</v>
      </c>
      <c r="V1007" s="5" t="s">
        <v>22</v>
      </c>
      <c r="W1007" s="5" t="s">
        <v>27</v>
      </c>
      <c r="X1007" s="4">
        <v>343</v>
      </c>
      <c r="Y1007" s="18">
        <v>0.40438120500000002</v>
      </c>
      <c r="Z1007" s="5" t="s">
        <v>28</v>
      </c>
      <c r="AA1007" s="3">
        <v>27</v>
      </c>
      <c r="AB1007" s="4">
        <v>1279</v>
      </c>
      <c r="AC1007" s="4">
        <v>6411.25</v>
      </c>
      <c r="AD1007" s="4" t="str">
        <f t="shared" si="238"/>
        <v>Medium Income</v>
      </c>
      <c r="AE1007" s="4">
        <v>214663</v>
      </c>
      <c r="AF1007" s="18">
        <v>0.22741059399999999</v>
      </c>
      <c r="AG1007" s="3">
        <v>0</v>
      </c>
      <c r="AH1007" s="3">
        <v>53</v>
      </c>
      <c r="AI1007" s="2" t="str">
        <f t="shared" si="239"/>
        <v>Medium Risk</v>
      </c>
    </row>
    <row r="1008" spans="1:35" x14ac:dyDescent="0.25">
      <c r="A1008" s="6">
        <v>44107</v>
      </c>
      <c r="B1008" s="3">
        <v>50</v>
      </c>
      <c r="C1008" s="3" t="str">
        <f t="shared" si="225"/>
        <v>Senior</v>
      </c>
      <c r="D1008" s="4">
        <v>64057</v>
      </c>
      <c r="E1008" s="4">
        <f t="shared" si="226"/>
        <v>64057</v>
      </c>
      <c r="F1008" s="3">
        <v>588</v>
      </c>
      <c r="G1008" s="3">
        <f t="shared" si="227"/>
        <v>588</v>
      </c>
      <c r="H1008" s="3" t="str">
        <f t="shared" si="228"/>
        <v>Good</v>
      </c>
      <c r="I1008" s="5" t="s">
        <v>20</v>
      </c>
      <c r="J1008" s="2" t="str">
        <f t="shared" si="229"/>
        <v>Employed</v>
      </c>
      <c r="K1008" s="2" t="str">
        <f t="shared" si="230"/>
        <v>Employed</v>
      </c>
      <c r="L1008" s="2" t="str">
        <f t="shared" si="231"/>
        <v>Employed</v>
      </c>
      <c r="M1008" s="5" t="s">
        <v>32</v>
      </c>
      <c r="N1008" s="2" t="str">
        <f t="shared" si="232"/>
        <v>High School</v>
      </c>
      <c r="O1008" s="2" t="str">
        <f t="shared" si="233"/>
        <v>High School</v>
      </c>
      <c r="P1008" s="4">
        <v>13309</v>
      </c>
      <c r="Q1008" s="4">
        <f t="shared" si="234"/>
        <v>13309</v>
      </c>
      <c r="R1008" s="18">
        <f t="shared" si="235"/>
        <v>0.20776808155236742</v>
      </c>
      <c r="S1008" s="18" t="str">
        <f t="shared" si="236"/>
        <v>Conservative Borrower</v>
      </c>
      <c r="T1008" s="3">
        <v>48</v>
      </c>
      <c r="U1008" s="3">
        <f t="shared" si="237"/>
        <v>48</v>
      </c>
      <c r="V1008" s="5" t="s">
        <v>22</v>
      </c>
      <c r="W1008" s="5" t="s">
        <v>34</v>
      </c>
      <c r="X1008" s="4">
        <v>213</v>
      </c>
      <c r="Y1008" s="18">
        <v>0.22778571</v>
      </c>
      <c r="Z1008" s="5" t="s">
        <v>38</v>
      </c>
      <c r="AA1008" s="3">
        <v>30</v>
      </c>
      <c r="AB1008" s="4">
        <v>572</v>
      </c>
      <c r="AC1008" s="4">
        <v>2669.083333</v>
      </c>
      <c r="AD1008" s="4" t="str">
        <f t="shared" si="238"/>
        <v>Low Income</v>
      </c>
      <c r="AE1008" s="4">
        <v>34703</v>
      </c>
      <c r="AF1008" s="18">
        <v>0.17144719999999999</v>
      </c>
      <c r="AG1008" s="3">
        <v>0</v>
      </c>
      <c r="AH1008" s="3">
        <v>52</v>
      </c>
      <c r="AI1008" s="2" t="str">
        <f t="shared" si="239"/>
        <v>Medium Risk</v>
      </c>
    </row>
    <row r="1009" spans="1:35" x14ac:dyDescent="0.25">
      <c r="A1009" s="6">
        <v>44108</v>
      </c>
      <c r="B1009" s="3">
        <v>47</v>
      </c>
      <c r="C1009" s="3" t="str">
        <f t="shared" si="225"/>
        <v>Senior</v>
      </c>
      <c r="D1009" s="4">
        <v>90882</v>
      </c>
      <c r="E1009" s="4">
        <f t="shared" si="226"/>
        <v>90882</v>
      </c>
      <c r="F1009" s="3">
        <v>512</v>
      </c>
      <c r="G1009" s="3">
        <f t="shared" si="227"/>
        <v>512</v>
      </c>
      <c r="H1009" s="3" t="str">
        <f t="shared" si="228"/>
        <v>Fair</v>
      </c>
      <c r="I1009" s="5" t="s">
        <v>20</v>
      </c>
      <c r="J1009" s="2" t="str">
        <f t="shared" si="229"/>
        <v>Employed</v>
      </c>
      <c r="K1009" s="2" t="str">
        <f t="shared" si="230"/>
        <v>Employed</v>
      </c>
      <c r="L1009" s="2" t="str">
        <f t="shared" si="231"/>
        <v>Employed</v>
      </c>
      <c r="M1009" s="5" t="s">
        <v>21</v>
      </c>
      <c r="N1009" s="2" t="str">
        <f t="shared" si="232"/>
        <v>Master</v>
      </c>
      <c r="O1009" s="2" t="str">
        <f t="shared" si="233"/>
        <v>Master</v>
      </c>
      <c r="P1009" s="4">
        <v>29746</v>
      </c>
      <c r="Q1009" s="4">
        <f t="shared" si="234"/>
        <v>29746</v>
      </c>
      <c r="R1009" s="18">
        <f t="shared" si="235"/>
        <v>0.32730353645386323</v>
      </c>
      <c r="S1009" s="18" t="str">
        <f t="shared" si="236"/>
        <v>Conservative Borrower</v>
      </c>
      <c r="T1009" s="3">
        <v>36</v>
      </c>
      <c r="U1009" s="3">
        <f t="shared" si="237"/>
        <v>36</v>
      </c>
      <c r="V1009" s="5" t="s">
        <v>26</v>
      </c>
      <c r="W1009" s="5" t="s">
        <v>27</v>
      </c>
      <c r="X1009" s="4">
        <v>1375</v>
      </c>
      <c r="Y1009" s="18">
        <v>0.26817792400000001</v>
      </c>
      <c r="Z1009" s="5" t="s">
        <v>28</v>
      </c>
      <c r="AA1009" s="3">
        <v>26</v>
      </c>
      <c r="AB1009" s="4">
        <v>1388</v>
      </c>
      <c r="AC1009" s="4">
        <v>7573.5</v>
      </c>
      <c r="AD1009" s="4" t="str">
        <f t="shared" si="238"/>
        <v>Medium Income</v>
      </c>
      <c r="AE1009" s="4">
        <v>9821</v>
      </c>
      <c r="AF1009" s="18">
        <v>0.305383707</v>
      </c>
      <c r="AG1009" s="3">
        <v>0</v>
      </c>
      <c r="AH1009" s="3">
        <v>51</v>
      </c>
      <c r="AI1009" s="2" t="str">
        <f t="shared" si="239"/>
        <v>Medium Risk</v>
      </c>
    </row>
    <row r="1010" spans="1:35" x14ac:dyDescent="0.25">
      <c r="A1010" s="6">
        <v>44109</v>
      </c>
      <c r="B1010" s="3">
        <v>52</v>
      </c>
      <c r="C1010" s="3" t="str">
        <f t="shared" si="225"/>
        <v>Senior</v>
      </c>
      <c r="D1010" s="4">
        <v>29634</v>
      </c>
      <c r="E1010" s="4">
        <f t="shared" si="226"/>
        <v>29634</v>
      </c>
      <c r="F1010" s="3">
        <v>628</v>
      </c>
      <c r="G1010" s="3">
        <f t="shared" si="227"/>
        <v>628</v>
      </c>
      <c r="H1010" s="3" t="str">
        <f t="shared" si="228"/>
        <v>Good</v>
      </c>
      <c r="I1010" s="5" t="s">
        <v>20</v>
      </c>
      <c r="J1010" s="2" t="str">
        <f t="shared" si="229"/>
        <v>Employed</v>
      </c>
      <c r="K1010" s="2" t="str">
        <f t="shared" si="230"/>
        <v>Employed</v>
      </c>
      <c r="L1010" s="2" t="str">
        <f t="shared" si="231"/>
        <v>Employed</v>
      </c>
      <c r="M1010" s="5" t="s">
        <v>29</v>
      </c>
      <c r="N1010" s="2" t="str">
        <f t="shared" si="232"/>
        <v>Bachelor</v>
      </c>
      <c r="O1010" s="2" t="str">
        <f t="shared" si="233"/>
        <v>Bachelor</v>
      </c>
      <c r="P1010" s="4">
        <v>18717</v>
      </c>
      <c r="Q1010" s="4">
        <f t="shared" si="234"/>
        <v>18717</v>
      </c>
      <c r="R1010" s="18">
        <f t="shared" si="235"/>
        <v>0.63160558817574408</v>
      </c>
      <c r="S1010" s="18" t="str">
        <f t="shared" si="236"/>
        <v>Moderate Borrower</v>
      </c>
      <c r="T1010" s="3">
        <v>36</v>
      </c>
      <c r="U1010" s="3">
        <f t="shared" si="237"/>
        <v>36</v>
      </c>
      <c r="V1010" s="5" t="s">
        <v>22</v>
      </c>
      <c r="W1010" s="5" t="s">
        <v>27</v>
      </c>
      <c r="X1010" s="4">
        <v>502</v>
      </c>
      <c r="Y1010" s="18">
        <v>0.36017987000000001</v>
      </c>
      <c r="Z1010" s="5" t="s">
        <v>31</v>
      </c>
      <c r="AA1010" s="3">
        <v>32</v>
      </c>
      <c r="AB1010" s="4">
        <v>1075</v>
      </c>
      <c r="AC1010" s="4">
        <v>2469.5</v>
      </c>
      <c r="AD1010" s="4" t="str">
        <f t="shared" si="238"/>
        <v>Low Income</v>
      </c>
      <c r="AE1010" s="4">
        <v>57765</v>
      </c>
      <c r="AF1010" s="18">
        <v>0.194668443</v>
      </c>
      <c r="AG1010" s="3">
        <v>0</v>
      </c>
      <c r="AH1010" s="3">
        <v>54</v>
      </c>
      <c r="AI1010" s="2" t="str">
        <f t="shared" si="239"/>
        <v>Medium Risk</v>
      </c>
    </row>
    <row r="1011" spans="1:35" x14ac:dyDescent="0.25">
      <c r="A1011" s="6">
        <v>44110</v>
      </c>
      <c r="B1011" s="3">
        <v>33</v>
      </c>
      <c r="C1011" s="3" t="str">
        <f t="shared" si="225"/>
        <v>Mid</v>
      </c>
      <c r="D1011" s="4">
        <v>34534</v>
      </c>
      <c r="E1011" s="4">
        <f t="shared" si="226"/>
        <v>34534</v>
      </c>
      <c r="F1011" s="3">
        <v>597</v>
      </c>
      <c r="G1011" s="3">
        <f t="shared" si="227"/>
        <v>597</v>
      </c>
      <c r="H1011" s="3" t="str">
        <f t="shared" si="228"/>
        <v>Good</v>
      </c>
      <c r="I1011" s="5" t="s">
        <v>20</v>
      </c>
      <c r="J1011" s="2" t="str">
        <f t="shared" si="229"/>
        <v>Employed</v>
      </c>
      <c r="K1011" s="2" t="str">
        <f t="shared" si="230"/>
        <v>Employed</v>
      </c>
      <c r="L1011" s="2" t="str">
        <f t="shared" si="231"/>
        <v>Employed</v>
      </c>
      <c r="M1011" s="5" t="s">
        <v>25</v>
      </c>
      <c r="N1011" s="2" t="str">
        <f t="shared" si="232"/>
        <v>Associate</v>
      </c>
      <c r="O1011" s="2" t="str">
        <f t="shared" si="233"/>
        <v>Associate</v>
      </c>
      <c r="P1011" s="4">
        <v>11971</v>
      </c>
      <c r="Q1011" s="4">
        <f t="shared" si="234"/>
        <v>11971</v>
      </c>
      <c r="R1011" s="18">
        <f t="shared" si="235"/>
        <v>0.34664388718364508</v>
      </c>
      <c r="S1011" s="18" t="str">
        <f t="shared" si="236"/>
        <v>Conservative Borrower</v>
      </c>
      <c r="T1011" s="3">
        <v>60</v>
      </c>
      <c r="U1011" s="3">
        <f t="shared" si="237"/>
        <v>60</v>
      </c>
      <c r="V1011" s="5" t="s">
        <v>22</v>
      </c>
      <c r="W1011" s="5" t="s">
        <v>23</v>
      </c>
      <c r="X1011" s="4">
        <v>669</v>
      </c>
      <c r="Y1011" s="18">
        <v>0.62853787500000002</v>
      </c>
      <c r="Z1011" s="5" t="s">
        <v>31</v>
      </c>
      <c r="AA1011" s="3">
        <v>19</v>
      </c>
      <c r="AB1011" s="4">
        <v>3140</v>
      </c>
      <c r="AC1011" s="4">
        <v>2877.833333</v>
      </c>
      <c r="AD1011" s="4" t="str">
        <f t="shared" si="238"/>
        <v>Low Income</v>
      </c>
      <c r="AE1011" s="4">
        <v>108329</v>
      </c>
      <c r="AF1011" s="18">
        <v>0.233680991</v>
      </c>
      <c r="AG1011" s="3">
        <v>0</v>
      </c>
      <c r="AH1011" s="3">
        <v>54</v>
      </c>
      <c r="AI1011" s="2" t="str">
        <f t="shared" si="239"/>
        <v>Medium Risk</v>
      </c>
    </row>
    <row r="1012" spans="1:35" x14ac:dyDescent="0.25">
      <c r="A1012" s="6">
        <v>44111</v>
      </c>
      <c r="B1012" s="3">
        <v>55</v>
      </c>
      <c r="C1012" s="3" t="str">
        <f t="shared" si="225"/>
        <v>Senior</v>
      </c>
      <c r="D1012" s="4">
        <v>35187</v>
      </c>
      <c r="E1012" s="4">
        <f t="shared" si="226"/>
        <v>35187</v>
      </c>
      <c r="F1012" s="3">
        <v>604</v>
      </c>
      <c r="G1012" s="3">
        <f t="shared" si="227"/>
        <v>604</v>
      </c>
      <c r="H1012" s="3" t="str">
        <f t="shared" si="228"/>
        <v>Good</v>
      </c>
      <c r="I1012" s="5" t="s">
        <v>20</v>
      </c>
      <c r="J1012" s="2" t="str">
        <f t="shared" si="229"/>
        <v>Employed</v>
      </c>
      <c r="K1012" s="2" t="str">
        <f t="shared" si="230"/>
        <v>Employed</v>
      </c>
      <c r="L1012" s="2" t="str">
        <f t="shared" si="231"/>
        <v>Employed</v>
      </c>
      <c r="M1012" s="5" t="s">
        <v>29</v>
      </c>
      <c r="N1012" s="2" t="str">
        <f t="shared" si="232"/>
        <v>Bachelor</v>
      </c>
      <c r="O1012" s="2" t="str">
        <f t="shared" si="233"/>
        <v>Bachelor</v>
      </c>
      <c r="P1012" s="4">
        <v>21477</v>
      </c>
      <c r="Q1012" s="4">
        <f t="shared" si="234"/>
        <v>21477</v>
      </c>
      <c r="R1012" s="18">
        <f t="shared" si="235"/>
        <v>0.61036746525705521</v>
      </c>
      <c r="S1012" s="18" t="str">
        <f t="shared" si="236"/>
        <v>Moderate Borrower</v>
      </c>
      <c r="T1012" s="3">
        <v>48</v>
      </c>
      <c r="U1012" s="3">
        <f t="shared" si="237"/>
        <v>48</v>
      </c>
      <c r="V1012" s="5" t="s">
        <v>22</v>
      </c>
      <c r="W1012" s="5" t="s">
        <v>23</v>
      </c>
      <c r="X1012" s="4">
        <v>367</v>
      </c>
      <c r="Y1012" s="18">
        <v>3.6115384E-2</v>
      </c>
      <c r="Z1012" s="5" t="s">
        <v>24</v>
      </c>
      <c r="AA1012" s="3">
        <v>30</v>
      </c>
      <c r="AB1012" s="4">
        <v>2867</v>
      </c>
      <c r="AC1012" s="4">
        <v>2932.25</v>
      </c>
      <c r="AD1012" s="4" t="str">
        <f t="shared" si="238"/>
        <v>Low Income</v>
      </c>
      <c r="AE1012" s="4">
        <v>66136</v>
      </c>
      <c r="AF1012" s="18">
        <v>0.21390340199999999</v>
      </c>
      <c r="AG1012" s="3">
        <v>0</v>
      </c>
      <c r="AH1012" s="3">
        <v>46</v>
      </c>
      <c r="AI1012" s="2" t="str">
        <f t="shared" si="239"/>
        <v>Medium Risk</v>
      </c>
    </row>
    <row r="1013" spans="1:35" x14ac:dyDescent="0.25">
      <c r="A1013" s="6">
        <v>44112</v>
      </c>
      <c r="B1013" s="3">
        <v>42</v>
      </c>
      <c r="C1013" s="3" t="str">
        <f t="shared" si="225"/>
        <v>Senior</v>
      </c>
      <c r="D1013" s="4">
        <v>84598</v>
      </c>
      <c r="E1013" s="4">
        <f t="shared" si="226"/>
        <v>84598</v>
      </c>
      <c r="F1013" s="3">
        <v>579</v>
      </c>
      <c r="G1013" s="3">
        <f t="shared" si="227"/>
        <v>579</v>
      </c>
      <c r="H1013" s="3" t="str">
        <f t="shared" si="228"/>
        <v>Good</v>
      </c>
      <c r="I1013" s="5" t="s">
        <v>20</v>
      </c>
      <c r="J1013" s="2" t="str">
        <f t="shared" si="229"/>
        <v>Employed</v>
      </c>
      <c r="K1013" s="2" t="str">
        <f t="shared" si="230"/>
        <v>Employed</v>
      </c>
      <c r="L1013" s="2" t="str">
        <f t="shared" si="231"/>
        <v>Employed</v>
      </c>
      <c r="M1013" s="5" t="s">
        <v>32</v>
      </c>
      <c r="N1013" s="2" t="str">
        <f t="shared" si="232"/>
        <v>High School</v>
      </c>
      <c r="O1013" s="2" t="str">
        <f t="shared" si="233"/>
        <v>High School</v>
      </c>
      <c r="P1013" s="4">
        <v>25870</v>
      </c>
      <c r="Q1013" s="4">
        <f t="shared" si="234"/>
        <v>25870</v>
      </c>
      <c r="R1013" s="18">
        <f t="shared" si="235"/>
        <v>0.30579919147024753</v>
      </c>
      <c r="S1013" s="18" t="str">
        <f t="shared" si="236"/>
        <v>Conservative Borrower</v>
      </c>
      <c r="T1013" s="3">
        <v>24</v>
      </c>
      <c r="U1013" s="3">
        <f t="shared" si="237"/>
        <v>24</v>
      </c>
      <c r="V1013" s="5" t="s">
        <v>35</v>
      </c>
      <c r="W1013" s="5" t="s">
        <v>30</v>
      </c>
      <c r="X1013" s="4">
        <v>322</v>
      </c>
      <c r="Y1013" s="18">
        <v>4.0230084999999999E-2</v>
      </c>
      <c r="Z1013" s="5" t="s">
        <v>24</v>
      </c>
      <c r="AA1013" s="3">
        <v>32</v>
      </c>
      <c r="AB1013" s="4">
        <v>1247</v>
      </c>
      <c r="AC1013" s="4">
        <v>7049.8333329999996</v>
      </c>
      <c r="AD1013" s="4" t="str">
        <f t="shared" si="238"/>
        <v>Medium Income</v>
      </c>
      <c r="AE1013" s="4">
        <v>25323</v>
      </c>
      <c r="AF1013" s="18">
        <v>0.19816856899999999</v>
      </c>
      <c r="AG1013" s="3">
        <v>0</v>
      </c>
      <c r="AH1013" s="3">
        <v>52</v>
      </c>
      <c r="AI1013" s="2" t="str">
        <f t="shared" si="239"/>
        <v>Medium Risk</v>
      </c>
    </row>
    <row r="1014" spans="1:35" x14ac:dyDescent="0.25">
      <c r="A1014" s="6">
        <v>44113</v>
      </c>
      <c r="B1014" s="3">
        <v>64</v>
      </c>
      <c r="C1014" s="3" t="str">
        <f t="shared" si="225"/>
        <v>Old</v>
      </c>
      <c r="D1014" s="4">
        <v>153162</v>
      </c>
      <c r="E1014" s="4">
        <f t="shared" si="226"/>
        <v>153162</v>
      </c>
      <c r="F1014" s="3">
        <v>508</v>
      </c>
      <c r="G1014" s="3">
        <f t="shared" si="227"/>
        <v>508</v>
      </c>
      <c r="H1014" s="3" t="str">
        <f t="shared" si="228"/>
        <v>Fair</v>
      </c>
      <c r="I1014" s="5" t="s">
        <v>20</v>
      </c>
      <c r="J1014" s="2" t="str">
        <f t="shared" si="229"/>
        <v>Employed</v>
      </c>
      <c r="K1014" s="2" t="str">
        <f t="shared" si="230"/>
        <v>Employed</v>
      </c>
      <c r="L1014" s="2" t="str">
        <f t="shared" si="231"/>
        <v>Employed</v>
      </c>
      <c r="M1014" s="5" t="s">
        <v>21</v>
      </c>
      <c r="N1014" s="2" t="str">
        <f t="shared" si="232"/>
        <v>Master</v>
      </c>
      <c r="O1014" s="2" t="str">
        <f t="shared" si="233"/>
        <v>Master</v>
      </c>
      <c r="P1014" s="4">
        <v>31309</v>
      </c>
      <c r="Q1014" s="4">
        <f t="shared" si="234"/>
        <v>31309</v>
      </c>
      <c r="R1014" s="18">
        <f t="shared" si="235"/>
        <v>0.20441754482182264</v>
      </c>
      <c r="S1014" s="18" t="str">
        <f t="shared" si="236"/>
        <v>Conservative Borrower</v>
      </c>
      <c r="T1014" s="3">
        <v>36</v>
      </c>
      <c r="U1014" s="3">
        <f t="shared" si="237"/>
        <v>36</v>
      </c>
      <c r="V1014" s="5" t="s">
        <v>22</v>
      </c>
      <c r="W1014" s="5" t="s">
        <v>23</v>
      </c>
      <c r="X1014" s="4">
        <v>1305</v>
      </c>
      <c r="Y1014" s="18">
        <v>7.8273879000000005E-2</v>
      </c>
      <c r="Z1014" s="5" t="s">
        <v>24</v>
      </c>
      <c r="AA1014" s="3">
        <v>21</v>
      </c>
      <c r="AB1014" s="4">
        <v>303</v>
      </c>
      <c r="AC1014" s="4">
        <v>12763.5</v>
      </c>
      <c r="AD1014" s="4" t="str">
        <f t="shared" si="238"/>
        <v>High Income</v>
      </c>
      <c r="AE1014" s="4">
        <v>42515</v>
      </c>
      <c r="AF1014" s="18">
        <v>0.226139004</v>
      </c>
      <c r="AG1014" s="3">
        <v>1</v>
      </c>
      <c r="AH1014" s="3">
        <v>40</v>
      </c>
      <c r="AI1014" s="2" t="str">
        <f t="shared" si="239"/>
        <v>Medium Risk</v>
      </c>
    </row>
    <row r="1015" spans="1:35" x14ac:dyDescent="0.25">
      <c r="A1015" s="6">
        <v>44114</v>
      </c>
      <c r="B1015" s="3">
        <v>31</v>
      </c>
      <c r="C1015" s="3" t="str">
        <f t="shared" si="225"/>
        <v>Mid</v>
      </c>
      <c r="D1015" s="4">
        <v>31212</v>
      </c>
      <c r="E1015" s="4">
        <f t="shared" si="226"/>
        <v>31212</v>
      </c>
      <c r="F1015" s="3">
        <v>602</v>
      </c>
      <c r="G1015" s="3">
        <f t="shared" si="227"/>
        <v>602</v>
      </c>
      <c r="H1015" s="3" t="str">
        <f t="shared" si="228"/>
        <v>Good</v>
      </c>
      <c r="I1015" s="5" t="s">
        <v>20</v>
      </c>
      <c r="J1015" s="2" t="str">
        <f t="shared" si="229"/>
        <v>Employed</v>
      </c>
      <c r="K1015" s="2" t="str">
        <f t="shared" si="230"/>
        <v>Employed</v>
      </c>
      <c r="L1015" s="2" t="str">
        <f t="shared" si="231"/>
        <v>Employed</v>
      </c>
      <c r="M1015" s="5" t="s">
        <v>25</v>
      </c>
      <c r="N1015" s="2" t="str">
        <f t="shared" si="232"/>
        <v>Associate</v>
      </c>
      <c r="O1015" s="2" t="str">
        <f t="shared" si="233"/>
        <v>Associate</v>
      </c>
      <c r="P1015" s="4">
        <v>25354</v>
      </c>
      <c r="Q1015" s="4">
        <f t="shared" si="234"/>
        <v>25354</v>
      </c>
      <c r="R1015" s="18">
        <f t="shared" si="235"/>
        <v>0.81231577598359606</v>
      </c>
      <c r="S1015" s="18" t="str">
        <f t="shared" si="236"/>
        <v>Moderate Borrower</v>
      </c>
      <c r="T1015" s="3">
        <v>48</v>
      </c>
      <c r="U1015" s="3">
        <f t="shared" si="237"/>
        <v>48</v>
      </c>
      <c r="V1015" s="5" t="s">
        <v>22</v>
      </c>
      <c r="W1015" s="5" t="s">
        <v>23</v>
      </c>
      <c r="X1015" s="4">
        <v>492</v>
      </c>
      <c r="Y1015" s="18">
        <v>0.474263406</v>
      </c>
      <c r="Z1015" s="5" t="s">
        <v>38</v>
      </c>
      <c r="AA1015" s="3">
        <v>26</v>
      </c>
      <c r="AB1015" s="4">
        <v>12014</v>
      </c>
      <c r="AC1015" s="4">
        <v>2601</v>
      </c>
      <c r="AD1015" s="4" t="str">
        <f t="shared" si="238"/>
        <v>Low Income</v>
      </c>
      <c r="AE1015" s="4">
        <v>39979</v>
      </c>
      <c r="AF1015" s="18">
        <v>0.22221513600000001</v>
      </c>
      <c r="AG1015" s="3">
        <v>0</v>
      </c>
      <c r="AH1015" s="3">
        <v>58</v>
      </c>
      <c r="AI1015" s="2" t="str">
        <f t="shared" si="239"/>
        <v>High Risk</v>
      </c>
    </row>
    <row r="1016" spans="1:35" x14ac:dyDescent="0.25">
      <c r="A1016" s="6">
        <v>44115</v>
      </c>
      <c r="B1016" s="3">
        <v>60</v>
      </c>
      <c r="C1016" s="3" t="str">
        <f t="shared" si="225"/>
        <v>Old</v>
      </c>
      <c r="D1016" s="4">
        <v>18712</v>
      </c>
      <c r="E1016" s="4">
        <f t="shared" si="226"/>
        <v>18712</v>
      </c>
      <c r="F1016" s="3">
        <v>508</v>
      </c>
      <c r="G1016" s="3">
        <f t="shared" si="227"/>
        <v>508</v>
      </c>
      <c r="H1016" s="3" t="str">
        <f t="shared" si="228"/>
        <v>Fair</v>
      </c>
      <c r="J1016" s="2" t="str">
        <f t="shared" si="229"/>
        <v/>
      </c>
      <c r="K1016" s="2" t="str">
        <f t="shared" si="230"/>
        <v/>
      </c>
      <c r="L1016" s="2" t="str">
        <f t="shared" si="231"/>
        <v>Employed</v>
      </c>
      <c r="M1016" s="5" t="s">
        <v>32</v>
      </c>
      <c r="N1016" s="2" t="str">
        <f t="shared" si="232"/>
        <v>High School</v>
      </c>
      <c r="O1016" s="2" t="str">
        <f t="shared" si="233"/>
        <v>High School</v>
      </c>
      <c r="P1016" s="4">
        <v>48244</v>
      </c>
      <c r="Q1016" s="4">
        <f t="shared" si="234"/>
        <v>48244</v>
      </c>
      <c r="R1016" s="18">
        <f t="shared" si="235"/>
        <v>2.5782385634886702</v>
      </c>
      <c r="S1016" s="18" t="str">
        <f t="shared" si="236"/>
        <v>Aggressive Borrower</v>
      </c>
      <c r="T1016" s="3">
        <v>36</v>
      </c>
      <c r="U1016" s="3">
        <f t="shared" si="237"/>
        <v>36</v>
      </c>
      <c r="V1016" s="5" t="s">
        <v>22</v>
      </c>
      <c r="W1016" s="5" t="s">
        <v>34</v>
      </c>
      <c r="X1016" s="4">
        <v>707</v>
      </c>
      <c r="Y1016" s="18">
        <v>0.26653336900000002</v>
      </c>
      <c r="Z1016" s="5" t="s">
        <v>24</v>
      </c>
      <c r="AA1016" s="3">
        <v>22</v>
      </c>
      <c r="AB1016" s="4">
        <v>6524</v>
      </c>
      <c r="AC1016" s="4">
        <v>1559.333333</v>
      </c>
      <c r="AD1016" s="4" t="str">
        <f t="shared" si="238"/>
        <v>Low Income</v>
      </c>
      <c r="AE1016" s="4">
        <v>44841</v>
      </c>
      <c r="AF1016" s="18">
        <v>0.25863521099999998</v>
      </c>
      <c r="AG1016" s="3">
        <v>0</v>
      </c>
      <c r="AH1016" s="3">
        <v>56</v>
      </c>
      <c r="AI1016" s="2" t="str">
        <f t="shared" si="239"/>
        <v>High Risk</v>
      </c>
    </row>
    <row r="1017" spans="1:35" x14ac:dyDescent="0.25">
      <c r="A1017" s="6">
        <v>44116</v>
      </c>
      <c r="B1017" s="3">
        <v>42</v>
      </c>
      <c r="C1017" s="3" t="str">
        <f t="shared" si="225"/>
        <v>Senior</v>
      </c>
      <c r="D1017" s="4">
        <v>25268</v>
      </c>
      <c r="E1017" s="4">
        <f t="shared" si="226"/>
        <v>25268</v>
      </c>
      <c r="F1017" s="3">
        <v>638</v>
      </c>
      <c r="G1017" s="3">
        <f t="shared" si="227"/>
        <v>638</v>
      </c>
      <c r="H1017" s="3" t="str">
        <f t="shared" si="228"/>
        <v>Good</v>
      </c>
      <c r="I1017" s="5" t="s">
        <v>20</v>
      </c>
      <c r="J1017" s="2" t="str">
        <f t="shared" si="229"/>
        <v>Employed</v>
      </c>
      <c r="K1017" s="2" t="str">
        <f t="shared" si="230"/>
        <v>Employed</v>
      </c>
      <c r="L1017" s="2" t="str">
        <f t="shared" si="231"/>
        <v>Employed</v>
      </c>
      <c r="M1017" s="5" t="s">
        <v>21</v>
      </c>
      <c r="N1017" s="2" t="str">
        <f t="shared" si="232"/>
        <v>Master</v>
      </c>
      <c r="O1017" s="2" t="str">
        <f t="shared" si="233"/>
        <v>Master</v>
      </c>
      <c r="P1017" s="4">
        <v>11956</v>
      </c>
      <c r="Q1017" s="4">
        <f t="shared" si="234"/>
        <v>11956</v>
      </c>
      <c r="R1017" s="18">
        <f t="shared" si="235"/>
        <v>0.4731676428684502</v>
      </c>
      <c r="S1017" s="18" t="str">
        <f t="shared" si="236"/>
        <v>Conservative Borrower</v>
      </c>
      <c r="T1017" s="3">
        <v>60</v>
      </c>
      <c r="U1017" s="3">
        <f t="shared" si="237"/>
        <v>60</v>
      </c>
      <c r="V1017" s="5" t="s">
        <v>44</v>
      </c>
      <c r="W1017" s="5" t="s">
        <v>27</v>
      </c>
      <c r="X1017" s="4">
        <v>601</v>
      </c>
      <c r="Y1017" s="18">
        <v>0.41555441900000001</v>
      </c>
      <c r="Z1017" s="5" t="s">
        <v>38</v>
      </c>
      <c r="AA1017" s="3">
        <v>28</v>
      </c>
      <c r="AB1017" s="4">
        <v>5602</v>
      </c>
      <c r="AC1017" s="4">
        <v>2105.666667</v>
      </c>
      <c r="AD1017" s="4" t="str">
        <f t="shared" si="238"/>
        <v>Low Income</v>
      </c>
      <c r="AE1017" s="4">
        <v>68383</v>
      </c>
      <c r="AF1017" s="18">
        <v>0.203179781</v>
      </c>
      <c r="AG1017" s="3">
        <v>0</v>
      </c>
      <c r="AH1017" s="3">
        <v>53</v>
      </c>
      <c r="AI1017" s="2" t="str">
        <f t="shared" si="239"/>
        <v>Medium Risk</v>
      </c>
    </row>
    <row r="1018" spans="1:35" x14ac:dyDescent="0.25">
      <c r="A1018" s="6">
        <v>44117</v>
      </c>
      <c r="B1018" s="3">
        <v>32</v>
      </c>
      <c r="C1018" s="3" t="str">
        <f t="shared" si="225"/>
        <v>Mid</v>
      </c>
      <c r="D1018" s="4">
        <v>52299</v>
      </c>
      <c r="E1018" s="4">
        <f t="shared" si="226"/>
        <v>52299</v>
      </c>
      <c r="F1018" s="3">
        <v>596</v>
      </c>
      <c r="G1018" s="3">
        <f t="shared" si="227"/>
        <v>596</v>
      </c>
      <c r="H1018" s="3" t="str">
        <f t="shared" si="228"/>
        <v>Good</v>
      </c>
      <c r="I1018" s="5" t="s">
        <v>20</v>
      </c>
      <c r="J1018" s="2" t="str">
        <f t="shared" si="229"/>
        <v>Employed</v>
      </c>
      <c r="K1018" s="2" t="str">
        <f t="shared" si="230"/>
        <v>Employed</v>
      </c>
      <c r="L1018" s="2" t="str">
        <f t="shared" si="231"/>
        <v>Employed</v>
      </c>
      <c r="M1018" s="5" t="s">
        <v>25</v>
      </c>
      <c r="N1018" s="2" t="str">
        <f t="shared" si="232"/>
        <v>Associate</v>
      </c>
      <c r="O1018" s="2" t="str">
        <f t="shared" si="233"/>
        <v>Associate</v>
      </c>
      <c r="P1018" s="4">
        <v>16709</v>
      </c>
      <c r="Q1018" s="4">
        <f t="shared" si="234"/>
        <v>16709</v>
      </c>
      <c r="R1018" s="18">
        <f t="shared" si="235"/>
        <v>0.31948985640260807</v>
      </c>
      <c r="S1018" s="18" t="str">
        <f t="shared" si="236"/>
        <v>Conservative Borrower</v>
      </c>
      <c r="T1018" s="3">
        <v>60</v>
      </c>
      <c r="U1018" s="3">
        <f t="shared" si="237"/>
        <v>60</v>
      </c>
      <c r="V1018" s="5" t="s">
        <v>22</v>
      </c>
      <c r="W1018" s="5" t="s">
        <v>34</v>
      </c>
      <c r="X1018" s="4">
        <v>493</v>
      </c>
      <c r="Y1018" s="18">
        <v>0.21686360900000001</v>
      </c>
      <c r="Z1018" s="5" t="s">
        <v>31</v>
      </c>
      <c r="AA1018" s="3">
        <v>24</v>
      </c>
      <c r="AB1018" s="4">
        <v>5664</v>
      </c>
      <c r="AC1018" s="4">
        <v>4358.25</v>
      </c>
      <c r="AD1018" s="4" t="str">
        <f t="shared" si="238"/>
        <v>Low Income</v>
      </c>
      <c r="AE1018" s="4">
        <v>132162</v>
      </c>
      <c r="AF1018" s="18">
        <v>0.25408860100000003</v>
      </c>
      <c r="AG1018" s="3">
        <v>0</v>
      </c>
      <c r="AH1018" s="3">
        <v>47</v>
      </c>
      <c r="AI1018" s="2" t="str">
        <f t="shared" si="239"/>
        <v>Medium Risk</v>
      </c>
    </row>
    <row r="1019" spans="1:35" x14ac:dyDescent="0.25">
      <c r="A1019" s="6">
        <v>44118</v>
      </c>
      <c r="B1019" s="3">
        <v>34</v>
      </c>
      <c r="C1019" s="3" t="str">
        <f t="shared" si="225"/>
        <v>Mid</v>
      </c>
      <c r="D1019" s="4">
        <v>49090</v>
      </c>
      <c r="E1019" s="4">
        <f t="shared" si="226"/>
        <v>49090</v>
      </c>
      <c r="F1019" s="3">
        <v>611</v>
      </c>
      <c r="G1019" s="3">
        <f t="shared" si="227"/>
        <v>611</v>
      </c>
      <c r="H1019" s="3" t="str">
        <f t="shared" si="228"/>
        <v>Good</v>
      </c>
      <c r="I1019" s="5" t="s">
        <v>20</v>
      </c>
      <c r="J1019" s="2" t="str">
        <f t="shared" si="229"/>
        <v>Employed</v>
      </c>
      <c r="K1019" s="2" t="str">
        <f t="shared" si="230"/>
        <v>Employed</v>
      </c>
      <c r="L1019" s="2" t="str">
        <f t="shared" si="231"/>
        <v>Employed</v>
      </c>
      <c r="M1019" s="5" t="s">
        <v>29</v>
      </c>
      <c r="N1019" s="2" t="str">
        <f t="shared" si="232"/>
        <v>Bachelor</v>
      </c>
      <c r="O1019" s="2" t="str">
        <f t="shared" si="233"/>
        <v>Bachelor</v>
      </c>
      <c r="P1019" s="4">
        <v>8035</v>
      </c>
      <c r="Q1019" s="4">
        <f t="shared" si="234"/>
        <v>8035</v>
      </c>
      <c r="R1019" s="18">
        <f t="shared" si="235"/>
        <v>0.16367895701772256</v>
      </c>
      <c r="S1019" s="18" t="str">
        <f t="shared" si="236"/>
        <v>Conservative Borrower</v>
      </c>
      <c r="T1019" s="3">
        <v>24</v>
      </c>
      <c r="U1019" s="3">
        <f t="shared" si="237"/>
        <v>24</v>
      </c>
      <c r="V1019" s="5" t="s">
        <v>22</v>
      </c>
      <c r="W1019" s="5" t="s">
        <v>27</v>
      </c>
      <c r="X1019" s="4">
        <v>251</v>
      </c>
      <c r="Y1019" s="18">
        <v>0.28408534400000002</v>
      </c>
      <c r="Z1019" s="5" t="s">
        <v>24</v>
      </c>
      <c r="AA1019" s="3">
        <v>22</v>
      </c>
      <c r="AB1019" s="4">
        <v>1251</v>
      </c>
      <c r="AC1019" s="4">
        <v>4090.833333</v>
      </c>
      <c r="AD1019" s="4" t="str">
        <f t="shared" si="238"/>
        <v>Low Income</v>
      </c>
      <c r="AE1019" s="4">
        <v>1172</v>
      </c>
      <c r="AF1019" s="18">
        <v>0.167910166</v>
      </c>
      <c r="AG1019" s="3">
        <v>1</v>
      </c>
      <c r="AH1019" s="3">
        <v>40.799999999999997</v>
      </c>
      <c r="AI1019" s="2" t="str">
        <f t="shared" si="239"/>
        <v>Medium Risk</v>
      </c>
    </row>
    <row r="1020" spans="1:35" x14ac:dyDescent="0.25">
      <c r="A1020" s="6">
        <v>44119</v>
      </c>
      <c r="B1020" s="3">
        <v>36</v>
      </c>
      <c r="C1020" s="3" t="str">
        <f t="shared" si="225"/>
        <v>Mid</v>
      </c>
      <c r="E1020" s="4">
        <f t="shared" si="226"/>
        <v>40776.999995999999</v>
      </c>
      <c r="F1020" s="3">
        <v>533</v>
      </c>
      <c r="G1020" s="3">
        <f t="shared" si="227"/>
        <v>533</v>
      </c>
      <c r="H1020" s="3" t="str">
        <f t="shared" si="228"/>
        <v>Fair</v>
      </c>
      <c r="I1020" s="5" t="s">
        <v>20</v>
      </c>
      <c r="J1020" s="2" t="str">
        <f t="shared" si="229"/>
        <v>Employed</v>
      </c>
      <c r="K1020" s="2" t="str">
        <f t="shared" si="230"/>
        <v>Employed</v>
      </c>
      <c r="L1020" s="2" t="str">
        <f t="shared" si="231"/>
        <v>Employed</v>
      </c>
      <c r="M1020" s="5" t="s">
        <v>21</v>
      </c>
      <c r="N1020" s="2" t="str">
        <f t="shared" si="232"/>
        <v>Master</v>
      </c>
      <c r="O1020" s="2" t="str">
        <f t="shared" si="233"/>
        <v>Master</v>
      </c>
      <c r="P1020" s="4">
        <v>6972</v>
      </c>
      <c r="Q1020" s="4">
        <f t="shared" si="234"/>
        <v>6972</v>
      </c>
      <c r="R1020" s="18">
        <f t="shared" si="235"/>
        <v>0.17097873803084865</v>
      </c>
      <c r="S1020" s="18" t="str">
        <f t="shared" si="236"/>
        <v>Conservative Borrower</v>
      </c>
      <c r="U1020" s="3">
        <f t="shared" si="237"/>
        <v>54.618025751072963</v>
      </c>
      <c r="V1020" s="5" t="s">
        <v>26</v>
      </c>
      <c r="W1020" s="5" t="s">
        <v>30</v>
      </c>
      <c r="X1020" s="4">
        <v>160</v>
      </c>
      <c r="Y1020" s="18">
        <v>0.25927743599999997</v>
      </c>
      <c r="Z1020" s="5" t="s">
        <v>24</v>
      </c>
      <c r="AA1020" s="3">
        <v>36</v>
      </c>
      <c r="AB1020" s="4">
        <v>2290</v>
      </c>
      <c r="AC1020" s="4">
        <v>3398.083333</v>
      </c>
      <c r="AD1020" s="4" t="str">
        <f t="shared" si="238"/>
        <v>Low Income</v>
      </c>
      <c r="AE1020" s="4">
        <v>274196</v>
      </c>
      <c r="AF1020" s="18">
        <v>0.25143127300000001</v>
      </c>
      <c r="AG1020" s="3">
        <v>1</v>
      </c>
      <c r="AH1020" s="3">
        <v>42.4</v>
      </c>
      <c r="AI1020" s="2" t="str">
        <f t="shared" si="239"/>
        <v>Medium Risk</v>
      </c>
    </row>
    <row r="1021" spans="1:35" x14ac:dyDescent="0.25">
      <c r="A1021" s="6">
        <v>44120</v>
      </c>
      <c r="B1021" s="3">
        <v>45</v>
      </c>
      <c r="C1021" s="3" t="str">
        <f t="shared" si="225"/>
        <v>Senior</v>
      </c>
      <c r="D1021" s="4">
        <v>32164</v>
      </c>
      <c r="E1021" s="4">
        <f t="shared" si="226"/>
        <v>32164</v>
      </c>
      <c r="F1021" s="3">
        <v>602</v>
      </c>
      <c r="G1021" s="3">
        <f t="shared" si="227"/>
        <v>602</v>
      </c>
      <c r="H1021" s="3" t="str">
        <f t="shared" si="228"/>
        <v>Good</v>
      </c>
      <c r="I1021" s="5" t="s">
        <v>20</v>
      </c>
      <c r="J1021" s="2" t="str">
        <f t="shared" si="229"/>
        <v>Employed</v>
      </c>
      <c r="K1021" s="2" t="str">
        <f t="shared" si="230"/>
        <v>Employed</v>
      </c>
      <c r="L1021" s="2" t="str">
        <f t="shared" si="231"/>
        <v>Employed</v>
      </c>
      <c r="M1021" s="5" t="s">
        <v>21</v>
      </c>
      <c r="N1021" s="2" t="str">
        <f t="shared" si="232"/>
        <v>Master</v>
      </c>
      <c r="O1021" s="2" t="str">
        <f t="shared" si="233"/>
        <v>Master</v>
      </c>
      <c r="P1021" s="4">
        <v>16872</v>
      </c>
      <c r="Q1021" s="4">
        <f t="shared" si="234"/>
        <v>16872</v>
      </c>
      <c r="R1021" s="18">
        <f t="shared" si="235"/>
        <v>0.52456162168884468</v>
      </c>
      <c r="S1021" s="18" t="str">
        <f t="shared" si="236"/>
        <v>Moderate Borrower</v>
      </c>
      <c r="T1021" s="3">
        <v>60</v>
      </c>
      <c r="U1021" s="3">
        <f t="shared" si="237"/>
        <v>60</v>
      </c>
      <c r="V1021" s="5" t="s">
        <v>44</v>
      </c>
      <c r="W1021" s="5" t="s">
        <v>23</v>
      </c>
      <c r="X1021" s="4">
        <v>588</v>
      </c>
      <c r="Y1021" s="18">
        <v>0.34965698200000001</v>
      </c>
      <c r="Z1021" s="5" t="s">
        <v>38</v>
      </c>
      <c r="AA1021" s="3">
        <v>29</v>
      </c>
      <c r="AB1021" s="4">
        <v>643</v>
      </c>
      <c r="AC1021" s="4">
        <v>2680.333333</v>
      </c>
      <c r="AD1021" s="4" t="str">
        <f t="shared" si="238"/>
        <v>Low Income</v>
      </c>
      <c r="AE1021" s="4">
        <v>1174</v>
      </c>
      <c r="AF1021" s="18">
        <v>0.243033217</v>
      </c>
      <c r="AG1021" s="3">
        <v>0</v>
      </c>
      <c r="AH1021" s="3">
        <v>54</v>
      </c>
      <c r="AI1021" s="2" t="str">
        <f t="shared" si="239"/>
        <v>Medium Risk</v>
      </c>
    </row>
    <row r="1022" spans="1:35" x14ac:dyDescent="0.25">
      <c r="A1022" s="6">
        <v>44121</v>
      </c>
      <c r="B1022" s="3">
        <v>46</v>
      </c>
      <c r="C1022" s="3" t="str">
        <f t="shared" si="225"/>
        <v>Senior</v>
      </c>
      <c r="D1022" s="4">
        <v>157771</v>
      </c>
      <c r="E1022" s="4">
        <f t="shared" si="226"/>
        <v>157771</v>
      </c>
      <c r="F1022" s="3">
        <v>496</v>
      </c>
      <c r="G1022" s="3">
        <f t="shared" si="227"/>
        <v>496</v>
      </c>
      <c r="H1022" s="3" t="str">
        <f t="shared" si="228"/>
        <v>Fair</v>
      </c>
      <c r="I1022" s="5" t="s">
        <v>20</v>
      </c>
      <c r="J1022" s="2" t="str">
        <f t="shared" si="229"/>
        <v>Employed</v>
      </c>
      <c r="K1022" s="2" t="str">
        <f t="shared" si="230"/>
        <v>Employed</v>
      </c>
      <c r="L1022" s="2" t="str">
        <f t="shared" si="231"/>
        <v>Employed</v>
      </c>
      <c r="M1022" s="5" t="s">
        <v>21</v>
      </c>
      <c r="N1022" s="2" t="str">
        <f t="shared" si="232"/>
        <v>Master</v>
      </c>
      <c r="O1022" s="2" t="str">
        <f t="shared" si="233"/>
        <v>Master</v>
      </c>
      <c r="P1022" s="4">
        <v>22415</v>
      </c>
      <c r="Q1022" s="4">
        <f t="shared" si="234"/>
        <v>22415</v>
      </c>
      <c r="R1022" s="18">
        <f t="shared" si="235"/>
        <v>0.14207300454456143</v>
      </c>
      <c r="S1022" s="18" t="str">
        <f t="shared" si="236"/>
        <v>Conservative Borrower</v>
      </c>
      <c r="T1022" s="3">
        <v>24</v>
      </c>
      <c r="U1022" s="3">
        <f t="shared" si="237"/>
        <v>24</v>
      </c>
      <c r="V1022" s="5" t="s">
        <v>22</v>
      </c>
      <c r="W1022" s="5" t="s">
        <v>30</v>
      </c>
      <c r="X1022" s="4">
        <v>357</v>
      </c>
      <c r="Y1022" s="18">
        <v>9.3459657000000002E-2</v>
      </c>
      <c r="Z1022" s="5" t="s">
        <v>31</v>
      </c>
      <c r="AA1022" s="3">
        <v>22</v>
      </c>
      <c r="AB1022" s="4">
        <v>10344</v>
      </c>
      <c r="AC1022" s="4">
        <v>13147.583329999999</v>
      </c>
      <c r="AD1022" s="4" t="str">
        <f t="shared" si="238"/>
        <v>High Income</v>
      </c>
      <c r="AE1022" s="4">
        <v>13731</v>
      </c>
      <c r="AF1022" s="18">
        <v>0.282988886</v>
      </c>
      <c r="AG1022" s="3">
        <v>1</v>
      </c>
      <c r="AH1022" s="3">
        <v>40.799999999999997</v>
      </c>
      <c r="AI1022" s="2" t="str">
        <f t="shared" si="239"/>
        <v>Medium Risk</v>
      </c>
    </row>
    <row r="1023" spans="1:35" x14ac:dyDescent="0.25">
      <c r="A1023" s="6">
        <v>44122</v>
      </c>
      <c r="B1023" s="3">
        <v>33</v>
      </c>
      <c r="C1023" s="3" t="str">
        <f t="shared" si="225"/>
        <v>Mid</v>
      </c>
      <c r="D1023" s="4">
        <v>34564</v>
      </c>
      <c r="E1023" s="4">
        <f t="shared" si="226"/>
        <v>34564</v>
      </c>
      <c r="F1023" s="3">
        <v>617</v>
      </c>
      <c r="G1023" s="3">
        <f t="shared" si="227"/>
        <v>617</v>
      </c>
      <c r="H1023" s="3" t="str">
        <f t="shared" si="228"/>
        <v>Good</v>
      </c>
      <c r="I1023" s="5" t="s">
        <v>20</v>
      </c>
      <c r="J1023" s="2" t="str">
        <f t="shared" si="229"/>
        <v>Employed</v>
      </c>
      <c r="K1023" s="2" t="str">
        <f t="shared" si="230"/>
        <v>Employed</v>
      </c>
      <c r="L1023" s="2" t="str">
        <f t="shared" si="231"/>
        <v>Employed</v>
      </c>
      <c r="M1023" s="5" t="s">
        <v>25</v>
      </c>
      <c r="N1023" s="2" t="str">
        <f t="shared" si="232"/>
        <v>Associate</v>
      </c>
      <c r="O1023" s="2" t="str">
        <f t="shared" si="233"/>
        <v>Associate</v>
      </c>
      <c r="P1023" s="4">
        <v>15627</v>
      </c>
      <c r="Q1023" s="4">
        <f t="shared" si="234"/>
        <v>15627</v>
      </c>
      <c r="R1023" s="18">
        <f t="shared" si="235"/>
        <v>0.45211781043860666</v>
      </c>
      <c r="S1023" s="18" t="str">
        <f t="shared" si="236"/>
        <v>Conservative Borrower</v>
      </c>
      <c r="T1023" s="3">
        <v>48</v>
      </c>
      <c r="U1023" s="3">
        <f t="shared" si="237"/>
        <v>48</v>
      </c>
      <c r="V1023" s="5" t="s">
        <v>26</v>
      </c>
      <c r="W1023" s="5" t="s">
        <v>23</v>
      </c>
      <c r="X1023" s="4">
        <v>846</v>
      </c>
      <c r="Y1023" s="18">
        <v>0.32829882799999999</v>
      </c>
      <c r="Z1023" s="5" t="s">
        <v>28</v>
      </c>
      <c r="AA1023" s="3">
        <v>14</v>
      </c>
      <c r="AB1023" s="4">
        <v>4811</v>
      </c>
      <c r="AC1023" s="4">
        <v>2880.333333</v>
      </c>
      <c r="AD1023" s="4" t="str">
        <f t="shared" si="238"/>
        <v>Low Income</v>
      </c>
      <c r="AE1023" s="4">
        <v>8531</v>
      </c>
      <c r="AF1023" s="18">
        <v>0.216363791</v>
      </c>
      <c r="AG1023" s="3">
        <v>0</v>
      </c>
      <c r="AH1023" s="3">
        <v>57</v>
      </c>
      <c r="AI1023" s="2" t="str">
        <f t="shared" si="239"/>
        <v>High Risk</v>
      </c>
    </row>
    <row r="1024" spans="1:35" x14ac:dyDescent="0.25">
      <c r="A1024" s="6">
        <v>44123</v>
      </c>
      <c r="B1024" s="3">
        <v>39</v>
      </c>
      <c r="C1024" s="3" t="str">
        <f t="shared" si="225"/>
        <v>Mid</v>
      </c>
      <c r="D1024" s="4">
        <v>28178</v>
      </c>
      <c r="E1024" s="4">
        <f t="shared" si="226"/>
        <v>28178</v>
      </c>
      <c r="F1024" s="3">
        <v>485</v>
      </c>
      <c r="G1024" s="3">
        <f t="shared" si="227"/>
        <v>485</v>
      </c>
      <c r="H1024" s="3" t="str">
        <f t="shared" si="228"/>
        <v>Fair</v>
      </c>
      <c r="I1024" s="5" t="s">
        <v>20</v>
      </c>
      <c r="J1024" s="2" t="str">
        <f t="shared" si="229"/>
        <v>Employed</v>
      </c>
      <c r="K1024" s="2" t="str">
        <f t="shared" si="230"/>
        <v>Employed</v>
      </c>
      <c r="L1024" s="2" t="str">
        <f t="shared" si="231"/>
        <v>Employed</v>
      </c>
      <c r="M1024" s="5" t="s">
        <v>29</v>
      </c>
      <c r="N1024" s="2" t="str">
        <f t="shared" si="232"/>
        <v>Bachelor</v>
      </c>
      <c r="O1024" s="2" t="str">
        <f t="shared" si="233"/>
        <v>Bachelor</v>
      </c>
      <c r="P1024" s="4">
        <v>8749</v>
      </c>
      <c r="Q1024" s="4">
        <f t="shared" si="234"/>
        <v>8749</v>
      </c>
      <c r="R1024" s="18">
        <f t="shared" si="235"/>
        <v>0.31049045354531907</v>
      </c>
      <c r="S1024" s="18" t="str">
        <f t="shared" si="236"/>
        <v>Conservative Borrower</v>
      </c>
      <c r="T1024" s="3">
        <v>72</v>
      </c>
      <c r="U1024" s="3">
        <f t="shared" si="237"/>
        <v>72</v>
      </c>
      <c r="V1024" s="5" t="s">
        <v>26</v>
      </c>
      <c r="W1024" s="5" t="s">
        <v>27</v>
      </c>
      <c r="X1024" s="4">
        <v>74</v>
      </c>
      <c r="Y1024" s="18">
        <v>0.185218456</v>
      </c>
      <c r="Z1024" s="5" t="s">
        <v>34</v>
      </c>
      <c r="AA1024" s="3">
        <v>20</v>
      </c>
      <c r="AB1024" s="4">
        <v>3931</v>
      </c>
      <c r="AC1024" s="4">
        <v>2348.166667</v>
      </c>
      <c r="AD1024" s="4" t="str">
        <f t="shared" si="238"/>
        <v>Low Income</v>
      </c>
      <c r="AE1024" s="4">
        <v>6845</v>
      </c>
      <c r="AF1024" s="18">
        <v>0.30063110700000001</v>
      </c>
      <c r="AG1024" s="3">
        <v>0</v>
      </c>
      <c r="AH1024" s="3">
        <v>57</v>
      </c>
      <c r="AI1024" s="2" t="str">
        <f t="shared" si="239"/>
        <v>High Risk</v>
      </c>
    </row>
    <row r="1025" spans="1:35" x14ac:dyDescent="0.25">
      <c r="A1025" s="6">
        <v>44124</v>
      </c>
      <c r="B1025" s="3">
        <v>65</v>
      </c>
      <c r="C1025" s="3" t="str">
        <f t="shared" si="225"/>
        <v>Old</v>
      </c>
      <c r="D1025" s="4">
        <v>102889</v>
      </c>
      <c r="E1025" s="4">
        <f t="shared" si="226"/>
        <v>102889</v>
      </c>
      <c r="F1025" s="3">
        <v>565</v>
      </c>
      <c r="G1025" s="3">
        <f t="shared" si="227"/>
        <v>565</v>
      </c>
      <c r="H1025" s="3" t="str">
        <f t="shared" si="228"/>
        <v>Good</v>
      </c>
      <c r="I1025" s="5" t="s">
        <v>20</v>
      </c>
      <c r="J1025" s="2" t="str">
        <f t="shared" si="229"/>
        <v>Employed</v>
      </c>
      <c r="K1025" s="2" t="str">
        <f t="shared" si="230"/>
        <v>Employed</v>
      </c>
      <c r="L1025" s="2" t="str">
        <f t="shared" si="231"/>
        <v>Employed</v>
      </c>
      <c r="M1025" s="5" t="s">
        <v>32</v>
      </c>
      <c r="N1025" s="2" t="str">
        <f t="shared" si="232"/>
        <v>High School</v>
      </c>
      <c r="O1025" s="2" t="str">
        <f t="shared" si="233"/>
        <v>High School</v>
      </c>
      <c r="P1025" s="4">
        <v>21977</v>
      </c>
      <c r="Q1025" s="4">
        <f t="shared" si="234"/>
        <v>21977</v>
      </c>
      <c r="R1025" s="18">
        <f t="shared" si="235"/>
        <v>0.21359912138323825</v>
      </c>
      <c r="S1025" s="18" t="str">
        <f t="shared" si="236"/>
        <v>Conservative Borrower</v>
      </c>
      <c r="T1025" s="3">
        <v>96</v>
      </c>
      <c r="U1025" s="3">
        <f t="shared" si="237"/>
        <v>96</v>
      </c>
      <c r="V1025" s="5" t="s">
        <v>26</v>
      </c>
      <c r="W1025" s="5" t="s">
        <v>27</v>
      </c>
      <c r="X1025" s="4">
        <v>154</v>
      </c>
      <c r="Y1025" s="18">
        <v>0.25644659199999997</v>
      </c>
      <c r="Z1025" s="5" t="s">
        <v>38</v>
      </c>
      <c r="AA1025" s="3">
        <v>18</v>
      </c>
      <c r="AB1025" s="4">
        <v>4814</v>
      </c>
      <c r="AC1025" s="4">
        <v>8574.0833330000005</v>
      </c>
      <c r="AD1025" s="4" t="str">
        <f t="shared" si="238"/>
        <v>Medium Income</v>
      </c>
      <c r="AE1025" s="4">
        <v>22965</v>
      </c>
      <c r="AF1025" s="18">
        <v>0.32536209500000002</v>
      </c>
      <c r="AG1025" s="3">
        <v>0</v>
      </c>
      <c r="AH1025" s="3">
        <v>54</v>
      </c>
      <c r="AI1025" s="2" t="str">
        <f t="shared" si="239"/>
        <v>Medium Risk</v>
      </c>
    </row>
    <row r="1026" spans="1:35" x14ac:dyDescent="0.25">
      <c r="A1026" s="6">
        <v>44125</v>
      </c>
      <c r="B1026" s="3">
        <v>60</v>
      </c>
      <c r="C1026" s="3" t="str">
        <f t="shared" ref="C1026:C1089" si="240">IF(B1026&lt;25,"Young",IF(B1026&lt;40,"Mid",IF(B1026&lt;60,"Senior","Old")))</f>
        <v>Old</v>
      </c>
      <c r="D1026" s="4">
        <v>70618</v>
      </c>
      <c r="E1026" s="4">
        <f t="shared" ref="E1026:E1089" si="241">IF(D1026="",AC1026*12,D1026)</f>
        <v>70618</v>
      </c>
      <c r="F1026" s="3">
        <v>627</v>
      </c>
      <c r="G1026" s="3">
        <f t="shared" ref="G1026:G1089" si="242">IF(F1026="",AVERAGEIF($AA$2:$AA$2648,AA1026,$F$2:$F$2648),F1026)</f>
        <v>627</v>
      </c>
      <c r="H1026" s="3" t="str">
        <f t="shared" ref="H1026:H1089" si="243">IF(G1026&lt;450,"Poor", IF(G1026&lt;550,"Fair",IF(G1026&lt;650,"Good","Excellent")))</f>
        <v>Good</v>
      </c>
      <c r="I1026" s="5" t="s">
        <v>20</v>
      </c>
      <c r="J1026" s="2" t="str">
        <f t="shared" ref="J1026:J1089" si="244">TRIM(CLEAN(I1026))</f>
        <v>Employed</v>
      </c>
      <c r="K1026" s="2" t="str">
        <f t="shared" ref="K1026:K1089" si="245">PROPER(J1026)</f>
        <v>Employed</v>
      </c>
      <c r="L1026" s="2" t="str">
        <f t="shared" ref="L1026:L1089" si="246">IF(K1026="","Employed",K1026)</f>
        <v>Employed</v>
      </c>
      <c r="N1026" s="2" t="str">
        <f t="shared" ref="N1026:N1089" si="247">TRIM(CLEAN(M1026))</f>
        <v/>
      </c>
      <c r="O1026" s="2" t="str">
        <f t="shared" ref="O1026:O1089" si="248">IF(N1026="","Bachelor",N1026)</f>
        <v>Bachelor</v>
      </c>
      <c r="P1026" s="4">
        <v>37900</v>
      </c>
      <c r="Q1026" s="4">
        <f t="shared" ref="Q1026:Q1089" si="249">IF(P1026="",(AVERAGEIFS($P$2:$P$2648,$Z$2:$Z$2648,Z1026,$AD$2:$AD$2648,AD1026)),P1026)</f>
        <v>37900</v>
      </c>
      <c r="R1026" s="18">
        <f t="shared" ref="R1026:R1089" si="250">Q1026/E1026</f>
        <v>0.53669036223059274</v>
      </c>
      <c r="S1026" s="18" t="str">
        <f t="shared" ref="S1026:S1089" si="251">IF(R1026 &lt;= 0.5, "Conservative Borrower", IF(R1026 &lt;= 1, "Moderate Borrower", "Aggressive Borrower"))</f>
        <v>Moderate Borrower</v>
      </c>
      <c r="T1026" s="3">
        <v>36</v>
      </c>
      <c r="U1026" s="3">
        <f t="shared" ref="U1026:U1089" si="252">IF(T1026="",AVERAGEIFS($T$2:$T$2648,$Z$2:$Z$2648,Z1026,$AD$2:$AD$2648,AD1026),T1026)</f>
        <v>36</v>
      </c>
      <c r="V1026" s="5" t="s">
        <v>35</v>
      </c>
      <c r="W1026" s="5" t="s">
        <v>27</v>
      </c>
      <c r="X1026" s="4">
        <v>224</v>
      </c>
      <c r="Y1026" s="18">
        <v>4.7184971999999999E-2</v>
      </c>
      <c r="Z1026" s="5" t="s">
        <v>38</v>
      </c>
      <c r="AA1026" s="3">
        <v>25</v>
      </c>
      <c r="AB1026" s="4">
        <v>2551</v>
      </c>
      <c r="AC1026" s="4">
        <v>5884.8333329999996</v>
      </c>
      <c r="AD1026" s="4" t="str">
        <f t="shared" ref="AD1026:AD1089" si="253">IF(AC1026&lt;=5000,"Low Income",IF(AC1026&lt;=12000,"Medium Income","High Income"))</f>
        <v>Medium Income</v>
      </c>
      <c r="AE1026" s="4">
        <v>230070</v>
      </c>
      <c r="AF1026" s="18">
        <v>0.233425146</v>
      </c>
      <c r="AG1026" s="3">
        <v>0</v>
      </c>
      <c r="AH1026" s="3">
        <v>42</v>
      </c>
      <c r="AI1026" s="2" t="str">
        <f t="shared" ref="AI1026:AI1089" si="254">IF(AH1026&lt;40,"Low Risk", IF(AH1026&lt;55,"Medium Risk", IF(AH1026&lt;70,"High Risk","Very High Risk")))</f>
        <v>Medium Risk</v>
      </c>
    </row>
    <row r="1027" spans="1:35" x14ac:dyDescent="0.25">
      <c r="A1027" s="6">
        <v>44126</v>
      </c>
      <c r="B1027" s="3">
        <v>45</v>
      </c>
      <c r="C1027" s="3" t="str">
        <f t="shared" si="240"/>
        <v>Senior</v>
      </c>
      <c r="D1027" s="4">
        <v>78925</v>
      </c>
      <c r="E1027" s="4">
        <f t="shared" si="241"/>
        <v>78925</v>
      </c>
      <c r="F1027" s="3">
        <v>510</v>
      </c>
      <c r="G1027" s="3">
        <f t="shared" si="242"/>
        <v>510</v>
      </c>
      <c r="H1027" s="3" t="str">
        <f t="shared" si="243"/>
        <v>Fair</v>
      </c>
      <c r="I1027" s="5" t="s">
        <v>20</v>
      </c>
      <c r="J1027" s="2" t="str">
        <f t="shared" si="244"/>
        <v>Employed</v>
      </c>
      <c r="K1027" s="2" t="str">
        <f t="shared" si="245"/>
        <v>Employed</v>
      </c>
      <c r="L1027" s="2" t="str">
        <f t="shared" si="246"/>
        <v>Employed</v>
      </c>
      <c r="M1027" s="5" t="s">
        <v>25</v>
      </c>
      <c r="N1027" s="2" t="str">
        <f t="shared" si="247"/>
        <v>Associate</v>
      </c>
      <c r="O1027" s="2" t="str">
        <f t="shared" si="248"/>
        <v>Associate</v>
      </c>
      <c r="P1027" s="4">
        <v>24540</v>
      </c>
      <c r="Q1027" s="4">
        <f t="shared" si="249"/>
        <v>24540</v>
      </c>
      <c r="R1027" s="18">
        <f t="shared" si="250"/>
        <v>0.31092809629394996</v>
      </c>
      <c r="S1027" s="18" t="str">
        <f t="shared" si="251"/>
        <v>Conservative Borrower</v>
      </c>
      <c r="T1027" s="3">
        <v>36</v>
      </c>
      <c r="U1027" s="3">
        <f t="shared" si="252"/>
        <v>36</v>
      </c>
      <c r="V1027" s="5" t="s">
        <v>35</v>
      </c>
      <c r="W1027" s="5" t="s">
        <v>23</v>
      </c>
      <c r="X1027" s="4">
        <v>737</v>
      </c>
      <c r="Y1027" s="18">
        <v>0.21618305400000001</v>
      </c>
      <c r="Z1027" s="5" t="s">
        <v>34</v>
      </c>
      <c r="AA1027" s="3">
        <v>23</v>
      </c>
      <c r="AB1027" s="4">
        <v>1536</v>
      </c>
      <c r="AC1027" s="4">
        <v>6577.0833329999996</v>
      </c>
      <c r="AD1027" s="4" t="str">
        <f t="shared" si="253"/>
        <v>Medium Income</v>
      </c>
      <c r="AE1027" s="4">
        <v>4202</v>
      </c>
      <c r="AF1027" s="18">
        <v>0.23793930499999999</v>
      </c>
      <c r="AG1027" s="3">
        <v>0</v>
      </c>
      <c r="AH1027" s="3">
        <v>58</v>
      </c>
      <c r="AI1027" s="2" t="str">
        <f t="shared" si="254"/>
        <v>High Risk</v>
      </c>
    </row>
    <row r="1028" spans="1:35" x14ac:dyDescent="0.25">
      <c r="A1028" s="6">
        <v>44127</v>
      </c>
      <c r="B1028" s="3">
        <v>40</v>
      </c>
      <c r="C1028" s="3" t="str">
        <f t="shared" si="240"/>
        <v>Senior</v>
      </c>
      <c r="D1028" s="4">
        <v>21658</v>
      </c>
      <c r="E1028" s="4">
        <f t="shared" si="241"/>
        <v>21658</v>
      </c>
      <c r="F1028" s="3">
        <v>593</v>
      </c>
      <c r="G1028" s="3">
        <f t="shared" si="242"/>
        <v>593</v>
      </c>
      <c r="H1028" s="3" t="str">
        <f t="shared" si="243"/>
        <v>Good</v>
      </c>
      <c r="I1028" s="5" t="s">
        <v>20</v>
      </c>
      <c r="J1028" s="2" t="str">
        <f t="shared" si="244"/>
        <v>Employed</v>
      </c>
      <c r="K1028" s="2" t="str">
        <f t="shared" si="245"/>
        <v>Employed</v>
      </c>
      <c r="L1028" s="2" t="str">
        <f t="shared" si="246"/>
        <v>Employed</v>
      </c>
      <c r="M1028" s="5" t="s">
        <v>25</v>
      </c>
      <c r="N1028" s="2" t="str">
        <f t="shared" si="247"/>
        <v>Associate</v>
      </c>
      <c r="O1028" s="2" t="str">
        <f t="shared" si="248"/>
        <v>Associate</v>
      </c>
      <c r="P1028" s="4">
        <v>20806</v>
      </c>
      <c r="Q1028" s="4">
        <f t="shared" si="249"/>
        <v>20806</v>
      </c>
      <c r="R1028" s="18">
        <f t="shared" si="250"/>
        <v>0.96066118755194385</v>
      </c>
      <c r="S1028" s="18" t="str">
        <f t="shared" si="251"/>
        <v>Moderate Borrower</v>
      </c>
      <c r="T1028" s="3">
        <v>36</v>
      </c>
      <c r="U1028" s="3">
        <f t="shared" si="252"/>
        <v>36</v>
      </c>
      <c r="V1028" s="5" t="s">
        <v>22</v>
      </c>
      <c r="W1028" s="5" t="s">
        <v>27</v>
      </c>
      <c r="X1028" s="4">
        <v>360</v>
      </c>
      <c r="Y1028" s="18">
        <v>0.63564101900000003</v>
      </c>
      <c r="Z1028" s="5" t="s">
        <v>38</v>
      </c>
      <c r="AA1028" s="3">
        <v>22</v>
      </c>
      <c r="AB1028" s="4">
        <v>129</v>
      </c>
      <c r="AC1028" s="4">
        <v>1804.833333</v>
      </c>
      <c r="AD1028" s="4" t="str">
        <f t="shared" si="253"/>
        <v>Low Income</v>
      </c>
      <c r="AE1028" s="4">
        <v>21956</v>
      </c>
      <c r="AF1028" s="18">
        <v>0.188075619</v>
      </c>
      <c r="AG1028" s="3">
        <v>0</v>
      </c>
      <c r="AH1028" s="3">
        <v>66</v>
      </c>
      <c r="AI1028" s="2" t="str">
        <f t="shared" si="254"/>
        <v>High Risk</v>
      </c>
    </row>
    <row r="1029" spans="1:35" x14ac:dyDescent="0.25">
      <c r="A1029" s="6">
        <v>44128</v>
      </c>
      <c r="B1029" s="3">
        <v>41</v>
      </c>
      <c r="C1029" s="3" t="str">
        <f t="shared" si="240"/>
        <v>Senior</v>
      </c>
      <c r="D1029" s="4">
        <v>61776</v>
      </c>
      <c r="E1029" s="4">
        <f t="shared" si="241"/>
        <v>61776</v>
      </c>
      <c r="G1029" s="3">
        <f t="shared" si="242"/>
        <v>572.77391304347827</v>
      </c>
      <c r="H1029" s="3" t="str">
        <f t="shared" si="243"/>
        <v>Good</v>
      </c>
      <c r="I1029" s="5" t="s">
        <v>20</v>
      </c>
      <c r="J1029" s="2" t="str">
        <f t="shared" si="244"/>
        <v>Employed</v>
      </c>
      <c r="K1029" s="2" t="str">
        <f t="shared" si="245"/>
        <v>Employed</v>
      </c>
      <c r="L1029" s="2" t="str">
        <f t="shared" si="246"/>
        <v>Employed</v>
      </c>
      <c r="M1029" s="5" t="s">
        <v>21</v>
      </c>
      <c r="N1029" s="2" t="str">
        <f t="shared" si="247"/>
        <v>Master</v>
      </c>
      <c r="O1029" s="2" t="str">
        <f t="shared" si="248"/>
        <v>Master</v>
      </c>
      <c r="P1029" s="4">
        <v>14694</v>
      </c>
      <c r="Q1029" s="4">
        <f t="shared" si="249"/>
        <v>14694</v>
      </c>
      <c r="R1029" s="18">
        <f t="shared" si="250"/>
        <v>0.23785936285936285</v>
      </c>
      <c r="S1029" s="18" t="str">
        <f t="shared" si="251"/>
        <v>Conservative Borrower</v>
      </c>
      <c r="T1029" s="3">
        <v>48</v>
      </c>
      <c r="U1029" s="3">
        <f t="shared" si="252"/>
        <v>48</v>
      </c>
      <c r="V1029" s="5" t="s">
        <v>26</v>
      </c>
      <c r="W1029" s="5" t="s">
        <v>27</v>
      </c>
      <c r="X1029" s="4">
        <v>365</v>
      </c>
      <c r="Y1029" s="18">
        <v>0.41762022900000001</v>
      </c>
      <c r="Z1029" s="5" t="s">
        <v>31</v>
      </c>
      <c r="AA1029" s="3">
        <v>18</v>
      </c>
      <c r="AB1029" s="4">
        <v>9133</v>
      </c>
      <c r="AC1029" s="4">
        <v>5148</v>
      </c>
      <c r="AD1029" s="4" t="str">
        <f t="shared" si="253"/>
        <v>Medium Income</v>
      </c>
      <c r="AE1029" s="4">
        <v>22263</v>
      </c>
      <c r="AF1029" s="18">
        <v>0.26124889299999998</v>
      </c>
      <c r="AG1029" s="3">
        <v>0</v>
      </c>
      <c r="AH1029" s="3">
        <v>63</v>
      </c>
      <c r="AI1029" s="2" t="str">
        <f t="shared" si="254"/>
        <v>High Risk</v>
      </c>
    </row>
    <row r="1030" spans="1:35" x14ac:dyDescent="0.25">
      <c r="A1030" s="6">
        <v>44129</v>
      </c>
      <c r="B1030" s="3">
        <v>47</v>
      </c>
      <c r="C1030" s="3" t="str">
        <f t="shared" si="240"/>
        <v>Senior</v>
      </c>
      <c r="D1030" s="4">
        <v>109164</v>
      </c>
      <c r="E1030" s="4">
        <f t="shared" si="241"/>
        <v>109164</v>
      </c>
      <c r="F1030" s="3">
        <v>589</v>
      </c>
      <c r="G1030" s="3">
        <f t="shared" si="242"/>
        <v>589</v>
      </c>
      <c r="H1030" s="3" t="str">
        <f t="shared" si="243"/>
        <v>Good</v>
      </c>
      <c r="I1030" s="5" t="s">
        <v>20</v>
      </c>
      <c r="J1030" s="2" t="str">
        <f t="shared" si="244"/>
        <v>Employed</v>
      </c>
      <c r="K1030" s="2" t="str">
        <f t="shared" si="245"/>
        <v>Employed</v>
      </c>
      <c r="L1030" s="2" t="str">
        <f t="shared" si="246"/>
        <v>Employed</v>
      </c>
      <c r="M1030" s="5" t="s">
        <v>21</v>
      </c>
      <c r="N1030" s="2" t="str">
        <f t="shared" si="247"/>
        <v>Master</v>
      </c>
      <c r="O1030" s="2" t="str">
        <f t="shared" si="248"/>
        <v>Master</v>
      </c>
      <c r="P1030" s="4">
        <v>20266</v>
      </c>
      <c r="Q1030" s="4">
        <f t="shared" si="249"/>
        <v>20266</v>
      </c>
      <c r="R1030" s="18">
        <f t="shared" si="250"/>
        <v>0.18564728298706534</v>
      </c>
      <c r="S1030" s="18" t="str">
        <f t="shared" si="251"/>
        <v>Conservative Borrower</v>
      </c>
      <c r="T1030" s="3">
        <v>84</v>
      </c>
      <c r="U1030" s="3">
        <f t="shared" si="252"/>
        <v>84</v>
      </c>
      <c r="V1030" s="5" t="s">
        <v>22</v>
      </c>
      <c r="W1030" s="5" t="s">
        <v>27</v>
      </c>
      <c r="X1030" s="4">
        <v>593</v>
      </c>
      <c r="Y1030" s="18">
        <v>0.35492656500000003</v>
      </c>
      <c r="Z1030" s="5" t="s">
        <v>34</v>
      </c>
      <c r="AA1030" s="3">
        <v>17</v>
      </c>
      <c r="AB1030" s="4">
        <v>2276</v>
      </c>
      <c r="AC1030" s="4">
        <v>9097</v>
      </c>
      <c r="AD1030" s="4" t="str">
        <f t="shared" si="253"/>
        <v>Medium Income</v>
      </c>
      <c r="AE1030" s="4">
        <v>23755</v>
      </c>
      <c r="AF1030" s="18">
        <v>0.243597804</v>
      </c>
      <c r="AG1030" s="3">
        <v>1</v>
      </c>
      <c r="AH1030" s="3">
        <v>41.6</v>
      </c>
      <c r="AI1030" s="2" t="str">
        <f t="shared" si="254"/>
        <v>Medium Risk</v>
      </c>
    </row>
    <row r="1031" spans="1:35" x14ac:dyDescent="0.25">
      <c r="A1031" s="6">
        <v>44130</v>
      </c>
      <c r="B1031" s="3">
        <v>27</v>
      </c>
      <c r="C1031" s="3" t="str">
        <f t="shared" si="240"/>
        <v>Mid</v>
      </c>
      <c r="D1031" s="4">
        <v>28920</v>
      </c>
      <c r="E1031" s="4">
        <f t="shared" si="241"/>
        <v>28920</v>
      </c>
      <c r="F1031" s="3">
        <v>607</v>
      </c>
      <c r="G1031" s="3">
        <f t="shared" si="242"/>
        <v>607</v>
      </c>
      <c r="H1031" s="3" t="str">
        <f t="shared" si="243"/>
        <v>Good</v>
      </c>
      <c r="I1031" s="5" t="s">
        <v>20</v>
      </c>
      <c r="J1031" s="2" t="str">
        <f t="shared" si="244"/>
        <v>Employed</v>
      </c>
      <c r="K1031" s="2" t="str">
        <f t="shared" si="245"/>
        <v>Employed</v>
      </c>
      <c r="L1031" s="2" t="str">
        <f t="shared" si="246"/>
        <v>Employed</v>
      </c>
      <c r="M1031" s="5" t="s">
        <v>41</v>
      </c>
      <c r="N1031" s="2" t="str">
        <f t="shared" si="247"/>
        <v>Doctorate</v>
      </c>
      <c r="O1031" s="2" t="str">
        <f t="shared" si="248"/>
        <v>Doctorate</v>
      </c>
      <c r="P1031" s="4">
        <v>19627</v>
      </c>
      <c r="Q1031" s="4">
        <f t="shared" si="249"/>
        <v>19627</v>
      </c>
      <c r="R1031" s="18">
        <f t="shared" si="250"/>
        <v>0.67866528354080224</v>
      </c>
      <c r="S1031" s="18" t="str">
        <f t="shared" si="251"/>
        <v>Moderate Borrower</v>
      </c>
      <c r="T1031" s="3">
        <v>12</v>
      </c>
      <c r="U1031" s="3">
        <f t="shared" si="252"/>
        <v>12</v>
      </c>
      <c r="V1031" s="5" t="s">
        <v>35</v>
      </c>
      <c r="W1031" s="5" t="s">
        <v>27</v>
      </c>
      <c r="X1031" s="4">
        <v>428</v>
      </c>
      <c r="Y1031" s="18">
        <v>0.23851599700000001</v>
      </c>
      <c r="Z1031" s="5" t="s">
        <v>31</v>
      </c>
      <c r="AA1031" s="3">
        <v>17</v>
      </c>
      <c r="AB1031" s="4">
        <v>3206</v>
      </c>
      <c r="AC1031" s="4">
        <v>2410</v>
      </c>
      <c r="AD1031" s="4" t="str">
        <f t="shared" si="253"/>
        <v>Low Income</v>
      </c>
      <c r="AE1031" s="4">
        <v>391579</v>
      </c>
      <c r="AF1031" s="18">
        <v>0.172112397</v>
      </c>
      <c r="AG1031" s="3">
        <v>0</v>
      </c>
      <c r="AH1031" s="3">
        <v>45</v>
      </c>
      <c r="AI1031" s="2" t="str">
        <f t="shared" si="254"/>
        <v>Medium Risk</v>
      </c>
    </row>
    <row r="1032" spans="1:35" x14ac:dyDescent="0.25">
      <c r="A1032" s="6">
        <v>44131</v>
      </c>
      <c r="B1032" s="3">
        <v>36</v>
      </c>
      <c r="C1032" s="3" t="str">
        <f t="shared" si="240"/>
        <v>Mid</v>
      </c>
      <c r="D1032" s="4">
        <v>32932</v>
      </c>
      <c r="E1032" s="4">
        <f t="shared" si="241"/>
        <v>32932</v>
      </c>
      <c r="F1032" s="3">
        <v>572</v>
      </c>
      <c r="G1032" s="3">
        <f t="shared" si="242"/>
        <v>572</v>
      </c>
      <c r="H1032" s="3" t="str">
        <f t="shared" si="243"/>
        <v>Good</v>
      </c>
      <c r="I1032" s="5" t="s">
        <v>20</v>
      </c>
      <c r="J1032" s="2" t="str">
        <f t="shared" si="244"/>
        <v>Employed</v>
      </c>
      <c r="K1032" s="2" t="str">
        <f t="shared" si="245"/>
        <v>Employed</v>
      </c>
      <c r="L1032" s="2" t="str">
        <f t="shared" si="246"/>
        <v>Employed</v>
      </c>
      <c r="M1032" s="5" t="s">
        <v>25</v>
      </c>
      <c r="N1032" s="2" t="str">
        <f t="shared" si="247"/>
        <v>Associate</v>
      </c>
      <c r="O1032" s="2" t="str">
        <f t="shared" si="248"/>
        <v>Associate</v>
      </c>
      <c r="P1032" s="4">
        <v>19693</v>
      </c>
      <c r="Q1032" s="4">
        <f t="shared" si="249"/>
        <v>19693</v>
      </c>
      <c r="R1032" s="18">
        <f t="shared" si="250"/>
        <v>0.59798979715777967</v>
      </c>
      <c r="S1032" s="18" t="str">
        <f t="shared" si="251"/>
        <v>Moderate Borrower</v>
      </c>
      <c r="T1032" s="3">
        <v>60</v>
      </c>
      <c r="U1032" s="3">
        <f t="shared" si="252"/>
        <v>60</v>
      </c>
      <c r="V1032" s="5" t="s">
        <v>22</v>
      </c>
      <c r="W1032" s="5" t="s">
        <v>27</v>
      </c>
      <c r="X1032" s="4">
        <v>191</v>
      </c>
      <c r="Y1032" s="18">
        <v>0.12589264999999999</v>
      </c>
      <c r="Z1032" s="5" t="s">
        <v>31</v>
      </c>
      <c r="AA1032" s="3">
        <v>30</v>
      </c>
      <c r="AB1032" s="4">
        <v>563</v>
      </c>
      <c r="AC1032" s="4">
        <v>2744.333333</v>
      </c>
      <c r="AD1032" s="4" t="str">
        <f t="shared" si="253"/>
        <v>Low Income</v>
      </c>
      <c r="AE1032" s="4">
        <v>177279</v>
      </c>
      <c r="AF1032" s="18">
        <v>0.28030485500000002</v>
      </c>
      <c r="AG1032" s="3">
        <v>0</v>
      </c>
      <c r="AH1032" s="3">
        <v>52</v>
      </c>
      <c r="AI1032" s="2" t="str">
        <f t="shared" si="254"/>
        <v>Medium Risk</v>
      </c>
    </row>
    <row r="1033" spans="1:35" x14ac:dyDescent="0.25">
      <c r="A1033" s="6">
        <v>44132</v>
      </c>
      <c r="B1033" s="3">
        <v>19</v>
      </c>
      <c r="C1033" s="3" t="str">
        <f t="shared" si="240"/>
        <v>Young</v>
      </c>
      <c r="D1033" s="4">
        <v>22216</v>
      </c>
      <c r="E1033" s="4">
        <f t="shared" si="241"/>
        <v>22216</v>
      </c>
      <c r="F1033" s="3">
        <v>512</v>
      </c>
      <c r="G1033" s="3">
        <f t="shared" si="242"/>
        <v>512</v>
      </c>
      <c r="H1033" s="3" t="str">
        <f t="shared" si="243"/>
        <v>Fair</v>
      </c>
      <c r="I1033" s="5" t="s">
        <v>20</v>
      </c>
      <c r="J1033" s="2" t="str">
        <f t="shared" si="244"/>
        <v>Employed</v>
      </c>
      <c r="K1033" s="2" t="str">
        <f t="shared" si="245"/>
        <v>Employed</v>
      </c>
      <c r="L1033" s="2" t="str">
        <f t="shared" si="246"/>
        <v>Employed</v>
      </c>
      <c r="M1033" s="5" t="s">
        <v>32</v>
      </c>
      <c r="N1033" s="2" t="str">
        <f t="shared" si="247"/>
        <v>High School</v>
      </c>
      <c r="O1033" s="2" t="str">
        <f t="shared" si="248"/>
        <v>High School</v>
      </c>
      <c r="P1033" s="4">
        <v>18678</v>
      </c>
      <c r="Q1033" s="4">
        <f t="shared" si="249"/>
        <v>18678</v>
      </c>
      <c r="R1033" s="18">
        <f t="shared" si="250"/>
        <v>0.84074540871444003</v>
      </c>
      <c r="S1033" s="18" t="str">
        <f t="shared" si="251"/>
        <v>Moderate Borrower</v>
      </c>
      <c r="T1033" s="3">
        <v>48</v>
      </c>
      <c r="U1033" s="3">
        <f t="shared" si="252"/>
        <v>48</v>
      </c>
      <c r="V1033" s="5" t="s">
        <v>26</v>
      </c>
      <c r="W1033" s="5" t="s">
        <v>30</v>
      </c>
      <c r="X1033" s="4">
        <v>282</v>
      </c>
      <c r="Y1033" s="18">
        <v>0.27532041099999999</v>
      </c>
      <c r="Z1033" s="5" t="s">
        <v>28</v>
      </c>
      <c r="AA1033" s="3">
        <v>23</v>
      </c>
      <c r="AB1033" s="4">
        <v>4900</v>
      </c>
      <c r="AC1033" s="4">
        <v>1851.333333</v>
      </c>
      <c r="AD1033" s="4" t="str">
        <f t="shared" si="253"/>
        <v>Low Income</v>
      </c>
      <c r="AE1033" s="4">
        <v>4343</v>
      </c>
      <c r="AF1033" s="18">
        <v>0.24454635199999999</v>
      </c>
      <c r="AG1033" s="3">
        <v>0</v>
      </c>
      <c r="AH1033" s="3">
        <v>54</v>
      </c>
      <c r="AI1033" s="2" t="str">
        <f t="shared" si="254"/>
        <v>Medium Risk</v>
      </c>
    </row>
    <row r="1034" spans="1:35" x14ac:dyDescent="0.25">
      <c r="A1034" s="6">
        <v>44133</v>
      </c>
      <c r="B1034" s="3">
        <v>44</v>
      </c>
      <c r="C1034" s="3" t="str">
        <f t="shared" si="240"/>
        <v>Senior</v>
      </c>
      <c r="D1034" s="4">
        <v>39963</v>
      </c>
      <c r="E1034" s="4">
        <f t="shared" si="241"/>
        <v>39963</v>
      </c>
      <c r="F1034" s="3">
        <v>585</v>
      </c>
      <c r="G1034" s="3">
        <f t="shared" si="242"/>
        <v>585</v>
      </c>
      <c r="H1034" s="3" t="str">
        <f t="shared" si="243"/>
        <v>Good</v>
      </c>
      <c r="I1034" s="5" t="s">
        <v>20</v>
      </c>
      <c r="J1034" s="2" t="str">
        <f t="shared" si="244"/>
        <v>Employed</v>
      </c>
      <c r="K1034" s="2" t="str">
        <f t="shared" si="245"/>
        <v>Employed</v>
      </c>
      <c r="L1034" s="2" t="str">
        <f t="shared" si="246"/>
        <v>Employed</v>
      </c>
      <c r="M1034" s="5" t="s">
        <v>21</v>
      </c>
      <c r="N1034" s="2" t="str">
        <f t="shared" si="247"/>
        <v>Master</v>
      </c>
      <c r="O1034" s="2" t="str">
        <f t="shared" si="248"/>
        <v>Master</v>
      </c>
      <c r="P1034" s="4">
        <v>26865</v>
      </c>
      <c r="Q1034" s="4">
        <f t="shared" si="249"/>
        <v>26865</v>
      </c>
      <c r="R1034" s="18">
        <f t="shared" si="250"/>
        <v>0.67224682831619242</v>
      </c>
      <c r="S1034" s="18" t="str">
        <f t="shared" si="251"/>
        <v>Moderate Borrower</v>
      </c>
      <c r="T1034" s="3">
        <v>48</v>
      </c>
      <c r="U1034" s="3">
        <f t="shared" si="252"/>
        <v>48</v>
      </c>
      <c r="V1034" s="5" t="s">
        <v>22</v>
      </c>
      <c r="W1034" s="5" t="s">
        <v>23</v>
      </c>
      <c r="X1034" s="4">
        <v>322</v>
      </c>
      <c r="Y1034" s="18">
        <v>0.60142426400000004</v>
      </c>
      <c r="Z1034" s="5" t="s">
        <v>31</v>
      </c>
      <c r="AA1034" s="3">
        <v>16</v>
      </c>
      <c r="AB1034" s="4">
        <v>5541</v>
      </c>
      <c r="AC1034" s="4">
        <v>3330.25</v>
      </c>
      <c r="AD1034" s="4" t="str">
        <f t="shared" si="253"/>
        <v>Low Income</v>
      </c>
      <c r="AE1034" s="4">
        <v>3107</v>
      </c>
      <c r="AF1034" s="18">
        <v>0.22418959299999999</v>
      </c>
      <c r="AG1034" s="3">
        <v>0</v>
      </c>
      <c r="AH1034" s="3">
        <v>59</v>
      </c>
      <c r="AI1034" s="2" t="str">
        <f t="shared" si="254"/>
        <v>High Risk</v>
      </c>
    </row>
    <row r="1035" spans="1:35" x14ac:dyDescent="0.25">
      <c r="A1035" s="6">
        <v>44134</v>
      </c>
      <c r="B1035" s="3">
        <v>47</v>
      </c>
      <c r="C1035" s="3" t="str">
        <f t="shared" si="240"/>
        <v>Senior</v>
      </c>
      <c r="D1035" s="4">
        <v>123756</v>
      </c>
      <c r="E1035" s="4">
        <f t="shared" si="241"/>
        <v>123756</v>
      </c>
      <c r="F1035" s="3">
        <v>577</v>
      </c>
      <c r="G1035" s="3">
        <f t="shared" si="242"/>
        <v>577</v>
      </c>
      <c r="H1035" s="3" t="str">
        <f t="shared" si="243"/>
        <v>Good</v>
      </c>
      <c r="I1035" s="5" t="s">
        <v>20</v>
      </c>
      <c r="J1035" s="2" t="str">
        <f t="shared" si="244"/>
        <v>Employed</v>
      </c>
      <c r="K1035" s="2" t="str">
        <f t="shared" si="245"/>
        <v>Employed</v>
      </c>
      <c r="L1035" s="2" t="str">
        <f t="shared" si="246"/>
        <v>Employed</v>
      </c>
      <c r="M1035" s="5" t="s">
        <v>25</v>
      </c>
      <c r="N1035" s="2" t="str">
        <f t="shared" si="247"/>
        <v>Associate</v>
      </c>
      <c r="O1035" s="2" t="str">
        <f t="shared" si="248"/>
        <v>Associate</v>
      </c>
      <c r="P1035" s="4">
        <v>30387</v>
      </c>
      <c r="Q1035" s="4">
        <f t="shared" si="249"/>
        <v>30387</v>
      </c>
      <c r="R1035" s="18">
        <f t="shared" si="250"/>
        <v>0.24553961020071755</v>
      </c>
      <c r="S1035" s="18" t="str">
        <f t="shared" si="251"/>
        <v>Conservative Borrower</v>
      </c>
      <c r="T1035" s="3">
        <v>60</v>
      </c>
      <c r="U1035" s="3">
        <f t="shared" si="252"/>
        <v>60</v>
      </c>
      <c r="V1035" s="5" t="s">
        <v>26</v>
      </c>
      <c r="W1035" s="5" t="s">
        <v>27</v>
      </c>
      <c r="X1035" s="4">
        <v>244</v>
      </c>
      <c r="Y1035" s="18">
        <v>0.17701969100000001</v>
      </c>
      <c r="Z1035" s="5" t="s">
        <v>38</v>
      </c>
      <c r="AA1035" s="3">
        <v>26</v>
      </c>
      <c r="AB1035" s="4">
        <v>6804</v>
      </c>
      <c r="AC1035" s="4">
        <v>10313</v>
      </c>
      <c r="AD1035" s="4" t="str">
        <f t="shared" si="253"/>
        <v>Medium Income</v>
      </c>
      <c r="AE1035" s="4">
        <v>28361</v>
      </c>
      <c r="AF1035" s="18">
        <v>0.23082329800000001</v>
      </c>
      <c r="AG1035" s="3">
        <v>1</v>
      </c>
      <c r="AH1035" s="3">
        <v>37.6</v>
      </c>
      <c r="AI1035" s="2" t="str">
        <f t="shared" si="254"/>
        <v>Low Risk</v>
      </c>
    </row>
    <row r="1036" spans="1:35" x14ac:dyDescent="0.25">
      <c r="A1036" s="6">
        <v>44135</v>
      </c>
      <c r="B1036" s="3">
        <v>34</v>
      </c>
      <c r="C1036" s="3" t="str">
        <f t="shared" si="240"/>
        <v>Mid</v>
      </c>
      <c r="D1036" s="4">
        <v>64419</v>
      </c>
      <c r="E1036" s="4">
        <f t="shared" si="241"/>
        <v>64419</v>
      </c>
      <c r="F1036" s="3">
        <v>587</v>
      </c>
      <c r="G1036" s="3">
        <f t="shared" si="242"/>
        <v>587</v>
      </c>
      <c r="H1036" s="3" t="str">
        <f t="shared" si="243"/>
        <v>Good</v>
      </c>
      <c r="I1036" s="5" t="s">
        <v>83</v>
      </c>
      <c r="J1036" s="2" t="str">
        <f t="shared" si="244"/>
        <v>UNEMPLOYED</v>
      </c>
      <c r="K1036" s="2" t="str">
        <f t="shared" si="245"/>
        <v>Unemployed</v>
      </c>
      <c r="L1036" s="2" t="str">
        <f t="shared" si="246"/>
        <v>Unemployed</v>
      </c>
      <c r="M1036" s="5" t="s">
        <v>21</v>
      </c>
      <c r="N1036" s="2" t="str">
        <f t="shared" si="247"/>
        <v>Master</v>
      </c>
      <c r="O1036" s="2" t="str">
        <f t="shared" si="248"/>
        <v>Master</v>
      </c>
      <c r="P1036" s="4">
        <v>22843</v>
      </c>
      <c r="Q1036" s="4">
        <f t="shared" si="249"/>
        <v>22843</v>
      </c>
      <c r="R1036" s="18">
        <f t="shared" si="250"/>
        <v>0.35460035082817182</v>
      </c>
      <c r="S1036" s="18" t="str">
        <f t="shared" si="251"/>
        <v>Conservative Borrower</v>
      </c>
      <c r="T1036" s="3">
        <v>36</v>
      </c>
      <c r="U1036" s="3">
        <f t="shared" si="252"/>
        <v>36</v>
      </c>
      <c r="V1036" s="5" t="s">
        <v>35</v>
      </c>
      <c r="W1036" s="5" t="s">
        <v>34</v>
      </c>
      <c r="X1036" s="4">
        <v>270</v>
      </c>
      <c r="Y1036" s="18">
        <v>0.19164124399999999</v>
      </c>
      <c r="Z1036" s="5" t="s">
        <v>28</v>
      </c>
      <c r="AA1036" s="3">
        <v>18</v>
      </c>
      <c r="AB1036" s="4">
        <v>21158</v>
      </c>
      <c r="AC1036" s="4">
        <v>5368.25</v>
      </c>
      <c r="AD1036" s="4" t="str">
        <f t="shared" si="253"/>
        <v>Medium Income</v>
      </c>
      <c r="AE1036" s="4">
        <v>52747</v>
      </c>
      <c r="AF1036" s="18">
        <v>0.212647315</v>
      </c>
      <c r="AG1036" s="3">
        <v>0</v>
      </c>
      <c r="AH1036" s="3">
        <v>51</v>
      </c>
      <c r="AI1036" s="2" t="str">
        <f t="shared" si="254"/>
        <v>Medium Risk</v>
      </c>
    </row>
    <row r="1037" spans="1:35" x14ac:dyDescent="0.25">
      <c r="A1037" s="6">
        <v>44136</v>
      </c>
      <c r="B1037" s="3">
        <v>58</v>
      </c>
      <c r="C1037" s="3" t="str">
        <f t="shared" si="240"/>
        <v>Senior</v>
      </c>
      <c r="D1037" s="4">
        <v>186105</v>
      </c>
      <c r="E1037" s="4">
        <f t="shared" si="241"/>
        <v>186105</v>
      </c>
      <c r="F1037" s="3">
        <v>598</v>
      </c>
      <c r="G1037" s="3">
        <f t="shared" si="242"/>
        <v>598</v>
      </c>
      <c r="H1037" s="3" t="str">
        <f t="shared" si="243"/>
        <v>Good</v>
      </c>
      <c r="I1037" s="5" t="s">
        <v>20</v>
      </c>
      <c r="J1037" s="2" t="str">
        <f t="shared" si="244"/>
        <v>Employed</v>
      </c>
      <c r="K1037" s="2" t="str">
        <f t="shared" si="245"/>
        <v>Employed</v>
      </c>
      <c r="L1037" s="2" t="str">
        <f t="shared" si="246"/>
        <v>Employed</v>
      </c>
      <c r="M1037" s="5" t="s">
        <v>29</v>
      </c>
      <c r="N1037" s="2" t="str">
        <f t="shared" si="247"/>
        <v>Bachelor</v>
      </c>
      <c r="O1037" s="2" t="str">
        <f t="shared" si="248"/>
        <v>Bachelor</v>
      </c>
      <c r="P1037" s="4">
        <v>5983</v>
      </c>
      <c r="Q1037" s="4">
        <f t="shared" si="249"/>
        <v>5983</v>
      </c>
      <c r="R1037" s="18">
        <f t="shared" si="250"/>
        <v>3.214851830955643E-2</v>
      </c>
      <c r="S1037" s="18" t="str">
        <f t="shared" si="251"/>
        <v>Conservative Borrower</v>
      </c>
      <c r="T1037" s="3">
        <v>48</v>
      </c>
      <c r="U1037" s="3">
        <f t="shared" si="252"/>
        <v>48</v>
      </c>
      <c r="V1037" s="5" t="s">
        <v>26</v>
      </c>
      <c r="W1037" s="5" t="s">
        <v>30</v>
      </c>
      <c r="X1037" s="4">
        <v>491</v>
      </c>
      <c r="Y1037" s="18">
        <v>0.26307258300000003</v>
      </c>
      <c r="Z1037" s="5" t="s">
        <v>34</v>
      </c>
      <c r="AA1037" s="3">
        <v>22</v>
      </c>
      <c r="AB1037" s="4">
        <v>1640</v>
      </c>
      <c r="AC1037" s="4">
        <v>15508.75</v>
      </c>
      <c r="AD1037" s="4" t="str">
        <f t="shared" si="253"/>
        <v>High Income</v>
      </c>
      <c r="AE1037" s="4">
        <v>86387</v>
      </c>
      <c r="AF1037" s="18">
        <v>0.20501364399999999</v>
      </c>
      <c r="AG1037" s="3">
        <v>1</v>
      </c>
      <c r="AH1037" s="3">
        <v>44.8</v>
      </c>
      <c r="AI1037" s="2" t="str">
        <f t="shared" si="254"/>
        <v>Medium Risk</v>
      </c>
    </row>
    <row r="1038" spans="1:35" x14ac:dyDescent="0.25">
      <c r="A1038" s="6">
        <v>44137</v>
      </c>
      <c r="B1038" s="3">
        <v>25</v>
      </c>
      <c r="C1038" s="3" t="str">
        <f t="shared" si="240"/>
        <v>Mid</v>
      </c>
      <c r="E1038" s="4">
        <f t="shared" si="241"/>
        <v>124859.00004000001</v>
      </c>
      <c r="F1038" s="3">
        <v>610</v>
      </c>
      <c r="G1038" s="3">
        <f t="shared" si="242"/>
        <v>610</v>
      </c>
      <c r="H1038" s="3" t="str">
        <f t="shared" si="243"/>
        <v>Good</v>
      </c>
      <c r="J1038" s="2" t="str">
        <f t="shared" si="244"/>
        <v/>
      </c>
      <c r="K1038" s="2" t="str">
        <f t="shared" si="245"/>
        <v/>
      </c>
      <c r="L1038" s="2" t="str">
        <f t="shared" si="246"/>
        <v>Employed</v>
      </c>
      <c r="N1038" s="2" t="str">
        <f t="shared" si="247"/>
        <v/>
      </c>
      <c r="O1038" s="2" t="str">
        <f t="shared" si="248"/>
        <v>Bachelor</v>
      </c>
      <c r="P1038" s="4">
        <v>41917</v>
      </c>
      <c r="Q1038" s="4">
        <f t="shared" si="249"/>
        <v>41917</v>
      </c>
      <c r="R1038" s="18">
        <f t="shared" si="250"/>
        <v>0.33571468605844518</v>
      </c>
      <c r="S1038" s="18" t="str">
        <f t="shared" si="251"/>
        <v>Conservative Borrower</v>
      </c>
      <c r="U1038" s="3">
        <f t="shared" si="252"/>
        <v>53.77215189873418</v>
      </c>
      <c r="V1038" s="5" t="s">
        <v>35</v>
      </c>
      <c r="W1038" s="5" t="s">
        <v>27</v>
      </c>
      <c r="X1038" s="4">
        <v>512</v>
      </c>
      <c r="Y1038" s="18">
        <v>0.34396315700000002</v>
      </c>
      <c r="Z1038" s="5" t="s">
        <v>38</v>
      </c>
      <c r="AA1038" s="3">
        <v>39</v>
      </c>
      <c r="AB1038" s="4">
        <v>9431</v>
      </c>
      <c r="AC1038" s="4">
        <v>10404.916670000001</v>
      </c>
      <c r="AD1038" s="4" t="str">
        <f t="shared" si="253"/>
        <v>Medium Income</v>
      </c>
      <c r="AE1038" s="4">
        <v>42646</v>
      </c>
      <c r="AF1038" s="18">
        <v>0.27246475599999997</v>
      </c>
      <c r="AG1038" s="3">
        <v>0</v>
      </c>
      <c r="AH1038" s="3">
        <v>55</v>
      </c>
      <c r="AI1038" s="2" t="str">
        <f t="shared" si="254"/>
        <v>High Risk</v>
      </c>
    </row>
    <row r="1039" spans="1:35" x14ac:dyDescent="0.25">
      <c r="A1039" s="6">
        <v>44138</v>
      </c>
      <c r="B1039" s="3">
        <v>22</v>
      </c>
      <c r="C1039" s="3" t="str">
        <f t="shared" si="240"/>
        <v>Young</v>
      </c>
      <c r="D1039" s="4">
        <v>81180</v>
      </c>
      <c r="E1039" s="4">
        <f t="shared" si="241"/>
        <v>81180</v>
      </c>
      <c r="F1039" s="3">
        <v>577</v>
      </c>
      <c r="G1039" s="3">
        <f t="shared" si="242"/>
        <v>577</v>
      </c>
      <c r="H1039" s="3" t="str">
        <f t="shared" si="243"/>
        <v>Good</v>
      </c>
      <c r="I1039" s="5" t="s">
        <v>20</v>
      </c>
      <c r="J1039" s="2" t="str">
        <f t="shared" si="244"/>
        <v>Employed</v>
      </c>
      <c r="K1039" s="2" t="str">
        <f t="shared" si="245"/>
        <v>Employed</v>
      </c>
      <c r="L1039" s="2" t="str">
        <f t="shared" si="246"/>
        <v>Employed</v>
      </c>
      <c r="M1039" s="5" t="s">
        <v>29</v>
      </c>
      <c r="N1039" s="2" t="str">
        <f t="shared" si="247"/>
        <v>Bachelor</v>
      </c>
      <c r="O1039" s="2" t="str">
        <f t="shared" si="248"/>
        <v>Bachelor</v>
      </c>
      <c r="P1039" s="4">
        <v>19252</v>
      </c>
      <c r="Q1039" s="4">
        <f t="shared" si="249"/>
        <v>19252</v>
      </c>
      <c r="R1039" s="18">
        <f t="shared" si="250"/>
        <v>0.23715200788371521</v>
      </c>
      <c r="S1039" s="18" t="str">
        <f t="shared" si="251"/>
        <v>Conservative Borrower</v>
      </c>
      <c r="T1039" s="3">
        <v>48</v>
      </c>
      <c r="U1039" s="3">
        <f t="shared" si="252"/>
        <v>48</v>
      </c>
      <c r="V1039" s="5" t="s">
        <v>44</v>
      </c>
      <c r="W1039" s="5" t="s">
        <v>27</v>
      </c>
      <c r="X1039" s="4">
        <v>277</v>
      </c>
      <c r="Y1039" s="18">
        <v>3.8342870000000001E-2</v>
      </c>
      <c r="Z1039" s="5" t="s">
        <v>31</v>
      </c>
      <c r="AA1039" s="3">
        <v>22</v>
      </c>
      <c r="AB1039" s="4">
        <v>1994</v>
      </c>
      <c r="AC1039" s="4">
        <v>6765</v>
      </c>
      <c r="AD1039" s="4" t="str">
        <f t="shared" si="253"/>
        <v>Medium Income</v>
      </c>
      <c r="AE1039" s="4">
        <v>3112</v>
      </c>
      <c r="AF1039" s="18">
        <v>0.24398604600000001</v>
      </c>
      <c r="AG1039" s="3">
        <v>0</v>
      </c>
      <c r="AH1039" s="3">
        <v>48</v>
      </c>
      <c r="AI1039" s="2" t="str">
        <f t="shared" si="254"/>
        <v>Medium Risk</v>
      </c>
    </row>
    <row r="1040" spans="1:35" x14ac:dyDescent="0.25">
      <c r="A1040" s="6">
        <v>44139</v>
      </c>
      <c r="B1040" s="3">
        <v>42</v>
      </c>
      <c r="C1040" s="3" t="str">
        <f t="shared" si="240"/>
        <v>Senior</v>
      </c>
      <c r="D1040" s="4">
        <v>145244</v>
      </c>
      <c r="E1040" s="4">
        <f t="shared" si="241"/>
        <v>145244</v>
      </c>
      <c r="F1040" s="3">
        <v>540</v>
      </c>
      <c r="G1040" s="3">
        <f t="shared" si="242"/>
        <v>540</v>
      </c>
      <c r="H1040" s="3" t="str">
        <f t="shared" si="243"/>
        <v>Fair</v>
      </c>
      <c r="I1040" s="5" t="s">
        <v>52</v>
      </c>
      <c r="J1040" s="2" t="str">
        <f t="shared" si="244"/>
        <v>EMPLOYED</v>
      </c>
      <c r="K1040" s="2" t="str">
        <f t="shared" si="245"/>
        <v>Employed</v>
      </c>
      <c r="L1040" s="2" t="str">
        <f t="shared" si="246"/>
        <v>Employed</v>
      </c>
      <c r="M1040" s="5" t="s">
        <v>21</v>
      </c>
      <c r="N1040" s="2" t="str">
        <f t="shared" si="247"/>
        <v>Master</v>
      </c>
      <c r="O1040" s="2" t="str">
        <f t="shared" si="248"/>
        <v>Master</v>
      </c>
      <c r="P1040" s="4">
        <v>15861</v>
      </c>
      <c r="Q1040" s="4">
        <f t="shared" si="249"/>
        <v>15861</v>
      </c>
      <c r="R1040" s="18">
        <f t="shared" si="250"/>
        <v>0.10920244553991904</v>
      </c>
      <c r="S1040" s="18" t="str">
        <f t="shared" si="251"/>
        <v>Conservative Borrower</v>
      </c>
      <c r="T1040" s="3">
        <v>60</v>
      </c>
      <c r="U1040" s="3">
        <f t="shared" si="252"/>
        <v>60</v>
      </c>
      <c r="V1040" s="5" t="s">
        <v>26</v>
      </c>
      <c r="W1040" s="5" t="s">
        <v>27</v>
      </c>
      <c r="X1040" s="4">
        <v>561</v>
      </c>
      <c r="Y1040" s="18">
        <v>0.145396738</v>
      </c>
      <c r="Z1040" s="5" t="s">
        <v>28</v>
      </c>
      <c r="AA1040" s="3">
        <v>20</v>
      </c>
      <c r="AB1040" s="4">
        <v>974</v>
      </c>
      <c r="AC1040" s="4">
        <v>12103.666670000001</v>
      </c>
      <c r="AD1040" s="4" t="str">
        <f t="shared" si="253"/>
        <v>High Income</v>
      </c>
      <c r="AE1040" s="4">
        <v>136836</v>
      </c>
      <c r="AF1040" s="18">
        <v>0.22922081999999999</v>
      </c>
      <c r="AG1040" s="3">
        <v>1</v>
      </c>
      <c r="AH1040" s="3">
        <v>35.200000000000003</v>
      </c>
      <c r="AI1040" s="2" t="str">
        <f t="shared" si="254"/>
        <v>Low Risk</v>
      </c>
    </row>
    <row r="1041" spans="1:35" x14ac:dyDescent="0.25">
      <c r="A1041" s="6">
        <v>44140</v>
      </c>
      <c r="B1041" s="3">
        <v>52</v>
      </c>
      <c r="C1041" s="3" t="str">
        <f t="shared" si="240"/>
        <v>Senior</v>
      </c>
      <c r="D1041" s="4">
        <v>96889</v>
      </c>
      <c r="E1041" s="4">
        <f t="shared" si="241"/>
        <v>96889</v>
      </c>
      <c r="F1041" s="3">
        <v>588</v>
      </c>
      <c r="G1041" s="3">
        <f t="shared" si="242"/>
        <v>588</v>
      </c>
      <c r="H1041" s="3" t="str">
        <f t="shared" si="243"/>
        <v>Good</v>
      </c>
      <c r="I1041" s="5" t="s">
        <v>20</v>
      </c>
      <c r="J1041" s="2" t="str">
        <f t="shared" si="244"/>
        <v>Employed</v>
      </c>
      <c r="K1041" s="2" t="str">
        <f t="shared" si="245"/>
        <v>Employed</v>
      </c>
      <c r="L1041" s="2" t="str">
        <f t="shared" si="246"/>
        <v>Employed</v>
      </c>
      <c r="M1041" s="5" t="s">
        <v>32</v>
      </c>
      <c r="N1041" s="2" t="str">
        <f t="shared" si="247"/>
        <v>High School</v>
      </c>
      <c r="O1041" s="2" t="str">
        <f t="shared" si="248"/>
        <v>High School</v>
      </c>
      <c r="P1041" s="4">
        <v>14491</v>
      </c>
      <c r="Q1041" s="4">
        <f t="shared" si="249"/>
        <v>14491</v>
      </c>
      <c r="R1041" s="18">
        <f t="shared" si="250"/>
        <v>0.14956290187740609</v>
      </c>
      <c r="S1041" s="18" t="str">
        <f t="shared" si="251"/>
        <v>Conservative Borrower</v>
      </c>
      <c r="T1041" s="3">
        <v>60</v>
      </c>
      <c r="U1041" s="3">
        <f t="shared" si="252"/>
        <v>60</v>
      </c>
      <c r="V1041" s="5" t="s">
        <v>35</v>
      </c>
      <c r="W1041" s="5" t="s">
        <v>27</v>
      </c>
      <c r="X1041" s="4">
        <v>250</v>
      </c>
      <c r="Y1041" s="18">
        <v>0.18214766700000001</v>
      </c>
      <c r="Z1041" s="5" t="s">
        <v>24</v>
      </c>
      <c r="AA1041" s="3">
        <v>22</v>
      </c>
      <c r="AB1041" s="4">
        <v>901</v>
      </c>
      <c r="AC1041" s="4">
        <v>8074.0833329999996</v>
      </c>
      <c r="AD1041" s="4" t="str">
        <f t="shared" si="253"/>
        <v>Medium Income</v>
      </c>
      <c r="AE1041" s="4">
        <v>2484</v>
      </c>
      <c r="AF1041" s="18">
        <v>0.24053929700000001</v>
      </c>
      <c r="AG1041" s="3">
        <v>0</v>
      </c>
      <c r="AH1041" s="3">
        <v>51</v>
      </c>
      <c r="AI1041" s="2" t="str">
        <f t="shared" si="254"/>
        <v>Medium Risk</v>
      </c>
    </row>
    <row r="1042" spans="1:35" x14ac:dyDescent="0.25">
      <c r="A1042" s="6">
        <v>44141</v>
      </c>
      <c r="B1042" s="3">
        <v>60</v>
      </c>
      <c r="C1042" s="3" t="str">
        <f t="shared" si="240"/>
        <v>Old</v>
      </c>
      <c r="D1042" s="4">
        <v>169061</v>
      </c>
      <c r="E1042" s="4">
        <f t="shared" si="241"/>
        <v>169061</v>
      </c>
      <c r="F1042" s="3">
        <v>631</v>
      </c>
      <c r="G1042" s="3">
        <f t="shared" si="242"/>
        <v>631</v>
      </c>
      <c r="H1042" s="3" t="str">
        <f t="shared" si="243"/>
        <v>Good</v>
      </c>
      <c r="I1042" s="5" t="s">
        <v>20</v>
      </c>
      <c r="J1042" s="2" t="str">
        <f t="shared" si="244"/>
        <v>Employed</v>
      </c>
      <c r="K1042" s="2" t="str">
        <f t="shared" si="245"/>
        <v>Employed</v>
      </c>
      <c r="L1042" s="2" t="str">
        <f t="shared" si="246"/>
        <v>Employed</v>
      </c>
      <c r="N1042" s="2" t="str">
        <f t="shared" si="247"/>
        <v/>
      </c>
      <c r="O1042" s="2" t="str">
        <f t="shared" si="248"/>
        <v>Bachelor</v>
      </c>
      <c r="P1042" s="4">
        <v>25339</v>
      </c>
      <c r="Q1042" s="4">
        <f t="shared" si="249"/>
        <v>25339</v>
      </c>
      <c r="R1042" s="18">
        <f t="shared" si="250"/>
        <v>0.14988081225119926</v>
      </c>
      <c r="S1042" s="18" t="str">
        <f t="shared" si="251"/>
        <v>Conservative Borrower</v>
      </c>
      <c r="T1042" s="3">
        <v>24</v>
      </c>
      <c r="U1042" s="3">
        <f t="shared" si="252"/>
        <v>24</v>
      </c>
      <c r="V1042" s="5" t="s">
        <v>26</v>
      </c>
      <c r="W1042" s="5" t="s">
        <v>30</v>
      </c>
      <c r="X1042" s="4">
        <v>187</v>
      </c>
      <c r="Y1042" s="18">
        <v>0.26922390899999998</v>
      </c>
      <c r="Z1042" s="5" t="s">
        <v>28</v>
      </c>
      <c r="AA1042" s="3">
        <v>18</v>
      </c>
      <c r="AB1042" s="4">
        <v>13043</v>
      </c>
      <c r="AC1042" s="4">
        <v>14088.416670000001</v>
      </c>
      <c r="AD1042" s="4" t="str">
        <f t="shared" si="253"/>
        <v>High Income</v>
      </c>
      <c r="AE1042" s="4">
        <v>9997</v>
      </c>
      <c r="AF1042" s="18">
        <v>0.192279477</v>
      </c>
      <c r="AG1042" s="3">
        <v>1</v>
      </c>
      <c r="AH1042" s="3">
        <v>40.799999999999997</v>
      </c>
      <c r="AI1042" s="2" t="str">
        <f t="shared" si="254"/>
        <v>Medium Risk</v>
      </c>
    </row>
    <row r="1043" spans="1:35" x14ac:dyDescent="0.25">
      <c r="A1043" s="6">
        <v>44142</v>
      </c>
      <c r="B1043" s="3">
        <v>34</v>
      </c>
      <c r="C1043" s="3" t="str">
        <f t="shared" si="240"/>
        <v>Mid</v>
      </c>
      <c r="D1043" s="4">
        <v>65286</v>
      </c>
      <c r="E1043" s="4">
        <f t="shared" si="241"/>
        <v>65286</v>
      </c>
      <c r="F1043" s="3">
        <v>621</v>
      </c>
      <c r="G1043" s="3">
        <f t="shared" si="242"/>
        <v>621</v>
      </c>
      <c r="H1043" s="3" t="str">
        <f t="shared" si="243"/>
        <v>Good</v>
      </c>
      <c r="I1043" s="5" t="s">
        <v>20</v>
      </c>
      <c r="J1043" s="2" t="str">
        <f t="shared" si="244"/>
        <v>Employed</v>
      </c>
      <c r="K1043" s="2" t="str">
        <f t="shared" si="245"/>
        <v>Employed</v>
      </c>
      <c r="L1043" s="2" t="str">
        <f t="shared" si="246"/>
        <v>Employed</v>
      </c>
      <c r="M1043" s="5" t="s">
        <v>32</v>
      </c>
      <c r="N1043" s="2" t="str">
        <f t="shared" si="247"/>
        <v>High School</v>
      </c>
      <c r="O1043" s="2" t="str">
        <f t="shared" si="248"/>
        <v>High School</v>
      </c>
      <c r="P1043" s="4">
        <v>30033</v>
      </c>
      <c r="Q1043" s="4">
        <f t="shared" si="249"/>
        <v>30033</v>
      </c>
      <c r="R1043" s="18">
        <f t="shared" si="250"/>
        <v>0.46002205679625036</v>
      </c>
      <c r="S1043" s="18" t="str">
        <f t="shared" si="251"/>
        <v>Conservative Borrower</v>
      </c>
      <c r="T1043" s="3">
        <v>48</v>
      </c>
      <c r="U1043" s="3">
        <f t="shared" si="252"/>
        <v>48</v>
      </c>
      <c r="V1043" s="5" t="s">
        <v>22</v>
      </c>
      <c r="W1043" s="5" t="s">
        <v>30</v>
      </c>
      <c r="X1043" s="4">
        <v>830</v>
      </c>
      <c r="Y1043" s="18">
        <v>0.33386224199999998</v>
      </c>
      <c r="Z1043" s="5" t="s">
        <v>24</v>
      </c>
      <c r="AA1043" s="3">
        <v>27</v>
      </c>
      <c r="AB1043" s="4">
        <v>2436</v>
      </c>
      <c r="AC1043" s="4">
        <v>5440.5</v>
      </c>
      <c r="AD1043" s="4" t="str">
        <f t="shared" si="253"/>
        <v>Medium Income</v>
      </c>
      <c r="AE1043" s="4">
        <v>450590</v>
      </c>
      <c r="AF1043" s="18">
        <v>0.201640928</v>
      </c>
      <c r="AG1043" s="3">
        <v>1</v>
      </c>
      <c r="AH1043" s="3">
        <v>36</v>
      </c>
      <c r="AI1043" s="2" t="str">
        <f t="shared" si="254"/>
        <v>Low Risk</v>
      </c>
    </row>
    <row r="1044" spans="1:35" x14ac:dyDescent="0.25">
      <c r="A1044" s="6">
        <v>44143</v>
      </c>
      <c r="B1044" s="3">
        <v>52</v>
      </c>
      <c r="C1044" s="3" t="str">
        <f t="shared" si="240"/>
        <v>Senior</v>
      </c>
      <c r="D1044" s="4">
        <v>61703</v>
      </c>
      <c r="E1044" s="4">
        <f t="shared" si="241"/>
        <v>61703</v>
      </c>
      <c r="F1044" s="3">
        <v>536</v>
      </c>
      <c r="G1044" s="3">
        <f t="shared" si="242"/>
        <v>536</v>
      </c>
      <c r="H1044" s="3" t="str">
        <f t="shared" si="243"/>
        <v>Fair</v>
      </c>
      <c r="J1044" s="2" t="str">
        <f t="shared" si="244"/>
        <v/>
      </c>
      <c r="K1044" s="2" t="str">
        <f t="shared" si="245"/>
        <v/>
      </c>
      <c r="L1044" s="2" t="str">
        <f t="shared" si="246"/>
        <v>Employed</v>
      </c>
      <c r="M1044" s="5" t="s">
        <v>32</v>
      </c>
      <c r="N1044" s="2" t="str">
        <f t="shared" si="247"/>
        <v>High School</v>
      </c>
      <c r="O1044" s="2" t="str">
        <f t="shared" si="248"/>
        <v>High School</v>
      </c>
      <c r="P1044" s="4">
        <v>18294</v>
      </c>
      <c r="Q1044" s="4">
        <f t="shared" si="249"/>
        <v>18294</v>
      </c>
      <c r="R1044" s="18">
        <f t="shared" si="250"/>
        <v>0.29648477383595612</v>
      </c>
      <c r="S1044" s="18" t="str">
        <f t="shared" si="251"/>
        <v>Conservative Borrower</v>
      </c>
      <c r="T1044" s="3">
        <v>36</v>
      </c>
      <c r="U1044" s="3">
        <f t="shared" si="252"/>
        <v>36</v>
      </c>
      <c r="V1044" s="5" t="s">
        <v>22</v>
      </c>
      <c r="W1044" s="5" t="s">
        <v>27</v>
      </c>
      <c r="X1044" s="4">
        <v>222</v>
      </c>
      <c r="Y1044" s="18">
        <v>0.106089868</v>
      </c>
      <c r="Z1044" s="5" t="s">
        <v>28</v>
      </c>
      <c r="AA1044" s="3">
        <v>34</v>
      </c>
      <c r="AB1044" s="4">
        <v>1545</v>
      </c>
      <c r="AC1044" s="4">
        <v>5141.9166670000004</v>
      </c>
      <c r="AD1044" s="4" t="str">
        <f t="shared" si="253"/>
        <v>Medium Income</v>
      </c>
      <c r="AE1044" s="4">
        <v>31568</v>
      </c>
      <c r="AF1044" s="18">
        <v>0.219768723</v>
      </c>
      <c r="AG1044" s="3">
        <v>1</v>
      </c>
      <c r="AH1044" s="3">
        <v>40.799999999999997</v>
      </c>
      <c r="AI1044" s="2" t="str">
        <f t="shared" si="254"/>
        <v>Medium Risk</v>
      </c>
    </row>
    <row r="1045" spans="1:35" x14ac:dyDescent="0.25">
      <c r="A1045" s="6">
        <v>44144</v>
      </c>
      <c r="B1045" s="3">
        <v>39</v>
      </c>
      <c r="C1045" s="3" t="str">
        <f t="shared" si="240"/>
        <v>Mid</v>
      </c>
      <c r="D1045" s="4">
        <v>85736</v>
      </c>
      <c r="E1045" s="4">
        <f t="shared" si="241"/>
        <v>85736</v>
      </c>
      <c r="F1045" s="3">
        <v>629</v>
      </c>
      <c r="G1045" s="3">
        <f t="shared" si="242"/>
        <v>629</v>
      </c>
      <c r="H1045" s="3" t="str">
        <f t="shared" si="243"/>
        <v>Good</v>
      </c>
      <c r="I1045" s="5" t="s">
        <v>20</v>
      </c>
      <c r="J1045" s="2" t="str">
        <f t="shared" si="244"/>
        <v>Employed</v>
      </c>
      <c r="K1045" s="2" t="str">
        <f t="shared" si="245"/>
        <v>Employed</v>
      </c>
      <c r="L1045" s="2" t="str">
        <f t="shared" si="246"/>
        <v>Employed</v>
      </c>
      <c r="M1045" s="5" t="s">
        <v>29</v>
      </c>
      <c r="N1045" s="2" t="str">
        <f t="shared" si="247"/>
        <v>Bachelor</v>
      </c>
      <c r="O1045" s="2" t="str">
        <f t="shared" si="248"/>
        <v>Bachelor</v>
      </c>
      <c r="P1045" s="4">
        <v>21715</v>
      </c>
      <c r="Q1045" s="4">
        <f t="shared" si="249"/>
        <v>21715</v>
      </c>
      <c r="R1045" s="18">
        <f t="shared" si="250"/>
        <v>0.25327750303256508</v>
      </c>
      <c r="S1045" s="18" t="str">
        <f t="shared" si="251"/>
        <v>Conservative Borrower</v>
      </c>
      <c r="T1045" s="3">
        <v>36</v>
      </c>
      <c r="U1045" s="3">
        <f t="shared" si="252"/>
        <v>36</v>
      </c>
      <c r="V1045" s="5" t="s">
        <v>22</v>
      </c>
      <c r="W1045" s="5" t="s">
        <v>27</v>
      </c>
      <c r="X1045" s="4">
        <v>1262</v>
      </c>
      <c r="Y1045" s="18">
        <v>0.19533735499999999</v>
      </c>
      <c r="Z1045" s="5" t="s">
        <v>24</v>
      </c>
      <c r="AA1045" s="3">
        <v>29</v>
      </c>
      <c r="AB1045" s="4">
        <v>992</v>
      </c>
      <c r="AC1045" s="4">
        <v>7144.6666670000004</v>
      </c>
      <c r="AD1045" s="4" t="str">
        <f t="shared" si="253"/>
        <v>Medium Income</v>
      </c>
      <c r="AE1045" s="4">
        <v>1704</v>
      </c>
      <c r="AF1045" s="18">
        <v>0.182082196</v>
      </c>
      <c r="AG1045" s="3">
        <v>1</v>
      </c>
      <c r="AH1045" s="3">
        <v>36.799999999999997</v>
      </c>
      <c r="AI1045" s="2" t="str">
        <f t="shared" si="254"/>
        <v>Low Risk</v>
      </c>
    </row>
    <row r="1046" spans="1:35" x14ac:dyDescent="0.25">
      <c r="A1046" s="6">
        <v>44145</v>
      </c>
      <c r="B1046" s="3">
        <v>37</v>
      </c>
      <c r="C1046" s="3" t="str">
        <f t="shared" si="240"/>
        <v>Mid</v>
      </c>
      <c r="D1046" s="4">
        <v>40951</v>
      </c>
      <c r="E1046" s="4">
        <f t="shared" si="241"/>
        <v>40951</v>
      </c>
      <c r="F1046" s="3">
        <v>563</v>
      </c>
      <c r="G1046" s="3">
        <f t="shared" si="242"/>
        <v>563</v>
      </c>
      <c r="H1046" s="3" t="str">
        <f t="shared" si="243"/>
        <v>Good</v>
      </c>
      <c r="I1046" s="5" t="s">
        <v>20</v>
      </c>
      <c r="J1046" s="2" t="str">
        <f t="shared" si="244"/>
        <v>Employed</v>
      </c>
      <c r="K1046" s="2" t="str">
        <f t="shared" si="245"/>
        <v>Employed</v>
      </c>
      <c r="L1046" s="2" t="str">
        <f t="shared" si="246"/>
        <v>Employed</v>
      </c>
      <c r="M1046" s="5" t="s">
        <v>29</v>
      </c>
      <c r="N1046" s="2" t="str">
        <f t="shared" si="247"/>
        <v>Bachelor</v>
      </c>
      <c r="O1046" s="2" t="str">
        <f t="shared" si="248"/>
        <v>Bachelor</v>
      </c>
      <c r="P1046" s="4">
        <v>23934</v>
      </c>
      <c r="Q1046" s="4">
        <f t="shared" si="249"/>
        <v>23934</v>
      </c>
      <c r="R1046" s="18">
        <f t="shared" si="250"/>
        <v>0.58445459207345363</v>
      </c>
      <c r="S1046" s="18" t="str">
        <f t="shared" si="251"/>
        <v>Moderate Borrower</v>
      </c>
      <c r="T1046" s="3">
        <v>60</v>
      </c>
      <c r="U1046" s="3">
        <f t="shared" si="252"/>
        <v>60</v>
      </c>
      <c r="V1046" s="5" t="s">
        <v>35</v>
      </c>
      <c r="W1046" s="5" t="s">
        <v>27</v>
      </c>
      <c r="X1046" s="4">
        <v>832</v>
      </c>
      <c r="Y1046" s="18">
        <v>2.0157939999999999E-2</v>
      </c>
      <c r="Z1046" s="5" t="s">
        <v>38</v>
      </c>
      <c r="AA1046" s="3">
        <v>16</v>
      </c>
      <c r="AB1046" s="4">
        <v>1173</v>
      </c>
      <c r="AC1046" s="4">
        <v>3412.583333</v>
      </c>
      <c r="AD1046" s="4" t="str">
        <f t="shared" si="253"/>
        <v>Low Income</v>
      </c>
      <c r="AE1046" s="4">
        <v>5239</v>
      </c>
      <c r="AF1046" s="18">
        <v>0.219219147</v>
      </c>
      <c r="AG1046" s="3">
        <v>0</v>
      </c>
      <c r="AH1046" s="3">
        <v>52</v>
      </c>
      <c r="AI1046" s="2" t="str">
        <f t="shared" si="254"/>
        <v>Medium Risk</v>
      </c>
    </row>
    <row r="1047" spans="1:35" x14ac:dyDescent="0.25">
      <c r="A1047" s="6">
        <v>44146</v>
      </c>
      <c r="B1047" s="3">
        <v>50</v>
      </c>
      <c r="C1047" s="3" t="str">
        <f t="shared" si="240"/>
        <v>Senior</v>
      </c>
      <c r="D1047" s="4">
        <v>97074</v>
      </c>
      <c r="E1047" s="4">
        <f t="shared" si="241"/>
        <v>97074</v>
      </c>
      <c r="G1047" s="3">
        <f t="shared" si="242"/>
        <v>572.77391304347827</v>
      </c>
      <c r="H1047" s="3" t="str">
        <f t="shared" si="243"/>
        <v>Good</v>
      </c>
      <c r="I1047" s="5" t="s">
        <v>20</v>
      </c>
      <c r="J1047" s="2" t="str">
        <f t="shared" si="244"/>
        <v>Employed</v>
      </c>
      <c r="K1047" s="2" t="str">
        <f t="shared" si="245"/>
        <v>Employed</v>
      </c>
      <c r="L1047" s="2" t="str">
        <f t="shared" si="246"/>
        <v>Employed</v>
      </c>
      <c r="M1047" s="5" t="s">
        <v>29</v>
      </c>
      <c r="N1047" s="2" t="str">
        <f t="shared" si="247"/>
        <v>Bachelor</v>
      </c>
      <c r="O1047" s="2" t="str">
        <f t="shared" si="248"/>
        <v>Bachelor</v>
      </c>
      <c r="P1047" s="4">
        <v>84004</v>
      </c>
      <c r="Q1047" s="4">
        <f t="shared" si="249"/>
        <v>84004</v>
      </c>
      <c r="R1047" s="18">
        <f t="shared" si="250"/>
        <v>0.86536044666955103</v>
      </c>
      <c r="S1047" s="18" t="str">
        <f t="shared" si="251"/>
        <v>Moderate Borrower</v>
      </c>
      <c r="T1047" s="3">
        <v>96</v>
      </c>
      <c r="U1047" s="3">
        <f t="shared" si="252"/>
        <v>96</v>
      </c>
      <c r="V1047" s="5" t="s">
        <v>26</v>
      </c>
      <c r="W1047" s="5" t="s">
        <v>34</v>
      </c>
      <c r="X1047" s="4">
        <v>342</v>
      </c>
      <c r="Y1047" s="18">
        <v>0.19434845000000001</v>
      </c>
      <c r="Z1047" s="5" t="s">
        <v>24</v>
      </c>
      <c r="AA1047" s="3">
        <v>18</v>
      </c>
      <c r="AB1047" s="4">
        <v>1046</v>
      </c>
      <c r="AC1047" s="4">
        <v>8089.5</v>
      </c>
      <c r="AD1047" s="4" t="str">
        <f t="shared" si="253"/>
        <v>Medium Income</v>
      </c>
      <c r="AE1047" s="4">
        <v>15001</v>
      </c>
      <c r="AF1047" s="18">
        <v>0.29670733199999999</v>
      </c>
      <c r="AG1047" s="3">
        <v>0</v>
      </c>
      <c r="AH1047" s="3">
        <v>45</v>
      </c>
      <c r="AI1047" s="2" t="str">
        <f t="shared" si="254"/>
        <v>Medium Risk</v>
      </c>
    </row>
    <row r="1048" spans="1:35" x14ac:dyDescent="0.25">
      <c r="A1048" s="6">
        <v>44147</v>
      </c>
      <c r="B1048" s="3">
        <v>47</v>
      </c>
      <c r="C1048" s="3" t="str">
        <f t="shared" si="240"/>
        <v>Senior</v>
      </c>
      <c r="D1048" s="4">
        <v>100970</v>
      </c>
      <c r="E1048" s="4">
        <f t="shared" si="241"/>
        <v>100970</v>
      </c>
      <c r="F1048" s="3">
        <v>528</v>
      </c>
      <c r="G1048" s="3">
        <f t="shared" si="242"/>
        <v>528</v>
      </c>
      <c r="H1048" s="3" t="str">
        <f t="shared" si="243"/>
        <v>Fair</v>
      </c>
      <c r="I1048" s="5" t="s">
        <v>20</v>
      </c>
      <c r="J1048" s="2" t="str">
        <f t="shared" si="244"/>
        <v>Employed</v>
      </c>
      <c r="K1048" s="2" t="str">
        <f t="shared" si="245"/>
        <v>Employed</v>
      </c>
      <c r="L1048" s="2" t="str">
        <f t="shared" si="246"/>
        <v>Employed</v>
      </c>
      <c r="M1048" s="5" t="s">
        <v>25</v>
      </c>
      <c r="N1048" s="2" t="str">
        <f t="shared" si="247"/>
        <v>Associate</v>
      </c>
      <c r="O1048" s="2" t="str">
        <f t="shared" si="248"/>
        <v>Associate</v>
      </c>
      <c r="P1048" s="4">
        <v>21829</v>
      </c>
      <c r="Q1048" s="4">
        <f t="shared" si="249"/>
        <v>21829</v>
      </c>
      <c r="R1048" s="18">
        <f t="shared" si="250"/>
        <v>0.2161929285926513</v>
      </c>
      <c r="S1048" s="18" t="str">
        <f t="shared" si="251"/>
        <v>Conservative Borrower</v>
      </c>
      <c r="T1048" s="3">
        <v>24</v>
      </c>
      <c r="U1048" s="3">
        <f t="shared" si="252"/>
        <v>24</v>
      </c>
      <c r="V1048" s="5" t="s">
        <v>26</v>
      </c>
      <c r="W1048" s="5" t="s">
        <v>27</v>
      </c>
      <c r="X1048" s="4">
        <v>137</v>
      </c>
      <c r="Y1048" s="18">
        <v>0.29912611900000002</v>
      </c>
      <c r="Z1048" s="5" t="s">
        <v>31</v>
      </c>
      <c r="AA1048" s="3">
        <v>22</v>
      </c>
      <c r="AB1048" s="4">
        <v>1330</v>
      </c>
      <c r="AC1048" s="4">
        <v>8414.1666669999995</v>
      </c>
      <c r="AD1048" s="4" t="str">
        <f t="shared" si="253"/>
        <v>Medium Income</v>
      </c>
      <c r="AE1048" s="4">
        <v>131794</v>
      </c>
      <c r="AF1048" s="18">
        <v>0.18626319999999999</v>
      </c>
      <c r="AG1048" s="3">
        <v>1</v>
      </c>
      <c r="AH1048" s="3">
        <v>36.799999999999997</v>
      </c>
      <c r="AI1048" s="2" t="str">
        <f t="shared" si="254"/>
        <v>Low Risk</v>
      </c>
    </row>
    <row r="1049" spans="1:35" x14ac:dyDescent="0.25">
      <c r="A1049" s="6">
        <v>44148</v>
      </c>
      <c r="B1049" s="3">
        <v>21</v>
      </c>
      <c r="C1049" s="3" t="str">
        <f t="shared" si="240"/>
        <v>Young</v>
      </c>
      <c r="D1049" s="4">
        <v>29274</v>
      </c>
      <c r="E1049" s="4">
        <f t="shared" si="241"/>
        <v>29274</v>
      </c>
      <c r="F1049" s="3">
        <v>531</v>
      </c>
      <c r="G1049" s="3">
        <f t="shared" si="242"/>
        <v>531</v>
      </c>
      <c r="H1049" s="3" t="str">
        <f t="shared" si="243"/>
        <v>Fair</v>
      </c>
      <c r="J1049" s="2" t="str">
        <f t="shared" si="244"/>
        <v/>
      </c>
      <c r="K1049" s="2" t="str">
        <f t="shared" si="245"/>
        <v/>
      </c>
      <c r="L1049" s="2" t="str">
        <f t="shared" si="246"/>
        <v>Employed</v>
      </c>
      <c r="M1049" s="5" t="s">
        <v>29</v>
      </c>
      <c r="N1049" s="2" t="str">
        <f t="shared" si="247"/>
        <v>Bachelor</v>
      </c>
      <c r="O1049" s="2" t="str">
        <f t="shared" si="248"/>
        <v>Bachelor</v>
      </c>
      <c r="P1049" s="4">
        <v>19699</v>
      </c>
      <c r="Q1049" s="4">
        <f t="shared" si="249"/>
        <v>19699</v>
      </c>
      <c r="R1049" s="18">
        <f t="shared" si="250"/>
        <v>0.67291794766687163</v>
      </c>
      <c r="S1049" s="18" t="str">
        <f t="shared" si="251"/>
        <v>Moderate Borrower</v>
      </c>
      <c r="T1049" s="3">
        <v>60</v>
      </c>
      <c r="U1049" s="3">
        <f t="shared" si="252"/>
        <v>60</v>
      </c>
      <c r="V1049" s="5" t="s">
        <v>26</v>
      </c>
      <c r="W1049" s="5" t="s">
        <v>27</v>
      </c>
      <c r="X1049" s="4">
        <v>211</v>
      </c>
      <c r="Y1049" s="18">
        <v>0.26588646100000002</v>
      </c>
      <c r="Z1049" s="5" t="s">
        <v>34</v>
      </c>
      <c r="AA1049" s="3">
        <v>28</v>
      </c>
      <c r="AB1049" s="4">
        <v>1036</v>
      </c>
      <c r="AC1049" s="4">
        <v>2439.5</v>
      </c>
      <c r="AD1049" s="4" t="str">
        <f t="shared" si="253"/>
        <v>Low Income</v>
      </c>
      <c r="AE1049" s="4">
        <v>42247</v>
      </c>
      <c r="AF1049" s="18">
        <v>0.27877830100000001</v>
      </c>
      <c r="AG1049" s="3">
        <v>0</v>
      </c>
      <c r="AH1049" s="3">
        <v>57</v>
      </c>
      <c r="AI1049" s="2" t="str">
        <f t="shared" si="254"/>
        <v>High Risk</v>
      </c>
    </row>
    <row r="1050" spans="1:35" x14ac:dyDescent="0.25">
      <c r="A1050" s="6">
        <v>44149</v>
      </c>
      <c r="B1050" s="3">
        <v>57</v>
      </c>
      <c r="C1050" s="3" t="str">
        <f t="shared" si="240"/>
        <v>Senior</v>
      </c>
      <c r="D1050" s="4">
        <v>38685</v>
      </c>
      <c r="E1050" s="4">
        <f t="shared" si="241"/>
        <v>38685</v>
      </c>
      <c r="F1050" s="3">
        <v>654</v>
      </c>
      <c r="G1050" s="3">
        <f t="shared" si="242"/>
        <v>654</v>
      </c>
      <c r="H1050" s="3" t="str">
        <f t="shared" si="243"/>
        <v>Excellent</v>
      </c>
      <c r="I1050" s="5" t="s">
        <v>20</v>
      </c>
      <c r="J1050" s="2" t="str">
        <f t="shared" si="244"/>
        <v>Employed</v>
      </c>
      <c r="K1050" s="2" t="str">
        <f t="shared" si="245"/>
        <v>Employed</v>
      </c>
      <c r="L1050" s="2" t="str">
        <f t="shared" si="246"/>
        <v>Employed</v>
      </c>
      <c r="M1050" s="5" t="s">
        <v>21</v>
      </c>
      <c r="N1050" s="2" t="str">
        <f t="shared" si="247"/>
        <v>Master</v>
      </c>
      <c r="O1050" s="2" t="str">
        <f t="shared" si="248"/>
        <v>Master</v>
      </c>
      <c r="P1050" s="4">
        <v>18543</v>
      </c>
      <c r="Q1050" s="4">
        <f t="shared" si="249"/>
        <v>18543</v>
      </c>
      <c r="R1050" s="18">
        <f t="shared" si="250"/>
        <v>0.47933307483520743</v>
      </c>
      <c r="S1050" s="18" t="str">
        <f t="shared" si="251"/>
        <v>Conservative Borrower</v>
      </c>
      <c r="T1050" s="3">
        <v>120</v>
      </c>
      <c r="U1050" s="3">
        <f t="shared" si="252"/>
        <v>120</v>
      </c>
      <c r="V1050" s="5" t="s">
        <v>26</v>
      </c>
      <c r="W1050" s="5" t="s">
        <v>34</v>
      </c>
      <c r="X1050" s="4">
        <v>616</v>
      </c>
      <c r="Y1050" s="18">
        <v>0.42111372200000002</v>
      </c>
      <c r="Z1050" s="5" t="s">
        <v>34</v>
      </c>
      <c r="AA1050" s="3">
        <v>20</v>
      </c>
      <c r="AB1050" s="4">
        <v>2614</v>
      </c>
      <c r="AC1050" s="4">
        <v>3223.75</v>
      </c>
      <c r="AD1050" s="4" t="str">
        <f t="shared" si="253"/>
        <v>Low Income</v>
      </c>
      <c r="AE1050" s="4">
        <v>6478</v>
      </c>
      <c r="AF1050" s="18">
        <v>0.25432017699999998</v>
      </c>
      <c r="AG1050" s="3">
        <v>0</v>
      </c>
      <c r="AH1050" s="3">
        <v>51</v>
      </c>
      <c r="AI1050" s="2" t="str">
        <f t="shared" si="254"/>
        <v>Medium Risk</v>
      </c>
    </row>
    <row r="1051" spans="1:35" x14ac:dyDescent="0.25">
      <c r="A1051" s="6">
        <v>44150</v>
      </c>
      <c r="B1051" s="3">
        <v>56</v>
      </c>
      <c r="C1051" s="3" t="str">
        <f t="shared" si="240"/>
        <v>Senior</v>
      </c>
      <c r="D1051" s="4">
        <v>37093</v>
      </c>
      <c r="E1051" s="4">
        <f t="shared" si="241"/>
        <v>37093</v>
      </c>
      <c r="F1051" s="3">
        <v>626</v>
      </c>
      <c r="G1051" s="3">
        <f t="shared" si="242"/>
        <v>626</v>
      </c>
      <c r="H1051" s="3" t="str">
        <f t="shared" si="243"/>
        <v>Good</v>
      </c>
      <c r="I1051" s="5" t="s">
        <v>20</v>
      </c>
      <c r="J1051" s="2" t="str">
        <f t="shared" si="244"/>
        <v>Employed</v>
      </c>
      <c r="K1051" s="2" t="str">
        <f t="shared" si="245"/>
        <v>Employed</v>
      </c>
      <c r="L1051" s="2" t="str">
        <f t="shared" si="246"/>
        <v>Employed</v>
      </c>
      <c r="M1051" s="5" t="s">
        <v>29</v>
      </c>
      <c r="N1051" s="2" t="str">
        <f t="shared" si="247"/>
        <v>Bachelor</v>
      </c>
      <c r="O1051" s="2" t="str">
        <f t="shared" si="248"/>
        <v>Bachelor</v>
      </c>
      <c r="P1051" s="4">
        <v>10742</v>
      </c>
      <c r="Q1051" s="4">
        <f t="shared" si="249"/>
        <v>10742</v>
      </c>
      <c r="R1051" s="18">
        <f t="shared" si="250"/>
        <v>0.2895964198096676</v>
      </c>
      <c r="S1051" s="18" t="str">
        <f t="shared" si="251"/>
        <v>Conservative Borrower</v>
      </c>
      <c r="T1051" s="3">
        <v>36</v>
      </c>
      <c r="U1051" s="3">
        <f t="shared" si="252"/>
        <v>36</v>
      </c>
      <c r="V1051" s="5" t="s">
        <v>22</v>
      </c>
      <c r="W1051" s="5" t="s">
        <v>30</v>
      </c>
      <c r="X1051" s="4">
        <v>407</v>
      </c>
      <c r="Y1051" s="18">
        <v>0.15799658</v>
      </c>
      <c r="Z1051" s="5" t="s">
        <v>24</v>
      </c>
      <c r="AA1051" s="3">
        <v>23</v>
      </c>
      <c r="AB1051" s="4">
        <v>12481</v>
      </c>
      <c r="AC1051" s="4">
        <v>3091.083333</v>
      </c>
      <c r="AD1051" s="4" t="str">
        <f t="shared" si="253"/>
        <v>Low Income</v>
      </c>
      <c r="AE1051" s="4">
        <v>41270</v>
      </c>
      <c r="AF1051" s="18">
        <v>0.191812965</v>
      </c>
      <c r="AG1051" s="3">
        <v>0</v>
      </c>
      <c r="AH1051" s="3">
        <v>48</v>
      </c>
      <c r="AI1051" s="2" t="str">
        <f t="shared" si="254"/>
        <v>Medium Risk</v>
      </c>
    </row>
    <row r="1052" spans="1:35" x14ac:dyDescent="0.25">
      <c r="A1052" s="6">
        <v>44151</v>
      </c>
      <c r="B1052" s="3">
        <v>32</v>
      </c>
      <c r="C1052" s="3" t="str">
        <f t="shared" si="240"/>
        <v>Mid</v>
      </c>
      <c r="D1052" s="4">
        <v>101068</v>
      </c>
      <c r="E1052" s="4">
        <f t="shared" si="241"/>
        <v>101068</v>
      </c>
      <c r="F1052" s="3">
        <v>548</v>
      </c>
      <c r="G1052" s="3">
        <f t="shared" si="242"/>
        <v>548</v>
      </c>
      <c r="H1052" s="3" t="str">
        <f t="shared" si="243"/>
        <v>Fair</v>
      </c>
      <c r="I1052" s="5" t="s">
        <v>52</v>
      </c>
      <c r="J1052" s="2" t="str">
        <f t="shared" si="244"/>
        <v>EMPLOYED</v>
      </c>
      <c r="K1052" s="2" t="str">
        <f t="shared" si="245"/>
        <v>Employed</v>
      </c>
      <c r="L1052" s="2" t="str">
        <f t="shared" si="246"/>
        <v>Employed</v>
      </c>
      <c r="M1052" s="5" t="s">
        <v>25</v>
      </c>
      <c r="N1052" s="2" t="str">
        <f t="shared" si="247"/>
        <v>Associate</v>
      </c>
      <c r="O1052" s="2" t="str">
        <f t="shared" si="248"/>
        <v>Associate</v>
      </c>
      <c r="P1052" s="4">
        <v>74373</v>
      </c>
      <c r="Q1052" s="4">
        <f t="shared" si="249"/>
        <v>74373</v>
      </c>
      <c r="R1052" s="18">
        <f t="shared" si="250"/>
        <v>0.73587089880080736</v>
      </c>
      <c r="S1052" s="18" t="str">
        <f t="shared" si="251"/>
        <v>Moderate Borrower</v>
      </c>
      <c r="T1052" s="3">
        <v>12</v>
      </c>
      <c r="U1052" s="3">
        <f t="shared" si="252"/>
        <v>12</v>
      </c>
      <c r="V1052" s="5" t="s">
        <v>44</v>
      </c>
      <c r="W1052" s="5" t="s">
        <v>27</v>
      </c>
      <c r="X1052" s="4">
        <v>319</v>
      </c>
      <c r="Y1052" s="18">
        <v>0.45716453899999998</v>
      </c>
      <c r="Z1052" s="5" t="s">
        <v>24</v>
      </c>
      <c r="AA1052" s="3">
        <v>24</v>
      </c>
      <c r="AB1052" s="4">
        <v>24606</v>
      </c>
      <c r="AC1052" s="4">
        <v>8422.3333330000005</v>
      </c>
      <c r="AD1052" s="4" t="str">
        <f t="shared" si="253"/>
        <v>Medium Income</v>
      </c>
      <c r="AE1052" s="4">
        <v>36099</v>
      </c>
      <c r="AF1052" s="18">
        <v>0.28595668299999999</v>
      </c>
      <c r="AG1052" s="3">
        <v>0</v>
      </c>
      <c r="AH1052" s="3">
        <v>54</v>
      </c>
      <c r="AI1052" s="2" t="str">
        <f t="shared" si="254"/>
        <v>Medium Risk</v>
      </c>
    </row>
    <row r="1053" spans="1:35" x14ac:dyDescent="0.25">
      <c r="A1053" s="6">
        <v>44152</v>
      </c>
      <c r="B1053" s="3">
        <v>44</v>
      </c>
      <c r="C1053" s="3" t="str">
        <f t="shared" si="240"/>
        <v>Senior</v>
      </c>
      <c r="D1053" s="4">
        <v>44826</v>
      </c>
      <c r="E1053" s="4">
        <f t="shared" si="241"/>
        <v>44826</v>
      </c>
      <c r="F1053" s="3">
        <v>551</v>
      </c>
      <c r="G1053" s="3">
        <f t="shared" si="242"/>
        <v>551</v>
      </c>
      <c r="H1053" s="3" t="str">
        <f t="shared" si="243"/>
        <v>Good</v>
      </c>
      <c r="I1053" s="5" t="s">
        <v>20</v>
      </c>
      <c r="J1053" s="2" t="str">
        <f t="shared" si="244"/>
        <v>Employed</v>
      </c>
      <c r="K1053" s="2" t="str">
        <f t="shared" si="245"/>
        <v>Employed</v>
      </c>
      <c r="L1053" s="2" t="str">
        <f t="shared" si="246"/>
        <v>Employed</v>
      </c>
      <c r="M1053" s="5" t="s">
        <v>29</v>
      </c>
      <c r="N1053" s="2" t="str">
        <f t="shared" si="247"/>
        <v>Bachelor</v>
      </c>
      <c r="O1053" s="2" t="str">
        <f t="shared" si="248"/>
        <v>Bachelor</v>
      </c>
      <c r="P1053" s="4">
        <v>16181</v>
      </c>
      <c r="Q1053" s="4">
        <f t="shared" si="249"/>
        <v>16181</v>
      </c>
      <c r="R1053" s="18">
        <f t="shared" si="250"/>
        <v>0.36097354214072191</v>
      </c>
      <c r="S1053" s="18" t="str">
        <f t="shared" si="251"/>
        <v>Conservative Borrower</v>
      </c>
      <c r="T1053" s="3">
        <v>72</v>
      </c>
      <c r="U1053" s="3">
        <f t="shared" si="252"/>
        <v>72</v>
      </c>
      <c r="V1053" s="5" t="s">
        <v>26</v>
      </c>
      <c r="W1053" s="5" t="s">
        <v>27</v>
      </c>
      <c r="X1053" s="4">
        <v>335</v>
      </c>
      <c r="Y1053" s="18">
        <v>0.234403415</v>
      </c>
      <c r="Z1053" s="5" t="s">
        <v>28</v>
      </c>
      <c r="AA1053" s="3">
        <v>22</v>
      </c>
      <c r="AB1053" s="4">
        <v>4358</v>
      </c>
      <c r="AC1053" s="4">
        <v>3735.5</v>
      </c>
      <c r="AD1053" s="4" t="str">
        <f t="shared" si="253"/>
        <v>Low Income</v>
      </c>
      <c r="AE1053" s="4">
        <v>70446</v>
      </c>
      <c r="AF1053" s="18">
        <v>0.2045448</v>
      </c>
      <c r="AG1053" s="3">
        <v>0</v>
      </c>
      <c r="AH1053" s="3">
        <v>56</v>
      </c>
      <c r="AI1053" s="2" t="str">
        <f t="shared" si="254"/>
        <v>High Risk</v>
      </c>
    </row>
    <row r="1054" spans="1:35" x14ac:dyDescent="0.25">
      <c r="A1054" s="6">
        <v>44153</v>
      </c>
      <c r="B1054" s="3">
        <v>45</v>
      </c>
      <c r="C1054" s="3" t="str">
        <f t="shared" si="240"/>
        <v>Senior</v>
      </c>
      <c r="D1054" s="4">
        <v>23208</v>
      </c>
      <c r="E1054" s="4">
        <f t="shared" si="241"/>
        <v>23208</v>
      </c>
      <c r="F1054" s="3">
        <v>629</v>
      </c>
      <c r="G1054" s="3">
        <f t="shared" si="242"/>
        <v>629</v>
      </c>
      <c r="H1054" s="3" t="str">
        <f t="shared" si="243"/>
        <v>Good</v>
      </c>
      <c r="I1054" s="5" t="s">
        <v>20</v>
      </c>
      <c r="J1054" s="2" t="str">
        <f t="shared" si="244"/>
        <v>Employed</v>
      </c>
      <c r="K1054" s="2" t="str">
        <f t="shared" si="245"/>
        <v>Employed</v>
      </c>
      <c r="L1054" s="2" t="str">
        <f t="shared" si="246"/>
        <v>Employed</v>
      </c>
      <c r="M1054" s="5" t="s">
        <v>21</v>
      </c>
      <c r="N1054" s="2" t="str">
        <f t="shared" si="247"/>
        <v>Master</v>
      </c>
      <c r="O1054" s="2" t="str">
        <f t="shared" si="248"/>
        <v>Master</v>
      </c>
      <c r="P1054" s="4">
        <v>57528</v>
      </c>
      <c r="Q1054" s="4">
        <f t="shared" si="249"/>
        <v>57528</v>
      </c>
      <c r="R1054" s="18">
        <f t="shared" si="250"/>
        <v>2.4788004136504656</v>
      </c>
      <c r="S1054" s="18" t="str">
        <f t="shared" si="251"/>
        <v>Aggressive Borrower</v>
      </c>
      <c r="T1054" s="3">
        <v>60</v>
      </c>
      <c r="U1054" s="3">
        <f t="shared" si="252"/>
        <v>60</v>
      </c>
      <c r="V1054" s="5" t="s">
        <v>22</v>
      </c>
      <c r="W1054" s="5" t="s">
        <v>27</v>
      </c>
      <c r="X1054" s="4">
        <v>335</v>
      </c>
      <c r="Y1054" s="18">
        <v>0.21176377399999999</v>
      </c>
      <c r="Z1054" s="5" t="s">
        <v>28</v>
      </c>
      <c r="AA1054" s="3">
        <v>29</v>
      </c>
      <c r="AB1054" s="4">
        <v>6913</v>
      </c>
      <c r="AC1054" s="4">
        <v>1934</v>
      </c>
      <c r="AD1054" s="4" t="str">
        <f t="shared" si="253"/>
        <v>Low Income</v>
      </c>
      <c r="AE1054" s="4">
        <v>29673</v>
      </c>
      <c r="AF1054" s="18">
        <v>0.208340096</v>
      </c>
      <c r="AG1054" s="3">
        <v>0</v>
      </c>
      <c r="AH1054" s="3">
        <v>56</v>
      </c>
      <c r="AI1054" s="2" t="str">
        <f t="shared" si="254"/>
        <v>High Risk</v>
      </c>
    </row>
    <row r="1055" spans="1:35" x14ac:dyDescent="0.25">
      <c r="A1055" s="6">
        <v>44154</v>
      </c>
      <c r="B1055" s="3">
        <v>43</v>
      </c>
      <c r="C1055" s="3" t="str">
        <f t="shared" si="240"/>
        <v>Senior</v>
      </c>
      <c r="D1055" s="4">
        <v>36114</v>
      </c>
      <c r="E1055" s="4">
        <f t="shared" si="241"/>
        <v>36114</v>
      </c>
      <c r="F1055" s="3">
        <v>673</v>
      </c>
      <c r="G1055" s="3">
        <f t="shared" si="242"/>
        <v>673</v>
      </c>
      <c r="H1055" s="3" t="str">
        <f t="shared" si="243"/>
        <v>Excellent</v>
      </c>
      <c r="I1055" s="5" t="s">
        <v>20</v>
      </c>
      <c r="J1055" s="2" t="str">
        <f t="shared" si="244"/>
        <v>Employed</v>
      </c>
      <c r="K1055" s="2" t="str">
        <f t="shared" si="245"/>
        <v>Employed</v>
      </c>
      <c r="L1055" s="2" t="str">
        <f t="shared" si="246"/>
        <v>Employed</v>
      </c>
      <c r="M1055" s="5" t="s">
        <v>21</v>
      </c>
      <c r="N1055" s="2" t="str">
        <f t="shared" si="247"/>
        <v>Master</v>
      </c>
      <c r="O1055" s="2" t="str">
        <f t="shared" si="248"/>
        <v>Master</v>
      </c>
      <c r="P1055" s="4">
        <v>22913</v>
      </c>
      <c r="Q1055" s="4">
        <f t="shared" si="249"/>
        <v>22913</v>
      </c>
      <c r="R1055" s="18">
        <f t="shared" si="250"/>
        <v>0.63446308910671767</v>
      </c>
      <c r="S1055" s="18" t="str">
        <f t="shared" si="251"/>
        <v>Moderate Borrower</v>
      </c>
      <c r="T1055" s="3">
        <v>60</v>
      </c>
      <c r="U1055" s="3">
        <f t="shared" si="252"/>
        <v>60</v>
      </c>
      <c r="V1055" s="5" t="s">
        <v>26</v>
      </c>
      <c r="W1055" s="5" t="s">
        <v>27</v>
      </c>
      <c r="X1055" s="4">
        <v>311</v>
      </c>
      <c r="Y1055" s="18">
        <v>0.15847599200000001</v>
      </c>
      <c r="Z1055" s="5" t="s">
        <v>34</v>
      </c>
      <c r="AA1055" s="3">
        <v>16</v>
      </c>
      <c r="AB1055" s="4">
        <v>1974</v>
      </c>
      <c r="AC1055" s="4">
        <v>3009.5</v>
      </c>
      <c r="AD1055" s="4" t="str">
        <f t="shared" si="253"/>
        <v>Low Income</v>
      </c>
      <c r="AE1055" s="4">
        <v>70177</v>
      </c>
      <c r="AF1055" s="18">
        <v>0.200096523</v>
      </c>
      <c r="AG1055" s="3">
        <v>0</v>
      </c>
      <c r="AH1055" s="3">
        <v>42</v>
      </c>
      <c r="AI1055" s="2" t="str">
        <f t="shared" si="254"/>
        <v>Medium Risk</v>
      </c>
    </row>
    <row r="1056" spans="1:35" x14ac:dyDescent="0.25">
      <c r="A1056" s="6">
        <v>44155</v>
      </c>
      <c r="B1056" s="3">
        <v>33</v>
      </c>
      <c r="C1056" s="3" t="str">
        <f t="shared" si="240"/>
        <v>Mid</v>
      </c>
      <c r="D1056" s="4">
        <v>24925</v>
      </c>
      <c r="E1056" s="4">
        <f t="shared" si="241"/>
        <v>24925</v>
      </c>
      <c r="F1056" s="3">
        <v>614</v>
      </c>
      <c r="G1056" s="3">
        <f t="shared" si="242"/>
        <v>614</v>
      </c>
      <c r="H1056" s="3" t="str">
        <f t="shared" si="243"/>
        <v>Good</v>
      </c>
      <c r="I1056" s="5" t="s">
        <v>20</v>
      </c>
      <c r="J1056" s="2" t="str">
        <f t="shared" si="244"/>
        <v>Employed</v>
      </c>
      <c r="K1056" s="2" t="str">
        <f t="shared" si="245"/>
        <v>Employed</v>
      </c>
      <c r="L1056" s="2" t="str">
        <f t="shared" si="246"/>
        <v>Employed</v>
      </c>
      <c r="M1056" s="5" t="s">
        <v>32</v>
      </c>
      <c r="N1056" s="2" t="str">
        <f t="shared" si="247"/>
        <v>High School</v>
      </c>
      <c r="O1056" s="2" t="str">
        <f t="shared" si="248"/>
        <v>High School</v>
      </c>
      <c r="Q1056" s="4">
        <f t="shared" si="249"/>
        <v>25183.596306068601</v>
      </c>
      <c r="R1056" s="18">
        <f t="shared" si="250"/>
        <v>1.0103749771742669</v>
      </c>
      <c r="S1056" s="18" t="str">
        <f t="shared" si="251"/>
        <v>Aggressive Borrower</v>
      </c>
      <c r="T1056" s="3">
        <v>36</v>
      </c>
      <c r="U1056" s="3">
        <f t="shared" si="252"/>
        <v>36</v>
      </c>
      <c r="V1056" s="5" t="s">
        <v>22</v>
      </c>
      <c r="W1056" s="5" t="s">
        <v>30</v>
      </c>
      <c r="X1056" s="4">
        <v>863</v>
      </c>
      <c r="Y1056" s="18">
        <v>0.34842536099999999</v>
      </c>
      <c r="Z1056" s="5" t="s">
        <v>28</v>
      </c>
      <c r="AA1056" s="3">
        <v>18</v>
      </c>
      <c r="AB1056" s="4">
        <v>4664</v>
      </c>
      <c r="AC1056" s="4">
        <v>2077.083333</v>
      </c>
      <c r="AD1056" s="4" t="str">
        <f t="shared" si="253"/>
        <v>Low Income</v>
      </c>
      <c r="AE1056" s="4">
        <v>5843</v>
      </c>
      <c r="AF1056" s="18">
        <v>0.20469563399999999</v>
      </c>
      <c r="AG1056" s="3">
        <v>0</v>
      </c>
      <c r="AH1056" s="3">
        <v>52</v>
      </c>
      <c r="AI1056" s="2" t="str">
        <f t="shared" si="254"/>
        <v>Medium Risk</v>
      </c>
    </row>
    <row r="1057" spans="1:35" x14ac:dyDescent="0.25">
      <c r="A1057" s="6">
        <v>44156</v>
      </c>
      <c r="B1057" s="3">
        <v>31</v>
      </c>
      <c r="C1057" s="3" t="str">
        <f t="shared" si="240"/>
        <v>Mid</v>
      </c>
      <c r="D1057" s="4">
        <v>25670</v>
      </c>
      <c r="E1057" s="4">
        <f t="shared" si="241"/>
        <v>25670</v>
      </c>
      <c r="F1057" s="3">
        <v>539</v>
      </c>
      <c r="G1057" s="3">
        <f t="shared" si="242"/>
        <v>539</v>
      </c>
      <c r="H1057" s="3" t="str">
        <f t="shared" si="243"/>
        <v>Fair</v>
      </c>
      <c r="I1057" s="5" t="s">
        <v>20</v>
      </c>
      <c r="J1057" s="2" t="str">
        <f t="shared" si="244"/>
        <v>Employed</v>
      </c>
      <c r="K1057" s="2" t="str">
        <f t="shared" si="245"/>
        <v>Employed</v>
      </c>
      <c r="L1057" s="2" t="str">
        <f t="shared" si="246"/>
        <v>Employed</v>
      </c>
      <c r="N1057" s="2" t="str">
        <f t="shared" si="247"/>
        <v/>
      </c>
      <c r="O1057" s="2" t="str">
        <f t="shared" si="248"/>
        <v>Bachelor</v>
      </c>
      <c r="Q1057" s="4">
        <f t="shared" si="249"/>
        <v>25183.596306068601</v>
      </c>
      <c r="R1057" s="18">
        <f t="shared" si="250"/>
        <v>0.9810516675523413</v>
      </c>
      <c r="S1057" s="18" t="str">
        <f t="shared" si="251"/>
        <v>Moderate Borrower</v>
      </c>
      <c r="T1057" s="3">
        <v>48</v>
      </c>
      <c r="U1057" s="3">
        <f t="shared" si="252"/>
        <v>48</v>
      </c>
      <c r="V1057" s="5" t="s">
        <v>22</v>
      </c>
      <c r="W1057" s="5" t="s">
        <v>27</v>
      </c>
      <c r="X1057" s="4">
        <v>529</v>
      </c>
      <c r="Y1057" s="18">
        <v>0.159577259</v>
      </c>
      <c r="Z1057" s="5" t="s">
        <v>28</v>
      </c>
      <c r="AA1057" s="3">
        <v>23</v>
      </c>
      <c r="AB1057" s="4">
        <v>256</v>
      </c>
      <c r="AC1057" s="4">
        <v>2139.166667</v>
      </c>
      <c r="AD1057" s="4" t="str">
        <f t="shared" si="253"/>
        <v>Low Income</v>
      </c>
      <c r="AE1057" s="4">
        <v>9894</v>
      </c>
      <c r="AF1057" s="18">
        <v>0.222933562</v>
      </c>
      <c r="AG1057" s="3">
        <v>0</v>
      </c>
      <c r="AH1057" s="3">
        <v>52</v>
      </c>
      <c r="AI1057" s="2" t="str">
        <f t="shared" si="254"/>
        <v>Medium Risk</v>
      </c>
    </row>
    <row r="1058" spans="1:35" x14ac:dyDescent="0.25">
      <c r="A1058" s="6">
        <v>44157</v>
      </c>
      <c r="B1058" s="3">
        <v>39</v>
      </c>
      <c r="C1058" s="3" t="str">
        <f t="shared" si="240"/>
        <v>Mid</v>
      </c>
      <c r="D1058" s="4">
        <v>16794</v>
      </c>
      <c r="E1058" s="4">
        <f t="shared" si="241"/>
        <v>16794</v>
      </c>
      <c r="F1058" s="3">
        <v>558</v>
      </c>
      <c r="G1058" s="3">
        <f t="shared" si="242"/>
        <v>558</v>
      </c>
      <c r="H1058" s="3" t="str">
        <f t="shared" si="243"/>
        <v>Good</v>
      </c>
      <c r="I1058" s="5" t="s">
        <v>20</v>
      </c>
      <c r="J1058" s="2" t="str">
        <f t="shared" si="244"/>
        <v>Employed</v>
      </c>
      <c r="K1058" s="2" t="str">
        <f t="shared" si="245"/>
        <v>Employed</v>
      </c>
      <c r="L1058" s="2" t="str">
        <f t="shared" si="246"/>
        <v>Employed</v>
      </c>
      <c r="M1058" s="5" t="s">
        <v>32</v>
      </c>
      <c r="N1058" s="2" t="str">
        <f t="shared" si="247"/>
        <v>High School</v>
      </c>
      <c r="O1058" s="2" t="str">
        <f t="shared" si="248"/>
        <v>High School</v>
      </c>
      <c r="P1058" s="4">
        <v>19213</v>
      </c>
      <c r="Q1058" s="4">
        <f t="shared" si="249"/>
        <v>19213</v>
      </c>
      <c r="R1058" s="18">
        <f t="shared" si="250"/>
        <v>1.1440395379302131</v>
      </c>
      <c r="S1058" s="18" t="str">
        <f t="shared" si="251"/>
        <v>Aggressive Borrower</v>
      </c>
      <c r="T1058" s="3">
        <v>36</v>
      </c>
      <c r="U1058" s="3">
        <f t="shared" si="252"/>
        <v>36</v>
      </c>
      <c r="V1058" s="5" t="s">
        <v>22</v>
      </c>
      <c r="W1058" s="5" t="s">
        <v>23</v>
      </c>
      <c r="X1058" s="4">
        <v>568</v>
      </c>
      <c r="Y1058" s="18">
        <v>0.49001921900000001</v>
      </c>
      <c r="Z1058" s="5" t="s">
        <v>28</v>
      </c>
      <c r="AA1058" s="3">
        <v>21</v>
      </c>
      <c r="AB1058" s="4">
        <v>7331</v>
      </c>
      <c r="AC1058" s="4">
        <v>1399.5</v>
      </c>
      <c r="AD1058" s="4" t="str">
        <f t="shared" si="253"/>
        <v>Low Income</v>
      </c>
      <c r="AE1058" s="4">
        <v>314871</v>
      </c>
      <c r="AF1058" s="18">
        <v>0.200767222</v>
      </c>
      <c r="AG1058" s="3">
        <v>0</v>
      </c>
      <c r="AH1058" s="3">
        <v>52</v>
      </c>
      <c r="AI1058" s="2" t="str">
        <f t="shared" si="254"/>
        <v>Medium Risk</v>
      </c>
    </row>
    <row r="1059" spans="1:35" x14ac:dyDescent="0.25">
      <c r="A1059" s="6">
        <v>44158</v>
      </c>
      <c r="B1059" s="3">
        <v>54</v>
      </c>
      <c r="C1059" s="3" t="str">
        <f t="shared" si="240"/>
        <v>Senior</v>
      </c>
      <c r="D1059" s="4">
        <v>78948</v>
      </c>
      <c r="E1059" s="4">
        <f t="shared" si="241"/>
        <v>78948</v>
      </c>
      <c r="F1059" s="3">
        <v>563</v>
      </c>
      <c r="G1059" s="3">
        <f t="shared" si="242"/>
        <v>563</v>
      </c>
      <c r="H1059" s="3" t="str">
        <f t="shared" si="243"/>
        <v>Good</v>
      </c>
      <c r="I1059" s="5" t="s">
        <v>20</v>
      </c>
      <c r="J1059" s="2" t="str">
        <f t="shared" si="244"/>
        <v>Employed</v>
      </c>
      <c r="K1059" s="2" t="str">
        <f t="shared" si="245"/>
        <v>Employed</v>
      </c>
      <c r="L1059" s="2" t="str">
        <f t="shared" si="246"/>
        <v>Employed</v>
      </c>
      <c r="M1059" s="5" t="s">
        <v>25</v>
      </c>
      <c r="N1059" s="2" t="str">
        <f t="shared" si="247"/>
        <v>Associate</v>
      </c>
      <c r="O1059" s="2" t="str">
        <f t="shared" si="248"/>
        <v>Associate</v>
      </c>
      <c r="P1059" s="4">
        <v>31001</v>
      </c>
      <c r="Q1059" s="4">
        <f t="shared" si="249"/>
        <v>31001</v>
      </c>
      <c r="R1059" s="18">
        <f t="shared" si="250"/>
        <v>0.39267619192379793</v>
      </c>
      <c r="S1059" s="18" t="str">
        <f t="shared" si="251"/>
        <v>Conservative Borrower</v>
      </c>
      <c r="T1059" s="3">
        <v>60</v>
      </c>
      <c r="U1059" s="3">
        <f t="shared" si="252"/>
        <v>60</v>
      </c>
      <c r="V1059" s="5" t="s">
        <v>26</v>
      </c>
      <c r="W1059" s="5" t="s">
        <v>23</v>
      </c>
      <c r="X1059" s="4">
        <v>375</v>
      </c>
      <c r="Y1059" s="18">
        <v>0.1414502</v>
      </c>
      <c r="Z1059" s="5" t="s">
        <v>38</v>
      </c>
      <c r="AA1059" s="3">
        <v>23</v>
      </c>
      <c r="AB1059" s="4">
        <v>3118</v>
      </c>
      <c r="AC1059" s="4">
        <v>6579</v>
      </c>
      <c r="AD1059" s="4" t="str">
        <f t="shared" si="253"/>
        <v>Medium Income</v>
      </c>
      <c r="AE1059" s="4">
        <v>9761</v>
      </c>
      <c r="AF1059" s="18">
        <v>0.29932181299999999</v>
      </c>
      <c r="AG1059" s="3">
        <v>0</v>
      </c>
      <c r="AH1059" s="3">
        <v>54</v>
      </c>
      <c r="AI1059" s="2" t="str">
        <f t="shared" si="254"/>
        <v>Medium Risk</v>
      </c>
    </row>
    <row r="1060" spans="1:35" x14ac:dyDescent="0.25">
      <c r="A1060" s="6">
        <v>44159</v>
      </c>
      <c r="B1060" s="3">
        <v>46</v>
      </c>
      <c r="C1060" s="3" t="str">
        <f t="shared" si="240"/>
        <v>Senior</v>
      </c>
      <c r="D1060" s="4">
        <v>47468</v>
      </c>
      <c r="E1060" s="4">
        <f t="shared" si="241"/>
        <v>47468</v>
      </c>
      <c r="F1060" s="3">
        <v>550</v>
      </c>
      <c r="G1060" s="3">
        <f t="shared" si="242"/>
        <v>550</v>
      </c>
      <c r="H1060" s="3" t="str">
        <f t="shared" si="243"/>
        <v>Good</v>
      </c>
      <c r="I1060" s="5" t="s">
        <v>20</v>
      </c>
      <c r="J1060" s="2" t="str">
        <f t="shared" si="244"/>
        <v>Employed</v>
      </c>
      <c r="K1060" s="2" t="str">
        <f t="shared" si="245"/>
        <v>Employed</v>
      </c>
      <c r="L1060" s="2" t="str">
        <f t="shared" si="246"/>
        <v>Employed</v>
      </c>
      <c r="M1060" s="5" t="s">
        <v>25</v>
      </c>
      <c r="N1060" s="2" t="str">
        <f t="shared" si="247"/>
        <v>Associate</v>
      </c>
      <c r="O1060" s="2" t="str">
        <f t="shared" si="248"/>
        <v>Associate</v>
      </c>
      <c r="Q1060" s="4">
        <f t="shared" si="249"/>
        <v>24695.307531380753</v>
      </c>
      <c r="R1060" s="18">
        <f t="shared" si="250"/>
        <v>0.52025169654042203</v>
      </c>
      <c r="S1060" s="18" t="str">
        <f t="shared" si="251"/>
        <v>Moderate Borrower</v>
      </c>
      <c r="T1060" s="3">
        <v>36</v>
      </c>
      <c r="U1060" s="3">
        <f t="shared" si="252"/>
        <v>36</v>
      </c>
      <c r="V1060" s="5" t="s">
        <v>22</v>
      </c>
      <c r="W1060" s="5" t="s">
        <v>30</v>
      </c>
      <c r="X1060" s="4">
        <v>353</v>
      </c>
      <c r="Y1060" s="18">
        <v>0.16083577499999999</v>
      </c>
      <c r="Z1060" s="5" t="s">
        <v>24</v>
      </c>
      <c r="AA1060" s="3">
        <v>25</v>
      </c>
      <c r="AB1060" s="4">
        <v>1579</v>
      </c>
      <c r="AC1060" s="4">
        <v>3955.666667</v>
      </c>
      <c r="AD1060" s="4" t="str">
        <f t="shared" si="253"/>
        <v>Low Income</v>
      </c>
      <c r="AE1060" s="4">
        <v>13667</v>
      </c>
      <c r="AF1060" s="18">
        <v>0.25626389100000002</v>
      </c>
      <c r="AG1060" s="3">
        <v>0</v>
      </c>
      <c r="AH1060" s="3">
        <v>51</v>
      </c>
      <c r="AI1060" s="2" t="str">
        <f t="shared" si="254"/>
        <v>Medium Risk</v>
      </c>
    </row>
    <row r="1061" spans="1:35" x14ac:dyDescent="0.25">
      <c r="A1061" s="6">
        <v>44160</v>
      </c>
      <c r="B1061" s="3">
        <v>35</v>
      </c>
      <c r="C1061" s="3" t="str">
        <f t="shared" si="240"/>
        <v>Mid</v>
      </c>
      <c r="D1061" s="4">
        <v>59020</v>
      </c>
      <c r="E1061" s="4">
        <f t="shared" si="241"/>
        <v>59020</v>
      </c>
      <c r="F1061" s="3">
        <v>620</v>
      </c>
      <c r="G1061" s="3">
        <f t="shared" si="242"/>
        <v>620</v>
      </c>
      <c r="H1061" s="3" t="str">
        <f t="shared" si="243"/>
        <v>Good</v>
      </c>
      <c r="J1061" s="2" t="str">
        <f t="shared" si="244"/>
        <v/>
      </c>
      <c r="K1061" s="2" t="str">
        <f t="shared" si="245"/>
        <v/>
      </c>
      <c r="L1061" s="2" t="str">
        <f t="shared" si="246"/>
        <v>Employed</v>
      </c>
      <c r="M1061" s="5" t="s">
        <v>29</v>
      </c>
      <c r="N1061" s="2" t="str">
        <f t="shared" si="247"/>
        <v>Bachelor</v>
      </c>
      <c r="O1061" s="2" t="str">
        <f t="shared" si="248"/>
        <v>Bachelor</v>
      </c>
      <c r="P1061" s="4">
        <v>15787</v>
      </c>
      <c r="Q1061" s="4">
        <f t="shared" si="249"/>
        <v>15787</v>
      </c>
      <c r="R1061" s="18">
        <f t="shared" si="250"/>
        <v>0.26748559810233818</v>
      </c>
      <c r="S1061" s="18" t="str">
        <f t="shared" si="251"/>
        <v>Conservative Borrower</v>
      </c>
      <c r="T1061" s="3">
        <v>24</v>
      </c>
      <c r="U1061" s="3">
        <f t="shared" si="252"/>
        <v>24</v>
      </c>
      <c r="V1061" s="5" t="s">
        <v>22</v>
      </c>
      <c r="W1061" s="5" t="s">
        <v>27</v>
      </c>
      <c r="X1061" s="4">
        <v>226</v>
      </c>
      <c r="Y1061" s="18">
        <v>0.225417747</v>
      </c>
      <c r="Z1061" s="5" t="s">
        <v>28</v>
      </c>
      <c r="AA1061" s="3">
        <v>20</v>
      </c>
      <c r="AB1061" s="4">
        <v>8376</v>
      </c>
      <c r="AC1061" s="4">
        <v>4918.3333329999996</v>
      </c>
      <c r="AD1061" s="4" t="str">
        <f t="shared" si="253"/>
        <v>Low Income</v>
      </c>
      <c r="AE1061" s="4">
        <v>68371</v>
      </c>
      <c r="AF1061" s="18">
        <v>0.19590180300000001</v>
      </c>
      <c r="AG1061" s="3">
        <v>1</v>
      </c>
      <c r="AH1061" s="3">
        <v>37.6</v>
      </c>
      <c r="AI1061" s="2" t="str">
        <f t="shared" si="254"/>
        <v>Low Risk</v>
      </c>
    </row>
    <row r="1062" spans="1:35" x14ac:dyDescent="0.25">
      <c r="A1062" s="6">
        <v>44161</v>
      </c>
      <c r="B1062" s="3">
        <v>49</v>
      </c>
      <c r="C1062" s="3" t="str">
        <f t="shared" si="240"/>
        <v>Senior</v>
      </c>
      <c r="D1062" s="4">
        <v>15000</v>
      </c>
      <c r="E1062" s="4">
        <f t="shared" si="241"/>
        <v>15000</v>
      </c>
      <c r="F1062" s="3">
        <v>625</v>
      </c>
      <c r="G1062" s="3">
        <f t="shared" si="242"/>
        <v>625</v>
      </c>
      <c r="H1062" s="3" t="str">
        <f t="shared" si="243"/>
        <v>Good</v>
      </c>
      <c r="J1062" s="2" t="str">
        <f t="shared" si="244"/>
        <v/>
      </c>
      <c r="K1062" s="2" t="str">
        <f t="shared" si="245"/>
        <v/>
      </c>
      <c r="L1062" s="2" t="str">
        <f t="shared" si="246"/>
        <v>Employed</v>
      </c>
      <c r="M1062" s="5" t="s">
        <v>29</v>
      </c>
      <c r="N1062" s="2" t="str">
        <f t="shared" si="247"/>
        <v>Bachelor</v>
      </c>
      <c r="O1062" s="2" t="str">
        <f t="shared" si="248"/>
        <v>Bachelor</v>
      </c>
      <c r="P1062" s="4">
        <v>21151</v>
      </c>
      <c r="Q1062" s="4">
        <f t="shared" si="249"/>
        <v>21151</v>
      </c>
      <c r="R1062" s="18">
        <f t="shared" si="250"/>
        <v>1.4100666666666666</v>
      </c>
      <c r="S1062" s="18" t="str">
        <f t="shared" si="251"/>
        <v>Aggressive Borrower</v>
      </c>
      <c r="T1062" s="3">
        <v>12</v>
      </c>
      <c r="U1062" s="3">
        <f t="shared" si="252"/>
        <v>12</v>
      </c>
      <c r="V1062" s="5" t="s">
        <v>22</v>
      </c>
      <c r="W1062" s="5" t="s">
        <v>30</v>
      </c>
      <c r="X1062" s="4">
        <v>753</v>
      </c>
      <c r="Y1062" s="18">
        <v>0.24996188699999999</v>
      </c>
      <c r="Z1062" s="5" t="s">
        <v>34</v>
      </c>
      <c r="AA1062" s="3">
        <v>23</v>
      </c>
      <c r="AB1062" s="4">
        <v>2768</v>
      </c>
      <c r="AC1062" s="4">
        <v>1250</v>
      </c>
      <c r="AD1062" s="4" t="str">
        <f t="shared" si="253"/>
        <v>Low Income</v>
      </c>
      <c r="AE1062" s="4">
        <v>44523</v>
      </c>
      <c r="AF1062" s="18">
        <v>0.16337032900000001</v>
      </c>
      <c r="AG1062" s="3">
        <v>0</v>
      </c>
      <c r="AH1062" s="3">
        <v>51</v>
      </c>
      <c r="AI1062" s="2" t="str">
        <f t="shared" si="254"/>
        <v>Medium Risk</v>
      </c>
    </row>
    <row r="1063" spans="1:35" x14ac:dyDescent="0.25">
      <c r="A1063" s="6">
        <v>44162</v>
      </c>
      <c r="B1063" s="3">
        <v>18</v>
      </c>
      <c r="C1063" s="3" t="str">
        <f t="shared" si="240"/>
        <v>Young</v>
      </c>
      <c r="D1063" s="4">
        <v>67967</v>
      </c>
      <c r="E1063" s="4">
        <f t="shared" si="241"/>
        <v>67967</v>
      </c>
      <c r="F1063" s="3">
        <v>533</v>
      </c>
      <c r="G1063" s="3">
        <f t="shared" si="242"/>
        <v>533</v>
      </c>
      <c r="H1063" s="3" t="str">
        <f t="shared" si="243"/>
        <v>Fair</v>
      </c>
      <c r="I1063" s="5" t="s">
        <v>20</v>
      </c>
      <c r="J1063" s="2" t="str">
        <f t="shared" si="244"/>
        <v>Employed</v>
      </c>
      <c r="K1063" s="2" t="str">
        <f t="shared" si="245"/>
        <v>Employed</v>
      </c>
      <c r="L1063" s="2" t="str">
        <f t="shared" si="246"/>
        <v>Employed</v>
      </c>
      <c r="M1063" s="5" t="s">
        <v>25</v>
      </c>
      <c r="N1063" s="2" t="str">
        <f t="shared" si="247"/>
        <v>Associate</v>
      </c>
      <c r="O1063" s="2" t="str">
        <f t="shared" si="248"/>
        <v>Associate</v>
      </c>
      <c r="P1063" s="4">
        <v>42996</v>
      </c>
      <c r="Q1063" s="4">
        <f t="shared" si="249"/>
        <v>42996</v>
      </c>
      <c r="R1063" s="18">
        <f t="shared" si="250"/>
        <v>0.63260111524710516</v>
      </c>
      <c r="S1063" s="18" t="str">
        <f t="shared" si="251"/>
        <v>Moderate Borrower</v>
      </c>
      <c r="T1063" s="3">
        <v>96</v>
      </c>
      <c r="U1063" s="3">
        <f t="shared" si="252"/>
        <v>96</v>
      </c>
      <c r="V1063" s="5" t="s">
        <v>44</v>
      </c>
      <c r="W1063" s="5" t="s">
        <v>30</v>
      </c>
      <c r="X1063" s="4">
        <v>268</v>
      </c>
      <c r="Y1063" s="18">
        <v>0.36537309200000001</v>
      </c>
      <c r="Z1063" s="5" t="s">
        <v>24</v>
      </c>
      <c r="AA1063" s="3">
        <v>22</v>
      </c>
      <c r="AB1063" s="4">
        <v>17991</v>
      </c>
      <c r="AC1063" s="4">
        <v>5663.9166670000004</v>
      </c>
      <c r="AD1063" s="4" t="str">
        <f t="shared" si="253"/>
        <v>Medium Income</v>
      </c>
      <c r="AE1063" s="4">
        <v>254149</v>
      </c>
      <c r="AF1063" s="18">
        <v>0.268440014</v>
      </c>
      <c r="AG1063" s="3">
        <v>0</v>
      </c>
      <c r="AH1063" s="3">
        <v>49</v>
      </c>
      <c r="AI1063" s="2" t="str">
        <f t="shared" si="254"/>
        <v>Medium Risk</v>
      </c>
    </row>
    <row r="1064" spans="1:35" x14ac:dyDescent="0.25">
      <c r="A1064" s="6">
        <v>44163</v>
      </c>
      <c r="B1064" s="3">
        <v>53</v>
      </c>
      <c r="C1064" s="3" t="str">
        <f t="shared" si="240"/>
        <v>Senior</v>
      </c>
      <c r="D1064" s="4">
        <v>39761</v>
      </c>
      <c r="E1064" s="4">
        <f t="shared" si="241"/>
        <v>39761</v>
      </c>
      <c r="F1064" s="3">
        <v>553</v>
      </c>
      <c r="G1064" s="3">
        <f t="shared" si="242"/>
        <v>553</v>
      </c>
      <c r="H1064" s="3" t="str">
        <f t="shared" si="243"/>
        <v>Good</v>
      </c>
      <c r="I1064" s="5" t="s">
        <v>20</v>
      </c>
      <c r="J1064" s="2" t="str">
        <f t="shared" si="244"/>
        <v>Employed</v>
      </c>
      <c r="K1064" s="2" t="str">
        <f t="shared" si="245"/>
        <v>Employed</v>
      </c>
      <c r="L1064" s="2" t="str">
        <f t="shared" si="246"/>
        <v>Employed</v>
      </c>
      <c r="M1064" s="5" t="s">
        <v>32</v>
      </c>
      <c r="N1064" s="2" t="str">
        <f t="shared" si="247"/>
        <v>High School</v>
      </c>
      <c r="O1064" s="2" t="str">
        <f t="shared" si="248"/>
        <v>High School</v>
      </c>
      <c r="Q1064" s="4">
        <f t="shared" si="249"/>
        <v>25183.596306068601</v>
      </c>
      <c r="R1064" s="18">
        <f t="shared" si="250"/>
        <v>0.63337431920898868</v>
      </c>
      <c r="S1064" s="18" t="str">
        <f t="shared" si="251"/>
        <v>Moderate Borrower</v>
      </c>
      <c r="T1064" s="3">
        <v>60</v>
      </c>
      <c r="U1064" s="3">
        <f t="shared" si="252"/>
        <v>60</v>
      </c>
      <c r="V1064" s="5" t="s">
        <v>44</v>
      </c>
      <c r="W1064" s="5" t="s">
        <v>27</v>
      </c>
      <c r="X1064" s="4">
        <v>271</v>
      </c>
      <c r="Y1064" s="18">
        <v>0.25740492599999998</v>
      </c>
      <c r="Z1064" s="5" t="s">
        <v>28</v>
      </c>
      <c r="AA1064" s="3">
        <v>25</v>
      </c>
      <c r="AB1064" s="4">
        <v>1526</v>
      </c>
      <c r="AC1064" s="4">
        <v>3313.416667</v>
      </c>
      <c r="AD1064" s="4" t="str">
        <f t="shared" si="253"/>
        <v>Low Income</v>
      </c>
      <c r="AE1064" s="4">
        <v>127207</v>
      </c>
      <c r="AF1064" s="18">
        <v>0.25138550700000001</v>
      </c>
      <c r="AG1064" s="3">
        <v>0</v>
      </c>
      <c r="AH1064" s="3">
        <v>60</v>
      </c>
      <c r="AI1064" s="2" t="str">
        <f t="shared" si="254"/>
        <v>High Risk</v>
      </c>
    </row>
    <row r="1065" spans="1:35" x14ac:dyDescent="0.25">
      <c r="A1065" s="6">
        <v>44164</v>
      </c>
      <c r="B1065" s="3">
        <v>19</v>
      </c>
      <c r="C1065" s="3" t="str">
        <f t="shared" si="240"/>
        <v>Young</v>
      </c>
      <c r="D1065" s="4">
        <v>49175</v>
      </c>
      <c r="E1065" s="4">
        <f t="shared" si="241"/>
        <v>49175</v>
      </c>
      <c r="F1065" s="3">
        <v>535</v>
      </c>
      <c r="G1065" s="3">
        <f t="shared" si="242"/>
        <v>535</v>
      </c>
      <c r="H1065" s="3" t="str">
        <f t="shared" si="243"/>
        <v>Fair</v>
      </c>
      <c r="I1065" s="5" t="s">
        <v>20</v>
      </c>
      <c r="J1065" s="2" t="str">
        <f t="shared" si="244"/>
        <v>Employed</v>
      </c>
      <c r="K1065" s="2" t="str">
        <f t="shared" si="245"/>
        <v>Employed</v>
      </c>
      <c r="L1065" s="2" t="str">
        <f t="shared" si="246"/>
        <v>Employed</v>
      </c>
      <c r="M1065" s="5" t="s">
        <v>25</v>
      </c>
      <c r="N1065" s="2" t="str">
        <f t="shared" si="247"/>
        <v>Associate</v>
      </c>
      <c r="O1065" s="2" t="str">
        <f t="shared" si="248"/>
        <v>Associate</v>
      </c>
      <c r="P1065" s="4">
        <v>28494</v>
      </c>
      <c r="Q1065" s="4">
        <f t="shared" si="249"/>
        <v>28494</v>
      </c>
      <c r="R1065" s="18">
        <f t="shared" si="250"/>
        <v>0.57944077275038131</v>
      </c>
      <c r="S1065" s="18" t="str">
        <f t="shared" si="251"/>
        <v>Moderate Borrower</v>
      </c>
      <c r="T1065" s="3">
        <v>48</v>
      </c>
      <c r="U1065" s="3">
        <f t="shared" si="252"/>
        <v>48</v>
      </c>
      <c r="V1065" s="5" t="s">
        <v>22</v>
      </c>
      <c r="W1065" s="5" t="s">
        <v>27</v>
      </c>
      <c r="X1065" s="4">
        <v>440</v>
      </c>
      <c r="Y1065" s="18">
        <v>9.7121397999999998E-2</v>
      </c>
      <c r="Z1065" s="5" t="s">
        <v>28</v>
      </c>
      <c r="AA1065" s="3">
        <v>22</v>
      </c>
      <c r="AB1065" s="4">
        <v>8483</v>
      </c>
      <c r="AC1065" s="4">
        <v>4097.9166670000004</v>
      </c>
      <c r="AD1065" s="4" t="str">
        <f t="shared" si="253"/>
        <v>Low Income</v>
      </c>
      <c r="AE1065" s="4">
        <v>3673</v>
      </c>
      <c r="AF1065" s="18">
        <v>0.22086197799999999</v>
      </c>
      <c r="AG1065" s="3">
        <v>0</v>
      </c>
      <c r="AH1065" s="3">
        <v>50</v>
      </c>
      <c r="AI1065" s="2" t="str">
        <f t="shared" si="254"/>
        <v>Medium Risk</v>
      </c>
    </row>
    <row r="1066" spans="1:35" x14ac:dyDescent="0.25">
      <c r="A1066" s="6">
        <v>44165</v>
      </c>
      <c r="B1066" s="3">
        <v>35</v>
      </c>
      <c r="C1066" s="3" t="str">
        <f t="shared" si="240"/>
        <v>Mid</v>
      </c>
      <c r="D1066" s="4">
        <v>122613</v>
      </c>
      <c r="E1066" s="4">
        <f t="shared" si="241"/>
        <v>122613</v>
      </c>
      <c r="F1066" s="3">
        <v>545</v>
      </c>
      <c r="G1066" s="3">
        <f t="shared" si="242"/>
        <v>545</v>
      </c>
      <c r="H1066" s="3" t="str">
        <f t="shared" si="243"/>
        <v>Fair</v>
      </c>
      <c r="I1066" s="5" t="s">
        <v>20</v>
      </c>
      <c r="J1066" s="2" t="str">
        <f t="shared" si="244"/>
        <v>Employed</v>
      </c>
      <c r="K1066" s="2" t="str">
        <f t="shared" si="245"/>
        <v>Employed</v>
      </c>
      <c r="L1066" s="2" t="str">
        <f t="shared" si="246"/>
        <v>Employed</v>
      </c>
      <c r="M1066" s="5" t="s">
        <v>32</v>
      </c>
      <c r="N1066" s="2" t="str">
        <f t="shared" si="247"/>
        <v>High School</v>
      </c>
      <c r="O1066" s="2" t="str">
        <f t="shared" si="248"/>
        <v>High School</v>
      </c>
      <c r="P1066" s="4">
        <v>22256</v>
      </c>
      <c r="Q1066" s="4">
        <f t="shared" si="249"/>
        <v>22256</v>
      </c>
      <c r="R1066" s="18">
        <f t="shared" si="250"/>
        <v>0.18151419506903835</v>
      </c>
      <c r="S1066" s="18" t="str">
        <f t="shared" si="251"/>
        <v>Conservative Borrower</v>
      </c>
      <c r="T1066" s="3">
        <v>96</v>
      </c>
      <c r="U1066" s="3">
        <f t="shared" si="252"/>
        <v>96</v>
      </c>
      <c r="V1066" s="5" t="s">
        <v>22</v>
      </c>
      <c r="W1066" s="5" t="s">
        <v>23</v>
      </c>
      <c r="X1066" s="4">
        <v>918</v>
      </c>
      <c r="Y1066" s="18">
        <v>0.28523936799999999</v>
      </c>
      <c r="Z1066" s="5" t="s">
        <v>38</v>
      </c>
      <c r="AA1066" s="3">
        <v>25</v>
      </c>
      <c r="AB1066" s="4">
        <v>4469</v>
      </c>
      <c r="AC1066" s="4">
        <v>10217.75</v>
      </c>
      <c r="AD1066" s="4" t="str">
        <f t="shared" si="253"/>
        <v>Medium Income</v>
      </c>
      <c r="AE1066" s="4">
        <v>131519</v>
      </c>
      <c r="AF1066" s="18">
        <v>0.31152319499999997</v>
      </c>
      <c r="AG1066" s="3">
        <v>0</v>
      </c>
      <c r="AH1066" s="3">
        <v>45</v>
      </c>
      <c r="AI1066" s="2" t="str">
        <f t="shared" si="254"/>
        <v>Medium Risk</v>
      </c>
    </row>
    <row r="1067" spans="1:35" x14ac:dyDescent="0.25">
      <c r="A1067" s="6">
        <v>44166</v>
      </c>
      <c r="B1067" s="3">
        <v>26</v>
      </c>
      <c r="C1067" s="3" t="str">
        <f t="shared" si="240"/>
        <v>Mid</v>
      </c>
      <c r="E1067" s="4">
        <f t="shared" si="241"/>
        <v>64115.000004000001</v>
      </c>
      <c r="F1067" s="3">
        <v>609</v>
      </c>
      <c r="G1067" s="3">
        <f t="shared" si="242"/>
        <v>609</v>
      </c>
      <c r="H1067" s="3" t="str">
        <f t="shared" si="243"/>
        <v>Good</v>
      </c>
      <c r="I1067" s="5" t="s">
        <v>20</v>
      </c>
      <c r="J1067" s="2" t="str">
        <f t="shared" si="244"/>
        <v>Employed</v>
      </c>
      <c r="K1067" s="2" t="str">
        <f t="shared" si="245"/>
        <v>Employed</v>
      </c>
      <c r="L1067" s="2" t="str">
        <f t="shared" si="246"/>
        <v>Employed</v>
      </c>
      <c r="M1067" s="5" t="s">
        <v>21</v>
      </c>
      <c r="N1067" s="2" t="str">
        <f t="shared" si="247"/>
        <v>Master</v>
      </c>
      <c r="O1067" s="2" t="str">
        <f t="shared" si="248"/>
        <v>Master</v>
      </c>
      <c r="Q1067" s="4">
        <f t="shared" si="249"/>
        <v>26155.335766423359</v>
      </c>
      <c r="R1067" s="18">
        <f t="shared" si="250"/>
        <v>0.40794409677597415</v>
      </c>
      <c r="S1067" s="18" t="str">
        <f t="shared" si="251"/>
        <v>Conservative Borrower</v>
      </c>
      <c r="U1067" s="3">
        <f t="shared" si="252"/>
        <v>51.067669172932334</v>
      </c>
      <c r="V1067" s="5" t="s">
        <v>35</v>
      </c>
      <c r="W1067" s="5" t="s">
        <v>30</v>
      </c>
      <c r="X1067" s="4">
        <v>319</v>
      </c>
      <c r="Y1067" s="18">
        <v>0.54135638699999999</v>
      </c>
      <c r="Z1067" s="5" t="s">
        <v>31</v>
      </c>
      <c r="AA1067" s="3">
        <v>28</v>
      </c>
      <c r="AB1067" s="4">
        <v>2177</v>
      </c>
      <c r="AC1067" s="4">
        <v>5342.9166670000004</v>
      </c>
      <c r="AD1067" s="4" t="str">
        <f t="shared" si="253"/>
        <v>Medium Income</v>
      </c>
      <c r="AE1067" s="4">
        <v>4377</v>
      </c>
      <c r="AF1067" s="18">
        <v>0.29755389300000001</v>
      </c>
      <c r="AG1067" s="3">
        <v>0</v>
      </c>
      <c r="AH1067" s="3">
        <v>55</v>
      </c>
      <c r="AI1067" s="2" t="str">
        <f t="shared" si="254"/>
        <v>High Risk</v>
      </c>
    </row>
    <row r="1068" spans="1:35" x14ac:dyDescent="0.25">
      <c r="A1068" s="6">
        <v>44167</v>
      </c>
      <c r="B1068" s="3">
        <v>24</v>
      </c>
      <c r="C1068" s="3" t="str">
        <f t="shared" si="240"/>
        <v>Young</v>
      </c>
      <c r="E1068" s="4">
        <f t="shared" si="241"/>
        <v>141563.00004000001</v>
      </c>
      <c r="F1068" s="3">
        <v>541</v>
      </c>
      <c r="G1068" s="3">
        <f t="shared" si="242"/>
        <v>541</v>
      </c>
      <c r="H1068" s="3" t="str">
        <f t="shared" si="243"/>
        <v>Fair</v>
      </c>
      <c r="I1068" s="5" t="s">
        <v>20</v>
      </c>
      <c r="J1068" s="2" t="str">
        <f t="shared" si="244"/>
        <v>Employed</v>
      </c>
      <c r="K1068" s="2" t="str">
        <f t="shared" si="245"/>
        <v>Employed</v>
      </c>
      <c r="L1068" s="2" t="str">
        <f t="shared" si="246"/>
        <v>Employed</v>
      </c>
      <c r="M1068" s="5" t="s">
        <v>25</v>
      </c>
      <c r="N1068" s="2" t="str">
        <f t="shared" si="247"/>
        <v>Associate</v>
      </c>
      <c r="O1068" s="2" t="str">
        <f t="shared" si="248"/>
        <v>Associate</v>
      </c>
      <c r="P1068" s="4">
        <v>8322</v>
      </c>
      <c r="Q1068" s="4">
        <f t="shared" si="249"/>
        <v>8322</v>
      </c>
      <c r="R1068" s="18">
        <f t="shared" si="250"/>
        <v>5.8786547315672441E-2</v>
      </c>
      <c r="S1068" s="18" t="str">
        <f t="shared" si="251"/>
        <v>Conservative Borrower</v>
      </c>
      <c r="U1068" s="3">
        <f t="shared" si="252"/>
        <v>55.032258064516128</v>
      </c>
      <c r="V1068" s="5" t="s">
        <v>35</v>
      </c>
      <c r="W1068" s="5" t="s">
        <v>27</v>
      </c>
      <c r="X1068" s="4">
        <v>574</v>
      </c>
      <c r="Y1068" s="18">
        <v>0.35765862999999998</v>
      </c>
      <c r="Z1068" s="5" t="s">
        <v>28</v>
      </c>
      <c r="AA1068" s="3">
        <v>21</v>
      </c>
      <c r="AB1068" s="4">
        <v>4809</v>
      </c>
      <c r="AC1068" s="4">
        <v>11796.916670000001</v>
      </c>
      <c r="AD1068" s="4" t="str">
        <f t="shared" si="253"/>
        <v>Medium Income</v>
      </c>
      <c r="AE1068" s="4">
        <v>170699</v>
      </c>
      <c r="AF1068" s="18">
        <v>0.248682292</v>
      </c>
      <c r="AG1068" s="3">
        <v>1</v>
      </c>
      <c r="AH1068" s="3">
        <v>40.799999999999997</v>
      </c>
      <c r="AI1068" s="2" t="str">
        <f t="shared" si="254"/>
        <v>Medium Risk</v>
      </c>
    </row>
    <row r="1069" spans="1:35" x14ac:dyDescent="0.25">
      <c r="A1069" s="6">
        <v>44168</v>
      </c>
      <c r="B1069" s="3">
        <v>53</v>
      </c>
      <c r="C1069" s="3" t="str">
        <f t="shared" si="240"/>
        <v>Senior</v>
      </c>
      <c r="D1069" s="4">
        <v>21627</v>
      </c>
      <c r="E1069" s="4">
        <f t="shared" si="241"/>
        <v>21627</v>
      </c>
      <c r="F1069" s="3">
        <v>559</v>
      </c>
      <c r="G1069" s="3">
        <f t="shared" si="242"/>
        <v>559</v>
      </c>
      <c r="H1069" s="3" t="str">
        <f t="shared" si="243"/>
        <v>Good</v>
      </c>
      <c r="I1069" s="5" t="s">
        <v>33</v>
      </c>
      <c r="J1069" s="2" t="str">
        <f t="shared" si="244"/>
        <v>Self-Employed</v>
      </c>
      <c r="K1069" s="2" t="str">
        <f t="shared" si="245"/>
        <v>Self-Employed</v>
      </c>
      <c r="L1069" s="2" t="str">
        <f t="shared" si="246"/>
        <v>Self-Employed</v>
      </c>
      <c r="M1069" s="5" t="s">
        <v>29</v>
      </c>
      <c r="N1069" s="2" t="str">
        <f t="shared" si="247"/>
        <v>Bachelor</v>
      </c>
      <c r="O1069" s="2" t="str">
        <f t="shared" si="248"/>
        <v>Bachelor</v>
      </c>
      <c r="P1069" s="4">
        <v>34898</v>
      </c>
      <c r="Q1069" s="4">
        <f t="shared" si="249"/>
        <v>34898</v>
      </c>
      <c r="R1069" s="18">
        <f t="shared" si="250"/>
        <v>1.6136311092615712</v>
      </c>
      <c r="S1069" s="18" t="str">
        <f t="shared" si="251"/>
        <v>Aggressive Borrower</v>
      </c>
      <c r="T1069" s="3">
        <v>60</v>
      </c>
      <c r="U1069" s="3">
        <f t="shared" si="252"/>
        <v>60</v>
      </c>
      <c r="V1069" s="5" t="s">
        <v>22</v>
      </c>
      <c r="W1069" s="5" t="s">
        <v>30</v>
      </c>
      <c r="X1069" s="4">
        <v>405</v>
      </c>
      <c r="Y1069" s="18">
        <v>0.39704887799999999</v>
      </c>
      <c r="Z1069" s="5" t="s">
        <v>38</v>
      </c>
      <c r="AA1069" s="3">
        <v>23</v>
      </c>
      <c r="AB1069" s="4">
        <v>1404</v>
      </c>
      <c r="AC1069" s="4">
        <v>1802.25</v>
      </c>
      <c r="AD1069" s="4" t="str">
        <f t="shared" si="253"/>
        <v>Low Income</v>
      </c>
      <c r="AE1069" s="4">
        <v>46498</v>
      </c>
      <c r="AF1069" s="18">
        <v>0.25968770800000002</v>
      </c>
      <c r="AG1069" s="3">
        <v>0</v>
      </c>
      <c r="AH1069" s="3">
        <v>59</v>
      </c>
      <c r="AI1069" s="2" t="str">
        <f t="shared" si="254"/>
        <v>High Risk</v>
      </c>
    </row>
    <row r="1070" spans="1:35" x14ac:dyDescent="0.25">
      <c r="A1070" s="6">
        <v>44169</v>
      </c>
      <c r="B1070" s="3">
        <v>34</v>
      </c>
      <c r="C1070" s="3" t="str">
        <f t="shared" si="240"/>
        <v>Mid</v>
      </c>
      <c r="D1070" s="4">
        <v>33267</v>
      </c>
      <c r="E1070" s="4">
        <f t="shared" si="241"/>
        <v>33267</v>
      </c>
      <c r="F1070" s="3">
        <v>578</v>
      </c>
      <c r="G1070" s="3">
        <f t="shared" si="242"/>
        <v>578</v>
      </c>
      <c r="H1070" s="3" t="str">
        <f t="shared" si="243"/>
        <v>Good</v>
      </c>
      <c r="I1070" s="5" t="s">
        <v>20</v>
      </c>
      <c r="J1070" s="2" t="str">
        <f t="shared" si="244"/>
        <v>Employed</v>
      </c>
      <c r="K1070" s="2" t="str">
        <f t="shared" si="245"/>
        <v>Employed</v>
      </c>
      <c r="L1070" s="2" t="str">
        <f t="shared" si="246"/>
        <v>Employed</v>
      </c>
      <c r="N1070" s="2" t="str">
        <f t="shared" si="247"/>
        <v/>
      </c>
      <c r="O1070" s="2" t="str">
        <f t="shared" si="248"/>
        <v>Bachelor</v>
      </c>
      <c r="P1070" s="4">
        <v>18965</v>
      </c>
      <c r="Q1070" s="4">
        <f t="shared" si="249"/>
        <v>18965</v>
      </c>
      <c r="R1070" s="18">
        <f t="shared" si="250"/>
        <v>0.57008446809150204</v>
      </c>
      <c r="S1070" s="18" t="str">
        <f t="shared" si="251"/>
        <v>Moderate Borrower</v>
      </c>
      <c r="T1070" s="3">
        <v>36</v>
      </c>
      <c r="U1070" s="3">
        <f t="shared" si="252"/>
        <v>36</v>
      </c>
      <c r="V1070" s="5" t="s">
        <v>22</v>
      </c>
      <c r="W1070" s="5" t="s">
        <v>27</v>
      </c>
      <c r="X1070" s="4">
        <v>226</v>
      </c>
      <c r="Y1070" s="18">
        <v>0.34525408600000002</v>
      </c>
      <c r="Z1070" s="5" t="s">
        <v>24</v>
      </c>
      <c r="AA1070" s="3">
        <v>36</v>
      </c>
      <c r="AB1070" s="4">
        <v>3551</v>
      </c>
      <c r="AC1070" s="4">
        <v>2772.25</v>
      </c>
      <c r="AD1070" s="4" t="str">
        <f t="shared" si="253"/>
        <v>Low Income</v>
      </c>
      <c r="AE1070" s="4">
        <v>204128</v>
      </c>
      <c r="AF1070" s="18">
        <v>0.22233167600000001</v>
      </c>
      <c r="AG1070" s="3">
        <v>0</v>
      </c>
      <c r="AH1070" s="3">
        <v>50</v>
      </c>
      <c r="AI1070" s="2" t="str">
        <f t="shared" si="254"/>
        <v>Medium Risk</v>
      </c>
    </row>
    <row r="1071" spans="1:35" x14ac:dyDescent="0.25">
      <c r="A1071" s="6">
        <v>44170</v>
      </c>
      <c r="B1071" s="3">
        <v>44</v>
      </c>
      <c r="C1071" s="3" t="str">
        <f t="shared" si="240"/>
        <v>Senior</v>
      </c>
      <c r="D1071" s="4">
        <v>16035</v>
      </c>
      <c r="E1071" s="4">
        <f t="shared" si="241"/>
        <v>16035</v>
      </c>
      <c r="F1071" s="3">
        <v>594</v>
      </c>
      <c r="G1071" s="3">
        <f t="shared" si="242"/>
        <v>594</v>
      </c>
      <c r="H1071" s="3" t="str">
        <f t="shared" si="243"/>
        <v>Good</v>
      </c>
      <c r="I1071" s="5" t="s">
        <v>20</v>
      </c>
      <c r="J1071" s="2" t="str">
        <f t="shared" si="244"/>
        <v>Employed</v>
      </c>
      <c r="K1071" s="2" t="str">
        <f t="shared" si="245"/>
        <v>Employed</v>
      </c>
      <c r="L1071" s="2" t="str">
        <f t="shared" si="246"/>
        <v>Employed</v>
      </c>
      <c r="M1071" s="5" t="s">
        <v>29</v>
      </c>
      <c r="N1071" s="2" t="str">
        <f t="shared" si="247"/>
        <v>Bachelor</v>
      </c>
      <c r="O1071" s="2" t="str">
        <f t="shared" si="248"/>
        <v>Bachelor</v>
      </c>
      <c r="P1071" s="4">
        <v>32981</v>
      </c>
      <c r="Q1071" s="4">
        <f t="shared" si="249"/>
        <v>32981</v>
      </c>
      <c r="R1071" s="18">
        <f t="shared" si="250"/>
        <v>2.0568132210788899</v>
      </c>
      <c r="S1071" s="18" t="str">
        <f t="shared" si="251"/>
        <v>Aggressive Borrower</v>
      </c>
      <c r="T1071" s="3">
        <v>24</v>
      </c>
      <c r="U1071" s="3">
        <f t="shared" si="252"/>
        <v>24</v>
      </c>
      <c r="V1071" s="5" t="s">
        <v>26</v>
      </c>
      <c r="W1071" s="5" t="s">
        <v>23</v>
      </c>
      <c r="X1071" s="4">
        <v>315</v>
      </c>
      <c r="Y1071" s="18">
        <v>0.62649486200000004</v>
      </c>
      <c r="Z1071" s="5" t="s">
        <v>38</v>
      </c>
      <c r="AA1071" s="3">
        <v>27</v>
      </c>
      <c r="AB1071" s="4">
        <v>1710</v>
      </c>
      <c r="AC1071" s="4">
        <v>1336.25</v>
      </c>
      <c r="AD1071" s="4" t="str">
        <f t="shared" si="253"/>
        <v>Low Income</v>
      </c>
      <c r="AE1071" s="4">
        <v>25723</v>
      </c>
      <c r="AF1071" s="18">
        <v>0.18647772000000001</v>
      </c>
      <c r="AG1071" s="3">
        <v>0</v>
      </c>
      <c r="AH1071" s="3">
        <v>62</v>
      </c>
      <c r="AI1071" s="2" t="str">
        <f t="shared" si="254"/>
        <v>High Risk</v>
      </c>
    </row>
    <row r="1072" spans="1:35" x14ac:dyDescent="0.25">
      <c r="A1072" s="6">
        <v>44171</v>
      </c>
      <c r="B1072" s="3">
        <v>39</v>
      </c>
      <c r="C1072" s="3" t="str">
        <f t="shared" si="240"/>
        <v>Mid</v>
      </c>
      <c r="D1072" s="4">
        <v>56407</v>
      </c>
      <c r="E1072" s="4">
        <f t="shared" si="241"/>
        <v>56407</v>
      </c>
      <c r="F1072" s="3">
        <v>614</v>
      </c>
      <c r="G1072" s="3">
        <f t="shared" si="242"/>
        <v>614</v>
      </c>
      <c r="H1072" s="3" t="str">
        <f t="shared" si="243"/>
        <v>Good</v>
      </c>
      <c r="J1072" s="2" t="str">
        <f t="shared" si="244"/>
        <v/>
      </c>
      <c r="K1072" s="2" t="str">
        <f t="shared" si="245"/>
        <v/>
      </c>
      <c r="L1072" s="2" t="str">
        <f t="shared" si="246"/>
        <v>Employed</v>
      </c>
      <c r="M1072" s="5" t="s">
        <v>29</v>
      </c>
      <c r="N1072" s="2" t="str">
        <f t="shared" si="247"/>
        <v>Bachelor</v>
      </c>
      <c r="O1072" s="2" t="str">
        <f t="shared" si="248"/>
        <v>Bachelor</v>
      </c>
      <c r="P1072" s="4">
        <v>26956</v>
      </c>
      <c r="Q1072" s="4">
        <f t="shared" si="249"/>
        <v>26956</v>
      </c>
      <c r="R1072" s="18">
        <f t="shared" si="250"/>
        <v>0.47788395057351041</v>
      </c>
      <c r="S1072" s="18" t="str">
        <f t="shared" si="251"/>
        <v>Conservative Borrower</v>
      </c>
      <c r="T1072" s="3">
        <v>36</v>
      </c>
      <c r="U1072" s="3">
        <f t="shared" si="252"/>
        <v>36</v>
      </c>
      <c r="V1072" s="5" t="s">
        <v>26</v>
      </c>
      <c r="W1072" s="5" t="s">
        <v>34</v>
      </c>
      <c r="X1072" s="4">
        <v>840</v>
      </c>
      <c r="Y1072" s="18">
        <v>0.173111242</v>
      </c>
      <c r="Z1072" s="5" t="s">
        <v>24</v>
      </c>
      <c r="AA1072" s="3">
        <v>21</v>
      </c>
      <c r="AB1072" s="4">
        <v>5415</v>
      </c>
      <c r="AC1072" s="4">
        <v>4700.5833329999996</v>
      </c>
      <c r="AD1072" s="4" t="str">
        <f t="shared" si="253"/>
        <v>Low Income</v>
      </c>
      <c r="AE1072" s="4">
        <v>202369</v>
      </c>
      <c r="AF1072" s="18">
        <v>0.215424211</v>
      </c>
      <c r="AG1072" s="3">
        <v>0</v>
      </c>
      <c r="AH1072" s="3">
        <v>43</v>
      </c>
      <c r="AI1072" s="2" t="str">
        <f t="shared" si="254"/>
        <v>Medium Risk</v>
      </c>
    </row>
    <row r="1073" spans="1:35" x14ac:dyDescent="0.25">
      <c r="A1073" s="6">
        <v>44172</v>
      </c>
      <c r="B1073" s="3">
        <v>45</v>
      </c>
      <c r="C1073" s="3" t="str">
        <f t="shared" si="240"/>
        <v>Senior</v>
      </c>
      <c r="D1073" s="4">
        <v>53290</v>
      </c>
      <c r="E1073" s="4">
        <f t="shared" si="241"/>
        <v>53290</v>
      </c>
      <c r="F1073" s="3">
        <v>499</v>
      </c>
      <c r="G1073" s="3">
        <f t="shared" si="242"/>
        <v>499</v>
      </c>
      <c r="H1073" s="3" t="str">
        <f t="shared" si="243"/>
        <v>Fair</v>
      </c>
      <c r="I1073" s="5" t="s">
        <v>20</v>
      </c>
      <c r="J1073" s="2" t="str">
        <f t="shared" si="244"/>
        <v>Employed</v>
      </c>
      <c r="K1073" s="2" t="str">
        <f t="shared" si="245"/>
        <v>Employed</v>
      </c>
      <c r="L1073" s="2" t="str">
        <f t="shared" si="246"/>
        <v>Employed</v>
      </c>
      <c r="M1073" s="5" t="s">
        <v>32</v>
      </c>
      <c r="N1073" s="2" t="str">
        <f t="shared" si="247"/>
        <v>High School</v>
      </c>
      <c r="O1073" s="2" t="str">
        <f t="shared" si="248"/>
        <v>High School</v>
      </c>
      <c r="P1073" s="4">
        <v>21303</v>
      </c>
      <c r="Q1073" s="4">
        <f t="shared" si="249"/>
        <v>21303</v>
      </c>
      <c r="R1073" s="18">
        <f t="shared" si="250"/>
        <v>0.39975605179208107</v>
      </c>
      <c r="S1073" s="18" t="str">
        <f t="shared" si="251"/>
        <v>Conservative Borrower</v>
      </c>
      <c r="T1073" s="3">
        <v>108</v>
      </c>
      <c r="U1073" s="3">
        <f t="shared" si="252"/>
        <v>108</v>
      </c>
      <c r="V1073" s="5" t="s">
        <v>35</v>
      </c>
      <c r="W1073" s="5" t="s">
        <v>30</v>
      </c>
      <c r="X1073" s="4">
        <v>438</v>
      </c>
      <c r="Y1073" s="18">
        <v>0.24640304499999999</v>
      </c>
      <c r="Z1073" s="5" t="s">
        <v>31</v>
      </c>
      <c r="AA1073" s="3">
        <v>25</v>
      </c>
      <c r="AB1073" s="4">
        <v>3851</v>
      </c>
      <c r="AC1073" s="4">
        <v>4440.8333329999996</v>
      </c>
      <c r="AD1073" s="4" t="str">
        <f t="shared" si="253"/>
        <v>Low Income</v>
      </c>
      <c r="AE1073" s="4">
        <v>81821</v>
      </c>
      <c r="AF1073" s="18">
        <v>0.28099450999999998</v>
      </c>
      <c r="AG1073" s="3">
        <v>0</v>
      </c>
      <c r="AH1073" s="3">
        <v>49</v>
      </c>
      <c r="AI1073" s="2" t="str">
        <f t="shared" si="254"/>
        <v>Medium Risk</v>
      </c>
    </row>
    <row r="1074" spans="1:35" x14ac:dyDescent="0.25">
      <c r="A1074" s="6">
        <v>44173</v>
      </c>
      <c r="B1074" s="3">
        <v>40</v>
      </c>
      <c r="C1074" s="3" t="str">
        <f t="shared" si="240"/>
        <v>Senior</v>
      </c>
      <c r="D1074" s="4">
        <v>28284</v>
      </c>
      <c r="E1074" s="4">
        <f t="shared" si="241"/>
        <v>28284</v>
      </c>
      <c r="F1074" s="3">
        <v>513</v>
      </c>
      <c r="G1074" s="3">
        <f t="shared" si="242"/>
        <v>513</v>
      </c>
      <c r="H1074" s="3" t="str">
        <f t="shared" si="243"/>
        <v>Fair</v>
      </c>
      <c r="I1074" s="5" t="s">
        <v>20</v>
      </c>
      <c r="J1074" s="2" t="str">
        <f t="shared" si="244"/>
        <v>Employed</v>
      </c>
      <c r="K1074" s="2" t="str">
        <f t="shared" si="245"/>
        <v>Employed</v>
      </c>
      <c r="L1074" s="2" t="str">
        <f t="shared" si="246"/>
        <v>Employed</v>
      </c>
      <c r="M1074" s="5" t="s">
        <v>29</v>
      </c>
      <c r="N1074" s="2" t="str">
        <f t="shared" si="247"/>
        <v>Bachelor</v>
      </c>
      <c r="O1074" s="2" t="str">
        <f t="shared" si="248"/>
        <v>Bachelor</v>
      </c>
      <c r="P1074" s="4">
        <v>21327</v>
      </c>
      <c r="Q1074" s="4">
        <f t="shared" si="249"/>
        <v>21327</v>
      </c>
      <c r="R1074" s="18">
        <f t="shared" si="250"/>
        <v>0.75403054730589736</v>
      </c>
      <c r="S1074" s="18" t="str">
        <f t="shared" si="251"/>
        <v>Moderate Borrower</v>
      </c>
      <c r="T1074" s="3">
        <v>36</v>
      </c>
      <c r="U1074" s="3">
        <f t="shared" si="252"/>
        <v>36</v>
      </c>
      <c r="V1074" s="5" t="s">
        <v>22</v>
      </c>
      <c r="W1074" s="5" t="s">
        <v>27</v>
      </c>
      <c r="X1074" s="4">
        <v>1055</v>
      </c>
      <c r="Y1074" s="18">
        <v>0.35650154299999998</v>
      </c>
      <c r="Z1074" s="5" t="s">
        <v>31</v>
      </c>
      <c r="AA1074" s="3">
        <v>21</v>
      </c>
      <c r="AB1074" s="4">
        <v>3767</v>
      </c>
      <c r="AC1074" s="4">
        <v>2357</v>
      </c>
      <c r="AD1074" s="4" t="str">
        <f t="shared" si="253"/>
        <v>Low Income</v>
      </c>
      <c r="AE1074" s="4">
        <v>15255</v>
      </c>
      <c r="AF1074" s="18">
        <v>0.27757282700000002</v>
      </c>
      <c r="AG1074" s="3">
        <v>0</v>
      </c>
      <c r="AH1074" s="3">
        <v>55</v>
      </c>
      <c r="AI1074" s="2" t="str">
        <f t="shared" si="254"/>
        <v>High Risk</v>
      </c>
    </row>
    <row r="1075" spans="1:35" x14ac:dyDescent="0.25">
      <c r="A1075" s="6">
        <v>44174</v>
      </c>
      <c r="B1075" s="3">
        <v>24</v>
      </c>
      <c r="C1075" s="3" t="str">
        <f t="shared" si="240"/>
        <v>Young</v>
      </c>
      <c r="D1075" s="4">
        <v>124114</v>
      </c>
      <c r="E1075" s="4">
        <f t="shared" si="241"/>
        <v>124114</v>
      </c>
      <c r="F1075" s="3">
        <v>578</v>
      </c>
      <c r="G1075" s="3">
        <f t="shared" si="242"/>
        <v>578</v>
      </c>
      <c r="H1075" s="3" t="str">
        <f t="shared" si="243"/>
        <v>Good</v>
      </c>
      <c r="I1075" s="5" t="s">
        <v>20</v>
      </c>
      <c r="J1075" s="2" t="str">
        <f t="shared" si="244"/>
        <v>Employed</v>
      </c>
      <c r="K1075" s="2" t="str">
        <f t="shared" si="245"/>
        <v>Employed</v>
      </c>
      <c r="L1075" s="2" t="str">
        <f t="shared" si="246"/>
        <v>Employed</v>
      </c>
      <c r="M1075" s="5" t="s">
        <v>32</v>
      </c>
      <c r="N1075" s="2" t="str">
        <f t="shared" si="247"/>
        <v>High School</v>
      </c>
      <c r="O1075" s="2" t="str">
        <f t="shared" si="248"/>
        <v>High School</v>
      </c>
      <c r="P1075" s="4">
        <v>25586</v>
      </c>
      <c r="Q1075" s="4">
        <f t="shared" si="249"/>
        <v>25586</v>
      </c>
      <c r="R1075" s="18">
        <f t="shared" si="250"/>
        <v>0.20614918542630162</v>
      </c>
      <c r="S1075" s="18" t="str">
        <f t="shared" si="251"/>
        <v>Conservative Borrower</v>
      </c>
      <c r="T1075" s="3">
        <v>36</v>
      </c>
      <c r="U1075" s="3">
        <f t="shared" si="252"/>
        <v>36</v>
      </c>
      <c r="V1075" s="5" t="s">
        <v>26</v>
      </c>
      <c r="W1075" s="5" t="s">
        <v>27</v>
      </c>
      <c r="X1075" s="4">
        <v>549</v>
      </c>
      <c r="Y1075" s="18">
        <v>0.32105655599999999</v>
      </c>
      <c r="Z1075" s="5" t="s">
        <v>34</v>
      </c>
      <c r="AA1075" s="3">
        <v>24</v>
      </c>
      <c r="AB1075" s="4">
        <v>11289</v>
      </c>
      <c r="AC1075" s="4">
        <v>10342.833329999999</v>
      </c>
      <c r="AD1075" s="4" t="str">
        <f t="shared" si="253"/>
        <v>Medium Income</v>
      </c>
      <c r="AE1075" s="4">
        <v>261925</v>
      </c>
      <c r="AF1075" s="18">
        <v>0.22454547599999999</v>
      </c>
      <c r="AG1075" s="3">
        <v>1</v>
      </c>
      <c r="AH1075" s="3">
        <v>36.799999999999997</v>
      </c>
      <c r="AI1075" s="2" t="str">
        <f t="shared" si="254"/>
        <v>Low Risk</v>
      </c>
    </row>
    <row r="1076" spans="1:35" x14ac:dyDescent="0.25">
      <c r="A1076" s="6">
        <v>44175</v>
      </c>
      <c r="B1076" s="3">
        <v>51</v>
      </c>
      <c r="C1076" s="3" t="str">
        <f t="shared" si="240"/>
        <v>Senior</v>
      </c>
      <c r="D1076" s="4">
        <v>37463</v>
      </c>
      <c r="E1076" s="4">
        <f t="shared" si="241"/>
        <v>37463</v>
      </c>
      <c r="F1076" s="3">
        <v>601</v>
      </c>
      <c r="G1076" s="3">
        <f t="shared" si="242"/>
        <v>601</v>
      </c>
      <c r="H1076" s="3" t="str">
        <f t="shared" si="243"/>
        <v>Good</v>
      </c>
      <c r="I1076" s="5" t="s">
        <v>20</v>
      </c>
      <c r="J1076" s="2" t="str">
        <f t="shared" si="244"/>
        <v>Employed</v>
      </c>
      <c r="K1076" s="2" t="str">
        <f t="shared" si="245"/>
        <v>Employed</v>
      </c>
      <c r="L1076" s="2" t="str">
        <f t="shared" si="246"/>
        <v>Employed</v>
      </c>
      <c r="M1076" s="5" t="s">
        <v>25</v>
      </c>
      <c r="N1076" s="2" t="str">
        <f t="shared" si="247"/>
        <v>Associate</v>
      </c>
      <c r="O1076" s="2" t="str">
        <f t="shared" si="248"/>
        <v>Associate</v>
      </c>
      <c r="P1076" s="4">
        <v>12266</v>
      </c>
      <c r="Q1076" s="4">
        <f t="shared" si="249"/>
        <v>12266</v>
      </c>
      <c r="R1076" s="18">
        <f t="shared" si="250"/>
        <v>0.32741638416571017</v>
      </c>
      <c r="S1076" s="18" t="str">
        <f t="shared" si="251"/>
        <v>Conservative Borrower</v>
      </c>
      <c r="T1076" s="3">
        <v>60</v>
      </c>
      <c r="U1076" s="3">
        <f t="shared" si="252"/>
        <v>60</v>
      </c>
      <c r="V1076" s="5" t="s">
        <v>22</v>
      </c>
      <c r="W1076" s="5" t="s">
        <v>30</v>
      </c>
      <c r="X1076" s="4">
        <v>143</v>
      </c>
      <c r="Y1076" s="18">
        <v>0.13079027400000001</v>
      </c>
      <c r="Z1076" s="5" t="s">
        <v>24</v>
      </c>
      <c r="AA1076" s="3">
        <v>23</v>
      </c>
      <c r="AB1076" s="4">
        <v>6427</v>
      </c>
      <c r="AC1076" s="4">
        <v>3121.916667</v>
      </c>
      <c r="AD1076" s="4" t="str">
        <f t="shared" si="253"/>
        <v>Low Income</v>
      </c>
      <c r="AE1076" s="4">
        <v>39738</v>
      </c>
      <c r="AF1076" s="18">
        <v>0.197825747</v>
      </c>
      <c r="AG1076" s="3">
        <v>0</v>
      </c>
      <c r="AH1076" s="3">
        <v>48</v>
      </c>
      <c r="AI1076" s="2" t="str">
        <f t="shared" si="254"/>
        <v>Medium Risk</v>
      </c>
    </row>
    <row r="1077" spans="1:35" x14ac:dyDescent="0.25">
      <c r="A1077" s="6">
        <v>44176</v>
      </c>
      <c r="B1077" s="3">
        <v>34</v>
      </c>
      <c r="C1077" s="3" t="str">
        <f t="shared" si="240"/>
        <v>Mid</v>
      </c>
      <c r="D1077" s="4">
        <v>15000</v>
      </c>
      <c r="E1077" s="4">
        <f t="shared" si="241"/>
        <v>15000</v>
      </c>
      <c r="F1077" s="3">
        <v>528</v>
      </c>
      <c r="G1077" s="3">
        <f t="shared" si="242"/>
        <v>528</v>
      </c>
      <c r="H1077" s="3" t="str">
        <f t="shared" si="243"/>
        <v>Fair</v>
      </c>
      <c r="I1077" s="5" t="s">
        <v>20</v>
      </c>
      <c r="J1077" s="2" t="str">
        <f t="shared" si="244"/>
        <v>Employed</v>
      </c>
      <c r="K1077" s="2" t="str">
        <f t="shared" si="245"/>
        <v>Employed</v>
      </c>
      <c r="L1077" s="2" t="str">
        <f t="shared" si="246"/>
        <v>Employed</v>
      </c>
      <c r="M1077" s="5" t="s">
        <v>29</v>
      </c>
      <c r="N1077" s="2" t="str">
        <f t="shared" si="247"/>
        <v>Bachelor</v>
      </c>
      <c r="O1077" s="2" t="str">
        <f t="shared" si="248"/>
        <v>Bachelor</v>
      </c>
      <c r="P1077" s="4">
        <v>16500</v>
      </c>
      <c r="Q1077" s="4">
        <f t="shared" si="249"/>
        <v>16500</v>
      </c>
      <c r="R1077" s="18">
        <f t="shared" si="250"/>
        <v>1.1000000000000001</v>
      </c>
      <c r="S1077" s="18" t="str">
        <f t="shared" si="251"/>
        <v>Aggressive Borrower</v>
      </c>
      <c r="T1077" s="3">
        <v>36</v>
      </c>
      <c r="U1077" s="3">
        <f t="shared" si="252"/>
        <v>36</v>
      </c>
      <c r="V1077" s="5" t="s">
        <v>22</v>
      </c>
      <c r="W1077" s="5" t="s">
        <v>23</v>
      </c>
      <c r="X1077" s="4">
        <v>532</v>
      </c>
      <c r="Y1077" s="18">
        <v>0.48167289499999999</v>
      </c>
      <c r="Z1077" s="5" t="s">
        <v>38</v>
      </c>
      <c r="AA1077" s="3">
        <v>26</v>
      </c>
      <c r="AB1077" s="4">
        <v>1762</v>
      </c>
      <c r="AC1077" s="4">
        <v>1250</v>
      </c>
      <c r="AD1077" s="4" t="str">
        <f t="shared" si="253"/>
        <v>Low Income</v>
      </c>
      <c r="AE1077" s="4">
        <v>79078</v>
      </c>
      <c r="AF1077" s="18">
        <v>0.23483337000000001</v>
      </c>
      <c r="AG1077" s="3">
        <v>0</v>
      </c>
      <c r="AH1077" s="3">
        <v>55</v>
      </c>
      <c r="AI1077" s="2" t="str">
        <f t="shared" si="254"/>
        <v>High Risk</v>
      </c>
    </row>
    <row r="1078" spans="1:35" x14ac:dyDescent="0.25">
      <c r="A1078" s="6">
        <v>44177</v>
      </c>
      <c r="B1078" s="3">
        <v>21</v>
      </c>
      <c r="C1078" s="3" t="str">
        <f t="shared" si="240"/>
        <v>Young</v>
      </c>
      <c r="D1078" s="4">
        <v>58111</v>
      </c>
      <c r="E1078" s="4">
        <f t="shared" si="241"/>
        <v>58111</v>
      </c>
      <c r="F1078" s="3">
        <v>548</v>
      </c>
      <c r="G1078" s="3">
        <f t="shared" si="242"/>
        <v>548</v>
      </c>
      <c r="H1078" s="3" t="str">
        <f t="shared" si="243"/>
        <v>Fair</v>
      </c>
      <c r="I1078" s="5" t="s">
        <v>20</v>
      </c>
      <c r="J1078" s="2" t="str">
        <f t="shared" si="244"/>
        <v>Employed</v>
      </c>
      <c r="K1078" s="2" t="str">
        <f t="shared" si="245"/>
        <v>Employed</v>
      </c>
      <c r="L1078" s="2" t="str">
        <f t="shared" si="246"/>
        <v>Employed</v>
      </c>
      <c r="N1078" s="2" t="str">
        <f t="shared" si="247"/>
        <v/>
      </c>
      <c r="O1078" s="2" t="str">
        <f t="shared" si="248"/>
        <v>Bachelor</v>
      </c>
      <c r="P1078" s="4">
        <v>12774</v>
      </c>
      <c r="Q1078" s="4">
        <f t="shared" si="249"/>
        <v>12774</v>
      </c>
      <c r="R1078" s="18">
        <f t="shared" si="250"/>
        <v>0.2198206879936673</v>
      </c>
      <c r="S1078" s="18" t="str">
        <f t="shared" si="251"/>
        <v>Conservative Borrower</v>
      </c>
      <c r="T1078" s="3">
        <v>48</v>
      </c>
      <c r="U1078" s="3">
        <f t="shared" si="252"/>
        <v>48</v>
      </c>
      <c r="V1078" s="5" t="s">
        <v>22</v>
      </c>
      <c r="W1078" s="5" t="s">
        <v>30</v>
      </c>
      <c r="X1078" s="4">
        <v>536</v>
      </c>
      <c r="Y1078" s="18">
        <v>0.45929660300000003</v>
      </c>
      <c r="Z1078" s="5" t="s">
        <v>38</v>
      </c>
      <c r="AA1078" s="3">
        <v>15</v>
      </c>
      <c r="AB1078" s="4">
        <v>1936</v>
      </c>
      <c r="AC1078" s="4">
        <v>4842.5833329999996</v>
      </c>
      <c r="AD1078" s="4" t="str">
        <f t="shared" si="253"/>
        <v>Low Income</v>
      </c>
      <c r="AE1078" s="4">
        <v>159927</v>
      </c>
      <c r="AF1078" s="18">
        <v>0.21607452199999999</v>
      </c>
      <c r="AG1078" s="3">
        <v>1</v>
      </c>
      <c r="AH1078" s="3">
        <v>40.799999999999997</v>
      </c>
      <c r="AI1078" s="2" t="str">
        <f t="shared" si="254"/>
        <v>Medium Risk</v>
      </c>
    </row>
    <row r="1079" spans="1:35" x14ac:dyDescent="0.25">
      <c r="A1079" s="6">
        <v>44178</v>
      </c>
      <c r="B1079" s="3">
        <v>34</v>
      </c>
      <c r="C1079" s="3" t="str">
        <f t="shared" si="240"/>
        <v>Mid</v>
      </c>
      <c r="D1079" s="4">
        <v>72122</v>
      </c>
      <c r="E1079" s="4">
        <f t="shared" si="241"/>
        <v>72122</v>
      </c>
      <c r="F1079" s="3">
        <v>572</v>
      </c>
      <c r="G1079" s="3">
        <f t="shared" si="242"/>
        <v>572</v>
      </c>
      <c r="H1079" s="3" t="str">
        <f t="shared" si="243"/>
        <v>Good</v>
      </c>
      <c r="I1079" s="5" t="s">
        <v>20</v>
      </c>
      <c r="J1079" s="2" t="str">
        <f t="shared" si="244"/>
        <v>Employed</v>
      </c>
      <c r="K1079" s="2" t="str">
        <f t="shared" si="245"/>
        <v>Employed</v>
      </c>
      <c r="L1079" s="2" t="str">
        <f t="shared" si="246"/>
        <v>Employed</v>
      </c>
      <c r="M1079" s="5" t="s">
        <v>29</v>
      </c>
      <c r="N1079" s="2" t="str">
        <f t="shared" si="247"/>
        <v>Bachelor</v>
      </c>
      <c r="O1079" s="2" t="str">
        <f t="shared" si="248"/>
        <v>Bachelor</v>
      </c>
      <c r="P1079" s="4">
        <v>20620</v>
      </c>
      <c r="Q1079" s="4">
        <f t="shared" si="249"/>
        <v>20620</v>
      </c>
      <c r="R1079" s="18">
        <f t="shared" si="250"/>
        <v>0.28590443969939822</v>
      </c>
      <c r="S1079" s="18" t="str">
        <f t="shared" si="251"/>
        <v>Conservative Borrower</v>
      </c>
      <c r="T1079" s="3">
        <v>60</v>
      </c>
      <c r="U1079" s="3">
        <f t="shared" si="252"/>
        <v>60</v>
      </c>
      <c r="V1079" s="5" t="s">
        <v>22</v>
      </c>
      <c r="W1079" s="5" t="s">
        <v>30</v>
      </c>
      <c r="X1079" s="4">
        <v>411</v>
      </c>
      <c r="Y1079" s="18">
        <v>0.51930743899999998</v>
      </c>
      <c r="Z1079" s="5" t="s">
        <v>31</v>
      </c>
      <c r="AA1079" s="3">
        <v>27</v>
      </c>
      <c r="AB1079" s="4">
        <v>6162</v>
      </c>
      <c r="AC1079" s="4">
        <v>6010.1666670000004</v>
      </c>
      <c r="AD1079" s="4" t="str">
        <f t="shared" si="253"/>
        <v>Medium Income</v>
      </c>
      <c r="AE1079" s="4">
        <v>65438</v>
      </c>
      <c r="AF1079" s="18">
        <v>0.249022099</v>
      </c>
      <c r="AG1079" s="3">
        <v>0</v>
      </c>
      <c r="AH1079" s="3">
        <v>56</v>
      </c>
      <c r="AI1079" s="2" t="str">
        <f t="shared" si="254"/>
        <v>High Risk</v>
      </c>
    </row>
    <row r="1080" spans="1:35" x14ac:dyDescent="0.25">
      <c r="A1080" s="6">
        <v>44179</v>
      </c>
      <c r="B1080" s="3">
        <v>58</v>
      </c>
      <c r="C1080" s="3" t="str">
        <f t="shared" si="240"/>
        <v>Senior</v>
      </c>
      <c r="D1080" s="4">
        <v>32381</v>
      </c>
      <c r="E1080" s="4">
        <f t="shared" si="241"/>
        <v>32381</v>
      </c>
      <c r="F1080" s="3">
        <v>546</v>
      </c>
      <c r="G1080" s="3">
        <f t="shared" si="242"/>
        <v>546</v>
      </c>
      <c r="H1080" s="3" t="str">
        <f t="shared" si="243"/>
        <v>Fair</v>
      </c>
      <c r="I1080" s="5" t="s">
        <v>83</v>
      </c>
      <c r="J1080" s="2" t="str">
        <f t="shared" si="244"/>
        <v>UNEMPLOYED</v>
      </c>
      <c r="K1080" s="2" t="str">
        <f t="shared" si="245"/>
        <v>Unemployed</v>
      </c>
      <c r="L1080" s="2" t="str">
        <f t="shared" si="246"/>
        <v>Unemployed</v>
      </c>
      <c r="M1080" s="5" t="s">
        <v>32</v>
      </c>
      <c r="N1080" s="2" t="str">
        <f t="shared" si="247"/>
        <v>High School</v>
      </c>
      <c r="O1080" s="2" t="str">
        <f t="shared" si="248"/>
        <v>High School</v>
      </c>
      <c r="P1080" s="4">
        <v>34294</v>
      </c>
      <c r="Q1080" s="4">
        <f t="shared" si="249"/>
        <v>34294</v>
      </c>
      <c r="R1080" s="18">
        <f t="shared" si="250"/>
        <v>1.0590778542972732</v>
      </c>
      <c r="S1080" s="18" t="str">
        <f t="shared" si="251"/>
        <v>Aggressive Borrower</v>
      </c>
      <c r="T1080" s="3">
        <v>24</v>
      </c>
      <c r="U1080" s="3">
        <f t="shared" si="252"/>
        <v>24</v>
      </c>
      <c r="V1080" s="5" t="s">
        <v>22</v>
      </c>
      <c r="W1080" s="5" t="s">
        <v>27</v>
      </c>
      <c r="X1080" s="4">
        <v>286</v>
      </c>
      <c r="Y1080" s="18">
        <v>0.16274618299999999</v>
      </c>
      <c r="Z1080" s="5" t="s">
        <v>28</v>
      </c>
      <c r="AA1080" s="3">
        <v>25</v>
      </c>
      <c r="AB1080" s="4">
        <v>6678</v>
      </c>
      <c r="AC1080" s="4">
        <v>2698.416667</v>
      </c>
      <c r="AD1080" s="4" t="str">
        <f t="shared" si="253"/>
        <v>Low Income</v>
      </c>
      <c r="AE1080" s="4">
        <v>4008</v>
      </c>
      <c r="AF1080" s="18">
        <v>0.27303870600000002</v>
      </c>
      <c r="AG1080" s="3">
        <v>0</v>
      </c>
      <c r="AH1080" s="3">
        <v>55</v>
      </c>
      <c r="AI1080" s="2" t="str">
        <f t="shared" si="254"/>
        <v>High Risk</v>
      </c>
    </row>
    <row r="1081" spans="1:35" x14ac:dyDescent="0.25">
      <c r="A1081" s="6">
        <v>44180</v>
      </c>
      <c r="B1081" s="3">
        <v>50</v>
      </c>
      <c r="C1081" s="3" t="str">
        <f t="shared" si="240"/>
        <v>Senior</v>
      </c>
      <c r="D1081" s="4">
        <v>74662</v>
      </c>
      <c r="E1081" s="4">
        <f t="shared" si="241"/>
        <v>74662</v>
      </c>
      <c r="F1081" s="3">
        <v>594</v>
      </c>
      <c r="G1081" s="3">
        <f t="shared" si="242"/>
        <v>594</v>
      </c>
      <c r="H1081" s="3" t="str">
        <f t="shared" si="243"/>
        <v>Good</v>
      </c>
      <c r="J1081" s="2" t="str">
        <f t="shared" si="244"/>
        <v/>
      </c>
      <c r="K1081" s="2" t="str">
        <f t="shared" si="245"/>
        <v/>
      </c>
      <c r="L1081" s="2" t="str">
        <f t="shared" si="246"/>
        <v>Employed</v>
      </c>
      <c r="M1081" s="5" t="s">
        <v>32</v>
      </c>
      <c r="N1081" s="2" t="str">
        <f t="shared" si="247"/>
        <v>High School</v>
      </c>
      <c r="O1081" s="2" t="str">
        <f t="shared" si="248"/>
        <v>High School</v>
      </c>
      <c r="P1081" s="4">
        <v>31495</v>
      </c>
      <c r="Q1081" s="4">
        <f t="shared" si="249"/>
        <v>31495</v>
      </c>
      <c r="R1081" s="18">
        <f t="shared" si="250"/>
        <v>0.42183440036430847</v>
      </c>
      <c r="S1081" s="18" t="str">
        <f t="shared" si="251"/>
        <v>Conservative Borrower</v>
      </c>
      <c r="T1081" s="3">
        <v>60</v>
      </c>
      <c r="U1081" s="3">
        <f t="shared" si="252"/>
        <v>60</v>
      </c>
      <c r="V1081" s="5" t="s">
        <v>22</v>
      </c>
      <c r="W1081" s="5" t="s">
        <v>27</v>
      </c>
      <c r="X1081" s="4">
        <v>241</v>
      </c>
      <c r="Y1081" s="18">
        <v>0.57370606800000001</v>
      </c>
      <c r="Z1081" s="5" t="s">
        <v>24</v>
      </c>
      <c r="AA1081" s="3">
        <v>27</v>
      </c>
      <c r="AB1081" s="4">
        <v>21378</v>
      </c>
      <c r="AC1081" s="4">
        <v>6221.8333329999996</v>
      </c>
      <c r="AD1081" s="4" t="str">
        <f t="shared" si="253"/>
        <v>Medium Income</v>
      </c>
      <c r="AE1081" s="4">
        <v>138194</v>
      </c>
      <c r="AF1081" s="18">
        <v>0.228637012</v>
      </c>
      <c r="AG1081" s="3">
        <v>0</v>
      </c>
      <c r="AH1081" s="3">
        <v>63</v>
      </c>
      <c r="AI1081" s="2" t="str">
        <f t="shared" si="254"/>
        <v>High Risk</v>
      </c>
    </row>
    <row r="1082" spans="1:35" x14ac:dyDescent="0.25">
      <c r="A1082" s="6">
        <v>44181</v>
      </c>
      <c r="B1082" s="3">
        <v>35</v>
      </c>
      <c r="C1082" s="3" t="str">
        <f t="shared" si="240"/>
        <v>Mid</v>
      </c>
      <c r="D1082" s="4">
        <v>24207</v>
      </c>
      <c r="E1082" s="4">
        <f t="shared" si="241"/>
        <v>24207</v>
      </c>
      <c r="F1082" s="3">
        <v>615</v>
      </c>
      <c r="G1082" s="3">
        <f t="shared" si="242"/>
        <v>615</v>
      </c>
      <c r="H1082" s="3" t="str">
        <f t="shared" si="243"/>
        <v>Good</v>
      </c>
      <c r="I1082" s="5" t="s">
        <v>20</v>
      </c>
      <c r="J1082" s="2" t="str">
        <f t="shared" si="244"/>
        <v>Employed</v>
      </c>
      <c r="K1082" s="2" t="str">
        <f t="shared" si="245"/>
        <v>Employed</v>
      </c>
      <c r="L1082" s="2" t="str">
        <f t="shared" si="246"/>
        <v>Employed</v>
      </c>
      <c r="M1082" s="5" t="s">
        <v>32</v>
      </c>
      <c r="N1082" s="2" t="str">
        <f t="shared" si="247"/>
        <v>High School</v>
      </c>
      <c r="O1082" s="2" t="str">
        <f t="shared" si="248"/>
        <v>High School</v>
      </c>
      <c r="P1082" s="4">
        <v>24747</v>
      </c>
      <c r="Q1082" s="4">
        <f t="shared" si="249"/>
        <v>24747</v>
      </c>
      <c r="R1082" s="18">
        <f t="shared" si="250"/>
        <v>1.0223075969760813</v>
      </c>
      <c r="S1082" s="18" t="str">
        <f t="shared" si="251"/>
        <v>Aggressive Borrower</v>
      </c>
      <c r="T1082" s="3">
        <v>60</v>
      </c>
      <c r="U1082" s="3">
        <f t="shared" si="252"/>
        <v>60</v>
      </c>
      <c r="V1082" s="5" t="s">
        <v>22</v>
      </c>
      <c r="W1082" s="5" t="s">
        <v>30</v>
      </c>
      <c r="X1082" s="4">
        <v>749</v>
      </c>
      <c r="Y1082" s="18">
        <v>0.340916318</v>
      </c>
      <c r="Z1082" s="5" t="s">
        <v>38</v>
      </c>
      <c r="AA1082" s="3">
        <v>24</v>
      </c>
      <c r="AB1082" s="4">
        <v>7865</v>
      </c>
      <c r="AC1082" s="4">
        <v>2017.25</v>
      </c>
      <c r="AD1082" s="4" t="str">
        <f t="shared" si="253"/>
        <v>Low Income</v>
      </c>
      <c r="AE1082" s="4">
        <v>8560</v>
      </c>
      <c r="AF1082" s="18">
        <v>0.21228356800000001</v>
      </c>
      <c r="AG1082" s="3">
        <v>0</v>
      </c>
      <c r="AH1082" s="3">
        <v>53</v>
      </c>
      <c r="AI1082" s="2" t="str">
        <f t="shared" si="254"/>
        <v>Medium Risk</v>
      </c>
    </row>
    <row r="1083" spans="1:35" x14ac:dyDescent="0.25">
      <c r="A1083" s="6">
        <v>44182</v>
      </c>
      <c r="B1083" s="3">
        <v>35</v>
      </c>
      <c r="C1083" s="3" t="str">
        <f t="shared" si="240"/>
        <v>Mid</v>
      </c>
      <c r="E1083" s="4">
        <f t="shared" si="241"/>
        <v>37518</v>
      </c>
      <c r="F1083" s="3">
        <v>518</v>
      </c>
      <c r="G1083" s="3">
        <f t="shared" si="242"/>
        <v>518</v>
      </c>
      <c r="H1083" s="3" t="str">
        <f t="shared" si="243"/>
        <v>Fair</v>
      </c>
      <c r="I1083" s="5" t="s">
        <v>20</v>
      </c>
      <c r="J1083" s="2" t="str">
        <f t="shared" si="244"/>
        <v>Employed</v>
      </c>
      <c r="K1083" s="2" t="str">
        <f t="shared" si="245"/>
        <v>Employed</v>
      </c>
      <c r="L1083" s="2" t="str">
        <f t="shared" si="246"/>
        <v>Employed</v>
      </c>
      <c r="M1083" s="5" t="s">
        <v>32</v>
      </c>
      <c r="N1083" s="2" t="str">
        <f t="shared" si="247"/>
        <v>High School</v>
      </c>
      <c r="O1083" s="2" t="str">
        <f t="shared" si="248"/>
        <v>High School</v>
      </c>
      <c r="Q1083" s="4">
        <f t="shared" si="249"/>
        <v>23946.390946502059</v>
      </c>
      <c r="R1083" s="18">
        <f t="shared" si="250"/>
        <v>0.63826405849197876</v>
      </c>
      <c r="S1083" s="18" t="str">
        <f t="shared" si="251"/>
        <v>Moderate Borrower</v>
      </c>
      <c r="U1083" s="3">
        <f t="shared" si="252"/>
        <v>53.057851239669418</v>
      </c>
      <c r="V1083" s="5" t="s">
        <v>26</v>
      </c>
      <c r="W1083" s="5" t="s">
        <v>23</v>
      </c>
      <c r="X1083" s="4">
        <v>301</v>
      </c>
      <c r="Y1083" s="18">
        <v>0.60684009999999999</v>
      </c>
      <c r="Z1083" s="5" t="s">
        <v>31</v>
      </c>
      <c r="AA1083" s="3">
        <v>19</v>
      </c>
      <c r="AB1083" s="4">
        <v>3821</v>
      </c>
      <c r="AC1083" s="4">
        <v>3126.5</v>
      </c>
      <c r="AD1083" s="4" t="str">
        <f t="shared" si="253"/>
        <v>Low Income</v>
      </c>
      <c r="AE1083" s="4">
        <v>32925</v>
      </c>
      <c r="AF1083" s="18">
        <v>0.26216334699999999</v>
      </c>
      <c r="AG1083" s="3">
        <v>0</v>
      </c>
      <c r="AH1083" s="3">
        <v>59</v>
      </c>
      <c r="AI1083" s="2" t="str">
        <f t="shared" si="254"/>
        <v>High Risk</v>
      </c>
    </row>
    <row r="1084" spans="1:35" x14ac:dyDescent="0.25">
      <c r="A1084" s="6">
        <v>44183</v>
      </c>
      <c r="B1084" s="3">
        <v>36</v>
      </c>
      <c r="C1084" s="3" t="str">
        <f t="shared" si="240"/>
        <v>Mid</v>
      </c>
      <c r="D1084" s="4">
        <v>46939</v>
      </c>
      <c r="E1084" s="4">
        <f t="shared" si="241"/>
        <v>46939</v>
      </c>
      <c r="F1084" s="3">
        <v>600</v>
      </c>
      <c r="G1084" s="3">
        <f t="shared" si="242"/>
        <v>600</v>
      </c>
      <c r="H1084" s="3" t="str">
        <f t="shared" si="243"/>
        <v>Good</v>
      </c>
      <c r="I1084" s="5" t="s">
        <v>20</v>
      </c>
      <c r="J1084" s="2" t="str">
        <f t="shared" si="244"/>
        <v>Employed</v>
      </c>
      <c r="K1084" s="2" t="str">
        <f t="shared" si="245"/>
        <v>Employed</v>
      </c>
      <c r="L1084" s="2" t="str">
        <f t="shared" si="246"/>
        <v>Employed</v>
      </c>
      <c r="M1084" s="5" t="s">
        <v>25</v>
      </c>
      <c r="N1084" s="2" t="str">
        <f t="shared" si="247"/>
        <v>Associate</v>
      </c>
      <c r="O1084" s="2" t="str">
        <f t="shared" si="248"/>
        <v>Associate</v>
      </c>
      <c r="P1084" s="4">
        <v>20953</v>
      </c>
      <c r="Q1084" s="4">
        <f t="shared" si="249"/>
        <v>20953</v>
      </c>
      <c r="R1084" s="18">
        <f t="shared" si="250"/>
        <v>0.44638786510151474</v>
      </c>
      <c r="S1084" s="18" t="str">
        <f t="shared" si="251"/>
        <v>Conservative Borrower</v>
      </c>
      <c r="T1084" s="3">
        <v>60</v>
      </c>
      <c r="U1084" s="3">
        <f t="shared" si="252"/>
        <v>60</v>
      </c>
      <c r="V1084" s="5" t="s">
        <v>26</v>
      </c>
      <c r="W1084" s="5" t="s">
        <v>27</v>
      </c>
      <c r="X1084" s="4">
        <v>235</v>
      </c>
      <c r="Y1084" s="18">
        <v>2.6266819E-2</v>
      </c>
      <c r="Z1084" s="5" t="s">
        <v>24</v>
      </c>
      <c r="AA1084" s="3">
        <v>31</v>
      </c>
      <c r="AB1084" s="4">
        <v>2379</v>
      </c>
      <c r="AC1084" s="4">
        <v>3911.583333</v>
      </c>
      <c r="AD1084" s="4" t="str">
        <f t="shared" si="253"/>
        <v>Low Income</v>
      </c>
      <c r="AE1084" s="4">
        <v>9291</v>
      </c>
      <c r="AF1084" s="18">
        <v>0.23056802900000001</v>
      </c>
      <c r="AG1084" s="3">
        <v>0</v>
      </c>
      <c r="AH1084" s="3">
        <v>48</v>
      </c>
      <c r="AI1084" s="2" t="str">
        <f t="shared" si="254"/>
        <v>Medium Risk</v>
      </c>
    </row>
    <row r="1085" spans="1:35" x14ac:dyDescent="0.25">
      <c r="A1085" s="6">
        <v>44184</v>
      </c>
      <c r="B1085" s="3">
        <v>64</v>
      </c>
      <c r="C1085" s="3" t="str">
        <f t="shared" si="240"/>
        <v>Old</v>
      </c>
      <c r="D1085" s="4">
        <v>114215</v>
      </c>
      <c r="E1085" s="4">
        <f t="shared" si="241"/>
        <v>114215</v>
      </c>
      <c r="F1085" s="3">
        <v>499</v>
      </c>
      <c r="G1085" s="3">
        <f t="shared" si="242"/>
        <v>499</v>
      </c>
      <c r="H1085" s="3" t="str">
        <f t="shared" si="243"/>
        <v>Fair</v>
      </c>
      <c r="I1085" s="5" t="s">
        <v>20</v>
      </c>
      <c r="J1085" s="2" t="str">
        <f t="shared" si="244"/>
        <v>Employed</v>
      </c>
      <c r="K1085" s="2" t="str">
        <f t="shared" si="245"/>
        <v>Employed</v>
      </c>
      <c r="L1085" s="2" t="str">
        <f t="shared" si="246"/>
        <v>Employed</v>
      </c>
      <c r="M1085" s="5" t="s">
        <v>29</v>
      </c>
      <c r="N1085" s="2" t="str">
        <f t="shared" si="247"/>
        <v>Bachelor</v>
      </c>
      <c r="O1085" s="2" t="str">
        <f t="shared" si="248"/>
        <v>Bachelor</v>
      </c>
      <c r="P1085" s="4">
        <v>23188</v>
      </c>
      <c r="Q1085" s="4">
        <f t="shared" si="249"/>
        <v>23188</v>
      </c>
      <c r="R1085" s="18">
        <f t="shared" si="250"/>
        <v>0.20302061900801122</v>
      </c>
      <c r="S1085" s="18" t="str">
        <f t="shared" si="251"/>
        <v>Conservative Borrower</v>
      </c>
      <c r="T1085" s="3">
        <v>96</v>
      </c>
      <c r="U1085" s="3">
        <f t="shared" si="252"/>
        <v>96</v>
      </c>
      <c r="V1085" s="5" t="s">
        <v>22</v>
      </c>
      <c r="W1085" s="5" t="s">
        <v>27</v>
      </c>
      <c r="X1085" s="4">
        <v>918</v>
      </c>
      <c r="Y1085" s="18">
        <v>0.36364908200000001</v>
      </c>
      <c r="Z1085" s="5" t="s">
        <v>31</v>
      </c>
      <c r="AA1085" s="3">
        <v>29</v>
      </c>
      <c r="AB1085" s="4">
        <v>7459</v>
      </c>
      <c r="AC1085" s="4">
        <v>9517.9166669999995</v>
      </c>
      <c r="AD1085" s="4" t="str">
        <f t="shared" si="253"/>
        <v>Medium Income</v>
      </c>
      <c r="AE1085" s="4">
        <v>8600</v>
      </c>
      <c r="AF1085" s="18">
        <v>0.25819139600000002</v>
      </c>
      <c r="AG1085" s="3">
        <v>1</v>
      </c>
      <c r="AH1085" s="3">
        <v>43.2</v>
      </c>
      <c r="AI1085" s="2" t="str">
        <f t="shared" si="254"/>
        <v>Medium Risk</v>
      </c>
    </row>
    <row r="1086" spans="1:35" x14ac:dyDescent="0.25">
      <c r="A1086" s="6">
        <v>44185</v>
      </c>
      <c r="B1086" s="3">
        <v>44</v>
      </c>
      <c r="C1086" s="3" t="str">
        <f t="shared" si="240"/>
        <v>Senior</v>
      </c>
      <c r="D1086" s="4">
        <v>49217</v>
      </c>
      <c r="E1086" s="4">
        <f t="shared" si="241"/>
        <v>49217</v>
      </c>
      <c r="F1086" s="3">
        <v>577</v>
      </c>
      <c r="G1086" s="3">
        <f t="shared" si="242"/>
        <v>577</v>
      </c>
      <c r="H1086" s="3" t="str">
        <f t="shared" si="243"/>
        <v>Good</v>
      </c>
      <c r="I1086" s="5" t="s">
        <v>20</v>
      </c>
      <c r="J1086" s="2" t="str">
        <f t="shared" si="244"/>
        <v>Employed</v>
      </c>
      <c r="K1086" s="2" t="str">
        <f t="shared" si="245"/>
        <v>Employed</v>
      </c>
      <c r="L1086" s="2" t="str">
        <f t="shared" si="246"/>
        <v>Employed</v>
      </c>
      <c r="M1086" s="5" t="s">
        <v>29</v>
      </c>
      <c r="N1086" s="2" t="str">
        <f t="shared" si="247"/>
        <v>Bachelor</v>
      </c>
      <c r="O1086" s="2" t="str">
        <f t="shared" si="248"/>
        <v>Bachelor</v>
      </c>
      <c r="P1086" s="4">
        <v>39298</v>
      </c>
      <c r="Q1086" s="4">
        <f t="shared" si="249"/>
        <v>39298</v>
      </c>
      <c r="R1086" s="18">
        <f t="shared" si="250"/>
        <v>0.79846394538472476</v>
      </c>
      <c r="S1086" s="18" t="str">
        <f t="shared" si="251"/>
        <v>Moderate Borrower</v>
      </c>
      <c r="T1086" s="3">
        <v>36</v>
      </c>
      <c r="U1086" s="3">
        <f t="shared" si="252"/>
        <v>36</v>
      </c>
      <c r="V1086" s="5" t="s">
        <v>35</v>
      </c>
      <c r="W1086" s="5" t="s">
        <v>27</v>
      </c>
      <c r="X1086" s="4">
        <v>861</v>
      </c>
      <c r="Y1086" s="18">
        <v>0.24349467799999999</v>
      </c>
      <c r="Z1086" s="5" t="s">
        <v>24</v>
      </c>
      <c r="AA1086" s="3">
        <v>31</v>
      </c>
      <c r="AB1086" s="4">
        <v>2375</v>
      </c>
      <c r="AC1086" s="4">
        <v>4101.4166670000004</v>
      </c>
      <c r="AD1086" s="4" t="str">
        <f t="shared" si="253"/>
        <v>Low Income</v>
      </c>
      <c r="AE1086" s="4">
        <v>10503</v>
      </c>
      <c r="AF1086" s="18">
        <v>0.25410940599999998</v>
      </c>
      <c r="AG1086" s="3">
        <v>0</v>
      </c>
      <c r="AH1086" s="3">
        <v>54</v>
      </c>
      <c r="AI1086" s="2" t="str">
        <f t="shared" si="254"/>
        <v>Medium Risk</v>
      </c>
    </row>
    <row r="1087" spans="1:35" x14ac:dyDescent="0.25">
      <c r="A1087" s="6">
        <v>44186</v>
      </c>
      <c r="B1087" s="3">
        <v>45</v>
      </c>
      <c r="C1087" s="3" t="str">
        <f t="shared" si="240"/>
        <v>Senior</v>
      </c>
      <c r="E1087" s="4">
        <f t="shared" si="241"/>
        <v>42467.000004000001</v>
      </c>
      <c r="F1087" s="3">
        <v>624</v>
      </c>
      <c r="G1087" s="3">
        <f t="shared" si="242"/>
        <v>624</v>
      </c>
      <c r="H1087" s="3" t="str">
        <f t="shared" si="243"/>
        <v>Good</v>
      </c>
      <c r="I1087" s="5" t="s">
        <v>20</v>
      </c>
      <c r="J1087" s="2" t="str">
        <f t="shared" si="244"/>
        <v>Employed</v>
      </c>
      <c r="K1087" s="2" t="str">
        <f t="shared" si="245"/>
        <v>Employed</v>
      </c>
      <c r="L1087" s="2" t="str">
        <f t="shared" si="246"/>
        <v>Employed</v>
      </c>
      <c r="M1087" s="5" t="s">
        <v>21</v>
      </c>
      <c r="N1087" s="2" t="str">
        <f t="shared" si="247"/>
        <v>Master</v>
      </c>
      <c r="O1087" s="2" t="str">
        <f t="shared" si="248"/>
        <v>Master</v>
      </c>
      <c r="P1087" s="4">
        <v>25395</v>
      </c>
      <c r="Q1087" s="4">
        <f t="shared" si="249"/>
        <v>25395</v>
      </c>
      <c r="R1087" s="18">
        <f t="shared" si="250"/>
        <v>0.59799373625657626</v>
      </c>
      <c r="S1087" s="18" t="str">
        <f t="shared" si="251"/>
        <v>Moderate Borrower</v>
      </c>
      <c r="U1087" s="3">
        <f t="shared" si="252"/>
        <v>53.018181818181816</v>
      </c>
      <c r="V1087" s="5" t="s">
        <v>26</v>
      </c>
      <c r="W1087" s="5" t="s">
        <v>30</v>
      </c>
      <c r="X1087" s="4">
        <v>637</v>
      </c>
      <c r="Y1087" s="18">
        <v>0.765817478</v>
      </c>
      <c r="Z1087" s="5" t="s">
        <v>28</v>
      </c>
      <c r="AA1087" s="3">
        <v>17</v>
      </c>
      <c r="AB1087" s="4">
        <v>1939</v>
      </c>
      <c r="AC1087" s="4">
        <v>3538.916667</v>
      </c>
      <c r="AD1087" s="4" t="str">
        <f t="shared" si="253"/>
        <v>Low Income</v>
      </c>
      <c r="AE1087" s="4">
        <v>235465</v>
      </c>
      <c r="AF1087" s="18">
        <v>0.203217973</v>
      </c>
      <c r="AG1087" s="3">
        <v>0</v>
      </c>
      <c r="AH1087" s="3">
        <v>52</v>
      </c>
      <c r="AI1087" s="2" t="str">
        <f t="shared" si="254"/>
        <v>Medium Risk</v>
      </c>
    </row>
    <row r="1088" spans="1:35" x14ac:dyDescent="0.25">
      <c r="A1088" s="6">
        <v>44187</v>
      </c>
      <c r="B1088" s="3">
        <v>52</v>
      </c>
      <c r="C1088" s="3" t="str">
        <f t="shared" si="240"/>
        <v>Senior</v>
      </c>
      <c r="D1088" s="4">
        <v>52393</v>
      </c>
      <c r="E1088" s="4">
        <f t="shared" si="241"/>
        <v>52393</v>
      </c>
      <c r="F1088" s="3">
        <v>507</v>
      </c>
      <c r="G1088" s="3">
        <f t="shared" si="242"/>
        <v>507</v>
      </c>
      <c r="H1088" s="3" t="str">
        <f t="shared" si="243"/>
        <v>Fair</v>
      </c>
      <c r="I1088" s="5" t="s">
        <v>45</v>
      </c>
      <c r="J1088" s="2" t="str">
        <f t="shared" si="244"/>
        <v>Unemployed</v>
      </c>
      <c r="K1088" s="2" t="str">
        <f t="shared" si="245"/>
        <v>Unemployed</v>
      </c>
      <c r="L1088" s="2" t="str">
        <f t="shared" si="246"/>
        <v>Unemployed</v>
      </c>
      <c r="M1088" s="5" t="s">
        <v>29</v>
      </c>
      <c r="N1088" s="2" t="str">
        <f t="shared" si="247"/>
        <v>Bachelor</v>
      </c>
      <c r="O1088" s="2" t="str">
        <f t="shared" si="248"/>
        <v>Bachelor</v>
      </c>
      <c r="P1088" s="4">
        <v>12291</v>
      </c>
      <c r="Q1088" s="4">
        <f t="shared" si="249"/>
        <v>12291</v>
      </c>
      <c r="R1088" s="18">
        <f t="shared" si="250"/>
        <v>0.23459240738266562</v>
      </c>
      <c r="S1088" s="18" t="str">
        <f t="shared" si="251"/>
        <v>Conservative Borrower</v>
      </c>
      <c r="T1088" s="3">
        <v>36</v>
      </c>
      <c r="U1088" s="3">
        <f t="shared" si="252"/>
        <v>36</v>
      </c>
      <c r="V1088" s="5" t="s">
        <v>22</v>
      </c>
      <c r="W1088" s="5" t="s">
        <v>30</v>
      </c>
      <c r="X1088" s="4">
        <v>390</v>
      </c>
      <c r="Y1088" s="18">
        <v>0.131019899</v>
      </c>
      <c r="Z1088" s="5" t="s">
        <v>28</v>
      </c>
      <c r="AA1088" s="3">
        <v>27</v>
      </c>
      <c r="AB1088" s="4">
        <v>3995</v>
      </c>
      <c r="AC1088" s="4">
        <v>4366.0833329999996</v>
      </c>
      <c r="AD1088" s="4" t="str">
        <f t="shared" si="253"/>
        <v>Low Income</v>
      </c>
      <c r="AE1088" s="4">
        <v>20377</v>
      </c>
      <c r="AF1088" s="18">
        <v>0.25759332000000001</v>
      </c>
      <c r="AG1088" s="3">
        <v>0</v>
      </c>
      <c r="AH1088" s="3">
        <v>55</v>
      </c>
      <c r="AI1088" s="2" t="str">
        <f t="shared" si="254"/>
        <v>High Risk</v>
      </c>
    </row>
    <row r="1089" spans="1:35" x14ac:dyDescent="0.25">
      <c r="A1089" s="6">
        <v>44188</v>
      </c>
      <c r="B1089" s="3">
        <v>42</v>
      </c>
      <c r="C1089" s="3" t="str">
        <f t="shared" si="240"/>
        <v>Senior</v>
      </c>
      <c r="E1089" s="4">
        <f t="shared" si="241"/>
        <v>15000</v>
      </c>
      <c r="F1089" s="3">
        <v>579</v>
      </c>
      <c r="G1089" s="3">
        <f t="shared" si="242"/>
        <v>579</v>
      </c>
      <c r="H1089" s="3" t="str">
        <f t="shared" si="243"/>
        <v>Good</v>
      </c>
      <c r="I1089" s="5" t="s">
        <v>52</v>
      </c>
      <c r="J1089" s="2" t="str">
        <f t="shared" si="244"/>
        <v>EMPLOYED</v>
      </c>
      <c r="K1089" s="2" t="str">
        <f t="shared" si="245"/>
        <v>Employed</v>
      </c>
      <c r="L1089" s="2" t="str">
        <f t="shared" si="246"/>
        <v>Employed</v>
      </c>
      <c r="M1089" s="5" t="s">
        <v>25</v>
      </c>
      <c r="N1089" s="2" t="str">
        <f t="shared" si="247"/>
        <v>Associate</v>
      </c>
      <c r="O1089" s="2" t="str">
        <f t="shared" si="248"/>
        <v>Associate</v>
      </c>
      <c r="P1089" s="4">
        <v>27061</v>
      </c>
      <c r="Q1089" s="4">
        <f t="shared" si="249"/>
        <v>27061</v>
      </c>
      <c r="R1089" s="18">
        <f t="shared" si="250"/>
        <v>1.8040666666666667</v>
      </c>
      <c r="S1089" s="18" t="str">
        <f t="shared" si="251"/>
        <v>Aggressive Borrower</v>
      </c>
      <c r="U1089" s="3">
        <f t="shared" si="252"/>
        <v>54.694362017804153</v>
      </c>
      <c r="V1089" s="5" t="s">
        <v>22</v>
      </c>
      <c r="W1089" s="5" t="s">
        <v>34</v>
      </c>
      <c r="X1089" s="4">
        <v>598</v>
      </c>
      <c r="Y1089" s="18">
        <v>7.6704676999999999E-2</v>
      </c>
      <c r="Z1089" s="5" t="s">
        <v>38</v>
      </c>
      <c r="AA1089" s="3">
        <v>19</v>
      </c>
      <c r="AB1089" s="4">
        <v>13018</v>
      </c>
      <c r="AC1089" s="4">
        <v>1250</v>
      </c>
      <c r="AD1089" s="4" t="str">
        <f t="shared" si="253"/>
        <v>Low Income</v>
      </c>
      <c r="AE1089" s="4">
        <v>6989</v>
      </c>
      <c r="AF1089" s="18">
        <v>0.232476456</v>
      </c>
      <c r="AG1089" s="3">
        <v>0</v>
      </c>
      <c r="AH1089" s="3">
        <v>52</v>
      </c>
      <c r="AI1089" s="2" t="str">
        <f t="shared" si="254"/>
        <v>Medium Risk</v>
      </c>
    </row>
    <row r="1090" spans="1:35" x14ac:dyDescent="0.25">
      <c r="A1090" s="6">
        <v>44189</v>
      </c>
      <c r="B1090" s="3">
        <v>36</v>
      </c>
      <c r="C1090" s="3" t="str">
        <f t="shared" ref="C1090:C1153" si="255">IF(B1090&lt;25,"Young",IF(B1090&lt;40,"Mid",IF(B1090&lt;60,"Senior","Old")))</f>
        <v>Mid</v>
      </c>
      <c r="D1090" s="4">
        <v>27769</v>
      </c>
      <c r="E1090" s="4">
        <f t="shared" ref="E1090:E1153" si="256">IF(D1090="",AC1090*12,D1090)</f>
        <v>27769</v>
      </c>
      <c r="F1090" s="3">
        <v>511</v>
      </c>
      <c r="G1090" s="3">
        <f t="shared" ref="G1090:G1153" si="257">IF(F1090="",AVERAGEIF($AA$2:$AA$2648,AA1090,$F$2:$F$2648),F1090)</f>
        <v>511</v>
      </c>
      <c r="H1090" s="3" t="str">
        <f t="shared" ref="H1090:H1153" si="258">IF(G1090&lt;450,"Poor", IF(G1090&lt;550,"Fair",IF(G1090&lt;650,"Good","Excellent")))</f>
        <v>Fair</v>
      </c>
      <c r="I1090" s="5" t="s">
        <v>20</v>
      </c>
      <c r="J1090" s="2" t="str">
        <f t="shared" ref="J1090:J1153" si="259">TRIM(CLEAN(I1090))</f>
        <v>Employed</v>
      </c>
      <c r="K1090" s="2" t="str">
        <f t="shared" ref="K1090:K1153" si="260">PROPER(J1090)</f>
        <v>Employed</v>
      </c>
      <c r="L1090" s="2" t="str">
        <f t="shared" ref="L1090:L1153" si="261">IF(K1090="","Employed",K1090)</f>
        <v>Employed</v>
      </c>
      <c r="M1090" s="5" t="s">
        <v>32</v>
      </c>
      <c r="N1090" s="2" t="str">
        <f t="shared" ref="N1090:N1153" si="262">TRIM(CLEAN(M1090))</f>
        <v>High School</v>
      </c>
      <c r="O1090" s="2" t="str">
        <f t="shared" ref="O1090:O1153" si="263">IF(N1090="","Bachelor",N1090)</f>
        <v>High School</v>
      </c>
      <c r="P1090" s="4">
        <v>14279</v>
      </c>
      <c r="Q1090" s="4">
        <f t="shared" ref="Q1090:Q1153" si="264">IF(P1090="",(AVERAGEIFS($P$2:$P$2648,$Z$2:$Z$2648,Z1090,$AD$2:$AD$2648,AD1090)),P1090)</f>
        <v>14279</v>
      </c>
      <c r="R1090" s="18">
        <f t="shared" ref="R1090:R1153" si="265">Q1090/E1090</f>
        <v>0.51420648925060319</v>
      </c>
      <c r="S1090" s="18" t="str">
        <f t="shared" ref="S1090:S1153" si="266">IF(R1090 &lt;= 0.5, "Conservative Borrower", IF(R1090 &lt;= 1, "Moderate Borrower", "Aggressive Borrower"))</f>
        <v>Moderate Borrower</v>
      </c>
      <c r="T1090" s="3">
        <v>60</v>
      </c>
      <c r="U1090" s="3">
        <f t="shared" ref="U1090:U1153" si="267">IF(T1090="",AVERAGEIFS($T$2:$T$2648,$Z$2:$Z$2648,Z1090,$AD$2:$AD$2648,AD1090),T1090)</f>
        <v>60</v>
      </c>
      <c r="V1090" s="5" t="s">
        <v>22</v>
      </c>
      <c r="W1090" s="5" t="s">
        <v>30</v>
      </c>
      <c r="X1090" s="4">
        <v>294</v>
      </c>
      <c r="Y1090" s="18">
        <v>0.45772438300000001</v>
      </c>
      <c r="Z1090" s="5" t="s">
        <v>31</v>
      </c>
      <c r="AA1090" s="3">
        <v>27</v>
      </c>
      <c r="AB1090" s="4">
        <v>594</v>
      </c>
      <c r="AC1090" s="4">
        <v>2314.083333</v>
      </c>
      <c r="AD1090" s="4" t="str">
        <f t="shared" ref="AD1090:AD1153" si="268">IF(AC1090&lt;=5000,"Low Income",IF(AC1090&lt;=12000,"Medium Income","High Income"))</f>
        <v>Low Income</v>
      </c>
      <c r="AE1090" s="4">
        <v>22356</v>
      </c>
      <c r="AF1090" s="18">
        <v>0.29279761399999998</v>
      </c>
      <c r="AG1090" s="3">
        <v>0</v>
      </c>
      <c r="AH1090" s="3">
        <v>61</v>
      </c>
      <c r="AI1090" s="2" t="str">
        <f t="shared" ref="AI1090:AI1153" si="269">IF(AH1090&lt;40,"Low Risk", IF(AH1090&lt;55,"Medium Risk", IF(AH1090&lt;70,"High Risk","Very High Risk")))</f>
        <v>High Risk</v>
      </c>
    </row>
    <row r="1091" spans="1:35" x14ac:dyDescent="0.25">
      <c r="A1091" s="6">
        <v>44190</v>
      </c>
      <c r="B1091" s="3">
        <v>37</v>
      </c>
      <c r="C1091" s="3" t="str">
        <f t="shared" si="255"/>
        <v>Mid</v>
      </c>
      <c r="D1091" s="4">
        <v>15614</v>
      </c>
      <c r="E1091" s="4">
        <f t="shared" si="256"/>
        <v>15614</v>
      </c>
      <c r="F1091" s="3">
        <v>501</v>
      </c>
      <c r="G1091" s="3">
        <f t="shared" si="257"/>
        <v>501</v>
      </c>
      <c r="H1091" s="3" t="str">
        <f t="shared" si="258"/>
        <v>Fair</v>
      </c>
      <c r="I1091" s="5" t="s">
        <v>20</v>
      </c>
      <c r="J1091" s="2" t="str">
        <f t="shared" si="259"/>
        <v>Employed</v>
      </c>
      <c r="K1091" s="2" t="str">
        <f t="shared" si="260"/>
        <v>Employed</v>
      </c>
      <c r="L1091" s="2" t="str">
        <f t="shared" si="261"/>
        <v>Employed</v>
      </c>
      <c r="M1091" s="5" t="s">
        <v>25</v>
      </c>
      <c r="N1091" s="2" t="str">
        <f t="shared" si="262"/>
        <v>Associate</v>
      </c>
      <c r="O1091" s="2" t="str">
        <f t="shared" si="263"/>
        <v>Associate</v>
      </c>
      <c r="P1091" s="4">
        <v>7597</v>
      </c>
      <c r="Q1091" s="4">
        <f t="shared" si="264"/>
        <v>7597</v>
      </c>
      <c r="R1091" s="18">
        <f t="shared" si="265"/>
        <v>0.48655053157422828</v>
      </c>
      <c r="S1091" s="18" t="str">
        <f t="shared" si="266"/>
        <v>Conservative Borrower</v>
      </c>
      <c r="T1091" s="3">
        <v>72</v>
      </c>
      <c r="U1091" s="3">
        <f t="shared" si="267"/>
        <v>72</v>
      </c>
      <c r="V1091" s="5" t="s">
        <v>22</v>
      </c>
      <c r="W1091" s="5" t="s">
        <v>27</v>
      </c>
      <c r="X1091" s="4">
        <v>279</v>
      </c>
      <c r="Y1091" s="18">
        <v>0.45874535799999999</v>
      </c>
      <c r="Z1091" s="5" t="s">
        <v>31</v>
      </c>
      <c r="AA1091" s="3">
        <v>33</v>
      </c>
      <c r="AB1091" s="4">
        <v>3347</v>
      </c>
      <c r="AC1091" s="4">
        <v>1301.166667</v>
      </c>
      <c r="AD1091" s="4" t="str">
        <f t="shared" si="268"/>
        <v>Low Income</v>
      </c>
      <c r="AE1091" s="4">
        <v>121909</v>
      </c>
      <c r="AF1091" s="18">
        <v>0.29384997099999999</v>
      </c>
      <c r="AG1091" s="3">
        <v>0</v>
      </c>
      <c r="AH1091" s="3">
        <v>54</v>
      </c>
      <c r="AI1091" s="2" t="str">
        <f t="shared" si="269"/>
        <v>Medium Risk</v>
      </c>
    </row>
    <row r="1092" spans="1:35" x14ac:dyDescent="0.25">
      <c r="A1092" s="6">
        <v>44191</v>
      </c>
      <c r="B1092" s="3">
        <v>39</v>
      </c>
      <c r="C1092" s="3" t="str">
        <f t="shared" si="255"/>
        <v>Mid</v>
      </c>
      <c r="E1092" s="4">
        <f t="shared" si="256"/>
        <v>24087.999995999999</v>
      </c>
      <c r="F1092" s="3">
        <v>582</v>
      </c>
      <c r="G1092" s="3">
        <f t="shared" si="257"/>
        <v>582</v>
      </c>
      <c r="H1092" s="3" t="str">
        <f t="shared" si="258"/>
        <v>Good</v>
      </c>
      <c r="I1092" s="5" t="s">
        <v>20</v>
      </c>
      <c r="J1092" s="2" t="str">
        <f t="shared" si="259"/>
        <v>Employed</v>
      </c>
      <c r="K1092" s="2" t="str">
        <f t="shared" si="260"/>
        <v>Employed</v>
      </c>
      <c r="L1092" s="2" t="str">
        <f t="shared" si="261"/>
        <v>Employed</v>
      </c>
      <c r="M1092" s="5" t="s">
        <v>32</v>
      </c>
      <c r="N1092" s="2" t="str">
        <f t="shared" si="262"/>
        <v>High School</v>
      </c>
      <c r="O1092" s="2" t="str">
        <f t="shared" si="263"/>
        <v>High School</v>
      </c>
      <c r="Q1092" s="4">
        <f t="shared" si="264"/>
        <v>24695.307531380753</v>
      </c>
      <c r="R1092" s="18">
        <f t="shared" si="265"/>
        <v>1.0252120365111923</v>
      </c>
      <c r="S1092" s="18" t="str">
        <f t="shared" si="266"/>
        <v>Aggressive Borrower</v>
      </c>
      <c r="U1092" s="3">
        <f t="shared" si="267"/>
        <v>54.618025751072963</v>
      </c>
      <c r="V1092" s="5" t="s">
        <v>26</v>
      </c>
      <c r="W1092" s="5" t="s">
        <v>27</v>
      </c>
      <c r="X1092" s="4">
        <v>940</v>
      </c>
      <c r="Y1092" s="18">
        <v>0.18519201800000001</v>
      </c>
      <c r="Z1092" s="5" t="s">
        <v>24</v>
      </c>
      <c r="AA1092" s="3">
        <v>24</v>
      </c>
      <c r="AB1092" s="4">
        <v>722</v>
      </c>
      <c r="AC1092" s="4">
        <v>2007.333333</v>
      </c>
      <c r="AD1092" s="4" t="str">
        <f t="shared" si="268"/>
        <v>Low Income</v>
      </c>
      <c r="AE1092" s="4">
        <v>8554</v>
      </c>
      <c r="AF1092" s="18">
        <v>0.22598665100000001</v>
      </c>
      <c r="AG1092" s="3">
        <v>0</v>
      </c>
      <c r="AH1092" s="3">
        <v>66</v>
      </c>
      <c r="AI1092" s="2" t="str">
        <f t="shared" si="269"/>
        <v>High Risk</v>
      </c>
    </row>
    <row r="1093" spans="1:35" x14ac:dyDescent="0.25">
      <c r="A1093" s="6">
        <v>44192</v>
      </c>
      <c r="B1093" s="3">
        <v>39</v>
      </c>
      <c r="C1093" s="3" t="str">
        <f t="shared" si="255"/>
        <v>Mid</v>
      </c>
      <c r="D1093" s="4">
        <v>18248</v>
      </c>
      <c r="E1093" s="4">
        <f t="shared" si="256"/>
        <v>18248</v>
      </c>
      <c r="G1093" s="3">
        <f t="shared" si="257"/>
        <v>579.93124999999998</v>
      </c>
      <c r="H1093" s="3" t="str">
        <f t="shared" si="258"/>
        <v>Good</v>
      </c>
      <c r="I1093" s="5" t="s">
        <v>20</v>
      </c>
      <c r="J1093" s="2" t="str">
        <f t="shared" si="259"/>
        <v>Employed</v>
      </c>
      <c r="K1093" s="2" t="str">
        <f t="shared" si="260"/>
        <v>Employed</v>
      </c>
      <c r="L1093" s="2" t="str">
        <f t="shared" si="261"/>
        <v>Employed</v>
      </c>
      <c r="M1093" s="5" t="s">
        <v>29</v>
      </c>
      <c r="N1093" s="2" t="str">
        <f t="shared" si="262"/>
        <v>Bachelor</v>
      </c>
      <c r="O1093" s="2" t="str">
        <f t="shared" si="263"/>
        <v>Bachelor</v>
      </c>
      <c r="P1093" s="4">
        <v>43052</v>
      </c>
      <c r="Q1093" s="4">
        <f t="shared" si="264"/>
        <v>43052</v>
      </c>
      <c r="R1093" s="18">
        <f t="shared" si="265"/>
        <v>2.3592722490135905</v>
      </c>
      <c r="S1093" s="18" t="str">
        <f t="shared" si="266"/>
        <v>Aggressive Borrower</v>
      </c>
      <c r="T1093" s="3">
        <v>120</v>
      </c>
      <c r="U1093" s="3">
        <f t="shared" si="267"/>
        <v>120</v>
      </c>
      <c r="V1093" s="5" t="s">
        <v>22</v>
      </c>
      <c r="W1093" s="5" t="s">
        <v>27</v>
      </c>
      <c r="X1093" s="4">
        <v>562</v>
      </c>
      <c r="Y1093" s="18">
        <v>0.16496657000000001</v>
      </c>
      <c r="Z1093" s="5" t="s">
        <v>24</v>
      </c>
      <c r="AA1093" s="3">
        <v>27</v>
      </c>
      <c r="AB1093" s="4">
        <v>7866</v>
      </c>
      <c r="AC1093" s="4">
        <v>1520.666667</v>
      </c>
      <c r="AD1093" s="4" t="str">
        <f t="shared" si="268"/>
        <v>Low Income</v>
      </c>
      <c r="AE1093" s="4">
        <v>291658</v>
      </c>
      <c r="AF1093" s="18">
        <v>0.32418604499999998</v>
      </c>
      <c r="AG1093" s="3">
        <v>0</v>
      </c>
      <c r="AH1093" s="3">
        <v>49</v>
      </c>
      <c r="AI1093" s="2" t="str">
        <f t="shared" si="269"/>
        <v>Medium Risk</v>
      </c>
    </row>
    <row r="1094" spans="1:35" x14ac:dyDescent="0.25">
      <c r="A1094" s="6">
        <v>44193</v>
      </c>
      <c r="B1094" s="3">
        <v>48</v>
      </c>
      <c r="C1094" s="3" t="str">
        <f t="shared" si="255"/>
        <v>Senior</v>
      </c>
      <c r="D1094" s="4">
        <v>85643</v>
      </c>
      <c r="E1094" s="4">
        <f t="shared" si="256"/>
        <v>85643</v>
      </c>
      <c r="F1094" s="3">
        <v>593</v>
      </c>
      <c r="G1094" s="3">
        <f t="shared" si="257"/>
        <v>593</v>
      </c>
      <c r="H1094" s="3" t="str">
        <f t="shared" si="258"/>
        <v>Good</v>
      </c>
      <c r="I1094" s="5" t="s">
        <v>45</v>
      </c>
      <c r="J1094" s="2" t="str">
        <f t="shared" si="259"/>
        <v>Unemployed</v>
      </c>
      <c r="K1094" s="2" t="str">
        <f t="shared" si="260"/>
        <v>Unemployed</v>
      </c>
      <c r="L1094" s="2" t="str">
        <f t="shared" si="261"/>
        <v>Unemployed</v>
      </c>
      <c r="M1094" s="5" t="s">
        <v>21</v>
      </c>
      <c r="N1094" s="2" t="str">
        <f t="shared" si="262"/>
        <v>Master</v>
      </c>
      <c r="O1094" s="2" t="str">
        <f t="shared" si="263"/>
        <v>Master</v>
      </c>
      <c r="P1094" s="4">
        <v>17847</v>
      </c>
      <c r="Q1094" s="4">
        <f t="shared" si="264"/>
        <v>17847</v>
      </c>
      <c r="R1094" s="18">
        <f t="shared" si="265"/>
        <v>0.20838830961082633</v>
      </c>
      <c r="S1094" s="18" t="str">
        <f t="shared" si="266"/>
        <v>Conservative Borrower</v>
      </c>
      <c r="T1094" s="3">
        <v>60</v>
      </c>
      <c r="U1094" s="3">
        <f t="shared" si="267"/>
        <v>60</v>
      </c>
      <c r="V1094" s="5" t="s">
        <v>26</v>
      </c>
      <c r="W1094" s="5" t="s">
        <v>23</v>
      </c>
      <c r="X1094" s="4">
        <v>149</v>
      </c>
      <c r="Y1094" s="18">
        <v>0.22552543799999999</v>
      </c>
      <c r="Z1094" s="5" t="s">
        <v>34</v>
      </c>
      <c r="AA1094" s="3">
        <v>32</v>
      </c>
      <c r="AB1094" s="4">
        <v>5331</v>
      </c>
      <c r="AC1094" s="4">
        <v>7136.9166670000004</v>
      </c>
      <c r="AD1094" s="4" t="str">
        <f t="shared" si="268"/>
        <v>Medium Income</v>
      </c>
      <c r="AE1094" s="4">
        <v>491876</v>
      </c>
      <c r="AF1094" s="18">
        <v>0.20334646100000001</v>
      </c>
      <c r="AG1094" s="3">
        <v>1</v>
      </c>
      <c r="AH1094" s="3">
        <v>42.4</v>
      </c>
      <c r="AI1094" s="2" t="str">
        <f t="shared" si="269"/>
        <v>Medium Risk</v>
      </c>
    </row>
    <row r="1095" spans="1:35" x14ac:dyDescent="0.25">
      <c r="A1095" s="6">
        <v>44194</v>
      </c>
      <c r="B1095" s="3">
        <v>40</v>
      </c>
      <c r="C1095" s="3" t="str">
        <f t="shared" si="255"/>
        <v>Senior</v>
      </c>
      <c r="D1095" s="4">
        <v>33046</v>
      </c>
      <c r="E1095" s="4">
        <f t="shared" si="256"/>
        <v>33046</v>
      </c>
      <c r="F1095" s="3">
        <v>571</v>
      </c>
      <c r="G1095" s="3">
        <f t="shared" si="257"/>
        <v>571</v>
      </c>
      <c r="H1095" s="3" t="str">
        <f t="shared" si="258"/>
        <v>Good</v>
      </c>
      <c r="I1095" s="5" t="s">
        <v>52</v>
      </c>
      <c r="J1095" s="2" t="str">
        <f t="shared" si="259"/>
        <v>EMPLOYED</v>
      </c>
      <c r="K1095" s="2" t="str">
        <f t="shared" si="260"/>
        <v>Employed</v>
      </c>
      <c r="L1095" s="2" t="str">
        <f t="shared" si="261"/>
        <v>Employed</v>
      </c>
      <c r="M1095" s="5" t="s">
        <v>29</v>
      </c>
      <c r="N1095" s="2" t="str">
        <f t="shared" si="262"/>
        <v>Bachelor</v>
      </c>
      <c r="O1095" s="2" t="str">
        <f t="shared" si="263"/>
        <v>Bachelor</v>
      </c>
      <c r="P1095" s="4">
        <v>33980</v>
      </c>
      <c r="Q1095" s="4">
        <f t="shared" si="264"/>
        <v>33980</v>
      </c>
      <c r="R1095" s="18">
        <f t="shared" si="265"/>
        <v>1.0282636325122556</v>
      </c>
      <c r="S1095" s="18" t="str">
        <f t="shared" si="266"/>
        <v>Aggressive Borrower</v>
      </c>
      <c r="T1095" s="3">
        <v>36</v>
      </c>
      <c r="U1095" s="3">
        <f t="shared" si="267"/>
        <v>36</v>
      </c>
      <c r="V1095" s="5" t="s">
        <v>35</v>
      </c>
      <c r="W1095" s="5" t="s">
        <v>34</v>
      </c>
      <c r="X1095" s="4">
        <v>255</v>
      </c>
      <c r="Y1095" s="18">
        <v>0.36539939300000002</v>
      </c>
      <c r="Z1095" s="5" t="s">
        <v>28</v>
      </c>
      <c r="AA1095" s="3">
        <v>20</v>
      </c>
      <c r="AB1095" s="4">
        <v>1628</v>
      </c>
      <c r="AC1095" s="4">
        <v>2753.833333</v>
      </c>
      <c r="AD1095" s="4" t="str">
        <f t="shared" si="268"/>
        <v>Low Income</v>
      </c>
      <c r="AE1095" s="4">
        <v>83657</v>
      </c>
      <c r="AF1095" s="18">
        <v>0.242616473</v>
      </c>
      <c r="AG1095" s="3">
        <v>0</v>
      </c>
      <c r="AH1095" s="3">
        <v>52</v>
      </c>
      <c r="AI1095" s="2" t="str">
        <f t="shared" si="269"/>
        <v>Medium Risk</v>
      </c>
    </row>
    <row r="1096" spans="1:35" x14ac:dyDescent="0.25">
      <c r="A1096" s="6">
        <v>44195</v>
      </c>
      <c r="B1096" s="3">
        <v>48</v>
      </c>
      <c r="C1096" s="3" t="str">
        <f t="shared" si="255"/>
        <v>Senior</v>
      </c>
      <c r="D1096" s="4">
        <v>101829</v>
      </c>
      <c r="E1096" s="4">
        <f t="shared" si="256"/>
        <v>101829</v>
      </c>
      <c r="F1096" s="3">
        <v>609</v>
      </c>
      <c r="G1096" s="3">
        <f t="shared" si="257"/>
        <v>609</v>
      </c>
      <c r="H1096" s="3" t="str">
        <f t="shared" si="258"/>
        <v>Good</v>
      </c>
      <c r="I1096" s="5" t="s">
        <v>20</v>
      </c>
      <c r="J1096" s="2" t="str">
        <f t="shared" si="259"/>
        <v>Employed</v>
      </c>
      <c r="K1096" s="2" t="str">
        <f t="shared" si="260"/>
        <v>Employed</v>
      </c>
      <c r="L1096" s="2" t="str">
        <f t="shared" si="261"/>
        <v>Employed</v>
      </c>
      <c r="M1096" s="5" t="s">
        <v>32</v>
      </c>
      <c r="N1096" s="2" t="str">
        <f t="shared" si="262"/>
        <v>High School</v>
      </c>
      <c r="O1096" s="2" t="str">
        <f t="shared" si="263"/>
        <v>High School</v>
      </c>
      <c r="P1096" s="4">
        <v>34860</v>
      </c>
      <c r="Q1096" s="4">
        <f t="shared" si="264"/>
        <v>34860</v>
      </c>
      <c r="R1096" s="18">
        <f t="shared" si="265"/>
        <v>0.34233862652093217</v>
      </c>
      <c r="S1096" s="18" t="str">
        <f t="shared" si="266"/>
        <v>Conservative Borrower</v>
      </c>
      <c r="T1096" s="3">
        <v>84</v>
      </c>
      <c r="U1096" s="3">
        <f t="shared" si="267"/>
        <v>84</v>
      </c>
      <c r="V1096" s="5" t="s">
        <v>22</v>
      </c>
      <c r="W1096" s="5" t="s">
        <v>23</v>
      </c>
      <c r="X1096" s="4">
        <v>651</v>
      </c>
      <c r="Y1096" s="18">
        <v>0.31597244600000002</v>
      </c>
      <c r="Z1096" s="5" t="s">
        <v>34</v>
      </c>
      <c r="AA1096" s="3">
        <v>21</v>
      </c>
      <c r="AB1096" s="4">
        <v>1232</v>
      </c>
      <c r="AC1096" s="4">
        <v>8485.75</v>
      </c>
      <c r="AD1096" s="4" t="str">
        <f t="shared" si="268"/>
        <v>Medium Income</v>
      </c>
      <c r="AE1096" s="4">
        <v>506359</v>
      </c>
      <c r="AF1096" s="18">
        <v>0.21824566300000001</v>
      </c>
      <c r="AG1096" s="3">
        <v>1</v>
      </c>
      <c r="AH1096" s="3">
        <v>32.799999999999997</v>
      </c>
      <c r="AI1096" s="2" t="str">
        <f t="shared" si="269"/>
        <v>Low Risk</v>
      </c>
    </row>
    <row r="1097" spans="1:35" x14ac:dyDescent="0.25">
      <c r="A1097" s="6">
        <v>44196</v>
      </c>
      <c r="B1097" s="3">
        <v>39</v>
      </c>
      <c r="C1097" s="3" t="str">
        <f t="shared" si="255"/>
        <v>Mid</v>
      </c>
      <c r="D1097" s="4">
        <v>21179</v>
      </c>
      <c r="E1097" s="4">
        <f t="shared" si="256"/>
        <v>21179</v>
      </c>
      <c r="F1097" s="3">
        <v>616</v>
      </c>
      <c r="G1097" s="3">
        <f t="shared" si="257"/>
        <v>616</v>
      </c>
      <c r="H1097" s="3" t="str">
        <f t="shared" si="258"/>
        <v>Good</v>
      </c>
      <c r="I1097" s="5" t="s">
        <v>33</v>
      </c>
      <c r="J1097" s="2" t="str">
        <f t="shared" si="259"/>
        <v>Self-Employed</v>
      </c>
      <c r="K1097" s="2" t="str">
        <f t="shared" si="260"/>
        <v>Self-Employed</v>
      </c>
      <c r="L1097" s="2" t="str">
        <f t="shared" si="261"/>
        <v>Self-Employed</v>
      </c>
      <c r="M1097" s="5" t="s">
        <v>21</v>
      </c>
      <c r="N1097" s="2" t="str">
        <f t="shared" si="262"/>
        <v>Master</v>
      </c>
      <c r="O1097" s="2" t="str">
        <f t="shared" si="263"/>
        <v>Master</v>
      </c>
      <c r="P1097" s="4">
        <v>24541</v>
      </c>
      <c r="Q1097" s="4">
        <f t="shared" si="264"/>
        <v>24541</v>
      </c>
      <c r="R1097" s="18">
        <f t="shared" si="265"/>
        <v>1.1587421502431654</v>
      </c>
      <c r="S1097" s="18" t="str">
        <f t="shared" si="266"/>
        <v>Aggressive Borrower</v>
      </c>
      <c r="T1097" s="3">
        <v>24</v>
      </c>
      <c r="U1097" s="3">
        <f t="shared" si="267"/>
        <v>24</v>
      </c>
      <c r="V1097" s="5" t="s">
        <v>22</v>
      </c>
      <c r="W1097" s="5" t="s">
        <v>27</v>
      </c>
      <c r="X1097" s="4">
        <v>91</v>
      </c>
      <c r="Y1097" s="18">
        <v>0.17454212799999999</v>
      </c>
      <c r="Z1097" s="5" t="s">
        <v>28</v>
      </c>
      <c r="AA1097" s="3">
        <v>17</v>
      </c>
      <c r="AB1097" s="4">
        <v>2299</v>
      </c>
      <c r="AC1097" s="4">
        <v>1764.916667</v>
      </c>
      <c r="AD1097" s="4" t="str">
        <f t="shared" si="268"/>
        <v>Low Income</v>
      </c>
      <c r="AE1097" s="4">
        <v>5166</v>
      </c>
      <c r="AF1097" s="18">
        <v>0.18286114000000001</v>
      </c>
      <c r="AG1097" s="3">
        <v>0</v>
      </c>
      <c r="AH1097" s="3">
        <v>53</v>
      </c>
      <c r="AI1097" s="2" t="str">
        <f t="shared" si="269"/>
        <v>Medium Risk</v>
      </c>
    </row>
    <row r="1098" spans="1:35" x14ac:dyDescent="0.25">
      <c r="A1098" s="6">
        <v>44197</v>
      </c>
      <c r="B1098" s="3">
        <v>40</v>
      </c>
      <c r="C1098" s="3" t="str">
        <f t="shared" si="255"/>
        <v>Senior</v>
      </c>
      <c r="D1098" s="4">
        <v>37491</v>
      </c>
      <c r="E1098" s="4">
        <f t="shared" si="256"/>
        <v>37491</v>
      </c>
      <c r="F1098" s="3">
        <v>446</v>
      </c>
      <c r="G1098" s="3">
        <f t="shared" si="257"/>
        <v>446</v>
      </c>
      <c r="H1098" s="3" t="str">
        <f t="shared" si="258"/>
        <v>Poor</v>
      </c>
      <c r="I1098" s="5" t="s">
        <v>20</v>
      </c>
      <c r="J1098" s="2" t="str">
        <f t="shared" si="259"/>
        <v>Employed</v>
      </c>
      <c r="K1098" s="2" t="str">
        <f t="shared" si="260"/>
        <v>Employed</v>
      </c>
      <c r="L1098" s="2" t="str">
        <f t="shared" si="261"/>
        <v>Employed</v>
      </c>
      <c r="M1098" s="5" t="s">
        <v>32</v>
      </c>
      <c r="N1098" s="2" t="str">
        <f t="shared" si="262"/>
        <v>High School</v>
      </c>
      <c r="O1098" s="2" t="str">
        <f t="shared" si="263"/>
        <v>High School</v>
      </c>
      <c r="P1098" s="4">
        <v>29697</v>
      </c>
      <c r="Q1098" s="4">
        <f t="shared" si="264"/>
        <v>29697</v>
      </c>
      <c r="R1098" s="18">
        <f t="shared" si="265"/>
        <v>0.79211010642554214</v>
      </c>
      <c r="S1098" s="18" t="str">
        <f t="shared" si="266"/>
        <v>Moderate Borrower</v>
      </c>
      <c r="T1098" s="3">
        <v>48</v>
      </c>
      <c r="U1098" s="3">
        <f t="shared" si="267"/>
        <v>48</v>
      </c>
      <c r="V1098" s="5" t="s">
        <v>35</v>
      </c>
      <c r="W1098" s="5" t="s">
        <v>30</v>
      </c>
      <c r="X1098" s="4">
        <v>1145</v>
      </c>
      <c r="Y1098" s="18">
        <v>0.38302789700000001</v>
      </c>
      <c r="Z1098" s="5" t="s">
        <v>34</v>
      </c>
      <c r="AA1098" s="3">
        <v>22</v>
      </c>
      <c r="AB1098" s="4">
        <v>402</v>
      </c>
      <c r="AC1098" s="4">
        <v>3124.25</v>
      </c>
      <c r="AD1098" s="4" t="str">
        <f t="shared" si="268"/>
        <v>Low Income</v>
      </c>
      <c r="AE1098" s="4">
        <v>14957</v>
      </c>
      <c r="AF1098" s="18">
        <v>0.26828604</v>
      </c>
      <c r="AG1098" s="3">
        <v>0</v>
      </c>
      <c r="AH1098" s="3">
        <v>55</v>
      </c>
      <c r="AI1098" s="2" t="str">
        <f t="shared" si="269"/>
        <v>High Risk</v>
      </c>
    </row>
    <row r="1099" spans="1:35" x14ac:dyDescent="0.25">
      <c r="A1099" s="6">
        <v>44198</v>
      </c>
      <c r="B1099" s="3">
        <v>18</v>
      </c>
      <c r="C1099" s="3" t="str">
        <f t="shared" si="255"/>
        <v>Young</v>
      </c>
      <c r="D1099" s="4">
        <v>48180</v>
      </c>
      <c r="E1099" s="4">
        <f t="shared" si="256"/>
        <v>48180</v>
      </c>
      <c r="F1099" s="3">
        <v>587</v>
      </c>
      <c r="G1099" s="3">
        <f t="shared" si="257"/>
        <v>587</v>
      </c>
      <c r="H1099" s="3" t="str">
        <f t="shared" si="258"/>
        <v>Good</v>
      </c>
      <c r="I1099" s="5" t="s">
        <v>20</v>
      </c>
      <c r="J1099" s="2" t="str">
        <f t="shared" si="259"/>
        <v>Employed</v>
      </c>
      <c r="K1099" s="2" t="str">
        <f t="shared" si="260"/>
        <v>Employed</v>
      </c>
      <c r="L1099" s="2" t="str">
        <f t="shared" si="261"/>
        <v>Employed</v>
      </c>
      <c r="M1099" s="5" t="s">
        <v>21</v>
      </c>
      <c r="N1099" s="2" t="str">
        <f t="shared" si="262"/>
        <v>Master</v>
      </c>
      <c r="O1099" s="2" t="str">
        <f t="shared" si="263"/>
        <v>Master</v>
      </c>
      <c r="P1099" s="4">
        <v>23152</v>
      </c>
      <c r="Q1099" s="4">
        <f t="shared" si="264"/>
        <v>23152</v>
      </c>
      <c r="R1099" s="18">
        <f t="shared" si="265"/>
        <v>0.4805313408053134</v>
      </c>
      <c r="S1099" s="18" t="str">
        <f t="shared" si="266"/>
        <v>Conservative Borrower</v>
      </c>
      <c r="T1099" s="3">
        <v>48</v>
      </c>
      <c r="U1099" s="3">
        <f t="shared" si="267"/>
        <v>48</v>
      </c>
      <c r="V1099" s="5" t="s">
        <v>22</v>
      </c>
      <c r="W1099" s="5" t="s">
        <v>34</v>
      </c>
      <c r="X1099" s="4">
        <v>419</v>
      </c>
      <c r="Y1099" s="18">
        <v>0.191503914</v>
      </c>
      <c r="Z1099" s="5" t="s">
        <v>24</v>
      </c>
      <c r="AA1099" s="3">
        <v>23</v>
      </c>
      <c r="AB1099" s="4">
        <v>2170</v>
      </c>
      <c r="AC1099" s="4">
        <v>4015</v>
      </c>
      <c r="AD1099" s="4" t="str">
        <f t="shared" si="268"/>
        <v>Low Income</v>
      </c>
      <c r="AE1099" s="4">
        <v>2861</v>
      </c>
      <c r="AF1099" s="18">
        <v>0.22820391100000001</v>
      </c>
      <c r="AG1099" s="3">
        <v>0</v>
      </c>
      <c r="AH1099" s="3">
        <v>50</v>
      </c>
      <c r="AI1099" s="2" t="str">
        <f t="shared" si="269"/>
        <v>Medium Risk</v>
      </c>
    </row>
    <row r="1100" spans="1:35" x14ac:dyDescent="0.25">
      <c r="A1100" s="6">
        <v>44199</v>
      </c>
      <c r="B1100" s="3">
        <v>50</v>
      </c>
      <c r="C1100" s="3" t="str">
        <f t="shared" si="255"/>
        <v>Senior</v>
      </c>
      <c r="D1100" s="4">
        <v>79744</v>
      </c>
      <c r="E1100" s="4">
        <f t="shared" si="256"/>
        <v>79744</v>
      </c>
      <c r="F1100" s="3">
        <v>580</v>
      </c>
      <c r="G1100" s="3">
        <f t="shared" si="257"/>
        <v>580</v>
      </c>
      <c r="H1100" s="3" t="str">
        <f t="shared" si="258"/>
        <v>Good</v>
      </c>
      <c r="I1100" s="5" t="s">
        <v>52</v>
      </c>
      <c r="J1100" s="2" t="str">
        <f t="shared" si="259"/>
        <v>EMPLOYED</v>
      </c>
      <c r="K1100" s="2" t="str">
        <f t="shared" si="260"/>
        <v>Employed</v>
      </c>
      <c r="L1100" s="2" t="str">
        <f t="shared" si="261"/>
        <v>Employed</v>
      </c>
      <c r="M1100" s="5" t="s">
        <v>21</v>
      </c>
      <c r="N1100" s="2" t="str">
        <f t="shared" si="262"/>
        <v>Master</v>
      </c>
      <c r="O1100" s="2" t="str">
        <f t="shared" si="263"/>
        <v>Master</v>
      </c>
      <c r="P1100" s="4">
        <v>9538</v>
      </c>
      <c r="Q1100" s="4">
        <f t="shared" si="264"/>
        <v>9538</v>
      </c>
      <c r="R1100" s="18">
        <f t="shared" si="265"/>
        <v>0.11960774478330657</v>
      </c>
      <c r="S1100" s="18" t="str">
        <f t="shared" si="266"/>
        <v>Conservative Borrower</v>
      </c>
      <c r="T1100" s="3">
        <v>60</v>
      </c>
      <c r="U1100" s="3">
        <f t="shared" si="267"/>
        <v>60</v>
      </c>
      <c r="V1100" s="5" t="s">
        <v>22</v>
      </c>
      <c r="W1100" s="5" t="s">
        <v>27</v>
      </c>
      <c r="X1100" s="4">
        <v>323</v>
      </c>
      <c r="Y1100" s="18">
        <v>0.65426715700000004</v>
      </c>
      <c r="Z1100" s="5" t="s">
        <v>28</v>
      </c>
      <c r="AA1100" s="3">
        <v>25</v>
      </c>
      <c r="AB1100" s="4">
        <v>3199</v>
      </c>
      <c r="AC1100" s="4">
        <v>6645.3333329999996</v>
      </c>
      <c r="AD1100" s="4" t="str">
        <f t="shared" si="268"/>
        <v>Medium Income</v>
      </c>
      <c r="AE1100" s="4">
        <v>88919</v>
      </c>
      <c r="AF1100" s="18">
        <v>0.201693077</v>
      </c>
      <c r="AG1100" s="3">
        <v>1</v>
      </c>
      <c r="AH1100" s="3">
        <v>47.2</v>
      </c>
      <c r="AI1100" s="2" t="str">
        <f t="shared" si="269"/>
        <v>Medium Risk</v>
      </c>
    </row>
    <row r="1101" spans="1:35" x14ac:dyDescent="0.25">
      <c r="A1101" s="6">
        <v>44200</v>
      </c>
      <c r="B1101" s="3">
        <v>44</v>
      </c>
      <c r="C1101" s="3" t="str">
        <f t="shared" si="255"/>
        <v>Senior</v>
      </c>
      <c r="D1101" s="4">
        <v>165147</v>
      </c>
      <c r="E1101" s="4">
        <f t="shared" si="256"/>
        <v>165147</v>
      </c>
      <c r="F1101" s="3">
        <v>557</v>
      </c>
      <c r="G1101" s="3">
        <f t="shared" si="257"/>
        <v>557</v>
      </c>
      <c r="H1101" s="3" t="str">
        <f t="shared" si="258"/>
        <v>Good</v>
      </c>
      <c r="I1101" s="5" t="s">
        <v>20</v>
      </c>
      <c r="J1101" s="2" t="str">
        <f t="shared" si="259"/>
        <v>Employed</v>
      </c>
      <c r="K1101" s="2" t="str">
        <f t="shared" si="260"/>
        <v>Employed</v>
      </c>
      <c r="L1101" s="2" t="str">
        <f t="shared" si="261"/>
        <v>Employed</v>
      </c>
      <c r="M1101" s="5" t="s">
        <v>25</v>
      </c>
      <c r="N1101" s="2" t="str">
        <f t="shared" si="262"/>
        <v>Associate</v>
      </c>
      <c r="O1101" s="2" t="str">
        <f t="shared" si="263"/>
        <v>Associate</v>
      </c>
      <c r="P1101" s="4">
        <v>17498</v>
      </c>
      <c r="Q1101" s="4">
        <f t="shared" si="264"/>
        <v>17498</v>
      </c>
      <c r="R1101" s="18">
        <f t="shared" si="265"/>
        <v>0.10595408938703095</v>
      </c>
      <c r="S1101" s="18" t="str">
        <f t="shared" si="266"/>
        <v>Conservative Borrower</v>
      </c>
      <c r="T1101" s="3">
        <v>72</v>
      </c>
      <c r="U1101" s="3">
        <f t="shared" si="267"/>
        <v>72</v>
      </c>
      <c r="V1101" s="5" t="s">
        <v>22</v>
      </c>
      <c r="W1101" s="5" t="s">
        <v>27</v>
      </c>
      <c r="X1101" s="4">
        <v>235</v>
      </c>
      <c r="Y1101" s="18">
        <v>7.052245E-2</v>
      </c>
      <c r="Z1101" s="5" t="s">
        <v>24</v>
      </c>
      <c r="AA1101" s="3">
        <v>22</v>
      </c>
      <c r="AB1101" s="4">
        <v>4394</v>
      </c>
      <c r="AC1101" s="4">
        <v>13762.25</v>
      </c>
      <c r="AD1101" s="4" t="str">
        <f t="shared" si="268"/>
        <v>High Income</v>
      </c>
      <c r="AE1101" s="4">
        <v>8045</v>
      </c>
      <c r="AF1101" s="18">
        <v>0.274057997</v>
      </c>
      <c r="AG1101" s="3">
        <v>1</v>
      </c>
      <c r="AH1101" s="3">
        <v>40.799999999999997</v>
      </c>
      <c r="AI1101" s="2" t="str">
        <f t="shared" si="269"/>
        <v>Medium Risk</v>
      </c>
    </row>
    <row r="1102" spans="1:35" x14ac:dyDescent="0.25">
      <c r="A1102" s="6">
        <v>44201</v>
      </c>
      <c r="B1102" s="3">
        <v>51</v>
      </c>
      <c r="C1102" s="3" t="str">
        <f t="shared" si="255"/>
        <v>Senior</v>
      </c>
      <c r="D1102" s="4">
        <v>15000</v>
      </c>
      <c r="E1102" s="4">
        <f t="shared" si="256"/>
        <v>15000</v>
      </c>
      <c r="F1102" s="3">
        <v>607</v>
      </c>
      <c r="G1102" s="3">
        <f t="shared" si="257"/>
        <v>607</v>
      </c>
      <c r="H1102" s="3" t="str">
        <f t="shared" si="258"/>
        <v>Good</v>
      </c>
      <c r="I1102" s="5" t="s">
        <v>20</v>
      </c>
      <c r="J1102" s="2" t="str">
        <f t="shared" si="259"/>
        <v>Employed</v>
      </c>
      <c r="K1102" s="2" t="str">
        <f t="shared" si="260"/>
        <v>Employed</v>
      </c>
      <c r="L1102" s="2" t="str">
        <f t="shared" si="261"/>
        <v>Employed</v>
      </c>
      <c r="M1102" s="5" t="s">
        <v>32</v>
      </c>
      <c r="N1102" s="2" t="str">
        <f t="shared" si="262"/>
        <v>High School</v>
      </c>
      <c r="O1102" s="2" t="str">
        <f t="shared" si="263"/>
        <v>High School</v>
      </c>
      <c r="P1102" s="4">
        <v>19567</v>
      </c>
      <c r="Q1102" s="4">
        <f t="shared" si="264"/>
        <v>19567</v>
      </c>
      <c r="R1102" s="18">
        <f t="shared" si="265"/>
        <v>1.3044666666666667</v>
      </c>
      <c r="S1102" s="18" t="str">
        <f t="shared" si="266"/>
        <v>Aggressive Borrower</v>
      </c>
      <c r="T1102" s="3">
        <v>36</v>
      </c>
      <c r="U1102" s="3">
        <f t="shared" si="267"/>
        <v>36</v>
      </c>
      <c r="V1102" s="5" t="s">
        <v>26</v>
      </c>
      <c r="W1102" s="5" t="s">
        <v>27</v>
      </c>
      <c r="X1102" s="4">
        <v>678</v>
      </c>
      <c r="Y1102" s="18">
        <v>0.18883720900000001</v>
      </c>
      <c r="Z1102" s="5" t="s">
        <v>38</v>
      </c>
      <c r="AA1102" s="3">
        <v>28</v>
      </c>
      <c r="AB1102" s="4">
        <v>7388</v>
      </c>
      <c r="AC1102" s="4">
        <v>1250</v>
      </c>
      <c r="AD1102" s="4" t="str">
        <f t="shared" si="268"/>
        <v>Low Income</v>
      </c>
      <c r="AE1102" s="4">
        <v>74617</v>
      </c>
      <c r="AF1102" s="18">
        <v>0.20749204299999999</v>
      </c>
      <c r="AG1102" s="3">
        <v>0</v>
      </c>
      <c r="AH1102" s="3">
        <v>53</v>
      </c>
      <c r="AI1102" s="2" t="str">
        <f t="shared" si="269"/>
        <v>Medium Risk</v>
      </c>
    </row>
    <row r="1103" spans="1:35" x14ac:dyDescent="0.25">
      <c r="A1103" s="6">
        <v>44202</v>
      </c>
      <c r="B1103" s="3">
        <v>18</v>
      </c>
      <c r="C1103" s="3" t="str">
        <f t="shared" si="255"/>
        <v>Young</v>
      </c>
      <c r="D1103" s="4">
        <v>28665</v>
      </c>
      <c r="E1103" s="4">
        <f t="shared" si="256"/>
        <v>28665</v>
      </c>
      <c r="F1103" s="3">
        <v>593</v>
      </c>
      <c r="G1103" s="3">
        <f t="shared" si="257"/>
        <v>593</v>
      </c>
      <c r="H1103" s="3" t="str">
        <f t="shared" si="258"/>
        <v>Good</v>
      </c>
      <c r="I1103" s="5" t="s">
        <v>20</v>
      </c>
      <c r="J1103" s="2" t="str">
        <f t="shared" si="259"/>
        <v>Employed</v>
      </c>
      <c r="K1103" s="2" t="str">
        <f t="shared" si="260"/>
        <v>Employed</v>
      </c>
      <c r="L1103" s="2" t="str">
        <f t="shared" si="261"/>
        <v>Employed</v>
      </c>
      <c r="M1103" s="5" t="s">
        <v>21</v>
      </c>
      <c r="N1103" s="2" t="str">
        <f t="shared" si="262"/>
        <v>Master</v>
      </c>
      <c r="O1103" s="2" t="str">
        <f t="shared" si="263"/>
        <v>Master</v>
      </c>
      <c r="P1103" s="4">
        <v>20887</v>
      </c>
      <c r="Q1103" s="4">
        <f t="shared" si="264"/>
        <v>20887</v>
      </c>
      <c r="R1103" s="18">
        <f t="shared" si="265"/>
        <v>0.72865864294435723</v>
      </c>
      <c r="S1103" s="18" t="str">
        <f t="shared" si="266"/>
        <v>Moderate Borrower</v>
      </c>
      <c r="T1103" s="3">
        <v>48</v>
      </c>
      <c r="U1103" s="3">
        <f t="shared" si="267"/>
        <v>48</v>
      </c>
      <c r="V1103" s="5" t="s">
        <v>26</v>
      </c>
      <c r="W1103" s="5" t="s">
        <v>27</v>
      </c>
      <c r="X1103" s="4">
        <v>371</v>
      </c>
      <c r="Y1103" s="18">
        <v>0.439476213</v>
      </c>
      <c r="Z1103" s="5" t="s">
        <v>28</v>
      </c>
      <c r="AA1103" s="3">
        <v>18</v>
      </c>
      <c r="AB1103" s="4">
        <v>7928</v>
      </c>
      <c r="AC1103" s="4">
        <v>2388.75</v>
      </c>
      <c r="AD1103" s="4" t="str">
        <f t="shared" si="268"/>
        <v>Low Income</v>
      </c>
      <c r="AE1103" s="4">
        <v>21507</v>
      </c>
      <c r="AF1103" s="18">
        <v>0.21264355800000001</v>
      </c>
      <c r="AG1103" s="3">
        <v>0</v>
      </c>
      <c r="AH1103" s="3">
        <v>60</v>
      </c>
      <c r="AI1103" s="2" t="str">
        <f t="shared" si="269"/>
        <v>High Risk</v>
      </c>
    </row>
    <row r="1104" spans="1:35" x14ac:dyDescent="0.25">
      <c r="A1104" s="6">
        <v>44203</v>
      </c>
      <c r="B1104" s="3">
        <v>65</v>
      </c>
      <c r="C1104" s="3" t="str">
        <f t="shared" si="255"/>
        <v>Old</v>
      </c>
      <c r="D1104" s="4">
        <v>191628</v>
      </c>
      <c r="E1104" s="4">
        <f t="shared" si="256"/>
        <v>191628</v>
      </c>
      <c r="F1104" s="3">
        <v>617</v>
      </c>
      <c r="G1104" s="3">
        <f t="shared" si="257"/>
        <v>617</v>
      </c>
      <c r="H1104" s="3" t="str">
        <f t="shared" si="258"/>
        <v>Good</v>
      </c>
      <c r="I1104" s="5" t="s">
        <v>20</v>
      </c>
      <c r="J1104" s="2" t="str">
        <f t="shared" si="259"/>
        <v>Employed</v>
      </c>
      <c r="K1104" s="2" t="str">
        <f t="shared" si="260"/>
        <v>Employed</v>
      </c>
      <c r="L1104" s="2" t="str">
        <f t="shared" si="261"/>
        <v>Employed</v>
      </c>
      <c r="M1104" s="5" t="s">
        <v>29</v>
      </c>
      <c r="N1104" s="2" t="str">
        <f t="shared" si="262"/>
        <v>Bachelor</v>
      </c>
      <c r="O1104" s="2" t="str">
        <f t="shared" si="263"/>
        <v>Bachelor</v>
      </c>
      <c r="P1104" s="4">
        <v>33012</v>
      </c>
      <c r="Q1104" s="4">
        <f t="shared" si="264"/>
        <v>33012</v>
      </c>
      <c r="R1104" s="18">
        <f t="shared" si="265"/>
        <v>0.17227127559646815</v>
      </c>
      <c r="S1104" s="18" t="str">
        <f t="shared" si="266"/>
        <v>Conservative Borrower</v>
      </c>
      <c r="T1104" s="3">
        <v>60</v>
      </c>
      <c r="U1104" s="3">
        <f t="shared" si="267"/>
        <v>60</v>
      </c>
      <c r="V1104" s="5" t="s">
        <v>22</v>
      </c>
      <c r="W1104" s="5" t="s">
        <v>27</v>
      </c>
      <c r="X1104" s="4">
        <v>278</v>
      </c>
      <c r="Y1104" s="18">
        <v>7.6199586E-2</v>
      </c>
      <c r="Z1104" s="5" t="s">
        <v>38</v>
      </c>
      <c r="AA1104" s="3">
        <v>21</v>
      </c>
      <c r="AB1104" s="4">
        <v>10366</v>
      </c>
      <c r="AC1104" s="4">
        <v>15969</v>
      </c>
      <c r="AD1104" s="4" t="str">
        <f t="shared" si="268"/>
        <v>High Income</v>
      </c>
      <c r="AE1104" s="4">
        <v>1913</v>
      </c>
      <c r="AF1104" s="18">
        <v>0.20005108299999999</v>
      </c>
      <c r="AG1104" s="3">
        <v>1</v>
      </c>
      <c r="AH1104" s="3">
        <v>38.4</v>
      </c>
      <c r="AI1104" s="2" t="str">
        <f t="shared" si="269"/>
        <v>Low Risk</v>
      </c>
    </row>
    <row r="1105" spans="1:35" x14ac:dyDescent="0.25">
      <c r="A1105" s="6">
        <v>44204</v>
      </c>
      <c r="B1105" s="3">
        <v>38</v>
      </c>
      <c r="C1105" s="3" t="str">
        <f t="shared" si="255"/>
        <v>Mid</v>
      </c>
      <c r="D1105" s="4">
        <v>22096</v>
      </c>
      <c r="E1105" s="4">
        <f t="shared" si="256"/>
        <v>22096</v>
      </c>
      <c r="F1105" s="3">
        <v>475</v>
      </c>
      <c r="G1105" s="3">
        <f t="shared" si="257"/>
        <v>475</v>
      </c>
      <c r="H1105" s="3" t="str">
        <f t="shared" si="258"/>
        <v>Fair</v>
      </c>
      <c r="I1105" s="5" t="s">
        <v>20</v>
      </c>
      <c r="J1105" s="2" t="str">
        <f t="shared" si="259"/>
        <v>Employed</v>
      </c>
      <c r="K1105" s="2" t="str">
        <f t="shared" si="260"/>
        <v>Employed</v>
      </c>
      <c r="L1105" s="2" t="str">
        <f t="shared" si="261"/>
        <v>Employed</v>
      </c>
      <c r="M1105" s="5" t="s">
        <v>32</v>
      </c>
      <c r="N1105" s="2" t="str">
        <f t="shared" si="262"/>
        <v>High School</v>
      </c>
      <c r="O1105" s="2" t="str">
        <f t="shared" si="263"/>
        <v>High School</v>
      </c>
      <c r="P1105" s="4">
        <v>24299</v>
      </c>
      <c r="Q1105" s="4">
        <f t="shared" si="264"/>
        <v>24299</v>
      </c>
      <c r="R1105" s="18">
        <f t="shared" si="265"/>
        <v>1.0997013034033309</v>
      </c>
      <c r="S1105" s="18" t="str">
        <f t="shared" si="266"/>
        <v>Aggressive Borrower</v>
      </c>
      <c r="T1105" s="3">
        <v>48</v>
      </c>
      <c r="U1105" s="3">
        <f t="shared" si="267"/>
        <v>48</v>
      </c>
      <c r="V1105" s="5" t="s">
        <v>22</v>
      </c>
      <c r="W1105" s="5" t="s">
        <v>27</v>
      </c>
      <c r="X1105" s="4">
        <v>220</v>
      </c>
      <c r="Y1105" s="18">
        <v>0.27298240699999998</v>
      </c>
      <c r="Z1105" s="5" t="s">
        <v>38</v>
      </c>
      <c r="AA1105" s="3">
        <v>18</v>
      </c>
      <c r="AB1105" s="4">
        <v>5400</v>
      </c>
      <c r="AC1105" s="4">
        <v>1841.333333</v>
      </c>
      <c r="AD1105" s="4" t="str">
        <f t="shared" si="268"/>
        <v>Low Income</v>
      </c>
      <c r="AE1105" s="4">
        <v>6848</v>
      </c>
      <c r="AF1105" s="18">
        <v>0.29729425300000001</v>
      </c>
      <c r="AG1105" s="3">
        <v>0</v>
      </c>
      <c r="AH1105" s="3">
        <v>55</v>
      </c>
      <c r="AI1105" s="2" t="str">
        <f t="shared" si="269"/>
        <v>High Risk</v>
      </c>
    </row>
    <row r="1106" spans="1:35" x14ac:dyDescent="0.25">
      <c r="A1106" s="6">
        <v>44205</v>
      </c>
      <c r="B1106" s="3">
        <v>53</v>
      </c>
      <c r="C1106" s="3" t="str">
        <f t="shared" si="255"/>
        <v>Senior</v>
      </c>
      <c r="D1106" s="4">
        <v>84671</v>
      </c>
      <c r="E1106" s="4">
        <f t="shared" si="256"/>
        <v>84671</v>
      </c>
      <c r="F1106" s="3">
        <v>664</v>
      </c>
      <c r="G1106" s="3">
        <f t="shared" si="257"/>
        <v>664</v>
      </c>
      <c r="H1106" s="3" t="str">
        <f t="shared" si="258"/>
        <v>Excellent</v>
      </c>
      <c r="I1106" s="5" t="s">
        <v>20</v>
      </c>
      <c r="J1106" s="2" t="str">
        <f t="shared" si="259"/>
        <v>Employed</v>
      </c>
      <c r="K1106" s="2" t="str">
        <f t="shared" si="260"/>
        <v>Employed</v>
      </c>
      <c r="L1106" s="2" t="str">
        <f t="shared" si="261"/>
        <v>Employed</v>
      </c>
      <c r="M1106" s="5" t="s">
        <v>29</v>
      </c>
      <c r="N1106" s="2" t="str">
        <f t="shared" si="262"/>
        <v>Bachelor</v>
      </c>
      <c r="O1106" s="2" t="str">
        <f t="shared" si="263"/>
        <v>Bachelor</v>
      </c>
      <c r="P1106" s="4">
        <v>19455</v>
      </c>
      <c r="Q1106" s="4">
        <f t="shared" si="264"/>
        <v>19455</v>
      </c>
      <c r="R1106" s="18">
        <f t="shared" si="265"/>
        <v>0.22977170459779617</v>
      </c>
      <c r="S1106" s="18" t="str">
        <f t="shared" si="266"/>
        <v>Conservative Borrower</v>
      </c>
      <c r="T1106" s="3">
        <v>48</v>
      </c>
      <c r="U1106" s="3">
        <f t="shared" si="267"/>
        <v>48</v>
      </c>
      <c r="V1106" s="5" t="s">
        <v>22</v>
      </c>
      <c r="W1106" s="5" t="s">
        <v>23</v>
      </c>
      <c r="X1106" s="4">
        <v>351</v>
      </c>
      <c r="Y1106" s="18">
        <v>0.19598326399999999</v>
      </c>
      <c r="Z1106" s="5" t="s">
        <v>38</v>
      </c>
      <c r="AA1106" s="3">
        <v>21</v>
      </c>
      <c r="AB1106" s="4">
        <v>1035</v>
      </c>
      <c r="AC1106" s="4">
        <v>7055.9166670000004</v>
      </c>
      <c r="AD1106" s="4" t="str">
        <f t="shared" si="268"/>
        <v>Medium Income</v>
      </c>
      <c r="AE1106" s="4">
        <v>96207</v>
      </c>
      <c r="AF1106" s="18">
        <v>0.20581855299999999</v>
      </c>
      <c r="AG1106" s="3">
        <v>1</v>
      </c>
      <c r="AH1106" s="3">
        <v>33.6</v>
      </c>
      <c r="AI1106" s="2" t="str">
        <f t="shared" si="269"/>
        <v>Low Risk</v>
      </c>
    </row>
    <row r="1107" spans="1:35" x14ac:dyDescent="0.25">
      <c r="A1107" s="6">
        <v>44206</v>
      </c>
      <c r="B1107" s="3">
        <v>27</v>
      </c>
      <c r="C1107" s="3" t="str">
        <f t="shared" si="255"/>
        <v>Mid</v>
      </c>
      <c r="D1107" s="4">
        <v>29079</v>
      </c>
      <c r="E1107" s="4">
        <f t="shared" si="256"/>
        <v>29079</v>
      </c>
      <c r="F1107" s="3">
        <v>542</v>
      </c>
      <c r="G1107" s="3">
        <f t="shared" si="257"/>
        <v>542</v>
      </c>
      <c r="H1107" s="3" t="str">
        <f t="shared" si="258"/>
        <v>Fair</v>
      </c>
      <c r="I1107" s="5" t="s">
        <v>20</v>
      </c>
      <c r="J1107" s="2" t="str">
        <f t="shared" si="259"/>
        <v>Employed</v>
      </c>
      <c r="K1107" s="2" t="str">
        <f t="shared" si="260"/>
        <v>Employed</v>
      </c>
      <c r="L1107" s="2" t="str">
        <f t="shared" si="261"/>
        <v>Employed</v>
      </c>
      <c r="M1107" s="5" t="s">
        <v>29</v>
      </c>
      <c r="N1107" s="2" t="str">
        <f t="shared" si="262"/>
        <v>Bachelor</v>
      </c>
      <c r="O1107" s="2" t="str">
        <f t="shared" si="263"/>
        <v>Bachelor</v>
      </c>
      <c r="P1107" s="4">
        <v>34776</v>
      </c>
      <c r="Q1107" s="4">
        <f t="shared" si="264"/>
        <v>34776</v>
      </c>
      <c r="R1107" s="18">
        <f t="shared" si="265"/>
        <v>1.1959145775301765</v>
      </c>
      <c r="S1107" s="18" t="str">
        <f t="shared" si="266"/>
        <v>Aggressive Borrower</v>
      </c>
      <c r="T1107" s="3">
        <v>48</v>
      </c>
      <c r="U1107" s="3">
        <f t="shared" si="267"/>
        <v>48</v>
      </c>
      <c r="V1107" s="5" t="s">
        <v>26</v>
      </c>
      <c r="W1107" s="5" t="s">
        <v>34</v>
      </c>
      <c r="X1107" s="4">
        <v>318</v>
      </c>
      <c r="Y1107" s="18">
        <v>0.313681871</v>
      </c>
      <c r="Z1107" s="5" t="s">
        <v>24</v>
      </c>
      <c r="AA1107" s="3">
        <v>32</v>
      </c>
      <c r="AB1107" s="4">
        <v>602</v>
      </c>
      <c r="AC1107" s="4">
        <v>2423.25</v>
      </c>
      <c r="AD1107" s="4" t="str">
        <f t="shared" si="268"/>
        <v>Low Income</v>
      </c>
      <c r="AE1107" s="4">
        <v>165125</v>
      </c>
      <c r="AF1107" s="18">
        <v>0.28392266799999999</v>
      </c>
      <c r="AG1107" s="3">
        <v>0</v>
      </c>
      <c r="AH1107" s="3">
        <v>56</v>
      </c>
      <c r="AI1107" s="2" t="str">
        <f t="shared" si="269"/>
        <v>High Risk</v>
      </c>
    </row>
    <row r="1108" spans="1:35" x14ac:dyDescent="0.25">
      <c r="A1108" s="6">
        <v>44207</v>
      </c>
      <c r="B1108" s="3">
        <v>47</v>
      </c>
      <c r="C1108" s="3" t="str">
        <f t="shared" si="255"/>
        <v>Senior</v>
      </c>
      <c r="D1108" s="4">
        <v>15620</v>
      </c>
      <c r="E1108" s="4">
        <f t="shared" si="256"/>
        <v>15620</v>
      </c>
      <c r="F1108" s="3">
        <v>570</v>
      </c>
      <c r="G1108" s="3">
        <f t="shared" si="257"/>
        <v>570</v>
      </c>
      <c r="H1108" s="3" t="str">
        <f t="shared" si="258"/>
        <v>Good</v>
      </c>
      <c r="I1108" s="5" t="s">
        <v>20</v>
      </c>
      <c r="J1108" s="2" t="str">
        <f t="shared" si="259"/>
        <v>Employed</v>
      </c>
      <c r="K1108" s="2" t="str">
        <f t="shared" si="260"/>
        <v>Employed</v>
      </c>
      <c r="L1108" s="2" t="str">
        <f t="shared" si="261"/>
        <v>Employed</v>
      </c>
      <c r="M1108" s="5" t="s">
        <v>32</v>
      </c>
      <c r="N1108" s="2" t="str">
        <f t="shared" si="262"/>
        <v>High School</v>
      </c>
      <c r="O1108" s="2" t="str">
        <f t="shared" si="263"/>
        <v>High School</v>
      </c>
      <c r="P1108" s="4">
        <v>19941</v>
      </c>
      <c r="Q1108" s="4">
        <f t="shared" si="264"/>
        <v>19941</v>
      </c>
      <c r="R1108" s="18">
        <f t="shared" si="265"/>
        <v>1.2766325224071704</v>
      </c>
      <c r="S1108" s="18" t="str">
        <f t="shared" si="266"/>
        <v>Aggressive Borrower</v>
      </c>
      <c r="T1108" s="3">
        <v>60</v>
      </c>
      <c r="U1108" s="3">
        <f t="shared" si="267"/>
        <v>60</v>
      </c>
      <c r="V1108" s="5" t="s">
        <v>22</v>
      </c>
      <c r="W1108" s="5" t="s">
        <v>23</v>
      </c>
      <c r="X1108" s="4">
        <v>318</v>
      </c>
      <c r="Y1108" s="18">
        <v>0.57293987000000002</v>
      </c>
      <c r="Z1108" s="5" t="s">
        <v>28</v>
      </c>
      <c r="AA1108" s="3">
        <v>28</v>
      </c>
      <c r="AB1108" s="4">
        <v>2654</v>
      </c>
      <c r="AC1108" s="4">
        <v>1301.666667</v>
      </c>
      <c r="AD1108" s="4" t="str">
        <f t="shared" si="268"/>
        <v>Low Income</v>
      </c>
      <c r="AE1108" s="4">
        <v>100059</v>
      </c>
      <c r="AF1108" s="18">
        <v>0.21309198200000001</v>
      </c>
      <c r="AG1108" s="3">
        <v>0</v>
      </c>
      <c r="AH1108" s="3">
        <v>60</v>
      </c>
      <c r="AI1108" s="2" t="str">
        <f t="shared" si="269"/>
        <v>High Risk</v>
      </c>
    </row>
    <row r="1109" spans="1:35" x14ac:dyDescent="0.25">
      <c r="A1109" s="6">
        <v>44208</v>
      </c>
      <c r="B1109" s="3">
        <v>27</v>
      </c>
      <c r="C1109" s="3" t="str">
        <f t="shared" si="255"/>
        <v>Mid</v>
      </c>
      <c r="D1109" s="4">
        <v>24578</v>
      </c>
      <c r="E1109" s="4">
        <f t="shared" si="256"/>
        <v>24578</v>
      </c>
      <c r="F1109" s="3">
        <v>593</v>
      </c>
      <c r="G1109" s="3">
        <f t="shared" si="257"/>
        <v>593</v>
      </c>
      <c r="H1109" s="3" t="str">
        <f t="shared" si="258"/>
        <v>Good</v>
      </c>
      <c r="I1109" s="5" t="s">
        <v>20</v>
      </c>
      <c r="J1109" s="2" t="str">
        <f t="shared" si="259"/>
        <v>Employed</v>
      </c>
      <c r="K1109" s="2" t="str">
        <f t="shared" si="260"/>
        <v>Employed</v>
      </c>
      <c r="L1109" s="2" t="str">
        <f t="shared" si="261"/>
        <v>Employed</v>
      </c>
      <c r="M1109" s="5" t="s">
        <v>32</v>
      </c>
      <c r="N1109" s="2" t="str">
        <f t="shared" si="262"/>
        <v>High School</v>
      </c>
      <c r="O1109" s="2" t="str">
        <f t="shared" si="263"/>
        <v>High School</v>
      </c>
      <c r="P1109" s="4">
        <v>38492</v>
      </c>
      <c r="Q1109" s="4">
        <f t="shared" si="264"/>
        <v>38492</v>
      </c>
      <c r="R1109" s="18">
        <f t="shared" si="265"/>
        <v>1.5661160387338271</v>
      </c>
      <c r="S1109" s="18" t="str">
        <f t="shared" si="266"/>
        <v>Aggressive Borrower</v>
      </c>
      <c r="T1109" s="3">
        <v>48</v>
      </c>
      <c r="U1109" s="3">
        <f t="shared" si="267"/>
        <v>48</v>
      </c>
      <c r="V1109" s="5" t="s">
        <v>22</v>
      </c>
      <c r="W1109" s="5" t="s">
        <v>27</v>
      </c>
      <c r="X1109" s="4">
        <v>509</v>
      </c>
      <c r="Y1109" s="18">
        <v>0.38037011399999998</v>
      </c>
      <c r="Z1109" s="5" t="s">
        <v>28</v>
      </c>
      <c r="AA1109" s="3">
        <v>27</v>
      </c>
      <c r="AB1109" s="4">
        <v>4042</v>
      </c>
      <c r="AC1109" s="4">
        <v>2048.166667</v>
      </c>
      <c r="AD1109" s="4" t="str">
        <f t="shared" si="268"/>
        <v>Low Income</v>
      </c>
      <c r="AE1109" s="4">
        <v>70415</v>
      </c>
      <c r="AF1109" s="18">
        <v>0.21335607400000001</v>
      </c>
      <c r="AG1109" s="3">
        <v>0</v>
      </c>
      <c r="AH1109" s="3">
        <v>54</v>
      </c>
      <c r="AI1109" s="2" t="str">
        <f t="shared" si="269"/>
        <v>Medium Risk</v>
      </c>
    </row>
    <row r="1110" spans="1:35" x14ac:dyDescent="0.25">
      <c r="A1110" s="6">
        <v>44209</v>
      </c>
      <c r="B1110" s="3">
        <v>32</v>
      </c>
      <c r="C1110" s="3" t="str">
        <f t="shared" si="255"/>
        <v>Mid</v>
      </c>
      <c r="D1110" s="4">
        <v>128828</v>
      </c>
      <c r="E1110" s="4">
        <f t="shared" si="256"/>
        <v>128828</v>
      </c>
      <c r="F1110" s="3">
        <v>534</v>
      </c>
      <c r="G1110" s="3">
        <f t="shared" si="257"/>
        <v>534</v>
      </c>
      <c r="H1110" s="3" t="str">
        <f t="shared" si="258"/>
        <v>Fair</v>
      </c>
      <c r="J1110" s="2" t="str">
        <f t="shared" si="259"/>
        <v/>
      </c>
      <c r="K1110" s="2" t="str">
        <f t="shared" si="260"/>
        <v/>
      </c>
      <c r="L1110" s="2" t="str">
        <f t="shared" si="261"/>
        <v>Employed</v>
      </c>
      <c r="M1110" s="5" t="s">
        <v>32</v>
      </c>
      <c r="N1110" s="2" t="str">
        <f t="shared" si="262"/>
        <v>High School</v>
      </c>
      <c r="O1110" s="2" t="str">
        <f t="shared" si="263"/>
        <v>High School</v>
      </c>
      <c r="P1110" s="4">
        <v>11670</v>
      </c>
      <c r="Q1110" s="4">
        <f t="shared" si="264"/>
        <v>11670</v>
      </c>
      <c r="R1110" s="18">
        <f t="shared" si="265"/>
        <v>9.0585897475704044E-2</v>
      </c>
      <c r="S1110" s="18" t="str">
        <f t="shared" si="266"/>
        <v>Conservative Borrower</v>
      </c>
      <c r="T1110" s="3">
        <v>48</v>
      </c>
      <c r="U1110" s="3">
        <f t="shared" si="267"/>
        <v>48</v>
      </c>
      <c r="V1110" s="5" t="s">
        <v>44</v>
      </c>
      <c r="W1110" s="5" t="s">
        <v>30</v>
      </c>
      <c r="X1110" s="4">
        <v>395</v>
      </c>
      <c r="Y1110" s="18">
        <v>0.27258331899999999</v>
      </c>
      <c r="Z1110" s="5" t="s">
        <v>24</v>
      </c>
      <c r="AA1110" s="3">
        <v>24</v>
      </c>
      <c r="AB1110" s="4">
        <v>1776</v>
      </c>
      <c r="AC1110" s="4">
        <v>10735.666670000001</v>
      </c>
      <c r="AD1110" s="4" t="str">
        <f t="shared" si="268"/>
        <v>Medium Income</v>
      </c>
      <c r="AE1110" s="4">
        <v>495206</v>
      </c>
      <c r="AF1110" s="18">
        <v>0.22910059499999999</v>
      </c>
      <c r="AG1110" s="3">
        <v>1</v>
      </c>
      <c r="AH1110" s="3">
        <v>36.799999999999997</v>
      </c>
      <c r="AI1110" s="2" t="str">
        <f t="shared" si="269"/>
        <v>Low Risk</v>
      </c>
    </row>
    <row r="1111" spans="1:35" x14ac:dyDescent="0.25">
      <c r="A1111" s="6">
        <v>44210</v>
      </c>
      <c r="B1111" s="3">
        <v>62</v>
      </c>
      <c r="C1111" s="3" t="str">
        <f t="shared" si="255"/>
        <v>Old</v>
      </c>
      <c r="D1111" s="4">
        <v>25248</v>
      </c>
      <c r="E1111" s="4">
        <f t="shared" si="256"/>
        <v>25248</v>
      </c>
      <c r="F1111" s="3">
        <v>604</v>
      </c>
      <c r="G1111" s="3">
        <f t="shared" si="257"/>
        <v>604</v>
      </c>
      <c r="H1111" s="3" t="str">
        <f t="shared" si="258"/>
        <v>Good</v>
      </c>
      <c r="I1111" s="5" t="s">
        <v>20</v>
      </c>
      <c r="J1111" s="2" t="str">
        <f t="shared" si="259"/>
        <v>Employed</v>
      </c>
      <c r="K1111" s="2" t="str">
        <f t="shared" si="260"/>
        <v>Employed</v>
      </c>
      <c r="L1111" s="2" t="str">
        <f t="shared" si="261"/>
        <v>Employed</v>
      </c>
      <c r="M1111" s="5" t="s">
        <v>32</v>
      </c>
      <c r="N1111" s="2" t="str">
        <f t="shared" si="262"/>
        <v>High School</v>
      </c>
      <c r="O1111" s="2" t="str">
        <f t="shared" si="263"/>
        <v>High School</v>
      </c>
      <c r="P1111" s="4">
        <v>44988</v>
      </c>
      <c r="Q1111" s="4">
        <f t="shared" si="264"/>
        <v>44988</v>
      </c>
      <c r="R1111" s="18">
        <f t="shared" si="265"/>
        <v>1.7818441064638784</v>
      </c>
      <c r="S1111" s="18" t="str">
        <f t="shared" si="266"/>
        <v>Aggressive Borrower</v>
      </c>
      <c r="T1111" s="3">
        <v>72</v>
      </c>
      <c r="U1111" s="3">
        <f t="shared" si="267"/>
        <v>72</v>
      </c>
      <c r="V1111" s="5" t="s">
        <v>22</v>
      </c>
      <c r="W1111" s="5" t="s">
        <v>27</v>
      </c>
      <c r="X1111" s="4">
        <v>739</v>
      </c>
      <c r="Y1111" s="18">
        <v>0.156318493</v>
      </c>
      <c r="Z1111" s="5" t="s">
        <v>28</v>
      </c>
      <c r="AA1111" s="3">
        <v>21</v>
      </c>
      <c r="AB1111" s="4">
        <v>7418</v>
      </c>
      <c r="AC1111" s="4">
        <v>2104</v>
      </c>
      <c r="AD1111" s="4" t="str">
        <f t="shared" si="268"/>
        <v>Low Income</v>
      </c>
      <c r="AE1111" s="4">
        <v>25191</v>
      </c>
      <c r="AF1111" s="18">
        <v>0.288027688</v>
      </c>
      <c r="AG1111" s="3">
        <v>0</v>
      </c>
      <c r="AH1111" s="3">
        <v>49</v>
      </c>
      <c r="AI1111" s="2" t="str">
        <f t="shared" si="269"/>
        <v>Medium Risk</v>
      </c>
    </row>
    <row r="1112" spans="1:35" x14ac:dyDescent="0.25">
      <c r="A1112" s="6">
        <v>44211</v>
      </c>
      <c r="B1112" s="3">
        <v>37</v>
      </c>
      <c r="C1112" s="3" t="str">
        <f t="shared" si="255"/>
        <v>Mid</v>
      </c>
      <c r="D1112" s="4">
        <v>29594</v>
      </c>
      <c r="E1112" s="4">
        <f t="shared" si="256"/>
        <v>29594</v>
      </c>
      <c r="F1112" s="3">
        <v>485</v>
      </c>
      <c r="G1112" s="3">
        <f t="shared" si="257"/>
        <v>485</v>
      </c>
      <c r="H1112" s="3" t="str">
        <f t="shared" si="258"/>
        <v>Fair</v>
      </c>
      <c r="I1112" s="5" t="s">
        <v>20</v>
      </c>
      <c r="J1112" s="2" t="str">
        <f t="shared" si="259"/>
        <v>Employed</v>
      </c>
      <c r="K1112" s="2" t="str">
        <f t="shared" si="260"/>
        <v>Employed</v>
      </c>
      <c r="L1112" s="2" t="str">
        <f t="shared" si="261"/>
        <v>Employed</v>
      </c>
      <c r="M1112" s="5" t="s">
        <v>32</v>
      </c>
      <c r="N1112" s="2" t="str">
        <f t="shared" si="262"/>
        <v>High School</v>
      </c>
      <c r="O1112" s="2" t="str">
        <f t="shared" si="263"/>
        <v>High School</v>
      </c>
      <c r="P1112" s="4">
        <v>38791</v>
      </c>
      <c r="Q1112" s="4">
        <f t="shared" si="264"/>
        <v>38791</v>
      </c>
      <c r="R1112" s="18">
        <f t="shared" si="265"/>
        <v>1.3107724538757857</v>
      </c>
      <c r="S1112" s="18" t="str">
        <f t="shared" si="266"/>
        <v>Aggressive Borrower</v>
      </c>
      <c r="T1112" s="3">
        <v>84</v>
      </c>
      <c r="U1112" s="3">
        <f t="shared" si="267"/>
        <v>84</v>
      </c>
      <c r="V1112" s="5" t="s">
        <v>22</v>
      </c>
      <c r="W1112" s="5" t="s">
        <v>34</v>
      </c>
      <c r="X1112" s="4">
        <v>376</v>
      </c>
      <c r="Y1112" s="18">
        <v>0.224858576</v>
      </c>
      <c r="Z1112" s="5" t="s">
        <v>24</v>
      </c>
      <c r="AA1112" s="3">
        <v>23</v>
      </c>
      <c r="AB1112" s="4">
        <v>1311</v>
      </c>
      <c r="AC1112" s="4">
        <v>2466.166667</v>
      </c>
      <c r="AD1112" s="4" t="str">
        <f t="shared" si="268"/>
        <v>Low Income</v>
      </c>
      <c r="AE1112" s="4">
        <v>125875</v>
      </c>
      <c r="AF1112" s="18">
        <v>0.38554919999999998</v>
      </c>
      <c r="AG1112" s="3">
        <v>0</v>
      </c>
      <c r="AH1112" s="3">
        <v>54</v>
      </c>
      <c r="AI1112" s="2" t="str">
        <f t="shared" si="269"/>
        <v>Medium Risk</v>
      </c>
    </row>
    <row r="1113" spans="1:35" x14ac:dyDescent="0.25">
      <c r="A1113" s="6">
        <v>44212</v>
      </c>
      <c r="B1113" s="3">
        <v>42</v>
      </c>
      <c r="C1113" s="3" t="str">
        <f t="shared" si="255"/>
        <v>Senior</v>
      </c>
      <c r="D1113" s="4">
        <v>31002</v>
      </c>
      <c r="E1113" s="4">
        <f t="shared" si="256"/>
        <v>31002</v>
      </c>
      <c r="F1113" s="3">
        <v>602</v>
      </c>
      <c r="G1113" s="3">
        <f t="shared" si="257"/>
        <v>602</v>
      </c>
      <c r="H1113" s="3" t="str">
        <f t="shared" si="258"/>
        <v>Good</v>
      </c>
      <c r="I1113" s="5" t="s">
        <v>20</v>
      </c>
      <c r="J1113" s="2" t="str">
        <f t="shared" si="259"/>
        <v>Employed</v>
      </c>
      <c r="K1113" s="2" t="str">
        <f t="shared" si="260"/>
        <v>Employed</v>
      </c>
      <c r="L1113" s="2" t="str">
        <f t="shared" si="261"/>
        <v>Employed</v>
      </c>
      <c r="M1113" s="5" t="s">
        <v>32</v>
      </c>
      <c r="N1113" s="2" t="str">
        <f t="shared" si="262"/>
        <v>High School</v>
      </c>
      <c r="O1113" s="2" t="str">
        <f t="shared" si="263"/>
        <v>High School</v>
      </c>
      <c r="P1113" s="4">
        <v>14106</v>
      </c>
      <c r="Q1113" s="4">
        <f t="shared" si="264"/>
        <v>14106</v>
      </c>
      <c r="R1113" s="18">
        <f t="shared" si="265"/>
        <v>0.45500290303851365</v>
      </c>
      <c r="S1113" s="18" t="str">
        <f t="shared" si="266"/>
        <v>Conservative Borrower</v>
      </c>
      <c r="T1113" s="3">
        <v>48</v>
      </c>
      <c r="U1113" s="3">
        <f t="shared" si="267"/>
        <v>48</v>
      </c>
      <c r="V1113" s="5" t="s">
        <v>26</v>
      </c>
      <c r="W1113" s="5" t="s">
        <v>23</v>
      </c>
      <c r="X1113" s="4">
        <v>349</v>
      </c>
      <c r="Y1113" s="18">
        <v>0.201238423</v>
      </c>
      <c r="Z1113" s="5" t="s">
        <v>38</v>
      </c>
      <c r="AA1113" s="3">
        <v>23</v>
      </c>
      <c r="AB1113" s="4">
        <v>946</v>
      </c>
      <c r="AC1113" s="4">
        <v>2583.5</v>
      </c>
      <c r="AD1113" s="4" t="str">
        <f t="shared" si="268"/>
        <v>Low Income</v>
      </c>
      <c r="AE1113" s="4">
        <v>216151</v>
      </c>
      <c r="AF1113" s="18">
        <v>0.227103584</v>
      </c>
      <c r="AG1113" s="3">
        <v>0</v>
      </c>
      <c r="AH1113" s="3">
        <v>49</v>
      </c>
      <c r="AI1113" s="2" t="str">
        <f t="shared" si="269"/>
        <v>Medium Risk</v>
      </c>
    </row>
    <row r="1114" spans="1:35" x14ac:dyDescent="0.25">
      <c r="A1114" s="6">
        <v>44213</v>
      </c>
      <c r="B1114" s="3">
        <v>50</v>
      </c>
      <c r="C1114" s="3" t="str">
        <f t="shared" si="255"/>
        <v>Senior</v>
      </c>
      <c r="D1114" s="4">
        <v>78230</v>
      </c>
      <c r="E1114" s="4">
        <f t="shared" si="256"/>
        <v>78230</v>
      </c>
      <c r="G1114" s="3">
        <f t="shared" si="257"/>
        <v>576.96694214876038</v>
      </c>
      <c r="H1114" s="3" t="str">
        <f t="shared" si="258"/>
        <v>Good</v>
      </c>
      <c r="I1114" s="5" t="s">
        <v>20</v>
      </c>
      <c r="J1114" s="2" t="str">
        <f t="shared" si="259"/>
        <v>Employed</v>
      </c>
      <c r="K1114" s="2" t="str">
        <f t="shared" si="260"/>
        <v>Employed</v>
      </c>
      <c r="L1114" s="2" t="str">
        <f t="shared" si="261"/>
        <v>Employed</v>
      </c>
      <c r="M1114" s="5" t="s">
        <v>32</v>
      </c>
      <c r="N1114" s="2" t="str">
        <f t="shared" si="262"/>
        <v>High School</v>
      </c>
      <c r="O1114" s="2" t="str">
        <f t="shared" si="263"/>
        <v>High School</v>
      </c>
      <c r="P1114" s="4">
        <v>20486</v>
      </c>
      <c r="Q1114" s="4">
        <f t="shared" si="264"/>
        <v>20486</v>
      </c>
      <c r="R1114" s="18">
        <f t="shared" si="265"/>
        <v>0.26186884826792789</v>
      </c>
      <c r="S1114" s="18" t="str">
        <f t="shared" si="266"/>
        <v>Conservative Borrower</v>
      </c>
      <c r="T1114" s="3">
        <v>60</v>
      </c>
      <c r="U1114" s="3">
        <f t="shared" si="267"/>
        <v>60</v>
      </c>
      <c r="V1114" s="5" t="s">
        <v>44</v>
      </c>
      <c r="W1114" s="5" t="s">
        <v>30</v>
      </c>
      <c r="X1114" s="4">
        <v>438</v>
      </c>
      <c r="Y1114" s="18">
        <v>0.26840434200000002</v>
      </c>
      <c r="Z1114" s="5" t="s">
        <v>28</v>
      </c>
      <c r="AA1114" s="3">
        <v>29</v>
      </c>
      <c r="AB1114" s="4">
        <v>4572</v>
      </c>
      <c r="AC1114" s="4">
        <v>6519.1666670000004</v>
      </c>
      <c r="AD1114" s="4" t="str">
        <f t="shared" si="268"/>
        <v>Medium Income</v>
      </c>
      <c r="AE1114" s="4">
        <v>13614</v>
      </c>
      <c r="AF1114" s="18">
        <v>0.25555877999999999</v>
      </c>
      <c r="AG1114" s="3">
        <v>0</v>
      </c>
      <c r="AH1114" s="3">
        <v>52</v>
      </c>
      <c r="AI1114" s="2" t="str">
        <f t="shared" si="269"/>
        <v>Medium Risk</v>
      </c>
    </row>
    <row r="1115" spans="1:35" x14ac:dyDescent="0.25">
      <c r="A1115" s="6">
        <v>44214</v>
      </c>
      <c r="B1115" s="3">
        <v>45</v>
      </c>
      <c r="C1115" s="3" t="str">
        <f t="shared" si="255"/>
        <v>Senior</v>
      </c>
      <c r="D1115" s="4">
        <v>83994</v>
      </c>
      <c r="E1115" s="4">
        <f t="shared" si="256"/>
        <v>83994</v>
      </c>
      <c r="F1115" s="3">
        <v>596</v>
      </c>
      <c r="G1115" s="3">
        <f t="shared" si="257"/>
        <v>596</v>
      </c>
      <c r="H1115" s="3" t="str">
        <f t="shared" si="258"/>
        <v>Good</v>
      </c>
      <c r="I1115" s="5" t="s">
        <v>20</v>
      </c>
      <c r="J1115" s="2" t="str">
        <f t="shared" si="259"/>
        <v>Employed</v>
      </c>
      <c r="K1115" s="2" t="str">
        <f t="shared" si="260"/>
        <v>Employed</v>
      </c>
      <c r="L1115" s="2" t="str">
        <f t="shared" si="261"/>
        <v>Employed</v>
      </c>
      <c r="M1115" s="5" t="s">
        <v>32</v>
      </c>
      <c r="N1115" s="2" t="str">
        <f t="shared" si="262"/>
        <v>High School</v>
      </c>
      <c r="O1115" s="2" t="str">
        <f t="shared" si="263"/>
        <v>High School</v>
      </c>
      <c r="P1115" s="4">
        <v>30854</v>
      </c>
      <c r="Q1115" s="4">
        <f t="shared" si="264"/>
        <v>30854</v>
      </c>
      <c r="R1115" s="18">
        <f t="shared" si="265"/>
        <v>0.3673357620782437</v>
      </c>
      <c r="S1115" s="18" t="str">
        <f t="shared" si="266"/>
        <v>Conservative Borrower</v>
      </c>
      <c r="T1115" s="3">
        <v>84</v>
      </c>
      <c r="U1115" s="3">
        <f t="shared" si="267"/>
        <v>84</v>
      </c>
      <c r="V1115" s="5" t="s">
        <v>26</v>
      </c>
      <c r="W1115" s="5" t="s">
        <v>34</v>
      </c>
      <c r="X1115" s="4">
        <v>576</v>
      </c>
      <c r="Y1115" s="18">
        <v>0.22536240599999999</v>
      </c>
      <c r="Z1115" s="5" t="s">
        <v>38</v>
      </c>
      <c r="AA1115" s="3">
        <v>32</v>
      </c>
      <c r="AB1115" s="4">
        <v>10949</v>
      </c>
      <c r="AC1115" s="4">
        <v>6999.5</v>
      </c>
      <c r="AD1115" s="4" t="str">
        <f t="shared" si="268"/>
        <v>Medium Income</v>
      </c>
      <c r="AE1115" s="4">
        <v>16496</v>
      </c>
      <c r="AF1115" s="18">
        <v>0.28837486099999998</v>
      </c>
      <c r="AG1115" s="3">
        <v>0</v>
      </c>
      <c r="AH1115" s="3">
        <v>51</v>
      </c>
      <c r="AI1115" s="2" t="str">
        <f t="shared" si="269"/>
        <v>Medium Risk</v>
      </c>
    </row>
    <row r="1116" spans="1:35" x14ac:dyDescent="0.25">
      <c r="A1116" s="6">
        <v>44215</v>
      </c>
      <c r="B1116" s="3">
        <v>41</v>
      </c>
      <c r="C1116" s="3" t="str">
        <f t="shared" si="255"/>
        <v>Senior</v>
      </c>
      <c r="D1116" s="4">
        <v>57115</v>
      </c>
      <c r="E1116" s="4">
        <f t="shared" si="256"/>
        <v>57115</v>
      </c>
      <c r="F1116" s="3">
        <v>412</v>
      </c>
      <c r="G1116" s="3">
        <f t="shared" si="257"/>
        <v>412</v>
      </c>
      <c r="H1116" s="3" t="str">
        <f t="shared" si="258"/>
        <v>Poor</v>
      </c>
      <c r="I1116" s="5" t="s">
        <v>20</v>
      </c>
      <c r="J1116" s="2" t="str">
        <f t="shared" si="259"/>
        <v>Employed</v>
      </c>
      <c r="K1116" s="2" t="str">
        <f t="shared" si="260"/>
        <v>Employed</v>
      </c>
      <c r="L1116" s="2" t="str">
        <f t="shared" si="261"/>
        <v>Employed</v>
      </c>
      <c r="M1116" s="5" t="s">
        <v>21</v>
      </c>
      <c r="N1116" s="2" t="str">
        <f t="shared" si="262"/>
        <v>Master</v>
      </c>
      <c r="O1116" s="2" t="str">
        <f t="shared" si="263"/>
        <v>Master</v>
      </c>
      <c r="P1116" s="4">
        <v>21937</v>
      </c>
      <c r="Q1116" s="4">
        <f t="shared" si="264"/>
        <v>21937</v>
      </c>
      <c r="R1116" s="18">
        <f t="shared" si="265"/>
        <v>0.38408474131138931</v>
      </c>
      <c r="S1116" s="18" t="str">
        <f t="shared" si="266"/>
        <v>Conservative Borrower</v>
      </c>
      <c r="T1116" s="3">
        <v>12</v>
      </c>
      <c r="U1116" s="3">
        <f t="shared" si="267"/>
        <v>12</v>
      </c>
      <c r="V1116" s="5" t="s">
        <v>22</v>
      </c>
      <c r="W1116" s="5" t="s">
        <v>30</v>
      </c>
      <c r="X1116" s="4">
        <v>409</v>
      </c>
      <c r="Y1116" s="18">
        <v>0.18468112</v>
      </c>
      <c r="Z1116" s="5" t="s">
        <v>28</v>
      </c>
      <c r="AA1116" s="3">
        <v>23</v>
      </c>
      <c r="AB1116" s="4">
        <v>5046</v>
      </c>
      <c r="AC1116" s="4">
        <v>4759.5833329999996</v>
      </c>
      <c r="AD1116" s="4" t="str">
        <f t="shared" si="268"/>
        <v>Low Income</v>
      </c>
      <c r="AE1116" s="4">
        <v>1714</v>
      </c>
      <c r="AF1116" s="18">
        <v>0.28061348699999999</v>
      </c>
      <c r="AG1116" s="3">
        <v>0</v>
      </c>
      <c r="AH1116" s="3">
        <v>50</v>
      </c>
      <c r="AI1116" s="2" t="str">
        <f t="shared" si="269"/>
        <v>Medium Risk</v>
      </c>
    </row>
    <row r="1117" spans="1:35" x14ac:dyDescent="0.25">
      <c r="A1117" s="6">
        <v>44216</v>
      </c>
      <c r="B1117" s="3">
        <v>44</v>
      </c>
      <c r="C1117" s="3" t="str">
        <f t="shared" si="255"/>
        <v>Senior</v>
      </c>
      <c r="D1117" s="4">
        <v>15000</v>
      </c>
      <c r="E1117" s="4">
        <f t="shared" si="256"/>
        <v>15000</v>
      </c>
      <c r="F1117" s="3">
        <v>632</v>
      </c>
      <c r="G1117" s="3">
        <f t="shared" si="257"/>
        <v>632</v>
      </c>
      <c r="H1117" s="3" t="str">
        <f t="shared" si="258"/>
        <v>Good</v>
      </c>
      <c r="I1117" s="5" t="s">
        <v>20</v>
      </c>
      <c r="J1117" s="2" t="str">
        <f t="shared" si="259"/>
        <v>Employed</v>
      </c>
      <c r="K1117" s="2" t="str">
        <f t="shared" si="260"/>
        <v>Employed</v>
      </c>
      <c r="L1117" s="2" t="str">
        <f t="shared" si="261"/>
        <v>Employed</v>
      </c>
      <c r="M1117" s="5" t="s">
        <v>29</v>
      </c>
      <c r="N1117" s="2" t="str">
        <f t="shared" si="262"/>
        <v>Bachelor</v>
      </c>
      <c r="O1117" s="2" t="str">
        <f t="shared" si="263"/>
        <v>Bachelor</v>
      </c>
      <c r="P1117" s="4">
        <v>26948</v>
      </c>
      <c r="Q1117" s="4">
        <f t="shared" si="264"/>
        <v>26948</v>
      </c>
      <c r="R1117" s="18">
        <f t="shared" si="265"/>
        <v>1.7965333333333333</v>
      </c>
      <c r="S1117" s="18" t="str">
        <f t="shared" si="266"/>
        <v>Aggressive Borrower</v>
      </c>
      <c r="T1117" s="3">
        <v>12</v>
      </c>
      <c r="U1117" s="3">
        <f t="shared" si="267"/>
        <v>12</v>
      </c>
      <c r="V1117" s="5" t="s">
        <v>22</v>
      </c>
      <c r="W1117" s="5" t="s">
        <v>27</v>
      </c>
      <c r="X1117" s="4">
        <v>511</v>
      </c>
      <c r="Y1117" s="18">
        <v>0.35483764400000001</v>
      </c>
      <c r="Z1117" s="5" t="s">
        <v>31</v>
      </c>
      <c r="AA1117" s="3">
        <v>32</v>
      </c>
      <c r="AB1117" s="4">
        <v>201</v>
      </c>
      <c r="AC1117" s="4">
        <v>1250</v>
      </c>
      <c r="AD1117" s="4" t="str">
        <f t="shared" si="268"/>
        <v>Low Income</v>
      </c>
      <c r="AE1117" s="4">
        <v>4091</v>
      </c>
      <c r="AF1117" s="18">
        <v>0.21113760000000001</v>
      </c>
      <c r="AG1117" s="3">
        <v>0</v>
      </c>
      <c r="AH1117" s="3">
        <v>57</v>
      </c>
      <c r="AI1117" s="2" t="str">
        <f t="shared" si="269"/>
        <v>High Risk</v>
      </c>
    </row>
    <row r="1118" spans="1:35" x14ac:dyDescent="0.25">
      <c r="A1118" s="6">
        <v>44208</v>
      </c>
      <c r="B1118" s="3">
        <v>68</v>
      </c>
      <c r="C1118" s="3" t="str">
        <f t="shared" si="255"/>
        <v>Old</v>
      </c>
      <c r="D1118" s="4">
        <v>35762</v>
      </c>
      <c r="E1118" s="4">
        <f t="shared" si="256"/>
        <v>35762</v>
      </c>
      <c r="G1118" s="3">
        <f t="shared" si="257"/>
        <v>572.83333333333337</v>
      </c>
      <c r="H1118" s="3" t="str">
        <f t="shared" si="258"/>
        <v>Good</v>
      </c>
      <c r="I1118" s="5" t="s">
        <v>20</v>
      </c>
      <c r="J1118" s="2" t="str">
        <f t="shared" si="259"/>
        <v>Employed</v>
      </c>
      <c r="K1118" s="2" t="str">
        <f t="shared" si="260"/>
        <v>Employed</v>
      </c>
      <c r="L1118" s="2" t="str">
        <f t="shared" si="261"/>
        <v>Employed</v>
      </c>
      <c r="M1118" s="5" t="s">
        <v>25</v>
      </c>
      <c r="N1118" s="2" t="str">
        <f t="shared" si="262"/>
        <v>Associate</v>
      </c>
      <c r="O1118" s="2" t="str">
        <f t="shared" si="263"/>
        <v>Associate</v>
      </c>
      <c r="P1118" s="4">
        <v>51253</v>
      </c>
      <c r="Q1118" s="4">
        <f t="shared" si="264"/>
        <v>51253</v>
      </c>
      <c r="R1118" s="18">
        <f t="shared" si="265"/>
        <v>1.4331692858341256</v>
      </c>
      <c r="S1118" s="18" t="str">
        <f t="shared" si="266"/>
        <v>Aggressive Borrower</v>
      </c>
      <c r="T1118" s="3">
        <v>48</v>
      </c>
      <c r="U1118" s="3">
        <f t="shared" si="267"/>
        <v>48</v>
      </c>
      <c r="V1118" s="5" t="s">
        <v>35</v>
      </c>
      <c r="W1118" s="5" t="s">
        <v>23</v>
      </c>
      <c r="X1118" s="4">
        <v>458</v>
      </c>
      <c r="Y1118" s="18">
        <v>0.23851535700000001</v>
      </c>
      <c r="Z1118" s="5" t="s">
        <v>24</v>
      </c>
      <c r="AA1118" s="3">
        <v>21</v>
      </c>
      <c r="AB1118" s="4">
        <v>1774</v>
      </c>
      <c r="AC1118" s="4">
        <v>2980.166667</v>
      </c>
      <c r="AD1118" s="4" t="str">
        <f t="shared" si="268"/>
        <v>Low Income</v>
      </c>
      <c r="AE1118" s="4">
        <v>89233</v>
      </c>
      <c r="AF1118" s="18">
        <v>0.25298110400000001</v>
      </c>
      <c r="AG1118" s="3">
        <v>0</v>
      </c>
      <c r="AH1118" s="3">
        <v>51</v>
      </c>
      <c r="AI1118" s="2" t="str">
        <f t="shared" si="269"/>
        <v>Medium Risk</v>
      </c>
    </row>
    <row r="1119" spans="1:35" x14ac:dyDescent="0.25">
      <c r="A1119" s="6">
        <v>44218</v>
      </c>
      <c r="B1119" s="3">
        <v>39</v>
      </c>
      <c r="C1119" s="3" t="str">
        <f t="shared" si="255"/>
        <v>Mid</v>
      </c>
      <c r="E1119" s="4">
        <f t="shared" si="256"/>
        <v>25881.999995999999</v>
      </c>
      <c r="F1119" s="3">
        <v>614</v>
      </c>
      <c r="G1119" s="3">
        <f t="shared" si="257"/>
        <v>614</v>
      </c>
      <c r="H1119" s="3" t="str">
        <f t="shared" si="258"/>
        <v>Good</v>
      </c>
      <c r="I1119" s="5" t="s">
        <v>20</v>
      </c>
      <c r="J1119" s="2" t="str">
        <f t="shared" si="259"/>
        <v>Employed</v>
      </c>
      <c r="K1119" s="2" t="str">
        <f t="shared" si="260"/>
        <v>Employed</v>
      </c>
      <c r="L1119" s="2" t="str">
        <f t="shared" si="261"/>
        <v>Employed</v>
      </c>
      <c r="M1119" s="5" t="s">
        <v>29</v>
      </c>
      <c r="N1119" s="2" t="str">
        <f t="shared" si="262"/>
        <v>Bachelor</v>
      </c>
      <c r="O1119" s="2" t="str">
        <f t="shared" si="263"/>
        <v>Bachelor</v>
      </c>
      <c r="P1119" s="4">
        <v>16657</v>
      </c>
      <c r="Q1119" s="4">
        <f t="shared" si="264"/>
        <v>16657</v>
      </c>
      <c r="R1119" s="18">
        <f t="shared" si="265"/>
        <v>0.64357468520880534</v>
      </c>
      <c r="S1119" s="18" t="str">
        <f t="shared" si="266"/>
        <v>Moderate Borrower</v>
      </c>
      <c r="U1119" s="3">
        <f t="shared" si="267"/>
        <v>54.694362017804153</v>
      </c>
      <c r="V1119" s="5" t="s">
        <v>26</v>
      </c>
      <c r="W1119" s="5" t="s">
        <v>30</v>
      </c>
      <c r="X1119" s="4">
        <v>502</v>
      </c>
      <c r="Y1119" s="18">
        <v>0.30127711000000001</v>
      </c>
      <c r="Z1119" s="5" t="s">
        <v>38</v>
      </c>
      <c r="AA1119" s="3">
        <v>27</v>
      </c>
      <c r="AB1119" s="4">
        <v>4208</v>
      </c>
      <c r="AC1119" s="4">
        <v>2156.833333</v>
      </c>
      <c r="AD1119" s="4" t="str">
        <f t="shared" si="268"/>
        <v>Low Income</v>
      </c>
      <c r="AE1119" s="4">
        <v>229826</v>
      </c>
      <c r="AF1119" s="18">
        <v>0.17264373299999999</v>
      </c>
      <c r="AG1119" s="3">
        <v>0</v>
      </c>
      <c r="AH1119" s="3">
        <v>50</v>
      </c>
      <c r="AI1119" s="2" t="str">
        <f t="shared" si="269"/>
        <v>Medium Risk</v>
      </c>
    </row>
    <row r="1120" spans="1:35" x14ac:dyDescent="0.25">
      <c r="A1120" s="6">
        <v>44219</v>
      </c>
      <c r="B1120" s="3">
        <v>42</v>
      </c>
      <c r="C1120" s="3" t="str">
        <f t="shared" si="255"/>
        <v>Senior</v>
      </c>
      <c r="D1120" s="4">
        <v>80081</v>
      </c>
      <c r="E1120" s="4">
        <f t="shared" si="256"/>
        <v>80081</v>
      </c>
      <c r="F1120" s="3">
        <v>536</v>
      </c>
      <c r="G1120" s="3">
        <f t="shared" si="257"/>
        <v>536</v>
      </c>
      <c r="H1120" s="3" t="str">
        <f t="shared" si="258"/>
        <v>Fair</v>
      </c>
      <c r="I1120" s="5" t="s">
        <v>20</v>
      </c>
      <c r="J1120" s="2" t="str">
        <f t="shared" si="259"/>
        <v>Employed</v>
      </c>
      <c r="K1120" s="2" t="str">
        <f t="shared" si="260"/>
        <v>Employed</v>
      </c>
      <c r="L1120" s="2" t="str">
        <f t="shared" si="261"/>
        <v>Employed</v>
      </c>
      <c r="M1120" s="5" t="s">
        <v>32</v>
      </c>
      <c r="N1120" s="2" t="str">
        <f t="shared" si="262"/>
        <v>High School</v>
      </c>
      <c r="O1120" s="2" t="str">
        <f t="shared" si="263"/>
        <v>High School</v>
      </c>
      <c r="P1120" s="4">
        <v>25663</v>
      </c>
      <c r="Q1120" s="4">
        <f t="shared" si="264"/>
        <v>25663</v>
      </c>
      <c r="R1120" s="18">
        <f t="shared" si="265"/>
        <v>0.32046303118092934</v>
      </c>
      <c r="S1120" s="18" t="str">
        <f t="shared" si="266"/>
        <v>Conservative Borrower</v>
      </c>
      <c r="T1120" s="3">
        <v>24</v>
      </c>
      <c r="U1120" s="3">
        <f t="shared" si="267"/>
        <v>24</v>
      </c>
      <c r="V1120" s="5" t="s">
        <v>22</v>
      </c>
      <c r="W1120" s="5" t="s">
        <v>27</v>
      </c>
      <c r="X1120" s="4">
        <v>845</v>
      </c>
      <c r="Y1120" s="18">
        <v>0.33988506800000001</v>
      </c>
      <c r="Z1120" s="5" t="s">
        <v>38</v>
      </c>
      <c r="AA1120" s="3">
        <v>23</v>
      </c>
      <c r="AB1120" s="4">
        <v>1432</v>
      </c>
      <c r="AC1120" s="4">
        <v>6673.4166670000004</v>
      </c>
      <c r="AD1120" s="4" t="str">
        <f t="shared" si="268"/>
        <v>Medium Income</v>
      </c>
      <c r="AE1120" s="4">
        <v>37225</v>
      </c>
      <c r="AF1120" s="18">
        <v>0.18672551600000001</v>
      </c>
      <c r="AG1120" s="3">
        <v>1</v>
      </c>
      <c r="AH1120" s="3">
        <v>42.4</v>
      </c>
      <c r="AI1120" s="2" t="str">
        <f t="shared" si="269"/>
        <v>Medium Risk</v>
      </c>
    </row>
    <row r="1121" spans="1:35" x14ac:dyDescent="0.25">
      <c r="A1121" s="6">
        <v>44220</v>
      </c>
      <c r="B1121" s="3">
        <v>52</v>
      </c>
      <c r="C1121" s="3" t="str">
        <f t="shared" si="255"/>
        <v>Senior</v>
      </c>
      <c r="D1121" s="4">
        <v>31934</v>
      </c>
      <c r="E1121" s="4">
        <f t="shared" si="256"/>
        <v>31934</v>
      </c>
      <c r="G1121" s="3">
        <f t="shared" si="257"/>
        <v>572.77391304347827</v>
      </c>
      <c r="H1121" s="3" t="str">
        <f t="shared" si="258"/>
        <v>Good</v>
      </c>
      <c r="I1121" s="5" t="s">
        <v>20</v>
      </c>
      <c r="J1121" s="2" t="str">
        <f t="shared" si="259"/>
        <v>Employed</v>
      </c>
      <c r="K1121" s="2" t="str">
        <f t="shared" si="260"/>
        <v>Employed</v>
      </c>
      <c r="L1121" s="2" t="str">
        <f t="shared" si="261"/>
        <v>Employed</v>
      </c>
      <c r="M1121" s="5" t="s">
        <v>21</v>
      </c>
      <c r="N1121" s="2" t="str">
        <f t="shared" si="262"/>
        <v>Master</v>
      </c>
      <c r="O1121" s="2" t="str">
        <f t="shared" si="263"/>
        <v>Master</v>
      </c>
      <c r="P1121" s="4">
        <v>21116</v>
      </c>
      <c r="Q1121" s="4">
        <f t="shared" si="264"/>
        <v>21116</v>
      </c>
      <c r="R1121" s="18">
        <f t="shared" si="265"/>
        <v>0.66123880503538546</v>
      </c>
      <c r="S1121" s="18" t="str">
        <f t="shared" si="266"/>
        <v>Moderate Borrower</v>
      </c>
      <c r="T1121" s="3">
        <v>24</v>
      </c>
      <c r="U1121" s="3">
        <f t="shared" si="267"/>
        <v>24</v>
      </c>
      <c r="V1121" s="5" t="s">
        <v>26</v>
      </c>
      <c r="W1121" s="5" t="s">
        <v>27</v>
      </c>
      <c r="X1121" s="4">
        <v>275</v>
      </c>
      <c r="Y1121" s="18">
        <v>0.26521126499999997</v>
      </c>
      <c r="Z1121" s="5" t="s">
        <v>28</v>
      </c>
      <c r="AA1121" s="3">
        <v>18</v>
      </c>
      <c r="AB1121" s="4">
        <v>2640</v>
      </c>
      <c r="AC1121" s="4">
        <v>2661.166667</v>
      </c>
      <c r="AD1121" s="4" t="str">
        <f t="shared" si="268"/>
        <v>Low Income</v>
      </c>
      <c r="AE1121" s="4">
        <v>8066</v>
      </c>
      <c r="AF1121" s="18">
        <v>0.20976123999999999</v>
      </c>
      <c r="AG1121" s="3">
        <v>0</v>
      </c>
      <c r="AH1121" s="3">
        <v>51</v>
      </c>
      <c r="AI1121" s="2" t="str">
        <f t="shared" si="269"/>
        <v>Medium Risk</v>
      </c>
    </row>
    <row r="1122" spans="1:35" x14ac:dyDescent="0.25">
      <c r="A1122" s="6">
        <v>44221</v>
      </c>
      <c r="B1122" s="3">
        <v>53</v>
      </c>
      <c r="C1122" s="3" t="str">
        <f t="shared" si="255"/>
        <v>Senior</v>
      </c>
      <c r="D1122" s="4">
        <v>155463</v>
      </c>
      <c r="E1122" s="4">
        <f t="shared" si="256"/>
        <v>155463</v>
      </c>
      <c r="F1122" s="3">
        <v>451</v>
      </c>
      <c r="G1122" s="3">
        <f t="shared" si="257"/>
        <v>451</v>
      </c>
      <c r="H1122" s="3" t="str">
        <f t="shared" si="258"/>
        <v>Fair</v>
      </c>
      <c r="I1122" s="5" t="s">
        <v>45</v>
      </c>
      <c r="J1122" s="2" t="str">
        <f t="shared" si="259"/>
        <v>Unemployed</v>
      </c>
      <c r="K1122" s="2" t="str">
        <f t="shared" si="260"/>
        <v>Unemployed</v>
      </c>
      <c r="L1122" s="2" t="str">
        <f t="shared" si="261"/>
        <v>Unemployed</v>
      </c>
      <c r="M1122" s="5" t="s">
        <v>29</v>
      </c>
      <c r="N1122" s="2" t="str">
        <f t="shared" si="262"/>
        <v>Bachelor</v>
      </c>
      <c r="O1122" s="2" t="str">
        <f t="shared" si="263"/>
        <v>Bachelor</v>
      </c>
      <c r="P1122" s="4">
        <v>5328</v>
      </c>
      <c r="Q1122" s="4">
        <f t="shared" si="264"/>
        <v>5328</v>
      </c>
      <c r="R1122" s="18">
        <f t="shared" si="265"/>
        <v>3.4271820304509752E-2</v>
      </c>
      <c r="S1122" s="18" t="str">
        <f t="shared" si="266"/>
        <v>Conservative Borrower</v>
      </c>
      <c r="T1122" s="3">
        <v>36</v>
      </c>
      <c r="U1122" s="3">
        <f t="shared" si="267"/>
        <v>36</v>
      </c>
      <c r="V1122" s="5" t="s">
        <v>22</v>
      </c>
      <c r="W1122" s="5" t="s">
        <v>27</v>
      </c>
      <c r="X1122" s="4">
        <v>310</v>
      </c>
      <c r="Y1122" s="18">
        <v>0.14460515500000001</v>
      </c>
      <c r="Z1122" s="5" t="s">
        <v>38</v>
      </c>
      <c r="AA1122" s="3">
        <v>33</v>
      </c>
      <c r="AB1122" s="4">
        <v>1240</v>
      </c>
      <c r="AC1122" s="4">
        <v>12955.25</v>
      </c>
      <c r="AD1122" s="4" t="str">
        <f t="shared" si="268"/>
        <v>High Income</v>
      </c>
      <c r="AE1122" s="4">
        <v>58902</v>
      </c>
      <c r="AF1122" s="18">
        <v>0.244288177</v>
      </c>
      <c r="AG1122" s="3">
        <v>1</v>
      </c>
      <c r="AH1122" s="3">
        <v>40</v>
      </c>
      <c r="AI1122" s="2" t="str">
        <f t="shared" si="269"/>
        <v>Medium Risk</v>
      </c>
    </row>
    <row r="1123" spans="1:35" x14ac:dyDescent="0.25">
      <c r="A1123" s="6">
        <v>44222</v>
      </c>
      <c r="B1123" s="3">
        <v>54</v>
      </c>
      <c r="C1123" s="3" t="str">
        <f t="shared" si="255"/>
        <v>Senior</v>
      </c>
      <c r="D1123" s="4">
        <v>76746</v>
      </c>
      <c r="E1123" s="4">
        <f t="shared" si="256"/>
        <v>76746</v>
      </c>
      <c r="F1123" s="3">
        <v>479</v>
      </c>
      <c r="G1123" s="3">
        <f t="shared" si="257"/>
        <v>479</v>
      </c>
      <c r="H1123" s="3" t="str">
        <f t="shared" si="258"/>
        <v>Fair</v>
      </c>
      <c r="I1123" s="5" t="s">
        <v>20</v>
      </c>
      <c r="J1123" s="2" t="str">
        <f t="shared" si="259"/>
        <v>Employed</v>
      </c>
      <c r="K1123" s="2" t="str">
        <f t="shared" si="260"/>
        <v>Employed</v>
      </c>
      <c r="L1123" s="2" t="str">
        <f t="shared" si="261"/>
        <v>Employed</v>
      </c>
      <c r="M1123" s="5" t="s">
        <v>25</v>
      </c>
      <c r="N1123" s="2" t="str">
        <f t="shared" si="262"/>
        <v>Associate</v>
      </c>
      <c r="O1123" s="2" t="str">
        <f t="shared" si="263"/>
        <v>Associate</v>
      </c>
      <c r="P1123" s="4">
        <v>13019</v>
      </c>
      <c r="Q1123" s="4">
        <f t="shared" si="264"/>
        <v>13019</v>
      </c>
      <c r="R1123" s="18">
        <f t="shared" si="265"/>
        <v>0.1696375055377479</v>
      </c>
      <c r="S1123" s="18" t="str">
        <f t="shared" si="266"/>
        <v>Conservative Borrower</v>
      </c>
      <c r="T1123" s="3">
        <v>48</v>
      </c>
      <c r="U1123" s="3">
        <f t="shared" si="267"/>
        <v>48</v>
      </c>
      <c r="V1123" s="5" t="s">
        <v>26</v>
      </c>
      <c r="W1123" s="5" t="s">
        <v>27</v>
      </c>
      <c r="X1123" s="4">
        <v>159</v>
      </c>
      <c r="Y1123" s="18">
        <v>0.25597236400000001</v>
      </c>
      <c r="Z1123" s="5" t="s">
        <v>24</v>
      </c>
      <c r="AA1123" s="3">
        <v>24</v>
      </c>
      <c r="AB1123" s="4">
        <v>1426</v>
      </c>
      <c r="AC1123" s="4">
        <v>6395.5</v>
      </c>
      <c r="AD1123" s="4" t="str">
        <f t="shared" si="268"/>
        <v>Medium Income</v>
      </c>
      <c r="AE1123" s="4">
        <v>16421</v>
      </c>
      <c r="AF1123" s="18">
        <v>0.27693096499999997</v>
      </c>
      <c r="AG1123" s="3">
        <v>1</v>
      </c>
      <c r="AH1123" s="3">
        <v>46.4</v>
      </c>
      <c r="AI1123" s="2" t="str">
        <f t="shared" si="269"/>
        <v>Medium Risk</v>
      </c>
    </row>
    <row r="1124" spans="1:35" x14ac:dyDescent="0.25">
      <c r="A1124" s="6">
        <v>44223</v>
      </c>
      <c r="B1124" s="3">
        <v>47</v>
      </c>
      <c r="C1124" s="3" t="str">
        <f t="shared" si="255"/>
        <v>Senior</v>
      </c>
      <c r="D1124" s="4">
        <v>114093</v>
      </c>
      <c r="E1124" s="4">
        <f t="shared" si="256"/>
        <v>114093</v>
      </c>
      <c r="F1124" s="3">
        <v>601</v>
      </c>
      <c r="G1124" s="3">
        <f t="shared" si="257"/>
        <v>601</v>
      </c>
      <c r="H1124" s="3" t="str">
        <f t="shared" si="258"/>
        <v>Good</v>
      </c>
      <c r="I1124" s="5" t="s">
        <v>45</v>
      </c>
      <c r="J1124" s="2" t="str">
        <f t="shared" si="259"/>
        <v>Unemployed</v>
      </c>
      <c r="K1124" s="2" t="str">
        <f t="shared" si="260"/>
        <v>Unemployed</v>
      </c>
      <c r="L1124" s="2" t="str">
        <f t="shared" si="261"/>
        <v>Unemployed</v>
      </c>
      <c r="M1124" s="5" t="s">
        <v>21</v>
      </c>
      <c r="N1124" s="2" t="str">
        <f t="shared" si="262"/>
        <v>Master</v>
      </c>
      <c r="O1124" s="2" t="str">
        <f t="shared" si="263"/>
        <v>Master</v>
      </c>
      <c r="P1124" s="4">
        <v>27113</v>
      </c>
      <c r="Q1124" s="4">
        <f t="shared" si="264"/>
        <v>27113</v>
      </c>
      <c r="R1124" s="18">
        <f t="shared" si="265"/>
        <v>0.23763946955553802</v>
      </c>
      <c r="S1124" s="18" t="str">
        <f t="shared" si="266"/>
        <v>Conservative Borrower</v>
      </c>
      <c r="T1124" s="3">
        <v>48</v>
      </c>
      <c r="U1124" s="3">
        <f t="shared" si="267"/>
        <v>48</v>
      </c>
      <c r="V1124" s="5" t="s">
        <v>22</v>
      </c>
      <c r="W1124" s="5" t="s">
        <v>27</v>
      </c>
      <c r="X1124" s="4">
        <v>425</v>
      </c>
      <c r="Y1124" s="18">
        <v>0.34552614399999998</v>
      </c>
      <c r="Z1124" s="5" t="s">
        <v>31</v>
      </c>
      <c r="AA1124" s="3">
        <v>26</v>
      </c>
      <c r="AB1124" s="4">
        <v>737</v>
      </c>
      <c r="AC1124" s="4">
        <v>9507.75</v>
      </c>
      <c r="AD1124" s="4" t="str">
        <f t="shared" si="268"/>
        <v>Medium Income</v>
      </c>
      <c r="AE1124" s="4">
        <v>81537</v>
      </c>
      <c r="AF1124" s="18">
        <v>0.25944681400000003</v>
      </c>
      <c r="AG1124" s="3">
        <v>1</v>
      </c>
      <c r="AH1124" s="3">
        <v>40.799999999999997</v>
      </c>
      <c r="AI1124" s="2" t="str">
        <f t="shared" si="269"/>
        <v>Medium Risk</v>
      </c>
    </row>
    <row r="1125" spans="1:35" x14ac:dyDescent="0.25">
      <c r="A1125" s="6">
        <v>44224</v>
      </c>
      <c r="B1125" s="3">
        <v>26</v>
      </c>
      <c r="C1125" s="3" t="str">
        <f t="shared" si="255"/>
        <v>Mid</v>
      </c>
      <c r="D1125" s="4">
        <v>179684</v>
      </c>
      <c r="E1125" s="4">
        <f t="shared" si="256"/>
        <v>179684</v>
      </c>
      <c r="F1125" s="3">
        <v>623</v>
      </c>
      <c r="G1125" s="3">
        <f t="shared" si="257"/>
        <v>623</v>
      </c>
      <c r="H1125" s="3" t="str">
        <f t="shared" si="258"/>
        <v>Good</v>
      </c>
      <c r="I1125" s="5" t="s">
        <v>20</v>
      </c>
      <c r="J1125" s="2" t="str">
        <f t="shared" si="259"/>
        <v>Employed</v>
      </c>
      <c r="K1125" s="2" t="str">
        <f t="shared" si="260"/>
        <v>Employed</v>
      </c>
      <c r="L1125" s="2" t="str">
        <f t="shared" si="261"/>
        <v>Employed</v>
      </c>
      <c r="M1125" s="5" t="s">
        <v>29</v>
      </c>
      <c r="N1125" s="2" t="str">
        <f t="shared" si="262"/>
        <v>Bachelor</v>
      </c>
      <c r="O1125" s="2" t="str">
        <f t="shared" si="263"/>
        <v>Bachelor</v>
      </c>
      <c r="P1125" s="4">
        <v>8672</v>
      </c>
      <c r="Q1125" s="4">
        <f t="shared" si="264"/>
        <v>8672</v>
      </c>
      <c r="R1125" s="18">
        <f t="shared" si="265"/>
        <v>4.8262505287059505E-2</v>
      </c>
      <c r="S1125" s="18" t="str">
        <f t="shared" si="266"/>
        <v>Conservative Borrower</v>
      </c>
      <c r="T1125" s="3">
        <v>60</v>
      </c>
      <c r="U1125" s="3">
        <f t="shared" si="267"/>
        <v>60</v>
      </c>
      <c r="V1125" s="5" t="s">
        <v>22</v>
      </c>
      <c r="W1125" s="5" t="s">
        <v>27</v>
      </c>
      <c r="X1125" s="4">
        <v>618</v>
      </c>
      <c r="Y1125" s="18">
        <v>0.32462216199999999</v>
      </c>
      <c r="Z1125" s="5" t="s">
        <v>24</v>
      </c>
      <c r="AA1125" s="3">
        <v>17</v>
      </c>
      <c r="AB1125" s="4">
        <v>234</v>
      </c>
      <c r="AC1125" s="4">
        <v>14973.666670000001</v>
      </c>
      <c r="AD1125" s="4" t="str">
        <f t="shared" si="268"/>
        <v>High Income</v>
      </c>
      <c r="AE1125" s="4">
        <v>7184</v>
      </c>
      <c r="AF1125" s="18">
        <v>0.19758355</v>
      </c>
      <c r="AG1125" s="3">
        <v>1</v>
      </c>
      <c r="AH1125" s="3">
        <v>39.200000000000003</v>
      </c>
      <c r="AI1125" s="2" t="str">
        <f t="shared" si="269"/>
        <v>Low Risk</v>
      </c>
    </row>
    <row r="1126" spans="1:35" x14ac:dyDescent="0.25">
      <c r="A1126" s="6">
        <v>44225</v>
      </c>
      <c r="B1126" s="3">
        <v>59</v>
      </c>
      <c r="C1126" s="3" t="str">
        <f t="shared" si="255"/>
        <v>Senior</v>
      </c>
      <c r="D1126" s="4">
        <v>26437</v>
      </c>
      <c r="E1126" s="4">
        <f t="shared" si="256"/>
        <v>26437</v>
      </c>
      <c r="F1126" s="3">
        <v>626</v>
      </c>
      <c r="G1126" s="3">
        <f t="shared" si="257"/>
        <v>626</v>
      </c>
      <c r="H1126" s="3" t="str">
        <f t="shared" si="258"/>
        <v>Good</v>
      </c>
      <c r="I1126" s="5" t="s">
        <v>20</v>
      </c>
      <c r="J1126" s="2" t="str">
        <f t="shared" si="259"/>
        <v>Employed</v>
      </c>
      <c r="K1126" s="2" t="str">
        <f t="shared" si="260"/>
        <v>Employed</v>
      </c>
      <c r="L1126" s="2" t="str">
        <f t="shared" si="261"/>
        <v>Employed</v>
      </c>
      <c r="M1126" s="5" t="s">
        <v>25</v>
      </c>
      <c r="N1126" s="2" t="str">
        <f t="shared" si="262"/>
        <v>Associate</v>
      </c>
      <c r="O1126" s="2" t="str">
        <f t="shared" si="263"/>
        <v>Associate</v>
      </c>
      <c r="P1126" s="4">
        <v>12777</v>
      </c>
      <c r="Q1126" s="4">
        <f t="shared" si="264"/>
        <v>12777</v>
      </c>
      <c r="R1126" s="18">
        <f t="shared" si="265"/>
        <v>0.48329992056587356</v>
      </c>
      <c r="S1126" s="18" t="str">
        <f t="shared" si="266"/>
        <v>Conservative Borrower</v>
      </c>
      <c r="T1126" s="3">
        <v>60</v>
      </c>
      <c r="U1126" s="3">
        <f t="shared" si="267"/>
        <v>60</v>
      </c>
      <c r="V1126" s="5" t="s">
        <v>22</v>
      </c>
      <c r="W1126" s="5" t="s">
        <v>30</v>
      </c>
      <c r="X1126" s="4">
        <v>319</v>
      </c>
      <c r="Y1126" s="18">
        <v>8.9297979E-2</v>
      </c>
      <c r="Z1126" s="5" t="s">
        <v>24</v>
      </c>
      <c r="AA1126" s="3">
        <v>23</v>
      </c>
      <c r="AB1126" s="4">
        <v>2886</v>
      </c>
      <c r="AC1126" s="4">
        <v>2203.083333</v>
      </c>
      <c r="AD1126" s="4" t="str">
        <f t="shared" si="268"/>
        <v>Low Income</v>
      </c>
      <c r="AE1126" s="4">
        <v>8392</v>
      </c>
      <c r="AF1126" s="18">
        <v>0.17343781799999999</v>
      </c>
      <c r="AG1126" s="3">
        <v>0</v>
      </c>
      <c r="AH1126" s="3">
        <v>55</v>
      </c>
      <c r="AI1126" s="2" t="str">
        <f t="shared" si="269"/>
        <v>High Risk</v>
      </c>
    </row>
    <row r="1127" spans="1:35" x14ac:dyDescent="0.25">
      <c r="A1127" s="6">
        <v>44226</v>
      </c>
      <c r="B1127" s="3">
        <v>26</v>
      </c>
      <c r="C1127" s="3" t="str">
        <f t="shared" si="255"/>
        <v>Mid</v>
      </c>
      <c r="D1127" s="4">
        <v>15000</v>
      </c>
      <c r="E1127" s="4">
        <f t="shared" si="256"/>
        <v>15000</v>
      </c>
      <c r="F1127" s="3">
        <v>602</v>
      </c>
      <c r="G1127" s="3">
        <f t="shared" si="257"/>
        <v>602</v>
      </c>
      <c r="H1127" s="3" t="str">
        <f t="shared" si="258"/>
        <v>Good</v>
      </c>
      <c r="I1127" s="5" t="s">
        <v>20</v>
      </c>
      <c r="J1127" s="2" t="str">
        <f t="shared" si="259"/>
        <v>Employed</v>
      </c>
      <c r="K1127" s="2" t="str">
        <f t="shared" si="260"/>
        <v>Employed</v>
      </c>
      <c r="L1127" s="2" t="str">
        <f t="shared" si="261"/>
        <v>Employed</v>
      </c>
      <c r="M1127" s="5" t="s">
        <v>21</v>
      </c>
      <c r="N1127" s="2" t="str">
        <f t="shared" si="262"/>
        <v>Master</v>
      </c>
      <c r="O1127" s="2" t="str">
        <f t="shared" si="263"/>
        <v>Master</v>
      </c>
      <c r="P1127" s="4">
        <v>27163</v>
      </c>
      <c r="Q1127" s="4">
        <f t="shared" si="264"/>
        <v>27163</v>
      </c>
      <c r="R1127" s="18">
        <f t="shared" si="265"/>
        <v>1.8108666666666666</v>
      </c>
      <c r="S1127" s="18" t="str">
        <f t="shared" si="266"/>
        <v>Aggressive Borrower</v>
      </c>
      <c r="T1127" s="3">
        <v>96</v>
      </c>
      <c r="U1127" s="3">
        <f t="shared" si="267"/>
        <v>96</v>
      </c>
      <c r="V1127" s="5" t="s">
        <v>22</v>
      </c>
      <c r="W1127" s="5" t="s">
        <v>23</v>
      </c>
      <c r="X1127" s="4">
        <v>1054</v>
      </c>
      <c r="Y1127" s="18">
        <v>0.189048092</v>
      </c>
      <c r="Z1127" s="5" t="s">
        <v>24</v>
      </c>
      <c r="AA1127" s="3">
        <v>23</v>
      </c>
      <c r="AB1127" s="4">
        <v>4572</v>
      </c>
      <c r="AC1127" s="4">
        <v>1250</v>
      </c>
      <c r="AD1127" s="4" t="str">
        <f t="shared" si="268"/>
        <v>Low Income</v>
      </c>
      <c r="AE1127" s="4">
        <v>119920</v>
      </c>
      <c r="AF1127" s="18">
        <v>0.28344566999999998</v>
      </c>
      <c r="AG1127" s="3">
        <v>0</v>
      </c>
      <c r="AH1127" s="3">
        <v>46</v>
      </c>
      <c r="AI1127" s="2" t="str">
        <f t="shared" si="269"/>
        <v>Medium Risk</v>
      </c>
    </row>
    <row r="1128" spans="1:35" x14ac:dyDescent="0.25">
      <c r="A1128" s="6">
        <v>44227</v>
      </c>
      <c r="B1128" s="3">
        <v>43</v>
      </c>
      <c r="C1128" s="3" t="str">
        <f t="shared" si="255"/>
        <v>Senior</v>
      </c>
      <c r="E1128" s="4">
        <f t="shared" si="256"/>
        <v>78039.999995999999</v>
      </c>
      <c r="F1128" s="3">
        <v>664</v>
      </c>
      <c r="G1128" s="3">
        <f t="shared" si="257"/>
        <v>664</v>
      </c>
      <c r="H1128" s="3" t="str">
        <f t="shared" si="258"/>
        <v>Excellent</v>
      </c>
      <c r="I1128" s="5" t="s">
        <v>20</v>
      </c>
      <c r="J1128" s="2" t="str">
        <f t="shared" si="259"/>
        <v>Employed</v>
      </c>
      <c r="K1128" s="2" t="str">
        <f t="shared" si="260"/>
        <v>Employed</v>
      </c>
      <c r="L1128" s="2" t="str">
        <f t="shared" si="261"/>
        <v>Employed</v>
      </c>
      <c r="M1128" s="5" t="s">
        <v>21</v>
      </c>
      <c r="N1128" s="2" t="str">
        <f t="shared" si="262"/>
        <v>Master</v>
      </c>
      <c r="O1128" s="2" t="str">
        <f t="shared" si="263"/>
        <v>Master</v>
      </c>
      <c r="Q1128" s="4">
        <f t="shared" si="264"/>
        <v>25386.350427350426</v>
      </c>
      <c r="R1128" s="18">
        <f t="shared" si="265"/>
        <v>0.32529921102833959</v>
      </c>
      <c r="S1128" s="18" t="str">
        <f t="shared" si="266"/>
        <v>Conservative Borrower</v>
      </c>
      <c r="U1128" s="3">
        <f t="shared" si="267"/>
        <v>55.043478260869563</v>
      </c>
      <c r="V1128" s="5" t="s">
        <v>44</v>
      </c>
      <c r="W1128" s="5" t="s">
        <v>27</v>
      </c>
      <c r="X1128" s="4">
        <v>538</v>
      </c>
      <c r="Y1128" s="18">
        <v>0.46173103900000001</v>
      </c>
      <c r="Z1128" s="5" t="s">
        <v>24</v>
      </c>
      <c r="AA1128" s="3">
        <v>25</v>
      </c>
      <c r="AB1128" s="4">
        <v>1143</v>
      </c>
      <c r="AC1128" s="4">
        <v>6503.3333329999996</v>
      </c>
      <c r="AD1128" s="4" t="str">
        <f t="shared" si="268"/>
        <v>Medium Income</v>
      </c>
      <c r="AE1128" s="4">
        <v>272974</v>
      </c>
      <c r="AF1128" s="18">
        <v>0.15262546599999999</v>
      </c>
      <c r="AG1128" s="3">
        <v>1</v>
      </c>
      <c r="AH1128" s="3">
        <v>37.6</v>
      </c>
      <c r="AI1128" s="2" t="str">
        <f t="shared" si="269"/>
        <v>Low Risk</v>
      </c>
    </row>
    <row r="1129" spans="1:35" x14ac:dyDescent="0.25">
      <c r="A1129" s="6">
        <v>44228</v>
      </c>
      <c r="B1129" s="3">
        <v>30</v>
      </c>
      <c r="C1129" s="3" t="str">
        <f t="shared" si="255"/>
        <v>Mid</v>
      </c>
      <c r="D1129" s="4">
        <v>100955</v>
      </c>
      <c r="E1129" s="4">
        <f t="shared" si="256"/>
        <v>100955</v>
      </c>
      <c r="F1129" s="3">
        <v>558</v>
      </c>
      <c r="G1129" s="3">
        <f t="shared" si="257"/>
        <v>558</v>
      </c>
      <c r="H1129" s="3" t="str">
        <f t="shared" si="258"/>
        <v>Good</v>
      </c>
      <c r="I1129" s="5" t="s">
        <v>20</v>
      </c>
      <c r="J1129" s="2" t="str">
        <f t="shared" si="259"/>
        <v>Employed</v>
      </c>
      <c r="K1129" s="2" t="str">
        <f t="shared" si="260"/>
        <v>Employed</v>
      </c>
      <c r="L1129" s="2" t="str">
        <f t="shared" si="261"/>
        <v>Employed</v>
      </c>
      <c r="M1129" s="5" t="s">
        <v>41</v>
      </c>
      <c r="N1129" s="2" t="str">
        <f t="shared" si="262"/>
        <v>Doctorate</v>
      </c>
      <c r="O1129" s="2" t="str">
        <f t="shared" si="263"/>
        <v>Doctorate</v>
      </c>
      <c r="P1129" s="4">
        <v>13601</v>
      </c>
      <c r="Q1129" s="4">
        <f t="shared" si="264"/>
        <v>13601</v>
      </c>
      <c r="R1129" s="18">
        <f t="shared" si="265"/>
        <v>0.13472339161012331</v>
      </c>
      <c r="S1129" s="18" t="str">
        <f t="shared" si="266"/>
        <v>Conservative Borrower</v>
      </c>
      <c r="T1129" s="3">
        <v>24</v>
      </c>
      <c r="U1129" s="3">
        <f t="shared" si="267"/>
        <v>24</v>
      </c>
      <c r="V1129" s="5" t="s">
        <v>22</v>
      </c>
      <c r="W1129" s="5" t="s">
        <v>30</v>
      </c>
      <c r="X1129" s="4">
        <v>394</v>
      </c>
      <c r="Y1129" s="18">
        <v>0.238656215</v>
      </c>
      <c r="Z1129" s="5" t="s">
        <v>24</v>
      </c>
      <c r="AA1129" s="3">
        <v>25</v>
      </c>
      <c r="AB1129" s="4">
        <v>556</v>
      </c>
      <c r="AC1129" s="4">
        <v>8412.9166669999995</v>
      </c>
      <c r="AD1129" s="4" t="str">
        <f t="shared" si="268"/>
        <v>Medium Income</v>
      </c>
      <c r="AE1129" s="4">
        <v>11266</v>
      </c>
      <c r="AF1129" s="18">
        <v>0.21003139600000001</v>
      </c>
      <c r="AG1129" s="3">
        <v>1</v>
      </c>
      <c r="AH1129" s="3">
        <v>40.799999999999997</v>
      </c>
      <c r="AI1129" s="2" t="str">
        <f t="shared" si="269"/>
        <v>Medium Risk</v>
      </c>
    </row>
    <row r="1130" spans="1:35" x14ac:dyDescent="0.25">
      <c r="A1130" s="6">
        <v>44229</v>
      </c>
      <c r="B1130" s="3">
        <v>39</v>
      </c>
      <c r="C1130" s="3" t="str">
        <f t="shared" si="255"/>
        <v>Mid</v>
      </c>
      <c r="D1130" s="4">
        <v>25608</v>
      </c>
      <c r="E1130" s="4">
        <f t="shared" si="256"/>
        <v>25608</v>
      </c>
      <c r="F1130" s="3">
        <v>497</v>
      </c>
      <c r="G1130" s="3">
        <f t="shared" si="257"/>
        <v>497</v>
      </c>
      <c r="H1130" s="3" t="str">
        <f t="shared" si="258"/>
        <v>Fair</v>
      </c>
      <c r="J1130" s="2" t="str">
        <f t="shared" si="259"/>
        <v/>
      </c>
      <c r="K1130" s="2" t="str">
        <f t="shared" si="260"/>
        <v/>
      </c>
      <c r="L1130" s="2" t="str">
        <f t="shared" si="261"/>
        <v>Employed</v>
      </c>
      <c r="M1130" s="5" t="s">
        <v>32</v>
      </c>
      <c r="N1130" s="2" t="str">
        <f t="shared" si="262"/>
        <v>High School</v>
      </c>
      <c r="O1130" s="2" t="str">
        <f t="shared" si="263"/>
        <v>High School</v>
      </c>
      <c r="P1130" s="4">
        <v>41404</v>
      </c>
      <c r="Q1130" s="4">
        <f t="shared" si="264"/>
        <v>41404</v>
      </c>
      <c r="R1130" s="18">
        <f t="shared" si="265"/>
        <v>1.6168384879725086</v>
      </c>
      <c r="S1130" s="18" t="str">
        <f t="shared" si="266"/>
        <v>Aggressive Borrower</v>
      </c>
      <c r="T1130" s="3">
        <v>12</v>
      </c>
      <c r="U1130" s="3">
        <f t="shared" si="267"/>
        <v>12</v>
      </c>
      <c r="V1130" s="5" t="s">
        <v>26</v>
      </c>
      <c r="W1130" s="5" t="s">
        <v>30</v>
      </c>
      <c r="X1130" s="4">
        <v>335</v>
      </c>
      <c r="Y1130" s="18">
        <v>0.12736265399999999</v>
      </c>
      <c r="Z1130" s="5" t="s">
        <v>24</v>
      </c>
      <c r="AA1130" s="3">
        <v>23</v>
      </c>
      <c r="AB1130" s="4">
        <v>5730</v>
      </c>
      <c r="AC1130" s="4">
        <v>2134</v>
      </c>
      <c r="AD1130" s="4" t="str">
        <f t="shared" si="268"/>
        <v>Low Income</v>
      </c>
      <c r="AE1130" s="4">
        <v>36365</v>
      </c>
      <c r="AF1130" s="18">
        <v>0.21642049299999999</v>
      </c>
      <c r="AG1130" s="3">
        <v>0</v>
      </c>
      <c r="AH1130" s="3">
        <v>51</v>
      </c>
      <c r="AI1130" s="2" t="str">
        <f t="shared" si="269"/>
        <v>Medium Risk</v>
      </c>
    </row>
    <row r="1131" spans="1:35" x14ac:dyDescent="0.25">
      <c r="A1131" s="6">
        <v>44230</v>
      </c>
      <c r="B1131" s="3">
        <v>43</v>
      </c>
      <c r="C1131" s="3" t="str">
        <f t="shared" si="255"/>
        <v>Senior</v>
      </c>
      <c r="D1131" s="4">
        <v>49813</v>
      </c>
      <c r="E1131" s="4">
        <f t="shared" si="256"/>
        <v>49813</v>
      </c>
      <c r="F1131" s="3">
        <v>632</v>
      </c>
      <c r="G1131" s="3">
        <f t="shared" si="257"/>
        <v>632</v>
      </c>
      <c r="H1131" s="3" t="str">
        <f t="shared" si="258"/>
        <v>Good</v>
      </c>
      <c r="I1131" s="5" t="s">
        <v>20</v>
      </c>
      <c r="J1131" s="2" t="str">
        <f t="shared" si="259"/>
        <v>Employed</v>
      </c>
      <c r="K1131" s="2" t="str">
        <f t="shared" si="260"/>
        <v>Employed</v>
      </c>
      <c r="L1131" s="2" t="str">
        <f t="shared" si="261"/>
        <v>Employed</v>
      </c>
      <c r="M1131" s="5" t="s">
        <v>41</v>
      </c>
      <c r="N1131" s="2" t="str">
        <f t="shared" si="262"/>
        <v>Doctorate</v>
      </c>
      <c r="O1131" s="2" t="str">
        <f t="shared" si="263"/>
        <v>Doctorate</v>
      </c>
      <c r="P1131" s="4">
        <v>18336</v>
      </c>
      <c r="Q1131" s="4">
        <f t="shared" si="264"/>
        <v>18336</v>
      </c>
      <c r="R1131" s="18">
        <f t="shared" si="265"/>
        <v>0.36809668158914338</v>
      </c>
      <c r="S1131" s="18" t="str">
        <f t="shared" si="266"/>
        <v>Conservative Borrower</v>
      </c>
      <c r="T1131" s="3">
        <v>60</v>
      </c>
      <c r="U1131" s="3">
        <f t="shared" si="267"/>
        <v>60</v>
      </c>
      <c r="V1131" s="5" t="s">
        <v>22</v>
      </c>
      <c r="W1131" s="5" t="s">
        <v>27</v>
      </c>
      <c r="X1131" s="4">
        <v>427</v>
      </c>
      <c r="Y1131" s="18">
        <v>0.28131741300000002</v>
      </c>
      <c r="Z1131" s="5" t="s">
        <v>24</v>
      </c>
      <c r="AA1131" s="3">
        <v>24</v>
      </c>
      <c r="AB1131" s="4">
        <v>6199</v>
      </c>
      <c r="AC1131" s="4">
        <v>4151.0833329999996</v>
      </c>
      <c r="AD1131" s="4" t="str">
        <f t="shared" si="268"/>
        <v>Low Income</v>
      </c>
      <c r="AE1131" s="4">
        <v>59465</v>
      </c>
      <c r="AF1131" s="18">
        <v>0.22092283700000001</v>
      </c>
      <c r="AG1131" s="3">
        <v>0</v>
      </c>
      <c r="AH1131" s="3">
        <v>51</v>
      </c>
      <c r="AI1131" s="2" t="str">
        <f t="shared" si="269"/>
        <v>Medium Risk</v>
      </c>
    </row>
    <row r="1132" spans="1:35" x14ac:dyDescent="0.25">
      <c r="A1132" s="6">
        <v>44231</v>
      </c>
      <c r="B1132" s="3">
        <v>43</v>
      </c>
      <c r="C1132" s="3" t="str">
        <f t="shared" si="255"/>
        <v>Senior</v>
      </c>
      <c r="D1132" s="4">
        <v>126301</v>
      </c>
      <c r="E1132" s="4">
        <f t="shared" si="256"/>
        <v>126301</v>
      </c>
      <c r="F1132" s="3">
        <v>580</v>
      </c>
      <c r="G1132" s="3">
        <f t="shared" si="257"/>
        <v>580</v>
      </c>
      <c r="H1132" s="3" t="str">
        <f t="shared" si="258"/>
        <v>Good</v>
      </c>
      <c r="I1132" s="5" t="s">
        <v>33</v>
      </c>
      <c r="J1132" s="2" t="str">
        <f t="shared" si="259"/>
        <v>Self-Employed</v>
      </c>
      <c r="K1132" s="2" t="str">
        <f t="shared" si="260"/>
        <v>Self-Employed</v>
      </c>
      <c r="L1132" s="2" t="str">
        <f t="shared" si="261"/>
        <v>Self-Employed</v>
      </c>
      <c r="M1132" s="5" t="s">
        <v>29</v>
      </c>
      <c r="N1132" s="2" t="str">
        <f t="shared" si="262"/>
        <v>Bachelor</v>
      </c>
      <c r="O1132" s="2" t="str">
        <f t="shared" si="263"/>
        <v>Bachelor</v>
      </c>
      <c r="P1132" s="4">
        <v>31137</v>
      </c>
      <c r="Q1132" s="4">
        <f t="shared" si="264"/>
        <v>31137</v>
      </c>
      <c r="R1132" s="18">
        <f t="shared" si="265"/>
        <v>0.24653011456758062</v>
      </c>
      <c r="S1132" s="18" t="str">
        <f t="shared" si="266"/>
        <v>Conservative Borrower</v>
      </c>
      <c r="T1132" s="3">
        <v>108</v>
      </c>
      <c r="U1132" s="3">
        <f t="shared" si="267"/>
        <v>108</v>
      </c>
      <c r="V1132" s="5" t="s">
        <v>22</v>
      </c>
      <c r="W1132" s="5" t="s">
        <v>23</v>
      </c>
      <c r="X1132" s="4">
        <v>492</v>
      </c>
      <c r="Y1132" s="18">
        <v>0.242163397</v>
      </c>
      <c r="Z1132" s="5" t="s">
        <v>31</v>
      </c>
      <c r="AA1132" s="3">
        <v>24</v>
      </c>
      <c r="AB1132" s="4">
        <v>719</v>
      </c>
      <c r="AC1132" s="4">
        <v>10525.083329999999</v>
      </c>
      <c r="AD1132" s="4" t="str">
        <f t="shared" si="268"/>
        <v>Medium Income</v>
      </c>
      <c r="AE1132" s="4">
        <v>7035</v>
      </c>
      <c r="AF1132" s="18">
        <v>0.30594359100000001</v>
      </c>
      <c r="AG1132" s="3">
        <v>0</v>
      </c>
      <c r="AH1132" s="3">
        <v>64</v>
      </c>
      <c r="AI1132" s="2" t="str">
        <f t="shared" si="269"/>
        <v>High Risk</v>
      </c>
    </row>
    <row r="1133" spans="1:35" x14ac:dyDescent="0.25">
      <c r="A1133" s="6">
        <v>44232</v>
      </c>
      <c r="B1133" s="3">
        <v>45</v>
      </c>
      <c r="C1133" s="3" t="str">
        <f t="shared" si="255"/>
        <v>Senior</v>
      </c>
      <c r="D1133" s="4">
        <v>94939</v>
      </c>
      <c r="E1133" s="4">
        <f t="shared" si="256"/>
        <v>94939</v>
      </c>
      <c r="F1133" s="3">
        <v>522</v>
      </c>
      <c r="G1133" s="3">
        <f t="shared" si="257"/>
        <v>522</v>
      </c>
      <c r="H1133" s="3" t="str">
        <f t="shared" si="258"/>
        <v>Fair</v>
      </c>
      <c r="J1133" s="2" t="str">
        <f t="shared" si="259"/>
        <v/>
      </c>
      <c r="K1133" s="2" t="str">
        <f t="shared" si="260"/>
        <v/>
      </c>
      <c r="L1133" s="2" t="str">
        <f t="shared" si="261"/>
        <v>Employed</v>
      </c>
      <c r="M1133" s="5" t="s">
        <v>29</v>
      </c>
      <c r="N1133" s="2" t="str">
        <f t="shared" si="262"/>
        <v>Bachelor</v>
      </c>
      <c r="O1133" s="2" t="str">
        <f t="shared" si="263"/>
        <v>Bachelor</v>
      </c>
      <c r="P1133" s="4">
        <v>25721</v>
      </c>
      <c r="Q1133" s="4">
        <f t="shared" si="264"/>
        <v>25721</v>
      </c>
      <c r="R1133" s="18">
        <f t="shared" si="265"/>
        <v>0.2709213284319405</v>
      </c>
      <c r="S1133" s="18" t="str">
        <f t="shared" si="266"/>
        <v>Conservative Borrower</v>
      </c>
      <c r="T1133" s="3">
        <v>36</v>
      </c>
      <c r="U1133" s="3">
        <f t="shared" si="267"/>
        <v>36</v>
      </c>
      <c r="V1133" s="5" t="s">
        <v>22</v>
      </c>
      <c r="W1133" s="5" t="s">
        <v>27</v>
      </c>
      <c r="X1133" s="4">
        <v>539</v>
      </c>
      <c r="Y1133" s="18">
        <v>0.33049247900000001</v>
      </c>
      <c r="Z1133" s="5" t="s">
        <v>28</v>
      </c>
      <c r="AA1133" s="3">
        <v>19</v>
      </c>
      <c r="AB1133" s="4">
        <v>4432</v>
      </c>
      <c r="AC1133" s="4">
        <v>7911.5833329999996</v>
      </c>
      <c r="AD1133" s="4" t="str">
        <f t="shared" si="268"/>
        <v>Medium Income</v>
      </c>
      <c r="AE1133" s="4">
        <v>218426</v>
      </c>
      <c r="AF1133" s="18">
        <v>0.23214680900000001</v>
      </c>
      <c r="AG1133" s="3">
        <v>1</v>
      </c>
      <c r="AH1133" s="3">
        <v>38.4</v>
      </c>
      <c r="AI1133" s="2" t="str">
        <f t="shared" si="269"/>
        <v>Low Risk</v>
      </c>
    </row>
    <row r="1134" spans="1:35" x14ac:dyDescent="0.25">
      <c r="A1134" s="6">
        <v>44233</v>
      </c>
      <c r="B1134" s="3">
        <v>59</v>
      </c>
      <c r="C1134" s="3" t="str">
        <f t="shared" si="255"/>
        <v>Senior</v>
      </c>
      <c r="D1134" s="4">
        <v>31311</v>
      </c>
      <c r="E1134" s="4">
        <f t="shared" si="256"/>
        <v>31311</v>
      </c>
      <c r="F1134" s="3">
        <v>581</v>
      </c>
      <c r="G1134" s="3">
        <f t="shared" si="257"/>
        <v>581</v>
      </c>
      <c r="H1134" s="3" t="str">
        <f t="shared" si="258"/>
        <v>Good</v>
      </c>
      <c r="I1134" s="5" t="s">
        <v>20</v>
      </c>
      <c r="J1134" s="2" t="str">
        <f t="shared" si="259"/>
        <v>Employed</v>
      </c>
      <c r="K1134" s="2" t="str">
        <f t="shared" si="260"/>
        <v>Employed</v>
      </c>
      <c r="L1134" s="2" t="str">
        <f t="shared" si="261"/>
        <v>Employed</v>
      </c>
      <c r="M1134" s="5" t="s">
        <v>32</v>
      </c>
      <c r="N1134" s="2" t="str">
        <f t="shared" si="262"/>
        <v>High School</v>
      </c>
      <c r="O1134" s="2" t="str">
        <f t="shared" si="263"/>
        <v>High School</v>
      </c>
      <c r="P1134" s="4">
        <v>4044</v>
      </c>
      <c r="Q1134" s="4">
        <f t="shared" si="264"/>
        <v>4044</v>
      </c>
      <c r="R1134" s="18">
        <f t="shared" si="265"/>
        <v>0.12915588770719555</v>
      </c>
      <c r="S1134" s="18" t="str">
        <f t="shared" si="266"/>
        <v>Conservative Borrower</v>
      </c>
      <c r="T1134" s="3">
        <v>24</v>
      </c>
      <c r="U1134" s="3">
        <f t="shared" si="267"/>
        <v>24</v>
      </c>
      <c r="V1134" s="5" t="s">
        <v>26</v>
      </c>
      <c r="W1134" s="5" t="s">
        <v>30</v>
      </c>
      <c r="X1134" s="4">
        <v>765</v>
      </c>
      <c r="Y1134" s="18">
        <v>0.53920524999999997</v>
      </c>
      <c r="Z1134" s="5" t="s">
        <v>24</v>
      </c>
      <c r="AA1134" s="3">
        <v>24</v>
      </c>
      <c r="AB1134" s="4">
        <v>3421</v>
      </c>
      <c r="AC1134" s="4">
        <v>2609.25</v>
      </c>
      <c r="AD1134" s="4" t="str">
        <f t="shared" si="268"/>
        <v>Low Income</v>
      </c>
      <c r="AE1134" s="4">
        <v>2683</v>
      </c>
      <c r="AF1134" s="18">
        <v>0.20771943800000001</v>
      </c>
      <c r="AG1134" s="3">
        <v>0</v>
      </c>
      <c r="AH1134" s="3">
        <v>71</v>
      </c>
      <c r="AI1134" s="2" t="str">
        <f t="shared" si="269"/>
        <v>Very High Risk</v>
      </c>
    </row>
    <row r="1135" spans="1:35" x14ac:dyDescent="0.25">
      <c r="A1135" s="6">
        <v>44234</v>
      </c>
      <c r="B1135" s="3">
        <v>45</v>
      </c>
      <c r="C1135" s="3" t="str">
        <f t="shared" si="255"/>
        <v>Senior</v>
      </c>
      <c r="D1135" s="4">
        <v>48401</v>
      </c>
      <c r="E1135" s="4">
        <f t="shared" si="256"/>
        <v>48401</v>
      </c>
      <c r="F1135" s="3">
        <v>566</v>
      </c>
      <c r="G1135" s="3">
        <f t="shared" si="257"/>
        <v>566</v>
      </c>
      <c r="H1135" s="3" t="str">
        <f t="shared" si="258"/>
        <v>Good</v>
      </c>
      <c r="I1135" s="5" t="s">
        <v>20</v>
      </c>
      <c r="J1135" s="2" t="str">
        <f t="shared" si="259"/>
        <v>Employed</v>
      </c>
      <c r="K1135" s="2" t="str">
        <f t="shared" si="260"/>
        <v>Employed</v>
      </c>
      <c r="L1135" s="2" t="str">
        <f t="shared" si="261"/>
        <v>Employed</v>
      </c>
      <c r="M1135" s="5" t="s">
        <v>32</v>
      </c>
      <c r="N1135" s="2" t="str">
        <f t="shared" si="262"/>
        <v>High School</v>
      </c>
      <c r="O1135" s="2" t="str">
        <f t="shared" si="263"/>
        <v>High School</v>
      </c>
      <c r="P1135" s="4">
        <v>7567</v>
      </c>
      <c r="Q1135" s="4">
        <f t="shared" si="264"/>
        <v>7567</v>
      </c>
      <c r="R1135" s="18">
        <f t="shared" si="265"/>
        <v>0.15633974504658996</v>
      </c>
      <c r="S1135" s="18" t="str">
        <f t="shared" si="266"/>
        <v>Conservative Borrower</v>
      </c>
      <c r="T1135" s="3">
        <v>60</v>
      </c>
      <c r="U1135" s="3">
        <f t="shared" si="267"/>
        <v>60</v>
      </c>
      <c r="V1135" s="5" t="s">
        <v>26</v>
      </c>
      <c r="W1135" s="5" t="s">
        <v>27</v>
      </c>
      <c r="X1135" s="4">
        <v>1022</v>
      </c>
      <c r="Y1135" s="18">
        <v>0.23947141999999999</v>
      </c>
      <c r="Z1135" s="5" t="s">
        <v>28</v>
      </c>
      <c r="AA1135" s="3">
        <v>30</v>
      </c>
      <c r="AB1135" s="4">
        <v>6087</v>
      </c>
      <c r="AC1135" s="4">
        <v>4033.416667</v>
      </c>
      <c r="AD1135" s="4" t="str">
        <f t="shared" si="268"/>
        <v>Low Income</v>
      </c>
      <c r="AE1135" s="4">
        <v>42087</v>
      </c>
      <c r="AF1135" s="18">
        <v>0.23647290500000001</v>
      </c>
      <c r="AG1135" s="3">
        <v>0</v>
      </c>
      <c r="AH1135" s="3">
        <v>57</v>
      </c>
      <c r="AI1135" s="2" t="str">
        <f t="shared" si="269"/>
        <v>High Risk</v>
      </c>
    </row>
    <row r="1136" spans="1:35" x14ac:dyDescent="0.25">
      <c r="A1136" s="6">
        <v>44235</v>
      </c>
      <c r="B1136" s="3">
        <v>37</v>
      </c>
      <c r="C1136" s="3" t="str">
        <f t="shared" si="255"/>
        <v>Mid</v>
      </c>
      <c r="D1136" s="4">
        <v>24148</v>
      </c>
      <c r="E1136" s="4">
        <f t="shared" si="256"/>
        <v>24148</v>
      </c>
      <c r="F1136" s="3">
        <v>545</v>
      </c>
      <c r="G1136" s="3">
        <f t="shared" si="257"/>
        <v>545</v>
      </c>
      <c r="H1136" s="3" t="str">
        <f t="shared" si="258"/>
        <v>Fair</v>
      </c>
      <c r="I1136" s="5" t="s">
        <v>20</v>
      </c>
      <c r="J1136" s="2" t="str">
        <f t="shared" si="259"/>
        <v>Employed</v>
      </c>
      <c r="K1136" s="2" t="str">
        <f t="shared" si="260"/>
        <v>Employed</v>
      </c>
      <c r="L1136" s="2" t="str">
        <f t="shared" si="261"/>
        <v>Employed</v>
      </c>
      <c r="M1136" s="5" t="s">
        <v>32</v>
      </c>
      <c r="N1136" s="2" t="str">
        <f t="shared" si="262"/>
        <v>High School</v>
      </c>
      <c r="O1136" s="2" t="str">
        <f t="shared" si="263"/>
        <v>High School</v>
      </c>
      <c r="P1136" s="4">
        <v>35850</v>
      </c>
      <c r="Q1136" s="4">
        <f t="shared" si="264"/>
        <v>35850</v>
      </c>
      <c r="R1136" s="18">
        <f t="shared" si="265"/>
        <v>1.4845949975153221</v>
      </c>
      <c r="S1136" s="18" t="str">
        <f t="shared" si="266"/>
        <v>Aggressive Borrower</v>
      </c>
      <c r="T1136" s="3">
        <v>12</v>
      </c>
      <c r="U1136" s="3">
        <f t="shared" si="267"/>
        <v>12</v>
      </c>
      <c r="V1136" s="5" t="s">
        <v>26</v>
      </c>
      <c r="W1136" s="5" t="s">
        <v>27</v>
      </c>
      <c r="X1136" s="4">
        <v>348</v>
      </c>
      <c r="Y1136" s="18">
        <v>0.18664983099999999</v>
      </c>
      <c r="Z1136" s="5" t="s">
        <v>31</v>
      </c>
      <c r="AA1136" s="3">
        <v>22</v>
      </c>
      <c r="AB1136" s="4">
        <v>1927</v>
      </c>
      <c r="AC1136" s="4">
        <v>2012.333333</v>
      </c>
      <c r="AD1136" s="4" t="str">
        <f t="shared" si="268"/>
        <v>Low Income</v>
      </c>
      <c r="AE1136" s="4">
        <v>61847</v>
      </c>
      <c r="AF1136" s="18">
        <v>0.21189816</v>
      </c>
      <c r="AG1136" s="3">
        <v>0</v>
      </c>
      <c r="AH1136" s="3">
        <v>53</v>
      </c>
      <c r="AI1136" s="2" t="str">
        <f t="shared" si="269"/>
        <v>Medium Risk</v>
      </c>
    </row>
    <row r="1137" spans="1:35" x14ac:dyDescent="0.25">
      <c r="A1137" s="6">
        <v>44236</v>
      </c>
      <c r="B1137" s="3">
        <v>51</v>
      </c>
      <c r="C1137" s="3" t="str">
        <f t="shared" si="255"/>
        <v>Senior</v>
      </c>
      <c r="D1137" s="4">
        <v>22790</v>
      </c>
      <c r="E1137" s="4">
        <f t="shared" si="256"/>
        <v>22790</v>
      </c>
      <c r="F1137" s="3">
        <v>548</v>
      </c>
      <c r="G1137" s="3">
        <f t="shared" si="257"/>
        <v>548</v>
      </c>
      <c r="H1137" s="3" t="str">
        <f t="shared" si="258"/>
        <v>Fair</v>
      </c>
      <c r="I1137" s="5" t="s">
        <v>52</v>
      </c>
      <c r="J1137" s="2" t="str">
        <f t="shared" si="259"/>
        <v>EMPLOYED</v>
      </c>
      <c r="K1137" s="2" t="str">
        <f t="shared" si="260"/>
        <v>Employed</v>
      </c>
      <c r="L1137" s="2" t="str">
        <f t="shared" si="261"/>
        <v>Employed</v>
      </c>
      <c r="M1137" s="5" t="s">
        <v>25</v>
      </c>
      <c r="N1137" s="2" t="str">
        <f t="shared" si="262"/>
        <v>Associate</v>
      </c>
      <c r="O1137" s="2" t="str">
        <f t="shared" si="263"/>
        <v>Associate</v>
      </c>
      <c r="P1137" s="4">
        <v>61002</v>
      </c>
      <c r="Q1137" s="4">
        <f t="shared" si="264"/>
        <v>61002</v>
      </c>
      <c r="R1137" s="18">
        <f t="shared" si="265"/>
        <v>2.6767003071522599</v>
      </c>
      <c r="S1137" s="18" t="str">
        <f t="shared" si="266"/>
        <v>Aggressive Borrower</v>
      </c>
      <c r="T1137" s="3">
        <v>48</v>
      </c>
      <c r="U1137" s="3">
        <f t="shared" si="267"/>
        <v>48</v>
      </c>
      <c r="V1137" s="5" t="s">
        <v>44</v>
      </c>
      <c r="W1137" s="5" t="s">
        <v>34</v>
      </c>
      <c r="X1137" s="4">
        <v>375</v>
      </c>
      <c r="Y1137" s="18">
        <v>0.138131325</v>
      </c>
      <c r="Z1137" s="5" t="s">
        <v>28</v>
      </c>
      <c r="AA1137" s="3">
        <v>22</v>
      </c>
      <c r="AB1137" s="4">
        <v>462</v>
      </c>
      <c r="AC1137" s="4">
        <v>1899.166667</v>
      </c>
      <c r="AD1137" s="4" t="str">
        <f t="shared" si="268"/>
        <v>Low Income</v>
      </c>
      <c r="AE1137" s="4">
        <v>125269</v>
      </c>
      <c r="AF1137" s="18">
        <v>0.28620652099999999</v>
      </c>
      <c r="AG1137" s="3">
        <v>0</v>
      </c>
      <c r="AH1137" s="3">
        <v>49</v>
      </c>
      <c r="AI1137" s="2" t="str">
        <f t="shared" si="269"/>
        <v>Medium Risk</v>
      </c>
    </row>
    <row r="1138" spans="1:35" x14ac:dyDescent="0.25">
      <c r="A1138" s="6">
        <v>44237</v>
      </c>
      <c r="B1138" s="3">
        <v>54</v>
      </c>
      <c r="C1138" s="3" t="str">
        <f t="shared" si="255"/>
        <v>Senior</v>
      </c>
      <c r="D1138" s="4">
        <v>105044</v>
      </c>
      <c r="E1138" s="4">
        <f t="shared" si="256"/>
        <v>105044</v>
      </c>
      <c r="F1138" s="3">
        <v>481</v>
      </c>
      <c r="G1138" s="3">
        <f t="shared" si="257"/>
        <v>481</v>
      </c>
      <c r="H1138" s="3" t="str">
        <f t="shared" si="258"/>
        <v>Fair</v>
      </c>
      <c r="J1138" s="2" t="str">
        <f t="shared" si="259"/>
        <v/>
      </c>
      <c r="K1138" s="2" t="str">
        <f t="shared" si="260"/>
        <v/>
      </c>
      <c r="L1138" s="2" t="str">
        <f t="shared" si="261"/>
        <v>Employed</v>
      </c>
      <c r="M1138" s="5" t="s">
        <v>32</v>
      </c>
      <c r="N1138" s="2" t="str">
        <f t="shared" si="262"/>
        <v>High School</v>
      </c>
      <c r="O1138" s="2" t="str">
        <f t="shared" si="263"/>
        <v>High School</v>
      </c>
      <c r="P1138" s="4">
        <v>23436</v>
      </c>
      <c r="Q1138" s="4">
        <f t="shared" si="264"/>
        <v>23436</v>
      </c>
      <c r="R1138" s="18">
        <f t="shared" si="265"/>
        <v>0.22310650774913371</v>
      </c>
      <c r="S1138" s="18" t="str">
        <f t="shared" si="266"/>
        <v>Conservative Borrower</v>
      </c>
      <c r="T1138" s="3">
        <v>60</v>
      </c>
      <c r="U1138" s="3">
        <f t="shared" si="267"/>
        <v>60</v>
      </c>
      <c r="V1138" s="5" t="s">
        <v>35</v>
      </c>
      <c r="W1138" s="5" t="s">
        <v>34</v>
      </c>
      <c r="X1138" s="4">
        <v>359</v>
      </c>
      <c r="Y1138" s="18">
        <v>0.26645885600000002</v>
      </c>
      <c r="Z1138" s="5" t="s">
        <v>28</v>
      </c>
      <c r="AA1138" s="3">
        <v>23</v>
      </c>
      <c r="AB1138" s="4">
        <v>2742</v>
      </c>
      <c r="AC1138" s="4">
        <v>8753.6666669999995</v>
      </c>
      <c r="AD1138" s="4" t="str">
        <f t="shared" si="268"/>
        <v>Medium Income</v>
      </c>
      <c r="AE1138" s="4">
        <v>263435</v>
      </c>
      <c r="AF1138" s="18">
        <v>0.24379742300000001</v>
      </c>
      <c r="AG1138" s="3">
        <v>1</v>
      </c>
      <c r="AH1138" s="3">
        <v>41.6</v>
      </c>
      <c r="AI1138" s="2" t="str">
        <f t="shared" si="269"/>
        <v>Medium Risk</v>
      </c>
    </row>
    <row r="1139" spans="1:35" x14ac:dyDescent="0.25">
      <c r="A1139" s="6">
        <v>44238</v>
      </c>
      <c r="B1139" s="3">
        <v>25</v>
      </c>
      <c r="C1139" s="3" t="str">
        <f t="shared" si="255"/>
        <v>Mid</v>
      </c>
      <c r="D1139" s="4">
        <v>15000</v>
      </c>
      <c r="E1139" s="4">
        <f t="shared" si="256"/>
        <v>15000</v>
      </c>
      <c r="F1139" s="3">
        <v>560</v>
      </c>
      <c r="G1139" s="3">
        <f t="shared" si="257"/>
        <v>560</v>
      </c>
      <c r="H1139" s="3" t="str">
        <f t="shared" si="258"/>
        <v>Good</v>
      </c>
      <c r="I1139" s="5" t="s">
        <v>20</v>
      </c>
      <c r="J1139" s="2" t="str">
        <f t="shared" si="259"/>
        <v>Employed</v>
      </c>
      <c r="K1139" s="2" t="str">
        <f t="shared" si="260"/>
        <v>Employed</v>
      </c>
      <c r="L1139" s="2" t="str">
        <f t="shared" si="261"/>
        <v>Employed</v>
      </c>
      <c r="M1139" s="5" t="s">
        <v>32</v>
      </c>
      <c r="N1139" s="2" t="str">
        <f t="shared" si="262"/>
        <v>High School</v>
      </c>
      <c r="O1139" s="2" t="str">
        <f t="shared" si="263"/>
        <v>High School</v>
      </c>
      <c r="P1139" s="4">
        <v>16554</v>
      </c>
      <c r="Q1139" s="4">
        <f t="shared" si="264"/>
        <v>16554</v>
      </c>
      <c r="R1139" s="18">
        <f t="shared" si="265"/>
        <v>1.1035999999999999</v>
      </c>
      <c r="S1139" s="18" t="str">
        <f t="shared" si="266"/>
        <v>Aggressive Borrower</v>
      </c>
      <c r="T1139" s="3">
        <v>48</v>
      </c>
      <c r="U1139" s="3">
        <f t="shared" si="267"/>
        <v>48</v>
      </c>
      <c r="V1139" s="5" t="s">
        <v>26</v>
      </c>
      <c r="W1139" s="5" t="s">
        <v>27</v>
      </c>
      <c r="X1139" s="4">
        <v>256</v>
      </c>
      <c r="Y1139" s="18">
        <v>0.22483341800000001</v>
      </c>
      <c r="Z1139" s="5" t="s">
        <v>38</v>
      </c>
      <c r="AA1139" s="3">
        <v>25</v>
      </c>
      <c r="AB1139" s="4">
        <v>23998</v>
      </c>
      <c r="AC1139" s="4">
        <v>1250</v>
      </c>
      <c r="AD1139" s="4" t="str">
        <f t="shared" si="268"/>
        <v>Low Income</v>
      </c>
      <c r="AE1139" s="4">
        <v>7736</v>
      </c>
      <c r="AF1139" s="18">
        <v>0.19979208300000001</v>
      </c>
      <c r="AG1139" s="3">
        <v>0</v>
      </c>
      <c r="AH1139" s="3">
        <v>53</v>
      </c>
      <c r="AI1139" s="2" t="str">
        <f t="shared" si="269"/>
        <v>Medium Risk</v>
      </c>
    </row>
    <row r="1140" spans="1:35" x14ac:dyDescent="0.25">
      <c r="A1140" s="6">
        <v>44239</v>
      </c>
      <c r="B1140" s="3">
        <v>47</v>
      </c>
      <c r="C1140" s="3" t="str">
        <f t="shared" si="255"/>
        <v>Senior</v>
      </c>
      <c r="D1140" s="4">
        <v>86942</v>
      </c>
      <c r="E1140" s="4">
        <f t="shared" si="256"/>
        <v>86942</v>
      </c>
      <c r="F1140" s="3">
        <v>671</v>
      </c>
      <c r="G1140" s="3">
        <f t="shared" si="257"/>
        <v>671</v>
      </c>
      <c r="H1140" s="3" t="str">
        <f t="shared" si="258"/>
        <v>Excellent</v>
      </c>
      <c r="I1140" s="5" t="s">
        <v>20</v>
      </c>
      <c r="J1140" s="2" t="str">
        <f t="shared" si="259"/>
        <v>Employed</v>
      </c>
      <c r="K1140" s="2" t="str">
        <f t="shared" si="260"/>
        <v>Employed</v>
      </c>
      <c r="L1140" s="2" t="str">
        <f t="shared" si="261"/>
        <v>Employed</v>
      </c>
      <c r="N1140" s="2" t="str">
        <f t="shared" si="262"/>
        <v/>
      </c>
      <c r="O1140" s="2" t="str">
        <f t="shared" si="263"/>
        <v>Bachelor</v>
      </c>
      <c r="P1140" s="4">
        <v>22389</v>
      </c>
      <c r="Q1140" s="4">
        <f t="shared" si="264"/>
        <v>22389</v>
      </c>
      <c r="R1140" s="18">
        <f t="shared" si="265"/>
        <v>0.25751650525637781</v>
      </c>
      <c r="S1140" s="18" t="str">
        <f t="shared" si="266"/>
        <v>Conservative Borrower</v>
      </c>
      <c r="T1140" s="3">
        <v>72</v>
      </c>
      <c r="U1140" s="3">
        <f t="shared" si="267"/>
        <v>72</v>
      </c>
      <c r="V1140" s="5" t="s">
        <v>22</v>
      </c>
      <c r="W1140" s="5" t="s">
        <v>23</v>
      </c>
      <c r="X1140" s="4">
        <v>362</v>
      </c>
      <c r="Y1140" s="18">
        <v>0.173547755</v>
      </c>
      <c r="Z1140" s="5" t="s">
        <v>24</v>
      </c>
      <c r="AA1140" s="3">
        <v>27</v>
      </c>
      <c r="AB1140" s="4">
        <v>3432</v>
      </c>
      <c r="AC1140" s="4">
        <v>7245.1666670000004</v>
      </c>
      <c r="AD1140" s="4" t="str">
        <f t="shared" si="268"/>
        <v>Medium Income</v>
      </c>
      <c r="AE1140" s="4">
        <v>153914</v>
      </c>
      <c r="AF1140" s="18">
        <v>0.223776528</v>
      </c>
      <c r="AG1140" s="3">
        <v>1</v>
      </c>
      <c r="AH1140" s="3">
        <v>34.4</v>
      </c>
      <c r="AI1140" s="2" t="str">
        <f t="shared" si="269"/>
        <v>Low Risk</v>
      </c>
    </row>
    <row r="1141" spans="1:35" x14ac:dyDescent="0.25">
      <c r="A1141" s="6">
        <v>44240</v>
      </c>
      <c r="B1141" s="3">
        <v>48</v>
      </c>
      <c r="C1141" s="3" t="str">
        <f t="shared" si="255"/>
        <v>Senior</v>
      </c>
      <c r="D1141" s="4">
        <v>42140</v>
      </c>
      <c r="E1141" s="4">
        <f t="shared" si="256"/>
        <v>42140</v>
      </c>
      <c r="F1141" s="3">
        <v>624</v>
      </c>
      <c r="G1141" s="3">
        <f t="shared" si="257"/>
        <v>624</v>
      </c>
      <c r="H1141" s="3" t="str">
        <f t="shared" si="258"/>
        <v>Good</v>
      </c>
      <c r="I1141" s="5" t="s">
        <v>20</v>
      </c>
      <c r="J1141" s="2" t="str">
        <f t="shared" si="259"/>
        <v>Employed</v>
      </c>
      <c r="K1141" s="2" t="str">
        <f t="shared" si="260"/>
        <v>Employed</v>
      </c>
      <c r="L1141" s="2" t="str">
        <f t="shared" si="261"/>
        <v>Employed</v>
      </c>
      <c r="M1141" s="5" t="s">
        <v>29</v>
      </c>
      <c r="N1141" s="2" t="str">
        <f t="shared" si="262"/>
        <v>Bachelor</v>
      </c>
      <c r="O1141" s="2" t="str">
        <f t="shared" si="263"/>
        <v>Bachelor</v>
      </c>
      <c r="P1141" s="4">
        <v>23545</v>
      </c>
      <c r="Q1141" s="4">
        <f t="shared" si="264"/>
        <v>23545</v>
      </c>
      <c r="R1141" s="18">
        <f t="shared" si="265"/>
        <v>0.55873279544375887</v>
      </c>
      <c r="S1141" s="18" t="str">
        <f t="shared" si="266"/>
        <v>Moderate Borrower</v>
      </c>
      <c r="T1141" s="3">
        <v>96</v>
      </c>
      <c r="U1141" s="3">
        <f t="shared" si="267"/>
        <v>96</v>
      </c>
      <c r="V1141" s="5" t="s">
        <v>22</v>
      </c>
      <c r="W1141" s="5" t="s">
        <v>23</v>
      </c>
      <c r="X1141" s="4">
        <v>447</v>
      </c>
      <c r="Y1141" s="18">
        <v>2.0165391000000001E-2</v>
      </c>
      <c r="Z1141" s="5" t="s">
        <v>34</v>
      </c>
      <c r="AA1141" s="3">
        <v>16</v>
      </c>
      <c r="AB1141" s="4">
        <v>1532</v>
      </c>
      <c r="AC1141" s="4">
        <v>3511.666667</v>
      </c>
      <c r="AD1141" s="4" t="str">
        <f t="shared" si="268"/>
        <v>Low Income</v>
      </c>
      <c r="AE1141" s="4">
        <v>106929</v>
      </c>
      <c r="AF1141" s="18">
        <v>0.26184612899999998</v>
      </c>
      <c r="AG1141" s="3">
        <v>0</v>
      </c>
      <c r="AH1141" s="3">
        <v>47</v>
      </c>
      <c r="AI1141" s="2" t="str">
        <f t="shared" si="269"/>
        <v>Medium Risk</v>
      </c>
    </row>
    <row r="1142" spans="1:35" x14ac:dyDescent="0.25">
      <c r="A1142" s="6">
        <v>44241</v>
      </c>
      <c r="B1142" s="3">
        <v>36</v>
      </c>
      <c r="C1142" s="3" t="str">
        <f t="shared" si="255"/>
        <v>Mid</v>
      </c>
      <c r="D1142" s="4">
        <v>70338</v>
      </c>
      <c r="E1142" s="4">
        <f t="shared" si="256"/>
        <v>70338</v>
      </c>
      <c r="F1142" s="3">
        <v>556</v>
      </c>
      <c r="G1142" s="3">
        <f t="shared" si="257"/>
        <v>556</v>
      </c>
      <c r="H1142" s="3" t="str">
        <f t="shared" si="258"/>
        <v>Good</v>
      </c>
      <c r="I1142" s="5" t="s">
        <v>20</v>
      </c>
      <c r="J1142" s="2" t="str">
        <f t="shared" si="259"/>
        <v>Employed</v>
      </c>
      <c r="K1142" s="2" t="str">
        <f t="shared" si="260"/>
        <v>Employed</v>
      </c>
      <c r="L1142" s="2" t="str">
        <f t="shared" si="261"/>
        <v>Employed</v>
      </c>
      <c r="M1142" s="5" t="s">
        <v>29</v>
      </c>
      <c r="N1142" s="2" t="str">
        <f t="shared" si="262"/>
        <v>Bachelor</v>
      </c>
      <c r="O1142" s="2" t="str">
        <f t="shared" si="263"/>
        <v>Bachelor</v>
      </c>
      <c r="P1142" s="4">
        <v>11521</v>
      </c>
      <c r="Q1142" s="4">
        <f t="shared" si="264"/>
        <v>11521</v>
      </c>
      <c r="R1142" s="18">
        <f t="shared" si="265"/>
        <v>0.16379481930108902</v>
      </c>
      <c r="S1142" s="18" t="str">
        <f t="shared" si="266"/>
        <v>Conservative Borrower</v>
      </c>
      <c r="T1142" s="3">
        <v>48</v>
      </c>
      <c r="U1142" s="3">
        <f t="shared" si="267"/>
        <v>48</v>
      </c>
      <c r="V1142" s="5" t="s">
        <v>22</v>
      </c>
      <c r="W1142" s="5" t="s">
        <v>27</v>
      </c>
      <c r="X1142" s="4">
        <v>261</v>
      </c>
      <c r="Y1142" s="18">
        <v>0.32808414800000002</v>
      </c>
      <c r="Z1142" s="5" t="s">
        <v>24</v>
      </c>
      <c r="AA1142" s="3">
        <v>21</v>
      </c>
      <c r="AB1142" s="4">
        <v>4929</v>
      </c>
      <c r="AC1142" s="4">
        <v>5861.5</v>
      </c>
      <c r="AD1142" s="4" t="str">
        <f t="shared" si="268"/>
        <v>Medium Income</v>
      </c>
      <c r="AE1142" s="4">
        <v>88404</v>
      </c>
      <c r="AF1142" s="18">
        <v>0.204111772</v>
      </c>
      <c r="AG1142" s="3">
        <v>1</v>
      </c>
      <c r="AH1142" s="3">
        <v>40.799999999999997</v>
      </c>
      <c r="AI1142" s="2" t="str">
        <f t="shared" si="269"/>
        <v>Medium Risk</v>
      </c>
    </row>
    <row r="1143" spans="1:35" x14ac:dyDescent="0.25">
      <c r="A1143" s="6">
        <v>44242</v>
      </c>
      <c r="B1143" s="3">
        <v>56</v>
      </c>
      <c r="C1143" s="3" t="str">
        <f t="shared" si="255"/>
        <v>Senior</v>
      </c>
      <c r="D1143" s="4">
        <v>32659</v>
      </c>
      <c r="E1143" s="4">
        <f t="shared" si="256"/>
        <v>32659</v>
      </c>
      <c r="F1143" s="3">
        <v>484</v>
      </c>
      <c r="G1143" s="3">
        <f t="shared" si="257"/>
        <v>484</v>
      </c>
      <c r="H1143" s="3" t="str">
        <f t="shared" si="258"/>
        <v>Fair</v>
      </c>
      <c r="I1143" s="5" t="s">
        <v>20</v>
      </c>
      <c r="J1143" s="2" t="str">
        <f t="shared" si="259"/>
        <v>Employed</v>
      </c>
      <c r="K1143" s="2" t="str">
        <f t="shared" si="260"/>
        <v>Employed</v>
      </c>
      <c r="L1143" s="2" t="str">
        <f t="shared" si="261"/>
        <v>Employed</v>
      </c>
      <c r="M1143" s="5" t="s">
        <v>29</v>
      </c>
      <c r="N1143" s="2" t="str">
        <f t="shared" si="262"/>
        <v>Bachelor</v>
      </c>
      <c r="O1143" s="2" t="str">
        <f t="shared" si="263"/>
        <v>Bachelor</v>
      </c>
      <c r="P1143" s="4">
        <v>32986</v>
      </c>
      <c r="Q1143" s="4">
        <f t="shared" si="264"/>
        <v>32986</v>
      </c>
      <c r="R1143" s="18">
        <f t="shared" si="265"/>
        <v>1.0100125539667473</v>
      </c>
      <c r="S1143" s="18" t="str">
        <f t="shared" si="266"/>
        <v>Aggressive Borrower</v>
      </c>
      <c r="T1143" s="3">
        <v>72</v>
      </c>
      <c r="U1143" s="3">
        <f t="shared" si="267"/>
        <v>72</v>
      </c>
      <c r="V1143" s="5" t="s">
        <v>26</v>
      </c>
      <c r="W1143" s="5" t="s">
        <v>27</v>
      </c>
      <c r="X1143" s="4">
        <v>174</v>
      </c>
      <c r="Y1143" s="18">
        <v>0.484481512</v>
      </c>
      <c r="Z1143" s="5" t="s">
        <v>24</v>
      </c>
      <c r="AA1143" s="3">
        <v>22</v>
      </c>
      <c r="AB1143" s="4">
        <v>2388</v>
      </c>
      <c r="AC1143" s="4">
        <v>2721.583333</v>
      </c>
      <c r="AD1143" s="4" t="str">
        <f t="shared" si="268"/>
        <v>Low Income</v>
      </c>
      <c r="AE1143" s="4">
        <v>254977</v>
      </c>
      <c r="AF1143" s="18">
        <v>0.293278873</v>
      </c>
      <c r="AG1143" s="3">
        <v>0</v>
      </c>
      <c r="AH1143" s="3">
        <v>52</v>
      </c>
      <c r="AI1143" s="2" t="str">
        <f t="shared" si="269"/>
        <v>Medium Risk</v>
      </c>
    </row>
    <row r="1144" spans="1:35" x14ac:dyDescent="0.25">
      <c r="A1144" s="6">
        <v>44243</v>
      </c>
      <c r="B1144" s="3">
        <v>38</v>
      </c>
      <c r="C1144" s="3" t="str">
        <f t="shared" si="255"/>
        <v>Mid</v>
      </c>
      <c r="D1144" s="4">
        <v>107001</v>
      </c>
      <c r="E1144" s="4">
        <f t="shared" si="256"/>
        <v>107001</v>
      </c>
      <c r="F1144" s="3">
        <v>633</v>
      </c>
      <c r="G1144" s="3">
        <f t="shared" si="257"/>
        <v>633</v>
      </c>
      <c r="H1144" s="3" t="str">
        <f t="shared" si="258"/>
        <v>Good</v>
      </c>
      <c r="I1144" s="5" t="s">
        <v>20</v>
      </c>
      <c r="J1144" s="2" t="str">
        <f t="shared" si="259"/>
        <v>Employed</v>
      </c>
      <c r="K1144" s="2" t="str">
        <f t="shared" si="260"/>
        <v>Employed</v>
      </c>
      <c r="L1144" s="2" t="str">
        <f t="shared" si="261"/>
        <v>Employed</v>
      </c>
      <c r="M1144" s="5" t="s">
        <v>29</v>
      </c>
      <c r="N1144" s="2" t="str">
        <f t="shared" si="262"/>
        <v>Bachelor</v>
      </c>
      <c r="O1144" s="2" t="str">
        <f t="shared" si="263"/>
        <v>Bachelor</v>
      </c>
      <c r="P1144" s="4">
        <v>29516</v>
      </c>
      <c r="Q1144" s="4">
        <f t="shared" si="264"/>
        <v>29516</v>
      </c>
      <c r="R1144" s="18">
        <f t="shared" si="265"/>
        <v>0.27584788927206289</v>
      </c>
      <c r="S1144" s="18" t="str">
        <f t="shared" si="266"/>
        <v>Conservative Borrower</v>
      </c>
      <c r="T1144" s="3">
        <v>12</v>
      </c>
      <c r="U1144" s="3">
        <f t="shared" si="267"/>
        <v>12</v>
      </c>
      <c r="V1144" s="5" t="s">
        <v>22</v>
      </c>
      <c r="W1144" s="5" t="s">
        <v>23</v>
      </c>
      <c r="X1144" s="4">
        <v>493</v>
      </c>
      <c r="Y1144" s="18">
        <v>0.438203287</v>
      </c>
      <c r="Z1144" s="5" t="s">
        <v>28</v>
      </c>
      <c r="AA1144" s="3">
        <v>28</v>
      </c>
      <c r="AB1144" s="4">
        <v>1651</v>
      </c>
      <c r="AC1144" s="4">
        <v>8916.75</v>
      </c>
      <c r="AD1144" s="4" t="str">
        <f t="shared" si="268"/>
        <v>Medium Income</v>
      </c>
      <c r="AE1144" s="4">
        <v>10777</v>
      </c>
      <c r="AF1144" s="18">
        <v>0.203785086</v>
      </c>
      <c r="AG1144" s="3">
        <v>0</v>
      </c>
      <c r="AH1144" s="3">
        <v>53</v>
      </c>
      <c r="AI1144" s="2" t="str">
        <f t="shared" si="269"/>
        <v>Medium Risk</v>
      </c>
    </row>
    <row r="1145" spans="1:35" x14ac:dyDescent="0.25">
      <c r="A1145" s="6">
        <v>44244</v>
      </c>
      <c r="B1145" s="3">
        <v>41</v>
      </c>
      <c r="C1145" s="3" t="str">
        <f t="shared" si="255"/>
        <v>Senior</v>
      </c>
      <c r="E1145" s="4">
        <f t="shared" si="256"/>
        <v>41595.999995999999</v>
      </c>
      <c r="F1145" s="3">
        <v>492</v>
      </c>
      <c r="G1145" s="3">
        <f t="shared" si="257"/>
        <v>492</v>
      </c>
      <c r="H1145" s="3" t="str">
        <f t="shared" si="258"/>
        <v>Fair</v>
      </c>
      <c r="I1145" s="5" t="s">
        <v>20</v>
      </c>
      <c r="J1145" s="2" t="str">
        <f t="shared" si="259"/>
        <v>Employed</v>
      </c>
      <c r="K1145" s="2" t="str">
        <f t="shared" si="260"/>
        <v>Employed</v>
      </c>
      <c r="L1145" s="2" t="str">
        <f t="shared" si="261"/>
        <v>Employed</v>
      </c>
      <c r="N1145" s="2" t="str">
        <f t="shared" si="262"/>
        <v/>
      </c>
      <c r="O1145" s="2" t="str">
        <f t="shared" si="263"/>
        <v>Bachelor</v>
      </c>
      <c r="P1145" s="4">
        <v>15672</v>
      </c>
      <c r="Q1145" s="4">
        <f t="shared" si="264"/>
        <v>15672</v>
      </c>
      <c r="R1145" s="18">
        <f t="shared" si="265"/>
        <v>0.37676699686284904</v>
      </c>
      <c r="S1145" s="18" t="str">
        <f t="shared" si="266"/>
        <v>Conservative Borrower</v>
      </c>
      <c r="U1145" s="3">
        <f t="shared" si="267"/>
        <v>54.694362017804153</v>
      </c>
      <c r="V1145" s="5" t="s">
        <v>26</v>
      </c>
      <c r="W1145" s="5" t="s">
        <v>30</v>
      </c>
      <c r="X1145" s="4">
        <v>638</v>
      </c>
      <c r="Y1145" s="18">
        <v>0.47514730500000002</v>
      </c>
      <c r="Z1145" s="5" t="s">
        <v>38</v>
      </c>
      <c r="AA1145" s="3">
        <v>26</v>
      </c>
      <c r="AB1145" s="4">
        <v>2084</v>
      </c>
      <c r="AC1145" s="4">
        <v>3466.333333</v>
      </c>
      <c r="AD1145" s="4" t="str">
        <f t="shared" si="268"/>
        <v>Low Income</v>
      </c>
      <c r="AE1145" s="4">
        <v>110623</v>
      </c>
      <c r="AF1145" s="18">
        <v>0.20596850999999999</v>
      </c>
      <c r="AG1145" s="3">
        <v>1</v>
      </c>
      <c r="AH1145" s="3">
        <v>42.4</v>
      </c>
      <c r="AI1145" s="2" t="str">
        <f t="shared" si="269"/>
        <v>Medium Risk</v>
      </c>
    </row>
    <row r="1146" spans="1:35" x14ac:dyDescent="0.25">
      <c r="A1146" s="6">
        <v>44245</v>
      </c>
      <c r="B1146" s="3">
        <v>37</v>
      </c>
      <c r="C1146" s="3" t="str">
        <f t="shared" si="255"/>
        <v>Mid</v>
      </c>
      <c r="D1146" s="4">
        <v>107523</v>
      </c>
      <c r="E1146" s="4">
        <f t="shared" si="256"/>
        <v>107523</v>
      </c>
      <c r="F1146" s="3">
        <v>579</v>
      </c>
      <c r="G1146" s="3">
        <f t="shared" si="257"/>
        <v>579</v>
      </c>
      <c r="H1146" s="3" t="str">
        <f t="shared" si="258"/>
        <v>Good</v>
      </c>
      <c r="I1146" s="5" t="s">
        <v>20</v>
      </c>
      <c r="J1146" s="2" t="str">
        <f t="shared" si="259"/>
        <v>Employed</v>
      </c>
      <c r="K1146" s="2" t="str">
        <f t="shared" si="260"/>
        <v>Employed</v>
      </c>
      <c r="L1146" s="2" t="str">
        <f t="shared" si="261"/>
        <v>Employed</v>
      </c>
      <c r="M1146" s="5" t="s">
        <v>29</v>
      </c>
      <c r="N1146" s="2" t="str">
        <f t="shared" si="262"/>
        <v>Bachelor</v>
      </c>
      <c r="O1146" s="2" t="str">
        <f t="shared" si="263"/>
        <v>Bachelor</v>
      </c>
      <c r="P1146" s="4">
        <v>9808</v>
      </c>
      <c r="Q1146" s="4">
        <f t="shared" si="264"/>
        <v>9808</v>
      </c>
      <c r="R1146" s="18">
        <f t="shared" si="265"/>
        <v>9.1217692958715804E-2</v>
      </c>
      <c r="S1146" s="18" t="str">
        <f t="shared" si="266"/>
        <v>Conservative Borrower</v>
      </c>
      <c r="T1146" s="3">
        <v>108</v>
      </c>
      <c r="U1146" s="3">
        <f t="shared" si="267"/>
        <v>108</v>
      </c>
      <c r="V1146" s="5" t="s">
        <v>35</v>
      </c>
      <c r="W1146" s="5" t="s">
        <v>27</v>
      </c>
      <c r="X1146" s="4">
        <v>321</v>
      </c>
      <c r="Y1146" s="18">
        <v>0.21437846599999999</v>
      </c>
      <c r="Z1146" s="5" t="s">
        <v>28</v>
      </c>
      <c r="AA1146" s="3">
        <v>27</v>
      </c>
      <c r="AB1146" s="4">
        <v>3488</v>
      </c>
      <c r="AC1146" s="4">
        <v>8960.25</v>
      </c>
      <c r="AD1146" s="4" t="str">
        <f t="shared" si="268"/>
        <v>Medium Income</v>
      </c>
      <c r="AE1146" s="4">
        <v>124436</v>
      </c>
      <c r="AF1146" s="18">
        <v>0.23090955899999999</v>
      </c>
      <c r="AG1146" s="3">
        <v>1</v>
      </c>
      <c r="AH1146" s="3">
        <v>38.4</v>
      </c>
      <c r="AI1146" s="2" t="str">
        <f t="shared" si="269"/>
        <v>Low Risk</v>
      </c>
    </row>
    <row r="1147" spans="1:35" x14ac:dyDescent="0.25">
      <c r="A1147" s="6">
        <v>44246</v>
      </c>
      <c r="B1147" s="3">
        <v>40</v>
      </c>
      <c r="C1147" s="3" t="str">
        <f t="shared" si="255"/>
        <v>Senior</v>
      </c>
      <c r="D1147" s="4">
        <v>48252</v>
      </c>
      <c r="E1147" s="4">
        <f t="shared" si="256"/>
        <v>48252</v>
      </c>
      <c r="F1147" s="3">
        <v>603</v>
      </c>
      <c r="G1147" s="3">
        <f t="shared" si="257"/>
        <v>603</v>
      </c>
      <c r="H1147" s="3" t="str">
        <f t="shared" si="258"/>
        <v>Good</v>
      </c>
      <c r="I1147" s="5" t="s">
        <v>20</v>
      </c>
      <c r="J1147" s="2" t="str">
        <f t="shared" si="259"/>
        <v>Employed</v>
      </c>
      <c r="K1147" s="2" t="str">
        <f t="shared" si="260"/>
        <v>Employed</v>
      </c>
      <c r="L1147" s="2" t="str">
        <f t="shared" si="261"/>
        <v>Employed</v>
      </c>
      <c r="M1147" s="5" t="s">
        <v>29</v>
      </c>
      <c r="N1147" s="2" t="str">
        <f t="shared" si="262"/>
        <v>Bachelor</v>
      </c>
      <c r="O1147" s="2" t="str">
        <f t="shared" si="263"/>
        <v>Bachelor</v>
      </c>
      <c r="P1147" s="4">
        <v>19642</v>
      </c>
      <c r="Q1147" s="4">
        <f t="shared" si="264"/>
        <v>19642</v>
      </c>
      <c r="R1147" s="18">
        <f t="shared" si="265"/>
        <v>0.40707120948354475</v>
      </c>
      <c r="S1147" s="18" t="str">
        <f t="shared" si="266"/>
        <v>Conservative Borrower</v>
      </c>
      <c r="T1147" s="3">
        <v>36</v>
      </c>
      <c r="U1147" s="3">
        <f t="shared" si="267"/>
        <v>36</v>
      </c>
      <c r="V1147" s="5" t="s">
        <v>26</v>
      </c>
      <c r="W1147" s="5" t="s">
        <v>27</v>
      </c>
      <c r="X1147" s="4">
        <v>947</v>
      </c>
      <c r="Y1147" s="18">
        <v>0.25224809100000001</v>
      </c>
      <c r="Z1147" s="5" t="s">
        <v>24</v>
      </c>
      <c r="AA1147" s="3">
        <v>27</v>
      </c>
      <c r="AB1147" s="4">
        <v>6088</v>
      </c>
      <c r="AC1147" s="4">
        <v>4021</v>
      </c>
      <c r="AD1147" s="4" t="str">
        <f t="shared" si="268"/>
        <v>Low Income</v>
      </c>
      <c r="AE1147" s="4">
        <v>17031</v>
      </c>
      <c r="AF1147" s="18">
        <v>0.2437704</v>
      </c>
      <c r="AG1147" s="3">
        <v>0</v>
      </c>
      <c r="AH1147" s="3">
        <v>54</v>
      </c>
      <c r="AI1147" s="2" t="str">
        <f t="shared" si="269"/>
        <v>Medium Risk</v>
      </c>
    </row>
    <row r="1148" spans="1:35" x14ac:dyDescent="0.25">
      <c r="A1148" s="6">
        <v>44247</v>
      </c>
      <c r="B1148" s="3">
        <v>26</v>
      </c>
      <c r="C1148" s="3" t="str">
        <f t="shared" si="255"/>
        <v>Mid</v>
      </c>
      <c r="D1148" s="4">
        <v>19163</v>
      </c>
      <c r="E1148" s="4">
        <f t="shared" si="256"/>
        <v>19163</v>
      </c>
      <c r="F1148" s="3">
        <v>525</v>
      </c>
      <c r="G1148" s="3">
        <f t="shared" si="257"/>
        <v>525</v>
      </c>
      <c r="H1148" s="3" t="str">
        <f t="shared" si="258"/>
        <v>Fair</v>
      </c>
      <c r="I1148" s="5" t="s">
        <v>20</v>
      </c>
      <c r="J1148" s="2" t="str">
        <f t="shared" si="259"/>
        <v>Employed</v>
      </c>
      <c r="K1148" s="2" t="str">
        <f t="shared" si="260"/>
        <v>Employed</v>
      </c>
      <c r="L1148" s="2" t="str">
        <f t="shared" si="261"/>
        <v>Employed</v>
      </c>
      <c r="M1148" s="5" t="s">
        <v>32</v>
      </c>
      <c r="N1148" s="2" t="str">
        <f t="shared" si="262"/>
        <v>High School</v>
      </c>
      <c r="O1148" s="2" t="str">
        <f t="shared" si="263"/>
        <v>High School</v>
      </c>
      <c r="P1148" s="4">
        <v>22857</v>
      </c>
      <c r="Q1148" s="4">
        <f t="shared" si="264"/>
        <v>22857</v>
      </c>
      <c r="R1148" s="18">
        <f t="shared" si="265"/>
        <v>1.1927673120075144</v>
      </c>
      <c r="S1148" s="18" t="str">
        <f t="shared" si="266"/>
        <v>Aggressive Borrower</v>
      </c>
      <c r="T1148" s="3">
        <v>60</v>
      </c>
      <c r="U1148" s="3">
        <f t="shared" si="267"/>
        <v>60</v>
      </c>
      <c r="V1148" s="5" t="s">
        <v>44</v>
      </c>
      <c r="W1148" s="5" t="s">
        <v>27</v>
      </c>
      <c r="X1148" s="4">
        <v>561</v>
      </c>
      <c r="Y1148" s="18">
        <v>0.293355015</v>
      </c>
      <c r="Z1148" s="5" t="s">
        <v>28</v>
      </c>
      <c r="AA1148" s="3">
        <v>24</v>
      </c>
      <c r="AB1148" s="4">
        <v>13572</v>
      </c>
      <c r="AC1148" s="4">
        <v>1596.916667</v>
      </c>
      <c r="AD1148" s="4" t="str">
        <f t="shared" si="268"/>
        <v>Low Income</v>
      </c>
      <c r="AE1148" s="4">
        <v>44010</v>
      </c>
      <c r="AF1148" s="18">
        <v>0.26221612500000002</v>
      </c>
      <c r="AG1148" s="3">
        <v>0</v>
      </c>
      <c r="AH1148" s="3">
        <v>53</v>
      </c>
      <c r="AI1148" s="2" t="str">
        <f t="shared" si="269"/>
        <v>Medium Risk</v>
      </c>
    </row>
    <row r="1149" spans="1:35" x14ac:dyDescent="0.25">
      <c r="A1149" s="6">
        <v>44248</v>
      </c>
      <c r="B1149" s="3">
        <v>22</v>
      </c>
      <c r="C1149" s="3" t="str">
        <f t="shared" si="255"/>
        <v>Young</v>
      </c>
      <c r="D1149" s="4">
        <v>67780</v>
      </c>
      <c r="E1149" s="4">
        <f t="shared" si="256"/>
        <v>67780</v>
      </c>
      <c r="F1149" s="3">
        <v>537</v>
      </c>
      <c r="G1149" s="3">
        <f t="shared" si="257"/>
        <v>537</v>
      </c>
      <c r="H1149" s="3" t="str">
        <f t="shared" si="258"/>
        <v>Fair</v>
      </c>
      <c r="I1149" s="5" t="s">
        <v>20</v>
      </c>
      <c r="J1149" s="2" t="str">
        <f t="shared" si="259"/>
        <v>Employed</v>
      </c>
      <c r="K1149" s="2" t="str">
        <f t="shared" si="260"/>
        <v>Employed</v>
      </c>
      <c r="L1149" s="2" t="str">
        <f t="shared" si="261"/>
        <v>Employed</v>
      </c>
      <c r="M1149" s="5" t="s">
        <v>25</v>
      </c>
      <c r="N1149" s="2" t="str">
        <f t="shared" si="262"/>
        <v>Associate</v>
      </c>
      <c r="O1149" s="2" t="str">
        <f t="shared" si="263"/>
        <v>Associate</v>
      </c>
      <c r="P1149" s="4">
        <v>21350</v>
      </c>
      <c r="Q1149" s="4">
        <f t="shared" si="264"/>
        <v>21350</v>
      </c>
      <c r="R1149" s="18">
        <f t="shared" si="265"/>
        <v>0.31498967246975507</v>
      </c>
      <c r="S1149" s="18" t="str">
        <f t="shared" si="266"/>
        <v>Conservative Borrower</v>
      </c>
      <c r="T1149" s="3">
        <v>60</v>
      </c>
      <c r="U1149" s="3">
        <f t="shared" si="267"/>
        <v>60</v>
      </c>
      <c r="V1149" s="5" t="s">
        <v>22</v>
      </c>
      <c r="W1149" s="5" t="s">
        <v>30</v>
      </c>
      <c r="X1149" s="4">
        <v>143</v>
      </c>
      <c r="Y1149" s="18">
        <v>0.46890240799999999</v>
      </c>
      <c r="Z1149" s="5" t="s">
        <v>28</v>
      </c>
      <c r="AA1149" s="3">
        <v>16</v>
      </c>
      <c r="AB1149" s="4">
        <v>6644</v>
      </c>
      <c r="AC1149" s="4">
        <v>5648.3333329999996</v>
      </c>
      <c r="AD1149" s="4" t="str">
        <f t="shared" si="268"/>
        <v>Medium Income</v>
      </c>
      <c r="AE1149" s="4">
        <v>129702</v>
      </c>
      <c r="AF1149" s="18">
        <v>0.24597418500000001</v>
      </c>
      <c r="AG1149" s="3">
        <v>0</v>
      </c>
      <c r="AH1149" s="3">
        <v>52</v>
      </c>
      <c r="AI1149" s="2" t="str">
        <f t="shared" si="269"/>
        <v>Medium Risk</v>
      </c>
    </row>
    <row r="1150" spans="1:35" x14ac:dyDescent="0.25">
      <c r="A1150" s="6">
        <v>44249</v>
      </c>
      <c r="B1150" s="3">
        <v>59</v>
      </c>
      <c r="C1150" s="3" t="str">
        <f t="shared" si="255"/>
        <v>Senior</v>
      </c>
      <c r="D1150" s="4">
        <v>63884</v>
      </c>
      <c r="E1150" s="4">
        <f t="shared" si="256"/>
        <v>63884</v>
      </c>
      <c r="F1150" s="3">
        <v>640</v>
      </c>
      <c r="G1150" s="3">
        <f t="shared" si="257"/>
        <v>640</v>
      </c>
      <c r="H1150" s="3" t="str">
        <f t="shared" si="258"/>
        <v>Good</v>
      </c>
      <c r="I1150" s="5" t="s">
        <v>20</v>
      </c>
      <c r="J1150" s="2" t="str">
        <f t="shared" si="259"/>
        <v>Employed</v>
      </c>
      <c r="K1150" s="2" t="str">
        <f t="shared" si="260"/>
        <v>Employed</v>
      </c>
      <c r="L1150" s="2" t="str">
        <f t="shared" si="261"/>
        <v>Employed</v>
      </c>
      <c r="M1150" s="5" t="s">
        <v>25</v>
      </c>
      <c r="N1150" s="2" t="str">
        <f t="shared" si="262"/>
        <v>Associate</v>
      </c>
      <c r="O1150" s="2" t="str">
        <f t="shared" si="263"/>
        <v>Associate</v>
      </c>
      <c r="P1150" s="4">
        <v>52562</v>
      </c>
      <c r="Q1150" s="4">
        <f t="shared" si="264"/>
        <v>52562</v>
      </c>
      <c r="R1150" s="18">
        <f t="shared" si="265"/>
        <v>0.82277252520192845</v>
      </c>
      <c r="S1150" s="18" t="str">
        <f t="shared" si="266"/>
        <v>Moderate Borrower</v>
      </c>
      <c r="T1150" s="3">
        <v>60</v>
      </c>
      <c r="U1150" s="3">
        <f t="shared" si="267"/>
        <v>60</v>
      </c>
      <c r="V1150" s="5" t="s">
        <v>22</v>
      </c>
      <c r="W1150" s="5" t="s">
        <v>30</v>
      </c>
      <c r="X1150" s="4">
        <v>665</v>
      </c>
      <c r="Y1150" s="18">
        <v>9.6127082000000003E-2</v>
      </c>
      <c r="Z1150" s="5" t="s">
        <v>24</v>
      </c>
      <c r="AA1150" s="3">
        <v>32</v>
      </c>
      <c r="AB1150" s="4">
        <v>392</v>
      </c>
      <c r="AC1150" s="4">
        <v>5323.6666670000004</v>
      </c>
      <c r="AD1150" s="4" t="str">
        <f t="shared" si="268"/>
        <v>Medium Income</v>
      </c>
      <c r="AE1150" s="4">
        <v>110440</v>
      </c>
      <c r="AF1150" s="18">
        <v>0.25374975700000002</v>
      </c>
      <c r="AG1150" s="3">
        <v>0</v>
      </c>
      <c r="AH1150" s="3">
        <v>42</v>
      </c>
      <c r="AI1150" s="2" t="str">
        <f t="shared" si="269"/>
        <v>Medium Risk</v>
      </c>
    </row>
    <row r="1151" spans="1:35" x14ac:dyDescent="0.25">
      <c r="A1151" s="6">
        <v>44250</v>
      </c>
      <c r="B1151" s="3">
        <v>29</v>
      </c>
      <c r="C1151" s="3" t="str">
        <f t="shared" si="255"/>
        <v>Mid</v>
      </c>
      <c r="D1151" s="4">
        <v>55829</v>
      </c>
      <c r="E1151" s="4">
        <f t="shared" si="256"/>
        <v>55829</v>
      </c>
      <c r="F1151" s="3">
        <v>588</v>
      </c>
      <c r="G1151" s="3">
        <f t="shared" si="257"/>
        <v>588</v>
      </c>
      <c r="H1151" s="3" t="str">
        <f t="shared" si="258"/>
        <v>Good</v>
      </c>
      <c r="I1151" s="5" t="s">
        <v>20</v>
      </c>
      <c r="J1151" s="2" t="str">
        <f t="shared" si="259"/>
        <v>Employed</v>
      </c>
      <c r="K1151" s="2" t="str">
        <f t="shared" si="260"/>
        <v>Employed</v>
      </c>
      <c r="L1151" s="2" t="str">
        <f t="shared" si="261"/>
        <v>Employed</v>
      </c>
      <c r="M1151" s="5" t="s">
        <v>29</v>
      </c>
      <c r="N1151" s="2" t="str">
        <f t="shared" si="262"/>
        <v>Bachelor</v>
      </c>
      <c r="O1151" s="2" t="str">
        <f t="shared" si="263"/>
        <v>Bachelor</v>
      </c>
      <c r="P1151" s="4">
        <v>20144</v>
      </c>
      <c r="Q1151" s="4">
        <f t="shared" si="264"/>
        <v>20144</v>
      </c>
      <c r="R1151" s="18">
        <f t="shared" si="265"/>
        <v>0.36081606333625893</v>
      </c>
      <c r="S1151" s="18" t="str">
        <f t="shared" si="266"/>
        <v>Conservative Borrower</v>
      </c>
      <c r="T1151" s="3">
        <v>48</v>
      </c>
      <c r="U1151" s="3">
        <f t="shared" si="267"/>
        <v>48</v>
      </c>
      <c r="V1151" s="5" t="s">
        <v>26</v>
      </c>
      <c r="W1151" s="5" t="s">
        <v>23</v>
      </c>
      <c r="X1151" s="4">
        <v>1130</v>
      </c>
      <c r="Y1151" s="18">
        <v>0.33920128999999999</v>
      </c>
      <c r="Z1151" s="5" t="s">
        <v>24</v>
      </c>
      <c r="AA1151" s="3">
        <v>27</v>
      </c>
      <c r="AB1151" s="4">
        <v>4758</v>
      </c>
      <c r="AC1151" s="4">
        <v>4652.4166670000004</v>
      </c>
      <c r="AD1151" s="4" t="str">
        <f t="shared" si="268"/>
        <v>Low Income</v>
      </c>
      <c r="AE1151" s="4">
        <v>7056</v>
      </c>
      <c r="AF1151" s="18">
        <v>0.23145121799999999</v>
      </c>
      <c r="AG1151" s="3">
        <v>0</v>
      </c>
      <c r="AH1151" s="3">
        <v>54</v>
      </c>
      <c r="AI1151" s="2" t="str">
        <f t="shared" si="269"/>
        <v>Medium Risk</v>
      </c>
    </row>
    <row r="1152" spans="1:35" x14ac:dyDescent="0.25">
      <c r="A1152" s="6">
        <v>44251</v>
      </c>
      <c r="B1152" s="3">
        <v>28</v>
      </c>
      <c r="C1152" s="3" t="str">
        <f t="shared" si="255"/>
        <v>Mid</v>
      </c>
      <c r="D1152" s="4">
        <v>23410</v>
      </c>
      <c r="E1152" s="4">
        <f t="shared" si="256"/>
        <v>23410</v>
      </c>
      <c r="F1152" s="3">
        <v>528</v>
      </c>
      <c r="G1152" s="3">
        <f t="shared" si="257"/>
        <v>528</v>
      </c>
      <c r="H1152" s="3" t="str">
        <f t="shared" si="258"/>
        <v>Fair</v>
      </c>
      <c r="I1152" s="5" t="s">
        <v>20</v>
      </c>
      <c r="J1152" s="2" t="str">
        <f t="shared" si="259"/>
        <v>Employed</v>
      </c>
      <c r="K1152" s="2" t="str">
        <f t="shared" si="260"/>
        <v>Employed</v>
      </c>
      <c r="L1152" s="2" t="str">
        <f t="shared" si="261"/>
        <v>Employed</v>
      </c>
      <c r="M1152" s="5" t="s">
        <v>32</v>
      </c>
      <c r="N1152" s="2" t="str">
        <f t="shared" si="262"/>
        <v>High School</v>
      </c>
      <c r="O1152" s="2" t="str">
        <f t="shared" si="263"/>
        <v>High School</v>
      </c>
      <c r="Q1152" s="4">
        <f t="shared" si="264"/>
        <v>25183.596306068601</v>
      </c>
      <c r="R1152" s="18">
        <f t="shared" si="265"/>
        <v>1.0757623368675182</v>
      </c>
      <c r="S1152" s="18" t="str">
        <f t="shared" si="266"/>
        <v>Aggressive Borrower</v>
      </c>
      <c r="T1152" s="3">
        <v>36</v>
      </c>
      <c r="U1152" s="3">
        <f t="shared" si="267"/>
        <v>36</v>
      </c>
      <c r="V1152" s="5" t="s">
        <v>22</v>
      </c>
      <c r="W1152" s="5" t="s">
        <v>23</v>
      </c>
      <c r="X1152" s="4">
        <v>330</v>
      </c>
      <c r="Y1152" s="18">
        <v>9.1119783999999995E-2</v>
      </c>
      <c r="Z1152" s="5" t="s">
        <v>28</v>
      </c>
      <c r="AA1152" s="3">
        <v>30</v>
      </c>
      <c r="AB1152" s="4">
        <v>1125</v>
      </c>
      <c r="AC1152" s="4">
        <v>1950.833333</v>
      </c>
      <c r="AD1152" s="4" t="str">
        <f t="shared" si="268"/>
        <v>Low Income</v>
      </c>
      <c r="AE1152" s="4">
        <v>573120</v>
      </c>
      <c r="AF1152" s="18">
        <v>0.24700182000000001</v>
      </c>
      <c r="AG1152" s="3">
        <v>0</v>
      </c>
      <c r="AH1152" s="3">
        <v>43</v>
      </c>
      <c r="AI1152" s="2" t="str">
        <f t="shared" si="269"/>
        <v>Medium Risk</v>
      </c>
    </row>
    <row r="1153" spans="1:35" x14ac:dyDescent="0.25">
      <c r="A1153" s="6">
        <v>44252</v>
      </c>
      <c r="B1153" s="3">
        <v>18</v>
      </c>
      <c r="C1153" s="3" t="str">
        <f t="shared" si="255"/>
        <v>Young</v>
      </c>
      <c r="E1153" s="4">
        <f t="shared" si="256"/>
        <v>59708.000004000001</v>
      </c>
      <c r="F1153" s="3">
        <v>573</v>
      </c>
      <c r="G1153" s="3">
        <f t="shared" si="257"/>
        <v>573</v>
      </c>
      <c r="H1153" s="3" t="str">
        <f t="shared" si="258"/>
        <v>Good</v>
      </c>
      <c r="I1153" s="5" t="s">
        <v>45</v>
      </c>
      <c r="J1153" s="2" t="str">
        <f t="shared" si="259"/>
        <v>Unemployed</v>
      </c>
      <c r="K1153" s="2" t="str">
        <f t="shared" si="260"/>
        <v>Unemployed</v>
      </c>
      <c r="L1153" s="2" t="str">
        <f t="shared" si="261"/>
        <v>Unemployed</v>
      </c>
      <c r="M1153" s="5" t="s">
        <v>29</v>
      </c>
      <c r="N1153" s="2" t="str">
        <f t="shared" si="262"/>
        <v>Bachelor</v>
      </c>
      <c r="O1153" s="2" t="str">
        <f t="shared" si="263"/>
        <v>Bachelor</v>
      </c>
      <c r="P1153" s="4">
        <v>34225</v>
      </c>
      <c r="Q1153" s="4">
        <f t="shared" si="264"/>
        <v>34225</v>
      </c>
      <c r="R1153" s="18">
        <f t="shared" si="265"/>
        <v>0.57320627047811301</v>
      </c>
      <c r="S1153" s="18" t="str">
        <f t="shared" si="266"/>
        <v>Moderate Borrower</v>
      </c>
      <c r="U1153" s="3">
        <f t="shared" si="267"/>
        <v>52.912751677852349</v>
      </c>
      <c r="V1153" s="5" t="s">
        <v>22</v>
      </c>
      <c r="W1153" s="5" t="s">
        <v>34</v>
      </c>
      <c r="X1153" s="4">
        <v>441</v>
      </c>
      <c r="Y1153" s="18">
        <v>0.340819653</v>
      </c>
      <c r="Z1153" s="5" t="s">
        <v>34</v>
      </c>
      <c r="AA1153" s="3">
        <v>30</v>
      </c>
      <c r="AB1153" s="4">
        <v>3927</v>
      </c>
      <c r="AC1153" s="4">
        <v>4975.6666670000004</v>
      </c>
      <c r="AD1153" s="4" t="str">
        <f t="shared" si="268"/>
        <v>Low Income</v>
      </c>
      <c r="AE1153" s="4">
        <v>165765</v>
      </c>
      <c r="AF1153" s="18">
        <v>0.19283651199999999</v>
      </c>
      <c r="AG1153" s="3">
        <v>0</v>
      </c>
      <c r="AH1153" s="3">
        <v>60</v>
      </c>
      <c r="AI1153" s="2" t="str">
        <f t="shared" si="269"/>
        <v>High Risk</v>
      </c>
    </row>
    <row r="1154" spans="1:35" x14ac:dyDescent="0.25">
      <c r="A1154" s="6">
        <v>44253</v>
      </c>
      <c r="B1154" s="3">
        <v>32</v>
      </c>
      <c r="C1154" s="3" t="str">
        <f t="shared" ref="C1154:C1217" si="270">IF(B1154&lt;25,"Young",IF(B1154&lt;40,"Mid",IF(B1154&lt;60,"Senior","Old")))</f>
        <v>Mid</v>
      </c>
      <c r="D1154" s="4">
        <v>23368</v>
      </c>
      <c r="E1154" s="4">
        <f t="shared" ref="E1154:E1217" si="271">IF(D1154="",AC1154*12,D1154)</f>
        <v>23368</v>
      </c>
      <c r="F1154" s="3">
        <v>594</v>
      </c>
      <c r="G1154" s="3">
        <f t="shared" ref="G1154:G1217" si="272">IF(F1154="",AVERAGEIF($AA$2:$AA$2648,AA1154,$F$2:$F$2648),F1154)</f>
        <v>594</v>
      </c>
      <c r="H1154" s="3" t="str">
        <f t="shared" ref="H1154:H1217" si="273">IF(G1154&lt;450,"Poor", IF(G1154&lt;550,"Fair",IF(G1154&lt;650,"Good","Excellent")))</f>
        <v>Good</v>
      </c>
      <c r="I1154" s="5" t="s">
        <v>20</v>
      </c>
      <c r="J1154" s="2" t="str">
        <f t="shared" ref="J1154:J1217" si="274">TRIM(CLEAN(I1154))</f>
        <v>Employed</v>
      </c>
      <c r="K1154" s="2" t="str">
        <f t="shared" ref="K1154:K1217" si="275">PROPER(J1154)</f>
        <v>Employed</v>
      </c>
      <c r="L1154" s="2" t="str">
        <f t="shared" ref="L1154:L1217" si="276">IF(K1154="","Employed",K1154)</f>
        <v>Employed</v>
      </c>
      <c r="M1154" s="5" t="s">
        <v>25</v>
      </c>
      <c r="N1154" s="2" t="str">
        <f t="shared" ref="N1154:N1217" si="277">TRIM(CLEAN(M1154))</f>
        <v>Associate</v>
      </c>
      <c r="O1154" s="2" t="str">
        <f t="shared" ref="O1154:O1217" si="278">IF(N1154="","Bachelor",N1154)</f>
        <v>Associate</v>
      </c>
      <c r="P1154" s="4">
        <v>56047</v>
      </c>
      <c r="Q1154" s="4">
        <f t="shared" ref="Q1154:Q1217" si="279">IF(P1154="",(AVERAGEIFS($P$2:$P$2648,$Z$2:$Z$2648,Z1154,$AD$2:$AD$2648,AD1154)),P1154)</f>
        <v>56047</v>
      </c>
      <c r="R1154" s="18">
        <f t="shared" ref="R1154:R1217" si="280">Q1154/E1154</f>
        <v>2.3984508729887026</v>
      </c>
      <c r="S1154" s="18" t="str">
        <f t="shared" ref="S1154:S1217" si="281">IF(R1154 &lt;= 0.5, "Conservative Borrower", IF(R1154 &lt;= 1, "Moderate Borrower", "Aggressive Borrower"))</f>
        <v>Aggressive Borrower</v>
      </c>
      <c r="T1154" s="3">
        <v>60</v>
      </c>
      <c r="U1154" s="3">
        <f t="shared" ref="U1154:U1217" si="282">IF(T1154="",AVERAGEIFS($T$2:$T$2648,$Z$2:$Z$2648,Z1154,$AD$2:$AD$2648,AD1154),T1154)</f>
        <v>60</v>
      </c>
      <c r="V1154" s="5" t="s">
        <v>26</v>
      </c>
      <c r="W1154" s="5" t="s">
        <v>27</v>
      </c>
      <c r="X1154" s="4">
        <v>807</v>
      </c>
      <c r="Y1154" s="18">
        <v>0.22672727400000001</v>
      </c>
      <c r="Z1154" s="5" t="s">
        <v>24</v>
      </c>
      <c r="AA1154" s="3">
        <v>19</v>
      </c>
      <c r="AB1154" s="4">
        <v>4179</v>
      </c>
      <c r="AC1154" s="4">
        <v>1947.333333</v>
      </c>
      <c r="AD1154" s="4" t="str">
        <f t="shared" ref="AD1154:AD1217" si="283">IF(AC1154&lt;=5000,"Low Income",IF(AC1154&lt;=12000,"Medium Income","High Income"))</f>
        <v>Low Income</v>
      </c>
      <c r="AE1154" s="4">
        <v>45030</v>
      </c>
      <c r="AF1154" s="18">
        <v>0.27863199399999999</v>
      </c>
      <c r="AG1154" s="3">
        <v>0</v>
      </c>
      <c r="AH1154" s="3">
        <v>54</v>
      </c>
      <c r="AI1154" s="2" t="str">
        <f t="shared" ref="AI1154:AI1217" si="284">IF(AH1154&lt;40,"Low Risk", IF(AH1154&lt;55,"Medium Risk", IF(AH1154&lt;70,"High Risk","Very High Risk")))</f>
        <v>Medium Risk</v>
      </c>
    </row>
    <row r="1155" spans="1:35" x14ac:dyDescent="0.25">
      <c r="A1155" s="6">
        <v>44254</v>
      </c>
      <c r="B1155" s="3">
        <v>24</v>
      </c>
      <c r="C1155" s="3" t="str">
        <f t="shared" si="270"/>
        <v>Young</v>
      </c>
      <c r="D1155" s="4">
        <v>21991</v>
      </c>
      <c r="E1155" s="4">
        <f t="shared" si="271"/>
        <v>21991</v>
      </c>
      <c r="F1155" s="3">
        <v>529</v>
      </c>
      <c r="G1155" s="3">
        <f t="shared" si="272"/>
        <v>529</v>
      </c>
      <c r="H1155" s="3" t="str">
        <f t="shared" si="273"/>
        <v>Fair</v>
      </c>
      <c r="I1155" s="5" t="s">
        <v>20</v>
      </c>
      <c r="J1155" s="2" t="str">
        <f t="shared" si="274"/>
        <v>Employed</v>
      </c>
      <c r="K1155" s="2" t="str">
        <f t="shared" si="275"/>
        <v>Employed</v>
      </c>
      <c r="L1155" s="2" t="str">
        <f t="shared" si="276"/>
        <v>Employed</v>
      </c>
      <c r="N1155" s="2" t="str">
        <f t="shared" si="277"/>
        <v/>
      </c>
      <c r="O1155" s="2" t="str">
        <f t="shared" si="278"/>
        <v>Bachelor</v>
      </c>
      <c r="Q1155" s="4">
        <f t="shared" si="279"/>
        <v>25961.919161676647</v>
      </c>
      <c r="R1155" s="18">
        <f t="shared" si="280"/>
        <v>1.1805701951560479</v>
      </c>
      <c r="S1155" s="18" t="str">
        <f t="shared" si="281"/>
        <v>Aggressive Borrower</v>
      </c>
      <c r="T1155" s="3">
        <v>60</v>
      </c>
      <c r="U1155" s="3">
        <f t="shared" si="282"/>
        <v>60</v>
      </c>
      <c r="V1155" s="5" t="s">
        <v>44</v>
      </c>
      <c r="W1155" s="5" t="s">
        <v>23</v>
      </c>
      <c r="X1155" s="4">
        <v>1283</v>
      </c>
      <c r="Y1155" s="18">
        <v>0.408902722</v>
      </c>
      <c r="Z1155" s="5" t="s">
        <v>38</v>
      </c>
      <c r="AA1155" s="3">
        <v>20</v>
      </c>
      <c r="AB1155" s="4">
        <v>250</v>
      </c>
      <c r="AC1155" s="4">
        <v>1832.583333</v>
      </c>
      <c r="AD1155" s="4" t="str">
        <f t="shared" si="283"/>
        <v>Low Income</v>
      </c>
      <c r="AE1155" s="4">
        <v>58227</v>
      </c>
      <c r="AF1155" s="18">
        <v>0.22741898599999999</v>
      </c>
      <c r="AG1155" s="3">
        <v>0</v>
      </c>
      <c r="AH1155" s="3">
        <v>56</v>
      </c>
      <c r="AI1155" s="2" t="str">
        <f t="shared" si="284"/>
        <v>High Risk</v>
      </c>
    </row>
    <row r="1156" spans="1:35" x14ac:dyDescent="0.25">
      <c r="A1156" s="6">
        <v>44255</v>
      </c>
      <c r="B1156" s="3">
        <v>59</v>
      </c>
      <c r="C1156" s="3" t="str">
        <f t="shared" si="270"/>
        <v>Senior</v>
      </c>
      <c r="D1156" s="4">
        <v>81171</v>
      </c>
      <c r="E1156" s="4">
        <f t="shared" si="271"/>
        <v>81171</v>
      </c>
      <c r="F1156" s="3">
        <v>648</v>
      </c>
      <c r="G1156" s="3">
        <f t="shared" si="272"/>
        <v>648</v>
      </c>
      <c r="H1156" s="3" t="str">
        <f t="shared" si="273"/>
        <v>Good</v>
      </c>
      <c r="I1156" s="5" t="s">
        <v>20</v>
      </c>
      <c r="J1156" s="2" t="str">
        <f t="shared" si="274"/>
        <v>Employed</v>
      </c>
      <c r="K1156" s="2" t="str">
        <f t="shared" si="275"/>
        <v>Employed</v>
      </c>
      <c r="L1156" s="2" t="str">
        <f t="shared" si="276"/>
        <v>Employed</v>
      </c>
      <c r="M1156" s="5" t="s">
        <v>21</v>
      </c>
      <c r="N1156" s="2" t="str">
        <f t="shared" si="277"/>
        <v>Master</v>
      </c>
      <c r="O1156" s="2" t="str">
        <f t="shared" si="278"/>
        <v>Master</v>
      </c>
      <c r="P1156" s="4">
        <v>13182</v>
      </c>
      <c r="Q1156" s="4">
        <f t="shared" si="279"/>
        <v>13182</v>
      </c>
      <c r="R1156" s="18">
        <f t="shared" si="280"/>
        <v>0.16239790072809254</v>
      </c>
      <c r="S1156" s="18" t="str">
        <f t="shared" si="281"/>
        <v>Conservative Borrower</v>
      </c>
      <c r="T1156" s="3">
        <v>48</v>
      </c>
      <c r="U1156" s="3">
        <f t="shared" si="282"/>
        <v>48</v>
      </c>
      <c r="V1156" s="5" t="s">
        <v>22</v>
      </c>
      <c r="W1156" s="5" t="s">
        <v>27</v>
      </c>
      <c r="X1156" s="4">
        <v>414</v>
      </c>
      <c r="Y1156" s="18">
        <v>0.644078708</v>
      </c>
      <c r="Z1156" s="5" t="s">
        <v>24</v>
      </c>
      <c r="AA1156" s="3">
        <v>22</v>
      </c>
      <c r="AB1156" s="4">
        <v>4531</v>
      </c>
      <c r="AC1156" s="4">
        <v>6764.25</v>
      </c>
      <c r="AD1156" s="4" t="str">
        <f t="shared" si="283"/>
        <v>Medium Income</v>
      </c>
      <c r="AE1156" s="4">
        <v>16437</v>
      </c>
      <c r="AF1156" s="18">
        <v>0.16521189999999999</v>
      </c>
      <c r="AG1156" s="3">
        <v>1</v>
      </c>
      <c r="AH1156" s="3">
        <v>52.8</v>
      </c>
      <c r="AI1156" s="2" t="str">
        <f t="shared" si="284"/>
        <v>Medium Risk</v>
      </c>
    </row>
    <row r="1157" spans="1:35" x14ac:dyDescent="0.25">
      <c r="A1157" s="6">
        <v>44256</v>
      </c>
      <c r="B1157" s="3">
        <v>52</v>
      </c>
      <c r="C1157" s="3" t="str">
        <f t="shared" si="270"/>
        <v>Senior</v>
      </c>
      <c r="D1157" s="4">
        <v>55283</v>
      </c>
      <c r="E1157" s="4">
        <f t="shared" si="271"/>
        <v>55283</v>
      </c>
      <c r="F1157" s="3">
        <v>671</v>
      </c>
      <c r="G1157" s="3">
        <f t="shared" si="272"/>
        <v>671</v>
      </c>
      <c r="H1157" s="3" t="str">
        <f t="shared" si="273"/>
        <v>Excellent</v>
      </c>
      <c r="I1157" s="5" t="s">
        <v>20</v>
      </c>
      <c r="J1157" s="2" t="str">
        <f t="shared" si="274"/>
        <v>Employed</v>
      </c>
      <c r="K1157" s="2" t="str">
        <f t="shared" si="275"/>
        <v>Employed</v>
      </c>
      <c r="L1157" s="2" t="str">
        <f t="shared" si="276"/>
        <v>Employed</v>
      </c>
      <c r="M1157" s="5" t="s">
        <v>21</v>
      </c>
      <c r="N1157" s="2" t="str">
        <f t="shared" si="277"/>
        <v>Master</v>
      </c>
      <c r="O1157" s="2" t="str">
        <f t="shared" si="278"/>
        <v>Master</v>
      </c>
      <c r="P1157" s="4">
        <v>64408</v>
      </c>
      <c r="Q1157" s="4">
        <f t="shared" si="279"/>
        <v>64408</v>
      </c>
      <c r="R1157" s="18">
        <f t="shared" si="280"/>
        <v>1.1650597832968543</v>
      </c>
      <c r="S1157" s="18" t="str">
        <f t="shared" si="281"/>
        <v>Aggressive Borrower</v>
      </c>
      <c r="T1157" s="3">
        <v>60</v>
      </c>
      <c r="U1157" s="3">
        <f t="shared" si="282"/>
        <v>60</v>
      </c>
      <c r="V1157" s="5" t="s">
        <v>35</v>
      </c>
      <c r="W1157" s="5" t="s">
        <v>30</v>
      </c>
      <c r="X1157" s="4">
        <v>503</v>
      </c>
      <c r="Y1157" s="18">
        <v>0.15892002999999999</v>
      </c>
      <c r="Z1157" s="5" t="s">
        <v>38</v>
      </c>
      <c r="AA1157" s="3">
        <v>32</v>
      </c>
      <c r="AB1157" s="4">
        <v>2536</v>
      </c>
      <c r="AC1157" s="4">
        <v>4606.9166670000004</v>
      </c>
      <c r="AD1157" s="4" t="str">
        <f t="shared" si="283"/>
        <v>Low Income</v>
      </c>
      <c r="AE1157" s="4">
        <v>16571</v>
      </c>
      <c r="AF1157" s="18">
        <v>0.24424858199999999</v>
      </c>
      <c r="AG1157" s="3">
        <v>0</v>
      </c>
      <c r="AH1157" s="3">
        <v>44</v>
      </c>
      <c r="AI1157" s="2" t="str">
        <f t="shared" si="284"/>
        <v>Medium Risk</v>
      </c>
    </row>
    <row r="1158" spans="1:35" x14ac:dyDescent="0.25">
      <c r="A1158" s="6">
        <v>44257</v>
      </c>
      <c r="B1158" s="3">
        <v>31</v>
      </c>
      <c r="C1158" s="3" t="str">
        <f t="shared" si="270"/>
        <v>Mid</v>
      </c>
      <c r="D1158" s="4">
        <v>15000</v>
      </c>
      <c r="E1158" s="4">
        <f t="shared" si="271"/>
        <v>15000</v>
      </c>
      <c r="F1158" s="3">
        <v>569</v>
      </c>
      <c r="G1158" s="3">
        <f t="shared" si="272"/>
        <v>569</v>
      </c>
      <c r="H1158" s="3" t="str">
        <f t="shared" si="273"/>
        <v>Good</v>
      </c>
      <c r="I1158" s="5" t="s">
        <v>33</v>
      </c>
      <c r="J1158" s="2" t="str">
        <f t="shared" si="274"/>
        <v>Self-Employed</v>
      </c>
      <c r="K1158" s="2" t="str">
        <f t="shared" si="275"/>
        <v>Self-Employed</v>
      </c>
      <c r="L1158" s="2" t="str">
        <f t="shared" si="276"/>
        <v>Self-Employed</v>
      </c>
      <c r="M1158" s="5" t="s">
        <v>29</v>
      </c>
      <c r="N1158" s="2" t="str">
        <f t="shared" si="277"/>
        <v>Bachelor</v>
      </c>
      <c r="O1158" s="2" t="str">
        <f t="shared" si="278"/>
        <v>Bachelor</v>
      </c>
      <c r="Q1158" s="4">
        <f t="shared" si="279"/>
        <v>25183.596306068601</v>
      </c>
      <c r="R1158" s="18">
        <f t="shared" si="280"/>
        <v>1.6789064204045734</v>
      </c>
      <c r="S1158" s="18" t="str">
        <f t="shared" si="281"/>
        <v>Aggressive Borrower</v>
      </c>
      <c r="T1158" s="3">
        <v>24</v>
      </c>
      <c r="U1158" s="3">
        <f t="shared" si="282"/>
        <v>24</v>
      </c>
      <c r="V1158" s="5" t="s">
        <v>26</v>
      </c>
      <c r="W1158" s="5" t="s">
        <v>23</v>
      </c>
      <c r="X1158" s="4">
        <v>772</v>
      </c>
      <c r="Y1158" s="18">
        <v>0.40665475699999998</v>
      </c>
      <c r="Z1158" s="5" t="s">
        <v>28</v>
      </c>
      <c r="AA1158" s="3">
        <v>17</v>
      </c>
      <c r="AB1158" s="4">
        <v>5057</v>
      </c>
      <c r="AC1158" s="4">
        <v>1250</v>
      </c>
      <c r="AD1158" s="4" t="str">
        <f t="shared" si="283"/>
        <v>Low Income</v>
      </c>
      <c r="AE1158" s="4">
        <v>80360</v>
      </c>
      <c r="AF1158" s="18">
        <v>0.25273762700000002</v>
      </c>
      <c r="AG1158" s="3">
        <v>0</v>
      </c>
      <c r="AH1158" s="3">
        <v>60</v>
      </c>
      <c r="AI1158" s="2" t="str">
        <f t="shared" si="284"/>
        <v>High Risk</v>
      </c>
    </row>
    <row r="1159" spans="1:35" x14ac:dyDescent="0.25">
      <c r="A1159" s="6">
        <v>44258</v>
      </c>
      <c r="B1159" s="3">
        <v>67</v>
      </c>
      <c r="C1159" s="3" t="str">
        <f t="shared" si="270"/>
        <v>Old</v>
      </c>
      <c r="D1159" s="4">
        <v>33049</v>
      </c>
      <c r="E1159" s="4">
        <f t="shared" si="271"/>
        <v>33049</v>
      </c>
      <c r="F1159" s="3">
        <v>627</v>
      </c>
      <c r="G1159" s="3">
        <f t="shared" si="272"/>
        <v>627</v>
      </c>
      <c r="H1159" s="3" t="str">
        <f t="shared" si="273"/>
        <v>Good</v>
      </c>
      <c r="I1159" s="5" t="s">
        <v>20</v>
      </c>
      <c r="J1159" s="2" t="str">
        <f t="shared" si="274"/>
        <v>Employed</v>
      </c>
      <c r="K1159" s="2" t="str">
        <f t="shared" si="275"/>
        <v>Employed</v>
      </c>
      <c r="L1159" s="2" t="str">
        <f t="shared" si="276"/>
        <v>Employed</v>
      </c>
      <c r="M1159" s="5" t="s">
        <v>32</v>
      </c>
      <c r="N1159" s="2" t="str">
        <f t="shared" si="277"/>
        <v>High School</v>
      </c>
      <c r="O1159" s="2" t="str">
        <f t="shared" si="278"/>
        <v>High School</v>
      </c>
      <c r="P1159" s="4">
        <v>22851</v>
      </c>
      <c r="Q1159" s="4">
        <f t="shared" si="279"/>
        <v>22851</v>
      </c>
      <c r="R1159" s="18">
        <f t="shared" si="280"/>
        <v>0.69142787981482046</v>
      </c>
      <c r="S1159" s="18" t="str">
        <f t="shared" si="281"/>
        <v>Moderate Borrower</v>
      </c>
      <c r="T1159" s="3">
        <v>36</v>
      </c>
      <c r="U1159" s="3">
        <f t="shared" si="282"/>
        <v>36</v>
      </c>
      <c r="V1159" s="5" t="s">
        <v>35</v>
      </c>
      <c r="W1159" s="5" t="s">
        <v>30</v>
      </c>
      <c r="X1159" s="4">
        <v>905</v>
      </c>
      <c r="Y1159" s="18">
        <v>0.18821806799999999</v>
      </c>
      <c r="Z1159" s="5" t="s">
        <v>28</v>
      </c>
      <c r="AA1159" s="3">
        <v>24</v>
      </c>
      <c r="AB1159" s="4">
        <v>942</v>
      </c>
      <c r="AC1159" s="4">
        <v>2754.083333</v>
      </c>
      <c r="AD1159" s="4" t="str">
        <f t="shared" si="283"/>
        <v>Low Income</v>
      </c>
      <c r="AE1159" s="4">
        <v>200661</v>
      </c>
      <c r="AF1159" s="18">
        <v>0.22095546599999999</v>
      </c>
      <c r="AG1159" s="3">
        <v>0</v>
      </c>
      <c r="AH1159" s="3">
        <v>46</v>
      </c>
      <c r="AI1159" s="2" t="str">
        <f t="shared" si="284"/>
        <v>Medium Risk</v>
      </c>
    </row>
    <row r="1160" spans="1:35" x14ac:dyDescent="0.25">
      <c r="A1160" s="6">
        <v>44259</v>
      </c>
      <c r="B1160" s="3">
        <v>51</v>
      </c>
      <c r="C1160" s="3" t="str">
        <f t="shared" si="270"/>
        <v>Senior</v>
      </c>
      <c r="D1160" s="4">
        <v>67872</v>
      </c>
      <c r="E1160" s="4">
        <f t="shared" si="271"/>
        <v>67872</v>
      </c>
      <c r="F1160" s="3">
        <v>615</v>
      </c>
      <c r="G1160" s="3">
        <f t="shared" si="272"/>
        <v>615</v>
      </c>
      <c r="H1160" s="3" t="str">
        <f t="shared" si="273"/>
        <v>Good</v>
      </c>
      <c r="I1160" s="5" t="s">
        <v>20</v>
      </c>
      <c r="J1160" s="2" t="str">
        <f t="shared" si="274"/>
        <v>Employed</v>
      </c>
      <c r="K1160" s="2" t="str">
        <f t="shared" si="275"/>
        <v>Employed</v>
      </c>
      <c r="L1160" s="2" t="str">
        <f t="shared" si="276"/>
        <v>Employed</v>
      </c>
      <c r="M1160" s="5" t="s">
        <v>29</v>
      </c>
      <c r="N1160" s="2" t="str">
        <f t="shared" si="277"/>
        <v>Bachelor</v>
      </c>
      <c r="O1160" s="2" t="str">
        <f t="shared" si="278"/>
        <v>Bachelor</v>
      </c>
      <c r="Q1160" s="4">
        <f t="shared" si="279"/>
        <v>24176.975155279502</v>
      </c>
      <c r="R1160" s="18">
        <f t="shared" si="280"/>
        <v>0.35621427326849808</v>
      </c>
      <c r="S1160" s="18" t="str">
        <f t="shared" si="281"/>
        <v>Conservative Borrower</v>
      </c>
      <c r="T1160" s="3">
        <v>72</v>
      </c>
      <c r="U1160" s="3">
        <f t="shared" si="282"/>
        <v>72</v>
      </c>
      <c r="V1160" s="5" t="s">
        <v>26</v>
      </c>
      <c r="W1160" s="5" t="s">
        <v>34</v>
      </c>
      <c r="X1160" s="4">
        <v>192</v>
      </c>
      <c r="Y1160" s="18">
        <v>0.43407564599999998</v>
      </c>
      <c r="Z1160" s="5" t="s">
        <v>38</v>
      </c>
      <c r="AA1160" s="3">
        <v>21</v>
      </c>
      <c r="AB1160" s="4">
        <v>2865</v>
      </c>
      <c r="AC1160" s="4">
        <v>5656</v>
      </c>
      <c r="AD1160" s="4" t="str">
        <f t="shared" si="283"/>
        <v>Medium Income</v>
      </c>
      <c r="AE1160" s="4">
        <v>38176</v>
      </c>
      <c r="AF1160" s="18">
        <v>0.25340526099999999</v>
      </c>
      <c r="AG1160" s="3">
        <v>0</v>
      </c>
      <c r="AH1160" s="3">
        <v>53</v>
      </c>
      <c r="AI1160" s="2" t="str">
        <f t="shared" si="284"/>
        <v>Medium Risk</v>
      </c>
    </row>
    <row r="1161" spans="1:35" x14ac:dyDescent="0.25">
      <c r="A1161" s="6">
        <v>44260</v>
      </c>
      <c r="B1161" s="3">
        <v>36</v>
      </c>
      <c r="C1161" s="3" t="str">
        <f t="shared" si="270"/>
        <v>Mid</v>
      </c>
      <c r="D1161" s="4">
        <v>35952</v>
      </c>
      <c r="E1161" s="4">
        <f t="shared" si="271"/>
        <v>35952</v>
      </c>
      <c r="F1161" s="3">
        <v>614</v>
      </c>
      <c r="G1161" s="3">
        <f t="shared" si="272"/>
        <v>614</v>
      </c>
      <c r="H1161" s="3" t="str">
        <f t="shared" si="273"/>
        <v>Good</v>
      </c>
      <c r="I1161" s="5" t="s">
        <v>20</v>
      </c>
      <c r="J1161" s="2" t="str">
        <f t="shared" si="274"/>
        <v>Employed</v>
      </c>
      <c r="K1161" s="2" t="str">
        <f t="shared" si="275"/>
        <v>Employed</v>
      </c>
      <c r="L1161" s="2" t="str">
        <f t="shared" si="276"/>
        <v>Employed</v>
      </c>
      <c r="M1161" s="5" t="s">
        <v>29</v>
      </c>
      <c r="N1161" s="2" t="str">
        <f t="shared" si="277"/>
        <v>Bachelor</v>
      </c>
      <c r="O1161" s="2" t="str">
        <f t="shared" si="278"/>
        <v>Bachelor</v>
      </c>
      <c r="P1161" s="4">
        <v>14322</v>
      </c>
      <c r="Q1161" s="4">
        <f t="shared" si="279"/>
        <v>14322</v>
      </c>
      <c r="R1161" s="18">
        <f t="shared" si="280"/>
        <v>0.39836448598130841</v>
      </c>
      <c r="S1161" s="18" t="str">
        <f t="shared" si="281"/>
        <v>Conservative Borrower</v>
      </c>
      <c r="T1161" s="3">
        <v>36</v>
      </c>
      <c r="U1161" s="3">
        <f t="shared" si="282"/>
        <v>36</v>
      </c>
      <c r="V1161" s="5" t="s">
        <v>22</v>
      </c>
      <c r="W1161" s="5" t="s">
        <v>30</v>
      </c>
      <c r="X1161" s="4">
        <v>577</v>
      </c>
      <c r="Y1161" s="18">
        <v>0.17647740200000001</v>
      </c>
      <c r="Z1161" s="5" t="s">
        <v>38</v>
      </c>
      <c r="AA1161" s="3">
        <v>27</v>
      </c>
      <c r="AB1161" s="4">
        <v>2940</v>
      </c>
      <c r="AC1161" s="4">
        <v>2996</v>
      </c>
      <c r="AD1161" s="4" t="str">
        <f t="shared" si="283"/>
        <v>Low Income</v>
      </c>
      <c r="AE1161" s="4">
        <v>68420</v>
      </c>
      <c r="AF1161" s="18">
        <v>0.166949286</v>
      </c>
      <c r="AG1161" s="3">
        <v>0</v>
      </c>
      <c r="AH1161" s="3">
        <v>46</v>
      </c>
      <c r="AI1161" s="2" t="str">
        <f t="shared" si="284"/>
        <v>Medium Risk</v>
      </c>
    </row>
    <row r="1162" spans="1:35" x14ac:dyDescent="0.25">
      <c r="A1162" s="6">
        <v>44261</v>
      </c>
      <c r="B1162" s="3">
        <v>18</v>
      </c>
      <c r="C1162" s="3" t="str">
        <f t="shared" si="270"/>
        <v>Young</v>
      </c>
      <c r="D1162" s="4">
        <v>41619</v>
      </c>
      <c r="E1162" s="4">
        <f t="shared" si="271"/>
        <v>41619</v>
      </c>
      <c r="F1162" s="3">
        <v>467</v>
      </c>
      <c r="G1162" s="3">
        <f t="shared" si="272"/>
        <v>467</v>
      </c>
      <c r="H1162" s="3" t="str">
        <f t="shared" si="273"/>
        <v>Fair</v>
      </c>
      <c r="I1162" s="5" t="s">
        <v>20</v>
      </c>
      <c r="J1162" s="2" t="str">
        <f t="shared" si="274"/>
        <v>Employed</v>
      </c>
      <c r="K1162" s="2" t="str">
        <f t="shared" si="275"/>
        <v>Employed</v>
      </c>
      <c r="L1162" s="2" t="str">
        <f t="shared" si="276"/>
        <v>Employed</v>
      </c>
      <c r="M1162" s="5" t="s">
        <v>29</v>
      </c>
      <c r="N1162" s="2" t="str">
        <f t="shared" si="277"/>
        <v>Bachelor</v>
      </c>
      <c r="O1162" s="2" t="str">
        <f t="shared" si="278"/>
        <v>Bachelor</v>
      </c>
      <c r="P1162" s="4">
        <v>32338</v>
      </c>
      <c r="Q1162" s="4">
        <f t="shared" si="279"/>
        <v>32338</v>
      </c>
      <c r="R1162" s="18">
        <f t="shared" si="280"/>
        <v>0.77700088901703546</v>
      </c>
      <c r="S1162" s="18" t="str">
        <f t="shared" si="281"/>
        <v>Moderate Borrower</v>
      </c>
      <c r="T1162" s="3">
        <v>84</v>
      </c>
      <c r="U1162" s="3">
        <f t="shared" si="282"/>
        <v>84</v>
      </c>
      <c r="V1162" s="5" t="s">
        <v>22</v>
      </c>
      <c r="W1162" s="5" t="s">
        <v>23</v>
      </c>
      <c r="X1162" s="4">
        <v>397</v>
      </c>
      <c r="Y1162" s="18">
        <v>4.7873225999999998E-2</v>
      </c>
      <c r="Z1162" s="5" t="s">
        <v>28</v>
      </c>
      <c r="AA1162" s="3">
        <v>30</v>
      </c>
      <c r="AB1162" s="4">
        <v>6671</v>
      </c>
      <c r="AC1162" s="4">
        <v>3468.25</v>
      </c>
      <c r="AD1162" s="4" t="str">
        <f t="shared" si="283"/>
        <v>Low Income</v>
      </c>
      <c r="AE1162" s="4">
        <v>48062</v>
      </c>
      <c r="AF1162" s="18">
        <v>0.29979587699999999</v>
      </c>
      <c r="AG1162" s="3">
        <v>0</v>
      </c>
      <c r="AH1162" s="3">
        <v>53</v>
      </c>
      <c r="AI1162" s="2" t="str">
        <f t="shared" si="284"/>
        <v>Medium Risk</v>
      </c>
    </row>
    <row r="1163" spans="1:35" x14ac:dyDescent="0.25">
      <c r="A1163" s="6">
        <v>44262</v>
      </c>
      <c r="B1163" s="3">
        <v>67</v>
      </c>
      <c r="C1163" s="3" t="str">
        <f t="shared" si="270"/>
        <v>Old</v>
      </c>
      <c r="D1163" s="4">
        <v>78921</v>
      </c>
      <c r="E1163" s="4">
        <f t="shared" si="271"/>
        <v>78921</v>
      </c>
      <c r="F1163" s="3">
        <v>637</v>
      </c>
      <c r="G1163" s="3">
        <f t="shared" si="272"/>
        <v>637</v>
      </c>
      <c r="H1163" s="3" t="str">
        <f t="shared" si="273"/>
        <v>Good</v>
      </c>
      <c r="I1163" s="5" t="s">
        <v>20</v>
      </c>
      <c r="J1163" s="2" t="str">
        <f t="shared" si="274"/>
        <v>Employed</v>
      </c>
      <c r="K1163" s="2" t="str">
        <f t="shared" si="275"/>
        <v>Employed</v>
      </c>
      <c r="L1163" s="2" t="str">
        <f t="shared" si="276"/>
        <v>Employed</v>
      </c>
      <c r="M1163" s="5" t="s">
        <v>21</v>
      </c>
      <c r="N1163" s="2" t="str">
        <f t="shared" si="277"/>
        <v>Master</v>
      </c>
      <c r="O1163" s="2" t="str">
        <f t="shared" si="278"/>
        <v>Master</v>
      </c>
      <c r="P1163" s="4">
        <v>58233</v>
      </c>
      <c r="Q1163" s="4">
        <f t="shared" si="279"/>
        <v>58233</v>
      </c>
      <c r="R1163" s="18">
        <f t="shared" si="280"/>
        <v>0.73786444672520624</v>
      </c>
      <c r="S1163" s="18" t="str">
        <f t="shared" si="281"/>
        <v>Moderate Borrower</v>
      </c>
      <c r="T1163" s="3">
        <v>48</v>
      </c>
      <c r="U1163" s="3">
        <f t="shared" si="282"/>
        <v>48</v>
      </c>
      <c r="V1163" s="5" t="s">
        <v>22</v>
      </c>
      <c r="W1163" s="5" t="s">
        <v>27</v>
      </c>
      <c r="X1163" s="4">
        <v>474</v>
      </c>
      <c r="Y1163" s="18">
        <v>0.10390110900000001</v>
      </c>
      <c r="Z1163" s="5" t="s">
        <v>38</v>
      </c>
      <c r="AA1163" s="3">
        <v>23</v>
      </c>
      <c r="AB1163" s="4">
        <v>1014</v>
      </c>
      <c r="AC1163" s="4">
        <v>6576.75</v>
      </c>
      <c r="AD1163" s="4" t="str">
        <f t="shared" si="283"/>
        <v>Medium Income</v>
      </c>
      <c r="AE1163" s="4">
        <v>68691</v>
      </c>
      <c r="AF1163" s="18">
        <v>0.25335154199999999</v>
      </c>
      <c r="AG1163" s="3">
        <v>0</v>
      </c>
      <c r="AH1163" s="3">
        <v>48</v>
      </c>
      <c r="AI1163" s="2" t="str">
        <f t="shared" si="284"/>
        <v>Medium Risk</v>
      </c>
    </row>
    <row r="1164" spans="1:35" x14ac:dyDescent="0.25">
      <c r="A1164" s="6">
        <v>44263</v>
      </c>
      <c r="B1164" s="3">
        <v>23</v>
      </c>
      <c r="C1164" s="3" t="str">
        <f t="shared" si="270"/>
        <v>Young</v>
      </c>
      <c r="D1164" s="4">
        <v>52403</v>
      </c>
      <c r="E1164" s="4">
        <f t="shared" si="271"/>
        <v>52403</v>
      </c>
      <c r="F1164" s="3">
        <v>488</v>
      </c>
      <c r="G1164" s="3">
        <f t="shared" si="272"/>
        <v>488</v>
      </c>
      <c r="H1164" s="3" t="str">
        <f t="shared" si="273"/>
        <v>Fair</v>
      </c>
      <c r="I1164" s="5" t="s">
        <v>20</v>
      </c>
      <c r="J1164" s="2" t="str">
        <f t="shared" si="274"/>
        <v>Employed</v>
      </c>
      <c r="K1164" s="2" t="str">
        <f t="shared" si="275"/>
        <v>Employed</v>
      </c>
      <c r="L1164" s="2" t="str">
        <f t="shared" si="276"/>
        <v>Employed</v>
      </c>
      <c r="M1164" s="5" t="s">
        <v>25</v>
      </c>
      <c r="N1164" s="2" t="str">
        <f t="shared" si="277"/>
        <v>Associate</v>
      </c>
      <c r="O1164" s="2" t="str">
        <f t="shared" si="278"/>
        <v>Associate</v>
      </c>
      <c r="P1164" s="4">
        <v>7207</v>
      </c>
      <c r="Q1164" s="4">
        <f t="shared" si="279"/>
        <v>7207</v>
      </c>
      <c r="R1164" s="18">
        <f t="shared" si="280"/>
        <v>0.13753029406713357</v>
      </c>
      <c r="S1164" s="18" t="str">
        <f t="shared" si="281"/>
        <v>Conservative Borrower</v>
      </c>
      <c r="T1164" s="3">
        <v>120</v>
      </c>
      <c r="U1164" s="3">
        <f t="shared" si="282"/>
        <v>120</v>
      </c>
      <c r="V1164" s="5" t="s">
        <v>22</v>
      </c>
      <c r="W1164" s="5" t="s">
        <v>27</v>
      </c>
      <c r="X1164" s="4">
        <v>793</v>
      </c>
      <c r="Y1164" s="18">
        <v>0.103109781</v>
      </c>
      <c r="Z1164" s="5" t="s">
        <v>28</v>
      </c>
      <c r="AA1164" s="3">
        <v>25</v>
      </c>
      <c r="AB1164" s="4">
        <v>14221</v>
      </c>
      <c r="AC1164" s="4">
        <v>4366.9166670000004</v>
      </c>
      <c r="AD1164" s="4" t="str">
        <f t="shared" si="283"/>
        <v>Low Income</v>
      </c>
      <c r="AE1164" s="4">
        <v>99253</v>
      </c>
      <c r="AF1164" s="18">
        <v>0.30155792999999997</v>
      </c>
      <c r="AG1164" s="3">
        <v>0</v>
      </c>
      <c r="AH1164" s="3">
        <v>47</v>
      </c>
      <c r="AI1164" s="2" t="str">
        <f t="shared" si="284"/>
        <v>Medium Risk</v>
      </c>
    </row>
    <row r="1165" spans="1:35" x14ac:dyDescent="0.25">
      <c r="A1165" s="6">
        <v>44264</v>
      </c>
      <c r="B1165" s="3">
        <v>20</v>
      </c>
      <c r="C1165" s="3" t="str">
        <f t="shared" si="270"/>
        <v>Young</v>
      </c>
      <c r="D1165" s="4">
        <v>40773</v>
      </c>
      <c r="E1165" s="4">
        <f t="shared" si="271"/>
        <v>40773</v>
      </c>
      <c r="F1165" s="3">
        <v>567</v>
      </c>
      <c r="G1165" s="3">
        <f t="shared" si="272"/>
        <v>567</v>
      </c>
      <c r="H1165" s="3" t="str">
        <f t="shared" si="273"/>
        <v>Good</v>
      </c>
      <c r="I1165" s="5" t="s">
        <v>20</v>
      </c>
      <c r="J1165" s="2" t="str">
        <f t="shared" si="274"/>
        <v>Employed</v>
      </c>
      <c r="K1165" s="2" t="str">
        <f t="shared" si="275"/>
        <v>Employed</v>
      </c>
      <c r="L1165" s="2" t="str">
        <f t="shared" si="276"/>
        <v>Employed</v>
      </c>
      <c r="M1165" s="5" t="s">
        <v>29</v>
      </c>
      <c r="N1165" s="2" t="str">
        <f t="shared" si="277"/>
        <v>Bachelor</v>
      </c>
      <c r="O1165" s="2" t="str">
        <f t="shared" si="278"/>
        <v>Bachelor</v>
      </c>
      <c r="P1165" s="4">
        <v>20952</v>
      </c>
      <c r="Q1165" s="4">
        <f t="shared" si="279"/>
        <v>20952</v>
      </c>
      <c r="R1165" s="18">
        <f t="shared" si="280"/>
        <v>0.51386947244500036</v>
      </c>
      <c r="S1165" s="18" t="str">
        <f t="shared" si="281"/>
        <v>Moderate Borrower</v>
      </c>
      <c r="T1165" s="3">
        <v>48</v>
      </c>
      <c r="U1165" s="3">
        <f t="shared" si="282"/>
        <v>48</v>
      </c>
      <c r="V1165" s="5" t="s">
        <v>22</v>
      </c>
      <c r="W1165" s="5" t="s">
        <v>30</v>
      </c>
      <c r="X1165" s="4">
        <v>242</v>
      </c>
      <c r="Y1165" s="18">
        <v>0.21082392999999999</v>
      </c>
      <c r="Z1165" s="5" t="s">
        <v>38</v>
      </c>
      <c r="AA1165" s="3">
        <v>25</v>
      </c>
      <c r="AB1165" s="4">
        <v>1179</v>
      </c>
      <c r="AC1165" s="4">
        <v>3397.75</v>
      </c>
      <c r="AD1165" s="4" t="str">
        <f t="shared" si="283"/>
        <v>Low Income</v>
      </c>
      <c r="AE1165" s="4">
        <v>33595</v>
      </c>
      <c r="AF1165" s="18">
        <v>0.23649889800000001</v>
      </c>
      <c r="AG1165" s="3">
        <v>0</v>
      </c>
      <c r="AH1165" s="3">
        <v>67</v>
      </c>
      <c r="AI1165" s="2" t="str">
        <f t="shared" si="284"/>
        <v>High Risk</v>
      </c>
    </row>
    <row r="1166" spans="1:35" x14ac:dyDescent="0.25">
      <c r="A1166" s="6">
        <v>44265</v>
      </c>
      <c r="B1166" s="3">
        <v>52</v>
      </c>
      <c r="C1166" s="3" t="str">
        <f t="shared" si="270"/>
        <v>Senior</v>
      </c>
      <c r="D1166" s="4">
        <v>15000</v>
      </c>
      <c r="E1166" s="4">
        <f t="shared" si="271"/>
        <v>15000</v>
      </c>
      <c r="G1166" s="3">
        <f t="shared" si="272"/>
        <v>570.23428571428576</v>
      </c>
      <c r="H1166" s="3" t="str">
        <f t="shared" si="273"/>
        <v>Good</v>
      </c>
      <c r="I1166" s="5" t="s">
        <v>52</v>
      </c>
      <c r="J1166" s="2" t="str">
        <f t="shared" si="274"/>
        <v>EMPLOYED</v>
      </c>
      <c r="K1166" s="2" t="str">
        <f t="shared" si="275"/>
        <v>Employed</v>
      </c>
      <c r="L1166" s="2" t="str">
        <f t="shared" si="276"/>
        <v>Employed</v>
      </c>
      <c r="M1166" s="5" t="s">
        <v>32</v>
      </c>
      <c r="N1166" s="2" t="str">
        <f t="shared" si="277"/>
        <v>High School</v>
      </c>
      <c r="O1166" s="2" t="str">
        <f t="shared" si="278"/>
        <v>High School</v>
      </c>
      <c r="P1166" s="4">
        <v>26923</v>
      </c>
      <c r="Q1166" s="4">
        <f t="shared" si="279"/>
        <v>26923</v>
      </c>
      <c r="R1166" s="18">
        <f t="shared" si="280"/>
        <v>1.7948666666666666</v>
      </c>
      <c r="S1166" s="18" t="str">
        <f t="shared" si="281"/>
        <v>Aggressive Borrower</v>
      </c>
      <c r="T1166" s="3">
        <v>36</v>
      </c>
      <c r="U1166" s="3">
        <f t="shared" si="282"/>
        <v>36</v>
      </c>
      <c r="V1166" s="5" t="s">
        <v>35</v>
      </c>
      <c r="W1166" s="5" t="s">
        <v>27</v>
      </c>
      <c r="X1166" s="4">
        <v>229</v>
      </c>
      <c r="Y1166" s="18">
        <v>0.46242169599999999</v>
      </c>
      <c r="Z1166" s="5" t="s">
        <v>31</v>
      </c>
      <c r="AA1166" s="3">
        <v>25</v>
      </c>
      <c r="AB1166" s="4">
        <v>1017</v>
      </c>
      <c r="AC1166" s="4">
        <v>1250</v>
      </c>
      <c r="AD1166" s="4" t="str">
        <f t="shared" si="283"/>
        <v>Low Income</v>
      </c>
      <c r="AE1166" s="4">
        <v>8954</v>
      </c>
      <c r="AF1166" s="18">
        <v>0.22815550500000001</v>
      </c>
      <c r="AG1166" s="3">
        <v>0</v>
      </c>
      <c r="AH1166" s="3">
        <v>64</v>
      </c>
      <c r="AI1166" s="2" t="str">
        <f t="shared" si="284"/>
        <v>High Risk</v>
      </c>
    </row>
    <row r="1167" spans="1:35" x14ac:dyDescent="0.25">
      <c r="A1167" s="6">
        <v>44266</v>
      </c>
      <c r="B1167" s="3">
        <v>69</v>
      </c>
      <c r="C1167" s="3" t="str">
        <f t="shared" si="270"/>
        <v>Old</v>
      </c>
      <c r="D1167" s="4">
        <v>65578</v>
      </c>
      <c r="E1167" s="4">
        <f t="shared" si="271"/>
        <v>65578</v>
      </c>
      <c r="F1167" s="3">
        <v>651</v>
      </c>
      <c r="G1167" s="3">
        <f t="shared" si="272"/>
        <v>651</v>
      </c>
      <c r="H1167" s="3" t="str">
        <f t="shared" si="273"/>
        <v>Excellent</v>
      </c>
      <c r="I1167" s="5" t="s">
        <v>20</v>
      </c>
      <c r="J1167" s="2" t="str">
        <f t="shared" si="274"/>
        <v>Employed</v>
      </c>
      <c r="K1167" s="2" t="str">
        <f t="shared" si="275"/>
        <v>Employed</v>
      </c>
      <c r="L1167" s="2" t="str">
        <f t="shared" si="276"/>
        <v>Employed</v>
      </c>
      <c r="M1167" s="5" t="s">
        <v>25</v>
      </c>
      <c r="N1167" s="2" t="str">
        <f t="shared" si="277"/>
        <v>Associate</v>
      </c>
      <c r="O1167" s="2" t="str">
        <f t="shared" si="278"/>
        <v>Associate</v>
      </c>
      <c r="P1167" s="4">
        <v>47231</v>
      </c>
      <c r="Q1167" s="4">
        <f t="shared" si="279"/>
        <v>47231</v>
      </c>
      <c r="R1167" s="18">
        <f t="shared" si="280"/>
        <v>0.72022629540394645</v>
      </c>
      <c r="S1167" s="18" t="str">
        <f t="shared" si="281"/>
        <v>Moderate Borrower</v>
      </c>
      <c r="T1167" s="3">
        <v>60</v>
      </c>
      <c r="U1167" s="3">
        <f t="shared" si="282"/>
        <v>60</v>
      </c>
      <c r="V1167" s="5" t="s">
        <v>26</v>
      </c>
      <c r="W1167" s="5" t="s">
        <v>27</v>
      </c>
      <c r="X1167" s="4">
        <v>1362</v>
      </c>
      <c r="Y1167" s="18">
        <v>0.15091684999999999</v>
      </c>
      <c r="Z1167" s="5" t="s">
        <v>28</v>
      </c>
      <c r="AA1167" s="3">
        <v>21</v>
      </c>
      <c r="AB1167" s="4">
        <v>2060</v>
      </c>
      <c r="AC1167" s="4">
        <v>5464.8333329999996</v>
      </c>
      <c r="AD1167" s="4" t="str">
        <f t="shared" si="283"/>
        <v>Medium Income</v>
      </c>
      <c r="AE1167" s="4">
        <v>17051</v>
      </c>
      <c r="AF1167" s="18">
        <v>0.26156523700000001</v>
      </c>
      <c r="AG1167" s="3">
        <v>0</v>
      </c>
      <c r="AH1167" s="3">
        <v>45</v>
      </c>
      <c r="AI1167" s="2" t="str">
        <f t="shared" si="284"/>
        <v>Medium Risk</v>
      </c>
    </row>
    <row r="1168" spans="1:35" x14ac:dyDescent="0.25">
      <c r="A1168" s="6">
        <v>44267</v>
      </c>
      <c r="B1168" s="3">
        <v>56</v>
      </c>
      <c r="C1168" s="3" t="str">
        <f t="shared" si="270"/>
        <v>Senior</v>
      </c>
      <c r="D1168" s="4">
        <v>36653</v>
      </c>
      <c r="E1168" s="4">
        <f t="shared" si="271"/>
        <v>36653</v>
      </c>
      <c r="F1168" s="3">
        <v>606</v>
      </c>
      <c r="G1168" s="3">
        <f t="shared" si="272"/>
        <v>606</v>
      </c>
      <c r="H1168" s="3" t="str">
        <f t="shared" si="273"/>
        <v>Good</v>
      </c>
      <c r="I1168" s="5" t="s">
        <v>45</v>
      </c>
      <c r="J1168" s="2" t="str">
        <f t="shared" si="274"/>
        <v>Unemployed</v>
      </c>
      <c r="K1168" s="2" t="str">
        <f t="shared" si="275"/>
        <v>Unemployed</v>
      </c>
      <c r="L1168" s="2" t="str">
        <f t="shared" si="276"/>
        <v>Unemployed</v>
      </c>
      <c r="M1168" s="5" t="s">
        <v>29</v>
      </c>
      <c r="N1168" s="2" t="str">
        <f t="shared" si="277"/>
        <v>Bachelor</v>
      </c>
      <c r="O1168" s="2" t="str">
        <f t="shared" si="278"/>
        <v>Bachelor</v>
      </c>
      <c r="P1168" s="4">
        <v>16301</v>
      </c>
      <c r="Q1168" s="4">
        <f t="shared" si="279"/>
        <v>16301</v>
      </c>
      <c r="R1168" s="18">
        <f t="shared" si="280"/>
        <v>0.44473849343846344</v>
      </c>
      <c r="S1168" s="18" t="str">
        <f t="shared" si="281"/>
        <v>Conservative Borrower</v>
      </c>
      <c r="T1168" s="3">
        <v>24</v>
      </c>
      <c r="U1168" s="3">
        <f t="shared" si="282"/>
        <v>24</v>
      </c>
      <c r="V1168" s="5" t="s">
        <v>26</v>
      </c>
      <c r="W1168" s="5" t="s">
        <v>23</v>
      </c>
      <c r="X1168" s="4">
        <v>483</v>
      </c>
      <c r="Y1168" s="18">
        <v>0.34693665400000001</v>
      </c>
      <c r="Z1168" s="5" t="s">
        <v>24</v>
      </c>
      <c r="AA1168" s="3">
        <v>24</v>
      </c>
      <c r="AB1168" s="4">
        <v>1430</v>
      </c>
      <c r="AC1168" s="4">
        <v>3054.416667</v>
      </c>
      <c r="AD1168" s="4" t="str">
        <f t="shared" si="283"/>
        <v>Low Income</v>
      </c>
      <c r="AE1168" s="4">
        <v>116430</v>
      </c>
      <c r="AF1168" s="18">
        <v>0.20935614599999999</v>
      </c>
      <c r="AG1168" s="3">
        <v>0</v>
      </c>
      <c r="AH1168" s="3">
        <v>50</v>
      </c>
      <c r="AI1168" s="2" t="str">
        <f t="shared" si="284"/>
        <v>Medium Risk</v>
      </c>
    </row>
    <row r="1169" spans="1:35" x14ac:dyDescent="0.25">
      <c r="A1169" s="6">
        <v>44268</v>
      </c>
      <c r="B1169" s="3">
        <v>46</v>
      </c>
      <c r="C1169" s="3" t="str">
        <f t="shared" si="270"/>
        <v>Senior</v>
      </c>
      <c r="D1169" s="4">
        <v>39827</v>
      </c>
      <c r="E1169" s="4">
        <f t="shared" si="271"/>
        <v>39827</v>
      </c>
      <c r="F1169" s="3">
        <v>595</v>
      </c>
      <c r="G1169" s="3">
        <f t="shared" si="272"/>
        <v>595</v>
      </c>
      <c r="H1169" s="3" t="str">
        <f t="shared" si="273"/>
        <v>Good</v>
      </c>
      <c r="I1169" s="5" t="s">
        <v>20</v>
      </c>
      <c r="J1169" s="2" t="str">
        <f t="shared" si="274"/>
        <v>Employed</v>
      </c>
      <c r="K1169" s="2" t="str">
        <f t="shared" si="275"/>
        <v>Employed</v>
      </c>
      <c r="L1169" s="2" t="str">
        <f t="shared" si="276"/>
        <v>Employed</v>
      </c>
      <c r="M1169" s="5" t="s">
        <v>25</v>
      </c>
      <c r="N1169" s="2" t="str">
        <f t="shared" si="277"/>
        <v>Associate</v>
      </c>
      <c r="O1169" s="2" t="str">
        <f t="shared" si="278"/>
        <v>Associate</v>
      </c>
      <c r="P1169" s="4">
        <v>25425</v>
      </c>
      <c r="Q1169" s="4">
        <f t="shared" si="279"/>
        <v>25425</v>
      </c>
      <c r="R1169" s="18">
        <f t="shared" si="280"/>
        <v>0.6383860195344867</v>
      </c>
      <c r="S1169" s="18" t="str">
        <f t="shared" si="281"/>
        <v>Moderate Borrower</v>
      </c>
      <c r="T1169" s="3">
        <v>48</v>
      </c>
      <c r="U1169" s="3">
        <f t="shared" si="282"/>
        <v>48</v>
      </c>
      <c r="V1169" s="5" t="s">
        <v>22</v>
      </c>
      <c r="W1169" s="5" t="s">
        <v>30</v>
      </c>
      <c r="X1169" s="4">
        <v>713</v>
      </c>
      <c r="Y1169" s="18">
        <v>0.25832716300000003</v>
      </c>
      <c r="Z1169" s="5" t="s">
        <v>28</v>
      </c>
      <c r="AA1169" s="3">
        <v>13</v>
      </c>
      <c r="AB1169" s="4">
        <v>485</v>
      </c>
      <c r="AC1169" s="4">
        <v>3318.916667</v>
      </c>
      <c r="AD1169" s="4" t="str">
        <f t="shared" si="283"/>
        <v>Low Income</v>
      </c>
      <c r="AE1169" s="4">
        <v>35159</v>
      </c>
      <c r="AF1169" s="18">
        <v>0.17834</v>
      </c>
      <c r="AG1169" s="3">
        <v>0</v>
      </c>
      <c r="AH1169" s="3">
        <v>56</v>
      </c>
      <c r="AI1169" s="2" t="str">
        <f t="shared" si="284"/>
        <v>High Risk</v>
      </c>
    </row>
    <row r="1170" spans="1:35" x14ac:dyDescent="0.25">
      <c r="A1170" s="6">
        <v>44269</v>
      </c>
      <c r="B1170" s="3">
        <v>47</v>
      </c>
      <c r="C1170" s="3" t="str">
        <f t="shared" si="270"/>
        <v>Senior</v>
      </c>
      <c r="D1170" s="4">
        <v>85311</v>
      </c>
      <c r="E1170" s="4">
        <f t="shared" si="271"/>
        <v>85311</v>
      </c>
      <c r="F1170" s="3">
        <v>627</v>
      </c>
      <c r="G1170" s="3">
        <f t="shared" si="272"/>
        <v>627</v>
      </c>
      <c r="H1170" s="3" t="str">
        <f t="shared" si="273"/>
        <v>Good</v>
      </c>
      <c r="I1170" s="5" t="s">
        <v>20</v>
      </c>
      <c r="J1170" s="2" t="str">
        <f t="shared" si="274"/>
        <v>Employed</v>
      </c>
      <c r="K1170" s="2" t="str">
        <f t="shared" si="275"/>
        <v>Employed</v>
      </c>
      <c r="L1170" s="2" t="str">
        <f t="shared" si="276"/>
        <v>Employed</v>
      </c>
      <c r="M1170" s="5" t="s">
        <v>29</v>
      </c>
      <c r="N1170" s="2" t="str">
        <f t="shared" si="277"/>
        <v>Bachelor</v>
      </c>
      <c r="O1170" s="2" t="str">
        <f t="shared" si="278"/>
        <v>Bachelor</v>
      </c>
      <c r="P1170" s="4">
        <v>24072</v>
      </c>
      <c r="Q1170" s="4">
        <f t="shared" si="279"/>
        <v>24072</v>
      </c>
      <c r="R1170" s="18">
        <f t="shared" si="280"/>
        <v>0.28216759855118334</v>
      </c>
      <c r="S1170" s="18" t="str">
        <f t="shared" si="281"/>
        <v>Conservative Borrower</v>
      </c>
      <c r="T1170" s="3">
        <v>60</v>
      </c>
      <c r="U1170" s="3">
        <f t="shared" si="282"/>
        <v>60</v>
      </c>
      <c r="V1170" s="5" t="s">
        <v>26</v>
      </c>
      <c r="W1170" s="5" t="s">
        <v>27</v>
      </c>
      <c r="X1170" s="4">
        <v>1082</v>
      </c>
      <c r="Y1170" s="18">
        <v>0.35000714300000002</v>
      </c>
      <c r="Z1170" s="5" t="s">
        <v>28</v>
      </c>
      <c r="AA1170" s="3">
        <v>16</v>
      </c>
      <c r="AB1170" s="4">
        <v>2597</v>
      </c>
      <c r="AC1170" s="4">
        <v>7109.25</v>
      </c>
      <c r="AD1170" s="4" t="str">
        <f t="shared" si="283"/>
        <v>Medium Income</v>
      </c>
      <c r="AE1170" s="4">
        <v>3238</v>
      </c>
      <c r="AF1170" s="18">
        <v>0.20233257900000001</v>
      </c>
      <c r="AG1170" s="3">
        <v>1</v>
      </c>
      <c r="AH1170" s="3">
        <v>40</v>
      </c>
      <c r="AI1170" s="2" t="str">
        <f t="shared" si="284"/>
        <v>Medium Risk</v>
      </c>
    </row>
    <row r="1171" spans="1:35" x14ac:dyDescent="0.25">
      <c r="A1171" s="6">
        <v>44270</v>
      </c>
      <c r="B1171" s="3">
        <v>50</v>
      </c>
      <c r="C1171" s="3" t="str">
        <f t="shared" si="270"/>
        <v>Senior</v>
      </c>
      <c r="D1171" s="4">
        <v>29683</v>
      </c>
      <c r="E1171" s="4">
        <f t="shared" si="271"/>
        <v>29683</v>
      </c>
      <c r="F1171" s="3">
        <v>642</v>
      </c>
      <c r="G1171" s="3">
        <f t="shared" si="272"/>
        <v>642</v>
      </c>
      <c r="H1171" s="3" t="str">
        <f t="shared" si="273"/>
        <v>Good</v>
      </c>
      <c r="I1171" s="5" t="s">
        <v>52</v>
      </c>
      <c r="J1171" s="2" t="str">
        <f t="shared" si="274"/>
        <v>EMPLOYED</v>
      </c>
      <c r="K1171" s="2" t="str">
        <f t="shared" si="275"/>
        <v>Employed</v>
      </c>
      <c r="L1171" s="2" t="str">
        <f t="shared" si="276"/>
        <v>Employed</v>
      </c>
      <c r="M1171" s="5" t="s">
        <v>29</v>
      </c>
      <c r="N1171" s="2" t="str">
        <f t="shared" si="277"/>
        <v>Bachelor</v>
      </c>
      <c r="O1171" s="2" t="str">
        <f t="shared" si="278"/>
        <v>Bachelor</v>
      </c>
      <c r="P1171" s="4">
        <v>14853</v>
      </c>
      <c r="Q1171" s="4">
        <f t="shared" si="279"/>
        <v>14853</v>
      </c>
      <c r="R1171" s="18">
        <f t="shared" si="280"/>
        <v>0.50038742714685169</v>
      </c>
      <c r="S1171" s="18" t="str">
        <f t="shared" si="281"/>
        <v>Moderate Borrower</v>
      </c>
      <c r="T1171" s="3">
        <v>84</v>
      </c>
      <c r="U1171" s="3">
        <f t="shared" si="282"/>
        <v>84</v>
      </c>
      <c r="V1171" s="5" t="s">
        <v>26</v>
      </c>
      <c r="W1171" s="5" t="s">
        <v>27</v>
      </c>
      <c r="X1171" s="4">
        <v>256</v>
      </c>
      <c r="Y1171" s="18">
        <v>0.23183525199999999</v>
      </c>
      <c r="Z1171" s="5" t="s">
        <v>38</v>
      </c>
      <c r="AA1171" s="3">
        <v>28</v>
      </c>
      <c r="AB1171" s="4">
        <v>8943</v>
      </c>
      <c r="AC1171" s="4">
        <v>2473.583333</v>
      </c>
      <c r="AD1171" s="4" t="str">
        <f t="shared" si="283"/>
        <v>Low Income</v>
      </c>
      <c r="AE1171" s="4">
        <v>7455</v>
      </c>
      <c r="AF1171" s="18">
        <v>0.24032558000000001</v>
      </c>
      <c r="AG1171" s="3">
        <v>0</v>
      </c>
      <c r="AH1171" s="3">
        <v>52</v>
      </c>
      <c r="AI1171" s="2" t="str">
        <f t="shared" si="284"/>
        <v>Medium Risk</v>
      </c>
    </row>
    <row r="1172" spans="1:35" x14ac:dyDescent="0.25">
      <c r="A1172" s="6">
        <v>44271</v>
      </c>
      <c r="B1172" s="3">
        <v>49</v>
      </c>
      <c r="C1172" s="3" t="str">
        <f t="shared" si="270"/>
        <v>Senior</v>
      </c>
      <c r="D1172" s="4">
        <v>48065</v>
      </c>
      <c r="E1172" s="4">
        <f t="shared" si="271"/>
        <v>48065</v>
      </c>
      <c r="F1172" s="3">
        <v>582</v>
      </c>
      <c r="G1172" s="3">
        <f t="shared" si="272"/>
        <v>582</v>
      </c>
      <c r="H1172" s="3" t="str">
        <f t="shared" si="273"/>
        <v>Good</v>
      </c>
      <c r="I1172" s="5" t="s">
        <v>20</v>
      </c>
      <c r="J1172" s="2" t="str">
        <f t="shared" si="274"/>
        <v>Employed</v>
      </c>
      <c r="K1172" s="2" t="str">
        <f t="shared" si="275"/>
        <v>Employed</v>
      </c>
      <c r="L1172" s="2" t="str">
        <f t="shared" si="276"/>
        <v>Employed</v>
      </c>
      <c r="M1172" s="5" t="s">
        <v>29</v>
      </c>
      <c r="N1172" s="2" t="str">
        <f t="shared" si="277"/>
        <v>Bachelor</v>
      </c>
      <c r="O1172" s="2" t="str">
        <f t="shared" si="278"/>
        <v>Bachelor</v>
      </c>
      <c r="P1172" s="4">
        <v>27038</v>
      </c>
      <c r="Q1172" s="4">
        <f t="shared" si="279"/>
        <v>27038</v>
      </c>
      <c r="R1172" s="18">
        <f t="shared" si="280"/>
        <v>0.56252990741703945</v>
      </c>
      <c r="S1172" s="18" t="str">
        <f t="shared" si="281"/>
        <v>Moderate Borrower</v>
      </c>
      <c r="T1172" s="3">
        <v>36</v>
      </c>
      <c r="U1172" s="3">
        <f t="shared" si="282"/>
        <v>36</v>
      </c>
      <c r="V1172" s="5" t="s">
        <v>26</v>
      </c>
      <c r="W1172" s="5" t="s">
        <v>27</v>
      </c>
      <c r="X1172" s="4">
        <v>354</v>
      </c>
      <c r="Y1172" s="18">
        <v>0.10908672799999999</v>
      </c>
      <c r="Z1172" s="5" t="s">
        <v>24</v>
      </c>
      <c r="AA1172" s="3">
        <v>21</v>
      </c>
      <c r="AB1172" s="4">
        <v>1026</v>
      </c>
      <c r="AC1172" s="4">
        <v>4005.416667</v>
      </c>
      <c r="AD1172" s="4" t="str">
        <f t="shared" si="283"/>
        <v>Low Income</v>
      </c>
      <c r="AE1172" s="4">
        <v>6353</v>
      </c>
      <c r="AF1172" s="18">
        <v>0.215509754</v>
      </c>
      <c r="AG1172" s="3">
        <v>0</v>
      </c>
      <c r="AH1172" s="3">
        <v>50</v>
      </c>
      <c r="AI1172" s="2" t="str">
        <f t="shared" si="284"/>
        <v>Medium Risk</v>
      </c>
    </row>
    <row r="1173" spans="1:35" x14ac:dyDescent="0.25">
      <c r="A1173" s="6">
        <v>44272</v>
      </c>
      <c r="B1173" s="3">
        <v>43</v>
      </c>
      <c r="C1173" s="3" t="str">
        <f t="shared" si="270"/>
        <v>Senior</v>
      </c>
      <c r="D1173" s="4">
        <v>82482</v>
      </c>
      <c r="E1173" s="4">
        <f t="shared" si="271"/>
        <v>82482</v>
      </c>
      <c r="F1173" s="3">
        <v>543</v>
      </c>
      <c r="G1173" s="3">
        <f t="shared" si="272"/>
        <v>543</v>
      </c>
      <c r="H1173" s="3" t="str">
        <f t="shared" si="273"/>
        <v>Fair</v>
      </c>
      <c r="I1173" s="5" t="s">
        <v>20</v>
      </c>
      <c r="J1173" s="2" t="str">
        <f t="shared" si="274"/>
        <v>Employed</v>
      </c>
      <c r="K1173" s="2" t="str">
        <f t="shared" si="275"/>
        <v>Employed</v>
      </c>
      <c r="L1173" s="2" t="str">
        <f t="shared" si="276"/>
        <v>Employed</v>
      </c>
      <c r="M1173" s="5" t="s">
        <v>41</v>
      </c>
      <c r="N1173" s="2" t="str">
        <f t="shared" si="277"/>
        <v>Doctorate</v>
      </c>
      <c r="O1173" s="2" t="str">
        <f t="shared" si="278"/>
        <v>Doctorate</v>
      </c>
      <c r="P1173" s="4">
        <v>10548</v>
      </c>
      <c r="Q1173" s="4">
        <f t="shared" si="279"/>
        <v>10548</v>
      </c>
      <c r="R1173" s="18">
        <f t="shared" si="280"/>
        <v>0.12788244707936278</v>
      </c>
      <c r="S1173" s="18" t="str">
        <f t="shared" si="281"/>
        <v>Conservative Borrower</v>
      </c>
      <c r="T1173" s="3">
        <v>48</v>
      </c>
      <c r="U1173" s="3">
        <f t="shared" si="282"/>
        <v>48</v>
      </c>
      <c r="V1173" s="5" t="s">
        <v>26</v>
      </c>
      <c r="W1173" s="5" t="s">
        <v>34</v>
      </c>
      <c r="X1173" s="4">
        <v>414</v>
      </c>
      <c r="Y1173" s="18">
        <v>0.14522501099999999</v>
      </c>
      <c r="Z1173" s="5" t="s">
        <v>28</v>
      </c>
      <c r="AA1173" s="3">
        <v>28</v>
      </c>
      <c r="AB1173" s="4">
        <v>1873</v>
      </c>
      <c r="AC1173" s="4">
        <v>6873.5</v>
      </c>
      <c r="AD1173" s="4" t="str">
        <f t="shared" si="283"/>
        <v>Medium Income</v>
      </c>
      <c r="AE1173" s="4">
        <v>10909</v>
      </c>
      <c r="AF1173" s="18">
        <v>0.25493909300000001</v>
      </c>
      <c r="AG1173" s="3">
        <v>1</v>
      </c>
      <c r="AH1173" s="3">
        <v>40</v>
      </c>
      <c r="AI1173" s="2" t="str">
        <f t="shared" si="284"/>
        <v>Medium Risk</v>
      </c>
    </row>
    <row r="1174" spans="1:35" x14ac:dyDescent="0.25">
      <c r="A1174" s="6">
        <v>44273</v>
      </c>
      <c r="B1174" s="3">
        <v>41</v>
      </c>
      <c r="C1174" s="3" t="str">
        <f t="shared" si="270"/>
        <v>Senior</v>
      </c>
      <c r="D1174" s="4">
        <v>43855</v>
      </c>
      <c r="E1174" s="4">
        <f t="shared" si="271"/>
        <v>43855</v>
      </c>
      <c r="G1174" s="3">
        <f t="shared" si="272"/>
        <v>573.55555555555554</v>
      </c>
      <c r="H1174" s="3" t="str">
        <f t="shared" si="273"/>
        <v>Good</v>
      </c>
      <c r="J1174" s="2" t="str">
        <f t="shared" si="274"/>
        <v/>
      </c>
      <c r="K1174" s="2" t="str">
        <f t="shared" si="275"/>
        <v/>
      </c>
      <c r="L1174" s="2" t="str">
        <f t="shared" si="276"/>
        <v>Employed</v>
      </c>
      <c r="M1174" s="5" t="s">
        <v>29</v>
      </c>
      <c r="N1174" s="2" t="str">
        <f t="shared" si="277"/>
        <v>Bachelor</v>
      </c>
      <c r="O1174" s="2" t="str">
        <f t="shared" si="278"/>
        <v>Bachelor</v>
      </c>
      <c r="P1174" s="4">
        <v>21592</v>
      </c>
      <c r="Q1174" s="4">
        <f t="shared" si="279"/>
        <v>21592</v>
      </c>
      <c r="R1174" s="18">
        <f t="shared" si="280"/>
        <v>0.49234978907764221</v>
      </c>
      <c r="S1174" s="18" t="str">
        <f t="shared" si="281"/>
        <v>Conservative Borrower</v>
      </c>
      <c r="T1174" s="3">
        <v>60</v>
      </c>
      <c r="U1174" s="3">
        <f t="shared" si="282"/>
        <v>60</v>
      </c>
      <c r="V1174" s="5" t="s">
        <v>26</v>
      </c>
      <c r="W1174" s="5" t="s">
        <v>27</v>
      </c>
      <c r="X1174" s="4">
        <v>287</v>
      </c>
      <c r="Y1174" s="18">
        <v>0.32396258900000002</v>
      </c>
      <c r="Z1174" s="5" t="s">
        <v>38</v>
      </c>
      <c r="AA1174" s="3">
        <v>28</v>
      </c>
      <c r="AB1174" s="4">
        <v>2855</v>
      </c>
      <c r="AC1174" s="4">
        <v>3654.583333</v>
      </c>
      <c r="AD1174" s="4" t="str">
        <f t="shared" si="283"/>
        <v>Low Income</v>
      </c>
      <c r="AE1174" s="4">
        <v>8746</v>
      </c>
      <c r="AF1174" s="18">
        <v>0.250663205</v>
      </c>
      <c r="AG1174" s="3">
        <v>0</v>
      </c>
      <c r="AH1174" s="3">
        <v>55</v>
      </c>
      <c r="AI1174" s="2" t="str">
        <f t="shared" si="284"/>
        <v>High Risk</v>
      </c>
    </row>
    <row r="1175" spans="1:35" x14ac:dyDescent="0.25">
      <c r="A1175" s="6">
        <v>44274</v>
      </c>
      <c r="B1175" s="3">
        <v>39</v>
      </c>
      <c r="C1175" s="3" t="str">
        <f t="shared" si="270"/>
        <v>Mid</v>
      </c>
      <c r="D1175" s="4">
        <v>27876</v>
      </c>
      <c r="E1175" s="4">
        <f t="shared" si="271"/>
        <v>27876</v>
      </c>
      <c r="F1175" s="3">
        <v>569</v>
      </c>
      <c r="G1175" s="3">
        <f t="shared" si="272"/>
        <v>569</v>
      </c>
      <c r="H1175" s="3" t="str">
        <f t="shared" si="273"/>
        <v>Good</v>
      </c>
      <c r="I1175" s="5" t="s">
        <v>20</v>
      </c>
      <c r="J1175" s="2" t="str">
        <f t="shared" si="274"/>
        <v>Employed</v>
      </c>
      <c r="K1175" s="2" t="str">
        <f t="shared" si="275"/>
        <v>Employed</v>
      </c>
      <c r="L1175" s="2" t="str">
        <f t="shared" si="276"/>
        <v>Employed</v>
      </c>
      <c r="M1175" s="5" t="s">
        <v>41</v>
      </c>
      <c r="N1175" s="2" t="str">
        <f t="shared" si="277"/>
        <v>Doctorate</v>
      </c>
      <c r="O1175" s="2" t="str">
        <f t="shared" si="278"/>
        <v>Doctorate</v>
      </c>
      <c r="P1175" s="4">
        <v>19584</v>
      </c>
      <c r="Q1175" s="4">
        <f t="shared" si="279"/>
        <v>19584</v>
      </c>
      <c r="R1175" s="18">
        <f t="shared" si="280"/>
        <v>0.70253981919931119</v>
      </c>
      <c r="S1175" s="18" t="str">
        <f t="shared" si="281"/>
        <v>Moderate Borrower</v>
      </c>
      <c r="T1175" s="3">
        <v>36</v>
      </c>
      <c r="U1175" s="3">
        <f t="shared" si="282"/>
        <v>36</v>
      </c>
      <c r="V1175" s="5" t="s">
        <v>26</v>
      </c>
      <c r="W1175" s="5" t="s">
        <v>30</v>
      </c>
      <c r="X1175" s="4">
        <v>601</v>
      </c>
      <c r="Y1175" s="18">
        <v>3.3302786000000001E-2</v>
      </c>
      <c r="Z1175" s="5" t="s">
        <v>24</v>
      </c>
      <c r="AA1175" s="3">
        <v>19</v>
      </c>
      <c r="AB1175" s="4">
        <v>268</v>
      </c>
      <c r="AC1175" s="4">
        <v>2323</v>
      </c>
      <c r="AD1175" s="4" t="str">
        <f t="shared" si="283"/>
        <v>Low Income</v>
      </c>
      <c r="AE1175" s="4">
        <v>543957</v>
      </c>
      <c r="AF1175" s="18">
        <v>0.23651933</v>
      </c>
      <c r="AG1175" s="3">
        <v>1</v>
      </c>
      <c r="AH1175" s="3">
        <v>35.200000000000003</v>
      </c>
      <c r="AI1175" s="2" t="str">
        <f t="shared" si="284"/>
        <v>Low Risk</v>
      </c>
    </row>
    <row r="1176" spans="1:35" x14ac:dyDescent="0.25">
      <c r="A1176" s="6">
        <v>44275</v>
      </c>
      <c r="B1176" s="3">
        <v>30</v>
      </c>
      <c r="C1176" s="3" t="str">
        <f t="shared" si="270"/>
        <v>Mid</v>
      </c>
      <c r="D1176" s="4">
        <v>28772</v>
      </c>
      <c r="E1176" s="4">
        <f t="shared" si="271"/>
        <v>28772</v>
      </c>
      <c r="F1176" s="3">
        <v>619</v>
      </c>
      <c r="G1176" s="3">
        <f t="shared" si="272"/>
        <v>619</v>
      </c>
      <c r="H1176" s="3" t="str">
        <f t="shared" si="273"/>
        <v>Good</v>
      </c>
      <c r="I1176" s="5" t="s">
        <v>20</v>
      </c>
      <c r="J1176" s="2" t="str">
        <f t="shared" si="274"/>
        <v>Employed</v>
      </c>
      <c r="K1176" s="2" t="str">
        <f t="shared" si="275"/>
        <v>Employed</v>
      </c>
      <c r="L1176" s="2" t="str">
        <f t="shared" si="276"/>
        <v>Employed</v>
      </c>
      <c r="M1176" s="5" t="s">
        <v>29</v>
      </c>
      <c r="N1176" s="2" t="str">
        <f t="shared" si="277"/>
        <v>Bachelor</v>
      </c>
      <c r="O1176" s="2" t="str">
        <f t="shared" si="278"/>
        <v>Bachelor</v>
      </c>
      <c r="Q1176" s="4">
        <f t="shared" si="279"/>
        <v>24695.307531380753</v>
      </c>
      <c r="R1176" s="18">
        <f t="shared" si="280"/>
        <v>0.85831042441890559</v>
      </c>
      <c r="S1176" s="18" t="str">
        <f t="shared" si="281"/>
        <v>Moderate Borrower</v>
      </c>
      <c r="T1176" s="3">
        <v>36</v>
      </c>
      <c r="U1176" s="3">
        <f t="shared" si="282"/>
        <v>36</v>
      </c>
      <c r="V1176" s="5" t="s">
        <v>22</v>
      </c>
      <c r="W1176" s="5" t="s">
        <v>30</v>
      </c>
      <c r="X1176" s="4">
        <v>331</v>
      </c>
      <c r="Y1176" s="18">
        <v>0.34736822000000001</v>
      </c>
      <c r="Z1176" s="5" t="s">
        <v>24</v>
      </c>
      <c r="AA1176" s="3">
        <v>29</v>
      </c>
      <c r="AB1176" s="4">
        <v>4630</v>
      </c>
      <c r="AC1176" s="4">
        <v>2397.666667</v>
      </c>
      <c r="AD1176" s="4" t="str">
        <f t="shared" si="283"/>
        <v>Low Income</v>
      </c>
      <c r="AE1176" s="4">
        <v>253596</v>
      </c>
      <c r="AF1176" s="18">
        <v>0.205129166</v>
      </c>
      <c r="AG1176" s="3">
        <v>0</v>
      </c>
      <c r="AH1176" s="3">
        <v>48</v>
      </c>
      <c r="AI1176" s="2" t="str">
        <f t="shared" si="284"/>
        <v>Medium Risk</v>
      </c>
    </row>
    <row r="1177" spans="1:35" x14ac:dyDescent="0.25">
      <c r="A1177" s="6">
        <v>44276</v>
      </c>
      <c r="B1177" s="3">
        <v>36</v>
      </c>
      <c r="C1177" s="3" t="str">
        <f t="shared" si="270"/>
        <v>Mid</v>
      </c>
      <c r="D1177" s="4">
        <v>39234</v>
      </c>
      <c r="E1177" s="4">
        <f t="shared" si="271"/>
        <v>39234</v>
      </c>
      <c r="F1177" s="3">
        <v>593</v>
      </c>
      <c r="G1177" s="3">
        <f t="shared" si="272"/>
        <v>593</v>
      </c>
      <c r="H1177" s="3" t="str">
        <f t="shared" si="273"/>
        <v>Good</v>
      </c>
      <c r="I1177" s="5" t="s">
        <v>20</v>
      </c>
      <c r="J1177" s="2" t="str">
        <f t="shared" si="274"/>
        <v>Employed</v>
      </c>
      <c r="K1177" s="2" t="str">
        <f t="shared" si="275"/>
        <v>Employed</v>
      </c>
      <c r="L1177" s="2" t="str">
        <f t="shared" si="276"/>
        <v>Employed</v>
      </c>
      <c r="M1177" s="5" t="s">
        <v>29</v>
      </c>
      <c r="N1177" s="2" t="str">
        <f t="shared" si="277"/>
        <v>Bachelor</v>
      </c>
      <c r="O1177" s="2" t="str">
        <f t="shared" si="278"/>
        <v>Bachelor</v>
      </c>
      <c r="P1177" s="4">
        <v>15505</v>
      </c>
      <c r="Q1177" s="4">
        <f t="shared" si="279"/>
        <v>15505</v>
      </c>
      <c r="R1177" s="18">
        <f t="shared" si="280"/>
        <v>0.39519294489473417</v>
      </c>
      <c r="S1177" s="18" t="str">
        <f t="shared" si="281"/>
        <v>Conservative Borrower</v>
      </c>
      <c r="T1177" s="3">
        <v>12</v>
      </c>
      <c r="U1177" s="3">
        <f t="shared" si="282"/>
        <v>12</v>
      </c>
      <c r="V1177" s="5" t="s">
        <v>22</v>
      </c>
      <c r="W1177" s="5" t="s">
        <v>23</v>
      </c>
      <c r="X1177" s="4">
        <v>272</v>
      </c>
      <c r="Y1177" s="18">
        <v>0.262196498</v>
      </c>
      <c r="Z1177" s="5" t="s">
        <v>34</v>
      </c>
      <c r="AA1177" s="3">
        <v>22</v>
      </c>
      <c r="AB1177" s="4">
        <v>6258</v>
      </c>
      <c r="AC1177" s="4">
        <v>3269.5</v>
      </c>
      <c r="AD1177" s="4" t="str">
        <f t="shared" si="283"/>
        <v>Low Income</v>
      </c>
      <c r="AE1177" s="4">
        <v>5560</v>
      </c>
      <c r="AF1177" s="18">
        <v>0.15072851300000001</v>
      </c>
      <c r="AG1177" s="3">
        <v>0</v>
      </c>
      <c r="AH1177" s="3">
        <v>58</v>
      </c>
      <c r="AI1177" s="2" t="str">
        <f t="shared" si="284"/>
        <v>High Risk</v>
      </c>
    </row>
    <row r="1178" spans="1:35" x14ac:dyDescent="0.25">
      <c r="A1178" s="6">
        <v>44277</v>
      </c>
      <c r="B1178" s="3">
        <v>19</v>
      </c>
      <c r="C1178" s="3" t="str">
        <f t="shared" si="270"/>
        <v>Young</v>
      </c>
      <c r="D1178" s="4">
        <v>22831</v>
      </c>
      <c r="E1178" s="4">
        <f t="shared" si="271"/>
        <v>22831</v>
      </c>
      <c r="F1178" s="3">
        <v>489</v>
      </c>
      <c r="G1178" s="3">
        <f t="shared" si="272"/>
        <v>489</v>
      </c>
      <c r="H1178" s="3" t="str">
        <f t="shared" si="273"/>
        <v>Fair</v>
      </c>
      <c r="I1178" s="5" t="s">
        <v>20</v>
      </c>
      <c r="J1178" s="2" t="str">
        <f t="shared" si="274"/>
        <v>Employed</v>
      </c>
      <c r="K1178" s="2" t="str">
        <f t="shared" si="275"/>
        <v>Employed</v>
      </c>
      <c r="L1178" s="2" t="str">
        <f t="shared" si="276"/>
        <v>Employed</v>
      </c>
      <c r="M1178" s="5" t="s">
        <v>25</v>
      </c>
      <c r="N1178" s="2" t="str">
        <f t="shared" si="277"/>
        <v>Associate</v>
      </c>
      <c r="O1178" s="2" t="str">
        <f t="shared" si="278"/>
        <v>Associate</v>
      </c>
      <c r="P1178" s="4">
        <v>24478</v>
      </c>
      <c r="Q1178" s="4">
        <f t="shared" si="279"/>
        <v>24478</v>
      </c>
      <c r="R1178" s="18">
        <f t="shared" si="280"/>
        <v>1.0721387587052691</v>
      </c>
      <c r="S1178" s="18" t="str">
        <f t="shared" si="281"/>
        <v>Aggressive Borrower</v>
      </c>
      <c r="T1178" s="3">
        <v>60</v>
      </c>
      <c r="U1178" s="3">
        <f t="shared" si="282"/>
        <v>60</v>
      </c>
      <c r="V1178" s="5" t="s">
        <v>26</v>
      </c>
      <c r="W1178" s="5" t="s">
        <v>30</v>
      </c>
      <c r="X1178" s="4">
        <v>411</v>
      </c>
      <c r="Y1178" s="18">
        <v>0.271470084</v>
      </c>
      <c r="Z1178" s="5" t="s">
        <v>31</v>
      </c>
      <c r="AA1178" s="3">
        <v>26</v>
      </c>
      <c r="AB1178" s="4">
        <v>5144</v>
      </c>
      <c r="AC1178" s="4">
        <v>1902.583333</v>
      </c>
      <c r="AD1178" s="4" t="str">
        <f t="shared" si="283"/>
        <v>Low Income</v>
      </c>
      <c r="AE1178" s="4">
        <v>166774</v>
      </c>
      <c r="AF1178" s="18">
        <v>0.27126588299999999</v>
      </c>
      <c r="AG1178" s="3">
        <v>0</v>
      </c>
      <c r="AH1178" s="3">
        <v>61</v>
      </c>
      <c r="AI1178" s="2" t="str">
        <f t="shared" si="284"/>
        <v>High Risk</v>
      </c>
    </row>
    <row r="1179" spans="1:35" x14ac:dyDescent="0.25">
      <c r="A1179" s="6">
        <v>44278</v>
      </c>
      <c r="B1179" s="3">
        <v>38</v>
      </c>
      <c r="C1179" s="3" t="str">
        <f t="shared" si="270"/>
        <v>Mid</v>
      </c>
      <c r="D1179" s="4">
        <v>17777</v>
      </c>
      <c r="E1179" s="4">
        <f t="shared" si="271"/>
        <v>17777</v>
      </c>
      <c r="F1179" s="3">
        <v>550</v>
      </c>
      <c r="G1179" s="3">
        <f t="shared" si="272"/>
        <v>550</v>
      </c>
      <c r="H1179" s="3" t="str">
        <f t="shared" si="273"/>
        <v>Good</v>
      </c>
      <c r="I1179" s="5" t="s">
        <v>20</v>
      </c>
      <c r="J1179" s="2" t="str">
        <f t="shared" si="274"/>
        <v>Employed</v>
      </c>
      <c r="K1179" s="2" t="str">
        <f t="shared" si="275"/>
        <v>Employed</v>
      </c>
      <c r="L1179" s="2" t="str">
        <f t="shared" si="276"/>
        <v>Employed</v>
      </c>
      <c r="M1179" s="5" t="s">
        <v>29</v>
      </c>
      <c r="N1179" s="2" t="str">
        <f t="shared" si="277"/>
        <v>Bachelor</v>
      </c>
      <c r="O1179" s="2" t="str">
        <f t="shared" si="278"/>
        <v>Bachelor</v>
      </c>
      <c r="P1179" s="4">
        <v>35197</v>
      </c>
      <c r="Q1179" s="4">
        <f t="shared" si="279"/>
        <v>35197</v>
      </c>
      <c r="R1179" s="18">
        <f t="shared" si="280"/>
        <v>1.9799178714068741</v>
      </c>
      <c r="S1179" s="18" t="str">
        <f t="shared" si="281"/>
        <v>Aggressive Borrower</v>
      </c>
      <c r="T1179" s="3">
        <v>48</v>
      </c>
      <c r="U1179" s="3">
        <f t="shared" si="282"/>
        <v>48</v>
      </c>
      <c r="V1179" s="5" t="s">
        <v>22</v>
      </c>
      <c r="W1179" s="5" t="s">
        <v>34</v>
      </c>
      <c r="X1179" s="4">
        <v>693</v>
      </c>
      <c r="Y1179" s="18">
        <v>0.19931987600000001</v>
      </c>
      <c r="Z1179" s="5" t="s">
        <v>24</v>
      </c>
      <c r="AA1179" s="3">
        <v>23</v>
      </c>
      <c r="AB1179" s="4">
        <v>5884</v>
      </c>
      <c r="AC1179" s="4">
        <v>1481.416667</v>
      </c>
      <c r="AD1179" s="4" t="str">
        <f t="shared" si="283"/>
        <v>Low Income</v>
      </c>
      <c r="AE1179" s="4">
        <v>4091</v>
      </c>
      <c r="AF1179" s="18">
        <v>0.23349455599999999</v>
      </c>
      <c r="AG1179" s="3">
        <v>0</v>
      </c>
      <c r="AH1179" s="3">
        <v>53</v>
      </c>
      <c r="AI1179" s="2" t="str">
        <f t="shared" si="284"/>
        <v>Medium Risk</v>
      </c>
    </row>
    <row r="1180" spans="1:35" x14ac:dyDescent="0.25">
      <c r="A1180" s="6">
        <v>44279</v>
      </c>
      <c r="B1180" s="3">
        <v>28</v>
      </c>
      <c r="C1180" s="3" t="str">
        <f t="shared" si="270"/>
        <v>Mid</v>
      </c>
      <c r="E1180" s="4">
        <f t="shared" si="271"/>
        <v>30708</v>
      </c>
      <c r="F1180" s="3">
        <v>610</v>
      </c>
      <c r="G1180" s="3">
        <f t="shared" si="272"/>
        <v>610</v>
      </c>
      <c r="H1180" s="3" t="str">
        <f t="shared" si="273"/>
        <v>Good</v>
      </c>
      <c r="I1180" s="5" t="s">
        <v>20</v>
      </c>
      <c r="J1180" s="2" t="str">
        <f t="shared" si="274"/>
        <v>Employed</v>
      </c>
      <c r="K1180" s="2" t="str">
        <f t="shared" si="275"/>
        <v>Employed</v>
      </c>
      <c r="L1180" s="2" t="str">
        <f t="shared" si="276"/>
        <v>Employed</v>
      </c>
      <c r="M1180" s="5" t="s">
        <v>29</v>
      </c>
      <c r="N1180" s="2" t="str">
        <f t="shared" si="277"/>
        <v>Bachelor</v>
      </c>
      <c r="O1180" s="2" t="str">
        <f t="shared" si="278"/>
        <v>Bachelor</v>
      </c>
      <c r="P1180" s="4">
        <v>25160</v>
      </c>
      <c r="Q1180" s="4">
        <f t="shared" si="279"/>
        <v>25160</v>
      </c>
      <c r="R1180" s="18">
        <f t="shared" si="280"/>
        <v>0.81933046763058481</v>
      </c>
      <c r="S1180" s="18" t="str">
        <f t="shared" si="281"/>
        <v>Moderate Borrower</v>
      </c>
      <c r="U1180" s="3">
        <f t="shared" si="282"/>
        <v>53.018181818181816</v>
      </c>
      <c r="V1180" s="5" t="s">
        <v>35</v>
      </c>
      <c r="W1180" s="5" t="s">
        <v>27</v>
      </c>
      <c r="X1180" s="4">
        <v>462</v>
      </c>
      <c r="Y1180" s="18">
        <v>0.30750920300000001</v>
      </c>
      <c r="Z1180" s="5" t="s">
        <v>28</v>
      </c>
      <c r="AA1180" s="3">
        <v>29</v>
      </c>
      <c r="AB1180" s="4">
        <v>4746</v>
      </c>
      <c r="AC1180" s="4">
        <v>2559</v>
      </c>
      <c r="AD1180" s="4" t="str">
        <f t="shared" si="283"/>
        <v>Low Income</v>
      </c>
      <c r="AE1180" s="4">
        <v>25112</v>
      </c>
      <c r="AF1180" s="18">
        <v>0.25379848799999999</v>
      </c>
      <c r="AG1180" s="3">
        <v>0</v>
      </c>
      <c r="AH1180" s="3">
        <v>51</v>
      </c>
      <c r="AI1180" s="2" t="str">
        <f t="shared" si="284"/>
        <v>Medium Risk</v>
      </c>
    </row>
    <row r="1181" spans="1:35" x14ac:dyDescent="0.25">
      <c r="A1181" s="6">
        <v>44280</v>
      </c>
      <c r="B1181" s="3">
        <v>26</v>
      </c>
      <c r="C1181" s="3" t="str">
        <f t="shared" si="270"/>
        <v>Mid</v>
      </c>
      <c r="D1181" s="4">
        <v>23152</v>
      </c>
      <c r="E1181" s="4">
        <f t="shared" si="271"/>
        <v>23152</v>
      </c>
      <c r="F1181" s="3">
        <v>414</v>
      </c>
      <c r="G1181" s="3">
        <f t="shared" si="272"/>
        <v>414</v>
      </c>
      <c r="H1181" s="3" t="str">
        <f t="shared" si="273"/>
        <v>Poor</v>
      </c>
      <c r="I1181" s="5" t="s">
        <v>20</v>
      </c>
      <c r="J1181" s="2" t="str">
        <f t="shared" si="274"/>
        <v>Employed</v>
      </c>
      <c r="K1181" s="2" t="str">
        <f t="shared" si="275"/>
        <v>Employed</v>
      </c>
      <c r="L1181" s="2" t="str">
        <f t="shared" si="276"/>
        <v>Employed</v>
      </c>
      <c r="M1181" s="5" t="s">
        <v>29</v>
      </c>
      <c r="N1181" s="2" t="str">
        <f t="shared" si="277"/>
        <v>Bachelor</v>
      </c>
      <c r="O1181" s="2" t="str">
        <f t="shared" si="278"/>
        <v>Bachelor</v>
      </c>
      <c r="P1181" s="4">
        <v>10113</v>
      </c>
      <c r="Q1181" s="4">
        <f t="shared" si="279"/>
        <v>10113</v>
      </c>
      <c r="R1181" s="18">
        <f t="shared" si="280"/>
        <v>0.43680891499654456</v>
      </c>
      <c r="S1181" s="18" t="str">
        <f t="shared" si="281"/>
        <v>Conservative Borrower</v>
      </c>
      <c r="T1181" s="3">
        <v>36</v>
      </c>
      <c r="U1181" s="3">
        <f t="shared" si="282"/>
        <v>36</v>
      </c>
      <c r="V1181" s="5" t="s">
        <v>26</v>
      </c>
      <c r="W1181" s="5" t="s">
        <v>27</v>
      </c>
      <c r="X1181" s="4">
        <v>394</v>
      </c>
      <c r="Y1181" s="18">
        <v>0.223937786</v>
      </c>
      <c r="Z1181" s="5" t="s">
        <v>28</v>
      </c>
      <c r="AA1181" s="3">
        <v>30</v>
      </c>
      <c r="AB1181" s="4">
        <v>1035</v>
      </c>
      <c r="AC1181" s="4">
        <v>1929.333333</v>
      </c>
      <c r="AD1181" s="4" t="str">
        <f t="shared" si="283"/>
        <v>Low Income</v>
      </c>
      <c r="AE1181" s="4">
        <v>9773</v>
      </c>
      <c r="AF1181" s="18">
        <v>0.27140364099999997</v>
      </c>
      <c r="AG1181" s="3">
        <v>0</v>
      </c>
      <c r="AH1181" s="3">
        <v>54</v>
      </c>
      <c r="AI1181" s="2" t="str">
        <f t="shared" si="284"/>
        <v>Medium Risk</v>
      </c>
    </row>
    <row r="1182" spans="1:35" x14ac:dyDescent="0.25">
      <c r="A1182" s="6">
        <v>44281</v>
      </c>
      <c r="B1182" s="3">
        <v>42</v>
      </c>
      <c r="C1182" s="3" t="str">
        <f t="shared" si="270"/>
        <v>Senior</v>
      </c>
      <c r="D1182" s="4">
        <v>63580</v>
      </c>
      <c r="E1182" s="4">
        <f t="shared" si="271"/>
        <v>63580</v>
      </c>
      <c r="F1182" s="3">
        <v>609</v>
      </c>
      <c r="G1182" s="3">
        <f t="shared" si="272"/>
        <v>609</v>
      </c>
      <c r="H1182" s="3" t="str">
        <f t="shared" si="273"/>
        <v>Good</v>
      </c>
      <c r="I1182" s="5" t="s">
        <v>33</v>
      </c>
      <c r="J1182" s="2" t="str">
        <f t="shared" si="274"/>
        <v>Self-Employed</v>
      </c>
      <c r="K1182" s="2" t="str">
        <f t="shared" si="275"/>
        <v>Self-Employed</v>
      </c>
      <c r="L1182" s="2" t="str">
        <f t="shared" si="276"/>
        <v>Self-Employed</v>
      </c>
      <c r="N1182" s="2" t="str">
        <f t="shared" si="277"/>
        <v/>
      </c>
      <c r="O1182" s="2" t="str">
        <f t="shared" si="278"/>
        <v>Bachelor</v>
      </c>
      <c r="P1182" s="4">
        <v>40097</v>
      </c>
      <c r="Q1182" s="4">
        <f t="shared" si="279"/>
        <v>40097</v>
      </c>
      <c r="R1182" s="18">
        <f t="shared" si="280"/>
        <v>0.63065429380308269</v>
      </c>
      <c r="S1182" s="18" t="str">
        <f t="shared" si="281"/>
        <v>Moderate Borrower</v>
      </c>
      <c r="T1182" s="3">
        <v>36</v>
      </c>
      <c r="U1182" s="3">
        <f t="shared" si="282"/>
        <v>36</v>
      </c>
      <c r="V1182" s="5" t="s">
        <v>22</v>
      </c>
      <c r="W1182" s="5" t="s">
        <v>23</v>
      </c>
      <c r="X1182" s="4">
        <v>265</v>
      </c>
      <c r="Y1182" s="18">
        <v>0.27203071400000001</v>
      </c>
      <c r="Z1182" s="5" t="s">
        <v>31</v>
      </c>
      <c r="AA1182" s="3">
        <v>28</v>
      </c>
      <c r="AB1182" s="4">
        <v>2561</v>
      </c>
      <c r="AC1182" s="4">
        <v>5298.3333329999996</v>
      </c>
      <c r="AD1182" s="4" t="str">
        <f t="shared" si="283"/>
        <v>Medium Income</v>
      </c>
      <c r="AE1182" s="4">
        <v>177322</v>
      </c>
      <c r="AF1182" s="18">
        <v>0.20405496300000001</v>
      </c>
      <c r="AG1182" s="3">
        <v>1</v>
      </c>
      <c r="AH1182" s="3">
        <v>37.6</v>
      </c>
      <c r="AI1182" s="2" t="str">
        <f t="shared" si="284"/>
        <v>Low Risk</v>
      </c>
    </row>
    <row r="1183" spans="1:35" x14ac:dyDescent="0.25">
      <c r="A1183" s="6">
        <v>44282</v>
      </c>
      <c r="B1183" s="3">
        <v>56</v>
      </c>
      <c r="C1183" s="3" t="str">
        <f t="shared" si="270"/>
        <v>Senior</v>
      </c>
      <c r="D1183" s="4">
        <v>22266</v>
      </c>
      <c r="E1183" s="4">
        <f t="shared" si="271"/>
        <v>22266</v>
      </c>
      <c r="F1183" s="3">
        <v>594</v>
      </c>
      <c r="G1183" s="3">
        <f t="shared" si="272"/>
        <v>594</v>
      </c>
      <c r="H1183" s="3" t="str">
        <f t="shared" si="273"/>
        <v>Good</v>
      </c>
      <c r="I1183" s="5" t="s">
        <v>33</v>
      </c>
      <c r="J1183" s="2" t="str">
        <f t="shared" si="274"/>
        <v>Self-Employed</v>
      </c>
      <c r="K1183" s="2" t="str">
        <f t="shared" si="275"/>
        <v>Self-Employed</v>
      </c>
      <c r="L1183" s="2" t="str">
        <f t="shared" si="276"/>
        <v>Self-Employed</v>
      </c>
      <c r="M1183" s="5" t="s">
        <v>21</v>
      </c>
      <c r="N1183" s="2" t="str">
        <f t="shared" si="277"/>
        <v>Master</v>
      </c>
      <c r="O1183" s="2" t="str">
        <f t="shared" si="278"/>
        <v>Master</v>
      </c>
      <c r="P1183" s="4">
        <v>31591</v>
      </c>
      <c r="Q1183" s="4">
        <f t="shared" si="279"/>
        <v>31591</v>
      </c>
      <c r="R1183" s="18">
        <f t="shared" si="280"/>
        <v>1.4187999640707805</v>
      </c>
      <c r="S1183" s="18" t="str">
        <f t="shared" si="281"/>
        <v>Aggressive Borrower</v>
      </c>
      <c r="T1183" s="3">
        <v>72</v>
      </c>
      <c r="U1183" s="3">
        <f t="shared" si="282"/>
        <v>72</v>
      </c>
      <c r="V1183" s="5" t="s">
        <v>26</v>
      </c>
      <c r="W1183" s="5" t="s">
        <v>30</v>
      </c>
      <c r="X1183" s="4">
        <v>521</v>
      </c>
      <c r="Y1183" s="18">
        <v>0.124806782</v>
      </c>
      <c r="Z1183" s="5" t="s">
        <v>38</v>
      </c>
      <c r="AA1183" s="3">
        <v>27</v>
      </c>
      <c r="AB1183" s="4">
        <v>2547</v>
      </c>
      <c r="AC1183" s="4">
        <v>1855.5</v>
      </c>
      <c r="AD1183" s="4" t="str">
        <f t="shared" si="283"/>
        <v>Low Income</v>
      </c>
      <c r="AE1183" s="4">
        <v>68969</v>
      </c>
      <c r="AF1183" s="18">
        <v>0.23658449500000001</v>
      </c>
      <c r="AG1183" s="3">
        <v>0</v>
      </c>
      <c r="AH1183" s="3">
        <v>52</v>
      </c>
      <c r="AI1183" s="2" t="str">
        <f t="shared" si="284"/>
        <v>Medium Risk</v>
      </c>
    </row>
    <row r="1184" spans="1:35" x14ac:dyDescent="0.25">
      <c r="A1184" s="6">
        <v>44283</v>
      </c>
      <c r="B1184" s="3">
        <v>51</v>
      </c>
      <c r="C1184" s="3" t="str">
        <f t="shared" si="270"/>
        <v>Senior</v>
      </c>
      <c r="D1184" s="4">
        <v>119667</v>
      </c>
      <c r="E1184" s="4">
        <f t="shared" si="271"/>
        <v>119667</v>
      </c>
      <c r="F1184" s="3">
        <v>531</v>
      </c>
      <c r="G1184" s="3">
        <f t="shared" si="272"/>
        <v>531</v>
      </c>
      <c r="H1184" s="3" t="str">
        <f t="shared" si="273"/>
        <v>Fair</v>
      </c>
      <c r="I1184" s="5" t="s">
        <v>20</v>
      </c>
      <c r="J1184" s="2" t="str">
        <f t="shared" si="274"/>
        <v>Employed</v>
      </c>
      <c r="K1184" s="2" t="str">
        <f t="shared" si="275"/>
        <v>Employed</v>
      </c>
      <c r="L1184" s="2" t="str">
        <f t="shared" si="276"/>
        <v>Employed</v>
      </c>
      <c r="M1184" s="5" t="s">
        <v>32</v>
      </c>
      <c r="N1184" s="2" t="str">
        <f t="shared" si="277"/>
        <v>High School</v>
      </c>
      <c r="O1184" s="2" t="str">
        <f t="shared" si="278"/>
        <v>High School</v>
      </c>
      <c r="P1184" s="4">
        <v>11607</v>
      </c>
      <c r="Q1184" s="4">
        <f t="shared" si="279"/>
        <v>11607</v>
      </c>
      <c r="R1184" s="18">
        <f t="shared" si="280"/>
        <v>9.6994158790644033E-2</v>
      </c>
      <c r="S1184" s="18" t="str">
        <f t="shared" si="281"/>
        <v>Conservative Borrower</v>
      </c>
      <c r="T1184" s="3">
        <v>72</v>
      </c>
      <c r="U1184" s="3">
        <f t="shared" si="282"/>
        <v>72</v>
      </c>
      <c r="V1184" s="5" t="s">
        <v>22</v>
      </c>
      <c r="W1184" s="5" t="s">
        <v>23</v>
      </c>
      <c r="X1184" s="4">
        <v>452</v>
      </c>
      <c r="Y1184" s="18">
        <v>0.53645237800000001</v>
      </c>
      <c r="Z1184" s="5" t="s">
        <v>28</v>
      </c>
      <c r="AA1184" s="3">
        <v>26</v>
      </c>
      <c r="AB1184" s="4">
        <v>3312</v>
      </c>
      <c r="AC1184" s="4">
        <v>9972.25</v>
      </c>
      <c r="AD1184" s="4" t="str">
        <f t="shared" si="283"/>
        <v>Medium Income</v>
      </c>
      <c r="AE1184" s="4">
        <v>23235</v>
      </c>
      <c r="AF1184" s="18">
        <v>0.27146679200000001</v>
      </c>
      <c r="AG1184" s="3">
        <v>1</v>
      </c>
      <c r="AH1184" s="3">
        <v>44.8</v>
      </c>
      <c r="AI1184" s="2" t="str">
        <f t="shared" si="284"/>
        <v>Medium Risk</v>
      </c>
    </row>
    <row r="1185" spans="1:35" x14ac:dyDescent="0.25">
      <c r="A1185" s="6">
        <v>44284</v>
      </c>
      <c r="B1185" s="3">
        <v>21</v>
      </c>
      <c r="C1185" s="3" t="str">
        <f t="shared" si="270"/>
        <v>Young</v>
      </c>
      <c r="D1185" s="4">
        <v>156576</v>
      </c>
      <c r="E1185" s="4">
        <f t="shared" si="271"/>
        <v>156576</v>
      </c>
      <c r="F1185" s="3">
        <v>597</v>
      </c>
      <c r="G1185" s="3">
        <f t="shared" si="272"/>
        <v>597</v>
      </c>
      <c r="H1185" s="3" t="str">
        <f t="shared" si="273"/>
        <v>Good</v>
      </c>
      <c r="I1185" s="5" t="s">
        <v>20</v>
      </c>
      <c r="J1185" s="2" t="str">
        <f t="shared" si="274"/>
        <v>Employed</v>
      </c>
      <c r="K1185" s="2" t="str">
        <f t="shared" si="275"/>
        <v>Employed</v>
      </c>
      <c r="L1185" s="2" t="str">
        <f t="shared" si="276"/>
        <v>Employed</v>
      </c>
      <c r="M1185" s="5" t="s">
        <v>29</v>
      </c>
      <c r="N1185" s="2" t="str">
        <f t="shared" si="277"/>
        <v>Bachelor</v>
      </c>
      <c r="O1185" s="2" t="str">
        <f t="shared" si="278"/>
        <v>Bachelor</v>
      </c>
      <c r="P1185" s="4">
        <v>8981</v>
      </c>
      <c r="Q1185" s="4">
        <f t="shared" si="279"/>
        <v>8981</v>
      </c>
      <c r="R1185" s="18">
        <f t="shared" si="280"/>
        <v>5.7358726752503579E-2</v>
      </c>
      <c r="S1185" s="18" t="str">
        <f t="shared" si="281"/>
        <v>Conservative Borrower</v>
      </c>
      <c r="T1185" s="3">
        <v>96</v>
      </c>
      <c r="U1185" s="3">
        <f t="shared" si="282"/>
        <v>96</v>
      </c>
      <c r="V1185" s="5" t="s">
        <v>22</v>
      </c>
      <c r="W1185" s="5" t="s">
        <v>23</v>
      </c>
      <c r="X1185" s="4">
        <v>496</v>
      </c>
      <c r="Y1185" s="18">
        <v>6.6234235000000002E-2</v>
      </c>
      <c r="Z1185" s="5" t="s">
        <v>24</v>
      </c>
      <c r="AA1185" s="3">
        <v>16</v>
      </c>
      <c r="AB1185" s="4">
        <v>10343</v>
      </c>
      <c r="AC1185" s="4">
        <v>13048</v>
      </c>
      <c r="AD1185" s="4" t="str">
        <f t="shared" si="283"/>
        <v>High Income</v>
      </c>
      <c r="AE1185" s="4">
        <v>20658</v>
      </c>
      <c r="AF1185" s="18">
        <v>0.26173613000000001</v>
      </c>
      <c r="AG1185" s="3">
        <v>1</v>
      </c>
      <c r="AH1185" s="3">
        <v>40.799999999999997</v>
      </c>
      <c r="AI1185" s="2" t="str">
        <f t="shared" si="284"/>
        <v>Medium Risk</v>
      </c>
    </row>
    <row r="1186" spans="1:35" x14ac:dyDescent="0.25">
      <c r="A1186" s="6">
        <v>44285</v>
      </c>
      <c r="B1186" s="3">
        <v>28</v>
      </c>
      <c r="C1186" s="3" t="str">
        <f t="shared" si="270"/>
        <v>Mid</v>
      </c>
      <c r="D1186" s="4">
        <v>32565</v>
      </c>
      <c r="E1186" s="4">
        <f t="shared" si="271"/>
        <v>32565</v>
      </c>
      <c r="F1186" s="3">
        <v>613</v>
      </c>
      <c r="G1186" s="3">
        <f t="shared" si="272"/>
        <v>613</v>
      </c>
      <c r="H1186" s="3" t="str">
        <f t="shared" si="273"/>
        <v>Good</v>
      </c>
      <c r="I1186" s="5" t="s">
        <v>20</v>
      </c>
      <c r="J1186" s="2" t="str">
        <f t="shared" si="274"/>
        <v>Employed</v>
      </c>
      <c r="K1186" s="2" t="str">
        <f t="shared" si="275"/>
        <v>Employed</v>
      </c>
      <c r="L1186" s="2" t="str">
        <f t="shared" si="276"/>
        <v>Employed</v>
      </c>
      <c r="M1186" s="5" t="s">
        <v>29</v>
      </c>
      <c r="N1186" s="2" t="str">
        <f t="shared" si="277"/>
        <v>Bachelor</v>
      </c>
      <c r="O1186" s="2" t="str">
        <f t="shared" si="278"/>
        <v>Bachelor</v>
      </c>
      <c r="P1186" s="4">
        <v>16745</v>
      </c>
      <c r="Q1186" s="4">
        <f t="shared" si="279"/>
        <v>16745</v>
      </c>
      <c r="R1186" s="18">
        <f t="shared" si="280"/>
        <v>0.51420236450176571</v>
      </c>
      <c r="S1186" s="18" t="str">
        <f t="shared" si="281"/>
        <v>Moderate Borrower</v>
      </c>
      <c r="T1186" s="3">
        <v>36</v>
      </c>
      <c r="U1186" s="3">
        <f t="shared" si="282"/>
        <v>36</v>
      </c>
      <c r="V1186" s="5" t="s">
        <v>26</v>
      </c>
      <c r="W1186" s="5" t="s">
        <v>23</v>
      </c>
      <c r="X1186" s="4">
        <v>324</v>
      </c>
      <c r="Y1186" s="18">
        <v>0.104500274</v>
      </c>
      <c r="Z1186" s="5" t="s">
        <v>38</v>
      </c>
      <c r="AA1186" s="3">
        <v>20</v>
      </c>
      <c r="AB1186" s="4">
        <v>7703</v>
      </c>
      <c r="AC1186" s="4">
        <v>2713.75</v>
      </c>
      <c r="AD1186" s="4" t="str">
        <f t="shared" si="283"/>
        <v>Low Income</v>
      </c>
      <c r="AE1186" s="4">
        <v>79784</v>
      </c>
      <c r="AF1186" s="18">
        <v>0.19331716700000001</v>
      </c>
      <c r="AG1186" s="3">
        <v>0</v>
      </c>
      <c r="AH1186" s="3">
        <v>45</v>
      </c>
      <c r="AI1186" s="2" t="str">
        <f t="shared" si="284"/>
        <v>Medium Risk</v>
      </c>
    </row>
    <row r="1187" spans="1:35" x14ac:dyDescent="0.25">
      <c r="A1187" s="6">
        <v>44286</v>
      </c>
      <c r="B1187" s="3">
        <v>51</v>
      </c>
      <c r="C1187" s="3" t="str">
        <f t="shared" si="270"/>
        <v>Senior</v>
      </c>
      <c r="D1187" s="4">
        <v>30100</v>
      </c>
      <c r="E1187" s="4">
        <f t="shared" si="271"/>
        <v>30100</v>
      </c>
      <c r="F1187" s="3">
        <v>606</v>
      </c>
      <c r="G1187" s="3">
        <f t="shared" si="272"/>
        <v>606</v>
      </c>
      <c r="H1187" s="3" t="str">
        <f t="shared" si="273"/>
        <v>Good</v>
      </c>
      <c r="I1187" s="5" t="s">
        <v>20</v>
      </c>
      <c r="J1187" s="2" t="str">
        <f t="shared" si="274"/>
        <v>Employed</v>
      </c>
      <c r="K1187" s="2" t="str">
        <f t="shared" si="275"/>
        <v>Employed</v>
      </c>
      <c r="L1187" s="2" t="str">
        <f t="shared" si="276"/>
        <v>Employed</v>
      </c>
      <c r="M1187" s="5" t="s">
        <v>32</v>
      </c>
      <c r="N1187" s="2" t="str">
        <f t="shared" si="277"/>
        <v>High School</v>
      </c>
      <c r="O1187" s="2" t="str">
        <f t="shared" si="278"/>
        <v>High School</v>
      </c>
      <c r="P1187" s="4">
        <v>19889</v>
      </c>
      <c r="Q1187" s="4">
        <f t="shared" si="279"/>
        <v>19889</v>
      </c>
      <c r="R1187" s="18">
        <f t="shared" si="280"/>
        <v>0.66076411960132886</v>
      </c>
      <c r="S1187" s="18" t="str">
        <f t="shared" si="281"/>
        <v>Moderate Borrower</v>
      </c>
      <c r="T1187" s="3">
        <v>60</v>
      </c>
      <c r="U1187" s="3">
        <f t="shared" si="282"/>
        <v>60</v>
      </c>
      <c r="V1187" s="5" t="s">
        <v>35</v>
      </c>
      <c r="W1187" s="5" t="s">
        <v>30</v>
      </c>
      <c r="X1187" s="4">
        <v>110</v>
      </c>
      <c r="Y1187" s="18">
        <v>0.241183014</v>
      </c>
      <c r="Z1187" s="5" t="s">
        <v>38</v>
      </c>
      <c r="AA1187" s="3">
        <v>21</v>
      </c>
      <c r="AB1187" s="4">
        <v>9452</v>
      </c>
      <c r="AC1187" s="4">
        <v>2508.333333</v>
      </c>
      <c r="AD1187" s="4" t="str">
        <f t="shared" si="283"/>
        <v>Low Income</v>
      </c>
      <c r="AE1187" s="4">
        <v>1149</v>
      </c>
      <c r="AF1187" s="18">
        <v>0.23853970199999999</v>
      </c>
      <c r="AG1187" s="3">
        <v>0</v>
      </c>
      <c r="AH1187" s="3">
        <v>51</v>
      </c>
      <c r="AI1187" s="2" t="str">
        <f t="shared" si="284"/>
        <v>Medium Risk</v>
      </c>
    </row>
    <row r="1188" spans="1:35" x14ac:dyDescent="0.25">
      <c r="A1188" s="6">
        <v>44287</v>
      </c>
      <c r="B1188" s="3">
        <v>28</v>
      </c>
      <c r="C1188" s="3" t="str">
        <f t="shared" si="270"/>
        <v>Mid</v>
      </c>
      <c r="D1188" s="4">
        <v>90296</v>
      </c>
      <c r="E1188" s="4">
        <f t="shared" si="271"/>
        <v>90296</v>
      </c>
      <c r="F1188" s="3">
        <v>561</v>
      </c>
      <c r="G1188" s="3">
        <f t="shared" si="272"/>
        <v>561</v>
      </c>
      <c r="H1188" s="3" t="str">
        <f t="shared" si="273"/>
        <v>Good</v>
      </c>
      <c r="J1188" s="2" t="str">
        <f t="shared" si="274"/>
        <v/>
      </c>
      <c r="K1188" s="2" t="str">
        <f t="shared" si="275"/>
        <v/>
      </c>
      <c r="L1188" s="2" t="str">
        <f t="shared" si="276"/>
        <v>Employed</v>
      </c>
      <c r="M1188" s="5" t="s">
        <v>41</v>
      </c>
      <c r="N1188" s="2" t="str">
        <f t="shared" si="277"/>
        <v>Doctorate</v>
      </c>
      <c r="O1188" s="2" t="str">
        <f t="shared" si="278"/>
        <v>Doctorate</v>
      </c>
      <c r="P1188" s="4">
        <v>32622</v>
      </c>
      <c r="Q1188" s="4">
        <f t="shared" si="279"/>
        <v>32622</v>
      </c>
      <c r="R1188" s="18">
        <f t="shared" si="280"/>
        <v>0.36127846194737306</v>
      </c>
      <c r="S1188" s="18" t="str">
        <f t="shared" si="281"/>
        <v>Conservative Borrower</v>
      </c>
      <c r="T1188" s="3">
        <v>36</v>
      </c>
      <c r="U1188" s="3">
        <f t="shared" si="282"/>
        <v>36</v>
      </c>
      <c r="V1188" s="5" t="s">
        <v>22</v>
      </c>
      <c r="W1188" s="5" t="s">
        <v>27</v>
      </c>
      <c r="X1188" s="4">
        <v>286</v>
      </c>
      <c r="Y1188" s="18">
        <v>0.355562512</v>
      </c>
      <c r="Z1188" s="5" t="s">
        <v>24</v>
      </c>
      <c r="AA1188" s="3">
        <v>21</v>
      </c>
      <c r="AB1188" s="4">
        <v>686</v>
      </c>
      <c r="AC1188" s="4">
        <v>7524.6666670000004</v>
      </c>
      <c r="AD1188" s="4" t="str">
        <f t="shared" si="283"/>
        <v>Medium Income</v>
      </c>
      <c r="AE1188" s="4">
        <v>161444</v>
      </c>
      <c r="AF1188" s="18">
        <v>0.22005973700000001</v>
      </c>
      <c r="AG1188" s="3">
        <v>1</v>
      </c>
      <c r="AH1188" s="3">
        <v>39.200000000000003</v>
      </c>
      <c r="AI1188" s="2" t="str">
        <f t="shared" si="284"/>
        <v>Low Risk</v>
      </c>
    </row>
    <row r="1189" spans="1:35" x14ac:dyDescent="0.25">
      <c r="A1189" s="6">
        <v>44288</v>
      </c>
      <c r="B1189" s="3">
        <v>37</v>
      </c>
      <c r="C1189" s="3" t="str">
        <f t="shared" si="270"/>
        <v>Mid</v>
      </c>
      <c r="E1189" s="4">
        <f t="shared" si="271"/>
        <v>114953.000004</v>
      </c>
      <c r="F1189" s="3">
        <v>560</v>
      </c>
      <c r="G1189" s="3">
        <f t="shared" si="272"/>
        <v>560</v>
      </c>
      <c r="H1189" s="3" t="str">
        <f t="shared" si="273"/>
        <v>Good</v>
      </c>
      <c r="I1189" s="5" t="s">
        <v>20</v>
      </c>
      <c r="J1189" s="2" t="str">
        <f t="shared" si="274"/>
        <v>Employed</v>
      </c>
      <c r="K1189" s="2" t="str">
        <f t="shared" si="275"/>
        <v>Employed</v>
      </c>
      <c r="L1189" s="2" t="str">
        <f t="shared" si="276"/>
        <v>Employed</v>
      </c>
      <c r="N1189" s="2" t="str">
        <f t="shared" si="277"/>
        <v/>
      </c>
      <c r="O1189" s="2" t="str">
        <f t="shared" si="278"/>
        <v>Bachelor</v>
      </c>
      <c r="P1189" s="4">
        <v>15183</v>
      </c>
      <c r="Q1189" s="4">
        <f t="shared" si="279"/>
        <v>15183</v>
      </c>
      <c r="R1189" s="18">
        <f t="shared" si="280"/>
        <v>0.13208006750125426</v>
      </c>
      <c r="S1189" s="18" t="str">
        <f t="shared" si="281"/>
        <v>Conservative Borrower</v>
      </c>
      <c r="U1189" s="3">
        <f t="shared" si="282"/>
        <v>53.77215189873418</v>
      </c>
      <c r="V1189" s="5" t="s">
        <v>35</v>
      </c>
      <c r="W1189" s="5" t="s">
        <v>23</v>
      </c>
      <c r="X1189" s="4">
        <v>581</v>
      </c>
      <c r="Y1189" s="18">
        <v>0.53100332299999997</v>
      </c>
      <c r="Z1189" s="5" t="s">
        <v>38</v>
      </c>
      <c r="AA1189" s="3">
        <v>18</v>
      </c>
      <c r="AB1189" s="4">
        <v>4869</v>
      </c>
      <c r="AC1189" s="4">
        <v>9579.4166669999995</v>
      </c>
      <c r="AD1189" s="4" t="str">
        <f t="shared" si="283"/>
        <v>Medium Income</v>
      </c>
      <c r="AE1189" s="4">
        <v>178058</v>
      </c>
      <c r="AF1189" s="18">
        <v>0.27174874799999998</v>
      </c>
      <c r="AG1189" s="3">
        <v>1</v>
      </c>
      <c r="AH1189" s="3">
        <v>42.4</v>
      </c>
      <c r="AI1189" s="2" t="str">
        <f t="shared" si="284"/>
        <v>Medium Risk</v>
      </c>
    </row>
    <row r="1190" spans="1:35" x14ac:dyDescent="0.25">
      <c r="A1190" s="6">
        <v>44289</v>
      </c>
      <c r="B1190" s="3">
        <v>46</v>
      </c>
      <c r="C1190" s="3" t="str">
        <f t="shared" si="270"/>
        <v>Senior</v>
      </c>
      <c r="D1190" s="4">
        <v>33027</v>
      </c>
      <c r="E1190" s="4">
        <f t="shared" si="271"/>
        <v>33027</v>
      </c>
      <c r="G1190" s="3">
        <f t="shared" si="272"/>
        <v>568.61417322834643</v>
      </c>
      <c r="H1190" s="3" t="str">
        <f t="shared" si="273"/>
        <v>Good</v>
      </c>
      <c r="I1190" s="5" t="s">
        <v>20</v>
      </c>
      <c r="J1190" s="2" t="str">
        <f t="shared" si="274"/>
        <v>Employed</v>
      </c>
      <c r="K1190" s="2" t="str">
        <f t="shared" si="275"/>
        <v>Employed</v>
      </c>
      <c r="L1190" s="2" t="str">
        <f t="shared" si="276"/>
        <v>Employed</v>
      </c>
      <c r="M1190" s="5" t="s">
        <v>25</v>
      </c>
      <c r="N1190" s="2" t="str">
        <f t="shared" si="277"/>
        <v>Associate</v>
      </c>
      <c r="O1190" s="2" t="str">
        <f t="shared" si="278"/>
        <v>Associate</v>
      </c>
      <c r="P1190" s="4">
        <v>38092</v>
      </c>
      <c r="Q1190" s="4">
        <f t="shared" si="279"/>
        <v>38092</v>
      </c>
      <c r="R1190" s="18">
        <f t="shared" si="280"/>
        <v>1.153359372634511</v>
      </c>
      <c r="S1190" s="18" t="str">
        <f t="shared" si="281"/>
        <v>Aggressive Borrower</v>
      </c>
      <c r="T1190" s="3">
        <v>60</v>
      </c>
      <c r="U1190" s="3">
        <f t="shared" si="282"/>
        <v>60</v>
      </c>
      <c r="V1190" s="5" t="s">
        <v>22</v>
      </c>
      <c r="W1190" s="5" t="s">
        <v>23</v>
      </c>
      <c r="X1190" s="4">
        <v>606</v>
      </c>
      <c r="Y1190" s="18">
        <v>0.441678562</v>
      </c>
      <c r="Z1190" s="5" t="s">
        <v>28</v>
      </c>
      <c r="AA1190" s="3">
        <v>19</v>
      </c>
      <c r="AB1190" s="4">
        <v>5789</v>
      </c>
      <c r="AC1190" s="4">
        <v>2752.25</v>
      </c>
      <c r="AD1190" s="4" t="str">
        <f t="shared" si="283"/>
        <v>Low Income</v>
      </c>
      <c r="AE1190" s="4">
        <v>9791</v>
      </c>
      <c r="AF1190" s="18">
        <v>0.26387989099999998</v>
      </c>
      <c r="AG1190" s="3">
        <v>0</v>
      </c>
      <c r="AH1190" s="3">
        <v>57</v>
      </c>
      <c r="AI1190" s="2" t="str">
        <f t="shared" si="284"/>
        <v>High Risk</v>
      </c>
    </row>
    <row r="1191" spans="1:35" x14ac:dyDescent="0.25">
      <c r="A1191" s="6">
        <v>44290</v>
      </c>
      <c r="B1191" s="3">
        <v>28</v>
      </c>
      <c r="C1191" s="3" t="str">
        <f t="shared" si="270"/>
        <v>Mid</v>
      </c>
      <c r="D1191" s="4">
        <v>35262</v>
      </c>
      <c r="E1191" s="4">
        <f t="shared" si="271"/>
        <v>35262</v>
      </c>
      <c r="F1191" s="3">
        <v>536</v>
      </c>
      <c r="G1191" s="3">
        <f t="shared" si="272"/>
        <v>536</v>
      </c>
      <c r="H1191" s="3" t="str">
        <f t="shared" si="273"/>
        <v>Fair</v>
      </c>
      <c r="I1191" s="5" t="s">
        <v>20</v>
      </c>
      <c r="J1191" s="2" t="str">
        <f t="shared" si="274"/>
        <v>Employed</v>
      </c>
      <c r="K1191" s="2" t="str">
        <f t="shared" si="275"/>
        <v>Employed</v>
      </c>
      <c r="L1191" s="2" t="str">
        <f t="shared" si="276"/>
        <v>Employed</v>
      </c>
      <c r="M1191" s="5" t="s">
        <v>25</v>
      </c>
      <c r="N1191" s="2" t="str">
        <f t="shared" si="277"/>
        <v>Associate</v>
      </c>
      <c r="O1191" s="2" t="str">
        <f t="shared" si="278"/>
        <v>Associate</v>
      </c>
      <c r="P1191" s="4">
        <v>18400</v>
      </c>
      <c r="Q1191" s="4">
        <f t="shared" si="279"/>
        <v>18400</v>
      </c>
      <c r="R1191" s="18">
        <f t="shared" si="280"/>
        <v>0.52180817877601948</v>
      </c>
      <c r="S1191" s="18" t="str">
        <f t="shared" si="281"/>
        <v>Moderate Borrower</v>
      </c>
      <c r="T1191" s="3">
        <v>96</v>
      </c>
      <c r="U1191" s="3">
        <f t="shared" si="282"/>
        <v>96</v>
      </c>
      <c r="V1191" s="5" t="s">
        <v>22</v>
      </c>
      <c r="W1191" s="5" t="s">
        <v>23</v>
      </c>
      <c r="X1191" s="4">
        <v>472</v>
      </c>
      <c r="Y1191" s="18">
        <v>0.34058576499999998</v>
      </c>
      <c r="Z1191" s="5" t="s">
        <v>38</v>
      </c>
      <c r="AA1191" s="3">
        <v>27</v>
      </c>
      <c r="AB1191" s="4">
        <v>670</v>
      </c>
      <c r="AC1191" s="4">
        <v>2938.5</v>
      </c>
      <c r="AD1191" s="4" t="str">
        <f t="shared" si="283"/>
        <v>Low Income</v>
      </c>
      <c r="AE1191" s="4">
        <v>11975</v>
      </c>
      <c r="AF1191" s="18">
        <v>0.31454591700000001</v>
      </c>
      <c r="AG1191" s="3">
        <v>0</v>
      </c>
      <c r="AH1191" s="3">
        <v>58</v>
      </c>
      <c r="AI1191" s="2" t="str">
        <f t="shared" si="284"/>
        <v>High Risk</v>
      </c>
    </row>
    <row r="1192" spans="1:35" x14ac:dyDescent="0.25">
      <c r="A1192" s="6">
        <v>44291</v>
      </c>
      <c r="B1192" s="3">
        <v>41</v>
      </c>
      <c r="C1192" s="3" t="str">
        <f t="shared" si="270"/>
        <v>Senior</v>
      </c>
      <c r="D1192" s="4">
        <v>33753</v>
      </c>
      <c r="E1192" s="4">
        <f t="shared" si="271"/>
        <v>33753</v>
      </c>
      <c r="F1192" s="3">
        <v>608</v>
      </c>
      <c r="G1192" s="3">
        <f t="shared" si="272"/>
        <v>608</v>
      </c>
      <c r="H1192" s="3" t="str">
        <f t="shared" si="273"/>
        <v>Good</v>
      </c>
      <c r="I1192" s="5" t="s">
        <v>20</v>
      </c>
      <c r="J1192" s="2" t="str">
        <f t="shared" si="274"/>
        <v>Employed</v>
      </c>
      <c r="K1192" s="2" t="str">
        <f t="shared" si="275"/>
        <v>Employed</v>
      </c>
      <c r="L1192" s="2" t="str">
        <f t="shared" si="276"/>
        <v>Employed</v>
      </c>
      <c r="M1192" s="5" t="s">
        <v>29</v>
      </c>
      <c r="N1192" s="2" t="str">
        <f t="shared" si="277"/>
        <v>Bachelor</v>
      </c>
      <c r="O1192" s="2" t="str">
        <f t="shared" si="278"/>
        <v>Bachelor</v>
      </c>
      <c r="P1192" s="4">
        <v>19534</v>
      </c>
      <c r="Q1192" s="4">
        <f t="shared" si="279"/>
        <v>19534</v>
      </c>
      <c r="R1192" s="18">
        <f t="shared" si="280"/>
        <v>0.57873374218587981</v>
      </c>
      <c r="S1192" s="18" t="str">
        <f t="shared" si="281"/>
        <v>Moderate Borrower</v>
      </c>
      <c r="T1192" s="3">
        <v>84</v>
      </c>
      <c r="U1192" s="3">
        <f t="shared" si="282"/>
        <v>84</v>
      </c>
      <c r="V1192" s="5" t="s">
        <v>26</v>
      </c>
      <c r="W1192" s="5" t="s">
        <v>27</v>
      </c>
      <c r="X1192" s="4">
        <v>411</v>
      </c>
      <c r="Y1192" s="18">
        <v>0.24063278699999999</v>
      </c>
      <c r="Z1192" s="5" t="s">
        <v>24</v>
      </c>
      <c r="AA1192" s="3">
        <v>23</v>
      </c>
      <c r="AB1192" s="4">
        <v>1030</v>
      </c>
      <c r="AC1192" s="4">
        <v>2812.75</v>
      </c>
      <c r="AD1192" s="4" t="str">
        <f t="shared" si="283"/>
        <v>Low Income</v>
      </c>
      <c r="AE1192" s="4">
        <v>5273</v>
      </c>
      <c r="AF1192" s="18">
        <v>0.246013814</v>
      </c>
      <c r="AG1192" s="3">
        <v>0</v>
      </c>
      <c r="AH1192" s="3">
        <v>52</v>
      </c>
      <c r="AI1192" s="2" t="str">
        <f t="shared" si="284"/>
        <v>Medium Risk</v>
      </c>
    </row>
    <row r="1193" spans="1:35" x14ac:dyDescent="0.25">
      <c r="A1193" s="6">
        <v>44292</v>
      </c>
      <c r="B1193" s="3">
        <v>23</v>
      </c>
      <c r="C1193" s="3" t="str">
        <f t="shared" si="270"/>
        <v>Young</v>
      </c>
      <c r="D1193" s="4">
        <v>19898</v>
      </c>
      <c r="E1193" s="4">
        <f t="shared" si="271"/>
        <v>19898</v>
      </c>
      <c r="F1193" s="3">
        <v>575</v>
      </c>
      <c r="G1193" s="3">
        <f t="shared" si="272"/>
        <v>575</v>
      </c>
      <c r="H1193" s="3" t="str">
        <f t="shared" si="273"/>
        <v>Good</v>
      </c>
      <c r="J1193" s="2" t="str">
        <f t="shared" si="274"/>
        <v/>
      </c>
      <c r="K1193" s="2" t="str">
        <f t="shared" si="275"/>
        <v/>
      </c>
      <c r="L1193" s="2" t="str">
        <f t="shared" si="276"/>
        <v>Employed</v>
      </c>
      <c r="M1193" s="5" t="s">
        <v>32</v>
      </c>
      <c r="N1193" s="2" t="str">
        <f t="shared" si="277"/>
        <v>High School</v>
      </c>
      <c r="O1193" s="2" t="str">
        <f t="shared" si="278"/>
        <v>High School</v>
      </c>
      <c r="Q1193" s="4">
        <f t="shared" si="279"/>
        <v>25961.919161676647</v>
      </c>
      <c r="R1193" s="18">
        <f t="shared" si="280"/>
        <v>1.3047501840223463</v>
      </c>
      <c r="S1193" s="18" t="str">
        <f t="shared" si="281"/>
        <v>Aggressive Borrower</v>
      </c>
      <c r="T1193" s="3">
        <v>60</v>
      </c>
      <c r="U1193" s="3">
        <f t="shared" si="282"/>
        <v>60</v>
      </c>
      <c r="V1193" s="5" t="s">
        <v>22</v>
      </c>
      <c r="W1193" s="5" t="s">
        <v>27</v>
      </c>
      <c r="X1193" s="4">
        <v>276</v>
      </c>
      <c r="Y1193" s="18">
        <v>0.58243713500000005</v>
      </c>
      <c r="Z1193" s="5" t="s">
        <v>38</v>
      </c>
      <c r="AA1193" s="3">
        <v>22</v>
      </c>
      <c r="AB1193" s="4">
        <v>3016</v>
      </c>
      <c r="AC1193" s="4">
        <v>1658.166667</v>
      </c>
      <c r="AD1193" s="4" t="str">
        <f t="shared" si="283"/>
        <v>Low Income</v>
      </c>
      <c r="AE1193" s="4">
        <v>7435</v>
      </c>
      <c r="AF1193" s="18">
        <v>0.20600019899999999</v>
      </c>
      <c r="AG1193" s="3">
        <v>0</v>
      </c>
      <c r="AH1193" s="3">
        <v>61</v>
      </c>
      <c r="AI1193" s="2" t="str">
        <f t="shared" si="284"/>
        <v>High Risk</v>
      </c>
    </row>
    <row r="1194" spans="1:35" x14ac:dyDescent="0.25">
      <c r="A1194" s="6">
        <v>44293</v>
      </c>
      <c r="B1194" s="3">
        <v>32</v>
      </c>
      <c r="C1194" s="3" t="str">
        <f t="shared" si="270"/>
        <v>Mid</v>
      </c>
      <c r="D1194" s="4">
        <v>79301</v>
      </c>
      <c r="E1194" s="4">
        <f t="shared" si="271"/>
        <v>79301</v>
      </c>
      <c r="F1194" s="3">
        <v>508</v>
      </c>
      <c r="G1194" s="3">
        <f t="shared" si="272"/>
        <v>508</v>
      </c>
      <c r="H1194" s="3" t="str">
        <f t="shared" si="273"/>
        <v>Fair</v>
      </c>
      <c r="I1194" s="5" t="s">
        <v>20</v>
      </c>
      <c r="J1194" s="2" t="str">
        <f t="shared" si="274"/>
        <v>Employed</v>
      </c>
      <c r="K1194" s="2" t="str">
        <f t="shared" si="275"/>
        <v>Employed</v>
      </c>
      <c r="L1194" s="2" t="str">
        <f t="shared" si="276"/>
        <v>Employed</v>
      </c>
      <c r="M1194" s="5" t="s">
        <v>25</v>
      </c>
      <c r="N1194" s="2" t="str">
        <f t="shared" si="277"/>
        <v>Associate</v>
      </c>
      <c r="O1194" s="2" t="str">
        <f t="shared" si="278"/>
        <v>Associate</v>
      </c>
      <c r="Q1194" s="4">
        <f t="shared" si="279"/>
        <v>26155.335766423359</v>
      </c>
      <c r="R1194" s="18">
        <f t="shared" si="280"/>
        <v>0.32982353017519778</v>
      </c>
      <c r="S1194" s="18" t="str">
        <f t="shared" si="281"/>
        <v>Conservative Borrower</v>
      </c>
      <c r="T1194" s="3">
        <v>12</v>
      </c>
      <c r="U1194" s="3">
        <f t="shared" si="282"/>
        <v>12</v>
      </c>
      <c r="V1194" s="5" t="s">
        <v>26</v>
      </c>
      <c r="W1194" s="5" t="s">
        <v>30</v>
      </c>
      <c r="X1194" s="4">
        <v>364</v>
      </c>
      <c r="Y1194" s="18">
        <v>0.26202323500000002</v>
      </c>
      <c r="Z1194" s="5" t="s">
        <v>31</v>
      </c>
      <c r="AA1194" s="3">
        <v>23</v>
      </c>
      <c r="AB1194" s="4">
        <v>4873</v>
      </c>
      <c r="AC1194" s="4">
        <v>6608.4166670000004</v>
      </c>
      <c r="AD1194" s="4" t="str">
        <f t="shared" si="283"/>
        <v>Medium Income</v>
      </c>
      <c r="AE1194" s="4">
        <v>127133</v>
      </c>
      <c r="AF1194" s="18">
        <v>0.24388188199999999</v>
      </c>
      <c r="AG1194" s="3">
        <v>0</v>
      </c>
      <c r="AH1194" s="3">
        <v>52</v>
      </c>
      <c r="AI1194" s="2" t="str">
        <f t="shared" si="284"/>
        <v>Medium Risk</v>
      </c>
    </row>
    <row r="1195" spans="1:35" x14ac:dyDescent="0.25">
      <c r="A1195" s="6">
        <v>44294</v>
      </c>
      <c r="B1195" s="3">
        <v>43</v>
      </c>
      <c r="C1195" s="3" t="str">
        <f t="shared" si="270"/>
        <v>Senior</v>
      </c>
      <c r="D1195" s="4">
        <v>44424</v>
      </c>
      <c r="E1195" s="4">
        <f t="shared" si="271"/>
        <v>44424</v>
      </c>
      <c r="F1195" s="3">
        <v>546</v>
      </c>
      <c r="G1195" s="3">
        <f t="shared" si="272"/>
        <v>546</v>
      </c>
      <c r="H1195" s="3" t="str">
        <f t="shared" si="273"/>
        <v>Fair</v>
      </c>
      <c r="I1195" s="5" t="s">
        <v>20</v>
      </c>
      <c r="J1195" s="2" t="str">
        <f t="shared" si="274"/>
        <v>Employed</v>
      </c>
      <c r="K1195" s="2" t="str">
        <f t="shared" si="275"/>
        <v>Employed</v>
      </c>
      <c r="L1195" s="2" t="str">
        <f t="shared" si="276"/>
        <v>Employed</v>
      </c>
      <c r="M1195" s="5" t="s">
        <v>25</v>
      </c>
      <c r="N1195" s="2" t="str">
        <f t="shared" si="277"/>
        <v>Associate</v>
      </c>
      <c r="O1195" s="2" t="str">
        <f t="shared" si="278"/>
        <v>Associate</v>
      </c>
      <c r="P1195" s="4">
        <v>25184</v>
      </c>
      <c r="Q1195" s="4">
        <f t="shared" si="279"/>
        <v>25184</v>
      </c>
      <c r="R1195" s="18">
        <f t="shared" si="280"/>
        <v>0.5669007743562039</v>
      </c>
      <c r="S1195" s="18" t="str">
        <f t="shared" si="281"/>
        <v>Moderate Borrower</v>
      </c>
      <c r="T1195" s="3">
        <v>24</v>
      </c>
      <c r="U1195" s="3">
        <f t="shared" si="282"/>
        <v>24</v>
      </c>
      <c r="V1195" s="5" t="s">
        <v>35</v>
      </c>
      <c r="W1195" s="5" t="s">
        <v>34</v>
      </c>
      <c r="X1195" s="4">
        <v>537</v>
      </c>
      <c r="Y1195" s="18">
        <v>0.21685021900000001</v>
      </c>
      <c r="Z1195" s="5" t="s">
        <v>24</v>
      </c>
      <c r="AA1195" s="3">
        <v>24</v>
      </c>
      <c r="AB1195" s="4">
        <v>897</v>
      </c>
      <c r="AC1195" s="4">
        <v>3702</v>
      </c>
      <c r="AD1195" s="4" t="str">
        <f t="shared" si="283"/>
        <v>Low Income</v>
      </c>
      <c r="AE1195" s="4">
        <v>3447</v>
      </c>
      <c r="AF1195" s="18">
        <v>0.24310568699999999</v>
      </c>
      <c r="AG1195" s="3">
        <v>0</v>
      </c>
      <c r="AH1195" s="3">
        <v>52</v>
      </c>
      <c r="AI1195" s="2" t="str">
        <f t="shared" si="284"/>
        <v>Medium Risk</v>
      </c>
    </row>
    <row r="1196" spans="1:35" x14ac:dyDescent="0.25">
      <c r="A1196" s="6">
        <v>44295</v>
      </c>
      <c r="B1196" s="3">
        <v>20</v>
      </c>
      <c r="C1196" s="3" t="str">
        <f t="shared" si="270"/>
        <v>Young</v>
      </c>
      <c r="D1196" s="4">
        <v>33228</v>
      </c>
      <c r="E1196" s="4">
        <f t="shared" si="271"/>
        <v>33228</v>
      </c>
      <c r="F1196" s="3">
        <v>599</v>
      </c>
      <c r="G1196" s="3">
        <f t="shared" si="272"/>
        <v>599</v>
      </c>
      <c r="H1196" s="3" t="str">
        <f t="shared" si="273"/>
        <v>Good</v>
      </c>
      <c r="I1196" s="5" t="s">
        <v>20</v>
      </c>
      <c r="J1196" s="2" t="str">
        <f t="shared" si="274"/>
        <v>Employed</v>
      </c>
      <c r="K1196" s="2" t="str">
        <f t="shared" si="275"/>
        <v>Employed</v>
      </c>
      <c r="L1196" s="2" t="str">
        <f t="shared" si="276"/>
        <v>Employed</v>
      </c>
      <c r="N1196" s="2" t="str">
        <f t="shared" si="277"/>
        <v/>
      </c>
      <c r="O1196" s="2" t="str">
        <f t="shared" si="278"/>
        <v>Bachelor</v>
      </c>
      <c r="P1196" s="4">
        <v>27384</v>
      </c>
      <c r="Q1196" s="4">
        <f t="shared" si="279"/>
        <v>27384</v>
      </c>
      <c r="R1196" s="18">
        <f t="shared" si="280"/>
        <v>0.82412423257493683</v>
      </c>
      <c r="S1196" s="18" t="str">
        <f t="shared" si="281"/>
        <v>Moderate Borrower</v>
      </c>
      <c r="T1196" s="3">
        <v>12</v>
      </c>
      <c r="U1196" s="3">
        <f t="shared" si="282"/>
        <v>12</v>
      </c>
      <c r="V1196" s="5" t="s">
        <v>22</v>
      </c>
      <c r="W1196" s="5" t="s">
        <v>27</v>
      </c>
      <c r="X1196" s="4">
        <v>961</v>
      </c>
      <c r="Y1196" s="18">
        <v>0.36775581099999999</v>
      </c>
      <c r="Z1196" s="5" t="s">
        <v>24</v>
      </c>
      <c r="AA1196" s="3">
        <v>22</v>
      </c>
      <c r="AB1196" s="4">
        <v>24762</v>
      </c>
      <c r="AC1196" s="4">
        <v>2769</v>
      </c>
      <c r="AD1196" s="4" t="str">
        <f t="shared" si="283"/>
        <v>Low Income</v>
      </c>
      <c r="AE1196" s="4">
        <v>20078</v>
      </c>
      <c r="AF1196" s="18">
        <v>0.206121625</v>
      </c>
      <c r="AG1196" s="3">
        <v>0</v>
      </c>
      <c r="AH1196" s="3">
        <v>54</v>
      </c>
      <c r="AI1196" s="2" t="str">
        <f t="shared" si="284"/>
        <v>Medium Risk</v>
      </c>
    </row>
    <row r="1197" spans="1:35" x14ac:dyDescent="0.25">
      <c r="A1197" s="6">
        <v>44296</v>
      </c>
      <c r="B1197" s="3">
        <v>45</v>
      </c>
      <c r="C1197" s="3" t="str">
        <f t="shared" si="270"/>
        <v>Senior</v>
      </c>
      <c r="D1197" s="4">
        <v>55376</v>
      </c>
      <c r="E1197" s="4">
        <f t="shared" si="271"/>
        <v>55376</v>
      </c>
      <c r="F1197" s="3">
        <v>621</v>
      </c>
      <c r="G1197" s="3">
        <f t="shared" si="272"/>
        <v>621</v>
      </c>
      <c r="H1197" s="3" t="str">
        <f t="shared" si="273"/>
        <v>Good</v>
      </c>
      <c r="I1197" s="5" t="s">
        <v>20</v>
      </c>
      <c r="J1197" s="2" t="str">
        <f t="shared" si="274"/>
        <v>Employed</v>
      </c>
      <c r="K1197" s="2" t="str">
        <f t="shared" si="275"/>
        <v>Employed</v>
      </c>
      <c r="L1197" s="2" t="str">
        <f t="shared" si="276"/>
        <v>Employed</v>
      </c>
      <c r="M1197" s="5" t="s">
        <v>29</v>
      </c>
      <c r="N1197" s="2" t="str">
        <f t="shared" si="277"/>
        <v>Bachelor</v>
      </c>
      <c r="O1197" s="2" t="str">
        <f t="shared" si="278"/>
        <v>Bachelor</v>
      </c>
      <c r="P1197" s="4">
        <v>12273</v>
      </c>
      <c r="Q1197" s="4">
        <f t="shared" si="279"/>
        <v>12273</v>
      </c>
      <c r="R1197" s="18">
        <f t="shared" si="280"/>
        <v>0.22163030915920254</v>
      </c>
      <c r="S1197" s="18" t="str">
        <f t="shared" si="281"/>
        <v>Conservative Borrower</v>
      </c>
      <c r="T1197" s="3">
        <v>72</v>
      </c>
      <c r="U1197" s="3">
        <f t="shared" si="282"/>
        <v>72</v>
      </c>
      <c r="V1197" s="5" t="s">
        <v>44</v>
      </c>
      <c r="W1197" s="5" t="s">
        <v>27</v>
      </c>
      <c r="X1197" s="4">
        <v>111</v>
      </c>
      <c r="Y1197" s="18">
        <v>0.152886621</v>
      </c>
      <c r="Z1197" s="5" t="s">
        <v>34</v>
      </c>
      <c r="AA1197" s="3">
        <v>20</v>
      </c>
      <c r="AB1197" s="4">
        <v>1967</v>
      </c>
      <c r="AC1197" s="4">
        <v>4614.6666670000004</v>
      </c>
      <c r="AD1197" s="4" t="str">
        <f t="shared" si="283"/>
        <v>Low Income</v>
      </c>
      <c r="AE1197" s="4">
        <v>30506</v>
      </c>
      <c r="AF1197" s="18">
        <v>0.216683759</v>
      </c>
      <c r="AG1197" s="3">
        <v>1</v>
      </c>
      <c r="AH1197" s="3">
        <v>36.799999999999997</v>
      </c>
      <c r="AI1197" s="2" t="str">
        <f t="shared" si="284"/>
        <v>Low Risk</v>
      </c>
    </row>
    <row r="1198" spans="1:35" x14ac:dyDescent="0.25">
      <c r="A1198" s="6">
        <v>44297</v>
      </c>
      <c r="B1198" s="3">
        <v>39</v>
      </c>
      <c r="C1198" s="3" t="str">
        <f t="shared" si="270"/>
        <v>Mid</v>
      </c>
      <c r="D1198" s="4">
        <v>34475</v>
      </c>
      <c r="E1198" s="4">
        <f t="shared" si="271"/>
        <v>34475</v>
      </c>
      <c r="F1198" s="3">
        <v>568</v>
      </c>
      <c r="G1198" s="3">
        <f t="shared" si="272"/>
        <v>568</v>
      </c>
      <c r="H1198" s="3" t="str">
        <f t="shared" si="273"/>
        <v>Good</v>
      </c>
      <c r="I1198" s="5" t="s">
        <v>20</v>
      </c>
      <c r="J1198" s="2" t="str">
        <f t="shared" si="274"/>
        <v>Employed</v>
      </c>
      <c r="K1198" s="2" t="str">
        <f t="shared" si="275"/>
        <v>Employed</v>
      </c>
      <c r="L1198" s="2" t="str">
        <f t="shared" si="276"/>
        <v>Employed</v>
      </c>
      <c r="M1198" s="5" t="s">
        <v>25</v>
      </c>
      <c r="N1198" s="2" t="str">
        <f t="shared" si="277"/>
        <v>Associate</v>
      </c>
      <c r="O1198" s="2" t="str">
        <f t="shared" si="278"/>
        <v>Associate</v>
      </c>
      <c r="P1198" s="4">
        <v>55955</v>
      </c>
      <c r="Q1198" s="4">
        <f t="shared" si="279"/>
        <v>55955</v>
      </c>
      <c r="R1198" s="18">
        <f t="shared" si="280"/>
        <v>1.6230601885424221</v>
      </c>
      <c r="S1198" s="18" t="str">
        <f t="shared" si="281"/>
        <v>Aggressive Borrower</v>
      </c>
      <c r="T1198" s="3">
        <v>24</v>
      </c>
      <c r="U1198" s="3">
        <f t="shared" si="282"/>
        <v>24</v>
      </c>
      <c r="V1198" s="5" t="s">
        <v>44</v>
      </c>
      <c r="W1198" s="5" t="s">
        <v>30</v>
      </c>
      <c r="X1198" s="4">
        <v>665</v>
      </c>
      <c r="Y1198" s="18">
        <v>0.62170414699999998</v>
      </c>
      <c r="Z1198" s="5" t="s">
        <v>28</v>
      </c>
      <c r="AA1198" s="3">
        <v>23</v>
      </c>
      <c r="AB1198" s="4">
        <v>1509</v>
      </c>
      <c r="AC1198" s="4">
        <v>2872.916667</v>
      </c>
      <c r="AD1198" s="4" t="str">
        <f t="shared" si="283"/>
        <v>Low Income</v>
      </c>
      <c r="AE1198" s="4">
        <v>14511</v>
      </c>
      <c r="AF1198" s="18">
        <v>0.23862649799999999</v>
      </c>
      <c r="AG1198" s="3">
        <v>0</v>
      </c>
      <c r="AH1198" s="3">
        <v>59</v>
      </c>
      <c r="AI1198" s="2" t="str">
        <f t="shared" si="284"/>
        <v>High Risk</v>
      </c>
    </row>
    <row r="1199" spans="1:35" x14ac:dyDescent="0.25">
      <c r="A1199" s="6">
        <v>44298</v>
      </c>
      <c r="B1199" s="3">
        <v>46</v>
      </c>
      <c r="C1199" s="3" t="str">
        <f t="shared" si="270"/>
        <v>Senior</v>
      </c>
      <c r="E1199" s="4">
        <f t="shared" si="271"/>
        <v>257997</v>
      </c>
      <c r="F1199" s="3">
        <v>596</v>
      </c>
      <c r="G1199" s="3">
        <f t="shared" si="272"/>
        <v>596</v>
      </c>
      <c r="H1199" s="3" t="str">
        <f t="shared" si="273"/>
        <v>Good</v>
      </c>
      <c r="I1199" s="5" t="s">
        <v>20</v>
      </c>
      <c r="J1199" s="2" t="str">
        <f t="shared" si="274"/>
        <v>Employed</v>
      </c>
      <c r="K1199" s="2" t="str">
        <f t="shared" si="275"/>
        <v>Employed</v>
      </c>
      <c r="L1199" s="2" t="str">
        <f t="shared" si="276"/>
        <v>Employed</v>
      </c>
      <c r="M1199" s="5" t="s">
        <v>21</v>
      </c>
      <c r="N1199" s="2" t="str">
        <f t="shared" si="277"/>
        <v>Master</v>
      </c>
      <c r="O1199" s="2" t="str">
        <f t="shared" si="278"/>
        <v>Master</v>
      </c>
      <c r="P1199" s="4">
        <v>47793</v>
      </c>
      <c r="Q1199" s="4">
        <f t="shared" si="279"/>
        <v>47793</v>
      </c>
      <c r="R1199" s="18">
        <f t="shared" si="280"/>
        <v>0.18524634007372179</v>
      </c>
      <c r="S1199" s="18" t="str">
        <f t="shared" si="281"/>
        <v>Conservative Borrower</v>
      </c>
      <c r="U1199" s="3">
        <f t="shared" si="282"/>
        <v>52.421052631578945</v>
      </c>
      <c r="V1199" s="5" t="s">
        <v>22</v>
      </c>
      <c r="W1199" s="5" t="s">
        <v>27</v>
      </c>
      <c r="X1199" s="4">
        <v>409</v>
      </c>
      <c r="Y1199" s="18">
        <v>0.26962180899999999</v>
      </c>
      <c r="Z1199" s="5" t="s">
        <v>38</v>
      </c>
      <c r="AA1199" s="3">
        <v>29</v>
      </c>
      <c r="AB1199" s="4">
        <v>2948</v>
      </c>
      <c r="AC1199" s="4">
        <v>21499.75</v>
      </c>
      <c r="AD1199" s="4" t="str">
        <f t="shared" si="283"/>
        <v>High Income</v>
      </c>
      <c r="AE1199" s="4">
        <v>9562</v>
      </c>
      <c r="AF1199" s="18">
        <v>0.33725717100000002</v>
      </c>
      <c r="AG1199" s="3">
        <v>1</v>
      </c>
      <c r="AH1199" s="3">
        <v>40</v>
      </c>
      <c r="AI1199" s="2" t="str">
        <f t="shared" si="284"/>
        <v>Medium Risk</v>
      </c>
    </row>
    <row r="1200" spans="1:35" x14ac:dyDescent="0.25">
      <c r="A1200" s="6">
        <v>44299</v>
      </c>
      <c r="B1200" s="3">
        <v>42</v>
      </c>
      <c r="C1200" s="3" t="str">
        <f t="shared" si="270"/>
        <v>Senior</v>
      </c>
      <c r="D1200" s="4">
        <v>45171</v>
      </c>
      <c r="E1200" s="4">
        <f t="shared" si="271"/>
        <v>45171</v>
      </c>
      <c r="G1200" s="3">
        <f t="shared" si="272"/>
        <v>572.83333333333337</v>
      </c>
      <c r="H1200" s="3" t="str">
        <f t="shared" si="273"/>
        <v>Good</v>
      </c>
      <c r="I1200" s="5" t="s">
        <v>20</v>
      </c>
      <c r="J1200" s="2" t="str">
        <f t="shared" si="274"/>
        <v>Employed</v>
      </c>
      <c r="K1200" s="2" t="str">
        <f t="shared" si="275"/>
        <v>Employed</v>
      </c>
      <c r="L1200" s="2" t="str">
        <f t="shared" si="276"/>
        <v>Employed</v>
      </c>
      <c r="M1200" s="5" t="s">
        <v>21</v>
      </c>
      <c r="N1200" s="2" t="str">
        <f t="shared" si="277"/>
        <v>Master</v>
      </c>
      <c r="O1200" s="2" t="str">
        <f t="shared" si="278"/>
        <v>Master</v>
      </c>
      <c r="Q1200" s="4">
        <f t="shared" si="279"/>
        <v>24695.307531380753</v>
      </c>
      <c r="R1200" s="18">
        <f t="shared" si="280"/>
        <v>0.54670712473447014</v>
      </c>
      <c r="S1200" s="18" t="str">
        <f t="shared" si="281"/>
        <v>Moderate Borrower</v>
      </c>
      <c r="T1200" s="3">
        <v>36</v>
      </c>
      <c r="U1200" s="3">
        <f t="shared" si="282"/>
        <v>36</v>
      </c>
      <c r="V1200" s="5" t="s">
        <v>35</v>
      </c>
      <c r="W1200" s="5" t="s">
        <v>27</v>
      </c>
      <c r="X1200" s="4">
        <v>271</v>
      </c>
      <c r="Y1200" s="18">
        <v>5.4791433E-2</v>
      </c>
      <c r="Z1200" s="5" t="s">
        <v>24</v>
      </c>
      <c r="AA1200" s="3">
        <v>21</v>
      </c>
      <c r="AB1200" s="4">
        <v>4464</v>
      </c>
      <c r="AC1200" s="4">
        <v>3764.25</v>
      </c>
      <c r="AD1200" s="4" t="str">
        <f t="shared" si="283"/>
        <v>Low Income</v>
      </c>
      <c r="AE1200" s="4">
        <v>26350</v>
      </c>
      <c r="AF1200" s="18">
        <v>0.26414770700000001</v>
      </c>
      <c r="AG1200" s="3">
        <v>0</v>
      </c>
      <c r="AH1200" s="3">
        <v>55</v>
      </c>
      <c r="AI1200" s="2" t="str">
        <f t="shared" si="284"/>
        <v>High Risk</v>
      </c>
    </row>
    <row r="1201" spans="1:35" x14ac:dyDescent="0.25">
      <c r="A1201" s="6">
        <v>44300</v>
      </c>
      <c r="B1201" s="3">
        <v>56</v>
      </c>
      <c r="C1201" s="3" t="str">
        <f t="shared" si="270"/>
        <v>Senior</v>
      </c>
      <c r="D1201" s="4">
        <v>84567</v>
      </c>
      <c r="E1201" s="4">
        <f t="shared" si="271"/>
        <v>84567</v>
      </c>
      <c r="F1201" s="3">
        <v>507</v>
      </c>
      <c r="G1201" s="3">
        <f t="shared" si="272"/>
        <v>507</v>
      </c>
      <c r="H1201" s="3" t="str">
        <f t="shared" si="273"/>
        <v>Fair</v>
      </c>
      <c r="I1201" s="5" t="s">
        <v>20</v>
      </c>
      <c r="J1201" s="2" t="str">
        <f t="shared" si="274"/>
        <v>Employed</v>
      </c>
      <c r="K1201" s="2" t="str">
        <f t="shared" si="275"/>
        <v>Employed</v>
      </c>
      <c r="L1201" s="2" t="str">
        <f t="shared" si="276"/>
        <v>Employed</v>
      </c>
      <c r="M1201" s="5" t="s">
        <v>29</v>
      </c>
      <c r="N1201" s="2" t="str">
        <f t="shared" si="277"/>
        <v>Bachelor</v>
      </c>
      <c r="O1201" s="2" t="str">
        <f t="shared" si="278"/>
        <v>Bachelor</v>
      </c>
      <c r="P1201" s="4">
        <v>39411</v>
      </c>
      <c r="Q1201" s="4">
        <f t="shared" si="279"/>
        <v>39411</v>
      </c>
      <c r="R1201" s="18">
        <f t="shared" si="280"/>
        <v>0.46603284969314274</v>
      </c>
      <c r="S1201" s="18" t="str">
        <f t="shared" si="281"/>
        <v>Conservative Borrower</v>
      </c>
      <c r="T1201" s="3">
        <v>84</v>
      </c>
      <c r="U1201" s="3">
        <f t="shared" si="282"/>
        <v>84</v>
      </c>
      <c r="V1201" s="5" t="s">
        <v>22</v>
      </c>
      <c r="W1201" s="5" t="s">
        <v>27</v>
      </c>
      <c r="X1201" s="4">
        <v>95</v>
      </c>
      <c r="Y1201" s="18">
        <v>0.20930806599999999</v>
      </c>
      <c r="Z1201" s="5" t="s">
        <v>24</v>
      </c>
      <c r="AA1201" s="3">
        <v>25</v>
      </c>
      <c r="AB1201" s="4">
        <v>1367</v>
      </c>
      <c r="AC1201" s="4">
        <v>7047.25</v>
      </c>
      <c r="AD1201" s="4" t="str">
        <f t="shared" si="283"/>
        <v>Medium Income</v>
      </c>
      <c r="AE1201" s="4">
        <v>43960</v>
      </c>
      <c r="AF1201" s="18">
        <v>0.29280366899999999</v>
      </c>
      <c r="AG1201" s="3">
        <v>0</v>
      </c>
      <c r="AH1201" s="3">
        <v>54</v>
      </c>
      <c r="AI1201" s="2" t="str">
        <f t="shared" si="284"/>
        <v>Medium Risk</v>
      </c>
    </row>
    <row r="1202" spans="1:35" x14ac:dyDescent="0.25">
      <c r="A1202" s="6">
        <v>44301</v>
      </c>
      <c r="B1202" s="3">
        <v>41</v>
      </c>
      <c r="C1202" s="3" t="str">
        <f t="shared" si="270"/>
        <v>Senior</v>
      </c>
      <c r="D1202" s="4">
        <v>51525</v>
      </c>
      <c r="E1202" s="4">
        <f t="shared" si="271"/>
        <v>51525</v>
      </c>
      <c r="F1202" s="3">
        <v>610</v>
      </c>
      <c r="G1202" s="3">
        <f t="shared" si="272"/>
        <v>610</v>
      </c>
      <c r="H1202" s="3" t="str">
        <f t="shared" si="273"/>
        <v>Good</v>
      </c>
      <c r="I1202" s="5" t="s">
        <v>45</v>
      </c>
      <c r="J1202" s="2" t="str">
        <f t="shared" si="274"/>
        <v>Unemployed</v>
      </c>
      <c r="K1202" s="2" t="str">
        <f t="shared" si="275"/>
        <v>Unemployed</v>
      </c>
      <c r="L1202" s="2" t="str">
        <f t="shared" si="276"/>
        <v>Unemployed</v>
      </c>
      <c r="M1202" s="5" t="s">
        <v>32</v>
      </c>
      <c r="N1202" s="2" t="str">
        <f t="shared" si="277"/>
        <v>High School</v>
      </c>
      <c r="O1202" s="2" t="str">
        <f t="shared" si="278"/>
        <v>High School</v>
      </c>
      <c r="Q1202" s="4">
        <f t="shared" si="279"/>
        <v>24014.413793103449</v>
      </c>
      <c r="R1202" s="18">
        <f t="shared" si="280"/>
        <v>0.46607304790108589</v>
      </c>
      <c r="S1202" s="18" t="str">
        <f t="shared" si="281"/>
        <v>Conservative Borrower</v>
      </c>
      <c r="T1202" s="3">
        <v>60</v>
      </c>
      <c r="U1202" s="3">
        <f t="shared" si="282"/>
        <v>60</v>
      </c>
      <c r="V1202" s="5" t="s">
        <v>35</v>
      </c>
      <c r="W1202" s="5" t="s">
        <v>34</v>
      </c>
      <c r="X1202" s="4">
        <v>100</v>
      </c>
      <c r="Y1202" s="18">
        <v>0.27445694300000001</v>
      </c>
      <c r="Z1202" s="5" t="s">
        <v>34</v>
      </c>
      <c r="AA1202" s="3">
        <v>28</v>
      </c>
      <c r="AB1202" s="4">
        <v>4635</v>
      </c>
      <c r="AC1202" s="4">
        <v>4293.75</v>
      </c>
      <c r="AD1202" s="4" t="str">
        <f t="shared" si="283"/>
        <v>Low Income</v>
      </c>
      <c r="AE1202" s="4">
        <v>12416</v>
      </c>
      <c r="AF1202" s="18">
        <v>0.242882659</v>
      </c>
      <c r="AG1202" s="3">
        <v>0</v>
      </c>
      <c r="AH1202" s="3">
        <v>59</v>
      </c>
      <c r="AI1202" s="2" t="str">
        <f t="shared" si="284"/>
        <v>High Risk</v>
      </c>
    </row>
    <row r="1203" spans="1:35" x14ac:dyDescent="0.25">
      <c r="A1203" s="6">
        <v>44302</v>
      </c>
      <c r="B1203" s="3">
        <v>34</v>
      </c>
      <c r="C1203" s="3" t="str">
        <f t="shared" si="270"/>
        <v>Mid</v>
      </c>
      <c r="D1203" s="4">
        <v>39065</v>
      </c>
      <c r="E1203" s="4">
        <f t="shared" si="271"/>
        <v>39065</v>
      </c>
      <c r="F1203" s="3">
        <v>626</v>
      </c>
      <c r="G1203" s="3">
        <f t="shared" si="272"/>
        <v>626</v>
      </c>
      <c r="H1203" s="3" t="str">
        <f t="shared" si="273"/>
        <v>Good</v>
      </c>
      <c r="I1203" s="5" t="s">
        <v>20</v>
      </c>
      <c r="J1203" s="2" t="str">
        <f t="shared" si="274"/>
        <v>Employed</v>
      </c>
      <c r="K1203" s="2" t="str">
        <f t="shared" si="275"/>
        <v>Employed</v>
      </c>
      <c r="L1203" s="2" t="str">
        <f t="shared" si="276"/>
        <v>Employed</v>
      </c>
      <c r="M1203" s="5" t="s">
        <v>29</v>
      </c>
      <c r="N1203" s="2" t="str">
        <f t="shared" si="277"/>
        <v>Bachelor</v>
      </c>
      <c r="O1203" s="2" t="str">
        <f t="shared" si="278"/>
        <v>Bachelor</v>
      </c>
      <c r="P1203" s="4">
        <v>16934</v>
      </c>
      <c r="Q1203" s="4">
        <f t="shared" si="279"/>
        <v>16934</v>
      </c>
      <c r="R1203" s="18">
        <f t="shared" si="280"/>
        <v>0.43348265710994499</v>
      </c>
      <c r="S1203" s="18" t="str">
        <f t="shared" si="281"/>
        <v>Conservative Borrower</v>
      </c>
      <c r="T1203" s="3">
        <v>84</v>
      </c>
      <c r="U1203" s="3">
        <f t="shared" si="282"/>
        <v>84</v>
      </c>
      <c r="V1203" s="5" t="s">
        <v>22</v>
      </c>
      <c r="W1203" s="5" t="s">
        <v>30</v>
      </c>
      <c r="X1203" s="4">
        <v>447</v>
      </c>
      <c r="Y1203" s="18">
        <v>0.65439291200000005</v>
      </c>
      <c r="Z1203" s="5" t="s">
        <v>28</v>
      </c>
      <c r="AA1203" s="3">
        <v>24</v>
      </c>
      <c r="AB1203" s="4">
        <v>4193</v>
      </c>
      <c r="AC1203" s="4">
        <v>3255.416667</v>
      </c>
      <c r="AD1203" s="4" t="str">
        <f t="shared" si="283"/>
        <v>Low Income</v>
      </c>
      <c r="AE1203" s="4">
        <v>463279</v>
      </c>
      <c r="AF1203" s="18">
        <v>0.225221279</v>
      </c>
      <c r="AG1203" s="3">
        <v>1</v>
      </c>
      <c r="AH1203" s="3">
        <v>39.200000000000003</v>
      </c>
      <c r="AI1203" s="2" t="str">
        <f t="shared" si="284"/>
        <v>Low Risk</v>
      </c>
    </row>
    <row r="1204" spans="1:35" x14ac:dyDescent="0.25">
      <c r="A1204" s="6">
        <v>44303</v>
      </c>
      <c r="B1204" s="3">
        <v>41</v>
      </c>
      <c r="C1204" s="3" t="str">
        <f t="shared" si="270"/>
        <v>Senior</v>
      </c>
      <c r="D1204" s="4">
        <v>51854</v>
      </c>
      <c r="E1204" s="4">
        <f t="shared" si="271"/>
        <v>51854</v>
      </c>
      <c r="F1204" s="3">
        <v>580</v>
      </c>
      <c r="G1204" s="3">
        <f t="shared" si="272"/>
        <v>580</v>
      </c>
      <c r="H1204" s="3" t="str">
        <f t="shared" si="273"/>
        <v>Good</v>
      </c>
      <c r="J1204" s="2" t="str">
        <f t="shared" si="274"/>
        <v/>
      </c>
      <c r="K1204" s="2" t="str">
        <f t="shared" si="275"/>
        <v/>
      </c>
      <c r="L1204" s="2" t="str">
        <f t="shared" si="276"/>
        <v>Employed</v>
      </c>
      <c r="M1204" s="5" t="s">
        <v>25</v>
      </c>
      <c r="N1204" s="2" t="str">
        <f t="shared" si="277"/>
        <v>Associate</v>
      </c>
      <c r="O1204" s="2" t="str">
        <f t="shared" si="278"/>
        <v>Associate</v>
      </c>
      <c r="P1204" s="4">
        <v>17382</v>
      </c>
      <c r="Q1204" s="4">
        <f t="shared" si="279"/>
        <v>17382</v>
      </c>
      <c r="R1204" s="18">
        <f t="shared" si="280"/>
        <v>0.33521039842635092</v>
      </c>
      <c r="S1204" s="18" t="str">
        <f t="shared" si="281"/>
        <v>Conservative Borrower</v>
      </c>
      <c r="T1204" s="3">
        <v>48</v>
      </c>
      <c r="U1204" s="3">
        <f t="shared" si="282"/>
        <v>48</v>
      </c>
      <c r="V1204" s="5" t="s">
        <v>26</v>
      </c>
      <c r="W1204" s="5" t="s">
        <v>23</v>
      </c>
      <c r="X1204" s="4">
        <v>603</v>
      </c>
      <c r="Y1204" s="18">
        <v>0.175159391</v>
      </c>
      <c r="Z1204" s="5" t="s">
        <v>31</v>
      </c>
      <c r="AA1204" s="3">
        <v>19</v>
      </c>
      <c r="AB1204" s="4">
        <v>2712</v>
      </c>
      <c r="AC1204" s="4">
        <v>4321.1666670000004</v>
      </c>
      <c r="AD1204" s="4" t="str">
        <f t="shared" si="283"/>
        <v>Low Income</v>
      </c>
      <c r="AE1204" s="4">
        <v>112855</v>
      </c>
      <c r="AF1204" s="18">
        <v>0.19091411699999999</v>
      </c>
      <c r="AG1204" s="3">
        <v>1</v>
      </c>
      <c r="AH1204" s="3">
        <v>37.6</v>
      </c>
      <c r="AI1204" s="2" t="str">
        <f t="shared" si="284"/>
        <v>Low Risk</v>
      </c>
    </row>
    <row r="1205" spans="1:35" x14ac:dyDescent="0.25">
      <c r="A1205" s="6">
        <v>44304</v>
      </c>
      <c r="B1205" s="3">
        <v>46</v>
      </c>
      <c r="C1205" s="3" t="str">
        <f t="shared" si="270"/>
        <v>Senior</v>
      </c>
      <c r="D1205" s="4">
        <v>48662</v>
      </c>
      <c r="E1205" s="4">
        <f t="shared" si="271"/>
        <v>48662</v>
      </c>
      <c r="F1205" s="3">
        <v>579</v>
      </c>
      <c r="G1205" s="3">
        <f t="shared" si="272"/>
        <v>579</v>
      </c>
      <c r="H1205" s="3" t="str">
        <f t="shared" si="273"/>
        <v>Good</v>
      </c>
      <c r="I1205" s="5" t="s">
        <v>20</v>
      </c>
      <c r="J1205" s="2" t="str">
        <f t="shared" si="274"/>
        <v>Employed</v>
      </c>
      <c r="K1205" s="2" t="str">
        <f t="shared" si="275"/>
        <v>Employed</v>
      </c>
      <c r="L1205" s="2" t="str">
        <f t="shared" si="276"/>
        <v>Employed</v>
      </c>
      <c r="M1205" s="5" t="s">
        <v>29</v>
      </c>
      <c r="N1205" s="2" t="str">
        <f t="shared" si="277"/>
        <v>Bachelor</v>
      </c>
      <c r="O1205" s="2" t="str">
        <f t="shared" si="278"/>
        <v>Bachelor</v>
      </c>
      <c r="P1205" s="4">
        <v>19271</v>
      </c>
      <c r="Q1205" s="4">
        <f t="shared" si="279"/>
        <v>19271</v>
      </c>
      <c r="R1205" s="18">
        <f t="shared" si="280"/>
        <v>0.39601742632855208</v>
      </c>
      <c r="S1205" s="18" t="str">
        <f t="shared" si="281"/>
        <v>Conservative Borrower</v>
      </c>
      <c r="T1205" s="3">
        <v>120</v>
      </c>
      <c r="U1205" s="3">
        <f t="shared" si="282"/>
        <v>120</v>
      </c>
      <c r="V1205" s="5" t="s">
        <v>22</v>
      </c>
      <c r="W1205" s="5" t="s">
        <v>30</v>
      </c>
      <c r="X1205" s="4">
        <v>353</v>
      </c>
      <c r="Y1205" s="18">
        <v>9.7016449000000005E-2</v>
      </c>
      <c r="Z1205" s="5" t="s">
        <v>38</v>
      </c>
      <c r="AA1205" s="3">
        <v>23</v>
      </c>
      <c r="AB1205" s="4">
        <v>1420</v>
      </c>
      <c r="AC1205" s="4">
        <v>4055.166667</v>
      </c>
      <c r="AD1205" s="4" t="str">
        <f t="shared" si="283"/>
        <v>Low Income</v>
      </c>
      <c r="AE1205" s="4">
        <v>43995</v>
      </c>
      <c r="AF1205" s="18">
        <v>0.31947735999999999</v>
      </c>
      <c r="AG1205" s="3">
        <v>0</v>
      </c>
      <c r="AH1205" s="3">
        <v>57</v>
      </c>
      <c r="AI1205" s="2" t="str">
        <f t="shared" si="284"/>
        <v>High Risk</v>
      </c>
    </row>
    <row r="1206" spans="1:35" x14ac:dyDescent="0.25">
      <c r="A1206" s="6">
        <v>44305</v>
      </c>
      <c r="B1206" s="3">
        <v>40</v>
      </c>
      <c r="C1206" s="3" t="str">
        <f t="shared" si="270"/>
        <v>Senior</v>
      </c>
      <c r="D1206" s="4">
        <v>201820</v>
      </c>
      <c r="E1206" s="4">
        <f t="shared" si="271"/>
        <v>201820</v>
      </c>
      <c r="F1206" s="3">
        <v>559</v>
      </c>
      <c r="G1206" s="3">
        <f t="shared" si="272"/>
        <v>559</v>
      </c>
      <c r="H1206" s="3" t="str">
        <f t="shared" si="273"/>
        <v>Good</v>
      </c>
      <c r="I1206" s="5" t="s">
        <v>20</v>
      </c>
      <c r="J1206" s="2" t="str">
        <f t="shared" si="274"/>
        <v>Employed</v>
      </c>
      <c r="K1206" s="2" t="str">
        <f t="shared" si="275"/>
        <v>Employed</v>
      </c>
      <c r="L1206" s="2" t="str">
        <f t="shared" si="276"/>
        <v>Employed</v>
      </c>
      <c r="M1206" s="5" t="s">
        <v>32</v>
      </c>
      <c r="N1206" s="2" t="str">
        <f t="shared" si="277"/>
        <v>High School</v>
      </c>
      <c r="O1206" s="2" t="str">
        <f t="shared" si="278"/>
        <v>High School</v>
      </c>
      <c r="P1206" s="4">
        <v>69282</v>
      </c>
      <c r="Q1206" s="4">
        <f t="shared" si="279"/>
        <v>69282</v>
      </c>
      <c r="R1206" s="18">
        <f t="shared" si="280"/>
        <v>0.34328609652165298</v>
      </c>
      <c r="S1206" s="18" t="str">
        <f t="shared" si="281"/>
        <v>Conservative Borrower</v>
      </c>
      <c r="T1206" s="3">
        <v>48</v>
      </c>
      <c r="U1206" s="3">
        <f t="shared" si="282"/>
        <v>48</v>
      </c>
      <c r="V1206" s="5" t="s">
        <v>22</v>
      </c>
      <c r="W1206" s="5" t="s">
        <v>27</v>
      </c>
      <c r="X1206" s="4">
        <v>342</v>
      </c>
      <c r="Y1206" s="18">
        <v>0.161054902</v>
      </c>
      <c r="Z1206" s="5" t="s">
        <v>28</v>
      </c>
      <c r="AA1206" s="3">
        <v>28</v>
      </c>
      <c r="AB1206" s="4">
        <v>2068</v>
      </c>
      <c r="AC1206" s="4">
        <v>16818.333330000001</v>
      </c>
      <c r="AD1206" s="4" t="str">
        <f t="shared" si="283"/>
        <v>High Income</v>
      </c>
      <c r="AE1206" s="4">
        <v>54454</v>
      </c>
      <c r="AF1206" s="18">
        <v>0.26004550300000001</v>
      </c>
      <c r="AG1206" s="3">
        <v>1</v>
      </c>
      <c r="AH1206" s="3">
        <v>41.6</v>
      </c>
      <c r="AI1206" s="2" t="str">
        <f t="shared" si="284"/>
        <v>Medium Risk</v>
      </c>
    </row>
    <row r="1207" spans="1:35" x14ac:dyDescent="0.25">
      <c r="A1207" s="6">
        <v>44306</v>
      </c>
      <c r="B1207" s="3">
        <v>40</v>
      </c>
      <c r="C1207" s="3" t="str">
        <f t="shared" si="270"/>
        <v>Senior</v>
      </c>
      <c r="D1207" s="4">
        <v>49751</v>
      </c>
      <c r="E1207" s="4">
        <f t="shared" si="271"/>
        <v>49751</v>
      </c>
      <c r="F1207" s="3">
        <v>613</v>
      </c>
      <c r="G1207" s="3">
        <f t="shared" si="272"/>
        <v>613</v>
      </c>
      <c r="H1207" s="3" t="str">
        <f t="shared" si="273"/>
        <v>Good</v>
      </c>
      <c r="I1207" s="5" t="s">
        <v>20</v>
      </c>
      <c r="J1207" s="2" t="str">
        <f t="shared" si="274"/>
        <v>Employed</v>
      </c>
      <c r="K1207" s="2" t="str">
        <f t="shared" si="275"/>
        <v>Employed</v>
      </c>
      <c r="L1207" s="2" t="str">
        <f t="shared" si="276"/>
        <v>Employed</v>
      </c>
      <c r="M1207" s="5" t="s">
        <v>29</v>
      </c>
      <c r="N1207" s="2" t="str">
        <f t="shared" si="277"/>
        <v>Bachelor</v>
      </c>
      <c r="O1207" s="2" t="str">
        <f t="shared" si="278"/>
        <v>Bachelor</v>
      </c>
      <c r="Q1207" s="4">
        <f t="shared" si="279"/>
        <v>24695.307531380753</v>
      </c>
      <c r="R1207" s="18">
        <f t="shared" si="280"/>
        <v>0.49637811363350992</v>
      </c>
      <c r="S1207" s="18" t="str">
        <f t="shared" si="281"/>
        <v>Conservative Borrower</v>
      </c>
      <c r="T1207" s="3">
        <v>36</v>
      </c>
      <c r="U1207" s="3">
        <f t="shared" si="282"/>
        <v>36</v>
      </c>
      <c r="V1207" s="5" t="s">
        <v>22</v>
      </c>
      <c r="W1207" s="5" t="s">
        <v>30</v>
      </c>
      <c r="X1207" s="4">
        <v>603</v>
      </c>
      <c r="Y1207" s="18">
        <v>0.14353544600000001</v>
      </c>
      <c r="Z1207" s="5" t="s">
        <v>24</v>
      </c>
      <c r="AA1207" s="3">
        <v>28</v>
      </c>
      <c r="AB1207" s="4">
        <v>20647</v>
      </c>
      <c r="AC1207" s="4">
        <v>4145.9166670000004</v>
      </c>
      <c r="AD1207" s="4" t="str">
        <f t="shared" si="283"/>
        <v>Low Income</v>
      </c>
      <c r="AE1207" s="4">
        <v>60900</v>
      </c>
      <c r="AF1207" s="18">
        <v>0.20076785799999999</v>
      </c>
      <c r="AG1207" s="3">
        <v>0</v>
      </c>
      <c r="AH1207" s="3">
        <v>45</v>
      </c>
      <c r="AI1207" s="2" t="str">
        <f t="shared" si="284"/>
        <v>Medium Risk</v>
      </c>
    </row>
    <row r="1208" spans="1:35" x14ac:dyDescent="0.25">
      <c r="A1208" s="6">
        <v>44307</v>
      </c>
      <c r="B1208" s="3">
        <v>31</v>
      </c>
      <c r="C1208" s="3" t="str">
        <f t="shared" si="270"/>
        <v>Mid</v>
      </c>
      <c r="D1208" s="4">
        <v>15000</v>
      </c>
      <c r="E1208" s="4">
        <f t="shared" si="271"/>
        <v>15000</v>
      </c>
      <c r="F1208" s="3">
        <v>580</v>
      </c>
      <c r="G1208" s="3">
        <f t="shared" si="272"/>
        <v>580</v>
      </c>
      <c r="H1208" s="3" t="str">
        <f t="shared" si="273"/>
        <v>Good</v>
      </c>
      <c r="I1208" s="5" t="s">
        <v>20</v>
      </c>
      <c r="J1208" s="2" t="str">
        <f t="shared" si="274"/>
        <v>Employed</v>
      </c>
      <c r="K1208" s="2" t="str">
        <f t="shared" si="275"/>
        <v>Employed</v>
      </c>
      <c r="L1208" s="2" t="str">
        <f t="shared" si="276"/>
        <v>Employed</v>
      </c>
      <c r="M1208" s="5" t="s">
        <v>25</v>
      </c>
      <c r="N1208" s="2" t="str">
        <f t="shared" si="277"/>
        <v>Associate</v>
      </c>
      <c r="O1208" s="2" t="str">
        <f t="shared" si="278"/>
        <v>Associate</v>
      </c>
      <c r="P1208" s="4">
        <v>17839</v>
      </c>
      <c r="Q1208" s="4">
        <f t="shared" si="279"/>
        <v>17839</v>
      </c>
      <c r="R1208" s="18">
        <f t="shared" si="280"/>
        <v>1.1892666666666667</v>
      </c>
      <c r="S1208" s="18" t="str">
        <f t="shared" si="281"/>
        <v>Aggressive Borrower</v>
      </c>
      <c r="T1208" s="3">
        <v>60</v>
      </c>
      <c r="U1208" s="3">
        <f t="shared" si="282"/>
        <v>60</v>
      </c>
      <c r="V1208" s="5" t="s">
        <v>26</v>
      </c>
      <c r="W1208" s="5" t="s">
        <v>30</v>
      </c>
      <c r="X1208" s="4">
        <v>445</v>
      </c>
      <c r="Y1208" s="18">
        <v>0.116815768</v>
      </c>
      <c r="Z1208" s="5" t="s">
        <v>28</v>
      </c>
      <c r="AA1208" s="3">
        <v>20</v>
      </c>
      <c r="AB1208" s="4">
        <v>6583</v>
      </c>
      <c r="AC1208" s="4">
        <v>1250</v>
      </c>
      <c r="AD1208" s="4" t="str">
        <f t="shared" si="283"/>
        <v>Low Income</v>
      </c>
      <c r="AE1208" s="4">
        <v>52647</v>
      </c>
      <c r="AF1208" s="18">
        <v>0.23197383599999999</v>
      </c>
      <c r="AG1208" s="3">
        <v>0</v>
      </c>
      <c r="AH1208" s="3">
        <v>50</v>
      </c>
      <c r="AI1208" s="2" t="str">
        <f t="shared" si="284"/>
        <v>Medium Risk</v>
      </c>
    </row>
    <row r="1209" spans="1:35" x14ac:dyDescent="0.25">
      <c r="A1209" s="6">
        <v>44308</v>
      </c>
      <c r="B1209" s="3">
        <v>32</v>
      </c>
      <c r="C1209" s="3" t="str">
        <f t="shared" si="270"/>
        <v>Mid</v>
      </c>
      <c r="D1209" s="4">
        <v>180760</v>
      </c>
      <c r="E1209" s="4">
        <f t="shared" si="271"/>
        <v>180760</v>
      </c>
      <c r="F1209" s="3">
        <v>604</v>
      </c>
      <c r="G1209" s="3">
        <f t="shared" si="272"/>
        <v>604</v>
      </c>
      <c r="H1209" s="3" t="str">
        <f t="shared" si="273"/>
        <v>Good</v>
      </c>
      <c r="I1209" s="5" t="s">
        <v>20</v>
      </c>
      <c r="J1209" s="2" t="str">
        <f t="shared" si="274"/>
        <v>Employed</v>
      </c>
      <c r="K1209" s="2" t="str">
        <f t="shared" si="275"/>
        <v>Employed</v>
      </c>
      <c r="L1209" s="2" t="str">
        <f t="shared" si="276"/>
        <v>Employed</v>
      </c>
      <c r="M1209" s="5" t="s">
        <v>29</v>
      </c>
      <c r="N1209" s="2" t="str">
        <f t="shared" si="277"/>
        <v>Bachelor</v>
      </c>
      <c r="O1209" s="2" t="str">
        <f t="shared" si="278"/>
        <v>Bachelor</v>
      </c>
      <c r="P1209" s="4">
        <v>27670</v>
      </c>
      <c r="Q1209" s="4">
        <f t="shared" si="279"/>
        <v>27670</v>
      </c>
      <c r="R1209" s="18">
        <f t="shared" si="280"/>
        <v>0.15307590174817437</v>
      </c>
      <c r="S1209" s="18" t="str">
        <f t="shared" si="281"/>
        <v>Conservative Borrower</v>
      </c>
      <c r="T1209" s="3">
        <v>24</v>
      </c>
      <c r="U1209" s="3">
        <f t="shared" si="282"/>
        <v>24</v>
      </c>
      <c r="V1209" s="5" t="s">
        <v>44</v>
      </c>
      <c r="W1209" s="5" t="s">
        <v>30</v>
      </c>
      <c r="X1209" s="4">
        <v>199</v>
      </c>
      <c r="Y1209" s="18">
        <v>0.26887166600000001</v>
      </c>
      <c r="Z1209" s="5" t="s">
        <v>28</v>
      </c>
      <c r="AA1209" s="3">
        <v>25</v>
      </c>
      <c r="AB1209" s="4">
        <v>1767</v>
      </c>
      <c r="AC1209" s="4">
        <v>15063.333329999999</v>
      </c>
      <c r="AD1209" s="4" t="str">
        <f t="shared" si="283"/>
        <v>High Income</v>
      </c>
      <c r="AE1209" s="4">
        <v>58566</v>
      </c>
      <c r="AF1209" s="18">
        <v>0.218886356</v>
      </c>
      <c r="AG1209" s="3">
        <v>1</v>
      </c>
      <c r="AH1209" s="3">
        <v>36</v>
      </c>
      <c r="AI1209" s="2" t="str">
        <f t="shared" si="284"/>
        <v>Low Risk</v>
      </c>
    </row>
    <row r="1210" spans="1:35" x14ac:dyDescent="0.25">
      <c r="A1210" s="6">
        <v>44309</v>
      </c>
      <c r="B1210" s="3">
        <v>23</v>
      </c>
      <c r="C1210" s="3" t="str">
        <f t="shared" si="270"/>
        <v>Young</v>
      </c>
      <c r="E1210" s="4">
        <f t="shared" si="271"/>
        <v>30453</v>
      </c>
      <c r="F1210" s="3">
        <v>592</v>
      </c>
      <c r="G1210" s="3">
        <f t="shared" si="272"/>
        <v>592</v>
      </c>
      <c r="H1210" s="3" t="str">
        <f t="shared" si="273"/>
        <v>Good</v>
      </c>
      <c r="I1210" s="5" t="s">
        <v>20</v>
      </c>
      <c r="J1210" s="2" t="str">
        <f t="shared" si="274"/>
        <v>Employed</v>
      </c>
      <c r="K1210" s="2" t="str">
        <f t="shared" si="275"/>
        <v>Employed</v>
      </c>
      <c r="L1210" s="2" t="str">
        <f t="shared" si="276"/>
        <v>Employed</v>
      </c>
      <c r="M1210" s="5" t="s">
        <v>32</v>
      </c>
      <c r="N1210" s="2" t="str">
        <f t="shared" si="277"/>
        <v>High School</v>
      </c>
      <c r="O1210" s="2" t="str">
        <f t="shared" si="278"/>
        <v>High School</v>
      </c>
      <c r="P1210" s="4">
        <v>31949</v>
      </c>
      <c r="Q1210" s="4">
        <f t="shared" si="279"/>
        <v>31949</v>
      </c>
      <c r="R1210" s="18">
        <f t="shared" si="280"/>
        <v>1.0491248809641087</v>
      </c>
      <c r="S1210" s="18" t="str">
        <f t="shared" si="281"/>
        <v>Aggressive Borrower</v>
      </c>
      <c r="U1210" s="3">
        <f t="shared" si="282"/>
        <v>54.618025751072963</v>
      </c>
      <c r="V1210" s="5" t="s">
        <v>22</v>
      </c>
      <c r="W1210" s="5" t="s">
        <v>27</v>
      </c>
      <c r="X1210" s="4">
        <v>569</v>
      </c>
      <c r="Y1210" s="18">
        <v>0.21960652</v>
      </c>
      <c r="Z1210" s="5" t="s">
        <v>24</v>
      </c>
      <c r="AA1210" s="3">
        <v>25</v>
      </c>
      <c r="AB1210" s="4">
        <v>6798</v>
      </c>
      <c r="AC1210" s="4">
        <v>2537.75</v>
      </c>
      <c r="AD1210" s="4" t="str">
        <f t="shared" si="283"/>
        <v>Low Income</v>
      </c>
      <c r="AE1210" s="4">
        <v>44396</v>
      </c>
      <c r="AF1210" s="18">
        <v>0.198316774</v>
      </c>
      <c r="AG1210" s="3">
        <v>0</v>
      </c>
      <c r="AH1210" s="3">
        <v>52</v>
      </c>
      <c r="AI1210" s="2" t="str">
        <f t="shared" si="284"/>
        <v>Medium Risk</v>
      </c>
    </row>
    <row r="1211" spans="1:35" x14ac:dyDescent="0.25">
      <c r="A1211" s="6">
        <v>44310</v>
      </c>
      <c r="B1211" s="3">
        <v>60</v>
      </c>
      <c r="C1211" s="3" t="str">
        <f t="shared" si="270"/>
        <v>Old</v>
      </c>
      <c r="D1211" s="4">
        <v>60665</v>
      </c>
      <c r="E1211" s="4">
        <f t="shared" si="271"/>
        <v>60665</v>
      </c>
      <c r="F1211" s="3">
        <v>661</v>
      </c>
      <c r="G1211" s="3">
        <f t="shared" si="272"/>
        <v>661</v>
      </c>
      <c r="H1211" s="3" t="str">
        <f t="shared" si="273"/>
        <v>Excellent</v>
      </c>
      <c r="I1211" s="5" t="s">
        <v>20</v>
      </c>
      <c r="J1211" s="2" t="str">
        <f t="shared" si="274"/>
        <v>Employed</v>
      </c>
      <c r="K1211" s="2" t="str">
        <f t="shared" si="275"/>
        <v>Employed</v>
      </c>
      <c r="L1211" s="2" t="str">
        <f t="shared" si="276"/>
        <v>Employed</v>
      </c>
      <c r="M1211" s="5" t="s">
        <v>29</v>
      </c>
      <c r="N1211" s="2" t="str">
        <f t="shared" si="277"/>
        <v>Bachelor</v>
      </c>
      <c r="O1211" s="2" t="str">
        <f t="shared" si="278"/>
        <v>Bachelor</v>
      </c>
      <c r="P1211" s="4">
        <v>9243</v>
      </c>
      <c r="Q1211" s="4">
        <f t="shared" si="279"/>
        <v>9243</v>
      </c>
      <c r="R1211" s="18">
        <f t="shared" si="280"/>
        <v>0.15236132860792878</v>
      </c>
      <c r="S1211" s="18" t="str">
        <f t="shared" si="281"/>
        <v>Conservative Borrower</v>
      </c>
      <c r="T1211" s="3">
        <v>96</v>
      </c>
      <c r="U1211" s="3">
        <f t="shared" si="282"/>
        <v>96</v>
      </c>
      <c r="V1211" s="5" t="s">
        <v>22</v>
      </c>
      <c r="W1211" s="5" t="s">
        <v>30</v>
      </c>
      <c r="X1211" s="4">
        <v>931</v>
      </c>
      <c r="Y1211" s="18">
        <v>7.5242265000000003E-2</v>
      </c>
      <c r="Z1211" s="5" t="s">
        <v>38</v>
      </c>
      <c r="AA1211" s="3">
        <v>27</v>
      </c>
      <c r="AB1211" s="4">
        <v>1343</v>
      </c>
      <c r="AC1211" s="4">
        <v>5055.4166670000004</v>
      </c>
      <c r="AD1211" s="4" t="str">
        <f t="shared" si="283"/>
        <v>Medium Income</v>
      </c>
      <c r="AE1211" s="4">
        <v>183800</v>
      </c>
      <c r="AF1211" s="18">
        <v>0.20350316500000001</v>
      </c>
      <c r="AG1211" s="3">
        <v>0</v>
      </c>
      <c r="AH1211" s="3">
        <v>40</v>
      </c>
      <c r="AI1211" s="2" t="str">
        <f t="shared" si="284"/>
        <v>Medium Risk</v>
      </c>
    </row>
    <row r="1212" spans="1:35" x14ac:dyDescent="0.25">
      <c r="A1212" s="6">
        <v>44311</v>
      </c>
      <c r="B1212" s="3">
        <v>25</v>
      </c>
      <c r="C1212" s="3" t="str">
        <f t="shared" si="270"/>
        <v>Mid</v>
      </c>
      <c r="D1212" s="4">
        <v>32137</v>
      </c>
      <c r="E1212" s="4">
        <f t="shared" si="271"/>
        <v>32137</v>
      </c>
      <c r="F1212" s="3">
        <v>607</v>
      </c>
      <c r="G1212" s="3">
        <f t="shared" si="272"/>
        <v>607</v>
      </c>
      <c r="H1212" s="3" t="str">
        <f t="shared" si="273"/>
        <v>Good</v>
      </c>
      <c r="I1212" s="5" t="s">
        <v>20</v>
      </c>
      <c r="J1212" s="2" t="str">
        <f t="shared" si="274"/>
        <v>Employed</v>
      </c>
      <c r="K1212" s="2" t="str">
        <f t="shared" si="275"/>
        <v>Employed</v>
      </c>
      <c r="L1212" s="2" t="str">
        <f t="shared" si="276"/>
        <v>Employed</v>
      </c>
      <c r="M1212" s="5" t="s">
        <v>29</v>
      </c>
      <c r="N1212" s="2" t="str">
        <f t="shared" si="277"/>
        <v>Bachelor</v>
      </c>
      <c r="O1212" s="2" t="str">
        <f t="shared" si="278"/>
        <v>Bachelor</v>
      </c>
      <c r="P1212" s="4">
        <v>26075</v>
      </c>
      <c r="Q1212" s="4">
        <f t="shared" si="279"/>
        <v>26075</v>
      </c>
      <c r="R1212" s="18">
        <f t="shared" si="280"/>
        <v>0.81137007187976473</v>
      </c>
      <c r="S1212" s="18" t="str">
        <f t="shared" si="281"/>
        <v>Moderate Borrower</v>
      </c>
      <c r="T1212" s="3">
        <v>48</v>
      </c>
      <c r="U1212" s="3">
        <f t="shared" si="282"/>
        <v>48</v>
      </c>
      <c r="V1212" s="5" t="s">
        <v>22</v>
      </c>
      <c r="W1212" s="5" t="s">
        <v>30</v>
      </c>
      <c r="X1212" s="4">
        <v>172</v>
      </c>
      <c r="Y1212" s="18">
        <v>0.32503849499999998</v>
      </c>
      <c r="Z1212" s="5" t="s">
        <v>38</v>
      </c>
      <c r="AA1212" s="3">
        <v>27</v>
      </c>
      <c r="AB1212" s="4">
        <v>4433</v>
      </c>
      <c r="AC1212" s="4">
        <v>2678.083333</v>
      </c>
      <c r="AD1212" s="4" t="str">
        <f t="shared" si="283"/>
        <v>Low Income</v>
      </c>
      <c r="AE1212" s="4">
        <v>124397</v>
      </c>
      <c r="AF1212" s="18">
        <v>0.19701917899999999</v>
      </c>
      <c r="AG1212" s="3">
        <v>0</v>
      </c>
      <c r="AH1212" s="3">
        <v>51</v>
      </c>
      <c r="AI1212" s="2" t="str">
        <f t="shared" si="284"/>
        <v>Medium Risk</v>
      </c>
    </row>
    <row r="1213" spans="1:35" x14ac:dyDescent="0.25">
      <c r="A1213" s="6">
        <v>44312</v>
      </c>
      <c r="B1213" s="3">
        <v>31</v>
      </c>
      <c r="C1213" s="3" t="str">
        <f t="shared" si="270"/>
        <v>Mid</v>
      </c>
      <c r="D1213" s="4">
        <v>33899</v>
      </c>
      <c r="E1213" s="4">
        <f t="shared" si="271"/>
        <v>33899</v>
      </c>
      <c r="G1213" s="3">
        <f t="shared" si="272"/>
        <v>573.55555555555554</v>
      </c>
      <c r="H1213" s="3" t="str">
        <f t="shared" si="273"/>
        <v>Good</v>
      </c>
      <c r="I1213" s="5" t="s">
        <v>20</v>
      </c>
      <c r="J1213" s="2" t="str">
        <f t="shared" si="274"/>
        <v>Employed</v>
      </c>
      <c r="K1213" s="2" t="str">
        <f t="shared" si="275"/>
        <v>Employed</v>
      </c>
      <c r="L1213" s="2" t="str">
        <f t="shared" si="276"/>
        <v>Employed</v>
      </c>
      <c r="M1213" s="5" t="s">
        <v>32</v>
      </c>
      <c r="N1213" s="2" t="str">
        <f t="shared" si="277"/>
        <v>High School</v>
      </c>
      <c r="O1213" s="2" t="str">
        <f t="shared" si="278"/>
        <v>High School</v>
      </c>
      <c r="P1213" s="4">
        <v>29274</v>
      </c>
      <c r="Q1213" s="4">
        <f t="shared" si="279"/>
        <v>29274</v>
      </c>
      <c r="R1213" s="18">
        <f t="shared" si="280"/>
        <v>0.86356529691141337</v>
      </c>
      <c r="S1213" s="18" t="str">
        <f t="shared" si="281"/>
        <v>Moderate Borrower</v>
      </c>
      <c r="T1213" s="3">
        <v>48</v>
      </c>
      <c r="U1213" s="3">
        <f t="shared" si="282"/>
        <v>48</v>
      </c>
      <c r="V1213" s="5" t="s">
        <v>35</v>
      </c>
      <c r="W1213" s="5" t="s">
        <v>23</v>
      </c>
      <c r="X1213" s="4">
        <v>532</v>
      </c>
      <c r="Y1213" s="18">
        <v>0.24589190399999999</v>
      </c>
      <c r="Z1213" s="5" t="s">
        <v>38</v>
      </c>
      <c r="AA1213" s="3">
        <v>28</v>
      </c>
      <c r="AB1213" s="4">
        <v>2233</v>
      </c>
      <c r="AC1213" s="4">
        <v>2824.916667</v>
      </c>
      <c r="AD1213" s="4" t="str">
        <f t="shared" si="283"/>
        <v>Low Income</v>
      </c>
      <c r="AE1213" s="4">
        <v>8743</v>
      </c>
      <c r="AF1213" s="18">
        <v>0.237592201</v>
      </c>
      <c r="AG1213" s="3">
        <v>0</v>
      </c>
      <c r="AH1213" s="3">
        <v>54</v>
      </c>
      <c r="AI1213" s="2" t="str">
        <f t="shared" si="284"/>
        <v>Medium Risk</v>
      </c>
    </row>
    <row r="1214" spans="1:35" x14ac:dyDescent="0.25">
      <c r="A1214" s="6">
        <v>44313</v>
      </c>
      <c r="B1214" s="3">
        <v>31</v>
      </c>
      <c r="C1214" s="3" t="str">
        <f t="shared" si="270"/>
        <v>Mid</v>
      </c>
      <c r="D1214" s="4">
        <v>24987</v>
      </c>
      <c r="E1214" s="4">
        <f t="shared" si="271"/>
        <v>24987</v>
      </c>
      <c r="F1214" s="3">
        <v>630</v>
      </c>
      <c r="G1214" s="3">
        <f t="shared" si="272"/>
        <v>630</v>
      </c>
      <c r="H1214" s="3" t="str">
        <f t="shared" si="273"/>
        <v>Good</v>
      </c>
      <c r="I1214" s="5" t="s">
        <v>20</v>
      </c>
      <c r="J1214" s="2" t="str">
        <f t="shared" si="274"/>
        <v>Employed</v>
      </c>
      <c r="K1214" s="2" t="str">
        <f t="shared" si="275"/>
        <v>Employed</v>
      </c>
      <c r="L1214" s="2" t="str">
        <f t="shared" si="276"/>
        <v>Employed</v>
      </c>
      <c r="M1214" s="5" t="s">
        <v>29</v>
      </c>
      <c r="N1214" s="2" t="str">
        <f t="shared" si="277"/>
        <v>Bachelor</v>
      </c>
      <c r="O1214" s="2" t="str">
        <f t="shared" si="278"/>
        <v>Bachelor</v>
      </c>
      <c r="P1214" s="4">
        <v>5233</v>
      </c>
      <c r="Q1214" s="4">
        <f t="shared" si="279"/>
        <v>5233</v>
      </c>
      <c r="R1214" s="18">
        <f t="shared" si="280"/>
        <v>0.20942890302957537</v>
      </c>
      <c r="S1214" s="18" t="str">
        <f t="shared" si="281"/>
        <v>Conservative Borrower</v>
      </c>
      <c r="T1214" s="3">
        <v>60</v>
      </c>
      <c r="U1214" s="3">
        <f t="shared" si="282"/>
        <v>60</v>
      </c>
      <c r="V1214" s="5" t="s">
        <v>26</v>
      </c>
      <c r="W1214" s="5" t="s">
        <v>23</v>
      </c>
      <c r="X1214" s="4">
        <v>270</v>
      </c>
      <c r="Y1214" s="18">
        <v>0.183590911</v>
      </c>
      <c r="Z1214" s="5" t="s">
        <v>38</v>
      </c>
      <c r="AA1214" s="3">
        <v>26</v>
      </c>
      <c r="AB1214" s="4">
        <v>9662</v>
      </c>
      <c r="AC1214" s="4">
        <v>2082.25</v>
      </c>
      <c r="AD1214" s="4" t="str">
        <f t="shared" si="283"/>
        <v>Low Income</v>
      </c>
      <c r="AE1214" s="4">
        <v>6841</v>
      </c>
      <c r="AF1214" s="18">
        <v>0.198597628</v>
      </c>
      <c r="AG1214" s="3">
        <v>0</v>
      </c>
      <c r="AH1214" s="3">
        <v>48</v>
      </c>
      <c r="AI1214" s="2" t="str">
        <f t="shared" si="284"/>
        <v>Medium Risk</v>
      </c>
    </row>
    <row r="1215" spans="1:35" x14ac:dyDescent="0.25">
      <c r="A1215" s="6">
        <v>44314</v>
      </c>
      <c r="B1215" s="3">
        <v>50</v>
      </c>
      <c r="C1215" s="3" t="str">
        <f t="shared" si="270"/>
        <v>Senior</v>
      </c>
      <c r="D1215" s="4">
        <v>15126</v>
      </c>
      <c r="E1215" s="4">
        <f t="shared" si="271"/>
        <v>15126</v>
      </c>
      <c r="F1215" s="3">
        <v>551</v>
      </c>
      <c r="G1215" s="3">
        <f t="shared" si="272"/>
        <v>551</v>
      </c>
      <c r="H1215" s="3" t="str">
        <f t="shared" si="273"/>
        <v>Good</v>
      </c>
      <c r="I1215" s="5" t="s">
        <v>20</v>
      </c>
      <c r="J1215" s="2" t="str">
        <f t="shared" si="274"/>
        <v>Employed</v>
      </c>
      <c r="K1215" s="2" t="str">
        <f t="shared" si="275"/>
        <v>Employed</v>
      </c>
      <c r="L1215" s="2" t="str">
        <f t="shared" si="276"/>
        <v>Employed</v>
      </c>
      <c r="M1215" s="5" t="s">
        <v>32</v>
      </c>
      <c r="N1215" s="2" t="str">
        <f t="shared" si="277"/>
        <v>High School</v>
      </c>
      <c r="O1215" s="2" t="str">
        <f t="shared" si="278"/>
        <v>High School</v>
      </c>
      <c r="P1215" s="4">
        <v>25667</v>
      </c>
      <c r="Q1215" s="4">
        <f t="shared" si="279"/>
        <v>25667</v>
      </c>
      <c r="R1215" s="18">
        <f t="shared" si="280"/>
        <v>1.6968795451540395</v>
      </c>
      <c r="S1215" s="18" t="str">
        <f t="shared" si="281"/>
        <v>Aggressive Borrower</v>
      </c>
      <c r="T1215" s="3">
        <v>84</v>
      </c>
      <c r="U1215" s="3">
        <f t="shared" si="282"/>
        <v>84</v>
      </c>
      <c r="V1215" s="5" t="s">
        <v>22</v>
      </c>
      <c r="W1215" s="5" t="s">
        <v>27</v>
      </c>
      <c r="X1215" s="4">
        <v>322</v>
      </c>
      <c r="Y1215" s="18">
        <v>0.41954653600000003</v>
      </c>
      <c r="Z1215" s="5" t="s">
        <v>24</v>
      </c>
      <c r="AA1215" s="3">
        <v>28</v>
      </c>
      <c r="AB1215" s="4">
        <v>1926</v>
      </c>
      <c r="AC1215" s="4">
        <v>1260.5</v>
      </c>
      <c r="AD1215" s="4" t="str">
        <f t="shared" si="283"/>
        <v>Low Income</v>
      </c>
      <c r="AE1215" s="4">
        <v>60832</v>
      </c>
      <c r="AF1215" s="18">
        <v>0.26334190400000002</v>
      </c>
      <c r="AG1215" s="3">
        <v>0</v>
      </c>
      <c r="AH1215" s="3">
        <v>55</v>
      </c>
      <c r="AI1215" s="2" t="str">
        <f t="shared" si="284"/>
        <v>High Risk</v>
      </c>
    </row>
    <row r="1216" spans="1:35" x14ac:dyDescent="0.25">
      <c r="A1216" s="6">
        <v>44315</v>
      </c>
      <c r="B1216" s="3">
        <v>36</v>
      </c>
      <c r="C1216" s="3" t="str">
        <f t="shared" si="270"/>
        <v>Mid</v>
      </c>
      <c r="D1216" s="4">
        <v>33380</v>
      </c>
      <c r="E1216" s="4">
        <f t="shared" si="271"/>
        <v>33380</v>
      </c>
      <c r="F1216" s="3">
        <v>496</v>
      </c>
      <c r="G1216" s="3">
        <f t="shared" si="272"/>
        <v>496</v>
      </c>
      <c r="H1216" s="3" t="str">
        <f t="shared" si="273"/>
        <v>Fair</v>
      </c>
      <c r="I1216" s="5" t="s">
        <v>20</v>
      </c>
      <c r="J1216" s="2" t="str">
        <f t="shared" si="274"/>
        <v>Employed</v>
      </c>
      <c r="K1216" s="2" t="str">
        <f t="shared" si="275"/>
        <v>Employed</v>
      </c>
      <c r="L1216" s="2" t="str">
        <f t="shared" si="276"/>
        <v>Employed</v>
      </c>
      <c r="M1216" s="5" t="s">
        <v>29</v>
      </c>
      <c r="N1216" s="2" t="str">
        <f t="shared" si="277"/>
        <v>Bachelor</v>
      </c>
      <c r="O1216" s="2" t="str">
        <f t="shared" si="278"/>
        <v>Bachelor</v>
      </c>
      <c r="Q1216" s="4">
        <f t="shared" si="279"/>
        <v>25183.596306068601</v>
      </c>
      <c r="R1216" s="18">
        <f t="shared" si="280"/>
        <v>0.75445165686245064</v>
      </c>
      <c r="S1216" s="18" t="str">
        <f t="shared" si="281"/>
        <v>Moderate Borrower</v>
      </c>
      <c r="T1216" s="3">
        <v>36</v>
      </c>
      <c r="U1216" s="3">
        <f t="shared" si="282"/>
        <v>36</v>
      </c>
      <c r="V1216" s="5" t="s">
        <v>22</v>
      </c>
      <c r="W1216" s="5" t="s">
        <v>27</v>
      </c>
      <c r="X1216" s="4">
        <v>341</v>
      </c>
      <c r="Y1216" s="18">
        <v>9.6995263999999998E-2</v>
      </c>
      <c r="Z1216" s="5" t="s">
        <v>28</v>
      </c>
      <c r="AA1216" s="3">
        <v>34</v>
      </c>
      <c r="AB1216" s="4">
        <v>1329</v>
      </c>
      <c r="AC1216" s="4">
        <v>2781.666667</v>
      </c>
      <c r="AD1216" s="4" t="str">
        <f t="shared" si="283"/>
        <v>Low Income</v>
      </c>
      <c r="AE1216" s="4">
        <v>7791</v>
      </c>
      <c r="AF1216" s="18">
        <v>0.24144447999999999</v>
      </c>
      <c r="AG1216" s="3">
        <v>0</v>
      </c>
      <c r="AH1216" s="3">
        <v>57</v>
      </c>
      <c r="AI1216" s="2" t="str">
        <f t="shared" si="284"/>
        <v>High Risk</v>
      </c>
    </row>
    <row r="1217" spans="1:35" x14ac:dyDescent="0.25">
      <c r="A1217" s="6">
        <v>44316</v>
      </c>
      <c r="B1217" s="3">
        <v>54</v>
      </c>
      <c r="C1217" s="3" t="str">
        <f t="shared" si="270"/>
        <v>Senior</v>
      </c>
      <c r="D1217" s="4">
        <v>74274</v>
      </c>
      <c r="E1217" s="4">
        <f t="shared" si="271"/>
        <v>74274</v>
      </c>
      <c r="F1217" s="3">
        <v>647</v>
      </c>
      <c r="G1217" s="3">
        <f t="shared" si="272"/>
        <v>647</v>
      </c>
      <c r="H1217" s="3" t="str">
        <f t="shared" si="273"/>
        <v>Good</v>
      </c>
      <c r="I1217" s="5" t="s">
        <v>20</v>
      </c>
      <c r="J1217" s="2" t="str">
        <f t="shared" si="274"/>
        <v>Employed</v>
      </c>
      <c r="K1217" s="2" t="str">
        <f t="shared" si="275"/>
        <v>Employed</v>
      </c>
      <c r="L1217" s="2" t="str">
        <f t="shared" si="276"/>
        <v>Employed</v>
      </c>
      <c r="M1217" s="5" t="s">
        <v>25</v>
      </c>
      <c r="N1217" s="2" t="str">
        <f t="shared" si="277"/>
        <v>Associate</v>
      </c>
      <c r="O1217" s="2" t="str">
        <f t="shared" si="278"/>
        <v>Associate</v>
      </c>
      <c r="P1217" s="4">
        <v>35345</v>
      </c>
      <c r="Q1217" s="4">
        <f t="shared" si="279"/>
        <v>35345</v>
      </c>
      <c r="R1217" s="18">
        <f t="shared" si="280"/>
        <v>0.47587311845329455</v>
      </c>
      <c r="S1217" s="18" t="str">
        <f t="shared" si="281"/>
        <v>Conservative Borrower</v>
      </c>
      <c r="T1217" s="3">
        <v>60</v>
      </c>
      <c r="U1217" s="3">
        <f t="shared" si="282"/>
        <v>60</v>
      </c>
      <c r="V1217" s="5" t="s">
        <v>26</v>
      </c>
      <c r="W1217" s="5" t="s">
        <v>30</v>
      </c>
      <c r="X1217" s="4">
        <v>340</v>
      </c>
      <c r="Y1217" s="18">
        <v>0.35939648099999999</v>
      </c>
      <c r="Z1217" s="5" t="s">
        <v>31</v>
      </c>
      <c r="AA1217" s="3">
        <v>31</v>
      </c>
      <c r="AB1217" s="4">
        <v>3155</v>
      </c>
      <c r="AC1217" s="4">
        <v>6189.5</v>
      </c>
      <c r="AD1217" s="4" t="str">
        <f t="shared" si="283"/>
        <v>Medium Income</v>
      </c>
      <c r="AE1217" s="4">
        <v>71193</v>
      </c>
      <c r="AF1217" s="18">
        <v>0.199472068</v>
      </c>
      <c r="AG1217" s="3">
        <v>0</v>
      </c>
      <c r="AH1217" s="3">
        <v>51</v>
      </c>
      <c r="AI1217" s="2" t="str">
        <f t="shared" si="284"/>
        <v>Medium Risk</v>
      </c>
    </row>
    <row r="1218" spans="1:35" x14ac:dyDescent="0.25">
      <c r="A1218" s="6">
        <v>44317</v>
      </c>
      <c r="B1218" s="3">
        <v>31</v>
      </c>
      <c r="C1218" s="3" t="str">
        <f t="shared" ref="C1218:C1281" si="285">IF(B1218&lt;25,"Young",IF(B1218&lt;40,"Mid",IF(B1218&lt;60,"Senior","Old")))</f>
        <v>Mid</v>
      </c>
      <c r="D1218" s="4">
        <v>15953</v>
      </c>
      <c r="E1218" s="4">
        <f t="shared" ref="E1218:E1281" si="286">IF(D1218="",AC1218*12,D1218)</f>
        <v>15953</v>
      </c>
      <c r="F1218" s="3">
        <v>531</v>
      </c>
      <c r="G1218" s="3">
        <f t="shared" ref="G1218:G1281" si="287">IF(F1218="",AVERAGEIF($AA$2:$AA$2648,AA1218,$F$2:$F$2648),F1218)</f>
        <v>531</v>
      </c>
      <c r="H1218" s="3" t="str">
        <f t="shared" ref="H1218:H1281" si="288">IF(G1218&lt;450,"Poor", IF(G1218&lt;550,"Fair",IF(G1218&lt;650,"Good","Excellent")))</f>
        <v>Fair</v>
      </c>
      <c r="I1218" s="5" t="s">
        <v>33</v>
      </c>
      <c r="J1218" s="2" t="str">
        <f t="shared" ref="J1218:J1281" si="289">TRIM(CLEAN(I1218))</f>
        <v>Self-Employed</v>
      </c>
      <c r="K1218" s="2" t="str">
        <f t="shared" ref="K1218:K1281" si="290">PROPER(J1218)</f>
        <v>Self-Employed</v>
      </c>
      <c r="L1218" s="2" t="str">
        <f t="shared" ref="L1218:L1281" si="291">IF(K1218="","Employed",K1218)</f>
        <v>Self-Employed</v>
      </c>
      <c r="M1218" s="5" t="s">
        <v>29</v>
      </c>
      <c r="N1218" s="2" t="str">
        <f t="shared" ref="N1218:N1281" si="292">TRIM(CLEAN(M1218))</f>
        <v>Bachelor</v>
      </c>
      <c r="O1218" s="2" t="str">
        <f t="shared" ref="O1218:O1281" si="293">IF(N1218="","Bachelor",N1218)</f>
        <v>Bachelor</v>
      </c>
      <c r="P1218" s="4">
        <v>10317</v>
      </c>
      <c r="Q1218" s="4">
        <f t="shared" ref="Q1218:Q1281" si="294">IF(P1218="",(AVERAGEIFS($P$2:$P$2648,$Z$2:$Z$2648,Z1218,$AD$2:$AD$2648,AD1218)),P1218)</f>
        <v>10317</v>
      </c>
      <c r="R1218" s="18">
        <f t="shared" ref="R1218:R1281" si="295">Q1218/E1218</f>
        <v>0.64671221713784244</v>
      </c>
      <c r="S1218" s="18" t="str">
        <f t="shared" ref="S1218:S1281" si="296">IF(R1218 &lt;= 0.5, "Conservative Borrower", IF(R1218 &lt;= 1, "Moderate Borrower", "Aggressive Borrower"))</f>
        <v>Moderate Borrower</v>
      </c>
      <c r="T1218" s="3">
        <v>24</v>
      </c>
      <c r="U1218" s="3">
        <f t="shared" ref="U1218:U1281" si="297">IF(T1218="",AVERAGEIFS($T$2:$T$2648,$Z$2:$Z$2648,Z1218,$AD$2:$AD$2648,AD1218),T1218)</f>
        <v>24</v>
      </c>
      <c r="V1218" s="5" t="s">
        <v>22</v>
      </c>
      <c r="W1218" s="5" t="s">
        <v>30</v>
      </c>
      <c r="X1218" s="4">
        <v>503</v>
      </c>
      <c r="Y1218" s="18">
        <v>6.4467274000000005E-2</v>
      </c>
      <c r="Z1218" s="5" t="s">
        <v>28</v>
      </c>
      <c r="AA1218" s="3">
        <v>30</v>
      </c>
      <c r="AB1218" s="4">
        <v>2569</v>
      </c>
      <c r="AC1218" s="4">
        <v>1329.416667</v>
      </c>
      <c r="AD1218" s="4" t="str">
        <f t="shared" ref="AD1218:AD1281" si="298">IF(AC1218&lt;=5000,"Low Income",IF(AC1218&lt;=12000,"Medium Income","High Income"))</f>
        <v>Low Income</v>
      </c>
      <c r="AE1218" s="4">
        <v>8569</v>
      </c>
      <c r="AF1218" s="18">
        <v>0.24574247399999999</v>
      </c>
      <c r="AG1218" s="3">
        <v>0</v>
      </c>
      <c r="AH1218" s="3">
        <v>58</v>
      </c>
      <c r="AI1218" s="2" t="str">
        <f t="shared" ref="AI1218:AI1281" si="299">IF(AH1218&lt;40,"Low Risk", IF(AH1218&lt;55,"Medium Risk", IF(AH1218&lt;70,"High Risk","Very High Risk")))</f>
        <v>High Risk</v>
      </c>
    </row>
    <row r="1219" spans="1:35" x14ac:dyDescent="0.25">
      <c r="A1219" s="6">
        <v>44318</v>
      </c>
      <c r="B1219" s="3">
        <v>43</v>
      </c>
      <c r="C1219" s="3" t="str">
        <f t="shared" si="285"/>
        <v>Senior</v>
      </c>
      <c r="D1219" s="4">
        <v>58596</v>
      </c>
      <c r="E1219" s="4">
        <f t="shared" si="286"/>
        <v>58596</v>
      </c>
      <c r="F1219" s="3">
        <v>538</v>
      </c>
      <c r="G1219" s="3">
        <f t="shared" si="287"/>
        <v>538</v>
      </c>
      <c r="H1219" s="3" t="str">
        <f t="shared" si="288"/>
        <v>Fair</v>
      </c>
      <c r="I1219" s="5" t="s">
        <v>20</v>
      </c>
      <c r="J1219" s="2" t="str">
        <f t="shared" si="289"/>
        <v>Employed</v>
      </c>
      <c r="K1219" s="2" t="str">
        <f t="shared" si="290"/>
        <v>Employed</v>
      </c>
      <c r="L1219" s="2" t="str">
        <f t="shared" si="291"/>
        <v>Employed</v>
      </c>
      <c r="M1219" s="5" t="s">
        <v>25</v>
      </c>
      <c r="N1219" s="2" t="str">
        <f t="shared" si="292"/>
        <v>Associate</v>
      </c>
      <c r="O1219" s="2" t="str">
        <f t="shared" si="293"/>
        <v>Associate</v>
      </c>
      <c r="P1219" s="4">
        <v>14156</v>
      </c>
      <c r="Q1219" s="4">
        <f t="shared" si="294"/>
        <v>14156</v>
      </c>
      <c r="R1219" s="18">
        <f t="shared" si="295"/>
        <v>0.24158645641340706</v>
      </c>
      <c r="S1219" s="18" t="str">
        <f t="shared" si="296"/>
        <v>Conservative Borrower</v>
      </c>
      <c r="T1219" s="3">
        <v>48</v>
      </c>
      <c r="U1219" s="3">
        <f t="shared" si="297"/>
        <v>48</v>
      </c>
      <c r="V1219" s="5" t="s">
        <v>22</v>
      </c>
      <c r="W1219" s="5" t="s">
        <v>34</v>
      </c>
      <c r="X1219" s="4">
        <v>476</v>
      </c>
      <c r="Y1219" s="18">
        <v>0.158803218</v>
      </c>
      <c r="Z1219" s="5" t="s">
        <v>38</v>
      </c>
      <c r="AA1219" s="3">
        <v>22</v>
      </c>
      <c r="AB1219" s="4">
        <v>1679</v>
      </c>
      <c r="AC1219" s="4">
        <v>4883</v>
      </c>
      <c r="AD1219" s="4" t="str">
        <f t="shared" si="298"/>
        <v>Low Income</v>
      </c>
      <c r="AE1219" s="4">
        <v>2202</v>
      </c>
      <c r="AF1219" s="18">
        <v>0.23399678500000001</v>
      </c>
      <c r="AG1219" s="3">
        <v>0</v>
      </c>
      <c r="AH1219" s="3">
        <v>50</v>
      </c>
      <c r="AI1219" s="2" t="str">
        <f t="shared" si="299"/>
        <v>Medium Risk</v>
      </c>
    </row>
    <row r="1220" spans="1:35" x14ac:dyDescent="0.25">
      <c r="A1220" s="6">
        <v>44319</v>
      </c>
      <c r="B1220" s="3">
        <v>29</v>
      </c>
      <c r="C1220" s="3" t="str">
        <f t="shared" si="285"/>
        <v>Mid</v>
      </c>
      <c r="D1220" s="4">
        <v>168394</v>
      </c>
      <c r="E1220" s="4">
        <f t="shared" si="286"/>
        <v>168394</v>
      </c>
      <c r="F1220" s="3">
        <v>565</v>
      </c>
      <c r="G1220" s="3">
        <f t="shared" si="287"/>
        <v>565</v>
      </c>
      <c r="H1220" s="3" t="str">
        <f t="shared" si="288"/>
        <v>Good</v>
      </c>
      <c r="I1220" s="5" t="s">
        <v>20</v>
      </c>
      <c r="J1220" s="2" t="str">
        <f t="shared" si="289"/>
        <v>Employed</v>
      </c>
      <c r="K1220" s="2" t="str">
        <f t="shared" si="290"/>
        <v>Employed</v>
      </c>
      <c r="L1220" s="2" t="str">
        <f t="shared" si="291"/>
        <v>Employed</v>
      </c>
      <c r="M1220" s="5" t="s">
        <v>32</v>
      </c>
      <c r="N1220" s="2" t="str">
        <f t="shared" si="292"/>
        <v>High School</v>
      </c>
      <c r="O1220" s="2" t="str">
        <f t="shared" si="293"/>
        <v>High School</v>
      </c>
      <c r="P1220" s="4">
        <v>17987</v>
      </c>
      <c r="Q1220" s="4">
        <f t="shared" si="294"/>
        <v>17987</v>
      </c>
      <c r="R1220" s="18">
        <f t="shared" si="295"/>
        <v>0.10681496965450075</v>
      </c>
      <c r="S1220" s="18" t="str">
        <f t="shared" si="296"/>
        <v>Conservative Borrower</v>
      </c>
      <c r="T1220" s="3">
        <v>48</v>
      </c>
      <c r="U1220" s="3">
        <f t="shared" si="297"/>
        <v>48</v>
      </c>
      <c r="V1220" s="5" t="s">
        <v>22</v>
      </c>
      <c r="W1220" s="5" t="s">
        <v>27</v>
      </c>
      <c r="X1220" s="4">
        <v>427</v>
      </c>
      <c r="Y1220" s="18">
        <v>0.537815818</v>
      </c>
      <c r="Z1220" s="5" t="s">
        <v>28</v>
      </c>
      <c r="AA1220" s="3">
        <v>24</v>
      </c>
      <c r="AB1220" s="4">
        <v>5479</v>
      </c>
      <c r="AC1220" s="4">
        <v>14032.833329999999</v>
      </c>
      <c r="AD1220" s="4" t="str">
        <f t="shared" si="298"/>
        <v>High Income</v>
      </c>
      <c r="AE1220" s="4">
        <v>28836</v>
      </c>
      <c r="AF1220" s="18">
        <v>0.27658440000000001</v>
      </c>
      <c r="AG1220" s="3">
        <v>1</v>
      </c>
      <c r="AH1220" s="3">
        <v>53.6</v>
      </c>
      <c r="AI1220" s="2" t="str">
        <f t="shared" si="299"/>
        <v>Medium Risk</v>
      </c>
    </row>
    <row r="1221" spans="1:35" x14ac:dyDescent="0.25">
      <c r="A1221" s="6">
        <v>44320</v>
      </c>
      <c r="B1221" s="3">
        <v>65</v>
      </c>
      <c r="C1221" s="3" t="str">
        <f t="shared" si="285"/>
        <v>Old</v>
      </c>
      <c r="D1221" s="4">
        <v>64456</v>
      </c>
      <c r="E1221" s="4">
        <f t="shared" si="286"/>
        <v>64456</v>
      </c>
      <c r="F1221" s="3">
        <v>604</v>
      </c>
      <c r="G1221" s="3">
        <f t="shared" si="287"/>
        <v>604</v>
      </c>
      <c r="H1221" s="3" t="str">
        <f t="shared" si="288"/>
        <v>Good</v>
      </c>
      <c r="I1221" s="5" t="s">
        <v>20</v>
      </c>
      <c r="J1221" s="2" t="str">
        <f t="shared" si="289"/>
        <v>Employed</v>
      </c>
      <c r="K1221" s="2" t="str">
        <f t="shared" si="290"/>
        <v>Employed</v>
      </c>
      <c r="L1221" s="2" t="str">
        <f t="shared" si="291"/>
        <v>Employed</v>
      </c>
      <c r="M1221" s="5" t="s">
        <v>32</v>
      </c>
      <c r="N1221" s="2" t="str">
        <f t="shared" si="292"/>
        <v>High School</v>
      </c>
      <c r="O1221" s="2" t="str">
        <f t="shared" si="293"/>
        <v>High School</v>
      </c>
      <c r="P1221" s="4">
        <v>14351</v>
      </c>
      <c r="Q1221" s="4">
        <f t="shared" si="294"/>
        <v>14351</v>
      </c>
      <c r="R1221" s="18">
        <f t="shared" si="295"/>
        <v>0.22264800794340325</v>
      </c>
      <c r="S1221" s="18" t="str">
        <f t="shared" si="296"/>
        <v>Conservative Borrower</v>
      </c>
      <c r="T1221" s="3">
        <v>12</v>
      </c>
      <c r="U1221" s="3">
        <f t="shared" si="297"/>
        <v>12</v>
      </c>
      <c r="V1221" s="5" t="s">
        <v>35</v>
      </c>
      <c r="W1221" s="5" t="s">
        <v>30</v>
      </c>
      <c r="X1221" s="4">
        <v>317</v>
      </c>
      <c r="Y1221" s="18">
        <v>0.136259307</v>
      </c>
      <c r="Z1221" s="5" t="s">
        <v>34</v>
      </c>
      <c r="AA1221" s="3">
        <v>24</v>
      </c>
      <c r="AB1221" s="4">
        <v>4158</v>
      </c>
      <c r="AC1221" s="4">
        <v>5371.3333329999996</v>
      </c>
      <c r="AD1221" s="4" t="str">
        <f t="shared" si="298"/>
        <v>Medium Income</v>
      </c>
      <c r="AE1221" s="4">
        <v>5453</v>
      </c>
      <c r="AF1221" s="18">
        <v>0.191368542</v>
      </c>
      <c r="AG1221" s="3">
        <v>0</v>
      </c>
      <c r="AH1221" s="3">
        <v>47</v>
      </c>
      <c r="AI1221" s="2" t="str">
        <f t="shared" si="299"/>
        <v>Medium Risk</v>
      </c>
    </row>
    <row r="1222" spans="1:35" x14ac:dyDescent="0.25">
      <c r="A1222" s="6">
        <v>44321</v>
      </c>
      <c r="B1222" s="3">
        <v>25</v>
      </c>
      <c r="C1222" s="3" t="str">
        <f t="shared" si="285"/>
        <v>Mid</v>
      </c>
      <c r="D1222" s="4">
        <v>21195</v>
      </c>
      <c r="E1222" s="4">
        <f t="shared" si="286"/>
        <v>21195</v>
      </c>
      <c r="F1222" s="3">
        <v>494</v>
      </c>
      <c r="G1222" s="3">
        <f t="shared" si="287"/>
        <v>494</v>
      </c>
      <c r="H1222" s="3" t="str">
        <f t="shared" si="288"/>
        <v>Fair</v>
      </c>
      <c r="I1222" s="5" t="s">
        <v>45</v>
      </c>
      <c r="J1222" s="2" t="str">
        <f t="shared" si="289"/>
        <v>Unemployed</v>
      </c>
      <c r="K1222" s="2" t="str">
        <f t="shared" si="290"/>
        <v>Unemployed</v>
      </c>
      <c r="L1222" s="2" t="str">
        <f t="shared" si="291"/>
        <v>Unemployed</v>
      </c>
      <c r="M1222" s="5" t="s">
        <v>21</v>
      </c>
      <c r="N1222" s="2" t="str">
        <f t="shared" si="292"/>
        <v>Master</v>
      </c>
      <c r="O1222" s="2" t="str">
        <f t="shared" si="293"/>
        <v>Master</v>
      </c>
      <c r="P1222" s="4">
        <v>21007</v>
      </c>
      <c r="Q1222" s="4">
        <f t="shared" si="294"/>
        <v>21007</v>
      </c>
      <c r="R1222" s="18">
        <f t="shared" si="295"/>
        <v>0.99112998348667136</v>
      </c>
      <c r="S1222" s="18" t="str">
        <f t="shared" si="296"/>
        <v>Moderate Borrower</v>
      </c>
      <c r="T1222" s="3">
        <v>72</v>
      </c>
      <c r="U1222" s="3">
        <f t="shared" si="297"/>
        <v>72</v>
      </c>
      <c r="V1222" s="5" t="s">
        <v>22</v>
      </c>
      <c r="W1222" s="5" t="s">
        <v>27</v>
      </c>
      <c r="X1222" s="4">
        <v>544</v>
      </c>
      <c r="Y1222" s="18">
        <v>8.8663061000000001E-2</v>
      </c>
      <c r="Z1222" s="5" t="s">
        <v>38</v>
      </c>
      <c r="AA1222" s="3">
        <v>29</v>
      </c>
      <c r="AB1222" s="4">
        <v>1305</v>
      </c>
      <c r="AC1222" s="4">
        <v>1766.25</v>
      </c>
      <c r="AD1222" s="4" t="str">
        <f t="shared" si="298"/>
        <v>Low Income</v>
      </c>
      <c r="AE1222" s="4">
        <v>95073</v>
      </c>
      <c r="AF1222" s="18">
        <v>0.25151785799999998</v>
      </c>
      <c r="AG1222" s="3">
        <v>0</v>
      </c>
      <c r="AH1222" s="3">
        <v>52</v>
      </c>
      <c r="AI1222" s="2" t="str">
        <f t="shared" si="299"/>
        <v>Medium Risk</v>
      </c>
    </row>
    <row r="1223" spans="1:35" x14ac:dyDescent="0.25">
      <c r="A1223" s="6">
        <v>44322</v>
      </c>
      <c r="B1223" s="3">
        <v>43</v>
      </c>
      <c r="C1223" s="3" t="str">
        <f t="shared" si="285"/>
        <v>Senior</v>
      </c>
      <c r="D1223" s="4">
        <v>67951</v>
      </c>
      <c r="E1223" s="4">
        <f t="shared" si="286"/>
        <v>67951</v>
      </c>
      <c r="F1223" s="3">
        <v>466</v>
      </c>
      <c r="G1223" s="3">
        <f t="shared" si="287"/>
        <v>466</v>
      </c>
      <c r="H1223" s="3" t="str">
        <f t="shared" si="288"/>
        <v>Fair</v>
      </c>
      <c r="I1223" s="5" t="s">
        <v>72</v>
      </c>
      <c r="J1223" s="2" t="str">
        <f t="shared" si="289"/>
        <v>SELF-EMPLOYED</v>
      </c>
      <c r="K1223" s="2" t="str">
        <f t="shared" si="290"/>
        <v>Self-Employed</v>
      </c>
      <c r="L1223" s="2" t="str">
        <f t="shared" si="291"/>
        <v>Self-Employed</v>
      </c>
      <c r="M1223" s="5" t="s">
        <v>29</v>
      </c>
      <c r="N1223" s="2" t="str">
        <f t="shared" si="292"/>
        <v>Bachelor</v>
      </c>
      <c r="O1223" s="2" t="str">
        <f t="shared" si="293"/>
        <v>Bachelor</v>
      </c>
      <c r="P1223" s="4">
        <v>42078</v>
      </c>
      <c r="Q1223" s="4">
        <f t="shared" si="294"/>
        <v>42078</v>
      </c>
      <c r="R1223" s="18">
        <f t="shared" si="295"/>
        <v>0.6192403349472414</v>
      </c>
      <c r="S1223" s="18" t="str">
        <f t="shared" si="296"/>
        <v>Moderate Borrower</v>
      </c>
      <c r="T1223" s="3">
        <v>108</v>
      </c>
      <c r="U1223" s="3">
        <f t="shared" si="297"/>
        <v>108</v>
      </c>
      <c r="V1223" s="5" t="s">
        <v>22</v>
      </c>
      <c r="W1223" s="5" t="s">
        <v>30</v>
      </c>
      <c r="X1223" s="4">
        <v>317</v>
      </c>
      <c r="Y1223" s="18">
        <v>0.177506465</v>
      </c>
      <c r="Z1223" s="5" t="s">
        <v>31</v>
      </c>
      <c r="AA1223" s="3">
        <v>18</v>
      </c>
      <c r="AB1223" s="4">
        <v>2258</v>
      </c>
      <c r="AC1223" s="4">
        <v>5662.5833329999996</v>
      </c>
      <c r="AD1223" s="4" t="str">
        <f t="shared" si="298"/>
        <v>Medium Income</v>
      </c>
      <c r="AE1223" s="4">
        <v>13331</v>
      </c>
      <c r="AF1223" s="18">
        <v>0.37860657599999997</v>
      </c>
      <c r="AG1223" s="3">
        <v>0</v>
      </c>
      <c r="AH1223" s="3">
        <v>53</v>
      </c>
      <c r="AI1223" s="2" t="str">
        <f t="shared" si="299"/>
        <v>Medium Risk</v>
      </c>
    </row>
    <row r="1224" spans="1:35" x14ac:dyDescent="0.25">
      <c r="A1224" s="6">
        <v>44323</v>
      </c>
      <c r="B1224" s="3">
        <v>47</v>
      </c>
      <c r="C1224" s="3" t="str">
        <f t="shared" si="285"/>
        <v>Senior</v>
      </c>
      <c r="D1224" s="4">
        <v>104173</v>
      </c>
      <c r="E1224" s="4">
        <f t="shared" si="286"/>
        <v>104173</v>
      </c>
      <c r="F1224" s="3">
        <v>615</v>
      </c>
      <c r="G1224" s="3">
        <f t="shared" si="287"/>
        <v>615</v>
      </c>
      <c r="H1224" s="3" t="str">
        <f t="shared" si="288"/>
        <v>Good</v>
      </c>
      <c r="I1224" s="5" t="s">
        <v>20</v>
      </c>
      <c r="J1224" s="2" t="str">
        <f t="shared" si="289"/>
        <v>Employed</v>
      </c>
      <c r="K1224" s="2" t="str">
        <f t="shared" si="290"/>
        <v>Employed</v>
      </c>
      <c r="L1224" s="2" t="str">
        <f t="shared" si="291"/>
        <v>Employed</v>
      </c>
      <c r="N1224" s="2" t="str">
        <f t="shared" si="292"/>
        <v/>
      </c>
      <c r="O1224" s="2" t="str">
        <f t="shared" si="293"/>
        <v>Bachelor</v>
      </c>
      <c r="P1224" s="4">
        <v>27127</v>
      </c>
      <c r="Q1224" s="4">
        <f t="shared" si="294"/>
        <v>27127</v>
      </c>
      <c r="R1224" s="18">
        <f t="shared" si="295"/>
        <v>0.2604033674752575</v>
      </c>
      <c r="S1224" s="18" t="str">
        <f t="shared" si="296"/>
        <v>Conservative Borrower</v>
      </c>
      <c r="T1224" s="3">
        <v>48</v>
      </c>
      <c r="U1224" s="3">
        <f t="shared" si="297"/>
        <v>48</v>
      </c>
      <c r="V1224" s="5" t="s">
        <v>35</v>
      </c>
      <c r="W1224" s="5" t="s">
        <v>30</v>
      </c>
      <c r="X1224" s="4">
        <v>337</v>
      </c>
      <c r="Y1224" s="18">
        <v>0.18434932800000001</v>
      </c>
      <c r="Z1224" s="5" t="s">
        <v>28</v>
      </c>
      <c r="AA1224" s="3">
        <v>24</v>
      </c>
      <c r="AB1224" s="4">
        <v>1447</v>
      </c>
      <c r="AC1224" s="4">
        <v>8681.0833330000005</v>
      </c>
      <c r="AD1224" s="4" t="str">
        <f t="shared" si="298"/>
        <v>Medium Income</v>
      </c>
      <c r="AE1224" s="4">
        <v>42600</v>
      </c>
      <c r="AF1224" s="18">
        <v>0.20006043700000001</v>
      </c>
      <c r="AG1224" s="3">
        <v>1</v>
      </c>
      <c r="AH1224" s="3">
        <v>36.799999999999997</v>
      </c>
      <c r="AI1224" s="2" t="str">
        <f t="shared" si="299"/>
        <v>Low Risk</v>
      </c>
    </row>
    <row r="1225" spans="1:35" x14ac:dyDescent="0.25">
      <c r="A1225" s="6">
        <v>44324</v>
      </c>
      <c r="B1225" s="3">
        <v>44</v>
      </c>
      <c r="C1225" s="3" t="str">
        <f t="shared" si="285"/>
        <v>Senior</v>
      </c>
      <c r="D1225" s="4">
        <v>110217</v>
      </c>
      <c r="E1225" s="4">
        <f t="shared" si="286"/>
        <v>110217</v>
      </c>
      <c r="F1225" s="3">
        <v>551</v>
      </c>
      <c r="G1225" s="3">
        <f t="shared" si="287"/>
        <v>551</v>
      </c>
      <c r="H1225" s="3" t="str">
        <f t="shared" si="288"/>
        <v>Good</v>
      </c>
      <c r="I1225" s="5" t="s">
        <v>20</v>
      </c>
      <c r="J1225" s="2" t="str">
        <f t="shared" si="289"/>
        <v>Employed</v>
      </c>
      <c r="K1225" s="2" t="str">
        <f t="shared" si="290"/>
        <v>Employed</v>
      </c>
      <c r="L1225" s="2" t="str">
        <f t="shared" si="291"/>
        <v>Employed</v>
      </c>
      <c r="M1225" s="5" t="s">
        <v>21</v>
      </c>
      <c r="N1225" s="2" t="str">
        <f t="shared" si="292"/>
        <v>Master</v>
      </c>
      <c r="O1225" s="2" t="str">
        <f t="shared" si="293"/>
        <v>Master</v>
      </c>
      <c r="P1225" s="4">
        <v>15263</v>
      </c>
      <c r="Q1225" s="4">
        <f t="shared" si="294"/>
        <v>15263</v>
      </c>
      <c r="R1225" s="18">
        <f t="shared" si="295"/>
        <v>0.13848135949989565</v>
      </c>
      <c r="S1225" s="18" t="str">
        <f t="shared" si="296"/>
        <v>Conservative Borrower</v>
      </c>
      <c r="T1225" s="3">
        <v>72</v>
      </c>
      <c r="U1225" s="3">
        <f t="shared" si="297"/>
        <v>72</v>
      </c>
      <c r="V1225" s="5" t="s">
        <v>26</v>
      </c>
      <c r="W1225" s="5" t="s">
        <v>27</v>
      </c>
      <c r="X1225" s="4">
        <v>156</v>
      </c>
      <c r="Y1225" s="18">
        <v>0.20987060299999999</v>
      </c>
      <c r="Z1225" s="5" t="s">
        <v>31</v>
      </c>
      <c r="AA1225" s="3">
        <v>21</v>
      </c>
      <c r="AB1225" s="4">
        <v>1193</v>
      </c>
      <c r="AC1225" s="4">
        <v>9184.75</v>
      </c>
      <c r="AD1225" s="4" t="str">
        <f t="shared" si="298"/>
        <v>Medium Income</v>
      </c>
      <c r="AE1225" s="4">
        <v>9084</v>
      </c>
      <c r="AF1225" s="18">
        <v>0.27950892399999999</v>
      </c>
      <c r="AG1225" s="3">
        <v>1</v>
      </c>
      <c r="AH1225" s="3">
        <v>44</v>
      </c>
      <c r="AI1225" s="2" t="str">
        <f t="shared" si="299"/>
        <v>Medium Risk</v>
      </c>
    </row>
    <row r="1226" spans="1:35" x14ac:dyDescent="0.25">
      <c r="A1226" s="6">
        <v>44325</v>
      </c>
      <c r="B1226" s="3">
        <v>37</v>
      </c>
      <c r="C1226" s="3" t="str">
        <f t="shared" si="285"/>
        <v>Mid</v>
      </c>
      <c r="D1226" s="4">
        <v>56798</v>
      </c>
      <c r="E1226" s="4">
        <f t="shared" si="286"/>
        <v>56798</v>
      </c>
      <c r="F1226" s="3">
        <v>629</v>
      </c>
      <c r="G1226" s="3">
        <f t="shared" si="287"/>
        <v>629</v>
      </c>
      <c r="H1226" s="3" t="str">
        <f t="shared" si="288"/>
        <v>Good</v>
      </c>
      <c r="I1226" s="5" t="s">
        <v>45</v>
      </c>
      <c r="J1226" s="2" t="str">
        <f t="shared" si="289"/>
        <v>Unemployed</v>
      </c>
      <c r="K1226" s="2" t="str">
        <f t="shared" si="290"/>
        <v>Unemployed</v>
      </c>
      <c r="L1226" s="2" t="str">
        <f t="shared" si="291"/>
        <v>Unemployed</v>
      </c>
      <c r="M1226" s="5" t="s">
        <v>21</v>
      </c>
      <c r="N1226" s="2" t="str">
        <f t="shared" si="292"/>
        <v>Master</v>
      </c>
      <c r="O1226" s="2" t="str">
        <f t="shared" si="293"/>
        <v>Master</v>
      </c>
      <c r="P1226" s="4">
        <v>58960</v>
      </c>
      <c r="Q1226" s="4">
        <f t="shared" si="294"/>
        <v>58960</v>
      </c>
      <c r="R1226" s="18">
        <f t="shared" si="295"/>
        <v>1.0380647205887532</v>
      </c>
      <c r="S1226" s="18" t="str">
        <f t="shared" si="296"/>
        <v>Aggressive Borrower</v>
      </c>
      <c r="T1226" s="3">
        <v>48</v>
      </c>
      <c r="U1226" s="3">
        <f t="shared" si="297"/>
        <v>48</v>
      </c>
      <c r="V1226" s="5" t="s">
        <v>22</v>
      </c>
      <c r="W1226" s="5" t="s">
        <v>30</v>
      </c>
      <c r="X1226" s="4">
        <v>782</v>
      </c>
      <c r="Y1226" s="18">
        <v>0.179290589</v>
      </c>
      <c r="Z1226" s="5" t="s">
        <v>28</v>
      </c>
      <c r="AA1226" s="3">
        <v>32</v>
      </c>
      <c r="AB1226" s="4">
        <v>2201</v>
      </c>
      <c r="AC1226" s="4">
        <v>4733.1666670000004</v>
      </c>
      <c r="AD1226" s="4" t="str">
        <f t="shared" si="298"/>
        <v>Low Income</v>
      </c>
      <c r="AE1226" s="4">
        <v>185524</v>
      </c>
      <c r="AF1226" s="18">
        <v>0.26769140699999999</v>
      </c>
      <c r="AG1226" s="3">
        <v>0</v>
      </c>
      <c r="AH1226" s="3">
        <v>47</v>
      </c>
      <c r="AI1226" s="2" t="str">
        <f t="shared" si="299"/>
        <v>Medium Risk</v>
      </c>
    </row>
    <row r="1227" spans="1:35" x14ac:dyDescent="0.25">
      <c r="A1227" s="6">
        <v>44326</v>
      </c>
      <c r="B1227" s="3">
        <v>38</v>
      </c>
      <c r="C1227" s="3" t="str">
        <f t="shared" si="285"/>
        <v>Mid</v>
      </c>
      <c r="D1227" s="4">
        <v>72049</v>
      </c>
      <c r="E1227" s="4">
        <f t="shared" si="286"/>
        <v>72049</v>
      </c>
      <c r="F1227" s="3">
        <v>609</v>
      </c>
      <c r="G1227" s="3">
        <f t="shared" si="287"/>
        <v>609</v>
      </c>
      <c r="H1227" s="3" t="str">
        <f t="shared" si="288"/>
        <v>Good</v>
      </c>
      <c r="I1227" s="5" t="s">
        <v>20</v>
      </c>
      <c r="J1227" s="2" t="str">
        <f t="shared" si="289"/>
        <v>Employed</v>
      </c>
      <c r="K1227" s="2" t="str">
        <f t="shared" si="290"/>
        <v>Employed</v>
      </c>
      <c r="L1227" s="2" t="str">
        <f t="shared" si="291"/>
        <v>Employed</v>
      </c>
      <c r="M1227" s="5" t="s">
        <v>29</v>
      </c>
      <c r="N1227" s="2" t="str">
        <f t="shared" si="292"/>
        <v>Bachelor</v>
      </c>
      <c r="O1227" s="2" t="str">
        <f t="shared" si="293"/>
        <v>Bachelor</v>
      </c>
      <c r="P1227" s="4">
        <v>35254</v>
      </c>
      <c r="Q1227" s="4">
        <f t="shared" si="294"/>
        <v>35254</v>
      </c>
      <c r="R1227" s="18">
        <f t="shared" si="295"/>
        <v>0.48930588904773142</v>
      </c>
      <c r="S1227" s="18" t="str">
        <f t="shared" si="296"/>
        <v>Conservative Borrower</v>
      </c>
      <c r="T1227" s="3">
        <v>36</v>
      </c>
      <c r="U1227" s="3">
        <f t="shared" si="297"/>
        <v>36</v>
      </c>
      <c r="V1227" s="5" t="s">
        <v>26</v>
      </c>
      <c r="W1227" s="5" t="s">
        <v>27</v>
      </c>
      <c r="X1227" s="4">
        <v>347</v>
      </c>
      <c r="Y1227" s="18">
        <v>0.178277824</v>
      </c>
      <c r="Z1227" s="5" t="s">
        <v>28</v>
      </c>
      <c r="AA1227" s="3">
        <v>16</v>
      </c>
      <c r="AB1227" s="4">
        <v>912</v>
      </c>
      <c r="AC1227" s="4">
        <v>6004.0833329999996</v>
      </c>
      <c r="AD1227" s="4" t="str">
        <f t="shared" si="298"/>
        <v>Medium Income</v>
      </c>
      <c r="AE1227" s="4">
        <v>72043</v>
      </c>
      <c r="AF1227" s="18">
        <v>0.20186567599999999</v>
      </c>
      <c r="AG1227" s="3">
        <v>0</v>
      </c>
      <c r="AH1227" s="3">
        <v>52</v>
      </c>
      <c r="AI1227" s="2" t="str">
        <f t="shared" si="299"/>
        <v>Medium Risk</v>
      </c>
    </row>
    <row r="1228" spans="1:35" x14ac:dyDescent="0.25">
      <c r="A1228" s="6">
        <v>44327</v>
      </c>
      <c r="B1228" s="3">
        <v>40</v>
      </c>
      <c r="C1228" s="3" t="str">
        <f t="shared" si="285"/>
        <v>Senior</v>
      </c>
      <c r="D1228" s="4">
        <v>68262</v>
      </c>
      <c r="E1228" s="4">
        <f t="shared" si="286"/>
        <v>68262</v>
      </c>
      <c r="F1228" s="3">
        <v>591</v>
      </c>
      <c r="G1228" s="3">
        <f t="shared" si="287"/>
        <v>591</v>
      </c>
      <c r="H1228" s="3" t="str">
        <f t="shared" si="288"/>
        <v>Good</v>
      </c>
      <c r="I1228" s="5" t="s">
        <v>20</v>
      </c>
      <c r="J1228" s="2" t="str">
        <f t="shared" si="289"/>
        <v>Employed</v>
      </c>
      <c r="K1228" s="2" t="str">
        <f t="shared" si="290"/>
        <v>Employed</v>
      </c>
      <c r="L1228" s="2" t="str">
        <f t="shared" si="291"/>
        <v>Employed</v>
      </c>
      <c r="M1228" s="5" t="s">
        <v>32</v>
      </c>
      <c r="N1228" s="2" t="str">
        <f t="shared" si="292"/>
        <v>High School</v>
      </c>
      <c r="O1228" s="2" t="str">
        <f t="shared" si="293"/>
        <v>High School</v>
      </c>
      <c r="P1228" s="4">
        <v>15992</v>
      </c>
      <c r="Q1228" s="4">
        <f t="shared" si="294"/>
        <v>15992</v>
      </c>
      <c r="R1228" s="18">
        <f t="shared" si="295"/>
        <v>0.23427382731241395</v>
      </c>
      <c r="S1228" s="18" t="str">
        <f t="shared" si="296"/>
        <v>Conservative Borrower</v>
      </c>
      <c r="T1228" s="3">
        <v>48</v>
      </c>
      <c r="U1228" s="3">
        <f t="shared" si="297"/>
        <v>48</v>
      </c>
      <c r="V1228" s="5" t="s">
        <v>22</v>
      </c>
      <c r="W1228" s="5" t="s">
        <v>34</v>
      </c>
      <c r="X1228" s="4">
        <v>476</v>
      </c>
      <c r="Y1228" s="18">
        <v>0.13731463999999999</v>
      </c>
      <c r="Z1228" s="5" t="s">
        <v>28</v>
      </c>
      <c r="AA1228" s="3">
        <v>25</v>
      </c>
      <c r="AB1228" s="4">
        <v>1214</v>
      </c>
      <c r="AC1228" s="4">
        <v>5688.5</v>
      </c>
      <c r="AD1228" s="4" t="str">
        <f t="shared" si="298"/>
        <v>Medium Income</v>
      </c>
      <c r="AE1228" s="4">
        <v>156000</v>
      </c>
      <c r="AF1228" s="18">
        <v>0.2585904</v>
      </c>
      <c r="AG1228" s="3">
        <v>0</v>
      </c>
      <c r="AH1228" s="3">
        <v>45</v>
      </c>
      <c r="AI1228" s="2" t="str">
        <f t="shared" si="299"/>
        <v>Medium Risk</v>
      </c>
    </row>
    <row r="1229" spans="1:35" x14ac:dyDescent="0.25">
      <c r="A1229" s="6">
        <v>44328</v>
      </c>
      <c r="B1229" s="3">
        <v>38</v>
      </c>
      <c r="C1229" s="3" t="str">
        <f t="shared" si="285"/>
        <v>Mid</v>
      </c>
      <c r="D1229" s="4">
        <v>90141</v>
      </c>
      <c r="E1229" s="4">
        <f t="shared" si="286"/>
        <v>90141</v>
      </c>
      <c r="F1229" s="3">
        <v>549</v>
      </c>
      <c r="G1229" s="3">
        <f t="shared" si="287"/>
        <v>549</v>
      </c>
      <c r="H1229" s="3" t="str">
        <f t="shared" si="288"/>
        <v>Fair</v>
      </c>
      <c r="I1229" s="5" t="s">
        <v>20</v>
      </c>
      <c r="J1229" s="2" t="str">
        <f t="shared" si="289"/>
        <v>Employed</v>
      </c>
      <c r="K1229" s="2" t="str">
        <f t="shared" si="290"/>
        <v>Employed</v>
      </c>
      <c r="L1229" s="2" t="str">
        <f t="shared" si="291"/>
        <v>Employed</v>
      </c>
      <c r="M1229" s="5" t="s">
        <v>21</v>
      </c>
      <c r="N1229" s="2" t="str">
        <f t="shared" si="292"/>
        <v>Master</v>
      </c>
      <c r="O1229" s="2" t="str">
        <f t="shared" si="293"/>
        <v>Master</v>
      </c>
      <c r="P1229" s="4">
        <v>14659</v>
      </c>
      <c r="Q1229" s="4">
        <f t="shared" si="294"/>
        <v>14659</v>
      </c>
      <c r="R1229" s="18">
        <f t="shared" si="295"/>
        <v>0.16262300174171576</v>
      </c>
      <c r="S1229" s="18" t="str">
        <f t="shared" si="296"/>
        <v>Conservative Borrower</v>
      </c>
      <c r="T1229" s="3">
        <v>72</v>
      </c>
      <c r="U1229" s="3">
        <f t="shared" si="297"/>
        <v>72</v>
      </c>
      <c r="V1229" s="5" t="s">
        <v>35</v>
      </c>
      <c r="W1229" s="5" t="s">
        <v>27</v>
      </c>
      <c r="X1229" s="4">
        <v>287</v>
      </c>
      <c r="Y1229" s="18">
        <v>0.23310230100000001</v>
      </c>
      <c r="Z1229" s="5" t="s">
        <v>34</v>
      </c>
      <c r="AA1229" s="3">
        <v>30</v>
      </c>
      <c r="AB1229" s="4">
        <v>6464</v>
      </c>
      <c r="AC1229" s="4">
        <v>7511.75</v>
      </c>
      <c r="AD1229" s="4" t="str">
        <f t="shared" si="298"/>
        <v>Medium Income</v>
      </c>
      <c r="AE1229" s="4">
        <v>139162</v>
      </c>
      <c r="AF1229" s="18">
        <v>0.218901972</v>
      </c>
      <c r="AG1229" s="3">
        <v>1</v>
      </c>
      <c r="AH1229" s="3">
        <v>37.6</v>
      </c>
      <c r="AI1229" s="2" t="str">
        <f t="shared" si="299"/>
        <v>Low Risk</v>
      </c>
    </row>
    <row r="1230" spans="1:35" x14ac:dyDescent="0.25">
      <c r="A1230" s="6">
        <v>44329</v>
      </c>
      <c r="B1230" s="3">
        <v>51</v>
      </c>
      <c r="C1230" s="3" t="str">
        <f t="shared" si="285"/>
        <v>Senior</v>
      </c>
      <c r="D1230" s="4">
        <v>66084</v>
      </c>
      <c r="E1230" s="4">
        <f t="shared" si="286"/>
        <v>66084</v>
      </c>
      <c r="F1230" s="3">
        <v>651</v>
      </c>
      <c r="G1230" s="3">
        <f t="shared" si="287"/>
        <v>651</v>
      </c>
      <c r="H1230" s="3" t="str">
        <f t="shared" si="288"/>
        <v>Excellent</v>
      </c>
      <c r="J1230" s="2" t="str">
        <f t="shared" si="289"/>
        <v/>
      </c>
      <c r="K1230" s="2" t="str">
        <f t="shared" si="290"/>
        <v/>
      </c>
      <c r="L1230" s="2" t="str">
        <f t="shared" si="291"/>
        <v>Employed</v>
      </c>
      <c r="M1230" s="5" t="s">
        <v>32</v>
      </c>
      <c r="N1230" s="2" t="str">
        <f t="shared" si="292"/>
        <v>High School</v>
      </c>
      <c r="O1230" s="2" t="str">
        <f t="shared" si="293"/>
        <v>High School</v>
      </c>
      <c r="P1230" s="4">
        <v>27649</v>
      </c>
      <c r="Q1230" s="4">
        <f t="shared" si="294"/>
        <v>27649</v>
      </c>
      <c r="R1230" s="18">
        <f t="shared" si="295"/>
        <v>0.41839174384117184</v>
      </c>
      <c r="S1230" s="18" t="str">
        <f t="shared" si="296"/>
        <v>Conservative Borrower</v>
      </c>
      <c r="T1230" s="3">
        <v>48</v>
      </c>
      <c r="U1230" s="3">
        <f t="shared" si="297"/>
        <v>48</v>
      </c>
      <c r="V1230" s="5" t="s">
        <v>26</v>
      </c>
      <c r="W1230" s="5" t="s">
        <v>23</v>
      </c>
      <c r="X1230" s="4">
        <v>196</v>
      </c>
      <c r="Y1230" s="18">
        <v>0.28018143299999998</v>
      </c>
      <c r="Z1230" s="5" t="s">
        <v>24</v>
      </c>
      <c r="AA1230" s="3">
        <v>22</v>
      </c>
      <c r="AB1230" s="4">
        <v>579</v>
      </c>
      <c r="AC1230" s="4">
        <v>5507</v>
      </c>
      <c r="AD1230" s="4" t="str">
        <f t="shared" si="298"/>
        <v>Medium Income</v>
      </c>
      <c r="AE1230" s="4">
        <v>32898</v>
      </c>
      <c r="AF1230" s="18">
        <v>0.15996459499999999</v>
      </c>
      <c r="AG1230" s="3">
        <v>1</v>
      </c>
      <c r="AH1230" s="3">
        <v>36.799999999999997</v>
      </c>
      <c r="AI1230" s="2" t="str">
        <f t="shared" si="299"/>
        <v>Low Risk</v>
      </c>
    </row>
    <row r="1231" spans="1:35" x14ac:dyDescent="0.25">
      <c r="A1231" s="6">
        <v>44330</v>
      </c>
      <c r="B1231" s="3">
        <v>66</v>
      </c>
      <c r="C1231" s="3" t="str">
        <f t="shared" si="285"/>
        <v>Old</v>
      </c>
      <c r="D1231" s="4">
        <v>46419</v>
      </c>
      <c r="E1231" s="4">
        <f t="shared" si="286"/>
        <v>46419</v>
      </c>
      <c r="F1231" s="3">
        <v>619</v>
      </c>
      <c r="G1231" s="3">
        <f t="shared" si="287"/>
        <v>619</v>
      </c>
      <c r="H1231" s="3" t="str">
        <f t="shared" si="288"/>
        <v>Good</v>
      </c>
      <c r="I1231" s="5" t="s">
        <v>20</v>
      </c>
      <c r="J1231" s="2" t="str">
        <f t="shared" si="289"/>
        <v>Employed</v>
      </c>
      <c r="K1231" s="2" t="str">
        <f t="shared" si="290"/>
        <v>Employed</v>
      </c>
      <c r="L1231" s="2" t="str">
        <f t="shared" si="291"/>
        <v>Employed</v>
      </c>
      <c r="M1231" s="5" t="s">
        <v>29</v>
      </c>
      <c r="N1231" s="2" t="str">
        <f t="shared" si="292"/>
        <v>Bachelor</v>
      </c>
      <c r="O1231" s="2" t="str">
        <f t="shared" si="293"/>
        <v>Bachelor</v>
      </c>
      <c r="P1231" s="4">
        <v>22788</v>
      </c>
      <c r="Q1231" s="4">
        <f t="shared" si="294"/>
        <v>22788</v>
      </c>
      <c r="R1231" s="18">
        <f t="shared" si="295"/>
        <v>0.49091966651586633</v>
      </c>
      <c r="S1231" s="18" t="str">
        <f t="shared" si="296"/>
        <v>Conservative Borrower</v>
      </c>
      <c r="T1231" s="3">
        <v>48</v>
      </c>
      <c r="U1231" s="3">
        <f t="shared" si="297"/>
        <v>48</v>
      </c>
      <c r="V1231" s="5" t="s">
        <v>22</v>
      </c>
      <c r="W1231" s="5" t="s">
        <v>30</v>
      </c>
      <c r="X1231" s="4">
        <v>716</v>
      </c>
      <c r="Y1231" s="18">
        <v>0.11965638100000001</v>
      </c>
      <c r="Z1231" s="5" t="s">
        <v>28</v>
      </c>
      <c r="AA1231" s="3">
        <v>24</v>
      </c>
      <c r="AB1231" s="4">
        <v>1462</v>
      </c>
      <c r="AC1231" s="4">
        <v>3868.25</v>
      </c>
      <c r="AD1231" s="4" t="str">
        <f t="shared" si="298"/>
        <v>Low Income</v>
      </c>
      <c r="AE1231" s="4">
        <v>128356</v>
      </c>
      <c r="AF1231" s="18">
        <v>0.19898986499999999</v>
      </c>
      <c r="AG1231" s="3">
        <v>0</v>
      </c>
      <c r="AH1231" s="3">
        <v>57</v>
      </c>
      <c r="AI1231" s="2" t="str">
        <f t="shared" si="299"/>
        <v>High Risk</v>
      </c>
    </row>
    <row r="1232" spans="1:35" x14ac:dyDescent="0.25">
      <c r="A1232" s="6">
        <v>44331</v>
      </c>
      <c r="B1232" s="3">
        <v>33</v>
      </c>
      <c r="C1232" s="3" t="str">
        <f t="shared" si="285"/>
        <v>Mid</v>
      </c>
      <c r="D1232" s="4">
        <v>102371</v>
      </c>
      <c r="E1232" s="4">
        <f t="shared" si="286"/>
        <v>102371</v>
      </c>
      <c r="F1232" s="3">
        <v>629</v>
      </c>
      <c r="G1232" s="3">
        <f t="shared" si="287"/>
        <v>629</v>
      </c>
      <c r="H1232" s="3" t="str">
        <f t="shared" si="288"/>
        <v>Good</v>
      </c>
      <c r="I1232" s="5" t="s">
        <v>20</v>
      </c>
      <c r="J1232" s="2" t="str">
        <f t="shared" si="289"/>
        <v>Employed</v>
      </c>
      <c r="K1232" s="2" t="str">
        <f t="shared" si="290"/>
        <v>Employed</v>
      </c>
      <c r="L1232" s="2" t="str">
        <f t="shared" si="291"/>
        <v>Employed</v>
      </c>
      <c r="M1232" s="5" t="s">
        <v>21</v>
      </c>
      <c r="N1232" s="2" t="str">
        <f t="shared" si="292"/>
        <v>Master</v>
      </c>
      <c r="O1232" s="2" t="str">
        <f t="shared" si="293"/>
        <v>Master</v>
      </c>
      <c r="P1232" s="4">
        <v>23297</v>
      </c>
      <c r="Q1232" s="4">
        <f t="shared" si="294"/>
        <v>23297</v>
      </c>
      <c r="R1232" s="18">
        <f t="shared" si="295"/>
        <v>0.22757421535395767</v>
      </c>
      <c r="S1232" s="18" t="str">
        <f t="shared" si="296"/>
        <v>Conservative Borrower</v>
      </c>
      <c r="T1232" s="3">
        <v>24</v>
      </c>
      <c r="U1232" s="3">
        <f t="shared" si="297"/>
        <v>24</v>
      </c>
      <c r="V1232" s="5" t="s">
        <v>26</v>
      </c>
      <c r="W1232" s="5" t="s">
        <v>30</v>
      </c>
      <c r="X1232" s="4">
        <v>718</v>
      </c>
      <c r="Y1232" s="18">
        <v>0.34847370700000002</v>
      </c>
      <c r="Z1232" s="5" t="s">
        <v>38</v>
      </c>
      <c r="AA1232" s="3">
        <v>22</v>
      </c>
      <c r="AB1232" s="4">
        <v>533</v>
      </c>
      <c r="AC1232" s="4">
        <v>8530.9166669999995</v>
      </c>
      <c r="AD1232" s="4" t="str">
        <f t="shared" si="298"/>
        <v>Medium Income</v>
      </c>
      <c r="AE1232" s="4">
        <v>141694</v>
      </c>
      <c r="AF1232" s="18">
        <v>0.18725045100000001</v>
      </c>
      <c r="AG1232" s="3">
        <v>1</v>
      </c>
      <c r="AH1232" s="3">
        <v>37.6</v>
      </c>
      <c r="AI1232" s="2" t="str">
        <f t="shared" si="299"/>
        <v>Low Risk</v>
      </c>
    </row>
    <row r="1233" spans="1:35" x14ac:dyDescent="0.25">
      <c r="A1233" s="6">
        <v>44332</v>
      </c>
      <c r="B1233" s="3">
        <v>23</v>
      </c>
      <c r="C1233" s="3" t="str">
        <f t="shared" si="285"/>
        <v>Young</v>
      </c>
      <c r="D1233" s="4">
        <v>25972</v>
      </c>
      <c r="E1233" s="4">
        <f t="shared" si="286"/>
        <v>25972</v>
      </c>
      <c r="F1233" s="3">
        <v>508</v>
      </c>
      <c r="G1233" s="3">
        <f t="shared" si="287"/>
        <v>508</v>
      </c>
      <c r="H1233" s="3" t="str">
        <f t="shared" si="288"/>
        <v>Fair</v>
      </c>
      <c r="I1233" s="5" t="s">
        <v>33</v>
      </c>
      <c r="J1233" s="2" t="str">
        <f t="shared" si="289"/>
        <v>Self-Employed</v>
      </c>
      <c r="K1233" s="2" t="str">
        <f t="shared" si="290"/>
        <v>Self-Employed</v>
      </c>
      <c r="L1233" s="2" t="str">
        <f t="shared" si="291"/>
        <v>Self-Employed</v>
      </c>
      <c r="M1233" s="5" t="s">
        <v>25</v>
      </c>
      <c r="N1233" s="2" t="str">
        <f t="shared" si="292"/>
        <v>Associate</v>
      </c>
      <c r="O1233" s="2" t="str">
        <f t="shared" si="293"/>
        <v>Associate</v>
      </c>
      <c r="P1233" s="4">
        <v>14214</v>
      </c>
      <c r="Q1233" s="4">
        <f t="shared" si="294"/>
        <v>14214</v>
      </c>
      <c r="R1233" s="18">
        <f t="shared" si="295"/>
        <v>0.54728168797166177</v>
      </c>
      <c r="S1233" s="18" t="str">
        <f t="shared" si="296"/>
        <v>Moderate Borrower</v>
      </c>
      <c r="T1233" s="3">
        <v>48</v>
      </c>
      <c r="U1233" s="3">
        <f t="shared" si="297"/>
        <v>48</v>
      </c>
      <c r="V1233" s="5" t="s">
        <v>26</v>
      </c>
      <c r="W1233" s="5" t="s">
        <v>27</v>
      </c>
      <c r="X1233" s="4">
        <v>209</v>
      </c>
      <c r="Y1233" s="18">
        <v>0.18188362999999999</v>
      </c>
      <c r="Z1233" s="5" t="s">
        <v>24</v>
      </c>
      <c r="AA1233" s="3">
        <v>26</v>
      </c>
      <c r="AB1233" s="4">
        <v>675</v>
      </c>
      <c r="AC1233" s="4">
        <v>2164.333333</v>
      </c>
      <c r="AD1233" s="4" t="str">
        <f t="shared" si="298"/>
        <v>Low Income</v>
      </c>
      <c r="AE1233" s="4">
        <v>14385</v>
      </c>
      <c r="AF1233" s="18">
        <v>0.25710925400000001</v>
      </c>
      <c r="AG1233" s="3">
        <v>0</v>
      </c>
      <c r="AH1233" s="3">
        <v>62</v>
      </c>
      <c r="AI1233" s="2" t="str">
        <f t="shared" si="299"/>
        <v>High Risk</v>
      </c>
    </row>
    <row r="1234" spans="1:35" x14ac:dyDescent="0.25">
      <c r="A1234" s="6">
        <v>44333</v>
      </c>
      <c r="B1234" s="3">
        <v>38</v>
      </c>
      <c r="C1234" s="3" t="str">
        <f t="shared" si="285"/>
        <v>Mid</v>
      </c>
      <c r="D1234" s="4">
        <v>217035</v>
      </c>
      <c r="E1234" s="4">
        <f t="shared" si="286"/>
        <v>217035</v>
      </c>
      <c r="G1234" s="3">
        <f t="shared" si="287"/>
        <v>579.93124999999998</v>
      </c>
      <c r="H1234" s="3" t="str">
        <f t="shared" si="288"/>
        <v>Good</v>
      </c>
      <c r="I1234" s="5" t="s">
        <v>20</v>
      </c>
      <c r="J1234" s="2" t="str">
        <f t="shared" si="289"/>
        <v>Employed</v>
      </c>
      <c r="K1234" s="2" t="str">
        <f t="shared" si="290"/>
        <v>Employed</v>
      </c>
      <c r="L1234" s="2" t="str">
        <f t="shared" si="291"/>
        <v>Employed</v>
      </c>
      <c r="M1234" s="5" t="s">
        <v>32</v>
      </c>
      <c r="N1234" s="2" t="str">
        <f t="shared" si="292"/>
        <v>High School</v>
      </c>
      <c r="O1234" s="2" t="str">
        <f t="shared" si="293"/>
        <v>High School</v>
      </c>
      <c r="P1234" s="4">
        <v>15933</v>
      </c>
      <c r="Q1234" s="4">
        <f t="shared" si="294"/>
        <v>15933</v>
      </c>
      <c r="R1234" s="18">
        <f t="shared" si="295"/>
        <v>7.3412122468726249E-2</v>
      </c>
      <c r="S1234" s="18" t="str">
        <f t="shared" si="296"/>
        <v>Conservative Borrower</v>
      </c>
      <c r="T1234" s="3">
        <v>12</v>
      </c>
      <c r="U1234" s="3">
        <f t="shared" si="297"/>
        <v>12</v>
      </c>
      <c r="V1234" s="5" t="s">
        <v>22</v>
      </c>
      <c r="W1234" s="5" t="s">
        <v>27</v>
      </c>
      <c r="X1234" s="4">
        <v>809</v>
      </c>
      <c r="Y1234" s="18">
        <v>0.181774925</v>
      </c>
      <c r="Z1234" s="5" t="s">
        <v>28</v>
      </c>
      <c r="AA1234" s="3">
        <v>27</v>
      </c>
      <c r="AB1234" s="4">
        <v>7206</v>
      </c>
      <c r="AC1234" s="4">
        <v>18086.25</v>
      </c>
      <c r="AD1234" s="4" t="str">
        <f t="shared" si="298"/>
        <v>High Income</v>
      </c>
      <c r="AE1234" s="4">
        <v>17680</v>
      </c>
      <c r="AF1234" s="18">
        <v>0.23211896000000001</v>
      </c>
      <c r="AG1234" s="3">
        <v>1</v>
      </c>
      <c r="AH1234" s="3">
        <v>40</v>
      </c>
      <c r="AI1234" s="2" t="str">
        <f t="shared" si="299"/>
        <v>Medium Risk</v>
      </c>
    </row>
    <row r="1235" spans="1:35" x14ac:dyDescent="0.25">
      <c r="A1235" s="6">
        <v>44334</v>
      </c>
      <c r="B1235" s="3">
        <v>70</v>
      </c>
      <c r="C1235" s="3" t="str">
        <f t="shared" si="285"/>
        <v>Old</v>
      </c>
      <c r="D1235" s="4">
        <v>39859</v>
      </c>
      <c r="E1235" s="4">
        <f t="shared" si="286"/>
        <v>39859</v>
      </c>
      <c r="F1235" s="3">
        <v>635</v>
      </c>
      <c r="G1235" s="3">
        <f t="shared" si="287"/>
        <v>635</v>
      </c>
      <c r="H1235" s="3" t="str">
        <f t="shared" si="288"/>
        <v>Good</v>
      </c>
      <c r="I1235" s="5" t="s">
        <v>20</v>
      </c>
      <c r="J1235" s="2" t="str">
        <f t="shared" si="289"/>
        <v>Employed</v>
      </c>
      <c r="K1235" s="2" t="str">
        <f t="shared" si="290"/>
        <v>Employed</v>
      </c>
      <c r="L1235" s="2" t="str">
        <f t="shared" si="291"/>
        <v>Employed</v>
      </c>
      <c r="M1235" s="5" t="s">
        <v>25</v>
      </c>
      <c r="N1235" s="2" t="str">
        <f t="shared" si="292"/>
        <v>Associate</v>
      </c>
      <c r="O1235" s="2" t="str">
        <f t="shared" si="293"/>
        <v>Associate</v>
      </c>
      <c r="P1235" s="4">
        <v>9119</v>
      </c>
      <c r="Q1235" s="4">
        <f t="shared" si="294"/>
        <v>9119</v>
      </c>
      <c r="R1235" s="18">
        <f t="shared" si="295"/>
        <v>0.22878145462756216</v>
      </c>
      <c r="S1235" s="18" t="str">
        <f t="shared" si="296"/>
        <v>Conservative Borrower</v>
      </c>
      <c r="T1235" s="3">
        <v>72</v>
      </c>
      <c r="U1235" s="3">
        <f t="shared" si="297"/>
        <v>72</v>
      </c>
      <c r="V1235" s="5" t="s">
        <v>22</v>
      </c>
      <c r="W1235" s="5" t="s">
        <v>30</v>
      </c>
      <c r="X1235" s="4">
        <v>616</v>
      </c>
      <c r="Y1235" s="18">
        <v>0.173239696</v>
      </c>
      <c r="Z1235" s="5" t="s">
        <v>28</v>
      </c>
      <c r="AA1235" s="3">
        <v>22</v>
      </c>
      <c r="AB1235" s="4">
        <v>2270</v>
      </c>
      <c r="AC1235" s="4">
        <v>3321.583333</v>
      </c>
      <c r="AD1235" s="4" t="str">
        <f t="shared" si="298"/>
        <v>Low Income</v>
      </c>
      <c r="AE1235" s="4">
        <v>6488</v>
      </c>
      <c r="AF1235" s="18">
        <v>0.20973825099999999</v>
      </c>
      <c r="AG1235" s="3">
        <v>0</v>
      </c>
      <c r="AH1235" s="3">
        <v>48</v>
      </c>
      <c r="AI1235" s="2" t="str">
        <f t="shared" si="299"/>
        <v>Medium Risk</v>
      </c>
    </row>
    <row r="1236" spans="1:35" x14ac:dyDescent="0.25">
      <c r="A1236" s="6">
        <v>44335</v>
      </c>
      <c r="B1236" s="3">
        <v>30</v>
      </c>
      <c r="C1236" s="3" t="str">
        <f t="shared" si="285"/>
        <v>Mid</v>
      </c>
      <c r="D1236" s="4">
        <v>83995</v>
      </c>
      <c r="E1236" s="4">
        <f t="shared" si="286"/>
        <v>83995</v>
      </c>
      <c r="F1236" s="3">
        <v>547</v>
      </c>
      <c r="G1236" s="3">
        <f t="shared" si="287"/>
        <v>547</v>
      </c>
      <c r="H1236" s="3" t="str">
        <f t="shared" si="288"/>
        <v>Fair</v>
      </c>
      <c r="I1236" s="5" t="s">
        <v>45</v>
      </c>
      <c r="J1236" s="2" t="str">
        <f t="shared" si="289"/>
        <v>Unemployed</v>
      </c>
      <c r="K1236" s="2" t="str">
        <f t="shared" si="290"/>
        <v>Unemployed</v>
      </c>
      <c r="L1236" s="2" t="str">
        <f t="shared" si="291"/>
        <v>Unemployed</v>
      </c>
      <c r="M1236" s="5" t="s">
        <v>41</v>
      </c>
      <c r="N1236" s="2" t="str">
        <f t="shared" si="292"/>
        <v>Doctorate</v>
      </c>
      <c r="O1236" s="2" t="str">
        <f t="shared" si="293"/>
        <v>Doctorate</v>
      </c>
      <c r="P1236" s="4">
        <v>24515</v>
      </c>
      <c r="Q1236" s="4">
        <f t="shared" si="294"/>
        <v>24515</v>
      </c>
      <c r="R1236" s="18">
        <f t="shared" si="295"/>
        <v>0.29186261086969462</v>
      </c>
      <c r="S1236" s="18" t="str">
        <f t="shared" si="296"/>
        <v>Conservative Borrower</v>
      </c>
      <c r="T1236" s="3">
        <v>108</v>
      </c>
      <c r="U1236" s="3">
        <f t="shared" si="297"/>
        <v>108</v>
      </c>
      <c r="V1236" s="5" t="s">
        <v>22</v>
      </c>
      <c r="W1236" s="5" t="s">
        <v>30</v>
      </c>
      <c r="X1236" s="4">
        <v>231</v>
      </c>
      <c r="Y1236" s="18">
        <v>0.62721362700000005</v>
      </c>
      <c r="Z1236" s="5" t="s">
        <v>38</v>
      </c>
      <c r="AA1236" s="3">
        <v>27</v>
      </c>
      <c r="AB1236" s="4">
        <v>6406</v>
      </c>
      <c r="AC1236" s="4">
        <v>6999.5833329999996</v>
      </c>
      <c r="AD1236" s="4" t="str">
        <f t="shared" si="298"/>
        <v>Medium Income</v>
      </c>
      <c r="AE1236" s="4">
        <v>23158</v>
      </c>
      <c r="AF1236" s="18">
        <v>0.27427335800000002</v>
      </c>
      <c r="AG1236" s="3">
        <v>0</v>
      </c>
      <c r="AH1236" s="3">
        <v>63</v>
      </c>
      <c r="AI1236" s="2" t="str">
        <f t="shared" si="299"/>
        <v>High Risk</v>
      </c>
    </row>
    <row r="1237" spans="1:35" x14ac:dyDescent="0.25">
      <c r="A1237" s="6">
        <v>44336</v>
      </c>
      <c r="B1237" s="3">
        <v>59</v>
      </c>
      <c r="C1237" s="3" t="str">
        <f t="shared" si="285"/>
        <v>Senior</v>
      </c>
      <c r="D1237" s="4">
        <v>31448</v>
      </c>
      <c r="E1237" s="4">
        <f t="shared" si="286"/>
        <v>31448</v>
      </c>
      <c r="G1237" s="3">
        <f t="shared" si="287"/>
        <v>580.73529411764707</v>
      </c>
      <c r="H1237" s="3" t="str">
        <f t="shared" si="288"/>
        <v>Good</v>
      </c>
      <c r="I1237" s="5" t="s">
        <v>45</v>
      </c>
      <c r="J1237" s="2" t="str">
        <f t="shared" si="289"/>
        <v>Unemployed</v>
      </c>
      <c r="K1237" s="2" t="str">
        <f t="shared" si="290"/>
        <v>Unemployed</v>
      </c>
      <c r="L1237" s="2" t="str">
        <f t="shared" si="291"/>
        <v>Unemployed</v>
      </c>
      <c r="M1237" s="5" t="s">
        <v>41</v>
      </c>
      <c r="N1237" s="2" t="str">
        <f t="shared" si="292"/>
        <v>Doctorate</v>
      </c>
      <c r="O1237" s="2" t="str">
        <f t="shared" si="293"/>
        <v>Doctorate</v>
      </c>
      <c r="Q1237" s="4">
        <f t="shared" si="294"/>
        <v>24014.413793103449</v>
      </c>
      <c r="R1237" s="18">
        <f t="shared" si="295"/>
        <v>0.76362292651689934</v>
      </c>
      <c r="S1237" s="18" t="str">
        <f t="shared" si="296"/>
        <v>Moderate Borrower</v>
      </c>
      <c r="T1237" s="3">
        <v>36</v>
      </c>
      <c r="U1237" s="3">
        <f t="shared" si="297"/>
        <v>36</v>
      </c>
      <c r="V1237" s="5" t="s">
        <v>26</v>
      </c>
      <c r="W1237" s="5" t="s">
        <v>27</v>
      </c>
      <c r="X1237" s="4">
        <v>516</v>
      </c>
      <c r="Y1237" s="18">
        <v>0.26895068700000002</v>
      </c>
      <c r="Z1237" s="5" t="s">
        <v>34</v>
      </c>
      <c r="AA1237" s="3">
        <v>31</v>
      </c>
      <c r="AB1237" s="4">
        <v>3685</v>
      </c>
      <c r="AC1237" s="4">
        <v>2620.666667</v>
      </c>
      <c r="AD1237" s="4" t="str">
        <f t="shared" si="298"/>
        <v>Low Income</v>
      </c>
      <c r="AE1237" s="4">
        <v>74920</v>
      </c>
      <c r="AF1237" s="18">
        <v>0.159883425</v>
      </c>
      <c r="AG1237" s="3">
        <v>0</v>
      </c>
      <c r="AH1237" s="3">
        <v>48</v>
      </c>
      <c r="AI1237" s="2" t="str">
        <f t="shared" si="299"/>
        <v>Medium Risk</v>
      </c>
    </row>
    <row r="1238" spans="1:35" x14ac:dyDescent="0.25">
      <c r="A1238" s="6">
        <v>44337</v>
      </c>
      <c r="B1238" s="3">
        <v>60</v>
      </c>
      <c r="C1238" s="3" t="str">
        <f t="shared" si="285"/>
        <v>Old</v>
      </c>
      <c r="D1238" s="4">
        <v>43319</v>
      </c>
      <c r="E1238" s="4">
        <f t="shared" si="286"/>
        <v>43319</v>
      </c>
      <c r="F1238" s="3">
        <v>645</v>
      </c>
      <c r="G1238" s="3">
        <f t="shared" si="287"/>
        <v>645</v>
      </c>
      <c r="H1238" s="3" t="str">
        <f t="shared" si="288"/>
        <v>Good</v>
      </c>
      <c r="I1238" s="5" t="s">
        <v>20</v>
      </c>
      <c r="J1238" s="2" t="str">
        <f t="shared" si="289"/>
        <v>Employed</v>
      </c>
      <c r="K1238" s="2" t="str">
        <f t="shared" si="290"/>
        <v>Employed</v>
      </c>
      <c r="L1238" s="2" t="str">
        <f t="shared" si="291"/>
        <v>Employed</v>
      </c>
      <c r="M1238" s="5" t="s">
        <v>29</v>
      </c>
      <c r="N1238" s="2" t="str">
        <f t="shared" si="292"/>
        <v>Bachelor</v>
      </c>
      <c r="O1238" s="2" t="str">
        <f t="shared" si="293"/>
        <v>Bachelor</v>
      </c>
      <c r="P1238" s="4">
        <v>70896</v>
      </c>
      <c r="Q1238" s="4">
        <f t="shared" si="294"/>
        <v>70896</v>
      </c>
      <c r="R1238" s="18">
        <f t="shared" si="295"/>
        <v>1.6366028763360188</v>
      </c>
      <c r="S1238" s="18" t="str">
        <f t="shared" si="296"/>
        <v>Aggressive Borrower</v>
      </c>
      <c r="T1238" s="3">
        <v>60</v>
      </c>
      <c r="U1238" s="3">
        <f t="shared" si="297"/>
        <v>60</v>
      </c>
      <c r="V1238" s="5" t="s">
        <v>22</v>
      </c>
      <c r="W1238" s="5" t="s">
        <v>27</v>
      </c>
      <c r="X1238" s="4">
        <v>189</v>
      </c>
      <c r="Y1238" s="18">
        <v>6.3452855000000002E-2</v>
      </c>
      <c r="Z1238" s="5" t="s">
        <v>28</v>
      </c>
      <c r="AA1238" s="3">
        <v>29</v>
      </c>
      <c r="AB1238" s="4">
        <v>2560</v>
      </c>
      <c r="AC1238" s="4">
        <v>3609.916667</v>
      </c>
      <c r="AD1238" s="4" t="str">
        <f t="shared" si="298"/>
        <v>Low Income</v>
      </c>
      <c r="AE1238" s="4">
        <v>4198</v>
      </c>
      <c r="AF1238" s="18">
        <v>0.274746506</v>
      </c>
      <c r="AG1238" s="3">
        <v>0</v>
      </c>
      <c r="AH1238" s="3">
        <v>53</v>
      </c>
      <c r="AI1238" s="2" t="str">
        <f t="shared" si="299"/>
        <v>Medium Risk</v>
      </c>
    </row>
    <row r="1239" spans="1:35" x14ac:dyDescent="0.25">
      <c r="A1239" s="6">
        <v>44338</v>
      </c>
      <c r="B1239" s="3">
        <v>33</v>
      </c>
      <c r="C1239" s="3" t="str">
        <f t="shared" si="285"/>
        <v>Mid</v>
      </c>
      <c r="E1239" s="4">
        <f t="shared" si="286"/>
        <v>34764.999995999999</v>
      </c>
      <c r="F1239" s="3">
        <v>546</v>
      </c>
      <c r="G1239" s="3">
        <f t="shared" si="287"/>
        <v>546</v>
      </c>
      <c r="H1239" s="3" t="str">
        <f t="shared" si="288"/>
        <v>Fair</v>
      </c>
      <c r="I1239" s="5" t="s">
        <v>20</v>
      </c>
      <c r="J1239" s="2" t="str">
        <f t="shared" si="289"/>
        <v>Employed</v>
      </c>
      <c r="K1239" s="2" t="str">
        <f t="shared" si="290"/>
        <v>Employed</v>
      </c>
      <c r="L1239" s="2" t="str">
        <f t="shared" si="291"/>
        <v>Employed</v>
      </c>
      <c r="M1239" s="5" t="s">
        <v>21</v>
      </c>
      <c r="N1239" s="2" t="str">
        <f t="shared" si="292"/>
        <v>Master</v>
      </c>
      <c r="O1239" s="2" t="str">
        <f t="shared" si="293"/>
        <v>Master</v>
      </c>
      <c r="P1239" s="4">
        <v>24404</v>
      </c>
      <c r="Q1239" s="4">
        <f t="shared" si="294"/>
        <v>24404</v>
      </c>
      <c r="R1239" s="18">
        <f t="shared" si="295"/>
        <v>0.70197037258184614</v>
      </c>
      <c r="S1239" s="18" t="str">
        <f t="shared" si="296"/>
        <v>Moderate Borrower</v>
      </c>
      <c r="U1239" s="3">
        <f t="shared" si="297"/>
        <v>54.618025751072963</v>
      </c>
      <c r="V1239" s="5" t="s">
        <v>35</v>
      </c>
      <c r="W1239" s="5" t="s">
        <v>34</v>
      </c>
      <c r="X1239" s="4">
        <v>344</v>
      </c>
      <c r="Y1239" s="18">
        <v>0.26673418399999999</v>
      </c>
      <c r="Z1239" s="5" t="s">
        <v>24</v>
      </c>
      <c r="AA1239" s="3">
        <v>31</v>
      </c>
      <c r="AB1239" s="4">
        <v>1369</v>
      </c>
      <c r="AC1239" s="4">
        <v>2897.083333</v>
      </c>
      <c r="AD1239" s="4" t="str">
        <f t="shared" si="298"/>
        <v>Low Income</v>
      </c>
      <c r="AE1239" s="4">
        <v>8030</v>
      </c>
      <c r="AF1239" s="18">
        <v>0.245237439</v>
      </c>
      <c r="AG1239" s="3">
        <v>0</v>
      </c>
      <c r="AH1239" s="3">
        <v>52</v>
      </c>
      <c r="AI1239" s="2" t="str">
        <f t="shared" si="299"/>
        <v>Medium Risk</v>
      </c>
    </row>
    <row r="1240" spans="1:35" x14ac:dyDescent="0.25">
      <c r="A1240" s="6">
        <v>44339</v>
      </c>
      <c r="B1240" s="3">
        <v>46</v>
      </c>
      <c r="C1240" s="3" t="str">
        <f t="shared" si="285"/>
        <v>Senior</v>
      </c>
      <c r="D1240" s="4">
        <v>18156</v>
      </c>
      <c r="E1240" s="4">
        <f t="shared" si="286"/>
        <v>18156</v>
      </c>
      <c r="F1240" s="3">
        <v>592</v>
      </c>
      <c r="G1240" s="3">
        <f t="shared" si="287"/>
        <v>592</v>
      </c>
      <c r="H1240" s="3" t="str">
        <f t="shared" si="288"/>
        <v>Good</v>
      </c>
      <c r="I1240" s="5" t="s">
        <v>20</v>
      </c>
      <c r="J1240" s="2" t="str">
        <f t="shared" si="289"/>
        <v>Employed</v>
      </c>
      <c r="K1240" s="2" t="str">
        <f t="shared" si="290"/>
        <v>Employed</v>
      </c>
      <c r="L1240" s="2" t="str">
        <f t="shared" si="291"/>
        <v>Employed</v>
      </c>
      <c r="M1240" s="5" t="s">
        <v>32</v>
      </c>
      <c r="N1240" s="2" t="str">
        <f t="shared" si="292"/>
        <v>High School</v>
      </c>
      <c r="O1240" s="2" t="str">
        <f t="shared" si="293"/>
        <v>High School</v>
      </c>
      <c r="P1240" s="4">
        <v>34993</v>
      </c>
      <c r="Q1240" s="4">
        <f t="shared" si="294"/>
        <v>34993</v>
      </c>
      <c r="R1240" s="18">
        <f t="shared" si="295"/>
        <v>1.9273518396122493</v>
      </c>
      <c r="S1240" s="18" t="str">
        <f t="shared" si="296"/>
        <v>Aggressive Borrower</v>
      </c>
      <c r="T1240" s="3">
        <v>72</v>
      </c>
      <c r="U1240" s="3">
        <f t="shared" si="297"/>
        <v>72</v>
      </c>
      <c r="V1240" s="5" t="s">
        <v>22</v>
      </c>
      <c r="W1240" s="5" t="s">
        <v>30</v>
      </c>
      <c r="X1240" s="4">
        <v>707</v>
      </c>
      <c r="Y1240" s="18">
        <v>0.32224086699999999</v>
      </c>
      <c r="Z1240" s="5" t="s">
        <v>38</v>
      </c>
      <c r="AA1240" s="3">
        <v>29</v>
      </c>
      <c r="AB1240" s="4">
        <v>2178</v>
      </c>
      <c r="AC1240" s="4">
        <v>1513</v>
      </c>
      <c r="AD1240" s="4" t="str">
        <f t="shared" si="298"/>
        <v>Low Income</v>
      </c>
      <c r="AE1240" s="4">
        <v>54794</v>
      </c>
      <c r="AF1240" s="18">
        <v>0.239701731</v>
      </c>
      <c r="AG1240" s="3">
        <v>0</v>
      </c>
      <c r="AH1240" s="3">
        <v>55</v>
      </c>
      <c r="AI1240" s="2" t="str">
        <f t="shared" si="299"/>
        <v>High Risk</v>
      </c>
    </row>
    <row r="1241" spans="1:35" x14ac:dyDescent="0.25">
      <c r="A1241" s="6">
        <v>44340</v>
      </c>
      <c r="B1241" s="3">
        <v>59</v>
      </c>
      <c r="C1241" s="3" t="str">
        <f t="shared" si="285"/>
        <v>Senior</v>
      </c>
      <c r="D1241" s="4">
        <v>30522</v>
      </c>
      <c r="E1241" s="4">
        <f t="shared" si="286"/>
        <v>30522</v>
      </c>
      <c r="F1241" s="3">
        <v>580</v>
      </c>
      <c r="G1241" s="3">
        <f t="shared" si="287"/>
        <v>580</v>
      </c>
      <c r="H1241" s="3" t="str">
        <f t="shared" si="288"/>
        <v>Good</v>
      </c>
      <c r="I1241" s="5" t="s">
        <v>52</v>
      </c>
      <c r="J1241" s="2" t="str">
        <f t="shared" si="289"/>
        <v>EMPLOYED</v>
      </c>
      <c r="K1241" s="2" t="str">
        <f t="shared" si="290"/>
        <v>Employed</v>
      </c>
      <c r="L1241" s="2" t="str">
        <f t="shared" si="291"/>
        <v>Employed</v>
      </c>
      <c r="M1241" s="5" t="s">
        <v>32</v>
      </c>
      <c r="N1241" s="2" t="str">
        <f t="shared" si="292"/>
        <v>High School</v>
      </c>
      <c r="O1241" s="2" t="str">
        <f t="shared" si="293"/>
        <v>High School</v>
      </c>
      <c r="P1241" s="4">
        <v>29778</v>
      </c>
      <c r="Q1241" s="4">
        <f t="shared" si="294"/>
        <v>29778</v>
      </c>
      <c r="R1241" s="18">
        <f t="shared" si="295"/>
        <v>0.97562413996461572</v>
      </c>
      <c r="S1241" s="18" t="str">
        <f t="shared" si="296"/>
        <v>Moderate Borrower</v>
      </c>
      <c r="T1241" s="3">
        <v>96</v>
      </c>
      <c r="U1241" s="3">
        <f t="shared" si="297"/>
        <v>96</v>
      </c>
      <c r="V1241" s="5" t="s">
        <v>22</v>
      </c>
      <c r="W1241" s="5" t="s">
        <v>27</v>
      </c>
      <c r="X1241" s="4">
        <v>602</v>
      </c>
      <c r="Y1241" s="18">
        <v>0.24190304900000001</v>
      </c>
      <c r="Z1241" s="5" t="s">
        <v>31</v>
      </c>
      <c r="AA1241" s="3">
        <v>25</v>
      </c>
      <c r="AB1241" s="4">
        <v>64234</v>
      </c>
      <c r="AC1241" s="4">
        <v>2543.5</v>
      </c>
      <c r="AD1241" s="4" t="str">
        <f t="shared" si="298"/>
        <v>Low Income</v>
      </c>
      <c r="AE1241" s="4">
        <v>316184</v>
      </c>
      <c r="AF1241" s="18">
        <v>0.28728657400000002</v>
      </c>
      <c r="AG1241" s="3">
        <v>0</v>
      </c>
      <c r="AH1241" s="3">
        <v>49</v>
      </c>
      <c r="AI1241" s="2" t="str">
        <f t="shared" si="299"/>
        <v>Medium Risk</v>
      </c>
    </row>
    <row r="1242" spans="1:35" x14ac:dyDescent="0.25">
      <c r="A1242" s="6">
        <v>44341</v>
      </c>
      <c r="B1242" s="3">
        <v>35</v>
      </c>
      <c r="C1242" s="3" t="str">
        <f t="shared" si="285"/>
        <v>Mid</v>
      </c>
      <c r="D1242" s="4">
        <v>47644</v>
      </c>
      <c r="E1242" s="4">
        <f t="shared" si="286"/>
        <v>47644</v>
      </c>
      <c r="F1242" s="3">
        <v>460</v>
      </c>
      <c r="G1242" s="3">
        <f t="shared" si="287"/>
        <v>460</v>
      </c>
      <c r="H1242" s="3" t="str">
        <f t="shared" si="288"/>
        <v>Fair</v>
      </c>
      <c r="I1242" s="5" t="s">
        <v>20</v>
      </c>
      <c r="J1242" s="2" t="str">
        <f t="shared" si="289"/>
        <v>Employed</v>
      </c>
      <c r="K1242" s="2" t="str">
        <f t="shared" si="290"/>
        <v>Employed</v>
      </c>
      <c r="L1242" s="2" t="str">
        <f t="shared" si="291"/>
        <v>Employed</v>
      </c>
      <c r="M1242" s="5" t="s">
        <v>25</v>
      </c>
      <c r="N1242" s="2" t="str">
        <f t="shared" si="292"/>
        <v>Associate</v>
      </c>
      <c r="O1242" s="2" t="str">
        <f t="shared" si="293"/>
        <v>Associate</v>
      </c>
      <c r="P1242" s="4">
        <v>11399</v>
      </c>
      <c r="Q1242" s="4">
        <f t="shared" si="294"/>
        <v>11399</v>
      </c>
      <c r="R1242" s="18">
        <f t="shared" si="295"/>
        <v>0.23925363109730502</v>
      </c>
      <c r="S1242" s="18" t="str">
        <f t="shared" si="296"/>
        <v>Conservative Borrower</v>
      </c>
      <c r="T1242" s="3">
        <v>24</v>
      </c>
      <c r="U1242" s="3">
        <f t="shared" si="297"/>
        <v>24</v>
      </c>
      <c r="V1242" s="5" t="s">
        <v>26</v>
      </c>
      <c r="W1242" s="5" t="s">
        <v>23</v>
      </c>
      <c r="X1242" s="4">
        <v>797</v>
      </c>
      <c r="Y1242" s="18">
        <v>0.26613634800000002</v>
      </c>
      <c r="Z1242" s="5" t="s">
        <v>38</v>
      </c>
      <c r="AA1242" s="3">
        <v>29</v>
      </c>
      <c r="AB1242" s="4">
        <v>9996</v>
      </c>
      <c r="AC1242" s="4">
        <v>3970.333333</v>
      </c>
      <c r="AD1242" s="4" t="str">
        <f t="shared" si="298"/>
        <v>Low Income</v>
      </c>
      <c r="AE1242" s="4">
        <v>19256</v>
      </c>
      <c r="AF1242" s="18">
        <v>0.22055459399999999</v>
      </c>
      <c r="AG1242" s="3">
        <v>1</v>
      </c>
      <c r="AH1242" s="3">
        <v>42.4</v>
      </c>
      <c r="AI1242" s="2" t="str">
        <f t="shared" si="299"/>
        <v>Medium Risk</v>
      </c>
    </row>
    <row r="1243" spans="1:35" x14ac:dyDescent="0.25">
      <c r="A1243" s="6">
        <v>44342</v>
      </c>
      <c r="B1243" s="3">
        <v>37</v>
      </c>
      <c r="C1243" s="3" t="str">
        <f t="shared" si="285"/>
        <v>Mid</v>
      </c>
      <c r="D1243" s="4">
        <v>37773</v>
      </c>
      <c r="E1243" s="4">
        <f t="shared" si="286"/>
        <v>37773</v>
      </c>
      <c r="F1243" s="3">
        <v>570</v>
      </c>
      <c r="G1243" s="3">
        <f t="shared" si="287"/>
        <v>570</v>
      </c>
      <c r="H1243" s="3" t="str">
        <f t="shared" si="288"/>
        <v>Good</v>
      </c>
      <c r="I1243" s="5" t="s">
        <v>20</v>
      </c>
      <c r="J1243" s="2" t="str">
        <f t="shared" si="289"/>
        <v>Employed</v>
      </c>
      <c r="K1243" s="2" t="str">
        <f t="shared" si="290"/>
        <v>Employed</v>
      </c>
      <c r="L1243" s="2" t="str">
        <f t="shared" si="291"/>
        <v>Employed</v>
      </c>
      <c r="M1243" s="5" t="s">
        <v>32</v>
      </c>
      <c r="N1243" s="2" t="str">
        <f t="shared" si="292"/>
        <v>High School</v>
      </c>
      <c r="O1243" s="2" t="str">
        <f t="shared" si="293"/>
        <v>High School</v>
      </c>
      <c r="P1243" s="4">
        <v>22092</v>
      </c>
      <c r="Q1243" s="4">
        <f t="shared" si="294"/>
        <v>22092</v>
      </c>
      <c r="R1243" s="18">
        <f t="shared" si="295"/>
        <v>0.58486220316098803</v>
      </c>
      <c r="S1243" s="18" t="str">
        <f t="shared" si="296"/>
        <v>Moderate Borrower</v>
      </c>
      <c r="T1243" s="3">
        <v>36</v>
      </c>
      <c r="U1243" s="3">
        <f t="shared" si="297"/>
        <v>36</v>
      </c>
      <c r="V1243" s="5" t="s">
        <v>35</v>
      </c>
      <c r="W1243" s="5" t="s">
        <v>34</v>
      </c>
      <c r="X1243" s="4">
        <v>431</v>
      </c>
      <c r="Y1243" s="18">
        <v>0.27305132799999998</v>
      </c>
      <c r="Z1243" s="5" t="s">
        <v>24</v>
      </c>
      <c r="AA1243" s="3">
        <v>25</v>
      </c>
      <c r="AB1243" s="4">
        <v>4384</v>
      </c>
      <c r="AC1243" s="4">
        <v>3147.75</v>
      </c>
      <c r="AD1243" s="4" t="str">
        <f t="shared" si="298"/>
        <v>Low Income</v>
      </c>
      <c r="AE1243" s="4">
        <v>22054</v>
      </c>
      <c r="AF1243" s="18">
        <v>0.20358544200000001</v>
      </c>
      <c r="AG1243" s="3">
        <v>0</v>
      </c>
      <c r="AH1243" s="3">
        <v>55</v>
      </c>
      <c r="AI1243" s="2" t="str">
        <f t="shared" si="299"/>
        <v>High Risk</v>
      </c>
    </row>
    <row r="1244" spans="1:35" x14ac:dyDescent="0.25">
      <c r="A1244" s="6">
        <v>44343</v>
      </c>
      <c r="B1244" s="3">
        <v>33</v>
      </c>
      <c r="C1244" s="3" t="str">
        <f t="shared" si="285"/>
        <v>Mid</v>
      </c>
      <c r="D1244" s="4">
        <v>64640</v>
      </c>
      <c r="E1244" s="4">
        <f t="shared" si="286"/>
        <v>64640</v>
      </c>
      <c r="F1244" s="3">
        <v>560</v>
      </c>
      <c r="G1244" s="3">
        <f t="shared" si="287"/>
        <v>560</v>
      </c>
      <c r="H1244" s="3" t="str">
        <f t="shared" si="288"/>
        <v>Good</v>
      </c>
      <c r="I1244" s="5" t="s">
        <v>20</v>
      </c>
      <c r="J1244" s="2" t="str">
        <f t="shared" si="289"/>
        <v>Employed</v>
      </c>
      <c r="K1244" s="2" t="str">
        <f t="shared" si="290"/>
        <v>Employed</v>
      </c>
      <c r="L1244" s="2" t="str">
        <f t="shared" si="291"/>
        <v>Employed</v>
      </c>
      <c r="M1244" s="5" t="s">
        <v>25</v>
      </c>
      <c r="N1244" s="2" t="str">
        <f t="shared" si="292"/>
        <v>Associate</v>
      </c>
      <c r="O1244" s="2" t="str">
        <f t="shared" si="293"/>
        <v>Associate</v>
      </c>
      <c r="P1244" s="4">
        <v>24070</v>
      </c>
      <c r="Q1244" s="4">
        <f t="shared" si="294"/>
        <v>24070</v>
      </c>
      <c r="R1244" s="18">
        <f t="shared" si="295"/>
        <v>0.37237004950495051</v>
      </c>
      <c r="S1244" s="18" t="str">
        <f t="shared" si="296"/>
        <v>Conservative Borrower</v>
      </c>
      <c r="T1244" s="3">
        <v>36</v>
      </c>
      <c r="U1244" s="3">
        <f t="shared" si="297"/>
        <v>36</v>
      </c>
      <c r="V1244" s="5" t="s">
        <v>26</v>
      </c>
      <c r="W1244" s="5" t="s">
        <v>34</v>
      </c>
      <c r="X1244" s="4">
        <v>467</v>
      </c>
      <c r="Y1244" s="18">
        <v>0.474878244</v>
      </c>
      <c r="Z1244" s="5" t="s">
        <v>38</v>
      </c>
      <c r="AA1244" s="3">
        <v>26</v>
      </c>
      <c r="AB1244" s="4">
        <v>265</v>
      </c>
      <c r="AC1244" s="4">
        <v>5386.6666670000004</v>
      </c>
      <c r="AD1244" s="4" t="str">
        <f t="shared" si="298"/>
        <v>Medium Income</v>
      </c>
      <c r="AE1244" s="4">
        <v>78253</v>
      </c>
      <c r="AF1244" s="18">
        <v>0.27402590999999998</v>
      </c>
      <c r="AG1244" s="3">
        <v>0</v>
      </c>
      <c r="AH1244" s="3">
        <v>54</v>
      </c>
      <c r="AI1244" s="2" t="str">
        <f t="shared" si="299"/>
        <v>Medium Risk</v>
      </c>
    </row>
    <row r="1245" spans="1:35" x14ac:dyDescent="0.25">
      <c r="A1245" s="6">
        <v>44344</v>
      </c>
      <c r="B1245" s="3">
        <v>27</v>
      </c>
      <c r="C1245" s="3" t="str">
        <f t="shared" si="285"/>
        <v>Mid</v>
      </c>
      <c r="D1245" s="4">
        <v>26048</v>
      </c>
      <c r="E1245" s="4">
        <f t="shared" si="286"/>
        <v>26048</v>
      </c>
      <c r="F1245" s="3">
        <v>538</v>
      </c>
      <c r="G1245" s="3">
        <f t="shared" si="287"/>
        <v>538</v>
      </c>
      <c r="H1245" s="3" t="str">
        <f t="shared" si="288"/>
        <v>Fair</v>
      </c>
      <c r="I1245" s="5" t="s">
        <v>20</v>
      </c>
      <c r="J1245" s="2" t="str">
        <f t="shared" si="289"/>
        <v>Employed</v>
      </c>
      <c r="K1245" s="2" t="str">
        <f t="shared" si="290"/>
        <v>Employed</v>
      </c>
      <c r="L1245" s="2" t="str">
        <f t="shared" si="291"/>
        <v>Employed</v>
      </c>
      <c r="M1245" s="5" t="s">
        <v>32</v>
      </c>
      <c r="N1245" s="2" t="str">
        <f t="shared" si="292"/>
        <v>High School</v>
      </c>
      <c r="O1245" s="2" t="str">
        <f t="shared" si="293"/>
        <v>High School</v>
      </c>
      <c r="Q1245" s="4">
        <f t="shared" si="294"/>
        <v>25183.596306068601</v>
      </c>
      <c r="R1245" s="18">
        <f t="shared" si="295"/>
        <v>0.96681496875263362</v>
      </c>
      <c r="S1245" s="18" t="str">
        <f t="shared" si="296"/>
        <v>Moderate Borrower</v>
      </c>
      <c r="T1245" s="3">
        <v>24</v>
      </c>
      <c r="U1245" s="3">
        <f t="shared" si="297"/>
        <v>24</v>
      </c>
      <c r="V1245" s="5" t="s">
        <v>26</v>
      </c>
      <c r="W1245" s="5" t="s">
        <v>23</v>
      </c>
      <c r="X1245" s="4">
        <v>484</v>
      </c>
      <c r="Y1245" s="18">
        <v>0.23543750099999999</v>
      </c>
      <c r="Z1245" s="5" t="s">
        <v>28</v>
      </c>
      <c r="AA1245" s="3">
        <v>25</v>
      </c>
      <c r="AB1245" s="4">
        <v>4770</v>
      </c>
      <c r="AC1245" s="4">
        <v>2170.666667</v>
      </c>
      <c r="AD1245" s="4" t="str">
        <f t="shared" si="298"/>
        <v>Low Income</v>
      </c>
      <c r="AE1245" s="4">
        <v>129745</v>
      </c>
      <c r="AF1245" s="18">
        <v>0.28281304400000001</v>
      </c>
      <c r="AG1245" s="3">
        <v>0</v>
      </c>
      <c r="AH1245" s="3">
        <v>51</v>
      </c>
      <c r="AI1245" s="2" t="str">
        <f t="shared" si="299"/>
        <v>Medium Risk</v>
      </c>
    </row>
    <row r="1246" spans="1:35" x14ac:dyDescent="0.25">
      <c r="A1246" s="6">
        <v>44345</v>
      </c>
      <c r="B1246" s="3">
        <v>32</v>
      </c>
      <c r="C1246" s="3" t="str">
        <f t="shared" si="285"/>
        <v>Mid</v>
      </c>
      <c r="D1246" s="4">
        <v>134339</v>
      </c>
      <c r="E1246" s="4">
        <f t="shared" si="286"/>
        <v>134339</v>
      </c>
      <c r="F1246" s="3">
        <v>603</v>
      </c>
      <c r="G1246" s="3">
        <f t="shared" si="287"/>
        <v>603</v>
      </c>
      <c r="H1246" s="3" t="str">
        <f t="shared" si="288"/>
        <v>Good</v>
      </c>
      <c r="I1246" s="5" t="s">
        <v>33</v>
      </c>
      <c r="J1246" s="2" t="str">
        <f t="shared" si="289"/>
        <v>Self-Employed</v>
      </c>
      <c r="K1246" s="2" t="str">
        <f t="shared" si="290"/>
        <v>Self-Employed</v>
      </c>
      <c r="L1246" s="2" t="str">
        <f t="shared" si="291"/>
        <v>Self-Employed</v>
      </c>
      <c r="M1246" s="5" t="s">
        <v>29</v>
      </c>
      <c r="N1246" s="2" t="str">
        <f t="shared" si="292"/>
        <v>Bachelor</v>
      </c>
      <c r="O1246" s="2" t="str">
        <f t="shared" si="293"/>
        <v>Bachelor</v>
      </c>
      <c r="P1246" s="4">
        <v>17800</v>
      </c>
      <c r="Q1246" s="4">
        <f t="shared" si="294"/>
        <v>17800</v>
      </c>
      <c r="R1246" s="18">
        <f t="shared" si="295"/>
        <v>0.13250061411801486</v>
      </c>
      <c r="S1246" s="18" t="str">
        <f t="shared" si="296"/>
        <v>Conservative Borrower</v>
      </c>
      <c r="T1246" s="3">
        <v>60</v>
      </c>
      <c r="U1246" s="3">
        <f t="shared" si="297"/>
        <v>60</v>
      </c>
      <c r="V1246" s="5" t="s">
        <v>26</v>
      </c>
      <c r="W1246" s="5" t="s">
        <v>30</v>
      </c>
      <c r="X1246" s="4">
        <v>220</v>
      </c>
      <c r="Y1246" s="18">
        <v>0.391003196</v>
      </c>
      <c r="Z1246" s="5" t="s">
        <v>28</v>
      </c>
      <c r="AA1246" s="3">
        <v>23</v>
      </c>
      <c r="AB1246" s="4">
        <v>5922</v>
      </c>
      <c r="AC1246" s="4">
        <v>5744.4166670000004</v>
      </c>
      <c r="AD1246" s="4" t="str">
        <f t="shared" si="298"/>
        <v>Medium Income</v>
      </c>
      <c r="AE1246" s="4">
        <v>3025</v>
      </c>
      <c r="AF1246" s="18">
        <v>0.25852631100000001</v>
      </c>
      <c r="AG1246" s="3">
        <v>0</v>
      </c>
      <c r="AH1246" s="3">
        <v>53</v>
      </c>
      <c r="AI1246" s="2" t="str">
        <f t="shared" si="299"/>
        <v>Medium Risk</v>
      </c>
    </row>
    <row r="1247" spans="1:35" x14ac:dyDescent="0.25">
      <c r="A1247" s="6">
        <v>44346</v>
      </c>
      <c r="B1247" s="3">
        <v>25</v>
      </c>
      <c r="C1247" s="3" t="str">
        <f t="shared" si="285"/>
        <v>Mid</v>
      </c>
      <c r="D1247" s="4">
        <v>21495</v>
      </c>
      <c r="E1247" s="4">
        <f t="shared" si="286"/>
        <v>21495</v>
      </c>
      <c r="F1247" s="3">
        <v>524</v>
      </c>
      <c r="G1247" s="3">
        <f t="shared" si="287"/>
        <v>524</v>
      </c>
      <c r="H1247" s="3" t="str">
        <f t="shared" si="288"/>
        <v>Fair</v>
      </c>
      <c r="I1247" s="5" t="s">
        <v>20</v>
      </c>
      <c r="J1247" s="2" t="str">
        <f t="shared" si="289"/>
        <v>Employed</v>
      </c>
      <c r="K1247" s="2" t="str">
        <f t="shared" si="290"/>
        <v>Employed</v>
      </c>
      <c r="L1247" s="2" t="str">
        <f t="shared" si="291"/>
        <v>Employed</v>
      </c>
      <c r="M1247" s="5" t="s">
        <v>32</v>
      </c>
      <c r="N1247" s="2" t="str">
        <f t="shared" si="292"/>
        <v>High School</v>
      </c>
      <c r="O1247" s="2" t="str">
        <f t="shared" si="293"/>
        <v>High School</v>
      </c>
      <c r="P1247" s="4">
        <v>9558</v>
      </c>
      <c r="Q1247" s="4">
        <f t="shared" si="294"/>
        <v>9558</v>
      </c>
      <c r="R1247" s="18">
        <f t="shared" si="295"/>
        <v>0.44466154919748779</v>
      </c>
      <c r="S1247" s="18" t="str">
        <f t="shared" si="296"/>
        <v>Conservative Borrower</v>
      </c>
      <c r="T1247" s="3">
        <v>108</v>
      </c>
      <c r="U1247" s="3">
        <f t="shared" si="297"/>
        <v>108</v>
      </c>
      <c r="V1247" s="5" t="s">
        <v>22</v>
      </c>
      <c r="W1247" s="5" t="s">
        <v>27</v>
      </c>
      <c r="X1247" s="4">
        <v>660</v>
      </c>
      <c r="Y1247" s="18">
        <v>0.293287772</v>
      </c>
      <c r="Z1247" s="5" t="s">
        <v>24</v>
      </c>
      <c r="AA1247" s="3">
        <v>24</v>
      </c>
      <c r="AB1247" s="4">
        <v>738</v>
      </c>
      <c r="AC1247" s="4">
        <v>1791.25</v>
      </c>
      <c r="AD1247" s="4" t="str">
        <f t="shared" si="298"/>
        <v>Low Income</v>
      </c>
      <c r="AE1247" s="4">
        <v>196299</v>
      </c>
      <c r="AF1247" s="18">
        <v>0.27613467800000002</v>
      </c>
      <c r="AG1247" s="3">
        <v>0</v>
      </c>
      <c r="AH1247" s="3">
        <v>51</v>
      </c>
      <c r="AI1247" s="2" t="str">
        <f t="shared" si="299"/>
        <v>Medium Risk</v>
      </c>
    </row>
    <row r="1248" spans="1:35" x14ac:dyDescent="0.25">
      <c r="A1248" s="6">
        <v>44347</v>
      </c>
      <c r="B1248" s="3">
        <v>40</v>
      </c>
      <c r="C1248" s="3" t="str">
        <f t="shared" si="285"/>
        <v>Senior</v>
      </c>
      <c r="D1248" s="4">
        <v>89532</v>
      </c>
      <c r="E1248" s="4">
        <f t="shared" si="286"/>
        <v>89532</v>
      </c>
      <c r="F1248" s="3">
        <v>510</v>
      </c>
      <c r="G1248" s="3">
        <f t="shared" si="287"/>
        <v>510</v>
      </c>
      <c r="H1248" s="3" t="str">
        <f t="shared" si="288"/>
        <v>Fair</v>
      </c>
      <c r="I1248" s="5" t="s">
        <v>20</v>
      </c>
      <c r="J1248" s="2" t="str">
        <f t="shared" si="289"/>
        <v>Employed</v>
      </c>
      <c r="K1248" s="2" t="str">
        <f t="shared" si="290"/>
        <v>Employed</v>
      </c>
      <c r="L1248" s="2" t="str">
        <f t="shared" si="291"/>
        <v>Employed</v>
      </c>
      <c r="M1248" s="5" t="s">
        <v>32</v>
      </c>
      <c r="N1248" s="2" t="str">
        <f t="shared" si="292"/>
        <v>High School</v>
      </c>
      <c r="O1248" s="2" t="str">
        <f t="shared" si="293"/>
        <v>High School</v>
      </c>
      <c r="P1248" s="4">
        <v>20570</v>
      </c>
      <c r="Q1248" s="4">
        <f t="shared" si="294"/>
        <v>20570</v>
      </c>
      <c r="R1248" s="18">
        <f t="shared" si="295"/>
        <v>0.22975025689139078</v>
      </c>
      <c r="S1248" s="18" t="str">
        <f t="shared" si="296"/>
        <v>Conservative Borrower</v>
      </c>
      <c r="T1248" s="3">
        <v>24</v>
      </c>
      <c r="U1248" s="3">
        <f t="shared" si="297"/>
        <v>24</v>
      </c>
      <c r="V1248" s="5" t="s">
        <v>26</v>
      </c>
      <c r="W1248" s="5" t="s">
        <v>27</v>
      </c>
      <c r="X1248" s="4">
        <v>663</v>
      </c>
      <c r="Y1248" s="18">
        <v>0.59620543199999998</v>
      </c>
      <c r="Z1248" s="5" t="s">
        <v>38</v>
      </c>
      <c r="AA1248" s="3">
        <v>18</v>
      </c>
      <c r="AB1248" s="4">
        <v>999</v>
      </c>
      <c r="AC1248" s="4">
        <v>7461</v>
      </c>
      <c r="AD1248" s="4" t="str">
        <f t="shared" si="298"/>
        <v>Medium Income</v>
      </c>
      <c r="AE1248" s="4">
        <v>38237</v>
      </c>
      <c r="AF1248" s="18">
        <v>0.22863423499999999</v>
      </c>
      <c r="AG1248" s="3">
        <v>1</v>
      </c>
      <c r="AH1248" s="3">
        <v>48</v>
      </c>
      <c r="AI1248" s="2" t="str">
        <f t="shared" si="299"/>
        <v>Medium Risk</v>
      </c>
    </row>
    <row r="1249" spans="1:35" x14ac:dyDescent="0.25">
      <c r="A1249" s="6">
        <v>44348</v>
      </c>
      <c r="B1249" s="3">
        <v>30</v>
      </c>
      <c r="C1249" s="3" t="str">
        <f t="shared" si="285"/>
        <v>Mid</v>
      </c>
      <c r="D1249" s="4">
        <v>79731</v>
      </c>
      <c r="E1249" s="4">
        <f t="shared" si="286"/>
        <v>79731</v>
      </c>
      <c r="F1249" s="3">
        <v>586</v>
      </c>
      <c r="G1249" s="3">
        <f t="shared" si="287"/>
        <v>586</v>
      </c>
      <c r="H1249" s="3" t="str">
        <f t="shared" si="288"/>
        <v>Good</v>
      </c>
      <c r="I1249" s="5" t="s">
        <v>20</v>
      </c>
      <c r="J1249" s="2" t="str">
        <f t="shared" si="289"/>
        <v>Employed</v>
      </c>
      <c r="K1249" s="2" t="str">
        <f t="shared" si="290"/>
        <v>Employed</v>
      </c>
      <c r="L1249" s="2" t="str">
        <f t="shared" si="291"/>
        <v>Employed</v>
      </c>
      <c r="M1249" s="5" t="s">
        <v>21</v>
      </c>
      <c r="N1249" s="2" t="str">
        <f t="shared" si="292"/>
        <v>Master</v>
      </c>
      <c r="O1249" s="2" t="str">
        <f t="shared" si="293"/>
        <v>Master</v>
      </c>
      <c r="P1249" s="4">
        <v>12481</v>
      </c>
      <c r="Q1249" s="4">
        <f t="shared" si="294"/>
        <v>12481</v>
      </c>
      <c r="R1249" s="18">
        <f t="shared" si="295"/>
        <v>0.15653886192321681</v>
      </c>
      <c r="S1249" s="18" t="str">
        <f t="shared" si="296"/>
        <v>Conservative Borrower</v>
      </c>
      <c r="T1249" s="3">
        <v>60</v>
      </c>
      <c r="U1249" s="3">
        <f t="shared" si="297"/>
        <v>60</v>
      </c>
      <c r="V1249" s="5" t="s">
        <v>22</v>
      </c>
      <c r="W1249" s="5" t="s">
        <v>34</v>
      </c>
      <c r="X1249" s="4">
        <v>382</v>
      </c>
      <c r="Y1249" s="18">
        <v>0.27249578499999999</v>
      </c>
      <c r="Z1249" s="5" t="s">
        <v>28</v>
      </c>
      <c r="AA1249" s="3">
        <v>24</v>
      </c>
      <c r="AB1249" s="4">
        <v>1317</v>
      </c>
      <c r="AC1249" s="4">
        <v>6644.25</v>
      </c>
      <c r="AD1249" s="4" t="str">
        <f t="shared" si="298"/>
        <v>Medium Income</v>
      </c>
      <c r="AE1249" s="4">
        <v>8257</v>
      </c>
      <c r="AF1249" s="18">
        <v>0.24556123599999999</v>
      </c>
      <c r="AG1249" s="3">
        <v>0</v>
      </c>
      <c r="AH1249" s="3">
        <v>57</v>
      </c>
      <c r="AI1249" s="2" t="str">
        <f t="shared" si="299"/>
        <v>High Risk</v>
      </c>
    </row>
    <row r="1250" spans="1:35" x14ac:dyDescent="0.25">
      <c r="A1250" s="6">
        <v>44349</v>
      </c>
      <c r="B1250" s="3">
        <v>42</v>
      </c>
      <c r="C1250" s="3" t="str">
        <f t="shared" si="285"/>
        <v>Senior</v>
      </c>
      <c r="D1250" s="4">
        <v>73649</v>
      </c>
      <c r="E1250" s="4">
        <f t="shared" si="286"/>
        <v>73649</v>
      </c>
      <c r="F1250" s="3">
        <v>527</v>
      </c>
      <c r="G1250" s="3">
        <f t="shared" si="287"/>
        <v>527</v>
      </c>
      <c r="H1250" s="3" t="str">
        <f t="shared" si="288"/>
        <v>Fair</v>
      </c>
      <c r="I1250" s="5" t="s">
        <v>20</v>
      </c>
      <c r="J1250" s="2" t="str">
        <f t="shared" si="289"/>
        <v>Employed</v>
      </c>
      <c r="K1250" s="2" t="str">
        <f t="shared" si="290"/>
        <v>Employed</v>
      </c>
      <c r="L1250" s="2" t="str">
        <f t="shared" si="291"/>
        <v>Employed</v>
      </c>
      <c r="M1250" s="5" t="s">
        <v>32</v>
      </c>
      <c r="N1250" s="2" t="str">
        <f t="shared" si="292"/>
        <v>High School</v>
      </c>
      <c r="O1250" s="2" t="str">
        <f t="shared" si="293"/>
        <v>High School</v>
      </c>
      <c r="P1250" s="4">
        <v>54387</v>
      </c>
      <c r="Q1250" s="4">
        <f t="shared" si="294"/>
        <v>54387</v>
      </c>
      <c r="R1250" s="18">
        <f t="shared" si="295"/>
        <v>0.73846216513462504</v>
      </c>
      <c r="S1250" s="18" t="str">
        <f t="shared" si="296"/>
        <v>Moderate Borrower</v>
      </c>
      <c r="T1250" s="3">
        <v>48</v>
      </c>
      <c r="U1250" s="3">
        <f t="shared" si="297"/>
        <v>48</v>
      </c>
      <c r="V1250" s="5" t="s">
        <v>26</v>
      </c>
      <c r="W1250" s="5" t="s">
        <v>27</v>
      </c>
      <c r="X1250" s="4">
        <v>615</v>
      </c>
      <c r="Y1250" s="18">
        <v>3.6839944999999999E-2</v>
      </c>
      <c r="Z1250" s="5" t="s">
        <v>34</v>
      </c>
      <c r="AA1250" s="3">
        <v>24</v>
      </c>
      <c r="AB1250" s="4">
        <v>1769</v>
      </c>
      <c r="AC1250" s="4">
        <v>6137.4166670000004</v>
      </c>
      <c r="AD1250" s="4" t="str">
        <f t="shared" si="298"/>
        <v>Medium Income</v>
      </c>
      <c r="AE1250" s="4">
        <v>9557</v>
      </c>
      <c r="AF1250" s="18">
        <v>0.308378967</v>
      </c>
      <c r="AG1250" s="3">
        <v>0</v>
      </c>
      <c r="AH1250" s="3">
        <v>56</v>
      </c>
      <c r="AI1250" s="2" t="str">
        <f t="shared" si="299"/>
        <v>High Risk</v>
      </c>
    </row>
    <row r="1251" spans="1:35" x14ac:dyDescent="0.25">
      <c r="A1251" s="6">
        <v>44350</v>
      </c>
      <c r="B1251" s="3">
        <v>21</v>
      </c>
      <c r="C1251" s="3" t="str">
        <f t="shared" si="285"/>
        <v>Young</v>
      </c>
      <c r="D1251" s="4">
        <v>31071</v>
      </c>
      <c r="E1251" s="4">
        <f t="shared" si="286"/>
        <v>31071</v>
      </c>
      <c r="F1251" s="3">
        <v>534</v>
      </c>
      <c r="G1251" s="3">
        <f t="shared" si="287"/>
        <v>534</v>
      </c>
      <c r="H1251" s="3" t="str">
        <f t="shared" si="288"/>
        <v>Fair</v>
      </c>
      <c r="I1251" s="5" t="s">
        <v>20</v>
      </c>
      <c r="J1251" s="2" t="str">
        <f t="shared" si="289"/>
        <v>Employed</v>
      </c>
      <c r="K1251" s="2" t="str">
        <f t="shared" si="290"/>
        <v>Employed</v>
      </c>
      <c r="L1251" s="2" t="str">
        <f t="shared" si="291"/>
        <v>Employed</v>
      </c>
      <c r="N1251" s="2" t="str">
        <f t="shared" si="292"/>
        <v/>
      </c>
      <c r="O1251" s="2" t="str">
        <f t="shared" si="293"/>
        <v>Bachelor</v>
      </c>
      <c r="P1251" s="4">
        <v>14665</v>
      </c>
      <c r="Q1251" s="4">
        <f t="shared" si="294"/>
        <v>14665</v>
      </c>
      <c r="R1251" s="18">
        <f t="shared" si="295"/>
        <v>0.47198352161179236</v>
      </c>
      <c r="S1251" s="18" t="str">
        <f t="shared" si="296"/>
        <v>Conservative Borrower</v>
      </c>
      <c r="T1251" s="3">
        <v>60</v>
      </c>
      <c r="U1251" s="3">
        <f t="shared" si="297"/>
        <v>60</v>
      </c>
      <c r="V1251" s="5" t="s">
        <v>26</v>
      </c>
      <c r="W1251" s="5" t="s">
        <v>27</v>
      </c>
      <c r="X1251" s="4">
        <v>213</v>
      </c>
      <c r="Y1251" s="18">
        <v>0.33609086700000002</v>
      </c>
      <c r="Z1251" s="5" t="s">
        <v>38</v>
      </c>
      <c r="AA1251" s="3">
        <v>24</v>
      </c>
      <c r="AB1251" s="4">
        <v>1031</v>
      </c>
      <c r="AC1251" s="4">
        <v>2589.25</v>
      </c>
      <c r="AD1251" s="4" t="str">
        <f t="shared" si="298"/>
        <v>Low Income</v>
      </c>
      <c r="AE1251" s="4">
        <v>34112</v>
      </c>
      <c r="AF1251" s="18">
        <v>0.26831061699999997</v>
      </c>
      <c r="AG1251" s="3">
        <v>0</v>
      </c>
      <c r="AH1251" s="3">
        <v>56</v>
      </c>
      <c r="AI1251" s="2" t="str">
        <f t="shared" si="299"/>
        <v>High Risk</v>
      </c>
    </row>
    <row r="1252" spans="1:35" x14ac:dyDescent="0.25">
      <c r="A1252" s="6">
        <v>44351</v>
      </c>
      <c r="B1252" s="3">
        <v>43</v>
      </c>
      <c r="C1252" s="3" t="str">
        <f t="shared" si="285"/>
        <v>Senior</v>
      </c>
      <c r="D1252" s="4">
        <v>95093</v>
      </c>
      <c r="E1252" s="4">
        <f t="shared" si="286"/>
        <v>95093</v>
      </c>
      <c r="F1252" s="3">
        <v>599</v>
      </c>
      <c r="G1252" s="3">
        <f t="shared" si="287"/>
        <v>599</v>
      </c>
      <c r="H1252" s="3" t="str">
        <f t="shared" si="288"/>
        <v>Good</v>
      </c>
      <c r="I1252" s="5" t="s">
        <v>20</v>
      </c>
      <c r="J1252" s="2" t="str">
        <f t="shared" si="289"/>
        <v>Employed</v>
      </c>
      <c r="K1252" s="2" t="str">
        <f t="shared" si="290"/>
        <v>Employed</v>
      </c>
      <c r="L1252" s="2" t="str">
        <f t="shared" si="291"/>
        <v>Employed</v>
      </c>
      <c r="M1252" s="5" t="s">
        <v>32</v>
      </c>
      <c r="N1252" s="2" t="str">
        <f t="shared" si="292"/>
        <v>High School</v>
      </c>
      <c r="O1252" s="2" t="str">
        <f t="shared" si="293"/>
        <v>High School</v>
      </c>
      <c r="P1252" s="4">
        <v>17414</v>
      </c>
      <c r="Q1252" s="4">
        <f t="shared" si="294"/>
        <v>17414</v>
      </c>
      <c r="R1252" s="18">
        <f t="shared" si="295"/>
        <v>0.18312599244949682</v>
      </c>
      <c r="S1252" s="18" t="str">
        <f t="shared" si="296"/>
        <v>Conservative Borrower</v>
      </c>
      <c r="T1252" s="3">
        <v>72</v>
      </c>
      <c r="U1252" s="3">
        <f t="shared" si="297"/>
        <v>72</v>
      </c>
      <c r="V1252" s="5" t="s">
        <v>22</v>
      </c>
      <c r="W1252" s="5" t="s">
        <v>30</v>
      </c>
      <c r="X1252" s="4">
        <v>720</v>
      </c>
      <c r="Y1252" s="18">
        <v>0.14162408500000001</v>
      </c>
      <c r="Z1252" s="5" t="s">
        <v>24</v>
      </c>
      <c r="AA1252" s="3">
        <v>21</v>
      </c>
      <c r="AB1252" s="4">
        <v>3946</v>
      </c>
      <c r="AC1252" s="4">
        <v>7924.4166670000004</v>
      </c>
      <c r="AD1252" s="4" t="str">
        <f t="shared" si="298"/>
        <v>Medium Income</v>
      </c>
      <c r="AE1252" s="4">
        <v>68418</v>
      </c>
      <c r="AF1252" s="18">
        <v>0.200994859</v>
      </c>
      <c r="AG1252" s="3">
        <v>1</v>
      </c>
      <c r="AH1252" s="3">
        <v>38.4</v>
      </c>
      <c r="AI1252" s="2" t="str">
        <f t="shared" si="299"/>
        <v>Low Risk</v>
      </c>
    </row>
    <row r="1253" spans="1:35" x14ac:dyDescent="0.25">
      <c r="A1253" s="6">
        <v>44352</v>
      </c>
      <c r="B1253" s="3">
        <v>50</v>
      </c>
      <c r="C1253" s="3" t="str">
        <f t="shared" si="285"/>
        <v>Senior</v>
      </c>
      <c r="D1253" s="4">
        <v>24933</v>
      </c>
      <c r="E1253" s="4">
        <f t="shared" si="286"/>
        <v>24933</v>
      </c>
      <c r="F1253" s="3">
        <v>679</v>
      </c>
      <c r="G1253" s="3">
        <f t="shared" si="287"/>
        <v>679</v>
      </c>
      <c r="H1253" s="3" t="str">
        <f t="shared" si="288"/>
        <v>Excellent</v>
      </c>
      <c r="I1253" s="5" t="s">
        <v>20</v>
      </c>
      <c r="J1253" s="2" t="str">
        <f t="shared" si="289"/>
        <v>Employed</v>
      </c>
      <c r="K1253" s="2" t="str">
        <f t="shared" si="290"/>
        <v>Employed</v>
      </c>
      <c r="L1253" s="2" t="str">
        <f t="shared" si="291"/>
        <v>Employed</v>
      </c>
      <c r="M1253" s="5" t="s">
        <v>21</v>
      </c>
      <c r="N1253" s="2" t="str">
        <f t="shared" si="292"/>
        <v>Master</v>
      </c>
      <c r="O1253" s="2" t="str">
        <f t="shared" si="293"/>
        <v>Master</v>
      </c>
      <c r="P1253" s="4">
        <v>23904</v>
      </c>
      <c r="Q1253" s="4">
        <f t="shared" si="294"/>
        <v>23904</v>
      </c>
      <c r="R1253" s="18">
        <f t="shared" si="295"/>
        <v>0.95872939477800501</v>
      </c>
      <c r="S1253" s="18" t="str">
        <f t="shared" si="296"/>
        <v>Moderate Borrower</v>
      </c>
      <c r="T1253" s="3">
        <v>36</v>
      </c>
      <c r="U1253" s="3">
        <f t="shared" si="297"/>
        <v>36</v>
      </c>
      <c r="V1253" s="5" t="s">
        <v>26</v>
      </c>
      <c r="W1253" s="5" t="s">
        <v>27</v>
      </c>
      <c r="X1253" s="4">
        <v>376</v>
      </c>
      <c r="Y1253" s="18">
        <v>0.45548470699999999</v>
      </c>
      <c r="Z1253" s="5" t="s">
        <v>24</v>
      </c>
      <c r="AA1253" s="3">
        <v>18</v>
      </c>
      <c r="AB1253" s="4">
        <v>11053</v>
      </c>
      <c r="AC1253" s="4">
        <v>2077.75</v>
      </c>
      <c r="AD1253" s="4" t="str">
        <f t="shared" si="298"/>
        <v>Low Income</v>
      </c>
      <c r="AE1253" s="4">
        <v>10080</v>
      </c>
      <c r="AF1253" s="18">
        <v>0.17662813899999999</v>
      </c>
      <c r="AG1253" s="3">
        <v>0</v>
      </c>
      <c r="AH1253" s="3">
        <v>52</v>
      </c>
      <c r="AI1253" s="2" t="str">
        <f t="shared" si="299"/>
        <v>Medium Risk</v>
      </c>
    </row>
    <row r="1254" spans="1:35" x14ac:dyDescent="0.25">
      <c r="A1254" s="6">
        <v>44353</v>
      </c>
      <c r="B1254" s="3">
        <v>18</v>
      </c>
      <c r="C1254" s="3" t="str">
        <f t="shared" si="285"/>
        <v>Young</v>
      </c>
      <c r="D1254" s="4">
        <v>41894</v>
      </c>
      <c r="E1254" s="4">
        <f t="shared" si="286"/>
        <v>41894</v>
      </c>
      <c r="F1254" s="3">
        <v>457</v>
      </c>
      <c r="G1254" s="3">
        <f t="shared" si="287"/>
        <v>457</v>
      </c>
      <c r="H1254" s="3" t="str">
        <f t="shared" si="288"/>
        <v>Fair</v>
      </c>
      <c r="I1254" s="5" t="s">
        <v>45</v>
      </c>
      <c r="J1254" s="2" t="str">
        <f t="shared" si="289"/>
        <v>Unemployed</v>
      </c>
      <c r="K1254" s="2" t="str">
        <f t="shared" si="290"/>
        <v>Unemployed</v>
      </c>
      <c r="L1254" s="2" t="str">
        <f t="shared" si="291"/>
        <v>Unemployed</v>
      </c>
      <c r="M1254" s="5" t="s">
        <v>29</v>
      </c>
      <c r="N1254" s="2" t="str">
        <f t="shared" si="292"/>
        <v>Bachelor</v>
      </c>
      <c r="O1254" s="2" t="str">
        <f t="shared" si="293"/>
        <v>Bachelor</v>
      </c>
      <c r="P1254" s="4">
        <v>10036</v>
      </c>
      <c r="Q1254" s="4">
        <f t="shared" si="294"/>
        <v>10036</v>
      </c>
      <c r="R1254" s="18">
        <f t="shared" si="295"/>
        <v>0.23955697713276364</v>
      </c>
      <c r="S1254" s="18" t="str">
        <f t="shared" si="296"/>
        <v>Conservative Borrower</v>
      </c>
      <c r="T1254" s="3">
        <v>24</v>
      </c>
      <c r="U1254" s="3">
        <f t="shared" si="297"/>
        <v>24</v>
      </c>
      <c r="V1254" s="5" t="s">
        <v>26</v>
      </c>
      <c r="W1254" s="5" t="s">
        <v>27</v>
      </c>
      <c r="X1254" s="4">
        <v>480</v>
      </c>
      <c r="Y1254" s="18">
        <v>0.34027358000000002</v>
      </c>
      <c r="Z1254" s="5" t="s">
        <v>24</v>
      </c>
      <c r="AA1254" s="3">
        <v>17</v>
      </c>
      <c r="AB1254" s="4">
        <v>7905</v>
      </c>
      <c r="AC1254" s="4">
        <v>3491.166667</v>
      </c>
      <c r="AD1254" s="4" t="str">
        <f t="shared" si="298"/>
        <v>Low Income</v>
      </c>
      <c r="AE1254" s="4">
        <v>3217</v>
      </c>
      <c r="AF1254" s="18">
        <v>0.20522879999999999</v>
      </c>
      <c r="AG1254" s="3">
        <v>0</v>
      </c>
      <c r="AH1254" s="3">
        <v>58</v>
      </c>
      <c r="AI1254" s="2" t="str">
        <f t="shared" si="299"/>
        <v>High Risk</v>
      </c>
    </row>
    <row r="1255" spans="1:35" x14ac:dyDescent="0.25">
      <c r="A1255" s="6">
        <v>44354</v>
      </c>
      <c r="B1255" s="3">
        <v>44</v>
      </c>
      <c r="C1255" s="3" t="str">
        <f t="shared" si="285"/>
        <v>Senior</v>
      </c>
      <c r="D1255" s="4">
        <v>59114</v>
      </c>
      <c r="E1255" s="4">
        <f t="shared" si="286"/>
        <v>59114</v>
      </c>
      <c r="F1255" s="3">
        <v>611</v>
      </c>
      <c r="G1255" s="3">
        <f t="shared" si="287"/>
        <v>611</v>
      </c>
      <c r="H1255" s="3" t="str">
        <f t="shared" si="288"/>
        <v>Good</v>
      </c>
      <c r="I1255" s="5" t="s">
        <v>20</v>
      </c>
      <c r="J1255" s="2" t="str">
        <f t="shared" si="289"/>
        <v>Employed</v>
      </c>
      <c r="K1255" s="2" t="str">
        <f t="shared" si="290"/>
        <v>Employed</v>
      </c>
      <c r="L1255" s="2" t="str">
        <f t="shared" si="291"/>
        <v>Employed</v>
      </c>
      <c r="M1255" s="5" t="s">
        <v>29</v>
      </c>
      <c r="N1255" s="2" t="str">
        <f t="shared" si="292"/>
        <v>Bachelor</v>
      </c>
      <c r="O1255" s="2" t="str">
        <f t="shared" si="293"/>
        <v>Bachelor</v>
      </c>
      <c r="P1255" s="4">
        <v>40271</v>
      </c>
      <c r="Q1255" s="4">
        <f t="shared" si="294"/>
        <v>40271</v>
      </c>
      <c r="R1255" s="18">
        <f t="shared" si="295"/>
        <v>0.68124302195757347</v>
      </c>
      <c r="S1255" s="18" t="str">
        <f t="shared" si="296"/>
        <v>Moderate Borrower</v>
      </c>
      <c r="T1255" s="3">
        <v>48</v>
      </c>
      <c r="U1255" s="3">
        <f t="shared" si="297"/>
        <v>48</v>
      </c>
      <c r="V1255" s="5" t="s">
        <v>35</v>
      </c>
      <c r="W1255" s="5" t="s">
        <v>30</v>
      </c>
      <c r="X1255" s="4">
        <v>214</v>
      </c>
      <c r="Y1255" s="18">
        <v>0.52344806399999999</v>
      </c>
      <c r="Z1255" s="5" t="s">
        <v>31</v>
      </c>
      <c r="AA1255" s="3">
        <v>26</v>
      </c>
      <c r="AB1255" s="4">
        <v>5157</v>
      </c>
      <c r="AC1255" s="4">
        <v>4926.1666670000004</v>
      </c>
      <c r="AD1255" s="4" t="str">
        <f t="shared" si="298"/>
        <v>Low Income</v>
      </c>
      <c r="AE1255" s="4">
        <v>73572</v>
      </c>
      <c r="AF1255" s="18">
        <v>0.2194284</v>
      </c>
      <c r="AG1255" s="3">
        <v>0</v>
      </c>
      <c r="AH1255" s="3">
        <v>59</v>
      </c>
      <c r="AI1255" s="2" t="str">
        <f t="shared" si="299"/>
        <v>High Risk</v>
      </c>
    </row>
    <row r="1256" spans="1:35" x14ac:dyDescent="0.25">
      <c r="A1256" s="6">
        <v>44355</v>
      </c>
      <c r="B1256" s="3">
        <v>54</v>
      </c>
      <c r="C1256" s="3" t="str">
        <f t="shared" si="285"/>
        <v>Senior</v>
      </c>
      <c r="D1256" s="4">
        <v>94169</v>
      </c>
      <c r="E1256" s="4">
        <f t="shared" si="286"/>
        <v>94169</v>
      </c>
      <c r="F1256" s="3">
        <v>565</v>
      </c>
      <c r="G1256" s="3">
        <f t="shared" si="287"/>
        <v>565</v>
      </c>
      <c r="H1256" s="3" t="str">
        <f t="shared" si="288"/>
        <v>Good</v>
      </c>
      <c r="I1256" s="5" t="s">
        <v>20</v>
      </c>
      <c r="J1256" s="2" t="str">
        <f t="shared" si="289"/>
        <v>Employed</v>
      </c>
      <c r="K1256" s="2" t="str">
        <f t="shared" si="290"/>
        <v>Employed</v>
      </c>
      <c r="L1256" s="2" t="str">
        <f t="shared" si="291"/>
        <v>Employed</v>
      </c>
      <c r="M1256" s="5" t="s">
        <v>32</v>
      </c>
      <c r="N1256" s="2" t="str">
        <f t="shared" si="292"/>
        <v>High School</v>
      </c>
      <c r="O1256" s="2" t="str">
        <f t="shared" si="293"/>
        <v>High School</v>
      </c>
      <c r="P1256" s="4">
        <v>29305</v>
      </c>
      <c r="Q1256" s="4">
        <f t="shared" si="294"/>
        <v>29305</v>
      </c>
      <c r="R1256" s="18">
        <f t="shared" si="295"/>
        <v>0.31119582877592411</v>
      </c>
      <c r="S1256" s="18" t="str">
        <f t="shared" si="296"/>
        <v>Conservative Borrower</v>
      </c>
      <c r="T1256" s="3">
        <v>36</v>
      </c>
      <c r="U1256" s="3">
        <f t="shared" si="297"/>
        <v>36</v>
      </c>
      <c r="V1256" s="5" t="s">
        <v>22</v>
      </c>
      <c r="W1256" s="5" t="s">
        <v>30</v>
      </c>
      <c r="X1256" s="4">
        <v>808</v>
      </c>
      <c r="Y1256" s="18">
        <v>0.27400017799999998</v>
      </c>
      <c r="Z1256" s="5" t="s">
        <v>31</v>
      </c>
      <c r="AA1256" s="3">
        <v>18</v>
      </c>
      <c r="AB1256" s="4">
        <v>13603</v>
      </c>
      <c r="AC1256" s="4">
        <v>7847.4166670000004</v>
      </c>
      <c r="AD1256" s="4" t="str">
        <f t="shared" si="298"/>
        <v>Medium Income</v>
      </c>
      <c r="AE1256" s="4">
        <v>10638</v>
      </c>
      <c r="AF1256" s="18">
        <v>0.25829964799999999</v>
      </c>
      <c r="AG1256" s="3">
        <v>0</v>
      </c>
      <c r="AH1256" s="3">
        <v>53</v>
      </c>
      <c r="AI1256" s="2" t="str">
        <f t="shared" si="299"/>
        <v>Medium Risk</v>
      </c>
    </row>
    <row r="1257" spans="1:35" x14ac:dyDescent="0.25">
      <c r="A1257" s="6">
        <v>44356</v>
      </c>
      <c r="B1257" s="3">
        <v>25</v>
      </c>
      <c r="C1257" s="3" t="str">
        <f t="shared" si="285"/>
        <v>Mid</v>
      </c>
      <c r="D1257" s="4">
        <v>36114</v>
      </c>
      <c r="E1257" s="4">
        <f t="shared" si="286"/>
        <v>36114</v>
      </c>
      <c r="F1257" s="3">
        <v>447</v>
      </c>
      <c r="G1257" s="3">
        <f t="shared" si="287"/>
        <v>447</v>
      </c>
      <c r="H1257" s="3" t="str">
        <f t="shared" si="288"/>
        <v>Poor</v>
      </c>
      <c r="I1257" s="5" t="s">
        <v>20</v>
      </c>
      <c r="J1257" s="2" t="str">
        <f t="shared" si="289"/>
        <v>Employed</v>
      </c>
      <c r="K1257" s="2" t="str">
        <f t="shared" si="290"/>
        <v>Employed</v>
      </c>
      <c r="L1257" s="2" t="str">
        <f t="shared" si="291"/>
        <v>Employed</v>
      </c>
      <c r="M1257" s="5" t="s">
        <v>25</v>
      </c>
      <c r="N1257" s="2" t="str">
        <f t="shared" si="292"/>
        <v>Associate</v>
      </c>
      <c r="O1257" s="2" t="str">
        <f t="shared" si="293"/>
        <v>Associate</v>
      </c>
      <c r="P1257" s="4">
        <v>42021</v>
      </c>
      <c r="Q1257" s="4">
        <f t="shared" si="294"/>
        <v>42021</v>
      </c>
      <c r="R1257" s="18">
        <f t="shared" si="295"/>
        <v>1.1635653763083569</v>
      </c>
      <c r="S1257" s="18" t="str">
        <f t="shared" si="296"/>
        <v>Aggressive Borrower</v>
      </c>
      <c r="T1257" s="3">
        <v>36</v>
      </c>
      <c r="U1257" s="3">
        <f t="shared" si="297"/>
        <v>36</v>
      </c>
      <c r="V1257" s="5" t="s">
        <v>22</v>
      </c>
      <c r="W1257" s="5" t="s">
        <v>27</v>
      </c>
      <c r="X1257" s="4">
        <v>264</v>
      </c>
      <c r="Y1257" s="18">
        <v>5.7905377000000001E-2</v>
      </c>
      <c r="Z1257" s="5" t="s">
        <v>24</v>
      </c>
      <c r="AA1257" s="3">
        <v>24</v>
      </c>
      <c r="AB1257" s="4">
        <v>4487</v>
      </c>
      <c r="AC1257" s="4">
        <v>3009.5</v>
      </c>
      <c r="AD1257" s="4" t="str">
        <f t="shared" si="298"/>
        <v>Low Income</v>
      </c>
      <c r="AE1257" s="4">
        <v>75125</v>
      </c>
      <c r="AF1257" s="18">
        <v>0.28686160700000002</v>
      </c>
      <c r="AG1257" s="3">
        <v>0</v>
      </c>
      <c r="AH1257" s="3">
        <v>49</v>
      </c>
      <c r="AI1257" s="2" t="str">
        <f t="shared" si="299"/>
        <v>Medium Risk</v>
      </c>
    </row>
    <row r="1258" spans="1:35" x14ac:dyDescent="0.25">
      <c r="A1258" s="6">
        <v>44357</v>
      </c>
      <c r="B1258" s="3">
        <v>60</v>
      </c>
      <c r="C1258" s="3" t="str">
        <f t="shared" si="285"/>
        <v>Old</v>
      </c>
      <c r="D1258" s="4">
        <v>29629</v>
      </c>
      <c r="E1258" s="4">
        <f t="shared" si="286"/>
        <v>29629</v>
      </c>
      <c r="F1258" s="3">
        <v>614</v>
      </c>
      <c r="G1258" s="3">
        <f t="shared" si="287"/>
        <v>614</v>
      </c>
      <c r="H1258" s="3" t="str">
        <f t="shared" si="288"/>
        <v>Good</v>
      </c>
      <c r="I1258" s="5" t="s">
        <v>20</v>
      </c>
      <c r="J1258" s="2" t="str">
        <f t="shared" si="289"/>
        <v>Employed</v>
      </c>
      <c r="K1258" s="2" t="str">
        <f t="shared" si="290"/>
        <v>Employed</v>
      </c>
      <c r="L1258" s="2" t="str">
        <f t="shared" si="291"/>
        <v>Employed</v>
      </c>
      <c r="M1258" s="5" t="s">
        <v>32</v>
      </c>
      <c r="N1258" s="2" t="str">
        <f t="shared" si="292"/>
        <v>High School</v>
      </c>
      <c r="O1258" s="2" t="str">
        <f t="shared" si="293"/>
        <v>High School</v>
      </c>
      <c r="P1258" s="4">
        <v>10679</v>
      </c>
      <c r="Q1258" s="4">
        <f t="shared" si="294"/>
        <v>10679</v>
      </c>
      <c r="R1258" s="18">
        <f t="shared" si="295"/>
        <v>0.36042390900806642</v>
      </c>
      <c r="S1258" s="18" t="str">
        <f t="shared" si="296"/>
        <v>Conservative Borrower</v>
      </c>
      <c r="T1258" s="3">
        <v>48</v>
      </c>
      <c r="U1258" s="3">
        <f t="shared" si="297"/>
        <v>48</v>
      </c>
      <c r="V1258" s="5" t="s">
        <v>26</v>
      </c>
      <c r="W1258" s="5" t="s">
        <v>30</v>
      </c>
      <c r="X1258" s="4">
        <v>459</v>
      </c>
      <c r="Y1258" s="18">
        <v>0.269041117</v>
      </c>
      <c r="Z1258" s="5" t="s">
        <v>31</v>
      </c>
      <c r="AA1258" s="3">
        <v>24</v>
      </c>
      <c r="AB1258" s="4">
        <v>8021</v>
      </c>
      <c r="AC1258" s="4">
        <v>2469.083333</v>
      </c>
      <c r="AD1258" s="4" t="str">
        <f t="shared" si="298"/>
        <v>Low Income</v>
      </c>
      <c r="AE1258" s="4">
        <v>53078</v>
      </c>
      <c r="AF1258" s="18">
        <v>0.17413081399999999</v>
      </c>
      <c r="AG1258" s="3">
        <v>0</v>
      </c>
      <c r="AH1258" s="3">
        <v>48</v>
      </c>
      <c r="AI1258" s="2" t="str">
        <f t="shared" si="299"/>
        <v>Medium Risk</v>
      </c>
    </row>
    <row r="1259" spans="1:35" x14ac:dyDescent="0.25">
      <c r="A1259" s="6">
        <v>44358</v>
      </c>
      <c r="B1259" s="3">
        <v>45</v>
      </c>
      <c r="C1259" s="3" t="str">
        <f t="shared" si="285"/>
        <v>Senior</v>
      </c>
      <c r="D1259" s="4">
        <v>27011</v>
      </c>
      <c r="E1259" s="4">
        <f t="shared" si="286"/>
        <v>27011</v>
      </c>
      <c r="F1259" s="3">
        <v>567</v>
      </c>
      <c r="G1259" s="3">
        <f t="shared" si="287"/>
        <v>567</v>
      </c>
      <c r="H1259" s="3" t="str">
        <f t="shared" si="288"/>
        <v>Good</v>
      </c>
      <c r="I1259" s="5" t="s">
        <v>20</v>
      </c>
      <c r="J1259" s="2" t="str">
        <f t="shared" si="289"/>
        <v>Employed</v>
      </c>
      <c r="K1259" s="2" t="str">
        <f t="shared" si="290"/>
        <v>Employed</v>
      </c>
      <c r="L1259" s="2" t="str">
        <f t="shared" si="291"/>
        <v>Employed</v>
      </c>
      <c r="M1259" s="5" t="s">
        <v>25</v>
      </c>
      <c r="N1259" s="2" t="str">
        <f t="shared" si="292"/>
        <v>Associate</v>
      </c>
      <c r="O1259" s="2" t="str">
        <f t="shared" si="293"/>
        <v>Associate</v>
      </c>
      <c r="P1259" s="4">
        <v>13586</v>
      </c>
      <c r="Q1259" s="4">
        <f t="shared" si="294"/>
        <v>13586</v>
      </c>
      <c r="R1259" s="18">
        <f t="shared" si="295"/>
        <v>0.50298026729850798</v>
      </c>
      <c r="S1259" s="18" t="str">
        <f t="shared" si="296"/>
        <v>Moderate Borrower</v>
      </c>
      <c r="T1259" s="3">
        <v>72</v>
      </c>
      <c r="U1259" s="3">
        <f t="shared" si="297"/>
        <v>72</v>
      </c>
      <c r="V1259" s="5" t="s">
        <v>22</v>
      </c>
      <c r="W1259" s="5" t="s">
        <v>27</v>
      </c>
      <c r="X1259" s="4">
        <v>594</v>
      </c>
      <c r="Y1259" s="18">
        <v>0.121178957</v>
      </c>
      <c r="Z1259" s="5" t="s">
        <v>31</v>
      </c>
      <c r="AA1259" s="3">
        <v>24</v>
      </c>
      <c r="AB1259" s="4">
        <v>5306</v>
      </c>
      <c r="AC1259" s="4">
        <v>2250.916667</v>
      </c>
      <c r="AD1259" s="4" t="str">
        <f t="shared" si="298"/>
        <v>Low Income</v>
      </c>
      <c r="AE1259" s="4">
        <v>5285</v>
      </c>
      <c r="AF1259" s="18">
        <v>0.26785841300000002</v>
      </c>
      <c r="AG1259" s="3">
        <v>0</v>
      </c>
      <c r="AH1259" s="3">
        <v>52</v>
      </c>
      <c r="AI1259" s="2" t="str">
        <f t="shared" si="299"/>
        <v>Medium Risk</v>
      </c>
    </row>
    <row r="1260" spans="1:35" x14ac:dyDescent="0.25">
      <c r="A1260" s="6">
        <v>44359</v>
      </c>
      <c r="B1260" s="3">
        <v>31</v>
      </c>
      <c r="C1260" s="3" t="str">
        <f t="shared" si="285"/>
        <v>Mid</v>
      </c>
      <c r="D1260" s="4">
        <v>56038</v>
      </c>
      <c r="E1260" s="4">
        <f t="shared" si="286"/>
        <v>56038</v>
      </c>
      <c r="F1260" s="3">
        <v>595</v>
      </c>
      <c r="G1260" s="3">
        <f t="shared" si="287"/>
        <v>595</v>
      </c>
      <c r="H1260" s="3" t="str">
        <f t="shared" si="288"/>
        <v>Good</v>
      </c>
      <c r="J1260" s="2" t="str">
        <f t="shared" si="289"/>
        <v/>
      </c>
      <c r="K1260" s="2" t="str">
        <f t="shared" si="290"/>
        <v/>
      </c>
      <c r="L1260" s="2" t="str">
        <f t="shared" si="291"/>
        <v>Employed</v>
      </c>
      <c r="M1260" s="5" t="s">
        <v>29</v>
      </c>
      <c r="N1260" s="2" t="str">
        <f t="shared" si="292"/>
        <v>Bachelor</v>
      </c>
      <c r="O1260" s="2" t="str">
        <f t="shared" si="293"/>
        <v>Bachelor</v>
      </c>
      <c r="P1260" s="4">
        <v>39381</v>
      </c>
      <c r="Q1260" s="4">
        <f t="shared" si="294"/>
        <v>39381</v>
      </c>
      <c r="R1260" s="18">
        <f t="shared" si="295"/>
        <v>0.70275527320746634</v>
      </c>
      <c r="S1260" s="18" t="str">
        <f t="shared" si="296"/>
        <v>Moderate Borrower</v>
      </c>
      <c r="T1260" s="3">
        <v>60</v>
      </c>
      <c r="U1260" s="3">
        <f t="shared" si="297"/>
        <v>60</v>
      </c>
      <c r="V1260" s="5" t="s">
        <v>22</v>
      </c>
      <c r="W1260" s="5" t="s">
        <v>30</v>
      </c>
      <c r="X1260" s="4">
        <v>549</v>
      </c>
      <c r="Y1260" s="18">
        <v>0.314944326</v>
      </c>
      <c r="Z1260" s="5" t="s">
        <v>38</v>
      </c>
      <c r="AA1260" s="3">
        <v>20</v>
      </c>
      <c r="AB1260" s="4">
        <v>666</v>
      </c>
      <c r="AC1260" s="4">
        <v>4669.8333329999996</v>
      </c>
      <c r="AD1260" s="4" t="str">
        <f t="shared" si="298"/>
        <v>Low Income</v>
      </c>
      <c r="AE1260" s="4">
        <v>61398</v>
      </c>
      <c r="AF1260" s="18">
        <v>0.209936808</v>
      </c>
      <c r="AG1260" s="3">
        <v>0</v>
      </c>
      <c r="AH1260" s="3">
        <v>51</v>
      </c>
      <c r="AI1260" s="2" t="str">
        <f t="shared" si="299"/>
        <v>Medium Risk</v>
      </c>
    </row>
    <row r="1261" spans="1:35" x14ac:dyDescent="0.25">
      <c r="A1261" s="6">
        <v>44360</v>
      </c>
      <c r="B1261" s="3">
        <v>39</v>
      </c>
      <c r="C1261" s="3" t="str">
        <f t="shared" si="285"/>
        <v>Mid</v>
      </c>
      <c r="D1261" s="4">
        <v>49190</v>
      </c>
      <c r="E1261" s="4">
        <f t="shared" si="286"/>
        <v>49190</v>
      </c>
      <c r="F1261" s="3">
        <v>602</v>
      </c>
      <c r="G1261" s="3">
        <f t="shared" si="287"/>
        <v>602</v>
      </c>
      <c r="H1261" s="3" t="str">
        <f t="shared" si="288"/>
        <v>Good</v>
      </c>
      <c r="J1261" s="2" t="str">
        <f t="shared" si="289"/>
        <v/>
      </c>
      <c r="K1261" s="2" t="str">
        <f t="shared" si="290"/>
        <v/>
      </c>
      <c r="L1261" s="2" t="str">
        <f t="shared" si="291"/>
        <v>Employed</v>
      </c>
      <c r="N1261" s="2" t="str">
        <f t="shared" si="292"/>
        <v/>
      </c>
      <c r="O1261" s="2" t="str">
        <f t="shared" si="293"/>
        <v>Bachelor</v>
      </c>
      <c r="P1261" s="4">
        <v>11174</v>
      </c>
      <c r="Q1261" s="4">
        <f t="shared" si="294"/>
        <v>11174</v>
      </c>
      <c r="R1261" s="18">
        <f t="shared" si="295"/>
        <v>0.22715999186826591</v>
      </c>
      <c r="S1261" s="18" t="str">
        <f t="shared" si="296"/>
        <v>Conservative Borrower</v>
      </c>
      <c r="T1261" s="3">
        <v>36</v>
      </c>
      <c r="U1261" s="3">
        <f t="shared" si="297"/>
        <v>36</v>
      </c>
      <c r="V1261" s="5" t="s">
        <v>35</v>
      </c>
      <c r="W1261" s="5" t="s">
        <v>23</v>
      </c>
      <c r="X1261" s="4">
        <v>221</v>
      </c>
      <c r="Y1261" s="18">
        <v>0.16344240300000001</v>
      </c>
      <c r="Z1261" s="5" t="s">
        <v>38</v>
      </c>
      <c r="AA1261" s="3">
        <v>31</v>
      </c>
      <c r="AB1261" s="4">
        <v>5006</v>
      </c>
      <c r="AC1261" s="4">
        <v>4099.1666670000004</v>
      </c>
      <c r="AD1261" s="4" t="str">
        <f t="shared" si="298"/>
        <v>Low Income</v>
      </c>
      <c r="AE1261" s="4">
        <v>99964</v>
      </c>
      <c r="AF1261" s="18">
        <v>0.208427368</v>
      </c>
      <c r="AG1261" s="3">
        <v>1</v>
      </c>
      <c r="AH1261" s="3">
        <v>39.200000000000003</v>
      </c>
      <c r="AI1261" s="2" t="str">
        <f t="shared" si="299"/>
        <v>Low Risk</v>
      </c>
    </row>
    <row r="1262" spans="1:35" x14ac:dyDescent="0.25">
      <c r="A1262" s="6">
        <v>44361</v>
      </c>
      <c r="B1262" s="3">
        <v>46</v>
      </c>
      <c r="C1262" s="3" t="str">
        <f t="shared" si="285"/>
        <v>Senior</v>
      </c>
      <c r="D1262" s="4">
        <v>81899</v>
      </c>
      <c r="E1262" s="4">
        <f t="shared" si="286"/>
        <v>81899</v>
      </c>
      <c r="F1262" s="3">
        <v>621</v>
      </c>
      <c r="G1262" s="3">
        <f t="shared" si="287"/>
        <v>621</v>
      </c>
      <c r="H1262" s="3" t="str">
        <f t="shared" si="288"/>
        <v>Good</v>
      </c>
      <c r="I1262" s="5" t="s">
        <v>20</v>
      </c>
      <c r="J1262" s="2" t="str">
        <f t="shared" si="289"/>
        <v>Employed</v>
      </c>
      <c r="K1262" s="2" t="str">
        <f t="shared" si="290"/>
        <v>Employed</v>
      </c>
      <c r="L1262" s="2" t="str">
        <f t="shared" si="291"/>
        <v>Employed</v>
      </c>
      <c r="M1262" s="5" t="s">
        <v>32</v>
      </c>
      <c r="N1262" s="2" t="str">
        <f t="shared" si="292"/>
        <v>High School</v>
      </c>
      <c r="O1262" s="2" t="str">
        <f t="shared" si="293"/>
        <v>High School</v>
      </c>
      <c r="P1262" s="4">
        <v>16467</v>
      </c>
      <c r="Q1262" s="4">
        <f t="shared" si="294"/>
        <v>16467</v>
      </c>
      <c r="R1262" s="18">
        <f t="shared" si="295"/>
        <v>0.20106472606503131</v>
      </c>
      <c r="S1262" s="18" t="str">
        <f t="shared" si="296"/>
        <v>Conservative Borrower</v>
      </c>
      <c r="T1262" s="3">
        <v>24</v>
      </c>
      <c r="U1262" s="3">
        <f t="shared" si="297"/>
        <v>24</v>
      </c>
      <c r="V1262" s="5" t="s">
        <v>26</v>
      </c>
      <c r="W1262" s="5" t="s">
        <v>30</v>
      </c>
      <c r="X1262" s="4">
        <v>786</v>
      </c>
      <c r="Y1262" s="18">
        <v>8.5638735999999993E-2</v>
      </c>
      <c r="Z1262" s="5" t="s">
        <v>38</v>
      </c>
      <c r="AA1262" s="3">
        <v>13</v>
      </c>
      <c r="AB1262" s="4">
        <v>10533</v>
      </c>
      <c r="AC1262" s="4">
        <v>6824.9166670000004</v>
      </c>
      <c r="AD1262" s="4" t="str">
        <f t="shared" si="298"/>
        <v>Medium Income</v>
      </c>
      <c r="AE1262" s="4">
        <v>16369</v>
      </c>
      <c r="AF1262" s="18">
        <v>0.18388981200000001</v>
      </c>
      <c r="AG1262" s="3">
        <v>0</v>
      </c>
      <c r="AH1262" s="3">
        <v>58</v>
      </c>
      <c r="AI1262" s="2" t="str">
        <f t="shared" si="299"/>
        <v>High Risk</v>
      </c>
    </row>
    <row r="1263" spans="1:35" x14ac:dyDescent="0.25">
      <c r="A1263" s="6">
        <v>44362</v>
      </c>
      <c r="B1263" s="3">
        <v>40</v>
      </c>
      <c r="C1263" s="3" t="str">
        <f t="shared" si="285"/>
        <v>Senior</v>
      </c>
      <c r="D1263" s="4">
        <v>101702</v>
      </c>
      <c r="E1263" s="4">
        <f t="shared" si="286"/>
        <v>101702</v>
      </c>
      <c r="F1263" s="3">
        <v>604</v>
      </c>
      <c r="G1263" s="3">
        <f t="shared" si="287"/>
        <v>604</v>
      </c>
      <c r="H1263" s="3" t="str">
        <f t="shared" si="288"/>
        <v>Good</v>
      </c>
      <c r="I1263" s="5" t="s">
        <v>20</v>
      </c>
      <c r="J1263" s="2" t="str">
        <f t="shared" si="289"/>
        <v>Employed</v>
      </c>
      <c r="K1263" s="2" t="str">
        <f t="shared" si="290"/>
        <v>Employed</v>
      </c>
      <c r="L1263" s="2" t="str">
        <f t="shared" si="291"/>
        <v>Employed</v>
      </c>
      <c r="M1263" s="5" t="s">
        <v>29</v>
      </c>
      <c r="N1263" s="2" t="str">
        <f t="shared" si="292"/>
        <v>Bachelor</v>
      </c>
      <c r="O1263" s="2" t="str">
        <f t="shared" si="293"/>
        <v>Bachelor</v>
      </c>
      <c r="P1263" s="4">
        <v>25177</v>
      </c>
      <c r="Q1263" s="4">
        <f t="shared" si="294"/>
        <v>25177</v>
      </c>
      <c r="R1263" s="18">
        <f t="shared" si="295"/>
        <v>0.24755658689111326</v>
      </c>
      <c r="S1263" s="18" t="str">
        <f t="shared" si="296"/>
        <v>Conservative Borrower</v>
      </c>
      <c r="T1263" s="3">
        <v>108</v>
      </c>
      <c r="U1263" s="3">
        <f t="shared" si="297"/>
        <v>108</v>
      </c>
      <c r="V1263" s="5" t="s">
        <v>26</v>
      </c>
      <c r="W1263" s="5" t="s">
        <v>30</v>
      </c>
      <c r="X1263" s="4">
        <v>754</v>
      </c>
      <c r="Y1263" s="18">
        <v>0.11160619200000001</v>
      </c>
      <c r="Z1263" s="5" t="s">
        <v>28</v>
      </c>
      <c r="AA1263" s="3">
        <v>16</v>
      </c>
      <c r="AB1263" s="4">
        <v>7847</v>
      </c>
      <c r="AC1263" s="4">
        <v>8475.1666669999995</v>
      </c>
      <c r="AD1263" s="4" t="str">
        <f t="shared" si="298"/>
        <v>Medium Income</v>
      </c>
      <c r="AE1263" s="4">
        <v>21072</v>
      </c>
      <c r="AF1263" s="18">
        <v>0.30194003800000002</v>
      </c>
      <c r="AG1263" s="3">
        <v>0</v>
      </c>
      <c r="AH1263" s="3">
        <v>46</v>
      </c>
      <c r="AI1263" s="2" t="str">
        <f t="shared" si="299"/>
        <v>Medium Risk</v>
      </c>
    </row>
    <row r="1264" spans="1:35" x14ac:dyDescent="0.25">
      <c r="A1264" s="6">
        <v>44363</v>
      </c>
      <c r="B1264" s="3">
        <v>46</v>
      </c>
      <c r="C1264" s="3" t="str">
        <f t="shared" si="285"/>
        <v>Senior</v>
      </c>
      <c r="D1264" s="4">
        <v>49599</v>
      </c>
      <c r="E1264" s="4">
        <f t="shared" si="286"/>
        <v>49599</v>
      </c>
      <c r="F1264" s="3">
        <v>552</v>
      </c>
      <c r="G1264" s="3">
        <f t="shared" si="287"/>
        <v>552</v>
      </c>
      <c r="H1264" s="3" t="str">
        <f t="shared" si="288"/>
        <v>Good</v>
      </c>
      <c r="I1264" s="5" t="s">
        <v>20</v>
      </c>
      <c r="J1264" s="2" t="str">
        <f t="shared" si="289"/>
        <v>Employed</v>
      </c>
      <c r="K1264" s="2" t="str">
        <f t="shared" si="290"/>
        <v>Employed</v>
      </c>
      <c r="L1264" s="2" t="str">
        <f t="shared" si="291"/>
        <v>Employed</v>
      </c>
      <c r="M1264" s="5" t="s">
        <v>32</v>
      </c>
      <c r="N1264" s="2" t="str">
        <f t="shared" si="292"/>
        <v>High School</v>
      </c>
      <c r="O1264" s="2" t="str">
        <f t="shared" si="293"/>
        <v>High School</v>
      </c>
      <c r="P1264" s="4">
        <v>35473</v>
      </c>
      <c r="Q1264" s="4">
        <f t="shared" si="294"/>
        <v>35473</v>
      </c>
      <c r="R1264" s="18">
        <f t="shared" si="295"/>
        <v>0.71519587088449366</v>
      </c>
      <c r="S1264" s="18" t="str">
        <f t="shared" si="296"/>
        <v>Moderate Borrower</v>
      </c>
      <c r="T1264" s="3">
        <v>12</v>
      </c>
      <c r="U1264" s="3">
        <f t="shared" si="297"/>
        <v>12</v>
      </c>
      <c r="V1264" s="5" t="s">
        <v>35</v>
      </c>
      <c r="W1264" s="5" t="s">
        <v>27</v>
      </c>
      <c r="X1264" s="4">
        <v>465</v>
      </c>
      <c r="Y1264" s="18">
        <v>0.25932406099999999</v>
      </c>
      <c r="Z1264" s="5" t="s">
        <v>28</v>
      </c>
      <c r="AA1264" s="3">
        <v>24</v>
      </c>
      <c r="AB1264" s="4">
        <v>27117</v>
      </c>
      <c r="AC1264" s="4">
        <v>4133.25</v>
      </c>
      <c r="AD1264" s="4" t="str">
        <f t="shared" si="298"/>
        <v>Low Income</v>
      </c>
      <c r="AE1264" s="4">
        <v>638917</v>
      </c>
      <c r="AF1264" s="18">
        <v>0.21454210200000001</v>
      </c>
      <c r="AG1264" s="3">
        <v>0</v>
      </c>
      <c r="AH1264" s="3">
        <v>48</v>
      </c>
      <c r="AI1264" s="2" t="str">
        <f t="shared" si="299"/>
        <v>Medium Risk</v>
      </c>
    </row>
    <row r="1265" spans="1:35" x14ac:dyDescent="0.25">
      <c r="A1265" s="6">
        <v>44364</v>
      </c>
      <c r="B1265" s="3">
        <v>28</v>
      </c>
      <c r="C1265" s="3" t="str">
        <f t="shared" si="285"/>
        <v>Mid</v>
      </c>
      <c r="D1265" s="4">
        <v>39900</v>
      </c>
      <c r="E1265" s="4">
        <f t="shared" si="286"/>
        <v>39900</v>
      </c>
      <c r="F1265" s="3">
        <v>565</v>
      </c>
      <c r="G1265" s="3">
        <f t="shared" si="287"/>
        <v>565</v>
      </c>
      <c r="H1265" s="3" t="str">
        <f t="shared" si="288"/>
        <v>Good</v>
      </c>
      <c r="I1265" s="5" t="s">
        <v>20</v>
      </c>
      <c r="J1265" s="2" t="str">
        <f t="shared" si="289"/>
        <v>Employed</v>
      </c>
      <c r="K1265" s="2" t="str">
        <f t="shared" si="290"/>
        <v>Employed</v>
      </c>
      <c r="L1265" s="2" t="str">
        <f t="shared" si="291"/>
        <v>Employed</v>
      </c>
      <c r="M1265" s="5" t="s">
        <v>25</v>
      </c>
      <c r="N1265" s="2" t="str">
        <f t="shared" si="292"/>
        <v>Associate</v>
      </c>
      <c r="O1265" s="2" t="str">
        <f t="shared" si="293"/>
        <v>Associate</v>
      </c>
      <c r="P1265" s="4">
        <v>55894</v>
      </c>
      <c r="Q1265" s="4">
        <f t="shared" si="294"/>
        <v>55894</v>
      </c>
      <c r="R1265" s="18">
        <f t="shared" si="295"/>
        <v>1.4008521303258146</v>
      </c>
      <c r="S1265" s="18" t="str">
        <f t="shared" si="296"/>
        <v>Aggressive Borrower</v>
      </c>
      <c r="T1265" s="3">
        <v>60</v>
      </c>
      <c r="U1265" s="3">
        <f t="shared" si="297"/>
        <v>60</v>
      </c>
      <c r="V1265" s="5" t="s">
        <v>22</v>
      </c>
      <c r="W1265" s="5" t="s">
        <v>34</v>
      </c>
      <c r="X1265" s="4">
        <v>176</v>
      </c>
      <c r="Y1265" s="18">
        <v>0.10087359999999999</v>
      </c>
      <c r="Z1265" s="5" t="s">
        <v>38</v>
      </c>
      <c r="AA1265" s="3">
        <v>27</v>
      </c>
      <c r="AB1265" s="4">
        <v>4493</v>
      </c>
      <c r="AC1265" s="4">
        <v>3325</v>
      </c>
      <c r="AD1265" s="4" t="str">
        <f t="shared" si="298"/>
        <v>Low Income</v>
      </c>
      <c r="AE1265" s="4">
        <v>81508</v>
      </c>
      <c r="AF1265" s="18">
        <v>0.26400285699999998</v>
      </c>
      <c r="AG1265" s="3">
        <v>0</v>
      </c>
      <c r="AH1265" s="3">
        <v>48</v>
      </c>
      <c r="AI1265" s="2" t="str">
        <f t="shared" si="299"/>
        <v>Medium Risk</v>
      </c>
    </row>
    <row r="1266" spans="1:35" x14ac:dyDescent="0.25">
      <c r="A1266" s="6">
        <v>44365</v>
      </c>
      <c r="B1266" s="3">
        <v>42</v>
      </c>
      <c r="C1266" s="3" t="str">
        <f t="shared" si="285"/>
        <v>Senior</v>
      </c>
      <c r="D1266" s="4">
        <v>77167</v>
      </c>
      <c r="E1266" s="4">
        <f t="shared" si="286"/>
        <v>77167</v>
      </c>
      <c r="F1266" s="3">
        <v>556</v>
      </c>
      <c r="G1266" s="3">
        <f t="shared" si="287"/>
        <v>556</v>
      </c>
      <c r="H1266" s="3" t="str">
        <f t="shared" si="288"/>
        <v>Good</v>
      </c>
      <c r="I1266" s="5" t="s">
        <v>20</v>
      </c>
      <c r="J1266" s="2" t="str">
        <f t="shared" si="289"/>
        <v>Employed</v>
      </c>
      <c r="K1266" s="2" t="str">
        <f t="shared" si="290"/>
        <v>Employed</v>
      </c>
      <c r="L1266" s="2" t="str">
        <f t="shared" si="291"/>
        <v>Employed</v>
      </c>
      <c r="M1266" s="5" t="s">
        <v>32</v>
      </c>
      <c r="N1266" s="2" t="str">
        <f t="shared" si="292"/>
        <v>High School</v>
      </c>
      <c r="O1266" s="2" t="str">
        <f t="shared" si="293"/>
        <v>High School</v>
      </c>
      <c r="P1266" s="4">
        <v>10328</v>
      </c>
      <c r="Q1266" s="4">
        <f t="shared" si="294"/>
        <v>10328</v>
      </c>
      <c r="R1266" s="18">
        <f t="shared" si="295"/>
        <v>0.13383959464537951</v>
      </c>
      <c r="S1266" s="18" t="str">
        <f t="shared" si="296"/>
        <v>Conservative Borrower</v>
      </c>
      <c r="T1266" s="3">
        <v>12</v>
      </c>
      <c r="U1266" s="3">
        <f t="shared" si="297"/>
        <v>12</v>
      </c>
      <c r="V1266" s="5" t="s">
        <v>22</v>
      </c>
      <c r="W1266" s="5" t="s">
        <v>27</v>
      </c>
      <c r="X1266" s="4">
        <v>328</v>
      </c>
      <c r="Y1266" s="18">
        <v>0.32414330499999999</v>
      </c>
      <c r="Z1266" s="5" t="s">
        <v>31</v>
      </c>
      <c r="AA1266" s="3">
        <v>18</v>
      </c>
      <c r="AB1266" s="4">
        <v>7679</v>
      </c>
      <c r="AC1266" s="4">
        <v>6430.5833329999996</v>
      </c>
      <c r="AD1266" s="4" t="str">
        <f t="shared" si="298"/>
        <v>Medium Income</v>
      </c>
      <c r="AE1266" s="4">
        <v>7938</v>
      </c>
      <c r="AF1266" s="18">
        <v>0.18400377000000001</v>
      </c>
      <c r="AG1266" s="3">
        <v>1</v>
      </c>
      <c r="AH1266" s="3">
        <v>44</v>
      </c>
      <c r="AI1266" s="2" t="str">
        <f t="shared" si="299"/>
        <v>Medium Risk</v>
      </c>
    </row>
    <row r="1267" spans="1:35" x14ac:dyDescent="0.25">
      <c r="A1267" s="6">
        <v>44366</v>
      </c>
      <c r="B1267" s="3">
        <v>23</v>
      </c>
      <c r="C1267" s="3" t="str">
        <f t="shared" si="285"/>
        <v>Young</v>
      </c>
      <c r="D1267" s="4">
        <v>41847</v>
      </c>
      <c r="E1267" s="4">
        <f t="shared" si="286"/>
        <v>41847</v>
      </c>
      <c r="F1267" s="3">
        <v>617</v>
      </c>
      <c r="G1267" s="3">
        <f t="shared" si="287"/>
        <v>617</v>
      </c>
      <c r="H1267" s="3" t="str">
        <f t="shared" si="288"/>
        <v>Good</v>
      </c>
      <c r="I1267" s="5" t="s">
        <v>20</v>
      </c>
      <c r="J1267" s="2" t="str">
        <f t="shared" si="289"/>
        <v>Employed</v>
      </c>
      <c r="K1267" s="2" t="str">
        <f t="shared" si="290"/>
        <v>Employed</v>
      </c>
      <c r="L1267" s="2" t="str">
        <f t="shared" si="291"/>
        <v>Employed</v>
      </c>
      <c r="M1267" s="5" t="s">
        <v>21</v>
      </c>
      <c r="N1267" s="2" t="str">
        <f t="shared" si="292"/>
        <v>Master</v>
      </c>
      <c r="O1267" s="2" t="str">
        <f t="shared" si="293"/>
        <v>Master</v>
      </c>
      <c r="P1267" s="4">
        <v>16379</v>
      </c>
      <c r="Q1267" s="4">
        <f t="shared" si="294"/>
        <v>16379</v>
      </c>
      <c r="R1267" s="18">
        <f t="shared" si="295"/>
        <v>0.39140201209166725</v>
      </c>
      <c r="S1267" s="18" t="str">
        <f t="shared" si="296"/>
        <v>Conservative Borrower</v>
      </c>
      <c r="T1267" s="3">
        <v>48</v>
      </c>
      <c r="U1267" s="3">
        <f t="shared" si="297"/>
        <v>48</v>
      </c>
      <c r="V1267" s="5" t="s">
        <v>26</v>
      </c>
      <c r="W1267" s="5" t="s">
        <v>27</v>
      </c>
      <c r="X1267" s="4">
        <v>340</v>
      </c>
      <c r="Y1267" s="18">
        <v>0.28993516200000002</v>
      </c>
      <c r="Z1267" s="5" t="s">
        <v>34</v>
      </c>
      <c r="AA1267" s="3">
        <v>27</v>
      </c>
      <c r="AB1267" s="4">
        <v>8417</v>
      </c>
      <c r="AC1267" s="4">
        <v>3487.25</v>
      </c>
      <c r="AD1267" s="4" t="str">
        <f t="shared" si="298"/>
        <v>Low Income</v>
      </c>
      <c r="AE1267" s="4">
        <v>1187</v>
      </c>
      <c r="AF1267" s="18">
        <v>0.18640403699999999</v>
      </c>
      <c r="AG1267" s="3">
        <v>1</v>
      </c>
      <c r="AH1267" s="3">
        <v>40.799999999999997</v>
      </c>
      <c r="AI1267" s="2" t="str">
        <f t="shared" si="299"/>
        <v>Medium Risk</v>
      </c>
    </row>
    <row r="1268" spans="1:35" x14ac:dyDescent="0.25">
      <c r="A1268" s="6">
        <v>44367</v>
      </c>
      <c r="B1268" s="3">
        <v>38</v>
      </c>
      <c r="C1268" s="3" t="str">
        <f t="shared" si="285"/>
        <v>Mid</v>
      </c>
      <c r="E1268" s="4">
        <f t="shared" si="286"/>
        <v>39105</v>
      </c>
      <c r="F1268" s="3">
        <v>552</v>
      </c>
      <c r="G1268" s="3">
        <f t="shared" si="287"/>
        <v>552</v>
      </c>
      <c r="H1268" s="3" t="str">
        <f t="shared" si="288"/>
        <v>Good</v>
      </c>
      <c r="I1268" s="5" t="s">
        <v>20</v>
      </c>
      <c r="J1268" s="2" t="str">
        <f t="shared" si="289"/>
        <v>Employed</v>
      </c>
      <c r="K1268" s="2" t="str">
        <f t="shared" si="290"/>
        <v>Employed</v>
      </c>
      <c r="L1268" s="2" t="str">
        <f t="shared" si="291"/>
        <v>Employed</v>
      </c>
      <c r="M1268" s="5" t="s">
        <v>32</v>
      </c>
      <c r="N1268" s="2" t="str">
        <f t="shared" si="292"/>
        <v>High School</v>
      </c>
      <c r="O1268" s="2" t="str">
        <f t="shared" si="293"/>
        <v>High School</v>
      </c>
      <c r="P1268" s="4">
        <v>17443</v>
      </c>
      <c r="Q1268" s="4">
        <f t="shared" si="294"/>
        <v>17443</v>
      </c>
      <c r="R1268" s="18">
        <f t="shared" si="295"/>
        <v>0.44605549162511188</v>
      </c>
      <c r="S1268" s="18" t="str">
        <f t="shared" si="296"/>
        <v>Conservative Borrower</v>
      </c>
      <c r="U1268" s="3">
        <f t="shared" si="297"/>
        <v>53.018181818181816</v>
      </c>
      <c r="V1268" s="5" t="s">
        <v>26</v>
      </c>
      <c r="W1268" s="5" t="s">
        <v>27</v>
      </c>
      <c r="X1268" s="4">
        <v>248</v>
      </c>
      <c r="Y1268" s="18">
        <v>0.29922548500000001</v>
      </c>
      <c r="Z1268" s="5" t="s">
        <v>28</v>
      </c>
      <c r="AA1268" s="3">
        <v>19</v>
      </c>
      <c r="AB1268" s="4">
        <v>876</v>
      </c>
      <c r="AC1268" s="4">
        <v>3258.75</v>
      </c>
      <c r="AD1268" s="4" t="str">
        <f t="shared" si="298"/>
        <v>Low Income</v>
      </c>
      <c r="AE1268" s="4">
        <v>10609</v>
      </c>
      <c r="AF1268" s="18">
        <v>0.228865187</v>
      </c>
      <c r="AG1268" s="3">
        <v>0</v>
      </c>
      <c r="AH1268" s="3">
        <v>52</v>
      </c>
      <c r="AI1268" s="2" t="str">
        <f t="shared" si="299"/>
        <v>Medium Risk</v>
      </c>
    </row>
    <row r="1269" spans="1:35" x14ac:dyDescent="0.25">
      <c r="A1269" s="6">
        <v>44368</v>
      </c>
      <c r="B1269" s="3">
        <v>29</v>
      </c>
      <c r="C1269" s="3" t="str">
        <f t="shared" si="285"/>
        <v>Mid</v>
      </c>
      <c r="E1269" s="4">
        <f t="shared" si="286"/>
        <v>21390</v>
      </c>
      <c r="F1269" s="3">
        <v>538</v>
      </c>
      <c r="G1269" s="3">
        <f t="shared" si="287"/>
        <v>538</v>
      </c>
      <c r="H1269" s="3" t="str">
        <f t="shared" si="288"/>
        <v>Fair</v>
      </c>
      <c r="I1269" s="5" t="s">
        <v>20</v>
      </c>
      <c r="J1269" s="2" t="str">
        <f t="shared" si="289"/>
        <v>Employed</v>
      </c>
      <c r="K1269" s="2" t="str">
        <f t="shared" si="290"/>
        <v>Employed</v>
      </c>
      <c r="L1269" s="2" t="str">
        <f t="shared" si="291"/>
        <v>Employed</v>
      </c>
      <c r="M1269" s="5" t="s">
        <v>29</v>
      </c>
      <c r="N1269" s="2" t="str">
        <f t="shared" si="292"/>
        <v>Bachelor</v>
      </c>
      <c r="O1269" s="2" t="str">
        <f t="shared" si="293"/>
        <v>Bachelor</v>
      </c>
      <c r="P1269" s="4">
        <v>28416</v>
      </c>
      <c r="Q1269" s="4">
        <f t="shared" si="294"/>
        <v>28416</v>
      </c>
      <c r="R1269" s="18">
        <f t="shared" si="295"/>
        <v>1.3284712482468444</v>
      </c>
      <c r="S1269" s="18" t="str">
        <f t="shared" si="296"/>
        <v>Aggressive Borrower</v>
      </c>
      <c r="U1269" s="3">
        <f t="shared" si="297"/>
        <v>54.618025751072963</v>
      </c>
      <c r="V1269" s="5" t="s">
        <v>26</v>
      </c>
      <c r="W1269" s="5" t="s">
        <v>30</v>
      </c>
      <c r="X1269" s="4">
        <v>336</v>
      </c>
      <c r="Y1269" s="18">
        <v>0.42617131800000002</v>
      </c>
      <c r="Z1269" s="5" t="s">
        <v>24</v>
      </c>
      <c r="AA1269" s="3">
        <v>29</v>
      </c>
      <c r="AB1269" s="4">
        <v>1730</v>
      </c>
      <c r="AC1269" s="4">
        <v>1782.5</v>
      </c>
      <c r="AD1269" s="4" t="str">
        <f t="shared" si="298"/>
        <v>Low Income</v>
      </c>
      <c r="AE1269" s="4">
        <v>8319</v>
      </c>
      <c r="AF1269" s="18">
        <v>0.22671633299999999</v>
      </c>
      <c r="AG1269" s="3">
        <v>0</v>
      </c>
      <c r="AH1269" s="3">
        <v>58</v>
      </c>
      <c r="AI1269" s="2" t="str">
        <f t="shared" si="299"/>
        <v>High Risk</v>
      </c>
    </row>
    <row r="1270" spans="1:35" x14ac:dyDescent="0.25">
      <c r="A1270" s="6">
        <v>44369</v>
      </c>
      <c r="B1270" s="3">
        <v>31</v>
      </c>
      <c r="C1270" s="3" t="str">
        <f t="shared" si="285"/>
        <v>Mid</v>
      </c>
      <c r="E1270" s="4">
        <f t="shared" si="286"/>
        <v>58455</v>
      </c>
      <c r="F1270" s="3">
        <v>466</v>
      </c>
      <c r="G1270" s="3">
        <f t="shared" si="287"/>
        <v>466</v>
      </c>
      <c r="H1270" s="3" t="str">
        <f t="shared" si="288"/>
        <v>Fair</v>
      </c>
      <c r="I1270" s="5" t="s">
        <v>52</v>
      </c>
      <c r="J1270" s="2" t="str">
        <f t="shared" si="289"/>
        <v>EMPLOYED</v>
      </c>
      <c r="K1270" s="2" t="str">
        <f t="shared" si="290"/>
        <v>Employed</v>
      </c>
      <c r="L1270" s="2" t="str">
        <f t="shared" si="291"/>
        <v>Employed</v>
      </c>
      <c r="M1270" s="5" t="s">
        <v>32</v>
      </c>
      <c r="N1270" s="2" t="str">
        <f t="shared" si="292"/>
        <v>High School</v>
      </c>
      <c r="O1270" s="2" t="str">
        <f t="shared" si="293"/>
        <v>High School</v>
      </c>
      <c r="P1270" s="4">
        <v>8451</v>
      </c>
      <c r="Q1270" s="4">
        <f t="shared" si="294"/>
        <v>8451</v>
      </c>
      <c r="R1270" s="18">
        <f t="shared" si="295"/>
        <v>0.14457274826789837</v>
      </c>
      <c r="S1270" s="18" t="str">
        <f t="shared" si="296"/>
        <v>Conservative Borrower</v>
      </c>
      <c r="U1270" s="3">
        <f t="shared" si="297"/>
        <v>53.057851239669418</v>
      </c>
      <c r="V1270" s="5" t="s">
        <v>26</v>
      </c>
      <c r="W1270" s="5" t="s">
        <v>30</v>
      </c>
      <c r="X1270" s="4">
        <v>848</v>
      </c>
      <c r="Y1270" s="18">
        <v>0.45851541000000001</v>
      </c>
      <c r="Z1270" s="5" t="s">
        <v>31</v>
      </c>
      <c r="AA1270" s="3">
        <v>20</v>
      </c>
      <c r="AB1270" s="4">
        <v>972</v>
      </c>
      <c r="AC1270" s="4">
        <v>4871.25</v>
      </c>
      <c r="AD1270" s="4" t="str">
        <f t="shared" si="298"/>
        <v>Low Income</v>
      </c>
      <c r="AE1270" s="4">
        <v>1060</v>
      </c>
      <c r="AF1270" s="18">
        <v>0.27512685999999997</v>
      </c>
      <c r="AG1270" s="3">
        <v>0</v>
      </c>
      <c r="AH1270" s="3">
        <v>58</v>
      </c>
      <c r="AI1270" s="2" t="str">
        <f t="shared" si="299"/>
        <v>High Risk</v>
      </c>
    </row>
    <row r="1271" spans="1:35" x14ac:dyDescent="0.25">
      <c r="A1271" s="6">
        <v>44370</v>
      </c>
      <c r="B1271" s="3">
        <v>54</v>
      </c>
      <c r="C1271" s="3" t="str">
        <f t="shared" si="285"/>
        <v>Senior</v>
      </c>
      <c r="D1271" s="4">
        <v>47999</v>
      </c>
      <c r="E1271" s="4">
        <f t="shared" si="286"/>
        <v>47999</v>
      </c>
      <c r="F1271" s="3">
        <v>642</v>
      </c>
      <c r="G1271" s="3">
        <f t="shared" si="287"/>
        <v>642</v>
      </c>
      <c r="H1271" s="3" t="str">
        <f t="shared" si="288"/>
        <v>Good</v>
      </c>
      <c r="I1271" s="5" t="s">
        <v>20</v>
      </c>
      <c r="J1271" s="2" t="str">
        <f t="shared" si="289"/>
        <v>Employed</v>
      </c>
      <c r="K1271" s="2" t="str">
        <f t="shared" si="290"/>
        <v>Employed</v>
      </c>
      <c r="L1271" s="2" t="str">
        <f t="shared" si="291"/>
        <v>Employed</v>
      </c>
      <c r="M1271" s="5" t="s">
        <v>25</v>
      </c>
      <c r="N1271" s="2" t="str">
        <f t="shared" si="292"/>
        <v>Associate</v>
      </c>
      <c r="O1271" s="2" t="str">
        <f t="shared" si="293"/>
        <v>Associate</v>
      </c>
      <c r="Q1271" s="4">
        <f t="shared" si="294"/>
        <v>25961.919161676647</v>
      </c>
      <c r="R1271" s="18">
        <f t="shared" si="295"/>
        <v>0.54088458429710307</v>
      </c>
      <c r="S1271" s="18" t="str">
        <f t="shared" si="296"/>
        <v>Moderate Borrower</v>
      </c>
      <c r="T1271" s="3">
        <v>48</v>
      </c>
      <c r="U1271" s="3">
        <f t="shared" si="297"/>
        <v>48</v>
      </c>
      <c r="V1271" s="5" t="s">
        <v>35</v>
      </c>
      <c r="W1271" s="5" t="s">
        <v>30</v>
      </c>
      <c r="X1271" s="4">
        <v>537</v>
      </c>
      <c r="Y1271" s="18">
        <v>0.66096894900000003</v>
      </c>
      <c r="Z1271" s="5" t="s">
        <v>38</v>
      </c>
      <c r="AA1271" s="3">
        <v>26</v>
      </c>
      <c r="AB1271" s="4">
        <v>485</v>
      </c>
      <c r="AC1271" s="4">
        <v>3999.916667</v>
      </c>
      <c r="AD1271" s="4" t="str">
        <f t="shared" si="298"/>
        <v>Low Income</v>
      </c>
      <c r="AE1271" s="4">
        <v>218644</v>
      </c>
      <c r="AF1271" s="18">
        <v>0.22966339699999999</v>
      </c>
      <c r="AG1271" s="3">
        <v>0</v>
      </c>
      <c r="AH1271" s="3">
        <v>53</v>
      </c>
      <c r="AI1271" s="2" t="str">
        <f t="shared" si="299"/>
        <v>Medium Risk</v>
      </c>
    </row>
    <row r="1272" spans="1:35" x14ac:dyDescent="0.25">
      <c r="A1272" s="6">
        <v>44371</v>
      </c>
      <c r="B1272" s="3">
        <v>53</v>
      </c>
      <c r="C1272" s="3" t="str">
        <f t="shared" si="285"/>
        <v>Senior</v>
      </c>
      <c r="D1272" s="4">
        <v>87793</v>
      </c>
      <c r="E1272" s="4">
        <f t="shared" si="286"/>
        <v>87793</v>
      </c>
      <c r="F1272" s="3">
        <v>599</v>
      </c>
      <c r="G1272" s="3">
        <f t="shared" si="287"/>
        <v>599</v>
      </c>
      <c r="H1272" s="3" t="str">
        <f t="shared" si="288"/>
        <v>Good</v>
      </c>
      <c r="I1272" s="5" t="s">
        <v>52</v>
      </c>
      <c r="J1272" s="2" t="str">
        <f t="shared" si="289"/>
        <v>EMPLOYED</v>
      </c>
      <c r="K1272" s="2" t="str">
        <f t="shared" si="290"/>
        <v>Employed</v>
      </c>
      <c r="L1272" s="2" t="str">
        <f t="shared" si="291"/>
        <v>Employed</v>
      </c>
      <c r="M1272" s="5" t="s">
        <v>25</v>
      </c>
      <c r="N1272" s="2" t="str">
        <f t="shared" si="292"/>
        <v>Associate</v>
      </c>
      <c r="O1272" s="2" t="str">
        <f t="shared" si="293"/>
        <v>Associate</v>
      </c>
      <c r="P1272" s="4">
        <v>12999</v>
      </c>
      <c r="Q1272" s="4">
        <f t="shared" si="294"/>
        <v>12999</v>
      </c>
      <c r="R1272" s="18">
        <f t="shared" si="295"/>
        <v>0.14806419646213251</v>
      </c>
      <c r="S1272" s="18" t="str">
        <f t="shared" si="296"/>
        <v>Conservative Borrower</v>
      </c>
      <c r="T1272" s="3">
        <v>36</v>
      </c>
      <c r="U1272" s="3">
        <f t="shared" si="297"/>
        <v>36</v>
      </c>
      <c r="V1272" s="5" t="s">
        <v>22</v>
      </c>
      <c r="W1272" s="5" t="s">
        <v>27</v>
      </c>
      <c r="X1272" s="4">
        <v>639</v>
      </c>
      <c r="Y1272" s="18">
        <v>0.15730576900000001</v>
      </c>
      <c r="Z1272" s="5" t="s">
        <v>38</v>
      </c>
      <c r="AA1272" s="3">
        <v>21</v>
      </c>
      <c r="AB1272" s="4">
        <v>1636</v>
      </c>
      <c r="AC1272" s="4">
        <v>7316.0833329999996</v>
      </c>
      <c r="AD1272" s="4" t="str">
        <f t="shared" si="298"/>
        <v>Medium Income</v>
      </c>
      <c r="AE1272" s="4">
        <v>10049</v>
      </c>
      <c r="AF1272" s="18">
        <v>0.20840660599999999</v>
      </c>
      <c r="AG1272" s="3">
        <v>1</v>
      </c>
      <c r="AH1272" s="3">
        <v>40</v>
      </c>
      <c r="AI1272" s="2" t="str">
        <f t="shared" si="299"/>
        <v>Medium Risk</v>
      </c>
    </row>
    <row r="1273" spans="1:35" x14ac:dyDescent="0.25">
      <c r="A1273" s="6">
        <v>44372</v>
      </c>
      <c r="B1273" s="3">
        <v>47</v>
      </c>
      <c r="C1273" s="3" t="str">
        <f t="shared" si="285"/>
        <v>Senior</v>
      </c>
      <c r="D1273" s="4">
        <v>23296</v>
      </c>
      <c r="E1273" s="4">
        <f t="shared" si="286"/>
        <v>23296</v>
      </c>
      <c r="F1273" s="3">
        <v>622</v>
      </c>
      <c r="G1273" s="3">
        <f t="shared" si="287"/>
        <v>622</v>
      </c>
      <c r="H1273" s="3" t="str">
        <f t="shared" si="288"/>
        <v>Good</v>
      </c>
      <c r="J1273" s="2" t="str">
        <f t="shared" si="289"/>
        <v/>
      </c>
      <c r="K1273" s="2" t="str">
        <f t="shared" si="290"/>
        <v/>
      </c>
      <c r="L1273" s="2" t="str">
        <f t="shared" si="291"/>
        <v>Employed</v>
      </c>
      <c r="N1273" s="2" t="str">
        <f t="shared" si="292"/>
        <v/>
      </c>
      <c r="O1273" s="2" t="str">
        <f t="shared" si="293"/>
        <v>Bachelor</v>
      </c>
      <c r="P1273" s="4">
        <v>16825</v>
      </c>
      <c r="Q1273" s="4">
        <f t="shared" si="294"/>
        <v>16825</v>
      </c>
      <c r="R1273" s="18">
        <f t="shared" si="295"/>
        <v>0.72222699175824179</v>
      </c>
      <c r="S1273" s="18" t="str">
        <f t="shared" si="296"/>
        <v>Moderate Borrower</v>
      </c>
      <c r="T1273" s="3">
        <v>36</v>
      </c>
      <c r="U1273" s="3">
        <f t="shared" si="297"/>
        <v>36</v>
      </c>
      <c r="V1273" s="5" t="s">
        <v>22</v>
      </c>
      <c r="W1273" s="5" t="s">
        <v>23</v>
      </c>
      <c r="X1273" s="4">
        <v>909</v>
      </c>
      <c r="Y1273" s="18">
        <v>0.26780337399999998</v>
      </c>
      <c r="Z1273" s="5" t="s">
        <v>38</v>
      </c>
      <c r="AA1273" s="3">
        <v>15</v>
      </c>
      <c r="AB1273" s="4">
        <v>1809</v>
      </c>
      <c r="AC1273" s="4">
        <v>1941.333333</v>
      </c>
      <c r="AD1273" s="4" t="str">
        <f t="shared" si="298"/>
        <v>Low Income</v>
      </c>
      <c r="AE1273" s="4">
        <v>19733</v>
      </c>
      <c r="AF1273" s="18">
        <v>0.18239124300000001</v>
      </c>
      <c r="AG1273" s="3">
        <v>0</v>
      </c>
      <c r="AH1273" s="3">
        <v>50</v>
      </c>
      <c r="AI1273" s="2" t="str">
        <f t="shared" si="299"/>
        <v>Medium Risk</v>
      </c>
    </row>
    <row r="1274" spans="1:35" x14ac:dyDescent="0.25">
      <c r="A1274" s="6">
        <v>44373</v>
      </c>
      <c r="B1274" s="3">
        <v>26</v>
      </c>
      <c r="C1274" s="3" t="str">
        <f t="shared" si="285"/>
        <v>Mid</v>
      </c>
      <c r="D1274" s="4">
        <v>43376</v>
      </c>
      <c r="E1274" s="4">
        <f t="shared" si="286"/>
        <v>43376</v>
      </c>
      <c r="F1274" s="3">
        <v>628</v>
      </c>
      <c r="G1274" s="3">
        <f t="shared" si="287"/>
        <v>628</v>
      </c>
      <c r="H1274" s="3" t="str">
        <f t="shared" si="288"/>
        <v>Good</v>
      </c>
      <c r="I1274" s="5" t="s">
        <v>20</v>
      </c>
      <c r="J1274" s="2" t="str">
        <f t="shared" si="289"/>
        <v>Employed</v>
      </c>
      <c r="K1274" s="2" t="str">
        <f t="shared" si="290"/>
        <v>Employed</v>
      </c>
      <c r="L1274" s="2" t="str">
        <f t="shared" si="291"/>
        <v>Employed</v>
      </c>
      <c r="M1274" s="5" t="s">
        <v>21</v>
      </c>
      <c r="N1274" s="2" t="str">
        <f t="shared" si="292"/>
        <v>Master</v>
      </c>
      <c r="O1274" s="2" t="str">
        <f t="shared" si="293"/>
        <v>Master</v>
      </c>
      <c r="Q1274" s="4">
        <f t="shared" si="294"/>
        <v>25183.596306068601</v>
      </c>
      <c r="R1274" s="18">
        <f t="shared" si="295"/>
        <v>0.5805882586238611</v>
      </c>
      <c r="S1274" s="18" t="str">
        <f t="shared" si="296"/>
        <v>Moderate Borrower</v>
      </c>
      <c r="T1274" s="3">
        <v>60</v>
      </c>
      <c r="U1274" s="3">
        <f t="shared" si="297"/>
        <v>60</v>
      </c>
      <c r="V1274" s="5" t="s">
        <v>26</v>
      </c>
      <c r="W1274" s="5" t="s">
        <v>30</v>
      </c>
      <c r="X1274" s="4">
        <v>252</v>
      </c>
      <c r="Y1274" s="18">
        <v>8.8696106999999996E-2</v>
      </c>
      <c r="Z1274" s="5" t="s">
        <v>28</v>
      </c>
      <c r="AA1274" s="3">
        <v>21</v>
      </c>
      <c r="AB1274" s="4">
        <v>5369</v>
      </c>
      <c r="AC1274" s="4">
        <v>3614.666667</v>
      </c>
      <c r="AD1274" s="4" t="str">
        <f t="shared" si="298"/>
        <v>Low Income</v>
      </c>
      <c r="AE1274" s="4">
        <v>5115</v>
      </c>
      <c r="AF1274" s="18">
        <v>0.204514956</v>
      </c>
      <c r="AG1274" s="3">
        <v>0</v>
      </c>
      <c r="AH1274" s="3">
        <v>49</v>
      </c>
      <c r="AI1274" s="2" t="str">
        <f t="shared" si="299"/>
        <v>Medium Risk</v>
      </c>
    </row>
    <row r="1275" spans="1:35" x14ac:dyDescent="0.25">
      <c r="A1275" s="6">
        <v>44374</v>
      </c>
      <c r="B1275" s="3">
        <v>36</v>
      </c>
      <c r="C1275" s="3" t="str">
        <f t="shared" si="285"/>
        <v>Mid</v>
      </c>
      <c r="D1275" s="4">
        <v>92257</v>
      </c>
      <c r="E1275" s="4">
        <f t="shared" si="286"/>
        <v>92257</v>
      </c>
      <c r="F1275" s="3">
        <v>638</v>
      </c>
      <c r="G1275" s="3">
        <f t="shared" si="287"/>
        <v>638</v>
      </c>
      <c r="H1275" s="3" t="str">
        <f t="shared" si="288"/>
        <v>Good</v>
      </c>
      <c r="I1275" s="5" t="s">
        <v>20</v>
      </c>
      <c r="J1275" s="2" t="str">
        <f t="shared" si="289"/>
        <v>Employed</v>
      </c>
      <c r="K1275" s="2" t="str">
        <f t="shared" si="290"/>
        <v>Employed</v>
      </c>
      <c r="L1275" s="2" t="str">
        <f t="shared" si="291"/>
        <v>Employed</v>
      </c>
      <c r="M1275" s="5" t="s">
        <v>29</v>
      </c>
      <c r="N1275" s="2" t="str">
        <f t="shared" si="292"/>
        <v>Bachelor</v>
      </c>
      <c r="O1275" s="2" t="str">
        <f t="shared" si="293"/>
        <v>Bachelor</v>
      </c>
      <c r="P1275" s="4">
        <v>18700</v>
      </c>
      <c r="Q1275" s="4">
        <f t="shared" si="294"/>
        <v>18700</v>
      </c>
      <c r="R1275" s="18">
        <f t="shared" si="295"/>
        <v>0.20269464647669011</v>
      </c>
      <c r="S1275" s="18" t="str">
        <f t="shared" si="296"/>
        <v>Conservative Borrower</v>
      </c>
      <c r="T1275" s="3">
        <v>36</v>
      </c>
      <c r="U1275" s="3">
        <f t="shared" si="297"/>
        <v>36</v>
      </c>
      <c r="V1275" s="5" t="s">
        <v>22</v>
      </c>
      <c r="W1275" s="5" t="s">
        <v>23</v>
      </c>
      <c r="X1275" s="4">
        <v>444</v>
      </c>
      <c r="Y1275" s="18">
        <v>0.42957376600000002</v>
      </c>
      <c r="Z1275" s="5" t="s">
        <v>38</v>
      </c>
      <c r="AA1275" s="3">
        <v>33</v>
      </c>
      <c r="AB1275" s="4">
        <v>5183</v>
      </c>
      <c r="AC1275" s="4">
        <v>7688.0833329999996</v>
      </c>
      <c r="AD1275" s="4" t="str">
        <f t="shared" si="298"/>
        <v>Medium Income</v>
      </c>
      <c r="AE1275" s="4">
        <v>8159</v>
      </c>
      <c r="AF1275" s="18">
        <v>0.19808640899999999</v>
      </c>
      <c r="AG1275" s="3">
        <v>1</v>
      </c>
      <c r="AH1275" s="3">
        <v>40.799999999999997</v>
      </c>
      <c r="AI1275" s="2" t="str">
        <f t="shared" si="299"/>
        <v>Medium Risk</v>
      </c>
    </row>
    <row r="1276" spans="1:35" x14ac:dyDescent="0.25">
      <c r="A1276" s="6">
        <v>44375</v>
      </c>
      <c r="B1276" s="3">
        <v>54</v>
      </c>
      <c r="C1276" s="3" t="str">
        <f t="shared" si="285"/>
        <v>Senior</v>
      </c>
      <c r="D1276" s="4">
        <v>46898</v>
      </c>
      <c r="E1276" s="4">
        <f t="shared" si="286"/>
        <v>46898</v>
      </c>
      <c r="G1276" s="3">
        <f t="shared" si="287"/>
        <v>565.24120603015081</v>
      </c>
      <c r="H1276" s="3" t="str">
        <f t="shared" si="288"/>
        <v>Good</v>
      </c>
      <c r="I1276" s="5" t="s">
        <v>20</v>
      </c>
      <c r="J1276" s="2" t="str">
        <f t="shared" si="289"/>
        <v>Employed</v>
      </c>
      <c r="K1276" s="2" t="str">
        <f t="shared" si="290"/>
        <v>Employed</v>
      </c>
      <c r="L1276" s="2" t="str">
        <f t="shared" si="291"/>
        <v>Employed</v>
      </c>
      <c r="M1276" s="5" t="s">
        <v>32</v>
      </c>
      <c r="N1276" s="2" t="str">
        <f t="shared" si="292"/>
        <v>High School</v>
      </c>
      <c r="O1276" s="2" t="str">
        <f t="shared" si="293"/>
        <v>High School</v>
      </c>
      <c r="P1276" s="4">
        <v>14471</v>
      </c>
      <c r="Q1276" s="4">
        <f t="shared" si="294"/>
        <v>14471</v>
      </c>
      <c r="R1276" s="18">
        <f t="shared" si="295"/>
        <v>0.30856326495799397</v>
      </c>
      <c r="S1276" s="18" t="str">
        <f t="shared" si="296"/>
        <v>Conservative Borrower</v>
      </c>
      <c r="T1276" s="3">
        <v>72</v>
      </c>
      <c r="U1276" s="3">
        <f t="shared" si="297"/>
        <v>72</v>
      </c>
      <c r="V1276" s="5" t="s">
        <v>35</v>
      </c>
      <c r="W1276" s="5" t="s">
        <v>27</v>
      </c>
      <c r="X1276" s="4">
        <v>280</v>
      </c>
      <c r="Y1276" s="18">
        <v>0.112443234</v>
      </c>
      <c r="Z1276" s="5" t="s">
        <v>38</v>
      </c>
      <c r="AA1276" s="3">
        <v>23</v>
      </c>
      <c r="AB1276" s="4">
        <v>6499</v>
      </c>
      <c r="AC1276" s="4">
        <v>3908.166667</v>
      </c>
      <c r="AD1276" s="4" t="str">
        <f t="shared" si="298"/>
        <v>Low Income</v>
      </c>
      <c r="AE1276" s="4">
        <v>1154</v>
      </c>
      <c r="AF1276" s="18">
        <v>0.21794567000000001</v>
      </c>
      <c r="AG1276" s="3">
        <v>0</v>
      </c>
      <c r="AH1276" s="3">
        <v>48</v>
      </c>
      <c r="AI1276" s="2" t="str">
        <f t="shared" si="299"/>
        <v>Medium Risk</v>
      </c>
    </row>
    <row r="1277" spans="1:35" x14ac:dyDescent="0.25">
      <c r="A1277" s="6">
        <v>44376</v>
      </c>
      <c r="B1277" s="3">
        <v>41</v>
      </c>
      <c r="C1277" s="3" t="str">
        <f t="shared" si="285"/>
        <v>Senior</v>
      </c>
      <c r="D1277" s="4">
        <v>25550</v>
      </c>
      <c r="E1277" s="4">
        <f t="shared" si="286"/>
        <v>25550</v>
      </c>
      <c r="F1277" s="3">
        <v>558</v>
      </c>
      <c r="G1277" s="3">
        <f t="shared" si="287"/>
        <v>558</v>
      </c>
      <c r="H1277" s="3" t="str">
        <f t="shared" si="288"/>
        <v>Good</v>
      </c>
      <c r="I1277" s="5" t="s">
        <v>20</v>
      </c>
      <c r="J1277" s="2" t="str">
        <f t="shared" si="289"/>
        <v>Employed</v>
      </c>
      <c r="K1277" s="2" t="str">
        <f t="shared" si="290"/>
        <v>Employed</v>
      </c>
      <c r="L1277" s="2" t="str">
        <f t="shared" si="291"/>
        <v>Employed</v>
      </c>
      <c r="N1277" s="2" t="str">
        <f t="shared" si="292"/>
        <v/>
      </c>
      <c r="O1277" s="2" t="str">
        <f t="shared" si="293"/>
        <v>Bachelor</v>
      </c>
      <c r="P1277" s="4">
        <v>15890</v>
      </c>
      <c r="Q1277" s="4">
        <f t="shared" si="294"/>
        <v>15890</v>
      </c>
      <c r="R1277" s="18">
        <f t="shared" si="295"/>
        <v>0.62191780821917808</v>
      </c>
      <c r="S1277" s="18" t="str">
        <f t="shared" si="296"/>
        <v>Moderate Borrower</v>
      </c>
      <c r="T1277" s="3">
        <v>84</v>
      </c>
      <c r="U1277" s="3">
        <f t="shared" si="297"/>
        <v>84</v>
      </c>
      <c r="V1277" s="5" t="s">
        <v>22</v>
      </c>
      <c r="W1277" s="5" t="s">
        <v>34</v>
      </c>
      <c r="X1277" s="4">
        <v>1127</v>
      </c>
      <c r="Y1277" s="18">
        <v>0.589449479</v>
      </c>
      <c r="Z1277" s="5" t="s">
        <v>24</v>
      </c>
      <c r="AA1277" s="3">
        <v>29</v>
      </c>
      <c r="AB1277" s="4">
        <v>1459</v>
      </c>
      <c r="AC1277" s="4">
        <v>2129.166667</v>
      </c>
      <c r="AD1277" s="4" t="str">
        <f t="shared" si="298"/>
        <v>Low Income</v>
      </c>
      <c r="AE1277" s="4">
        <v>101763</v>
      </c>
      <c r="AF1277" s="18">
        <v>0.28345711400000001</v>
      </c>
      <c r="AG1277" s="3">
        <v>0</v>
      </c>
      <c r="AH1277" s="3">
        <v>70</v>
      </c>
      <c r="AI1277" s="2" t="str">
        <f t="shared" si="299"/>
        <v>Very High Risk</v>
      </c>
    </row>
    <row r="1278" spans="1:35" x14ac:dyDescent="0.25">
      <c r="A1278" s="6">
        <v>44377</v>
      </c>
      <c r="B1278" s="3">
        <v>67</v>
      </c>
      <c r="C1278" s="3" t="str">
        <f t="shared" si="285"/>
        <v>Old</v>
      </c>
      <c r="D1278" s="4">
        <v>99216</v>
      </c>
      <c r="E1278" s="4">
        <f t="shared" si="286"/>
        <v>99216</v>
      </c>
      <c r="F1278" s="3">
        <v>605</v>
      </c>
      <c r="G1278" s="3">
        <f t="shared" si="287"/>
        <v>605</v>
      </c>
      <c r="H1278" s="3" t="str">
        <f t="shared" si="288"/>
        <v>Good</v>
      </c>
      <c r="I1278" s="5" t="s">
        <v>20</v>
      </c>
      <c r="J1278" s="2" t="str">
        <f t="shared" si="289"/>
        <v>Employed</v>
      </c>
      <c r="K1278" s="2" t="str">
        <f t="shared" si="290"/>
        <v>Employed</v>
      </c>
      <c r="L1278" s="2" t="str">
        <f t="shared" si="291"/>
        <v>Employed</v>
      </c>
      <c r="M1278" s="5" t="s">
        <v>25</v>
      </c>
      <c r="N1278" s="2" t="str">
        <f t="shared" si="292"/>
        <v>Associate</v>
      </c>
      <c r="O1278" s="2" t="str">
        <f t="shared" si="293"/>
        <v>Associate</v>
      </c>
      <c r="P1278" s="4">
        <v>18701</v>
      </c>
      <c r="Q1278" s="4">
        <f t="shared" si="294"/>
        <v>18701</v>
      </c>
      <c r="R1278" s="18">
        <f t="shared" si="295"/>
        <v>0.18848774391227222</v>
      </c>
      <c r="S1278" s="18" t="str">
        <f t="shared" si="296"/>
        <v>Conservative Borrower</v>
      </c>
      <c r="T1278" s="3">
        <v>48</v>
      </c>
      <c r="U1278" s="3">
        <f t="shared" si="297"/>
        <v>48</v>
      </c>
      <c r="V1278" s="5" t="s">
        <v>22</v>
      </c>
      <c r="W1278" s="5" t="s">
        <v>27</v>
      </c>
      <c r="X1278" s="4">
        <v>261</v>
      </c>
      <c r="Y1278" s="18">
        <v>0.33031669000000002</v>
      </c>
      <c r="Z1278" s="5" t="s">
        <v>38</v>
      </c>
      <c r="AA1278" s="3">
        <v>23</v>
      </c>
      <c r="AB1278" s="4">
        <v>3634</v>
      </c>
      <c r="AC1278" s="4">
        <v>8268</v>
      </c>
      <c r="AD1278" s="4" t="str">
        <f t="shared" si="298"/>
        <v>Medium Income</v>
      </c>
      <c r="AE1278" s="4">
        <v>10524</v>
      </c>
      <c r="AF1278" s="18">
        <v>0.23031439500000001</v>
      </c>
      <c r="AG1278" s="3">
        <v>1</v>
      </c>
      <c r="AH1278" s="3">
        <v>40.799999999999997</v>
      </c>
      <c r="AI1278" s="2" t="str">
        <f t="shared" si="299"/>
        <v>Medium Risk</v>
      </c>
    </row>
    <row r="1279" spans="1:35" x14ac:dyDescent="0.25">
      <c r="A1279" s="6">
        <v>44378</v>
      </c>
      <c r="B1279" s="3">
        <v>44</v>
      </c>
      <c r="C1279" s="3" t="str">
        <f t="shared" si="285"/>
        <v>Senior</v>
      </c>
      <c r="D1279" s="4">
        <v>22823</v>
      </c>
      <c r="E1279" s="4">
        <f t="shared" si="286"/>
        <v>22823</v>
      </c>
      <c r="F1279" s="3">
        <v>542</v>
      </c>
      <c r="G1279" s="3">
        <f t="shared" si="287"/>
        <v>542</v>
      </c>
      <c r="H1279" s="3" t="str">
        <f t="shared" si="288"/>
        <v>Fair</v>
      </c>
      <c r="I1279" s="5" t="s">
        <v>20</v>
      </c>
      <c r="J1279" s="2" t="str">
        <f t="shared" si="289"/>
        <v>Employed</v>
      </c>
      <c r="K1279" s="2" t="str">
        <f t="shared" si="290"/>
        <v>Employed</v>
      </c>
      <c r="L1279" s="2" t="str">
        <f t="shared" si="291"/>
        <v>Employed</v>
      </c>
      <c r="N1279" s="2" t="str">
        <f t="shared" si="292"/>
        <v/>
      </c>
      <c r="O1279" s="2" t="str">
        <f t="shared" si="293"/>
        <v>Bachelor</v>
      </c>
      <c r="P1279" s="4">
        <v>13133</v>
      </c>
      <c r="Q1279" s="4">
        <f t="shared" si="294"/>
        <v>13133</v>
      </c>
      <c r="R1279" s="18">
        <f t="shared" si="295"/>
        <v>0.57542829601717571</v>
      </c>
      <c r="S1279" s="18" t="str">
        <f t="shared" si="296"/>
        <v>Moderate Borrower</v>
      </c>
      <c r="T1279" s="3">
        <v>60</v>
      </c>
      <c r="U1279" s="3">
        <f t="shared" si="297"/>
        <v>60</v>
      </c>
      <c r="V1279" s="5" t="s">
        <v>22</v>
      </c>
      <c r="W1279" s="5" t="s">
        <v>27</v>
      </c>
      <c r="X1279" s="4">
        <v>479</v>
      </c>
      <c r="Y1279" s="18">
        <v>0.16481404399999999</v>
      </c>
      <c r="Z1279" s="5" t="s">
        <v>28</v>
      </c>
      <c r="AA1279" s="3">
        <v>21</v>
      </c>
      <c r="AB1279" s="4">
        <v>12993</v>
      </c>
      <c r="AC1279" s="4">
        <v>1901.916667</v>
      </c>
      <c r="AD1279" s="4" t="str">
        <f t="shared" si="298"/>
        <v>Low Income</v>
      </c>
      <c r="AE1279" s="4">
        <v>6869</v>
      </c>
      <c r="AF1279" s="18">
        <v>0.23969502600000001</v>
      </c>
      <c r="AG1279" s="3">
        <v>0</v>
      </c>
      <c r="AH1279" s="3">
        <v>51</v>
      </c>
      <c r="AI1279" s="2" t="str">
        <f t="shared" si="299"/>
        <v>Medium Risk</v>
      </c>
    </row>
    <row r="1280" spans="1:35" x14ac:dyDescent="0.25">
      <c r="A1280" s="6">
        <v>44379</v>
      </c>
      <c r="B1280" s="3">
        <v>42</v>
      </c>
      <c r="C1280" s="3" t="str">
        <f t="shared" si="285"/>
        <v>Senior</v>
      </c>
      <c r="D1280" s="4">
        <v>68367</v>
      </c>
      <c r="E1280" s="4">
        <f t="shared" si="286"/>
        <v>68367</v>
      </c>
      <c r="G1280" s="3">
        <f t="shared" si="287"/>
        <v>568.61417322834643</v>
      </c>
      <c r="H1280" s="3" t="str">
        <f t="shared" si="288"/>
        <v>Good</v>
      </c>
      <c r="I1280" s="5" t="s">
        <v>20</v>
      </c>
      <c r="J1280" s="2" t="str">
        <f t="shared" si="289"/>
        <v>Employed</v>
      </c>
      <c r="K1280" s="2" t="str">
        <f t="shared" si="290"/>
        <v>Employed</v>
      </c>
      <c r="L1280" s="2" t="str">
        <f t="shared" si="291"/>
        <v>Employed</v>
      </c>
      <c r="M1280" s="5" t="s">
        <v>29</v>
      </c>
      <c r="N1280" s="2" t="str">
        <f t="shared" si="292"/>
        <v>Bachelor</v>
      </c>
      <c r="O1280" s="2" t="str">
        <f t="shared" si="293"/>
        <v>Bachelor</v>
      </c>
      <c r="P1280" s="4">
        <v>30623</v>
      </c>
      <c r="Q1280" s="4">
        <f t="shared" si="294"/>
        <v>30623</v>
      </c>
      <c r="R1280" s="18">
        <f t="shared" si="295"/>
        <v>0.44792078049351297</v>
      </c>
      <c r="S1280" s="18" t="str">
        <f t="shared" si="296"/>
        <v>Conservative Borrower</v>
      </c>
      <c r="T1280" s="3">
        <v>48</v>
      </c>
      <c r="U1280" s="3">
        <f t="shared" si="297"/>
        <v>48</v>
      </c>
      <c r="V1280" s="5" t="s">
        <v>22</v>
      </c>
      <c r="W1280" s="5" t="s">
        <v>27</v>
      </c>
      <c r="X1280" s="4">
        <v>375</v>
      </c>
      <c r="Y1280" s="18">
        <v>0.10465839</v>
      </c>
      <c r="Z1280" s="5" t="s">
        <v>28</v>
      </c>
      <c r="AA1280" s="3">
        <v>19</v>
      </c>
      <c r="AB1280" s="4">
        <v>319</v>
      </c>
      <c r="AC1280" s="4">
        <v>5697.25</v>
      </c>
      <c r="AD1280" s="4" t="str">
        <f t="shared" si="298"/>
        <v>Medium Income</v>
      </c>
      <c r="AE1280" s="4">
        <v>42012</v>
      </c>
      <c r="AF1280" s="18">
        <v>0.21108874399999999</v>
      </c>
      <c r="AG1280" s="3">
        <v>1</v>
      </c>
      <c r="AH1280" s="3">
        <v>39.200000000000003</v>
      </c>
      <c r="AI1280" s="2" t="str">
        <f t="shared" si="299"/>
        <v>Low Risk</v>
      </c>
    </row>
    <row r="1281" spans="1:35" x14ac:dyDescent="0.25">
      <c r="A1281" s="6">
        <v>44380</v>
      </c>
      <c r="B1281" s="3">
        <v>36</v>
      </c>
      <c r="C1281" s="3" t="str">
        <f t="shared" si="285"/>
        <v>Mid</v>
      </c>
      <c r="D1281" s="4">
        <v>23889</v>
      </c>
      <c r="E1281" s="4">
        <f t="shared" si="286"/>
        <v>23889</v>
      </c>
      <c r="F1281" s="3">
        <v>456</v>
      </c>
      <c r="G1281" s="3">
        <f t="shared" si="287"/>
        <v>456</v>
      </c>
      <c r="H1281" s="3" t="str">
        <f t="shared" si="288"/>
        <v>Fair</v>
      </c>
      <c r="I1281" s="5" t="s">
        <v>20</v>
      </c>
      <c r="J1281" s="2" t="str">
        <f t="shared" si="289"/>
        <v>Employed</v>
      </c>
      <c r="K1281" s="2" t="str">
        <f t="shared" si="290"/>
        <v>Employed</v>
      </c>
      <c r="L1281" s="2" t="str">
        <f t="shared" si="291"/>
        <v>Employed</v>
      </c>
      <c r="M1281" s="5" t="s">
        <v>32</v>
      </c>
      <c r="N1281" s="2" t="str">
        <f t="shared" si="292"/>
        <v>High School</v>
      </c>
      <c r="O1281" s="2" t="str">
        <f t="shared" si="293"/>
        <v>High School</v>
      </c>
      <c r="P1281" s="4">
        <v>29584</v>
      </c>
      <c r="Q1281" s="4">
        <f t="shared" si="294"/>
        <v>29584</v>
      </c>
      <c r="R1281" s="18">
        <f t="shared" si="295"/>
        <v>1.2383942400267907</v>
      </c>
      <c r="S1281" s="18" t="str">
        <f t="shared" si="296"/>
        <v>Aggressive Borrower</v>
      </c>
      <c r="T1281" s="3">
        <v>24</v>
      </c>
      <c r="U1281" s="3">
        <f t="shared" si="297"/>
        <v>24</v>
      </c>
      <c r="V1281" s="5" t="s">
        <v>35</v>
      </c>
      <c r="W1281" s="5" t="s">
        <v>34</v>
      </c>
      <c r="X1281" s="4">
        <v>351</v>
      </c>
      <c r="Y1281" s="18">
        <v>0.23040949899999999</v>
      </c>
      <c r="Z1281" s="5" t="s">
        <v>34</v>
      </c>
      <c r="AA1281" s="3">
        <v>16</v>
      </c>
      <c r="AB1281" s="4">
        <v>210</v>
      </c>
      <c r="AC1281" s="4">
        <v>1990.75</v>
      </c>
      <c r="AD1281" s="4" t="str">
        <f t="shared" si="298"/>
        <v>Low Income</v>
      </c>
      <c r="AE1281" s="4">
        <v>79982</v>
      </c>
      <c r="AF1281" s="18">
        <v>0.31773118900000002</v>
      </c>
      <c r="AG1281" s="3">
        <v>0</v>
      </c>
      <c r="AH1281" s="3">
        <v>52</v>
      </c>
      <c r="AI1281" s="2" t="str">
        <f t="shared" si="299"/>
        <v>Medium Risk</v>
      </c>
    </row>
    <row r="1282" spans="1:35" x14ac:dyDescent="0.25">
      <c r="A1282" s="6">
        <v>44381</v>
      </c>
      <c r="B1282" s="3">
        <v>41</v>
      </c>
      <c r="C1282" s="3" t="str">
        <f t="shared" ref="C1282:C1345" si="300">IF(B1282&lt;25,"Young",IF(B1282&lt;40,"Mid",IF(B1282&lt;60,"Senior","Old")))</f>
        <v>Senior</v>
      </c>
      <c r="D1282" s="4">
        <v>126158</v>
      </c>
      <c r="E1282" s="4">
        <f t="shared" ref="E1282:E1345" si="301">IF(D1282="",AC1282*12,D1282)</f>
        <v>126158</v>
      </c>
      <c r="F1282" s="3">
        <v>632</v>
      </c>
      <c r="G1282" s="3">
        <f t="shared" ref="G1282:G1345" si="302">IF(F1282="",AVERAGEIF($AA$2:$AA$2648,AA1282,$F$2:$F$2648),F1282)</f>
        <v>632</v>
      </c>
      <c r="H1282" s="3" t="str">
        <f t="shared" ref="H1282:H1345" si="303">IF(G1282&lt;450,"Poor", IF(G1282&lt;550,"Fair",IF(G1282&lt;650,"Good","Excellent")))</f>
        <v>Good</v>
      </c>
      <c r="I1282" s="5" t="s">
        <v>20</v>
      </c>
      <c r="J1282" s="2" t="str">
        <f t="shared" ref="J1282:J1345" si="304">TRIM(CLEAN(I1282))</f>
        <v>Employed</v>
      </c>
      <c r="K1282" s="2" t="str">
        <f t="shared" ref="K1282:K1345" si="305">PROPER(J1282)</f>
        <v>Employed</v>
      </c>
      <c r="L1282" s="2" t="str">
        <f t="shared" ref="L1282:L1345" si="306">IF(K1282="","Employed",K1282)</f>
        <v>Employed</v>
      </c>
      <c r="M1282" s="5" t="s">
        <v>21</v>
      </c>
      <c r="N1282" s="2" t="str">
        <f t="shared" ref="N1282:N1345" si="307">TRIM(CLEAN(M1282))</f>
        <v>Master</v>
      </c>
      <c r="O1282" s="2" t="str">
        <f t="shared" ref="O1282:O1345" si="308">IF(N1282="","Bachelor",N1282)</f>
        <v>Master</v>
      </c>
      <c r="P1282" s="4">
        <v>46315</v>
      </c>
      <c r="Q1282" s="4">
        <f t="shared" ref="Q1282:Q1345" si="309">IF(P1282="",(AVERAGEIFS($P$2:$P$2648,$Z$2:$Z$2648,Z1282,$AD$2:$AD$2648,AD1282)),P1282)</f>
        <v>46315</v>
      </c>
      <c r="R1282" s="18">
        <f t="shared" ref="R1282:R1345" si="310">Q1282/E1282</f>
        <v>0.36711900949602877</v>
      </c>
      <c r="S1282" s="18" t="str">
        <f t="shared" ref="S1282:S1345" si="311">IF(R1282 &lt;= 0.5, "Conservative Borrower", IF(R1282 &lt;= 1, "Moderate Borrower", "Aggressive Borrower"))</f>
        <v>Conservative Borrower</v>
      </c>
      <c r="T1282" s="3">
        <v>84</v>
      </c>
      <c r="U1282" s="3">
        <f t="shared" ref="U1282:U1345" si="312">IF(T1282="",AVERAGEIFS($T$2:$T$2648,$Z$2:$Z$2648,Z1282,$AD$2:$AD$2648,AD1282),T1282)</f>
        <v>84</v>
      </c>
      <c r="V1282" s="5" t="s">
        <v>26</v>
      </c>
      <c r="W1282" s="5" t="s">
        <v>27</v>
      </c>
      <c r="X1282" s="4">
        <v>636</v>
      </c>
      <c r="Y1282" s="18">
        <v>6.2557563999999996E-2</v>
      </c>
      <c r="Z1282" s="5" t="s">
        <v>38</v>
      </c>
      <c r="AA1282" s="3">
        <v>26</v>
      </c>
      <c r="AB1282" s="4">
        <v>1257</v>
      </c>
      <c r="AC1282" s="4">
        <v>10513.166670000001</v>
      </c>
      <c r="AD1282" s="4" t="str">
        <f t="shared" ref="AD1282:AD1345" si="313">IF(AC1282&lt;=5000,"Low Income",IF(AC1282&lt;=12000,"Medium Income","High Income"))</f>
        <v>Medium Income</v>
      </c>
      <c r="AE1282" s="4">
        <v>92689</v>
      </c>
      <c r="AF1282" s="18">
        <v>0.25334560900000003</v>
      </c>
      <c r="AG1282" s="3">
        <v>0</v>
      </c>
      <c r="AH1282" s="3">
        <v>55</v>
      </c>
      <c r="AI1282" s="2" t="str">
        <f t="shared" ref="AI1282:AI1345" si="314">IF(AH1282&lt;40,"Low Risk", IF(AH1282&lt;55,"Medium Risk", IF(AH1282&lt;70,"High Risk","Very High Risk")))</f>
        <v>High Risk</v>
      </c>
    </row>
    <row r="1283" spans="1:35" x14ac:dyDescent="0.25">
      <c r="A1283" s="6">
        <v>44382</v>
      </c>
      <c r="B1283" s="3">
        <v>38</v>
      </c>
      <c r="C1283" s="3" t="str">
        <f t="shared" si="300"/>
        <v>Mid</v>
      </c>
      <c r="D1283" s="4">
        <v>40384</v>
      </c>
      <c r="E1283" s="4">
        <f t="shared" si="301"/>
        <v>40384</v>
      </c>
      <c r="F1283" s="3">
        <v>496</v>
      </c>
      <c r="G1283" s="3">
        <f t="shared" si="302"/>
        <v>496</v>
      </c>
      <c r="H1283" s="3" t="str">
        <f t="shared" si="303"/>
        <v>Fair</v>
      </c>
      <c r="I1283" s="5" t="s">
        <v>20</v>
      </c>
      <c r="J1283" s="2" t="str">
        <f t="shared" si="304"/>
        <v>Employed</v>
      </c>
      <c r="K1283" s="2" t="str">
        <f t="shared" si="305"/>
        <v>Employed</v>
      </c>
      <c r="L1283" s="2" t="str">
        <f t="shared" si="306"/>
        <v>Employed</v>
      </c>
      <c r="M1283" s="5" t="s">
        <v>32</v>
      </c>
      <c r="N1283" s="2" t="str">
        <f t="shared" si="307"/>
        <v>High School</v>
      </c>
      <c r="O1283" s="2" t="str">
        <f t="shared" si="308"/>
        <v>High School</v>
      </c>
      <c r="P1283" s="4">
        <v>16624</v>
      </c>
      <c r="Q1283" s="4">
        <f t="shared" si="309"/>
        <v>16624</v>
      </c>
      <c r="R1283" s="18">
        <f t="shared" si="310"/>
        <v>0.41164817749603805</v>
      </c>
      <c r="S1283" s="18" t="str">
        <f t="shared" si="311"/>
        <v>Conservative Borrower</v>
      </c>
      <c r="T1283" s="3">
        <v>84</v>
      </c>
      <c r="U1283" s="3">
        <f t="shared" si="312"/>
        <v>84</v>
      </c>
      <c r="V1283" s="5" t="s">
        <v>22</v>
      </c>
      <c r="W1283" s="5" t="s">
        <v>23</v>
      </c>
      <c r="X1283" s="4">
        <v>340</v>
      </c>
      <c r="Y1283" s="18">
        <v>0.74276494000000004</v>
      </c>
      <c r="Z1283" s="5" t="s">
        <v>38</v>
      </c>
      <c r="AA1283" s="3">
        <v>22</v>
      </c>
      <c r="AB1283" s="4">
        <v>16014</v>
      </c>
      <c r="AC1283" s="4">
        <v>3365.333333</v>
      </c>
      <c r="AD1283" s="4" t="str">
        <f t="shared" si="313"/>
        <v>Low Income</v>
      </c>
      <c r="AE1283" s="4">
        <v>1186</v>
      </c>
      <c r="AF1283" s="18">
        <v>0.263879101</v>
      </c>
      <c r="AG1283" s="3">
        <v>0</v>
      </c>
      <c r="AH1283" s="3">
        <v>64</v>
      </c>
      <c r="AI1283" s="2" t="str">
        <f t="shared" si="314"/>
        <v>High Risk</v>
      </c>
    </row>
    <row r="1284" spans="1:35" x14ac:dyDescent="0.25">
      <c r="A1284" s="6">
        <v>44383</v>
      </c>
      <c r="B1284" s="3">
        <v>48</v>
      </c>
      <c r="C1284" s="3" t="str">
        <f t="shared" si="300"/>
        <v>Senior</v>
      </c>
      <c r="D1284" s="4">
        <v>52441</v>
      </c>
      <c r="E1284" s="4">
        <f t="shared" si="301"/>
        <v>52441</v>
      </c>
      <c r="F1284" s="3">
        <v>605</v>
      </c>
      <c r="G1284" s="3">
        <f t="shared" si="302"/>
        <v>605</v>
      </c>
      <c r="H1284" s="3" t="str">
        <f t="shared" si="303"/>
        <v>Good</v>
      </c>
      <c r="I1284" s="5" t="s">
        <v>20</v>
      </c>
      <c r="J1284" s="2" t="str">
        <f t="shared" si="304"/>
        <v>Employed</v>
      </c>
      <c r="K1284" s="2" t="str">
        <f t="shared" si="305"/>
        <v>Employed</v>
      </c>
      <c r="L1284" s="2" t="str">
        <f t="shared" si="306"/>
        <v>Employed</v>
      </c>
      <c r="M1284" s="5" t="s">
        <v>32</v>
      </c>
      <c r="N1284" s="2" t="str">
        <f t="shared" si="307"/>
        <v>High School</v>
      </c>
      <c r="O1284" s="2" t="str">
        <f t="shared" si="308"/>
        <v>High School</v>
      </c>
      <c r="P1284" s="4">
        <v>17650</v>
      </c>
      <c r="Q1284" s="4">
        <f t="shared" si="309"/>
        <v>17650</v>
      </c>
      <c r="R1284" s="18">
        <f t="shared" si="310"/>
        <v>0.33656871531816707</v>
      </c>
      <c r="S1284" s="18" t="str">
        <f t="shared" si="311"/>
        <v>Conservative Borrower</v>
      </c>
      <c r="T1284" s="3">
        <v>48</v>
      </c>
      <c r="U1284" s="3">
        <f t="shared" si="312"/>
        <v>48</v>
      </c>
      <c r="V1284" s="5" t="s">
        <v>22</v>
      </c>
      <c r="W1284" s="5" t="s">
        <v>23</v>
      </c>
      <c r="X1284" s="4">
        <v>662</v>
      </c>
      <c r="Y1284" s="18">
        <v>0.517833239</v>
      </c>
      <c r="Z1284" s="5" t="s">
        <v>24</v>
      </c>
      <c r="AA1284" s="3">
        <v>15</v>
      </c>
      <c r="AB1284" s="4">
        <v>537</v>
      </c>
      <c r="AC1284" s="4">
        <v>4370.0833329999996</v>
      </c>
      <c r="AD1284" s="4" t="str">
        <f t="shared" si="313"/>
        <v>Low Income</v>
      </c>
      <c r="AE1284" s="4">
        <v>13570</v>
      </c>
      <c r="AF1284" s="18">
        <v>0.19426301300000001</v>
      </c>
      <c r="AG1284" s="3">
        <v>0</v>
      </c>
      <c r="AH1284" s="3">
        <v>57</v>
      </c>
      <c r="AI1284" s="2" t="str">
        <f t="shared" si="314"/>
        <v>High Risk</v>
      </c>
    </row>
    <row r="1285" spans="1:35" x14ac:dyDescent="0.25">
      <c r="A1285" s="6">
        <v>44384</v>
      </c>
      <c r="B1285" s="3">
        <v>51</v>
      </c>
      <c r="C1285" s="3" t="str">
        <f t="shared" si="300"/>
        <v>Senior</v>
      </c>
      <c r="D1285" s="4">
        <v>52652</v>
      </c>
      <c r="E1285" s="4">
        <f t="shared" si="301"/>
        <v>52652</v>
      </c>
      <c r="F1285" s="3">
        <v>647</v>
      </c>
      <c r="G1285" s="3">
        <f t="shared" si="302"/>
        <v>647</v>
      </c>
      <c r="H1285" s="3" t="str">
        <f t="shared" si="303"/>
        <v>Good</v>
      </c>
      <c r="I1285" s="5" t="s">
        <v>20</v>
      </c>
      <c r="J1285" s="2" t="str">
        <f t="shared" si="304"/>
        <v>Employed</v>
      </c>
      <c r="K1285" s="2" t="str">
        <f t="shared" si="305"/>
        <v>Employed</v>
      </c>
      <c r="L1285" s="2" t="str">
        <f t="shared" si="306"/>
        <v>Employed</v>
      </c>
      <c r="M1285" s="5" t="s">
        <v>29</v>
      </c>
      <c r="N1285" s="2" t="str">
        <f t="shared" si="307"/>
        <v>Bachelor</v>
      </c>
      <c r="O1285" s="2" t="str">
        <f t="shared" si="308"/>
        <v>Bachelor</v>
      </c>
      <c r="P1285" s="4">
        <v>10482</v>
      </c>
      <c r="Q1285" s="4">
        <f t="shared" si="309"/>
        <v>10482</v>
      </c>
      <c r="R1285" s="18">
        <f t="shared" si="310"/>
        <v>0.19908075666641342</v>
      </c>
      <c r="S1285" s="18" t="str">
        <f t="shared" si="311"/>
        <v>Conservative Borrower</v>
      </c>
      <c r="T1285" s="3">
        <v>24</v>
      </c>
      <c r="U1285" s="3">
        <f t="shared" si="312"/>
        <v>24</v>
      </c>
      <c r="V1285" s="5" t="s">
        <v>22</v>
      </c>
      <c r="W1285" s="5" t="s">
        <v>30</v>
      </c>
      <c r="X1285" s="4">
        <v>323</v>
      </c>
      <c r="Y1285" s="18">
        <v>0.67803101600000004</v>
      </c>
      <c r="Z1285" s="5" t="s">
        <v>38</v>
      </c>
      <c r="AA1285" s="3">
        <v>25</v>
      </c>
      <c r="AB1285" s="4">
        <v>2622</v>
      </c>
      <c r="AC1285" s="4">
        <v>4387.6666670000004</v>
      </c>
      <c r="AD1285" s="4" t="str">
        <f t="shared" si="313"/>
        <v>Low Income</v>
      </c>
      <c r="AE1285" s="4">
        <v>193890</v>
      </c>
      <c r="AF1285" s="18">
        <v>0.16814311200000001</v>
      </c>
      <c r="AG1285" s="3">
        <v>1</v>
      </c>
      <c r="AH1285" s="3">
        <v>40</v>
      </c>
      <c r="AI1285" s="2" t="str">
        <f t="shared" si="314"/>
        <v>Medium Risk</v>
      </c>
    </row>
    <row r="1286" spans="1:35" x14ac:dyDescent="0.25">
      <c r="A1286" s="6">
        <v>44385</v>
      </c>
      <c r="B1286" s="3">
        <v>30</v>
      </c>
      <c r="C1286" s="3" t="str">
        <f t="shared" si="300"/>
        <v>Mid</v>
      </c>
      <c r="D1286" s="4">
        <v>47195</v>
      </c>
      <c r="E1286" s="4">
        <f t="shared" si="301"/>
        <v>47195</v>
      </c>
      <c r="F1286" s="3">
        <v>598</v>
      </c>
      <c r="G1286" s="3">
        <f t="shared" si="302"/>
        <v>598</v>
      </c>
      <c r="H1286" s="3" t="str">
        <f t="shared" si="303"/>
        <v>Good</v>
      </c>
      <c r="I1286" s="5" t="s">
        <v>20</v>
      </c>
      <c r="J1286" s="2" t="str">
        <f t="shared" si="304"/>
        <v>Employed</v>
      </c>
      <c r="K1286" s="2" t="str">
        <f t="shared" si="305"/>
        <v>Employed</v>
      </c>
      <c r="L1286" s="2" t="str">
        <f t="shared" si="306"/>
        <v>Employed</v>
      </c>
      <c r="M1286" s="5" t="s">
        <v>32</v>
      </c>
      <c r="N1286" s="2" t="str">
        <f t="shared" si="307"/>
        <v>High School</v>
      </c>
      <c r="O1286" s="2" t="str">
        <f t="shared" si="308"/>
        <v>High School</v>
      </c>
      <c r="P1286" s="4">
        <v>32556</v>
      </c>
      <c r="Q1286" s="4">
        <f t="shared" si="309"/>
        <v>32556</v>
      </c>
      <c r="R1286" s="18">
        <f t="shared" si="310"/>
        <v>0.68981883674118016</v>
      </c>
      <c r="S1286" s="18" t="str">
        <f t="shared" si="311"/>
        <v>Moderate Borrower</v>
      </c>
      <c r="T1286" s="3">
        <v>36</v>
      </c>
      <c r="U1286" s="3">
        <f t="shared" si="312"/>
        <v>36</v>
      </c>
      <c r="V1286" s="5" t="s">
        <v>22</v>
      </c>
      <c r="W1286" s="5" t="s">
        <v>30</v>
      </c>
      <c r="X1286" s="4">
        <v>664</v>
      </c>
      <c r="Y1286" s="18">
        <v>0.24790461799999999</v>
      </c>
      <c r="Z1286" s="5" t="s">
        <v>31</v>
      </c>
      <c r="AA1286" s="3">
        <v>27</v>
      </c>
      <c r="AB1286" s="4">
        <v>3791</v>
      </c>
      <c r="AC1286" s="4">
        <v>3932.916667</v>
      </c>
      <c r="AD1286" s="4" t="str">
        <f t="shared" si="313"/>
        <v>Low Income</v>
      </c>
      <c r="AE1286" s="4">
        <v>10956</v>
      </c>
      <c r="AF1286" s="18">
        <v>0.25640677200000001</v>
      </c>
      <c r="AG1286" s="3">
        <v>0</v>
      </c>
      <c r="AH1286" s="3">
        <v>67</v>
      </c>
      <c r="AI1286" s="2" t="str">
        <f t="shared" si="314"/>
        <v>High Risk</v>
      </c>
    </row>
    <row r="1287" spans="1:35" x14ac:dyDescent="0.25">
      <c r="A1287" s="6">
        <v>44386</v>
      </c>
      <c r="B1287" s="3">
        <v>24</v>
      </c>
      <c r="C1287" s="3" t="str">
        <f t="shared" si="300"/>
        <v>Young</v>
      </c>
      <c r="D1287" s="4">
        <v>37828</v>
      </c>
      <c r="E1287" s="4">
        <f t="shared" si="301"/>
        <v>37828</v>
      </c>
      <c r="F1287" s="3">
        <v>533</v>
      </c>
      <c r="G1287" s="3">
        <f t="shared" si="302"/>
        <v>533</v>
      </c>
      <c r="H1287" s="3" t="str">
        <f t="shared" si="303"/>
        <v>Fair</v>
      </c>
      <c r="I1287" s="5" t="s">
        <v>20</v>
      </c>
      <c r="J1287" s="2" t="str">
        <f t="shared" si="304"/>
        <v>Employed</v>
      </c>
      <c r="K1287" s="2" t="str">
        <f t="shared" si="305"/>
        <v>Employed</v>
      </c>
      <c r="L1287" s="2" t="str">
        <f t="shared" si="306"/>
        <v>Employed</v>
      </c>
      <c r="N1287" s="2" t="str">
        <f t="shared" si="307"/>
        <v/>
      </c>
      <c r="O1287" s="2" t="str">
        <f t="shared" si="308"/>
        <v>Bachelor</v>
      </c>
      <c r="Q1287" s="4">
        <f t="shared" si="309"/>
        <v>25183.596306068601</v>
      </c>
      <c r="R1287" s="18">
        <f t="shared" si="310"/>
        <v>0.66573956609042506</v>
      </c>
      <c r="S1287" s="18" t="str">
        <f t="shared" si="311"/>
        <v>Moderate Borrower</v>
      </c>
      <c r="T1287" s="3">
        <v>12</v>
      </c>
      <c r="U1287" s="3">
        <f t="shared" si="312"/>
        <v>12</v>
      </c>
      <c r="V1287" s="5" t="s">
        <v>26</v>
      </c>
      <c r="W1287" s="5" t="s">
        <v>27</v>
      </c>
      <c r="X1287" s="4">
        <v>411</v>
      </c>
      <c r="Y1287" s="18">
        <v>0.15002447599999999</v>
      </c>
      <c r="Z1287" s="5" t="s">
        <v>28</v>
      </c>
      <c r="AA1287" s="3">
        <v>23</v>
      </c>
      <c r="AB1287" s="4">
        <v>2399</v>
      </c>
      <c r="AC1287" s="4">
        <v>3152.333333</v>
      </c>
      <c r="AD1287" s="4" t="str">
        <f t="shared" si="313"/>
        <v>Low Income</v>
      </c>
      <c r="AE1287" s="4">
        <v>88219</v>
      </c>
      <c r="AF1287" s="18">
        <v>0.24371208499999999</v>
      </c>
      <c r="AG1287" s="3">
        <v>0</v>
      </c>
      <c r="AH1287" s="3">
        <v>57</v>
      </c>
      <c r="AI1287" s="2" t="str">
        <f t="shared" si="314"/>
        <v>High Risk</v>
      </c>
    </row>
    <row r="1288" spans="1:35" x14ac:dyDescent="0.25">
      <c r="A1288" s="6">
        <v>44387</v>
      </c>
      <c r="B1288" s="3">
        <v>18</v>
      </c>
      <c r="C1288" s="3" t="str">
        <f t="shared" si="300"/>
        <v>Young</v>
      </c>
      <c r="D1288" s="4">
        <v>56333</v>
      </c>
      <c r="E1288" s="4">
        <f t="shared" si="301"/>
        <v>56333</v>
      </c>
      <c r="F1288" s="3">
        <v>552</v>
      </c>
      <c r="G1288" s="3">
        <f t="shared" si="302"/>
        <v>552</v>
      </c>
      <c r="H1288" s="3" t="str">
        <f t="shared" si="303"/>
        <v>Good</v>
      </c>
      <c r="I1288" s="5" t="s">
        <v>20</v>
      </c>
      <c r="J1288" s="2" t="str">
        <f t="shared" si="304"/>
        <v>Employed</v>
      </c>
      <c r="K1288" s="2" t="str">
        <f t="shared" si="305"/>
        <v>Employed</v>
      </c>
      <c r="L1288" s="2" t="str">
        <f t="shared" si="306"/>
        <v>Employed</v>
      </c>
      <c r="M1288" s="5" t="s">
        <v>25</v>
      </c>
      <c r="N1288" s="2" t="str">
        <f t="shared" si="307"/>
        <v>Associate</v>
      </c>
      <c r="O1288" s="2" t="str">
        <f t="shared" si="308"/>
        <v>Associate</v>
      </c>
      <c r="P1288" s="4">
        <v>40663</v>
      </c>
      <c r="Q1288" s="4">
        <f t="shared" si="309"/>
        <v>40663</v>
      </c>
      <c r="R1288" s="18">
        <f t="shared" si="310"/>
        <v>0.7218326735661158</v>
      </c>
      <c r="S1288" s="18" t="str">
        <f t="shared" si="311"/>
        <v>Moderate Borrower</v>
      </c>
      <c r="T1288" s="3">
        <v>60</v>
      </c>
      <c r="U1288" s="3">
        <f t="shared" si="312"/>
        <v>60</v>
      </c>
      <c r="V1288" s="5" t="s">
        <v>22</v>
      </c>
      <c r="W1288" s="5" t="s">
        <v>30</v>
      </c>
      <c r="X1288" s="4">
        <v>914</v>
      </c>
      <c r="Y1288" s="18">
        <v>0.15472174899999999</v>
      </c>
      <c r="Z1288" s="5" t="s">
        <v>24</v>
      </c>
      <c r="AA1288" s="3">
        <v>29</v>
      </c>
      <c r="AB1288" s="4">
        <v>860</v>
      </c>
      <c r="AC1288" s="4">
        <v>4694.4166670000004</v>
      </c>
      <c r="AD1288" s="4" t="str">
        <f t="shared" si="313"/>
        <v>Low Income</v>
      </c>
      <c r="AE1288" s="4">
        <v>15669</v>
      </c>
      <c r="AF1288" s="18">
        <v>0.30758619999999998</v>
      </c>
      <c r="AG1288" s="3">
        <v>0</v>
      </c>
      <c r="AH1288" s="3">
        <v>50</v>
      </c>
      <c r="AI1288" s="2" t="str">
        <f t="shared" si="314"/>
        <v>Medium Risk</v>
      </c>
    </row>
    <row r="1289" spans="1:35" x14ac:dyDescent="0.25">
      <c r="A1289" s="6">
        <v>44388</v>
      </c>
      <c r="B1289" s="3">
        <v>46</v>
      </c>
      <c r="C1289" s="3" t="str">
        <f t="shared" si="300"/>
        <v>Senior</v>
      </c>
      <c r="D1289" s="4">
        <v>54118</v>
      </c>
      <c r="E1289" s="4">
        <f t="shared" si="301"/>
        <v>54118</v>
      </c>
      <c r="F1289" s="3">
        <v>614</v>
      </c>
      <c r="G1289" s="3">
        <f t="shared" si="302"/>
        <v>614</v>
      </c>
      <c r="H1289" s="3" t="str">
        <f t="shared" si="303"/>
        <v>Good</v>
      </c>
      <c r="I1289" s="5" t="s">
        <v>33</v>
      </c>
      <c r="J1289" s="2" t="str">
        <f t="shared" si="304"/>
        <v>Self-Employed</v>
      </c>
      <c r="K1289" s="2" t="str">
        <f t="shared" si="305"/>
        <v>Self-Employed</v>
      </c>
      <c r="L1289" s="2" t="str">
        <f t="shared" si="306"/>
        <v>Self-Employed</v>
      </c>
      <c r="M1289" s="5" t="s">
        <v>21</v>
      </c>
      <c r="N1289" s="2" t="str">
        <f t="shared" si="307"/>
        <v>Master</v>
      </c>
      <c r="O1289" s="2" t="str">
        <f t="shared" si="308"/>
        <v>Master</v>
      </c>
      <c r="P1289" s="4">
        <v>21849</v>
      </c>
      <c r="Q1289" s="4">
        <f t="shared" si="309"/>
        <v>21849</v>
      </c>
      <c r="R1289" s="18">
        <f t="shared" si="310"/>
        <v>0.40372888872463875</v>
      </c>
      <c r="S1289" s="18" t="str">
        <f t="shared" si="311"/>
        <v>Conservative Borrower</v>
      </c>
      <c r="T1289" s="3">
        <v>36</v>
      </c>
      <c r="U1289" s="3">
        <f t="shared" si="312"/>
        <v>36</v>
      </c>
      <c r="V1289" s="5" t="s">
        <v>22</v>
      </c>
      <c r="W1289" s="5" t="s">
        <v>30</v>
      </c>
      <c r="X1289" s="4">
        <v>469</v>
      </c>
      <c r="Y1289" s="18">
        <v>0.29891405999999998</v>
      </c>
      <c r="Z1289" s="5" t="s">
        <v>31</v>
      </c>
      <c r="AA1289" s="3">
        <v>27</v>
      </c>
      <c r="AB1289" s="4">
        <v>986</v>
      </c>
      <c r="AC1289" s="4">
        <v>4509.8333329999996</v>
      </c>
      <c r="AD1289" s="4" t="str">
        <f t="shared" si="313"/>
        <v>Low Income</v>
      </c>
      <c r="AE1289" s="4">
        <v>170616</v>
      </c>
      <c r="AF1289" s="18">
        <v>0.19610918899999999</v>
      </c>
      <c r="AG1289" s="3">
        <v>1</v>
      </c>
      <c r="AH1289" s="3">
        <v>40.799999999999997</v>
      </c>
      <c r="AI1289" s="2" t="str">
        <f t="shared" si="314"/>
        <v>Medium Risk</v>
      </c>
    </row>
    <row r="1290" spans="1:35" x14ac:dyDescent="0.25">
      <c r="A1290" s="6">
        <v>44389</v>
      </c>
      <c r="B1290" s="3">
        <v>26</v>
      </c>
      <c r="C1290" s="3" t="str">
        <f t="shared" si="300"/>
        <v>Mid</v>
      </c>
      <c r="D1290" s="4">
        <v>96075</v>
      </c>
      <c r="E1290" s="4">
        <f t="shared" si="301"/>
        <v>96075</v>
      </c>
      <c r="F1290" s="3">
        <v>581</v>
      </c>
      <c r="G1290" s="3">
        <f t="shared" si="302"/>
        <v>581</v>
      </c>
      <c r="H1290" s="3" t="str">
        <f t="shared" si="303"/>
        <v>Good</v>
      </c>
      <c r="I1290" s="5" t="s">
        <v>20</v>
      </c>
      <c r="J1290" s="2" t="str">
        <f t="shared" si="304"/>
        <v>Employed</v>
      </c>
      <c r="K1290" s="2" t="str">
        <f t="shared" si="305"/>
        <v>Employed</v>
      </c>
      <c r="L1290" s="2" t="str">
        <f t="shared" si="306"/>
        <v>Employed</v>
      </c>
      <c r="M1290" s="5" t="s">
        <v>32</v>
      </c>
      <c r="N1290" s="2" t="str">
        <f t="shared" si="307"/>
        <v>High School</v>
      </c>
      <c r="O1290" s="2" t="str">
        <f t="shared" si="308"/>
        <v>High School</v>
      </c>
      <c r="P1290" s="4">
        <v>38708</v>
      </c>
      <c r="Q1290" s="4">
        <f t="shared" si="309"/>
        <v>38708</v>
      </c>
      <c r="R1290" s="18">
        <f t="shared" si="310"/>
        <v>0.40289357272963833</v>
      </c>
      <c r="S1290" s="18" t="str">
        <f t="shared" si="311"/>
        <v>Conservative Borrower</v>
      </c>
      <c r="T1290" s="3">
        <v>36</v>
      </c>
      <c r="U1290" s="3">
        <f t="shared" si="312"/>
        <v>36</v>
      </c>
      <c r="V1290" s="5" t="s">
        <v>22</v>
      </c>
      <c r="W1290" s="5" t="s">
        <v>30</v>
      </c>
      <c r="X1290" s="4">
        <v>900</v>
      </c>
      <c r="Y1290" s="18">
        <v>0.51892843499999997</v>
      </c>
      <c r="Z1290" s="5" t="s">
        <v>24</v>
      </c>
      <c r="AA1290" s="3">
        <v>25</v>
      </c>
      <c r="AB1290" s="4">
        <v>24609</v>
      </c>
      <c r="AC1290" s="4">
        <v>8006.25</v>
      </c>
      <c r="AD1290" s="4" t="str">
        <f t="shared" si="313"/>
        <v>Medium Income</v>
      </c>
      <c r="AE1290" s="4">
        <v>31084</v>
      </c>
      <c r="AF1290" s="18">
        <v>0.23510439999999999</v>
      </c>
      <c r="AG1290" s="3">
        <v>0</v>
      </c>
      <c r="AH1290" s="3">
        <v>57</v>
      </c>
      <c r="AI1290" s="2" t="str">
        <f t="shared" si="314"/>
        <v>High Risk</v>
      </c>
    </row>
    <row r="1291" spans="1:35" x14ac:dyDescent="0.25">
      <c r="A1291" s="6">
        <v>44390</v>
      </c>
      <c r="B1291" s="3">
        <v>18</v>
      </c>
      <c r="C1291" s="3" t="str">
        <f t="shared" si="300"/>
        <v>Young</v>
      </c>
      <c r="D1291" s="4">
        <v>20487</v>
      </c>
      <c r="E1291" s="4">
        <f t="shared" si="301"/>
        <v>20487</v>
      </c>
      <c r="F1291" s="3">
        <v>538</v>
      </c>
      <c r="G1291" s="3">
        <f t="shared" si="302"/>
        <v>538</v>
      </c>
      <c r="H1291" s="3" t="str">
        <f t="shared" si="303"/>
        <v>Fair</v>
      </c>
      <c r="I1291" s="5" t="s">
        <v>45</v>
      </c>
      <c r="J1291" s="2" t="str">
        <f t="shared" si="304"/>
        <v>Unemployed</v>
      </c>
      <c r="K1291" s="2" t="str">
        <f t="shared" si="305"/>
        <v>Unemployed</v>
      </c>
      <c r="L1291" s="2" t="str">
        <f t="shared" si="306"/>
        <v>Unemployed</v>
      </c>
      <c r="M1291" s="5" t="s">
        <v>25</v>
      </c>
      <c r="N1291" s="2" t="str">
        <f t="shared" si="307"/>
        <v>Associate</v>
      </c>
      <c r="O1291" s="2" t="str">
        <f t="shared" si="308"/>
        <v>Associate</v>
      </c>
      <c r="P1291" s="4">
        <v>18369</v>
      </c>
      <c r="Q1291" s="4">
        <f t="shared" si="309"/>
        <v>18369</v>
      </c>
      <c r="R1291" s="18">
        <f t="shared" si="310"/>
        <v>0.89661736711085083</v>
      </c>
      <c r="S1291" s="18" t="str">
        <f t="shared" si="311"/>
        <v>Moderate Borrower</v>
      </c>
      <c r="T1291" s="3">
        <v>36</v>
      </c>
      <c r="U1291" s="3">
        <f t="shared" si="312"/>
        <v>36</v>
      </c>
      <c r="V1291" s="5" t="s">
        <v>22</v>
      </c>
      <c r="W1291" s="5" t="s">
        <v>27</v>
      </c>
      <c r="X1291" s="4">
        <v>191</v>
      </c>
      <c r="Y1291" s="18">
        <v>9.0133273E-2</v>
      </c>
      <c r="Z1291" s="5" t="s">
        <v>28</v>
      </c>
      <c r="AA1291" s="3">
        <v>22</v>
      </c>
      <c r="AB1291" s="4">
        <v>904</v>
      </c>
      <c r="AC1291" s="4">
        <v>1707.25</v>
      </c>
      <c r="AD1291" s="4" t="str">
        <f t="shared" si="313"/>
        <v>Low Income</v>
      </c>
      <c r="AE1291" s="4">
        <v>4751</v>
      </c>
      <c r="AF1291" s="18">
        <v>0.22412464700000001</v>
      </c>
      <c r="AG1291" s="3">
        <v>0</v>
      </c>
      <c r="AH1291" s="3">
        <v>54</v>
      </c>
      <c r="AI1291" s="2" t="str">
        <f t="shared" si="314"/>
        <v>Medium Risk</v>
      </c>
    </row>
    <row r="1292" spans="1:35" x14ac:dyDescent="0.25">
      <c r="A1292" s="6">
        <v>44391</v>
      </c>
      <c r="B1292" s="3">
        <v>44</v>
      </c>
      <c r="C1292" s="3" t="str">
        <f t="shared" si="300"/>
        <v>Senior</v>
      </c>
      <c r="D1292" s="4">
        <v>73721</v>
      </c>
      <c r="E1292" s="4">
        <f t="shared" si="301"/>
        <v>73721</v>
      </c>
      <c r="F1292" s="3">
        <v>548</v>
      </c>
      <c r="G1292" s="3">
        <f t="shared" si="302"/>
        <v>548</v>
      </c>
      <c r="H1292" s="3" t="str">
        <f t="shared" si="303"/>
        <v>Fair</v>
      </c>
      <c r="I1292" s="5" t="s">
        <v>20</v>
      </c>
      <c r="J1292" s="2" t="str">
        <f t="shared" si="304"/>
        <v>Employed</v>
      </c>
      <c r="K1292" s="2" t="str">
        <f t="shared" si="305"/>
        <v>Employed</v>
      </c>
      <c r="L1292" s="2" t="str">
        <f t="shared" si="306"/>
        <v>Employed</v>
      </c>
      <c r="M1292" s="5" t="s">
        <v>32</v>
      </c>
      <c r="N1292" s="2" t="str">
        <f t="shared" si="307"/>
        <v>High School</v>
      </c>
      <c r="O1292" s="2" t="str">
        <f t="shared" si="308"/>
        <v>High School</v>
      </c>
      <c r="P1292" s="4">
        <v>11347</v>
      </c>
      <c r="Q1292" s="4">
        <f t="shared" si="309"/>
        <v>11347</v>
      </c>
      <c r="R1292" s="18">
        <f t="shared" si="310"/>
        <v>0.15391815086610328</v>
      </c>
      <c r="S1292" s="18" t="str">
        <f t="shared" si="311"/>
        <v>Conservative Borrower</v>
      </c>
      <c r="T1292" s="3">
        <v>12</v>
      </c>
      <c r="U1292" s="3">
        <f t="shared" si="312"/>
        <v>12</v>
      </c>
      <c r="V1292" s="5" t="s">
        <v>26</v>
      </c>
      <c r="W1292" s="5" t="s">
        <v>30</v>
      </c>
      <c r="X1292" s="4">
        <v>285</v>
      </c>
      <c r="Y1292" s="18">
        <v>0.22485961600000001</v>
      </c>
      <c r="Z1292" s="5" t="s">
        <v>38</v>
      </c>
      <c r="AA1292" s="3">
        <v>22</v>
      </c>
      <c r="AB1292" s="4">
        <v>8591</v>
      </c>
      <c r="AC1292" s="4">
        <v>6143.4166670000004</v>
      </c>
      <c r="AD1292" s="4" t="str">
        <f t="shared" si="313"/>
        <v>Medium Income</v>
      </c>
      <c r="AE1292" s="4">
        <v>27917</v>
      </c>
      <c r="AF1292" s="18">
        <v>0.205213745</v>
      </c>
      <c r="AG1292" s="3">
        <v>1</v>
      </c>
      <c r="AH1292" s="3">
        <v>41.6</v>
      </c>
      <c r="AI1292" s="2" t="str">
        <f t="shared" si="314"/>
        <v>Medium Risk</v>
      </c>
    </row>
    <row r="1293" spans="1:35" x14ac:dyDescent="0.25">
      <c r="A1293" s="6">
        <v>44392</v>
      </c>
      <c r="B1293" s="3">
        <v>69</v>
      </c>
      <c r="C1293" s="3" t="str">
        <f t="shared" si="300"/>
        <v>Old</v>
      </c>
      <c r="E1293" s="4">
        <f t="shared" si="301"/>
        <v>78972</v>
      </c>
      <c r="F1293" s="3">
        <v>627</v>
      </c>
      <c r="G1293" s="3">
        <f t="shared" si="302"/>
        <v>627</v>
      </c>
      <c r="H1293" s="3" t="str">
        <f t="shared" si="303"/>
        <v>Good</v>
      </c>
      <c r="I1293" s="5" t="s">
        <v>20</v>
      </c>
      <c r="J1293" s="2" t="str">
        <f t="shared" si="304"/>
        <v>Employed</v>
      </c>
      <c r="K1293" s="2" t="str">
        <f t="shared" si="305"/>
        <v>Employed</v>
      </c>
      <c r="L1293" s="2" t="str">
        <f t="shared" si="306"/>
        <v>Employed</v>
      </c>
      <c r="M1293" s="5" t="s">
        <v>25</v>
      </c>
      <c r="N1293" s="2" t="str">
        <f t="shared" si="307"/>
        <v>Associate</v>
      </c>
      <c r="O1293" s="2" t="str">
        <f t="shared" si="308"/>
        <v>Associate</v>
      </c>
      <c r="P1293" s="4">
        <v>23758</v>
      </c>
      <c r="Q1293" s="4">
        <f t="shared" si="309"/>
        <v>23758</v>
      </c>
      <c r="R1293" s="18">
        <f t="shared" si="310"/>
        <v>0.30084080433571392</v>
      </c>
      <c r="S1293" s="18" t="str">
        <f t="shared" si="311"/>
        <v>Conservative Borrower</v>
      </c>
      <c r="U1293" s="3">
        <f t="shared" si="312"/>
        <v>55.032258064516128</v>
      </c>
      <c r="V1293" s="5" t="s">
        <v>22</v>
      </c>
      <c r="W1293" s="5" t="s">
        <v>27</v>
      </c>
      <c r="X1293" s="4">
        <v>153</v>
      </c>
      <c r="Y1293" s="18">
        <v>0.244689722</v>
      </c>
      <c r="Z1293" s="5" t="s">
        <v>28</v>
      </c>
      <c r="AA1293" s="3">
        <v>17</v>
      </c>
      <c r="AB1293" s="4">
        <v>345</v>
      </c>
      <c r="AC1293" s="4">
        <v>6581</v>
      </c>
      <c r="AD1293" s="4" t="str">
        <f t="shared" si="313"/>
        <v>Medium Income</v>
      </c>
      <c r="AE1293" s="4">
        <v>5293</v>
      </c>
      <c r="AF1293" s="18">
        <v>0.178028666</v>
      </c>
      <c r="AG1293" s="3">
        <v>1</v>
      </c>
      <c r="AH1293" s="3">
        <v>39.200000000000003</v>
      </c>
      <c r="AI1293" s="2" t="str">
        <f t="shared" si="314"/>
        <v>Low Risk</v>
      </c>
    </row>
    <row r="1294" spans="1:35" x14ac:dyDescent="0.25">
      <c r="A1294" s="6">
        <v>44393</v>
      </c>
      <c r="B1294" s="3">
        <v>39</v>
      </c>
      <c r="C1294" s="3" t="str">
        <f t="shared" si="300"/>
        <v>Mid</v>
      </c>
      <c r="D1294" s="4">
        <v>104810</v>
      </c>
      <c r="E1294" s="4">
        <f t="shared" si="301"/>
        <v>104810</v>
      </c>
      <c r="F1294" s="3">
        <v>517</v>
      </c>
      <c r="G1294" s="3">
        <f t="shared" si="302"/>
        <v>517</v>
      </c>
      <c r="H1294" s="3" t="str">
        <f t="shared" si="303"/>
        <v>Fair</v>
      </c>
      <c r="I1294" s="5" t="s">
        <v>20</v>
      </c>
      <c r="J1294" s="2" t="str">
        <f t="shared" si="304"/>
        <v>Employed</v>
      </c>
      <c r="K1294" s="2" t="str">
        <f t="shared" si="305"/>
        <v>Employed</v>
      </c>
      <c r="L1294" s="2" t="str">
        <f t="shared" si="306"/>
        <v>Employed</v>
      </c>
      <c r="M1294" s="5" t="s">
        <v>29</v>
      </c>
      <c r="N1294" s="2" t="str">
        <f t="shared" si="307"/>
        <v>Bachelor</v>
      </c>
      <c r="O1294" s="2" t="str">
        <f t="shared" si="308"/>
        <v>Bachelor</v>
      </c>
      <c r="P1294" s="4">
        <v>15920</v>
      </c>
      <c r="Q1294" s="4">
        <f t="shared" si="309"/>
        <v>15920</v>
      </c>
      <c r="R1294" s="18">
        <f t="shared" si="310"/>
        <v>0.15189390325350635</v>
      </c>
      <c r="S1294" s="18" t="str">
        <f t="shared" si="311"/>
        <v>Conservative Borrower</v>
      </c>
      <c r="T1294" s="3">
        <v>60</v>
      </c>
      <c r="U1294" s="3">
        <f t="shared" si="312"/>
        <v>60</v>
      </c>
      <c r="V1294" s="5" t="s">
        <v>22</v>
      </c>
      <c r="W1294" s="5" t="s">
        <v>27</v>
      </c>
      <c r="X1294" s="4">
        <v>300</v>
      </c>
      <c r="Y1294" s="18">
        <v>0.41387301399999998</v>
      </c>
      <c r="Z1294" s="5" t="s">
        <v>38</v>
      </c>
      <c r="AA1294" s="3">
        <v>26</v>
      </c>
      <c r="AB1294" s="4">
        <v>11025</v>
      </c>
      <c r="AC1294" s="4">
        <v>8734.1666669999995</v>
      </c>
      <c r="AD1294" s="4" t="str">
        <f t="shared" si="313"/>
        <v>Medium Income</v>
      </c>
      <c r="AE1294" s="4">
        <v>96466</v>
      </c>
      <c r="AF1294" s="18">
        <v>0.23357546600000001</v>
      </c>
      <c r="AG1294" s="3">
        <v>1</v>
      </c>
      <c r="AH1294" s="3">
        <v>42.4</v>
      </c>
      <c r="AI1294" s="2" t="str">
        <f t="shared" si="314"/>
        <v>Medium Risk</v>
      </c>
    </row>
    <row r="1295" spans="1:35" x14ac:dyDescent="0.25">
      <c r="A1295" s="6">
        <v>44394</v>
      </c>
      <c r="B1295" s="3">
        <v>50</v>
      </c>
      <c r="C1295" s="3" t="str">
        <f t="shared" si="300"/>
        <v>Senior</v>
      </c>
      <c r="D1295" s="4">
        <v>50755</v>
      </c>
      <c r="E1295" s="4">
        <f t="shared" si="301"/>
        <v>50755</v>
      </c>
      <c r="F1295" s="3">
        <v>564</v>
      </c>
      <c r="G1295" s="3">
        <f t="shared" si="302"/>
        <v>564</v>
      </c>
      <c r="H1295" s="3" t="str">
        <f t="shared" si="303"/>
        <v>Good</v>
      </c>
      <c r="I1295" s="5" t="s">
        <v>20</v>
      </c>
      <c r="J1295" s="2" t="str">
        <f t="shared" si="304"/>
        <v>Employed</v>
      </c>
      <c r="K1295" s="2" t="str">
        <f t="shared" si="305"/>
        <v>Employed</v>
      </c>
      <c r="L1295" s="2" t="str">
        <f t="shared" si="306"/>
        <v>Employed</v>
      </c>
      <c r="M1295" s="5" t="s">
        <v>25</v>
      </c>
      <c r="N1295" s="2" t="str">
        <f t="shared" si="307"/>
        <v>Associate</v>
      </c>
      <c r="O1295" s="2" t="str">
        <f t="shared" si="308"/>
        <v>Associate</v>
      </c>
      <c r="P1295" s="4">
        <v>17243</v>
      </c>
      <c r="Q1295" s="4">
        <f t="shared" si="309"/>
        <v>17243</v>
      </c>
      <c r="R1295" s="18">
        <f t="shared" si="310"/>
        <v>0.33973007585459558</v>
      </c>
      <c r="S1295" s="18" t="str">
        <f t="shared" si="311"/>
        <v>Conservative Borrower</v>
      </c>
      <c r="T1295" s="3">
        <v>96</v>
      </c>
      <c r="U1295" s="3">
        <f t="shared" si="312"/>
        <v>96</v>
      </c>
      <c r="V1295" s="5" t="s">
        <v>26</v>
      </c>
      <c r="W1295" s="5" t="s">
        <v>34</v>
      </c>
      <c r="X1295" s="4">
        <v>252</v>
      </c>
      <c r="Y1295" s="18">
        <v>0.42219383599999999</v>
      </c>
      <c r="Z1295" s="5" t="s">
        <v>28</v>
      </c>
      <c r="AA1295" s="3">
        <v>28</v>
      </c>
      <c r="AB1295" s="4">
        <v>1657</v>
      </c>
      <c r="AC1295" s="4">
        <v>4229.5833329999996</v>
      </c>
      <c r="AD1295" s="4" t="str">
        <f t="shared" si="313"/>
        <v>Low Income</v>
      </c>
      <c r="AE1295" s="4">
        <v>9198</v>
      </c>
      <c r="AF1295" s="18">
        <v>0.28191045599999998</v>
      </c>
      <c r="AG1295" s="3">
        <v>0</v>
      </c>
      <c r="AH1295" s="3">
        <v>61</v>
      </c>
      <c r="AI1295" s="2" t="str">
        <f t="shared" si="314"/>
        <v>High Risk</v>
      </c>
    </row>
    <row r="1296" spans="1:35" x14ac:dyDescent="0.25">
      <c r="A1296" s="6">
        <v>44395</v>
      </c>
      <c r="B1296" s="3">
        <v>40</v>
      </c>
      <c r="C1296" s="3" t="str">
        <f t="shared" si="300"/>
        <v>Senior</v>
      </c>
      <c r="D1296" s="4">
        <v>53861</v>
      </c>
      <c r="E1296" s="4">
        <f t="shared" si="301"/>
        <v>53861</v>
      </c>
      <c r="F1296" s="3">
        <v>571</v>
      </c>
      <c r="G1296" s="3">
        <f t="shared" si="302"/>
        <v>571</v>
      </c>
      <c r="H1296" s="3" t="str">
        <f t="shared" si="303"/>
        <v>Good</v>
      </c>
      <c r="I1296" s="5" t="s">
        <v>20</v>
      </c>
      <c r="J1296" s="2" t="str">
        <f t="shared" si="304"/>
        <v>Employed</v>
      </c>
      <c r="K1296" s="2" t="str">
        <f t="shared" si="305"/>
        <v>Employed</v>
      </c>
      <c r="L1296" s="2" t="str">
        <f t="shared" si="306"/>
        <v>Employed</v>
      </c>
      <c r="M1296" s="5" t="s">
        <v>29</v>
      </c>
      <c r="N1296" s="2" t="str">
        <f t="shared" si="307"/>
        <v>Bachelor</v>
      </c>
      <c r="O1296" s="2" t="str">
        <f t="shared" si="308"/>
        <v>Bachelor</v>
      </c>
      <c r="P1296" s="4">
        <v>27329</v>
      </c>
      <c r="Q1296" s="4">
        <f t="shared" si="309"/>
        <v>27329</v>
      </c>
      <c r="R1296" s="18">
        <f t="shared" si="310"/>
        <v>0.50739867436549635</v>
      </c>
      <c r="S1296" s="18" t="str">
        <f t="shared" si="311"/>
        <v>Moderate Borrower</v>
      </c>
      <c r="T1296" s="3">
        <v>36</v>
      </c>
      <c r="U1296" s="3">
        <f t="shared" si="312"/>
        <v>36</v>
      </c>
      <c r="V1296" s="5" t="s">
        <v>44</v>
      </c>
      <c r="W1296" s="5" t="s">
        <v>27</v>
      </c>
      <c r="X1296" s="4">
        <v>493</v>
      </c>
      <c r="Y1296" s="18">
        <v>0.42423007800000001</v>
      </c>
      <c r="Z1296" s="5" t="s">
        <v>38</v>
      </c>
      <c r="AA1296" s="3">
        <v>23</v>
      </c>
      <c r="AB1296" s="4">
        <v>973</v>
      </c>
      <c r="AC1296" s="4">
        <v>4488.4166670000004</v>
      </c>
      <c r="AD1296" s="4" t="str">
        <f t="shared" si="313"/>
        <v>Low Income</v>
      </c>
      <c r="AE1296" s="4">
        <v>563520</v>
      </c>
      <c r="AF1296" s="18">
        <v>0.23919415799999999</v>
      </c>
      <c r="AG1296" s="3">
        <v>1</v>
      </c>
      <c r="AH1296" s="3">
        <v>44</v>
      </c>
      <c r="AI1296" s="2" t="str">
        <f t="shared" si="314"/>
        <v>Medium Risk</v>
      </c>
    </row>
    <row r="1297" spans="1:35" x14ac:dyDescent="0.25">
      <c r="A1297" s="6">
        <v>44396</v>
      </c>
      <c r="B1297" s="3">
        <v>38</v>
      </c>
      <c r="C1297" s="3" t="str">
        <f t="shared" si="300"/>
        <v>Mid</v>
      </c>
      <c r="D1297" s="4">
        <v>65732</v>
      </c>
      <c r="E1297" s="4">
        <f t="shared" si="301"/>
        <v>65732</v>
      </c>
      <c r="F1297" s="3">
        <v>560</v>
      </c>
      <c r="G1297" s="3">
        <f t="shared" si="302"/>
        <v>560</v>
      </c>
      <c r="H1297" s="3" t="str">
        <f t="shared" si="303"/>
        <v>Good</v>
      </c>
      <c r="I1297" s="5" t="s">
        <v>20</v>
      </c>
      <c r="J1297" s="2" t="str">
        <f t="shared" si="304"/>
        <v>Employed</v>
      </c>
      <c r="K1297" s="2" t="str">
        <f t="shared" si="305"/>
        <v>Employed</v>
      </c>
      <c r="L1297" s="2" t="str">
        <f t="shared" si="306"/>
        <v>Employed</v>
      </c>
      <c r="M1297" s="5" t="s">
        <v>29</v>
      </c>
      <c r="N1297" s="2" t="str">
        <f t="shared" si="307"/>
        <v>Bachelor</v>
      </c>
      <c r="O1297" s="2" t="str">
        <f t="shared" si="308"/>
        <v>Bachelor</v>
      </c>
      <c r="P1297" s="4">
        <v>18707</v>
      </c>
      <c r="Q1297" s="4">
        <f t="shared" si="309"/>
        <v>18707</v>
      </c>
      <c r="R1297" s="18">
        <f t="shared" si="310"/>
        <v>0.28459502221140387</v>
      </c>
      <c r="S1297" s="18" t="str">
        <f t="shared" si="311"/>
        <v>Conservative Borrower</v>
      </c>
      <c r="T1297" s="3">
        <v>120</v>
      </c>
      <c r="U1297" s="3">
        <f t="shared" si="312"/>
        <v>120</v>
      </c>
      <c r="V1297" s="5" t="s">
        <v>22</v>
      </c>
      <c r="W1297" s="5" t="s">
        <v>30</v>
      </c>
      <c r="X1297" s="4">
        <v>388</v>
      </c>
      <c r="Y1297" s="18">
        <v>0.49625101599999999</v>
      </c>
      <c r="Z1297" s="5" t="s">
        <v>31</v>
      </c>
      <c r="AA1297" s="3">
        <v>24</v>
      </c>
      <c r="AB1297" s="4">
        <v>1237</v>
      </c>
      <c r="AC1297" s="4">
        <v>5477.6666670000004</v>
      </c>
      <c r="AD1297" s="4" t="str">
        <f t="shared" si="313"/>
        <v>Medium Income</v>
      </c>
      <c r="AE1297" s="4">
        <v>1937</v>
      </c>
      <c r="AF1297" s="18">
        <v>0.24857079500000001</v>
      </c>
      <c r="AG1297" s="3">
        <v>0</v>
      </c>
      <c r="AH1297" s="3">
        <v>59</v>
      </c>
      <c r="AI1297" s="2" t="str">
        <f t="shared" si="314"/>
        <v>High Risk</v>
      </c>
    </row>
    <row r="1298" spans="1:35" x14ac:dyDescent="0.25">
      <c r="A1298" s="6">
        <v>44397</v>
      </c>
      <c r="B1298" s="3">
        <v>51</v>
      </c>
      <c r="C1298" s="3" t="str">
        <f t="shared" si="300"/>
        <v>Senior</v>
      </c>
      <c r="D1298" s="4">
        <v>20434</v>
      </c>
      <c r="E1298" s="4">
        <f t="shared" si="301"/>
        <v>20434</v>
      </c>
      <c r="F1298" s="3">
        <v>581</v>
      </c>
      <c r="G1298" s="3">
        <f t="shared" si="302"/>
        <v>581</v>
      </c>
      <c r="H1298" s="3" t="str">
        <f t="shared" si="303"/>
        <v>Good</v>
      </c>
      <c r="I1298" s="5" t="s">
        <v>20</v>
      </c>
      <c r="J1298" s="2" t="str">
        <f t="shared" si="304"/>
        <v>Employed</v>
      </c>
      <c r="K1298" s="2" t="str">
        <f t="shared" si="305"/>
        <v>Employed</v>
      </c>
      <c r="L1298" s="2" t="str">
        <f t="shared" si="306"/>
        <v>Employed</v>
      </c>
      <c r="M1298" s="5" t="s">
        <v>25</v>
      </c>
      <c r="N1298" s="2" t="str">
        <f t="shared" si="307"/>
        <v>Associate</v>
      </c>
      <c r="O1298" s="2" t="str">
        <f t="shared" si="308"/>
        <v>Associate</v>
      </c>
      <c r="P1298" s="4">
        <v>31257</v>
      </c>
      <c r="Q1298" s="4">
        <f t="shared" si="309"/>
        <v>31257</v>
      </c>
      <c r="R1298" s="18">
        <f t="shared" si="310"/>
        <v>1.5296564549280611</v>
      </c>
      <c r="S1298" s="18" t="str">
        <f t="shared" si="311"/>
        <v>Aggressive Borrower</v>
      </c>
      <c r="T1298" s="3">
        <v>120</v>
      </c>
      <c r="U1298" s="3">
        <f t="shared" si="312"/>
        <v>120</v>
      </c>
      <c r="V1298" s="5" t="s">
        <v>35</v>
      </c>
      <c r="W1298" s="5" t="s">
        <v>23</v>
      </c>
      <c r="X1298" s="4">
        <v>384</v>
      </c>
      <c r="Y1298" s="18">
        <v>0.14783449000000001</v>
      </c>
      <c r="Z1298" s="5" t="s">
        <v>28</v>
      </c>
      <c r="AA1298" s="3">
        <v>15</v>
      </c>
      <c r="AB1298" s="4">
        <v>1245</v>
      </c>
      <c r="AC1298" s="4">
        <v>1702.833333</v>
      </c>
      <c r="AD1298" s="4" t="str">
        <f t="shared" si="313"/>
        <v>Low Income</v>
      </c>
      <c r="AE1298" s="4">
        <v>6795</v>
      </c>
      <c r="AF1298" s="18">
        <v>0.29092862400000002</v>
      </c>
      <c r="AG1298" s="3">
        <v>0</v>
      </c>
      <c r="AH1298" s="3">
        <v>52</v>
      </c>
      <c r="AI1298" s="2" t="str">
        <f t="shared" si="314"/>
        <v>Medium Risk</v>
      </c>
    </row>
    <row r="1299" spans="1:35" x14ac:dyDescent="0.25">
      <c r="A1299" s="6">
        <v>44398</v>
      </c>
      <c r="B1299" s="3">
        <v>36</v>
      </c>
      <c r="C1299" s="3" t="str">
        <f t="shared" si="300"/>
        <v>Mid</v>
      </c>
      <c r="D1299" s="4">
        <v>67288</v>
      </c>
      <c r="E1299" s="4">
        <f t="shared" si="301"/>
        <v>67288</v>
      </c>
      <c r="F1299" s="3">
        <v>643</v>
      </c>
      <c r="G1299" s="3">
        <f t="shared" si="302"/>
        <v>643</v>
      </c>
      <c r="H1299" s="3" t="str">
        <f t="shared" si="303"/>
        <v>Good</v>
      </c>
      <c r="I1299" s="5" t="s">
        <v>20</v>
      </c>
      <c r="J1299" s="2" t="str">
        <f t="shared" si="304"/>
        <v>Employed</v>
      </c>
      <c r="K1299" s="2" t="str">
        <f t="shared" si="305"/>
        <v>Employed</v>
      </c>
      <c r="L1299" s="2" t="str">
        <f t="shared" si="306"/>
        <v>Employed</v>
      </c>
      <c r="M1299" s="5" t="s">
        <v>25</v>
      </c>
      <c r="N1299" s="2" t="str">
        <f t="shared" si="307"/>
        <v>Associate</v>
      </c>
      <c r="O1299" s="2" t="str">
        <f t="shared" si="308"/>
        <v>Associate</v>
      </c>
      <c r="P1299" s="4">
        <v>36034</v>
      </c>
      <c r="Q1299" s="4">
        <f t="shared" si="309"/>
        <v>36034</v>
      </c>
      <c r="R1299" s="18">
        <f t="shared" si="310"/>
        <v>0.53551896326239445</v>
      </c>
      <c r="S1299" s="18" t="str">
        <f t="shared" si="311"/>
        <v>Moderate Borrower</v>
      </c>
      <c r="T1299" s="3">
        <v>48</v>
      </c>
      <c r="U1299" s="3">
        <f t="shared" si="312"/>
        <v>48</v>
      </c>
      <c r="V1299" s="5" t="s">
        <v>22</v>
      </c>
      <c r="W1299" s="5" t="s">
        <v>27</v>
      </c>
      <c r="X1299" s="4">
        <v>232</v>
      </c>
      <c r="Y1299" s="18">
        <v>7.3962567000000007E-2</v>
      </c>
      <c r="Z1299" s="5" t="s">
        <v>38</v>
      </c>
      <c r="AA1299" s="3">
        <v>13</v>
      </c>
      <c r="AB1299" s="4">
        <v>2555</v>
      </c>
      <c r="AC1299" s="4">
        <v>5607.3333329999996</v>
      </c>
      <c r="AD1299" s="4" t="str">
        <f t="shared" si="313"/>
        <v>Medium Income</v>
      </c>
      <c r="AE1299" s="4">
        <v>35127</v>
      </c>
      <c r="AF1299" s="18">
        <v>0.184674648</v>
      </c>
      <c r="AG1299" s="3">
        <v>0</v>
      </c>
      <c r="AH1299" s="3">
        <v>54</v>
      </c>
      <c r="AI1299" s="2" t="str">
        <f t="shared" si="314"/>
        <v>Medium Risk</v>
      </c>
    </row>
    <row r="1300" spans="1:35" x14ac:dyDescent="0.25">
      <c r="A1300" s="6">
        <v>44399</v>
      </c>
      <c r="B1300" s="3">
        <v>43</v>
      </c>
      <c r="C1300" s="3" t="str">
        <f t="shared" si="300"/>
        <v>Senior</v>
      </c>
      <c r="D1300" s="4">
        <v>300000</v>
      </c>
      <c r="E1300" s="4">
        <f t="shared" si="301"/>
        <v>300000</v>
      </c>
      <c r="F1300" s="3">
        <v>607</v>
      </c>
      <c r="G1300" s="3">
        <f t="shared" si="302"/>
        <v>607</v>
      </c>
      <c r="H1300" s="3" t="str">
        <f t="shared" si="303"/>
        <v>Good</v>
      </c>
      <c r="I1300" s="5" t="s">
        <v>20</v>
      </c>
      <c r="J1300" s="2" t="str">
        <f t="shared" si="304"/>
        <v>Employed</v>
      </c>
      <c r="K1300" s="2" t="str">
        <f t="shared" si="305"/>
        <v>Employed</v>
      </c>
      <c r="L1300" s="2" t="str">
        <f t="shared" si="306"/>
        <v>Employed</v>
      </c>
      <c r="M1300" s="5" t="s">
        <v>29</v>
      </c>
      <c r="N1300" s="2" t="str">
        <f t="shared" si="307"/>
        <v>Bachelor</v>
      </c>
      <c r="O1300" s="2" t="str">
        <f t="shared" si="308"/>
        <v>Bachelor</v>
      </c>
      <c r="P1300" s="4">
        <v>29361</v>
      </c>
      <c r="Q1300" s="4">
        <f t="shared" si="309"/>
        <v>29361</v>
      </c>
      <c r="R1300" s="18">
        <f t="shared" si="310"/>
        <v>9.7869999999999999E-2</v>
      </c>
      <c r="S1300" s="18" t="str">
        <f t="shared" si="311"/>
        <v>Conservative Borrower</v>
      </c>
      <c r="T1300" s="3">
        <v>60</v>
      </c>
      <c r="U1300" s="3">
        <f t="shared" si="312"/>
        <v>60</v>
      </c>
      <c r="V1300" s="5" t="s">
        <v>22</v>
      </c>
      <c r="W1300" s="5" t="s">
        <v>27</v>
      </c>
      <c r="X1300" s="4">
        <v>104</v>
      </c>
      <c r="Y1300" s="18">
        <v>0.17441758800000001</v>
      </c>
      <c r="Z1300" s="5" t="s">
        <v>28</v>
      </c>
      <c r="AA1300" s="3">
        <v>26</v>
      </c>
      <c r="AB1300" s="4">
        <v>1514</v>
      </c>
      <c r="AC1300" s="4">
        <v>25000</v>
      </c>
      <c r="AD1300" s="4" t="str">
        <f t="shared" si="313"/>
        <v>High Income</v>
      </c>
      <c r="AE1300" s="4">
        <v>3822</v>
      </c>
      <c r="AF1300" s="18">
        <v>0.247109143</v>
      </c>
      <c r="AG1300" s="3">
        <v>1</v>
      </c>
      <c r="AH1300" s="3">
        <v>52</v>
      </c>
      <c r="AI1300" s="2" t="str">
        <f t="shared" si="314"/>
        <v>Medium Risk</v>
      </c>
    </row>
    <row r="1301" spans="1:35" x14ac:dyDescent="0.25">
      <c r="A1301" s="6">
        <v>44400</v>
      </c>
      <c r="B1301" s="3">
        <v>43</v>
      </c>
      <c r="C1301" s="3" t="str">
        <f t="shared" si="300"/>
        <v>Senior</v>
      </c>
      <c r="D1301" s="4">
        <v>147908</v>
      </c>
      <c r="E1301" s="4">
        <f t="shared" si="301"/>
        <v>147908</v>
      </c>
      <c r="F1301" s="3">
        <v>631</v>
      </c>
      <c r="G1301" s="3">
        <f t="shared" si="302"/>
        <v>631</v>
      </c>
      <c r="H1301" s="3" t="str">
        <f t="shared" si="303"/>
        <v>Good</v>
      </c>
      <c r="I1301" s="5" t="s">
        <v>20</v>
      </c>
      <c r="J1301" s="2" t="str">
        <f t="shared" si="304"/>
        <v>Employed</v>
      </c>
      <c r="K1301" s="2" t="str">
        <f t="shared" si="305"/>
        <v>Employed</v>
      </c>
      <c r="L1301" s="2" t="str">
        <f t="shared" si="306"/>
        <v>Employed</v>
      </c>
      <c r="M1301" s="5" t="s">
        <v>29</v>
      </c>
      <c r="N1301" s="2" t="str">
        <f t="shared" si="307"/>
        <v>Bachelor</v>
      </c>
      <c r="O1301" s="2" t="str">
        <f t="shared" si="308"/>
        <v>Bachelor</v>
      </c>
      <c r="P1301" s="4">
        <v>22850</v>
      </c>
      <c r="Q1301" s="4">
        <f t="shared" si="309"/>
        <v>22850</v>
      </c>
      <c r="R1301" s="18">
        <f t="shared" si="310"/>
        <v>0.15448792492630553</v>
      </c>
      <c r="S1301" s="18" t="str">
        <f t="shared" si="311"/>
        <v>Conservative Borrower</v>
      </c>
      <c r="T1301" s="3">
        <v>48</v>
      </c>
      <c r="U1301" s="3">
        <f t="shared" si="312"/>
        <v>48</v>
      </c>
      <c r="V1301" s="5" t="s">
        <v>35</v>
      </c>
      <c r="W1301" s="5" t="s">
        <v>23</v>
      </c>
      <c r="X1301" s="4">
        <v>251</v>
      </c>
      <c r="Y1301" s="18">
        <v>0.15548241800000001</v>
      </c>
      <c r="Z1301" s="5" t="s">
        <v>38</v>
      </c>
      <c r="AA1301" s="3">
        <v>26</v>
      </c>
      <c r="AB1301" s="4">
        <v>1776</v>
      </c>
      <c r="AC1301" s="4">
        <v>12325.666670000001</v>
      </c>
      <c r="AD1301" s="4" t="str">
        <f t="shared" si="313"/>
        <v>High Income</v>
      </c>
      <c r="AE1301" s="4">
        <v>1750</v>
      </c>
      <c r="AF1301" s="18">
        <v>0.20135360399999999</v>
      </c>
      <c r="AG1301" s="3">
        <v>1</v>
      </c>
      <c r="AH1301" s="3">
        <v>36.799999999999997</v>
      </c>
      <c r="AI1301" s="2" t="str">
        <f t="shared" si="314"/>
        <v>Low Risk</v>
      </c>
    </row>
    <row r="1302" spans="1:35" x14ac:dyDescent="0.25">
      <c r="A1302" s="6">
        <v>44401</v>
      </c>
      <c r="B1302" s="3">
        <v>31</v>
      </c>
      <c r="C1302" s="3" t="str">
        <f t="shared" si="300"/>
        <v>Mid</v>
      </c>
      <c r="D1302" s="4">
        <v>32432</v>
      </c>
      <c r="E1302" s="4">
        <f t="shared" si="301"/>
        <v>32432</v>
      </c>
      <c r="F1302" s="3">
        <v>564</v>
      </c>
      <c r="G1302" s="3">
        <f t="shared" si="302"/>
        <v>564</v>
      </c>
      <c r="H1302" s="3" t="str">
        <f t="shared" si="303"/>
        <v>Good</v>
      </c>
      <c r="I1302" s="5" t="s">
        <v>20</v>
      </c>
      <c r="J1302" s="2" t="str">
        <f t="shared" si="304"/>
        <v>Employed</v>
      </c>
      <c r="K1302" s="2" t="str">
        <f t="shared" si="305"/>
        <v>Employed</v>
      </c>
      <c r="L1302" s="2" t="str">
        <f t="shared" si="306"/>
        <v>Employed</v>
      </c>
      <c r="M1302" s="5" t="s">
        <v>21</v>
      </c>
      <c r="N1302" s="2" t="str">
        <f t="shared" si="307"/>
        <v>Master</v>
      </c>
      <c r="O1302" s="2" t="str">
        <f t="shared" si="308"/>
        <v>Master</v>
      </c>
      <c r="P1302" s="4">
        <v>39628</v>
      </c>
      <c r="Q1302" s="4">
        <f t="shared" si="309"/>
        <v>39628</v>
      </c>
      <c r="R1302" s="18">
        <f t="shared" si="310"/>
        <v>1.2218796250616675</v>
      </c>
      <c r="S1302" s="18" t="str">
        <f t="shared" si="311"/>
        <v>Aggressive Borrower</v>
      </c>
      <c r="T1302" s="3">
        <v>12</v>
      </c>
      <c r="U1302" s="3">
        <f t="shared" si="312"/>
        <v>12</v>
      </c>
      <c r="V1302" s="5" t="s">
        <v>26</v>
      </c>
      <c r="W1302" s="5" t="s">
        <v>23</v>
      </c>
      <c r="X1302" s="4">
        <v>1934</v>
      </c>
      <c r="Y1302" s="18">
        <v>0.286821082</v>
      </c>
      <c r="Z1302" s="5" t="s">
        <v>28</v>
      </c>
      <c r="AA1302" s="3">
        <v>29</v>
      </c>
      <c r="AB1302" s="4">
        <v>1049</v>
      </c>
      <c r="AC1302" s="4">
        <v>2702.666667</v>
      </c>
      <c r="AD1302" s="4" t="str">
        <f t="shared" si="313"/>
        <v>Low Income</v>
      </c>
      <c r="AE1302" s="4">
        <v>7774</v>
      </c>
      <c r="AF1302" s="18">
        <v>0.208704537</v>
      </c>
      <c r="AG1302" s="3">
        <v>0</v>
      </c>
      <c r="AH1302" s="3">
        <v>58</v>
      </c>
      <c r="AI1302" s="2" t="str">
        <f t="shared" si="314"/>
        <v>High Risk</v>
      </c>
    </row>
    <row r="1303" spans="1:35" x14ac:dyDescent="0.25">
      <c r="A1303" s="6">
        <v>44402</v>
      </c>
      <c r="B1303" s="3">
        <v>51</v>
      </c>
      <c r="C1303" s="3" t="str">
        <f t="shared" si="300"/>
        <v>Senior</v>
      </c>
      <c r="D1303" s="4">
        <v>22753</v>
      </c>
      <c r="E1303" s="4">
        <f t="shared" si="301"/>
        <v>22753</v>
      </c>
      <c r="F1303" s="3">
        <v>606</v>
      </c>
      <c r="G1303" s="3">
        <f t="shared" si="302"/>
        <v>606</v>
      </c>
      <c r="H1303" s="3" t="str">
        <f t="shared" si="303"/>
        <v>Good</v>
      </c>
      <c r="I1303" s="5" t="s">
        <v>20</v>
      </c>
      <c r="J1303" s="2" t="str">
        <f t="shared" si="304"/>
        <v>Employed</v>
      </c>
      <c r="K1303" s="2" t="str">
        <f t="shared" si="305"/>
        <v>Employed</v>
      </c>
      <c r="L1303" s="2" t="str">
        <f t="shared" si="306"/>
        <v>Employed</v>
      </c>
      <c r="M1303" s="5" t="s">
        <v>21</v>
      </c>
      <c r="N1303" s="2" t="str">
        <f t="shared" si="307"/>
        <v>Master</v>
      </c>
      <c r="O1303" s="2" t="str">
        <f t="shared" si="308"/>
        <v>Master</v>
      </c>
      <c r="P1303" s="4">
        <v>37617</v>
      </c>
      <c r="Q1303" s="4">
        <f t="shared" si="309"/>
        <v>37617</v>
      </c>
      <c r="R1303" s="18">
        <f t="shared" si="310"/>
        <v>1.6532764910121742</v>
      </c>
      <c r="S1303" s="18" t="str">
        <f t="shared" si="311"/>
        <v>Aggressive Borrower</v>
      </c>
      <c r="T1303" s="3">
        <v>36</v>
      </c>
      <c r="U1303" s="3">
        <f t="shared" si="312"/>
        <v>36</v>
      </c>
      <c r="V1303" s="5" t="s">
        <v>22</v>
      </c>
      <c r="W1303" s="5" t="s">
        <v>27</v>
      </c>
      <c r="X1303" s="4">
        <v>845</v>
      </c>
      <c r="Y1303" s="18">
        <v>0.10443891199999999</v>
      </c>
      <c r="Z1303" s="5" t="s">
        <v>28</v>
      </c>
      <c r="AA1303" s="3">
        <v>20</v>
      </c>
      <c r="AB1303" s="4">
        <v>10293</v>
      </c>
      <c r="AC1303" s="4">
        <v>1896.083333</v>
      </c>
      <c r="AD1303" s="4" t="str">
        <f t="shared" si="313"/>
        <v>Low Income</v>
      </c>
      <c r="AE1303" s="4">
        <v>5093</v>
      </c>
      <c r="AF1303" s="18">
        <v>0.206309877</v>
      </c>
      <c r="AG1303" s="3">
        <v>0</v>
      </c>
      <c r="AH1303" s="3">
        <v>50</v>
      </c>
      <c r="AI1303" s="2" t="str">
        <f t="shared" si="314"/>
        <v>Medium Risk</v>
      </c>
    </row>
    <row r="1304" spans="1:35" x14ac:dyDescent="0.25">
      <c r="A1304" s="6">
        <v>44403</v>
      </c>
      <c r="B1304" s="3">
        <v>37</v>
      </c>
      <c r="C1304" s="3" t="str">
        <f t="shared" si="300"/>
        <v>Mid</v>
      </c>
      <c r="D1304" s="4">
        <v>52587</v>
      </c>
      <c r="E1304" s="4">
        <f t="shared" si="301"/>
        <v>52587</v>
      </c>
      <c r="F1304" s="3">
        <v>527</v>
      </c>
      <c r="G1304" s="3">
        <f t="shared" si="302"/>
        <v>527</v>
      </c>
      <c r="H1304" s="3" t="str">
        <f t="shared" si="303"/>
        <v>Fair</v>
      </c>
      <c r="I1304" s="5" t="s">
        <v>20</v>
      </c>
      <c r="J1304" s="2" t="str">
        <f t="shared" si="304"/>
        <v>Employed</v>
      </c>
      <c r="K1304" s="2" t="str">
        <f t="shared" si="305"/>
        <v>Employed</v>
      </c>
      <c r="L1304" s="2" t="str">
        <f t="shared" si="306"/>
        <v>Employed</v>
      </c>
      <c r="N1304" s="2" t="str">
        <f t="shared" si="307"/>
        <v/>
      </c>
      <c r="O1304" s="2" t="str">
        <f t="shared" si="308"/>
        <v>Bachelor</v>
      </c>
      <c r="P1304" s="4">
        <v>15855</v>
      </c>
      <c r="Q1304" s="4">
        <f t="shared" si="309"/>
        <v>15855</v>
      </c>
      <c r="R1304" s="18">
        <f t="shared" si="310"/>
        <v>0.30150037081407954</v>
      </c>
      <c r="S1304" s="18" t="str">
        <f t="shared" si="311"/>
        <v>Conservative Borrower</v>
      </c>
      <c r="T1304" s="3">
        <v>24</v>
      </c>
      <c r="U1304" s="3">
        <f t="shared" si="312"/>
        <v>24</v>
      </c>
      <c r="V1304" s="5" t="s">
        <v>26</v>
      </c>
      <c r="W1304" s="5" t="s">
        <v>34</v>
      </c>
      <c r="X1304" s="4">
        <v>455</v>
      </c>
      <c r="Y1304" s="18">
        <v>0.20879003900000001</v>
      </c>
      <c r="Z1304" s="5" t="s">
        <v>24</v>
      </c>
      <c r="AA1304" s="3">
        <v>25</v>
      </c>
      <c r="AB1304" s="4">
        <v>4113</v>
      </c>
      <c r="AC1304" s="4">
        <v>4382.25</v>
      </c>
      <c r="AD1304" s="4" t="str">
        <f t="shared" si="313"/>
        <v>Low Income</v>
      </c>
      <c r="AE1304" s="4">
        <v>57544</v>
      </c>
      <c r="AF1304" s="18">
        <v>0.242741755</v>
      </c>
      <c r="AG1304" s="3">
        <v>0</v>
      </c>
      <c r="AH1304" s="3">
        <v>49</v>
      </c>
      <c r="AI1304" s="2" t="str">
        <f t="shared" si="314"/>
        <v>Medium Risk</v>
      </c>
    </row>
    <row r="1305" spans="1:35" x14ac:dyDescent="0.25">
      <c r="A1305" s="6">
        <v>44404</v>
      </c>
      <c r="B1305" s="3">
        <v>30</v>
      </c>
      <c r="C1305" s="3" t="str">
        <f t="shared" si="300"/>
        <v>Mid</v>
      </c>
      <c r="D1305" s="4">
        <v>120004</v>
      </c>
      <c r="E1305" s="4">
        <f t="shared" si="301"/>
        <v>120004</v>
      </c>
      <c r="F1305" s="3">
        <v>634</v>
      </c>
      <c r="G1305" s="3">
        <f t="shared" si="302"/>
        <v>634</v>
      </c>
      <c r="H1305" s="3" t="str">
        <f t="shared" si="303"/>
        <v>Good</v>
      </c>
      <c r="I1305" s="5" t="s">
        <v>20</v>
      </c>
      <c r="J1305" s="2" t="str">
        <f t="shared" si="304"/>
        <v>Employed</v>
      </c>
      <c r="K1305" s="2" t="str">
        <f t="shared" si="305"/>
        <v>Employed</v>
      </c>
      <c r="L1305" s="2" t="str">
        <f t="shared" si="306"/>
        <v>Employed</v>
      </c>
      <c r="M1305" s="5" t="s">
        <v>41</v>
      </c>
      <c r="N1305" s="2" t="str">
        <f t="shared" si="307"/>
        <v>Doctorate</v>
      </c>
      <c r="O1305" s="2" t="str">
        <f t="shared" si="308"/>
        <v>Doctorate</v>
      </c>
      <c r="P1305" s="4">
        <v>18427</v>
      </c>
      <c r="Q1305" s="4">
        <f t="shared" si="309"/>
        <v>18427</v>
      </c>
      <c r="R1305" s="18">
        <f t="shared" si="310"/>
        <v>0.15355321489283691</v>
      </c>
      <c r="S1305" s="18" t="str">
        <f t="shared" si="311"/>
        <v>Conservative Borrower</v>
      </c>
      <c r="T1305" s="3">
        <v>24</v>
      </c>
      <c r="U1305" s="3">
        <f t="shared" si="312"/>
        <v>24</v>
      </c>
      <c r="V1305" s="5" t="s">
        <v>35</v>
      </c>
      <c r="W1305" s="5" t="s">
        <v>30</v>
      </c>
      <c r="X1305" s="4">
        <v>253</v>
      </c>
      <c r="Y1305" s="18">
        <v>0.13888698799999999</v>
      </c>
      <c r="Z1305" s="5" t="s">
        <v>31</v>
      </c>
      <c r="AA1305" s="3">
        <v>29</v>
      </c>
      <c r="AB1305" s="4">
        <v>6109</v>
      </c>
      <c r="AC1305" s="4">
        <v>10000.333329999999</v>
      </c>
      <c r="AD1305" s="4" t="str">
        <f t="shared" si="313"/>
        <v>Medium Income</v>
      </c>
      <c r="AE1305" s="4">
        <v>8998</v>
      </c>
      <c r="AF1305" s="18">
        <v>0.168918029</v>
      </c>
      <c r="AG1305" s="3">
        <v>1</v>
      </c>
      <c r="AH1305" s="3">
        <v>37.6</v>
      </c>
      <c r="AI1305" s="2" t="str">
        <f t="shared" si="314"/>
        <v>Low Risk</v>
      </c>
    </row>
    <row r="1306" spans="1:35" x14ac:dyDescent="0.25">
      <c r="A1306" s="6">
        <v>44405</v>
      </c>
      <c r="B1306" s="3">
        <v>46</v>
      </c>
      <c r="C1306" s="3" t="str">
        <f t="shared" si="300"/>
        <v>Senior</v>
      </c>
      <c r="D1306" s="4">
        <v>57727</v>
      </c>
      <c r="E1306" s="4">
        <f t="shared" si="301"/>
        <v>57727</v>
      </c>
      <c r="F1306" s="3">
        <v>664</v>
      </c>
      <c r="G1306" s="3">
        <f t="shared" si="302"/>
        <v>664</v>
      </c>
      <c r="H1306" s="3" t="str">
        <f t="shared" si="303"/>
        <v>Excellent</v>
      </c>
      <c r="J1306" s="2" t="str">
        <f t="shared" si="304"/>
        <v/>
      </c>
      <c r="K1306" s="2" t="str">
        <f t="shared" si="305"/>
        <v/>
      </c>
      <c r="L1306" s="2" t="str">
        <f t="shared" si="306"/>
        <v>Employed</v>
      </c>
      <c r="M1306" s="5" t="s">
        <v>29</v>
      </c>
      <c r="N1306" s="2" t="str">
        <f t="shared" si="307"/>
        <v>Bachelor</v>
      </c>
      <c r="O1306" s="2" t="str">
        <f t="shared" si="308"/>
        <v>Bachelor</v>
      </c>
      <c r="P1306" s="4">
        <v>10796</v>
      </c>
      <c r="Q1306" s="4">
        <f t="shared" si="309"/>
        <v>10796</v>
      </c>
      <c r="R1306" s="18">
        <f t="shared" si="310"/>
        <v>0.18701820638522701</v>
      </c>
      <c r="S1306" s="18" t="str">
        <f t="shared" si="311"/>
        <v>Conservative Borrower</v>
      </c>
      <c r="T1306" s="3">
        <v>60</v>
      </c>
      <c r="U1306" s="3">
        <f t="shared" si="312"/>
        <v>60</v>
      </c>
      <c r="V1306" s="5" t="s">
        <v>35</v>
      </c>
      <c r="W1306" s="5" t="s">
        <v>23</v>
      </c>
      <c r="X1306" s="4">
        <v>219</v>
      </c>
      <c r="Y1306" s="18">
        <v>8.6919059000000007E-2</v>
      </c>
      <c r="Z1306" s="5" t="s">
        <v>28</v>
      </c>
      <c r="AA1306" s="3">
        <v>11</v>
      </c>
      <c r="AB1306" s="4">
        <v>2448</v>
      </c>
      <c r="AC1306" s="4">
        <v>4810.5833329999996</v>
      </c>
      <c r="AD1306" s="4" t="str">
        <f t="shared" si="313"/>
        <v>Low Income</v>
      </c>
      <c r="AE1306" s="4">
        <v>57437</v>
      </c>
      <c r="AF1306" s="18">
        <v>0.18720921800000001</v>
      </c>
      <c r="AG1306" s="3">
        <v>1</v>
      </c>
      <c r="AH1306" s="3">
        <v>34.4</v>
      </c>
      <c r="AI1306" s="2" t="str">
        <f t="shared" si="314"/>
        <v>Low Risk</v>
      </c>
    </row>
    <row r="1307" spans="1:35" x14ac:dyDescent="0.25">
      <c r="A1307" s="6">
        <v>44406</v>
      </c>
      <c r="B1307" s="3">
        <v>29</v>
      </c>
      <c r="C1307" s="3" t="str">
        <f t="shared" si="300"/>
        <v>Mid</v>
      </c>
      <c r="D1307" s="4">
        <v>136716</v>
      </c>
      <c r="E1307" s="4">
        <f t="shared" si="301"/>
        <v>136716</v>
      </c>
      <c r="F1307" s="3">
        <v>531</v>
      </c>
      <c r="G1307" s="3">
        <f t="shared" si="302"/>
        <v>531</v>
      </c>
      <c r="H1307" s="3" t="str">
        <f t="shared" si="303"/>
        <v>Fair</v>
      </c>
      <c r="I1307" s="5" t="s">
        <v>20</v>
      </c>
      <c r="J1307" s="2" t="str">
        <f t="shared" si="304"/>
        <v>Employed</v>
      </c>
      <c r="K1307" s="2" t="str">
        <f t="shared" si="305"/>
        <v>Employed</v>
      </c>
      <c r="L1307" s="2" t="str">
        <f t="shared" si="306"/>
        <v>Employed</v>
      </c>
      <c r="M1307" s="5" t="s">
        <v>32</v>
      </c>
      <c r="N1307" s="2" t="str">
        <f t="shared" si="307"/>
        <v>High School</v>
      </c>
      <c r="O1307" s="2" t="str">
        <f t="shared" si="308"/>
        <v>High School</v>
      </c>
      <c r="P1307" s="4">
        <v>30354</v>
      </c>
      <c r="Q1307" s="4">
        <f t="shared" si="309"/>
        <v>30354</v>
      </c>
      <c r="R1307" s="18">
        <f t="shared" si="310"/>
        <v>0.2220222943912929</v>
      </c>
      <c r="S1307" s="18" t="str">
        <f t="shared" si="311"/>
        <v>Conservative Borrower</v>
      </c>
      <c r="T1307" s="3">
        <v>72</v>
      </c>
      <c r="U1307" s="3">
        <f t="shared" si="312"/>
        <v>72</v>
      </c>
      <c r="V1307" s="5" t="s">
        <v>22</v>
      </c>
      <c r="W1307" s="5" t="s">
        <v>27</v>
      </c>
      <c r="X1307" s="4">
        <v>683</v>
      </c>
      <c r="Y1307" s="18">
        <v>0.42180726499999999</v>
      </c>
      <c r="Z1307" s="5" t="s">
        <v>24</v>
      </c>
      <c r="AA1307" s="3">
        <v>28</v>
      </c>
      <c r="AB1307" s="4">
        <v>8833</v>
      </c>
      <c r="AC1307" s="4">
        <v>11393</v>
      </c>
      <c r="AD1307" s="4" t="str">
        <f t="shared" si="313"/>
        <v>Medium Income</v>
      </c>
      <c r="AE1307" s="4">
        <v>452024</v>
      </c>
      <c r="AF1307" s="18">
        <v>0.33396590799999998</v>
      </c>
      <c r="AG1307" s="3">
        <v>1</v>
      </c>
      <c r="AH1307" s="3">
        <v>40</v>
      </c>
      <c r="AI1307" s="2" t="str">
        <f t="shared" si="314"/>
        <v>Medium Risk</v>
      </c>
    </row>
    <row r="1308" spans="1:35" x14ac:dyDescent="0.25">
      <c r="A1308" s="6">
        <v>44407</v>
      </c>
      <c r="B1308" s="3">
        <v>40</v>
      </c>
      <c r="C1308" s="3" t="str">
        <f t="shared" si="300"/>
        <v>Senior</v>
      </c>
      <c r="D1308" s="4">
        <v>28883</v>
      </c>
      <c r="E1308" s="4">
        <f t="shared" si="301"/>
        <v>28883</v>
      </c>
      <c r="F1308" s="3">
        <v>548</v>
      </c>
      <c r="G1308" s="3">
        <f t="shared" si="302"/>
        <v>548</v>
      </c>
      <c r="H1308" s="3" t="str">
        <f t="shared" si="303"/>
        <v>Fair</v>
      </c>
      <c r="I1308" s="5" t="s">
        <v>20</v>
      </c>
      <c r="J1308" s="2" t="str">
        <f t="shared" si="304"/>
        <v>Employed</v>
      </c>
      <c r="K1308" s="2" t="str">
        <f t="shared" si="305"/>
        <v>Employed</v>
      </c>
      <c r="L1308" s="2" t="str">
        <f t="shared" si="306"/>
        <v>Employed</v>
      </c>
      <c r="M1308" s="5" t="s">
        <v>29</v>
      </c>
      <c r="N1308" s="2" t="str">
        <f t="shared" si="307"/>
        <v>Bachelor</v>
      </c>
      <c r="O1308" s="2" t="str">
        <f t="shared" si="308"/>
        <v>Bachelor</v>
      </c>
      <c r="P1308" s="4">
        <v>26152</v>
      </c>
      <c r="Q1308" s="4">
        <f t="shared" si="309"/>
        <v>26152</v>
      </c>
      <c r="R1308" s="18">
        <f t="shared" si="310"/>
        <v>0.90544611016861132</v>
      </c>
      <c r="S1308" s="18" t="str">
        <f t="shared" si="311"/>
        <v>Moderate Borrower</v>
      </c>
      <c r="T1308" s="3">
        <v>36</v>
      </c>
      <c r="U1308" s="3">
        <f t="shared" si="312"/>
        <v>36</v>
      </c>
      <c r="V1308" s="5" t="s">
        <v>22</v>
      </c>
      <c r="W1308" s="5" t="s">
        <v>23</v>
      </c>
      <c r="X1308" s="4">
        <v>223</v>
      </c>
      <c r="Y1308" s="18">
        <v>0.39138445799999999</v>
      </c>
      <c r="Z1308" s="5" t="s">
        <v>34</v>
      </c>
      <c r="AA1308" s="3">
        <v>28</v>
      </c>
      <c r="AB1308" s="4">
        <v>2300</v>
      </c>
      <c r="AC1308" s="4">
        <v>2406.916667</v>
      </c>
      <c r="AD1308" s="4" t="str">
        <f t="shared" si="313"/>
        <v>Low Income</v>
      </c>
      <c r="AE1308" s="4">
        <v>22681</v>
      </c>
      <c r="AF1308" s="18">
        <v>0.23477334899999999</v>
      </c>
      <c r="AG1308" s="3">
        <v>0</v>
      </c>
      <c r="AH1308" s="3">
        <v>68</v>
      </c>
      <c r="AI1308" s="2" t="str">
        <f t="shared" si="314"/>
        <v>High Risk</v>
      </c>
    </row>
    <row r="1309" spans="1:35" x14ac:dyDescent="0.25">
      <c r="A1309" s="6">
        <v>44408</v>
      </c>
      <c r="B1309" s="3">
        <v>39</v>
      </c>
      <c r="C1309" s="3" t="str">
        <f t="shared" si="300"/>
        <v>Mid</v>
      </c>
      <c r="D1309" s="4">
        <v>47578</v>
      </c>
      <c r="E1309" s="4">
        <f t="shared" si="301"/>
        <v>47578</v>
      </c>
      <c r="F1309" s="3">
        <v>490</v>
      </c>
      <c r="G1309" s="3">
        <f t="shared" si="302"/>
        <v>490</v>
      </c>
      <c r="H1309" s="3" t="str">
        <f t="shared" si="303"/>
        <v>Fair</v>
      </c>
      <c r="I1309" s="5" t="s">
        <v>33</v>
      </c>
      <c r="J1309" s="2" t="str">
        <f t="shared" si="304"/>
        <v>Self-Employed</v>
      </c>
      <c r="K1309" s="2" t="str">
        <f t="shared" si="305"/>
        <v>Self-Employed</v>
      </c>
      <c r="L1309" s="2" t="str">
        <f t="shared" si="306"/>
        <v>Self-Employed</v>
      </c>
      <c r="M1309" s="5" t="s">
        <v>32</v>
      </c>
      <c r="N1309" s="2" t="str">
        <f t="shared" si="307"/>
        <v>High School</v>
      </c>
      <c r="O1309" s="2" t="str">
        <f t="shared" si="308"/>
        <v>High School</v>
      </c>
      <c r="Q1309" s="4">
        <f t="shared" si="309"/>
        <v>24014.413793103449</v>
      </c>
      <c r="R1309" s="18">
        <f t="shared" si="310"/>
        <v>0.50473777361602945</v>
      </c>
      <c r="S1309" s="18" t="str">
        <f t="shared" si="311"/>
        <v>Moderate Borrower</v>
      </c>
      <c r="T1309" s="3">
        <v>60</v>
      </c>
      <c r="U1309" s="3">
        <f t="shared" si="312"/>
        <v>60</v>
      </c>
      <c r="V1309" s="5" t="s">
        <v>35</v>
      </c>
      <c r="W1309" s="5" t="s">
        <v>27</v>
      </c>
      <c r="X1309" s="4">
        <v>500</v>
      </c>
      <c r="Y1309" s="18">
        <v>0.24024922700000001</v>
      </c>
      <c r="Z1309" s="5" t="s">
        <v>34</v>
      </c>
      <c r="AA1309" s="3">
        <v>33</v>
      </c>
      <c r="AB1309" s="4">
        <v>3104</v>
      </c>
      <c r="AC1309" s="4">
        <v>3964.833333</v>
      </c>
      <c r="AD1309" s="4" t="str">
        <f t="shared" si="313"/>
        <v>Low Income</v>
      </c>
      <c r="AE1309" s="4">
        <v>162668</v>
      </c>
      <c r="AF1309" s="18">
        <v>0.30460155500000002</v>
      </c>
      <c r="AG1309" s="3">
        <v>0</v>
      </c>
      <c r="AH1309" s="3">
        <v>58</v>
      </c>
      <c r="AI1309" s="2" t="str">
        <f t="shared" si="314"/>
        <v>High Risk</v>
      </c>
    </row>
    <row r="1310" spans="1:35" x14ac:dyDescent="0.25">
      <c r="A1310" s="6">
        <v>44409</v>
      </c>
      <c r="B1310" s="3">
        <v>53</v>
      </c>
      <c r="C1310" s="3" t="str">
        <f t="shared" si="300"/>
        <v>Senior</v>
      </c>
      <c r="D1310" s="4">
        <v>49107</v>
      </c>
      <c r="E1310" s="4">
        <f t="shared" si="301"/>
        <v>49107</v>
      </c>
      <c r="F1310" s="3">
        <v>593</v>
      </c>
      <c r="G1310" s="3">
        <f t="shared" si="302"/>
        <v>593</v>
      </c>
      <c r="H1310" s="3" t="str">
        <f t="shared" si="303"/>
        <v>Good</v>
      </c>
      <c r="I1310" s="5" t="s">
        <v>45</v>
      </c>
      <c r="J1310" s="2" t="str">
        <f t="shared" si="304"/>
        <v>Unemployed</v>
      </c>
      <c r="K1310" s="2" t="str">
        <f t="shared" si="305"/>
        <v>Unemployed</v>
      </c>
      <c r="L1310" s="2" t="str">
        <f t="shared" si="306"/>
        <v>Unemployed</v>
      </c>
      <c r="M1310" s="5" t="s">
        <v>25</v>
      </c>
      <c r="N1310" s="2" t="str">
        <f t="shared" si="307"/>
        <v>Associate</v>
      </c>
      <c r="O1310" s="2" t="str">
        <f t="shared" si="308"/>
        <v>Associate</v>
      </c>
      <c r="P1310" s="4">
        <v>38781</v>
      </c>
      <c r="Q1310" s="4">
        <f t="shared" si="309"/>
        <v>38781</v>
      </c>
      <c r="R1310" s="18">
        <f t="shared" si="310"/>
        <v>0.78972447919848499</v>
      </c>
      <c r="S1310" s="18" t="str">
        <f t="shared" si="311"/>
        <v>Moderate Borrower</v>
      </c>
      <c r="T1310" s="3">
        <v>48</v>
      </c>
      <c r="U1310" s="3">
        <f t="shared" si="312"/>
        <v>48</v>
      </c>
      <c r="V1310" s="5" t="s">
        <v>22</v>
      </c>
      <c r="W1310" s="5" t="s">
        <v>30</v>
      </c>
      <c r="X1310" s="4">
        <v>217</v>
      </c>
      <c r="Y1310" s="18">
        <v>0.60489285199999998</v>
      </c>
      <c r="Z1310" s="5" t="s">
        <v>38</v>
      </c>
      <c r="AA1310" s="3">
        <v>25</v>
      </c>
      <c r="AB1310" s="4">
        <v>1127</v>
      </c>
      <c r="AC1310" s="4">
        <v>4092.25</v>
      </c>
      <c r="AD1310" s="4" t="str">
        <f t="shared" si="313"/>
        <v>Low Income</v>
      </c>
      <c r="AE1310" s="4">
        <v>7884</v>
      </c>
      <c r="AF1310" s="18">
        <v>0.26848535800000001</v>
      </c>
      <c r="AG1310" s="3">
        <v>0</v>
      </c>
      <c r="AH1310" s="3">
        <v>61</v>
      </c>
      <c r="AI1310" s="2" t="str">
        <f t="shared" si="314"/>
        <v>High Risk</v>
      </c>
    </row>
    <row r="1311" spans="1:35" x14ac:dyDescent="0.25">
      <c r="A1311" s="6">
        <v>44410</v>
      </c>
      <c r="B1311" s="3">
        <v>45</v>
      </c>
      <c r="C1311" s="3" t="str">
        <f t="shared" si="300"/>
        <v>Senior</v>
      </c>
      <c r="D1311" s="4">
        <v>76850</v>
      </c>
      <c r="E1311" s="4">
        <f t="shared" si="301"/>
        <v>76850</v>
      </c>
      <c r="F1311" s="3">
        <v>582</v>
      </c>
      <c r="G1311" s="3">
        <f t="shared" si="302"/>
        <v>582</v>
      </c>
      <c r="H1311" s="3" t="str">
        <f t="shared" si="303"/>
        <v>Good</v>
      </c>
      <c r="I1311" s="5" t="s">
        <v>20</v>
      </c>
      <c r="J1311" s="2" t="str">
        <f t="shared" si="304"/>
        <v>Employed</v>
      </c>
      <c r="K1311" s="2" t="str">
        <f t="shared" si="305"/>
        <v>Employed</v>
      </c>
      <c r="L1311" s="2" t="str">
        <f t="shared" si="306"/>
        <v>Employed</v>
      </c>
      <c r="M1311" s="5" t="s">
        <v>25</v>
      </c>
      <c r="N1311" s="2" t="str">
        <f t="shared" si="307"/>
        <v>Associate</v>
      </c>
      <c r="O1311" s="2" t="str">
        <f t="shared" si="308"/>
        <v>Associate</v>
      </c>
      <c r="Q1311" s="4">
        <f t="shared" si="309"/>
        <v>25386.350427350426</v>
      </c>
      <c r="R1311" s="18">
        <f t="shared" si="310"/>
        <v>0.33033637511191183</v>
      </c>
      <c r="S1311" s="18" t="str">
        <f t="shared" si="311"/>
        <v>Conservative Borrower</v>
      </c>
      <c r="T1311" s="3">
        <v>48</v>
      </c>
      <c r="U1311" s="3">
        <f t="shared" si="312"/>
        <v>48</v>
      </c>
      <c r="V1311" s="5" t="s">
        <v>26</v>
      </c>
      <c r="W1311" s="5" t="s">
        <v>30</v>
      </c>
      <c r="X1311" s="4">
        <v>416</v>
      </c>
      <c r="Y1311" s="18">
        <v>9.6057484999999998E-2</v>
      </c>
      <c r="Z1311" s="5" t="s">
        <v>24</v>
      </c>
      <c r="AA1311" s="3">
        <v>27</v>
      </c>
      <c r="AB1311" s="4">
        <v>4543</v>
      </c>
      <c r="AC1311" s="4">
        <v>6404.1666670000004</v>
      </c>
      <c r="AD1311" s="4" t="str">
        <f t="shared" si="313"/>
        <v>Medium Income</v>
      </c>
      <c r="AE1311" s="4">
        <v>109289</v>
      </c>
      <c r="AF1311" s="18">
        <v>0.17747199999999999</v>
      </c>
      <c r="AG1311" s="3">
        <v>1</v>
      </c>
      <c r="AH1311" s="3">
        <v>37.6</v>
      </c>
      <c r="AI1311" s="2" t="str">
        <f t="shared" si="314"/>
        <v>Low Risk</v>
      </c>
    </row>
    <row r="1312" spans="1:35" x14ac:dyDescent="0.25">
      <c r="A1312" s="6">
        <v>44411</v>
      </c>
      <c r="B1312" s="3">
        <v>39</v>
      </c>
      <c r="C1312" s="3" t="str">
        <f t="shared" si="300"/>
        <v>Mid</v>
      </c>
      <c r="E1312" s="4">
        <f t="shared" si="301"/>
        <v>73853.000004000001</v>
      </c>
      <c r="F1312" s="3">
        <v>505</v>
      </c>
      <c r="G1312" s="3">
        <f t="shared" si="302"/>
        <v>505</v>
      </c>
      <c r="H1312" s="3" t="str">
        <f t="shared" si="303"/>
        <v>Fair</v>
      </c>
      <c r="J1312" s="2" t="str">
        <f t="shared" si="304"/>
        <v/>
      </c>
      <c r="K1312" s="2" t="str">
        <f t="shared" si="305"/>
        <v/>
      </c>
      <c r="L1312" s="2" t="str">
        <f t="shared" si="306"/>
        <v>Employed</v>
      </c>
      <c r="M1312" s="5" t="s">
        <v>32</v>
      </c>
      <c r="N1312" s="2" t="str">
        <f t="shared" si="307"/>
        <v>High School</v>
      </c>
      <c r="O1312" s="2" t="str">
        <f t="shared" si="308"/>
        <v>High School</v>
      </c>
      <c r="P1312" s="4">
        <v>33788</v>
      </c>
      <c r="Q1312" s="4">
        <f t="shared" si="309"/>
        <v>33788</v>
      </c>
      <c r="R1312" s="18">
        <f t="shared" si="310"/>
        <v>0.45750341892908869</v>
      </c>
      <c r="S1312" s="18" t="str">
        <f t="shared" si="311"/>
        <v>Conservative Borrower</v>
      </c>
      <c r="U1312" s="3">
        <f t="shared" si="312"/>
        <v>53.77215189873418</v>
      </c>
      <c r="V1312" s="5" t="s">
        <v>26</v>
      </c>
      <c r="W1312" s="5" t="s">
        <v>27</v>
      </c>
      <c r="X1312" s="4">
        <v>365</v>
      </c>
      <c r="Y1312" s="18">
        <v>0.44951660799999998</v>
      </c>
      <c r="Z1312" s="5" t="s">
        <v>38</v>
      </c>
      <c r="AA1312" s="3">
        <v>27</v>
      </c>
      <c r="AB1312" s="4">
        <v>966</v>
      </c>
      <c r="AC1312" s="4">
        <v>6154.4166670000004</v>
      </c>
      <c r="AD1312" s="4" t="str">
        <f t="shared" si="313"/>
        <v>Medium Income</v>
      </c>
      <c r="AE1312" s="4">
        <v>3825</v>
      </c>
      <c r="AF1312" s="18">
        <v>0.22765486200000001</v>
      </c>
      <c r="AG1312" s="3">
        <v>0</v>
      </c>
      <c r="AH1312" s="3">
        <v>57</v>
      </c>
      <c r="AI1312" s="2" t="str">
        <f t="shared" si="314"/>
        <v>High Risk</v>
      </c>
    </row>
    <row r="1313" spans="1:35" x14ac:dyDescent="0.25">
      <c r="A1313" s="6">
        <v>44412</v>
      </c>
      <c r="B1313" s="3">
        <v>49</v>
      </c>
      <c r="C1313" s="3" t="str">
        <f t="shared" si="300"/>
        <v>Senior</v>
      </c>
      <c r="D1313" s="4">
        <v>95758</v>
      </c>
      <c r="E1313" s="4">
        <f t="shared" si="301"/>
        <v>95758</v>
      </c>
      <c r="F1313" s="3">
        <v>636</v>
      </c>
      <c r="G1313" s="3">
        <f t="shared" si="302"/>
        <v>636</v>
      </c>
      <c r="H1313" s="3" t="str">
        <f t="shared" si="303"/>
        <v>Good</v>
      </c>
      <c r="I1313" s="5" t="s">
        <v>20</v>
      </c>
      <c r="J1313" s="2" t="str">
        <f t="shared" si="304"/>
        <v>Employed</v>
      </c>
      <c r="K1313" s="2" t="str">
        <f t="shared" si="305"/>
        <v>Employed</v>
      </c>
      <c r="L1313" s="2" t="str">
        <f t="shared" si="306"/>
        <v>Employed</v>
      </c>
      <c r="M1313" s="5" t="s">
        <v>25</v>
      </c>
      <c r="N1313" s="2" t="str">
        <f t="shared" si="307"/>
        <v>Associate</v>
      </c>
      <c r="O1313" s="2" t="str">
        <f t="shared" si="308"/>
        <v>Associate</v>
      </c>
      <c r="P1313" s="4">
        <v>19467</v>
      </c>
      <c r="Q1313" s="4">
        <f t="shared" si="309"/>
        <v>19467</v>
      </c>
      <c r="R1313" s="18">
        <f t="shared" si="310"/>
        <v>0.20329371958478665</v>
      </c>
      <c r="S1313" s="18" t="str">
        <f t="shared" si="311"/>
        <v>Conservative Borrower</v>
      </c>
      <c r="T1313" s="3">
        <v>24</v>
      </c>
      <c r="U1313" s="3">
        <f t="shared" si="312"/>
        <v>24</v>
      </c>
      <c r="V1313" s="5" t="s">
        <v>22</v>
      </c>
      <c r="W1313" s="5" t="s">
        <v>30</v>
      </c>
      <c r="X1313" s="4">
        <v>390</v>
      </c>
      <c r="Y1313" s="18">
        <v>0.23192115899999999</v>
      </c>
      <c r="Z1313" s="5" t="s">
        <v>24</v>
      </c>
      <c r="AA1313" s="3">
        <v>28</v>
      </c>
      <c r="AB1313" s="4">
        <v>1901</v>
      </c>
      <c r="AC1313" s="4">
        <v>7979.8333329999996</v>
      </c>
      <c r="AD1313" s="4" t="str">
        <f t="shared" si="313"/>
        <v>Medium Income</v>
      </c>
      <c r="AE1313" s="4">
        <v>55153</v>
      </c>
      <c r="AF1313" s="18">
        <v>0.165014256</v>
      </c>
      <c r="AG1313" s="3">
        <v>1</v>
      </c>
      <c r="AH1313" s="3">
        <v>36</v>
      </c>
      <c r="AI1313" s="2" t="str">
        <f t="shared" si="314"/>
        <v>Low Risk</v>
      </c>
    </row>
    <row r="1314" spans="1:35" x14ac:dyDescent="0.25">
      <c r="A1314" s="6">
        <v>44413</v>
      </c>
      <c r="B1314" s="3">
        <v>56</v>
      </c>
      <c r="C1314" s="3" t="str">
        <f t="shared" si="300"/>
        <v>Senior</v>
      </c>
      <c r="D1314" s="4">
        <v>50032</v>
      </c>
      <c r="E1314" s="4">
        <f t="shared" si="301"/>
        <v>50032</v>
      </c>
      <c r="F1314" s="3">
        <v>628</v>
      </c>
      <c r="G1314" s="3">
        <f t="shared" si="302"/>
        <v>628</v>
      </c>
      <c r="H1314" s="3" t="str">
        <f t="shared" si="303"/>
        <v>Good</v>
      </c>
      <c r="I1314" s="5" t="s">
        <v>20</v>
      </c>
      <c r="J1314" s="2" t="str">
        <f t="shared" si="304"/>
        <v>Employed</v>
      </c>
      <c r="K1314" s="2" t="str">
        <f t="shared" si="305"/>
        <v>Employed</v>
      </c>
      <c r="L1314" s="2" t="str">
        <f t="shared" si="306"/>
        <v>Employed</v>
      </c>
      <c r="M1314" s="5" t="s">
        <v>25</v>
      </c>
      <c r="N1314" s="2" t="str">
        <f t="shared" si="307"/>
        <v>Associate</v>
      </c>
      <c r="O1314" s="2" t="str">
        <f t="shared" si="308"/>
        <v>Associate</v>
      </c>
      <c r="P1314" s="4">
        <v>12333</v>
      </c>
      <c r="Q1314" s="4">
        <f t="shared" si="309"/>
        <v>12333</v>
      </c>
      <c r="R1314" s="18">
        <f t="shared" si="310"/>
        <v>0.24650223856731693</v>
      </c>
      <c r="S1314" s="18" t="str">
        <f t="shared" si="311"/>
        <v>Conservative Borrower</v>
      </c>
      <c r="T1314" s="3">
        <v>24</v>
      </c>
      <c r="U1314" s="3">
        <f t="shared" si="312"/>
        <v>24</v>
      </c>
      <c r="V1314" s="5" t="s">
        <v>26</v>
      </c>
      <c r="W1314" s="5" t="s">
        <v>34</v>
      </c>
      <c r="X1314" s="4">
        <v>319</v>
      </c>
      <c r="Y1314" s="18">
        <v>0.39863214899999999</v>
      </c>
      <c r="Z1314" s="5" t="s">
        <v>28</v>
      </c>
      <c r="AA1314" s="3">
        <v>29</v>
      </c>
      <c r="AB1314" s="4">
        <v>2029</v>
      </c>
      <c r="AC1314" s="4">
        <v>4169.3333329999996</v>
      </c>
      <c r="AD1314" s="4" t="str">
        <f t="shared" si="313"/>
        <v>Low Income</v>
      </c>
      <c r="AE1314" s="4">
        <v>59956</v>
      </c>
      <c r="AF1314" s="18">
        <v>0.19418529600000001</v>
      </c>
      <c r="AG1314" s="3">
        <v>0</v>
      </c>
      <c r="AH1314" s="3">
        <v>49</v>
      </c>
      <c r="AI1314" s="2" t="str">
        <f t="shared" si="314"/>
        <v>Medium Risk</v>
      </c>
    </row>
    <row r="1315" spans="1:35" x14ac:dyDescent="0.25">
      <c r="A1315" s="6">
        <v>44414</v>
      </c>
      <c r="B1315" s="3">
        <v>46</v>
      </c>
      <c r="C1315" s="3" t="str">
        <f t="shared" si="300"/>
        <v>Senior</v>
      </c>
      <c r="D1315" s="4">
        <v>102604</v>
      </c>
      <c r="E1315" s="4">
        <f t="shared" si="301"/>
        <v>102604</v>
      </c>
      <c r="F1315" s="3">
        <v>597</v>
      </c>
      <c r="G1315" s="3">
        <f t="shared" si="302"/>
        <v>597</v>
      </c>
      <c r="H1315" s="3" t="str">
        <f t="shared" si="303"/>
        <v>Good</v>
      </c>
      <c r="I1315" s="5" t="s">
        <v>20</v>
      </c>
      <c r="J1315" s="2" t="str">
        <f t="shared" si="304"/>
        <v>Employed</v>
      </c>
      <c r="K1315" s="2" t="str">
        <f t="shared" si="305"/>
        <v>Employed</v>
      </c>
      <c r="L1315" s="2" t="str">
        <f t="shared" si="306"/>
        <v>Employed</v>
      </c>
      <c r="M1315" s="5" t="s">
        <v>32</v>
      </c>
      <c r="N1315" s="2" t="str">
        <f t="shared" si="307"/>
        <v>High School</v>
      </c>
      <c r="O1315" s="2" t="str">
        <f t="shared" si="308"/>
        <v>High School</v>
      </c>
      <c r="P1315" s="4">
        <v>28322</v>
      </c>
      <c r="Q1315" s="4">
        <f t="shared" si="309"/>
        <v>28322</v>
      </c>
      <c r="R1315" s="18">
        <f t="shared" si="310"/>
        <v>0.27603212350395695</v>
      </c>
      <c r="S1315" s="18" t="str">
        <f t="shared" si="311"/>
        <v>Conservative Borrower</v>
      </c>
      <c r="T1315" s="3">
        <v>84</v>
      </c>
      <c r="U1315" s="3">
        <f t="shared" si="312"/>
        <v>84</v>
      </c>
      <c r="V1315" s="5" t="s">
        <v>22</v>
      </c>
      <c r="W1315" s="5" t="s">
        <v>27</v>
      </c>
      <c r="X1315" s="4">
        <v>428</v>
      </c>
      <c r="Y1315" s="18">
        <v>9.3920686000000003E-2</v>
      </c>
      <c r="Z1315" s="5" t="s">
        <v>38</v>
      </c>
      <c r="AA1315" s="3">
        <v>23</v>
      </c>
      <c r="AB1315" s="4">
        <v>289</v>
      </c>
      <c r="AC1315" s="4">
        <v>8550.3333330000005</v>
      </c>
      <c r="AD1315" s="4" t="str">
        <f t="shared" si="313"/>
        <v>Medium Income</v>
      </c>
      <c r="AE1315" s="4">
        <v>5339</v>
      </c>
      <c r="AF1315" s="18">
        <v>0.227457257</v>
      </c>
      <c r="AG1315" s="3">
        <v>0</v>
      </c>
      <c r="AH1315" s="3">
        <v>51</v>
      </c>
      <c r="AI1315" s="2" t="str">
        <f t="shared" si="314"/>
        <v>Medium Risk</v>
      </c>
    </row>
    <row r="1316" spans="1:35" x14ac:dyDescent="0.25">
      <c r="A1316" s="6">
        <v>44415</v>
      </c>
      <c r="B1316" s="3">
        <v>40</v>
      </c>
      <c r="C1316" s="3" t="str">
        <f t="shared" si="300"/>
        <v>Senior</v>
      </c>
      <c r="D1316" s="4">
        <v>40805</v>
      </c>
      <c r="E1316" s="4">
        <f t="shared" si="301"/>
        <v>40805</v>
      </c>
      <c r="F1316" s="3">
        <v>566</v>
      </c>
      <c r="G1316" s="3">
        <f t="shared" si="302"/>
        <v>566</v>
      </c>
      <c r="H1316" s="3" t="str">
        <f t="shared" si="303"/>
        <v>Good</v>
      </c>
      <c r="I1316" s="5" t="s">
        <v>20</v>
      </c>
      <c r="J1316" s="2" t="str">
        <f t="shared" si="304"/>
        <v>Employed</v>
      </c>
      <c r="K1316" s="2" t="str">
        <f t="shared" si="305"/>
        <v>Employed</v>
      </c>
      <c r="L1316" s="2" t="str">
        <f t="shared" si="306"/>
        <v>Employed</v>
      </c>
      <c r="M1316" s="5" t="s">
        <v>32</v>
      </c>
      <c r="N1316" s="2" t="str">
        <f t="shared" si="307"/>
        <v>High School</v>
      </c>
      <c r="O1316" s="2" t="str">
        <f t="shared" si="308"/>
        <v>High School</v>
      </c>
      <c r="P1316" s="4">
        <v>14736</v>
      </c>
      <c r="Q1316" s="4">
        <f t="shared" si="309"/>
        <v>14736</v>
      </c>
      <c r="R1316" s="18">
        <f t="shared" si="310"/>
        <v>0.36113221418943758</v>
      </c>
      <c r="S1316" s="18" t="str">
        <f t="shared" si="311"/>
        <v>Conservative Borrower</v>
      </c>
      <c r="T1316" s="3">
        <v>36</v>
      </c>
      <c r="U1316" s="3">
        <f t="shared" si="312"/>
        <v>36</v>
      </c>
      <c r="V1316" s="5" t="s">
        <v>22</v>
      </c>
      <c r="W1316" s="5" t="s">
        <v>27</v>
      </c>
      <c r="X1316" s="4">
        <v>577</v>
      </c>
      <c r="Y1316" s="18">
        <v>0.166599199</v>
      </c>
      <c r="Z1316" s="5" t="s">
        <v>38</v>
      </c>
      <c r="AA1316" s="3">
        <v>23</v>
      </c>
      <c r="AB1316" s="4">
        <v>25026</v>
      </c>
      <c r="AC1316" s="4">
        <v>3400.416667</v>
      </c>
      <c r="AD1316" s="4" t="str">
        <f t="shared" si="313"/>
        <v>Low Income</v>
      </c>
      <c r="AE1316" s="4">
        <v>4200</v>
      </c>
      <c r="AF1316" s="18">
        <v>0.206598585</v>
      </c>
      <c r="AG1316" s="3">
        <v>0</v>
      </c>
      <c r="AH1316" s="3">
        <v>50</v>
      </c>
      <c r="AI1316" s="2" t="str">
        <f t="shared" si="314"/>
        <v>Medium Risk</v>
      </c>
    </row>
    <row r="1317" spans="1:35" x14ac:dyDescent="0.25">
      <c r="A1317" s="6">
        <v>44416</v>
      </c>
      <c r="B1317" s="3">
        <v>24</v>
      </c>
      <c r="C1317" s="3" t="str">
        <f t="shared" si="300"/>
        <v>Young</v>
      </c>
      <c r="D1317" s="4">
        <v>110035</v>
      </c>
      <c r="E1317" s="4">
        <f t="shared" si="301"/>
        <v>110035</v>
      </c>
      <c r="G1317" s="3">
        <f t="shared" si="302"/>
        <v>565.24120603015081</v>
      </c>
      <c r="H1317" s="3" t="str">
        <f t="shared" si="303"/>
        <v>Good</v>
      </c>
      <c r="I1317" s="5" t="s">
        <v>20</v>
      </c>
      <c r="J1317" s="2" t="str">
        <f t="shared" si="304"/>
        <v>Employed</v>
      </c>
      <c r="K1317" s="2" t="str">
        <f t="shared" si="305"/>
        <v>Employed</v>
      </c>
      <c r="L1317" s="2" t="str">
        <f t="shared" si="306"/>
        <v>Employed</v>
      </c>
      <c r="M1317" s="5" t="s">
        <v>29</v>
      </c>
      <c r="N1317" s="2" t="str">
        <f t="shared" si="307"/>
        <v>Bachelor</v>
      </c>
      <c r="O1317" s="2" t="str">
        <f t="shared" si="308"/>
        <v>Bachelor</v>
      </c>
      <c r="P1317" s="4">
        <v>29181</v>
      </c>
      <c r="Q1317" s="4">
        <f t="shared" si="309"/>
        <v>29181</v>
      </c>
      <c r="R1317" s="18">
        <f t="shared" si="310"/>
        <v>0.2651974371790794</v>
      </c>
      <c r="S1317" s="18" t="str">
        <f t="shared" si="311"/>
        <v>Conservative Borrower</v>
      </c>
      <c r="T1317" s="3">
        <v>24</v>
      </c>
      <c r="U1317" s="3">
        <f t="shared" si="312"/>
        <v>24</v>
      </c>
      <c r="V1317" s="5" t="s">
        <v>22</v>
      </c>
      <c r="W1317" s="5" t="s">
        <v>34</v>
      </c>
      <c r="X1317" s="4">
        <v>504</v>
      </c>
      <c r="Y1317" s="18">
        <v>0.124760256</v>
      </c>
      <c r="Z1317" s="5" t="s">
        <v>28</v>
      </c>
      <c r="AA1317" s="3">
        <v>23</v>
      </c>
      <c r="AB1317" s="4">
        <v>4628</v>
      </c>
      <c r="AC1317" s="4">
        <v>9169.5833330000005</v>
      </c>
      <c r="AD1317" s="4" t="str">
        <f t="shared" si="313"/>
        <v>Medium Income</v>
      </c>
      <c r="AE1317" s="4">
        <v>14454</v>
      </c>
      <c r="AF1317" s="18">
        <v>0.27313753699999999</v>
      </c>
      <c r="AG1317" s="3">
        <v>1</v>
      </c>
      <c r="AH1317" s="3">
        <v>39.200000000000003</v>
      </c>
      <c r="AI1317" s="2" t="str">
        <f t="shared" si="314"/>
        <v>Low Risk</v>
      </c>
    </row>
    <row r="1318" spans="1:35" x14ac:dyDescent="0.25">
      <c r="A1318" s="6">
        <v>44417</v>
      </c>
      <c r="B1318" s="3">
        <v>27</v>
      </c>
      <c r="C1318" s="3" t="str">
        <f t="shared" si="300"/>
        <v>Mid</v>
      </c>
      <c r="D1318" s="4">
        <v>121871</v>
      </c>
      <c r="E1318" s="4">
        <f t="shared" si="301"/>
        <v>121871</v>
      </c>
      <c r="F1318" s="3">
        <v>468</v>
      </c>
      <c r="G1318" s="3">
        <f t="shared" si="302"/>
        <v>468</v>
      </c>
      <c r="H1318" s="3" t="str">
        <f t="shared" si="303"/>
        <v>Fair</v>
      </c>
      <c r="J1318" s="2" t="str">
        <f t="shared" si="304"/>
        <v/>
      </c>
      <c r="K1318" s="2" t="str">
        <f t="shared" si="305"/>
        <v/>
      </c>
      <c r="L1318" s="2" t="str">
        <f t="shared" si="306"/>
        <v>Employed</v>
      </c>
      <c r="M1318" s="5" t="s">
        <v>25</v>
      </c>
      <c r="N1318" s="2" t="str">
        <f t="shared" si="307"/>
        <v>Associate</v>
      </c>
      <c r="O1318" s="2" t="str">
        <f t="shared" si="308"/>
        <v>Associate</v>
      </c>
      <c r="P1318" s="4">
        <v>17336</v>
      </c>
      <c r="Q1318" s="4">
        <f t="shared" si="309"/>
        <v>17336</v>
      </c>
      <c r="R1318" s="18">
        <f t="shared" si="310"/>
        <v>0.1422487712417228</v>
      </c>
      <c r="S1318" s="18" t="str">
        <f t="shared" si="311"/>
        <v>Conservative Borrower</v>
      </c>
      <c r="T1318" s="3">
        <v>24</v>
      </c>
      <c r="U1318" s="3">
        <f t="shared" si="312"/>
        <v>24</v>
      </c>
      <c r="V1318" s="5" t="s">
        <v>35</v>
      </c>
      <c r="W1318" s="5" t="s">
        <v>30</v>
      </c>
      <c r="X1318" s="4">
        <v>504</v>
      </c>
      <c r="Y1318" s="18">
        <v>0.51323463499999999</v>
      </c>
      <c r="Z1318" s="5" t="s">
        <v>31</v>
      </c>
      <c r="AA1318" s="3">
        <v>26</v>
      </c>
      <c r="AB1318" s="4">
        <v>8060</v>
      </c>
      <c r="AC1318" s="4">
        <v>10155.916670000001</v>
      </c>
      <c r="AD1318" s="4" t="str">
        <f t="shared" si="313"/>
        <v>Medium Income</v>
      </c>
      <c r="AE1318" s="4">
        <v>35874</v>
      </c>
      <c r="AF1318" s="18">
        <v>0.23805425599999999</v>
      </c>
      <c r="AG1318" s="3">
        <v>1</v>
      </c>
      <c r="AH1318" s="3">
        <v>48.8</v>
      </c>
      <c r="AI1318" s="2" t="str">
        <f t="shared" si="314"/>
        <v>Medium Risk</v>
      </c>
    </row>
    <row r="1319" spans="1:35" x14ac:dyDescent="0.25">
      <c r="A1319" s="6">
        <v>44418</v>
      </c>
      <c r="B1319" s="3">
        <v>36</v>
      </c>
      <c r="C1319" s="3" t="str">
        <f t="shared" si="300"/>
        <v>Mid</v>
      </c>
      <c r="D1319" s="4">
        <v>48565</v>
      </c>
      <c r="E1319" s="4">
        <f t="shared" si="301"/>
        <v>48565</v>
      </c>
      <c r="F1319" s="3">
        <v>629</v>
      </c>
      <c r="G1319" s="3">
        <f t="shared" si="302"/>
        <v>629</v>
      </c>
      <c r="H1319" s="3" t="str">
        <f t="shared" si="303"/>
        <v>Good</v>
      </c>
      <c r="I1319" s="5" t="s">
        <v>20</v>
      </c>
      <c r="J1319" s="2" t="str">
        <f t="shared" si="304"/>
        <v>Employed</v>
      </c>
      <c r="K1319" s="2" t="str">
        <f t="shared" si="305"/>
        <v>Employed</v>
      </c>
      <c r="L1319" s="2" t="str">
        <f t="shared" si="306"/>
        <v>Employed</v>
      </c>
      <c r="N1319" s="2" t="str">
        <f t="shared" si="307"/>
        <v/>
      </c>
      <c r="O1319" s="2" t="str">
        <f t="shared" si="308"/>
        <v>Bachelor</v>
      </c>
      <c r="P1319" s="4">
        <v>20588</v>
      </c>
      <c r="Q1319" s="4">
        <f t="shared" si="309"/>
        <v>20588</v>
      </c>
      <c r="R1319" s="18">
        <f t="shared" si="310"/>
        <v>0.42392669618037682</v>
      </c>
      <c r="S1319" s="18" t="str">
        <f t="shared" si="311"/>
        <v>Conservative Borrower</v>
      </c>
      <c r="T1319" s="3">
        <v>48</v>
      </c>
      <c r="U1319" s="3">
        <f t="shared" si="312"/>
        <v>48</v>
      </c>
      <c r="V1319" s="5" t="s">
        <v>44</v>
      </c>
      <c r="W1319" s="5" t="s">
        <v>23</v>
      </c>
      <c r="X1319" s="4">
        <v>644</v>
      </c>
      <c r="Y1319" s="18">
        <v>0.38910955699999999</v>
      </c>
      <c r="Z1319" s="5" t="s">
        <v>31</v>
      </c>
      <c r="AA1319" s="3">
        <v>22</v>
      </c>
      <c r="AB1319" s="4">
        <v>835</v>
      </c>
      <c r="AC1319" s="4">
        <v>4047.083333</v>
      </c>
      <c r="AD1319" s="4" t="str">
        <f t="shared" si="313"/>
        <v>Low Income</v>
      </c>
      <c r="AE1319" s="4">
        <v>10558</v>
      </c>
      <c r="AF1319" s="18">
        <v>0.20106299899999999</v>
      </c>
      <c r="AG1319" s="3">
        <v>0</v>
      </c>
      <c r="AH1319" s="3">
        <v>53</v>
      </c>
      <c r="AI1319" s="2" t="str">
        <f t="shared" si="314"/>
        <v>Medium Risk</v>
      </c>
    </row>
    <row r="1320" spans="1:35" x14ac:dyDescent="0.25">
      <c r="A1320" s="6">
        <v>44419</v>
      </c>
      <c r="B1320" s="3">
        <v>32</v>
      </c>
      <c r="C1320" s="3" t="str">
        <f t="shared" si="300"/>
        <v>Mid</v>
      </c>
      <c r="E1320" s="4">
        <f t="shared" si="301"/>
        <v>39788.000004000001</v>
      </c>
      <c r="F1320" s="3">
        <v>599</v>
      </c>
      <c r="G1320" s="3">
        <f t="shared" si="302"/>
        <v>599</v>
      </c>
      <c r="H1320" s="3" t="str">
        <f t="shared" si="303"/>
        <v>Good</v>
      </c>
      <c r="J1320" s="2" t="str">
        <f t="shared" si="304"/>
        <v/>
      </c>
      <c r="K1320" s="2" t="str">
        <f t="shared" si="305"/>
        <v/>
      </c>
      <c r="L1320" s="2" t="str">
        <f t="shared" si="306"/>
        <v>Employed</v>
      </c>
      <c r="M1320" s="5" t="s">
        <v>21</v>
      </c>
      <c r="N1320" s="2" t="str">
        <f t="shared" si="307"/>
        <v>Master</v>
      </c>
      <c r="O1320" s="2" t="str">
        <f t="shared" si="308"/>
        <v>Master</v>
      </c>
      <c r="P1320" s="4">
        <v>10568</v>
      </c>
      <c r="Q1320" s="4">
        <f t="shared" si="309"/>
        <v>10568</v>
      </c>
      <c r="R1320" s="18">
        <f t="shared" si="310"/>
        <v>0.26560772089417839</v>
      </c>
      <c r="S1320" s="18" t="str">
        <f t="shared" si="311"/>
        <v>Conservative Borrower</v>
      </c>
      <c r="U1320" s="3">
        <f t="shared" si="312"/>
        <v>53.057851239669418</v>
      </c>
      <c r="V1320" s="5" t="s">
        <v>22</v>
      </c>
      <c r="W1320" s="5" t="s">
        <v>30</v>
      </c>
      <c r="X1320" s="4">
        <v>441</v>
      </c>
      <c r="Y1320" s="18">
        <v>0.48279451299999998</v>
      </c>
      <c r="Z1320" s="5" t="s">
        <v>31</v>
      </c>
      <c r="AA1320" s="3">
        <v>26</v>
      </c>
      <c r="AB1320" s="4">
        <v>1733</v>
      </c>
      <c r="AC1320" s="4">
        <v>3315.666667</v>
      </c>
      <c r="AD1320" s="4" t="str">
        <f t="shared" si="313"/>
        <v>Low Income</v>
      </c>
      <c r="AE1320" s="4">
        <v>6232</v>
      </c>
      <c r="AF1320" s="18">
        <v>0.20402267599999999</v>
      </c>
      <c r="AG1320" s="3">
        <v>0</v>
      </c>
      <c r="AH1320" s="3">
        <v>63</v>
      </c>
      <c r="AI1320" s="2" t="str">
        <f t="shared" si="314"/>
        <v>High Risk</v>
      </c>
    </row>
    <row r="1321" spans="1:35" x14ac:dyDescent="0.25">
      <c r="A1321" s="6">
        <v>44420</v>
      </c>
      <c r="B1321" s="3">
        <v>37</v>
      </c>
      <c r="C1321" s="3" t="str">
        <f t="shared" si="300"/>
        <v>Mid</v>
      </c>
      <c r="D1321" s="4">
        <v>57913</v>
      </c>
      <c r="E1321" s="4">
        <f t="shared" si="301"/>
        <v>57913</v>
      </c>
      <c r="F1321" s="3">
        <v>568</v>
      </c>
      <c r="G1321" s="3">
        <f t="shared" si="302"/>
        <v>568</v>
      </c>
      <c r="H1321" s="3" t="str">
        <f t="shared" si="303"/>
        <v>Good</v>
      </c>
      <c r="I1321" s="5" t="s">
        <v>20</v>
      </c>
      <c r="J1321" s="2" t="str">
        <f t="shared" si="304"/>
        <v>Employed</v>
      </c>
      <c r="K1321" s="2" t="str">
        <f t="shared" si="305"/>
        <v>Employed</v>
      </c>
      <c r="L1321" s="2" t="str">
        <f t="shared" si="306"/>
        <v>Employed</v>
      </c>
      <c r="M1321" s="5" t="s">
        <v>29</v>
      </c>
      <c r="N1321" s="2" t="str">
        <f t="shared" si="307"/>
        <v>Bachelor</v>
      </c>
      <c r="O1321" s="2" t="str">
        <f t="shared" si="308"/>
        <v>Bachelor</v>
      </c>
      <c r="P1321" s="4">
        <v>18393</v>
      </c>
      <c r="Q1321" s="4">
        <f t="shared" si="309"/>
        <v>18393</v>
      </c>
      <c r="R1321" s="18">
        <f t="shared" si="310"/>
        <v>0.31759708528309705</v>
      </c>
      <c r="S1321" s="18" t="str">
        <f t="shared" si="311"/>
        <v>Conservative Borrower</v>
      </c>
      <c r="T1321" s="3">
        <v>12</v>
      </c>
      <c r="U1321" s="3">
        <f t="shared" si="312"/>
        <v>12</v>
      </c>
      <c r="V1321" s="5" t="s">
        <v>22</v>
      </c>
      <c r="W1321" s="5" t="s">
        <v>27</v>
      </c>
      <c r="X1321" s="4">
        <v>460</v>
      </c>
      <c r="Y1321" s="18">
        <v>0.29627641500000002</v>
      </c>
      <c r="Z1321" s="5" t="s">
        <v>28</v>
      </c>
      <c r="AA1321" s="3">
        <v>22</v>
      </c>
      <c r="AB1321" s="4">
        <v>1211</v>
      </c>
      <c r="AC1321" s="4">
        <v>4826.0833329999996</v>
      </c>
      <c r="AD1321" s="4" t="str">
        <f t="shared" si="313"/>
        <v>Low Income</v>
      </c>
      <c r="AE1321" s="4">
        <v>19369</v>
      </c>
      <c r="AF1321" s="18">
        <v>0.19298204499999999</v>
      </c>
      <c r="AG1321" s="3">
        <v>0</v>
      </c>
      <c r="AH1321" s="3">
        <v>69</v>
      </c>
      <c r="AI1321" s="2" t="str">
        <f t="shared" si="314"/>
        <v>High Risk</v>
      </c>
    </row>
    <row r="1322" spans="1:35" x14ac:dyDescent="0.25">
      <c r="A1322" s="6">
        <v>44421</v>
      </c>
      <c r="B1322" s="3">
        <v>40</v>
      </c>
      <c r="C1322" s="3" t="str">
        <f t="shared" si="300"/>
        <v>Senior</v>
      </c>
      <c r="D1322" s="4">
        <v>77186</v>
      </c>
      <c r="E1322" s="4">
        <f t="shared" si="301"/>
        <v>77186</v>
      </c>
      <c r="F1322" s="3">
        <v>545</v>
      </c>
      <c r="G1322" s="3">
        <f t="shared" si="302"/>
        <v>545</v>
      </c>
      <c r="H1322" s="3" t="str">
        <f t="shared" si="303"/>
        <v>Fair</v>
      </c>
      <c r="I1322" s="5" t="s">
        <v>20</v>
      </c>
      <c r="J1322" s="2" t="str">
        <f t="shared" si="304"/>
        <v>Employed</v>
      </c>
      <c r="K1322" s="2" t="str">
        <f t="shared" si="305"/>
        <v>Employed</v>
      </c>
      <c r="L1322" s="2" t="str">
        <f t="shared" si="306"/>
        <v>Employed</v>
      </c>
      <c r="M1322" s="5" t="s">
        <v>25</v>
      </c>
      <c r="N1322" s="2" t="str">
        <f t="shared" si="307"/>
        <v>Associate</v>
      </c>
      <c r="O1322" s="2" t="str">
        <f t="shared" si="308"/>
        <v>Associate</v>
      </c>
      <c r="P1322" s="4">
        <v>17131</v>
      </c>
      <c r="Q1322" s="4">
        <f t="shared" si="309"/>
        <v>17131</v>
      </c>
      <c r="R1322" s="18">
        <f t="shared" si="310"/>
        <v>0.22194439406109917</v>
      </c>
      <c r="S1322" s="18" t="str">
        <f t="shared" si="311"/>
        <v>Conservative Borrower</v>
      </c>
      <c r="T1322" s="3">
        <v>48</v>
      </c>
      <c r="U1322" s="3">
        <f t="shared" si="312"/>
        <v>48</v>
      </c>
      <c r="V1322" s="5" t="s">
        <v>22</v>
      </c>
      <c r="W1322" s="5" t="s">
        <v>27</v>
      </c>
      <c r="X1322" s="4">
        <v>542</v>
      </c>
      <c r="Y1322" s="18">
        <v>0.36498450999999998</v>
      </c>
      <c r="Z1322" s="5" t="s">
        <v>24</v>
      </c>
      <c r="AA1322" s="3">
        <v>25</v>
      </c>
      <c r="AB1322" s="4">
        <v>2979</v>
      </c>
      <c r="AC1322" s="4">
        <v>6432.1666670000004</v>
      </c>
      <c r="AD1322" s="4" t="str">
        <f t="shared" si="313"/>
        <v>Medium Income</v>
      </c>
      <c r="AE1322" s="4">
        <v>35807</v>
      </c>
      <c r="AF1322" s="18">
        <v>0.26309982500000001</v>
      </c>
      <c r="AG1322" s="3">
        <v>0</v>
      </c>
      <c r="AH1322" s="3">
        <v>54</v>
      </c>
      <c r="AI1322" s="2" t="str">
        <f t="shared" si="314"/>
        <v>Medium Risk</v>
      </c>
    </row>
    <row r="1323" spans="1:35" x14ac:dyDescent="0.25">
      <c r="A1323" s="6">
        <v>44422</v>
      </c>
      <c r="B1323" s="3">
        <v>46</v>
      </c>
      <c r="C1323" s="3" t="str">
        <f t="shared" si="300"/>
        <v>Senior</v>
      </c>
      <c r="D1323" s="4">
        <v>23525</v>
      </c>
      <c r="E1323" s="4">
        <f t="shared" si="301"/>
        <v>23525</v>
      </c>
      <c r="F1323" s="3">
        <v>640</v>
      </c>
      <c r="G1323" s="3">
        <f t="shared" si="302"/>
        <v>640</v>
      </c>
      <c r="H1323" s="3" t="str">
        <f t="shared" si="303"/>
        <v>Good</v>
      </c>
      <c r="I1323" s="5" t="s">
        <v>20</v>
      </c>
      <c r="J1323" s="2" t="str">
        <f t="shared" si="304"/>
        <v>Employed</v>
      </c>
      <c r="K1323" s="2" t="str">
        <f t="shared" si="305"/>
        <v>Employed</v>
      </c>
      <c r="L1323" s="2" t="str">
        <f t="shared" si="306"/>
        <v>Employed</v>
      </c>
      <c r="N1323" s="2" t="str">
        <f t="shared" si="307"/>
        <v/>
      </c>
      <c r="O1323" s="2" t="str">
        <f t="shared" si="308"/>
        <v>Bachelor</v>
      </c>
      <c r="P1323" s="4">
        <v>42191</v>
      </c>
      <c r="Q1323" s="4">
        <f t="shared" si="309"/>
        <v>42191</v>
      </c>
      <c r="R1323" s="18">
        <f t="shared" si="310"/>
        <v>1.7934537725823592</v>
      </c>
      <c r="S1323" s="18" t="str">
        <f t="shared" si="311"/>
        <v>Aggressive Borrower</v>
      </c>
      <c r="T1323" s="3">
        <v>60</v>
      </c>
      <c r="U1323" s="3">
        <f t="shared" si="312"/>
        <v>60</v>
      </c>
      <c r="V1323" s="5" t="s">
        <v>22</v>
      </c>
      <c r="W1323" s="5" t="s">
        <v>23</v>
      </c>
      <c r="X1323" s="4">
        <v>639</v>
      </c>
      <c r="Y1323" s="18">
        <v>9.0289432000000003E-2</v>
      </c>
      <c r="Z1323" s="5" t="s">
        <v>31</v>
      </c>
      <c r="AA1323" s="3">
        <v>24</v>
      </c>
      <c r="AB1323" s="4">
        <v>2973</v>
      </c>
      <c r="AC1323" s="4">
        <v>1960.416667</v>
      </c>
      <c r="AD1323" s="4" t="str">
        <f t="shared" si="313"/>
        <v>Low Income</v>
      </c>
      <c r="AE1323" s="4">
        <v>20515</v>
      </c>
      <c r="AF1323" s="18">
        <v>0.21290208499999999</v>
      </c>
      <c r="AG1323" s="3">
        <v>0</v>
      </c>
      <c r="AH1323" s="3">
        <v>49</v>
      </c>
      <c r="AI1323" s="2" t="str">
        <f t="shared" si="314"/>
        <v>Medium Risk</v>
      </c>
    </row>
    <row r="1324" spans="1:35" x14ac:dyDescent="0.25">
      <c r="A1324" s="6">
        <v>44423</v>
      </c>
      <c r="B1324" s="3">
        <v>39</v>
      </c>
      <c r="C1324" s="3" t="str">
        <f t="shared" si="300"/>
        <v>Mid</v>
      </c>
      <c r="D1324" s="4">
        <v>38020</v>
      </c>
      <c r="E1324" s="4">
        <f t="shared" si="301"/>
        <v>38020</v>
      </c>
      <c r="F1324" s="3">
        <v>616</v>
      </c>
      <c r="G1324" s="3">
        <f t="shared" si="302"/>
        <v>616</v>
      </c>
      <c r="H1324" s="3" t="str">
        <f t="shared" si="303"/>
        <v>Good</v>
      </c>
      <c r="J1324" s="2" t="str">
        <f t="shared" si="304"/>
        <v/>
      </c>
      <c r="K1324" s="2" t="str">
        <f t="shared" si="305"/>
        <v/>
      </c>
      <c r="L1324" s="2" t="str">
        <f t="shared" si="306"/>
        <v>Employed</v>
      </c>
      <c r="M1324" s="5" t="s">
        <v>32</v>
      </c>
      <c r="N1324" s="2" t="str">
        <f t="shared" si="307"/>
        <v>High School</v>
      </c>
      <c r="O1324" s="2" t="str">
        <f t="shared" si="308"/>
        <v>High School</v>
      </c>
      <c r="P1324" s="4">
        <v>13552</v>
      </c>
      <c r="Q1324" s="4">
        <f t="shared" si="309"/>
        <v>13552</v>
      </c>
      <c r="R1324" s="18">
        <f t="shared" si="310"/>
        <v>0.35644397685428719</v>
      </c>
      <c r="S1324" s="18" t="str">
        <f t="shared" si="311"/>
        <v>Conservative Borrower</v>
      </c>
      <c r="T1324" s="3">
        <v>48</v>
      </c>
      <c r="U1324" s="3">
        <f t="shared" si="312"/>
        <v>48</v>
      </c>
      <c r="V1324" s="5" t="s">
        <v>22</v>
      </c>
      <c r="W1324" s="5" t="s">
        <v>27</v>
      </c>
      <c r="X1324" s="4">
        <v>396</v>
      </c>
      <c r="Y1324" s="18">
        <v>0.41266109299999998</v>
      </c>
      <c r="Z1324" s="5" t="s">
        <v>38</v>
      </c>
      <c r="AA1324" s="3">
        <v>36</v>
      </c>
      <c r="AB1324" s="4">
        <v>3103</v>
      </c>
      <c r="AC1324" s="4">
        <v>3168.333333</v>
      </c>
      <c r="AD1324" s="4" t="str">
        <f t="shared" si="313"/>
        <v>Low Income</v>
      </c>
      <c r="AE1324" s="4">
        <v>3609</v>
      </c>
      <c r="AF1324" s="18">
        <v>0.21095326</v>
      </c>
      <c r="AG1324" s="3">
        <v>0</v>
      </c>
      <c r="AH1324" s="3">
        <v>54</v>
      </c>
      <c r="AI1324" s="2" t="str">
        <f t="shared" si="314"/>
        <v>Medium Risk</v>
      </c>
    </row>
    <row r="1325" spans="1:35" x14ac:dyDescent="0.25">
      <c r="A1325" s="6">
        <v>44424</v>
      </c>
      <c r="B1325" s="3">
        <v>45</v>
      </c>
      <c r="C1325" s="3" t="str">
        <f t="shared" si="300"/>
        <v>Senior</v>
      </c>
      <c r="D1325" s="4">
        <v>76848</v>
      </c>
      <c r="E1325" s="4">
        <f t="shared" si="301"/>
        <v>76848</v>
      </c>
      <c r="F1325" s="3">
        <v>564</v>
      </c>
      <c r="G1325" s="3">
        <f t="shared" si="302"/>
        <v>564</v>
      </c>
      <c r="H1325" s="3" t="str">
        <f t="shared" si="303"/>
        <v>Good</v>
      </c>
      <c r="I1325" s="5" t="s">
        <v>33</v>
      </c>
      <c r="J1325" s="2" t="str">
        <f t="shared" si="304"/>
        <v>Self-Employed</v>
      </c>
      <c r="K1325" s="2" t="str">
        <f t="shared" si="305"/>
        <v>Self-Employed</v>
      </c>
      <c r="L1325" s="2" t="str">
        <f t="shared" si="306"/>
        <v>Self-Employed</v>
      </c>
      <c r="M1325" s="5" t="s">
        <v>29</v>
      </c>
      <c r="N1325" s="2" t="str">
        <f t="shared" si="307"/>
        <v>Bachelor</v>
      </c>
      <c r="O1325" s="2" t="str">
        <f t="shared" si="308"/>
        <v>Bachelor</v>
      </c>
      <c r="P1325" s="4">
        <v>41545</v>
      </c>
      <c r="Q1325" s="4">
        <f t="shared" si="309"/>
        <v>41545</v>
      </c>
      <c r="R1325" s="18">
        <f t="shared" si="310"/>
        <v>0.54061263793462422</v>
      </c>
      <c r="S1325" s="18" t="str">
        <f t="shared" si="311"/>
        <v>Moderate Borrower</v>
      </c>
      <c r="T1325" s="3">
        <v>60</v>
      </c>
      <c r="U1325" s="3">
        <f t="shared" si="312"/>
        <v>60</v>
      </c>
      <c r="V1325" s="5" t="s">
        <v>22</v>
      </c>
      <c r="W1325" s="5" t="s">
        <v>27</v>
      </c>
      <c r="X1325" s="4">
        <v>1431</v>
      </c>
      <c r="Y1325" s="18">
        <v>0.443019946</v>
      </c>
      <c r="Z1325" s="5" t="s">
        <v>28</v>
      </c>
      <c r="AA1325" s="3">
        <v>24</v>
      </c>
      <c r="AB1325" s="4">
        <v>3869</v>
      </c>
      <c r="AC1325" s="4">
        <v>6404</v>
      </c>
      <c r="AD1325" s="4" t="str">
        <f t="shared" si="313"/>
        <v>Medium Income</v>
      </c>
      <c r="AE1325" s="4">
        <v>214606</v>
      </c>
      <c r="AF1325" s="18">
        <v>0.30690663499999998</v>
      </c>
      <c r="AG1325" s="3">
        <v>0</v>
      </c>
      <c r="AH1325" s="3">
        <v>55</v>
      </c>
      <c r="AI1325" s="2" t="str">
        <f t="shared" si="314"/>
        <v>High Risk</v>
      </c>
    </row>
    <row r="1326" spans="1:35" x14ac:dyDescent="0.25">
      <c r="A1326" s="6">
        <v>44425</v>
      </c>
      <c r="B1326" s="3">
        <v>40</v>
      </c>
      <c r="C1326" s="3" t="str">
        <f t="shared" si="300"/>
        <v>Senior</v>
      </c>
      <c r="D1326" s="4">
        <v>15000</v>
      </c>
      <c r="E1326" s="4">
        <f t="shared" si="301"/>
        <v>15000</v>
      </c>
      <c r="F1326" s="3">
        <v>559</v>
      </c>
      <c r="G1326" s="3">
        <f t="shared" si="302"/>
        <v>559</v>
      </c>
      <c r="H1326" s="3" t="str">
        <f t="shared" si="303"/>
        <v>Good</v>
      </c>
      <c r="I1326" s="5" t="s">
        <v>20</v>
      </c>
      <c r="J1326" s="2" t="str">
        <f t="shared" si="304"/>
        <v>Employed</v>
      </c>
      <c r="K1326" s="2" t="str">
        <f t="shared" si="305"/>
        <v>Employed</v>
      </c>
      <c r="L1326" s="2" t="str">
        <f t="shared" si="306"/>
        <v>Employed</v>
      </c>
      <c r="M1326" s="5" t="s">
        <v>25</v>
      </c>
      <c r="N1326" s="2" t="str">
        <f t="shared" si="307"/>
        <v>Associate</v>
      </c>
      <c r="O1326" s="2" t="str">
        <f t="shared" si="308"/>
        <v>Associate</v>
      </c>
      <c r="P1326" s="4">
        <v>28045</v>
      </c>
      <c r="Q1326" s="4">
        <f t="shared" si="309"/>
        <v>28045</v>
      </c>
      <c r="R1326" s="18">
        <f t="shared" si="310"/>
        <v>1.8696666666666666</v>
      </c>
      <c r="S1326" s="18" t="str">
        <f t="shared" si="311"/>
        <v>Aggressive Borrower</v>
      </c>
      <c r="T1326" s="3">
        <v>36</v>
      </c>
      <c r="U1326" s="3">
        <f t="shared" si="312"/>
        <v>36</v>
      </c>
      <c r="V1326" s="5" t="s">
        <v>35</v>
      </c>
      <c r="W1326" s="5" t="s">
        <v>30</v>
      </c>
      <c r="X1326" s="4">
        <v>527</v>
      </c>
      <c r="Y1326" s="18">
        <v>0.14883866900000001</v>
      </c>
      <c r="Z1326" s="5" t="s">
        <v>24</v>
      </c>
      <c r="AA1326" s="3">
        <v>16</v>
      </c>
      <c r="AB1326" s="4">
        <v>3339</v>
      </c>
      <c r="AC1326" s="4">
        <v>1250</v>
      </c>
      <c r="AD1326" s="4" t="str">
        <f t="shared" si="313"/>
        <v>Low Income</v>
      </c>
      <c r="AE1326" s="4">
        <v>6346</v>
      </c>
      <c r="AF1326" s="18">
        <v>0.208150161</v>
      </c>
      <c r="AG1326" s="3">
        <v>0</v>
      </c>
      <c r="AH1326" s="3">
        <v>55</v>
      </c>
      <c r="AI1326" s="2" t="str">
        <f t="shared" si="314"/>
        <v>High Risk</v>
      </c>
    </row>
    <row r="1327" spans="1:35" x14ac:dyDescent="0.25">
      <c r="A1327" s="6">
        <v>44426</v>
      </c>
      <c r="B1327" s="3">
        <v>18</v>
      </c>
      <c r="C1327" s="3" t="str">
        <f t="shared" si="300"/>
        <v>Young</v>
      </c>
      <c r="D1327" s="4">
        <v>18195</v>
      </c>
      <c r="E1327" s="4">
        <f t="shared" si="301"/>
        <v>18195</v>
      </c>
      <c r="F1327" s="3">
        <v>559</v>
      </c>
      <c r="G1327" s="3">
        <f t="shared" si="302"/>
        <v>559</v>
      </c>
      <c r="H1327" s="3" t="str">
        <f t="shared" si="303"/>
        <v>Good</v>
      </c>
      <c r="I1327" s="5" t="s">
        <v>20</v>
      </c>
      <c r="J1327" s="2" t="str">
        <f t="shared" si="304"/>
        <v>Employed</v>
      </c>
      <c r="K1327" s="2" t="str">
        <f t="shared" si="305"/>
        <v>Employed</v>
      </c>
      <c r="L1327" s="2" t="str">
        <f t="shared" si="306"/>
        <v>Employed</v>
      </c>
      <c r="M1327" s="5" t="s">
        <v>29</v>
      </c>
      <c r="N1327" s="2" t="str">
        <f t="shared" si="307"/>
        <v>Bachelor</v>
      </c>
      <c r="O1327" s="2" t="str">
        <f t="shared" si="308"/>
        <v>Bachelor</v>
      </c>
      <c r="P1327" s="4">
        <v>12872</v>
      </c>
      <c r="Q1327" s="4">
        <f t="shared" si="309"/>
        <v>12872</v>
      </c>
      <c r="R1327" s="18">
        <f t="shared" si="310"/>
        <v>0.70744710085188234</v>
      </c>
      <c r="S1327" s="18" t="str">
        <f t="shared" si="311"/>
        <v>Moderate Borrower</v>
      </c>
      <c r="T1327" s="3">
        <v>60</v>
      </c>
      <c r="U1327" s="3">
        <f t="shared" si="312"/>
        <v>60</v>
      </c>
      <c r="V1327" s="5" t="s">
        <v>44</v>
      </c>
      <c r="W1327" s="5" t="s">
        <v>34</v>
      </c>
      <c r="X1327" s="4">
        <v>346</v>
      </c>
      <c r="Y1327" s="18">
        <v>0.31112812899999998</v>
      </c>
      <c r="Z1327" s="5" t="s">
        <v>24</v>
      </c>
      <c r="AA1327" s="3">
        <v>20</v>
      </c>
      <c r="AB1327" s="4">
        <v>2858</v>
      </c>
      <c r="AC1327" s="4">
        <v>1516.25</v>
      </c>
      <c r="AD1327" s="4" t="str">
        <f t="shared" si="313"/>
        <v>Low Income</v>
      </c>
      <c r="AE1327" s="4">
        <v>1695</v>
      </c>
      <c r="AF1327" s="18">
        <v>0.20253210099999999</v>
      </c>
      <c r="AG1327" s="3">
        <v>0</v>
      </c>
      <c r="AH1327" s="3">
        <v>61</v>
      </c>
      <c r="AI1327" s="2" t="str">
        <f t="shared" si="314"/>
        <v>High Risk</v>
      </c>
    </row>
    <row r="1328" spans="1:35" x14ac:dyDescent="0.25">
      <c r="A1328" s="6">
        <v>44427</v>
      </c>
      <c r="B1328" s="3">
        <v>28</v>
      </c>
      <c r="C1328" s="3" t="str">
        <f t="shared" si="300"/>
        <v>Mid</v>
      </c>
      <c r="D1328" s="4">
        <v>31514</v>
      </c>
      <c r="E1328" s="4">
        <f t="shared" si="301"/>
        <v>31514</v>
      </c>
      <c r="F1328" s="3">
        <v>559</v>
      </c>
      <c r="G1328" s="3">
        <f t="shared" si="302"/>
        <v>559</v>
      </c>
      <c r="H1328" s="3" t="str">
        <f t="shared" si="303"/>
        <v>Good</v>
      </c>
      <c r="I1328" s="5" t="s">
        <v>20</v>
      </c>
      <c r="J1328" s="2" t="str">
        <f t="shared" si="304"/>
        <v>Employed</v>
      </c>
      <c r="K1328" s="2" t="str">
        <f t="shared" si="305"/>
        <v>Employed</v>
      </c>
      <c r="L1328" s="2" t="str">
        <f t="shared" si="306"/>
        <v>Employed</v>
      </c>
      <c r="M1328" s="5" t="s">
        <v>29</v>
      </c>
      <c r="N1328" s="2" t="str">
        <f t="shared" si="307"/>
        <v>Bachelor</v>
      </c>
      <c r="O1328" s="2" t="str">
        <f t="shared" si="308"/>
        <v>Bachelor</v>
      </c>
      <c r="P1328" s="4">
        <v>13338</v>
      </c>
      <c r="Q1328" s="4">
        <f t="shared" si="309"/>
        <v>13338</v>
      </c>
      <c r="R1328" s="18">
        <f t="shared" si="310"/>
        <v>0.42324046455543568</v>
      </c>
      <c r="S1328" s="18" t="str">
        <f t="shared" si="311"/>
        <v>Conservative Borrower</v>
      </c>
      <c r="T1328" s="3">
        <v>48</v>
      </c>
      <c r="U1328" s="3">
        <f t="shared" si="312"/>
        <v>48</v>
      </c>
      <c r="V1328" s="5" t="s">
        <v>22</v>
      </c>
      <c r="W1328" s="5" t="s">
        <v>27</v>
      </c>
      <c r="X1328" s="4">
        <v>727</v>
      </c>
      <c r="Y1328" s="18">
        <v>0.30800273299999997</v>
      </c>
      <c r="Z1328" s="5" t="s">
        <v>28</v>
      </c>
      <c r="AA1328" s="3">
        <v>21</v>
      </c>
      <c r="AB1328" s="4">
        <v>718</v>
      </c>
      <c r="AC1328" s="4">
        <v>2626.166667</v>
      </c>
      <c r="AD1328" s="4" t="str">
        <f t="shared" si="313"/>
        <v>Low Income</v>
      </c>
      <c r="AE1328" s="4">
        <v>41572</v>
      </c>
      <c r="AF1328" s="18">
        <v>0.21172930100000001</v>
      </c>
      <c r="AG1328" s="3">
        <v>0</v>
      </c>
      <c r="AH1328" s="3">
        <v>54</v>
      </c>
      <c r="AI1328" s="2" t="str">
        <f t="shared" si="314"/>
        <v>Medium Risk</v>
      </c>
    </row>
    <row r="1329" spans="1:35" x14ac:dyDescent="0.25">
      <c r="A1329" s="6">
        <v>44428</v>
      </c>
      <c r="B1329" s="3">
        <v>38</v>
      </c>
      <c r="C1329" s="3" t="str">
        <f t="shared" si="300"/>
        <v>Mid</v>
      </c>
      <c r="D1329" s="4">
        <v>49708</v>
      </c>
      <c r="E1329" s="4">
        <f t="shared" si="301"/>
        <v>49708</v>
      </c>
      <c r="F1329" s="3">
        <v>620</v>
      </c>
      <c r="G1329" s="3">
        <f t="shared" si="302"/>
        <v>620</v>
      </c>
      <c r="H1329" s="3" t="str">
        <f t="shared" si="303"/>
        <v>Good</v>
      </c>
      <c r="I1329" s="5" t="s">
        <v>20</v>
      </c>
      <c r="J1329" s="2" t="str">
        <f t="shared" si="304"/>
        <v>Employed</v>
      </c>
      <c r="K1329" s="2" t="str">
        <f t="shared" si="305"/>
        <v>Employed</v>
      </c>
      <c r="L1329" s="2" t="str">
        <f t="shared" si="306"/>
        <v>Employed</v>
      </c>
      <c r="M1329" s="5" t="s">
        <v>29</v>
      </c>
      <c r="N1329" s="2" t="str">
        <f t="shared" si="307"/>
        <v>Bachelor</v>
      </c>
      <c r="O1329" s="2" t="str">
        <f t="shared" si="308"/>
        <v>Bachelor</v>
      </c>
      <c r="P1329" s="4">
        <v>11233</v>
      </c>
      <c r="Q1329" s="4">
        <f t="shared" si="309"/>
        <v>11233</v>
      </c>
      <c r="R1329" s="18">
        <f t="shared" si="310"/>
        <v>0.22597972157399213</v>
      </c>
      <c r="S1329" s="18" t="str">
        <f t="shared" si="311"/>
        <v>Conservative Borrower</v>
      </c>
      <c r="T1329" s="3">
        <v>36</v>
      </c>
      <c r="U1329" s="3">
        <f t="shared" si="312"/>
        <v>36</v>
      </c>
      <c r="V1329" s="5" t="s">
        <v>22</v>
      </c>
      <c r="W1329" s="5" t="s">
        <v>27</v>
      </c>
      <c r="X1329" s="4">
        <v>259</v>
      </c>
      <c r="Y1329" s="18">
        <v>0.39650434499999998</v>
      </c>
      <c r="Z1329" s="5" t="s">
        <v>34</v>
      </c>
      <c r="AA1329" s="3">
        <v>21</v>
      </c>
      <c r="AB1329" s="4">
        <v>11972</v>
      </c>
      <c r="AC1329" s="4">
        <v>4142.3333329999996</v>
      </c>
      <c r="AD1329" s="4" t="str">
        <f t="shared" si="313"/>
        <v>Low Income</v>
      </c>
      <c r="AE1329" s="4">
        <v>155027</v>
      </c>
      <c r="AF1329" s="18">
        <v>0.19770111900000001</v>
      </c>
      <c r="AG1329" s="3">
        <v>1</v>
      </c>
      <c r="AH1329" s="3">
        <v>38.4</v>
      </c>
      <c r="AI1329" s="2" t="str">
        <f t="shared" si="314"/>
        <v>Low Risk</v>
      </c>
    </row>
    <row r="1330" spans="1:35" x14ac:dyDescent="0.25">
      <c r="A1330" s="6">
        <v>44429</v>
      </c>
      <c r="B1330" s="3">
        <v>25</v>
      </c>
      <c r="C1330" s="3" t="str">
        <f t="shared" si="300"/>
        <v>Mid</v>
      </c>
      <c r="D1330" s="4">
        <v>45415</v>
      </c>
      <c r="E1330" s="4">
        <f t="shared" si="301"/>
        <v>45415</v>
      </c>
      <c r="G1330" s="3">
        <f t="shared" si="302"/>
        <v>566.45263157894738</v>
      </c>
      <c r="H1330" s="3" t="str">
        <f t="shared" si="303"/>
        <v>Good</v>
      </c>
      <c r="I1330" s="5" t="s">
        <v>20</v>
      </c>
      <c r="J1330" s="2" t="str">
        <f t="shared" si="304"/>
        <v>Employed</v>
      </c>
      <c r="K1330" s="2" t="str">
        <f t="shared" si="305"/>
        <v>Employed</v>
      </c>
      <c r="L1330" s="2" t="str">
        <f t="shared" si="306"/>
        <v>Employed</v>
      </c>
      <c r="M1330" s="5" t="s">
        <v>29</v>
      </c>
      <c r="N1330" s="2" t="str">
        <f t="shared" si="307"/>
        <v>Bachelor</v>
      </c>
      <c r="O1330" s="2" t="str">
        <f t="shared" si="308"/>
        <v>Bachelor</v>
      </c>
      <c r="P1330" s="4">
        <v>42843</v>
      </c>
      <c r="Q1330" s="4">
        <f t="shared" si="309"/>
        <v>42843</v>
      </c>
      <c r="R1330" s="18">
        <f t="shared" si="310"/>
        <v>0.94336672905427721</v>
      </c>
      <c r="S1330" s="18" t="str">
        <f t="shared" si="311"/>
        <v>Moderate Borrower</v>
      </c>
      <c r="T1330" s="3">
        <v>48</v>
      </c>
      <c r="U1330" s="3">
        <f t="shared" si="312"/>
        <v>48</v>
      </c>
      <c r="V1330" s="5" t="s">
        <v>22</v>
      </c>
      <c r="W1330" s="5" t="s">
        <v>23</v>
      </c>
      <c r="X1330" s="4">
        <v>752</v>
      </c>
      <c r="Y1330" s="18">
        <v>0.26561006700000001</v>
      </c>
      <c r="Z1330" s="5" t="s">
        <v>28</v>
      </c>
      <c r="AA1330" s="3">
        <v>22</v>
      </c>
      <c r="AB1330" s="4">
        <v>1416</v>
      </c>
      <c r="AC1330" s="4">
        <v>3784.583333</v>
      </c>
      <c r="AD1330" s="4" t="str">
        <f t="shared" si="313"/>
        <v>Low Income</v>
      </c>
      <c r="AE1330" s="4">
        <v>271283</v>
      </c>
      <c r="AF1330" s="18">
        <v>0.238184014</v>
      </c>
      <c r="AG1330" s="3">
        <v>0</v>
      </c>
      <c r="AH1330" s="3">
        <v>43</v>
      </c>
      <c r="AI1330" s="2" t="str">
        <f t="shared" si="314"/>
        <v>Medium Risk</v>
      </c>
    </row>
    <row r="1331" spans="1:35" x14ac:dyDescent="0.25">
      <c r="A1331" s="6">
        <v>44430</v>
      </c>
      <c r="B1331" s="3">
        <v>47</v>
      </c>
      <c r="C1331" s="3" t="str">
        <f t="shared" si="300"/>
        <v>Senior</v>
      </c>
      <c r="D1331" s="4">
        <v>45251</v>
      </c>
      <c r="E1331" s="4">
        <f t="shared" si="301"/>
        <v>45251</v>
      </c>
      <c r="F1331" s="3">
        <v>623</v>
      </c>
      <c r="G1331" s="3">
        <f t="shared" si="302"/>
        <v>623</v>
      </c>
      <c r="H1331" s="3" t="str">
        <f t="shared" si="303"/>
        <v>Good</v>
      </c>
      <c r="I1331" s="5" t="s">
        <v>20</v>
      </c>
      <c r="J1331" s="2" t="str">
        <f t="shared" si="304"/>
        <v>Employed</v>
      </c>
      <c r="K1331" s="2" t="str">
        <f t="shared" si="305"/>
        <v>Employed</v>
      </c>
      <c r="L1331" s="2" t="str">
        <f t="shared" si="306"/>
        <v>Employed</v>
      </c>
      <c r="M1331" s="5" t="s">
        <v>32</v>
      </c>
      <c r="N1331" s="2" t="str">
        <f t="shared" si="307"/>
        <v>High School</v>
      </c>
      <c r="O1331" s="2" t="str">
        <f t="shared" si="308"/>
        <v>High School</v>
      </c>
      <c r="P1331" s="4">
        <v>19962</v>
      </c>
      <c r="Q1331" s="4">
        <f t="shared" si="309"/>
        <v>19962</v>
      </c>
      <c r="R1331" s="18">
        <f t="shared" si="310"/>
        <v>0.44113942233320813</v>
      </c>
      <c r="S1331" s="18" t="str">
        <f t="shared" si="311"/>
        <v>Conservative Borrower</v>
      </c>
      <c r="T1331" s="3">
        <v>84</v>
      </c>
      <c r="U1331" s="3">
        <f t="shared" si="312"/>
        <v>84</v>
      </c>
      <c r="V1331" s="5" t="s">
        <v>26</v>
      </c>
      <c r="W1331" s="5" t="s">
        <v>30</v>
      </c>
      <c r="X1331" s="4">
        <v>485</v>
      </c>
      <c r="Y1331" s="18">
        <v>9.5025684999999999E-2</v>
      </c>
      <c r="Z1331" s="5" t="s">
        <v>24</v>
      </c>
      <c r="AA1331" s="3">
        <v>35</v>
      </c>
      <c r="AB1331" s="4">
        <v>4205</v>
      </c>
      <c r="AC1331" s="4">
        <v>3770.916667</v>
      </c>
      <c r="AD1331" s="4" t="str">
        <f t="shared" si="313"/>
        <v>Low Income</v>
      </c>
      <c r="AE1331" s="4">
        <v>6156</v>
      </c>
      <c r="AF1331" s="18">
        <v>0.24004178600000001</v>
      </c>
      <c r="AG1331" s="3">
        <v>0</v>
      </c>
      <c r="AH1331" s="3">
        <v>47</v>
      </c>
      <c r="AI1331" s="2" t="str">
        <f t="shared" si="314"/>
        <v>Medium Risk</v>
      </c>
    </row>
    <row r="1332" spans="1:35" x14ac:dyDescent="0.25">
      <c r="A1332" s="6">
        <v>44431</v>
      </c>
      <c r="B1332" s="3">
        <v>58</v>
      </c>
      <c r="C1332" s="3" t="str">
        <f t="shared" si="300"/>
        <v>Senior</v>
      </c>
      <c r="D1332" s="4">
        <v>24165</v>
      </c>
      <c r="E1332" s="4">
        <f t="shared" si="301"/>
        <v>24165</v>
      </c>
      <c r="F1332" s="3">
        <v>580</v>
      </c>
      <c r="G1332" s="3">
        <f t="shared" si="302"/>
        <v>580</v>
      </c>
      <c r="H1332" s="3" t="str">
        <f t="shared" si="303"/>
        <v>Good</v>
      </c>
      <c r="I1332" s="5" t="s">
        <v>20</v>
      </c>
      <c r="J1332" s="2" t="str">
        <f t="shared" si="304"/>
        <v>Employed</v>
      </c>
      <c r="K1332" s="2" t="str">
        <f t="shared" si="305"/>
        <v>Employed</v>
      </c>
      <c r="L1332" s="2" t="str">
        <f t="shared" si="306"/>
        <v>Employed</v>
      </c>
      <c r="M1332" s="5" t="s">
        <v>29</v>
      </c>
      <c r="N1332" s="2" t="str">
        <f t="shared" si="307"/>
        <v>Bachelor</v>
      </c>
      <c r="O1332" s="2" t="str">
        <f t="shared" si="308"/>
        <v>Bachelor</v>
      </c>
      <c r="P1332" s="4">
        <v>23403</v>
      </c>
      <c r="Q1332" s="4">
        <f t="shared" si="309"/>
        <v>23403</v>
      </c>
      <c r="R1332" s="18">
        <f t="shared" si="310"/>
        <v>0.96846679081315956</v>
      </c>
      <c r="S1332" s="18" t="str">
        <f t="shared" si="311"/>
        <v>Moderate Borrower</v>
      </c>
      <c r="T1332" s="3">
        <v>48</v>
      </c>
      <c r="U1332" s="3">
        <f t="shared" si="312"/>
        <v>48</v>
      </c>
      <c r="V1332" s="5" t="s">
        <v>22</v>
      </c>
      <c r="W1332" s="5" t="s">
        <v>27</v>
      </c>
      <c r="X1332" s="4">
        <v>344</v>
      </c>
      <c r="Y1332" s="18">
        <v>8.2069033999999999E-2</v>
      </c>
      <c r="Z1332" s="5" t="s">
        <v>38</v>
      </c>
      <c r="AA1332" s="3">
        <v>33</v>
      </c>
      <c r="AB1332" s="4">
        <v>827</v>
      </c>
      <c r="AC1332" s="4">
        <v>2013.75</v>
      </c>
      <c r="AD1332" s="4" t="str">
        <f t="shared" si="313"/>
        <v>Low Income</v>
      </c>
      <c r="AE1332" s="4">
        <v>18889</v>
      </c>
      <c r="AF1332" s="18">
        <v>0.262373725</v>
      </c>
      <c r="AG1332" s="3">
        <v>0</v>
      </c>
      <c r="AH1332" s="3">
        <v>51</v>
      </c>
      <c r="AI1332" s="2" t="str">
        <f t="shared" si="314"/>
        <v>Medium Risk</v>
      </c>
    </row>
    <row r="1333" spans="1:35" x14ac:dyDescent="0.25">
      <c r="A1333" s="6">
        <v>44432</v>
      </c>
      <c r="B1333" s="3">
        <v>54</v>
      </c>
      <c r="C1333" s="3" t="str">
        <f t="shared" si="300"/>
        <v>Senior</v>
      </c>
      <c r="D1333" s="4">
        <v>164796</v>
      </c>
      <c r="E1333" s="4">
        <f t="shared" si="301"/>
        <v>164796</v>
      </c>
      <c r="F1333" s="3">
        <v>574</v>
      </c>
      <c r="G1333" s="3">
        <f t="shared" si="302"/>
        <v>574</v>
      </c>
      <c r="H1333" s="3" t="str">
        <f t="shared" si="303"/>
        <v>Good</v>
      </c>
      <c r="I1333" s="5" t="s">
        <v>20</v>
      </c>
      <c r="J1333" s="2" t="str">
        <f t="shared" si="304"/>
        <v>Employed</v>
      </c>
      <c r="K1333" s="2" t="str">
        <f t="shared" si="305"/>
        <v>Employed</v>
      </c>
      <c r="L1333" s="2" t="str">
        <f t="shared" si="306"/>
        <v>Employed</v>
      </c>
      <c r="M1333" s="5" t="s">
        <v>25</v>
      </c>
      <c r="N1333" s="2" t="str">
        <f t="shared" si="307"/>
        <v>Associate</v>
      </c>
      <c r="O1333" s="2" t="str">
        <f t="shared" si="308"/>
        <v>Associate</v>
      </c>
      <c r="P1333" s="4">
        <v>27989</v>
      </c>
      <c r="Q1333" s="4">
        <f t="shared" si="309"/>
        <v>27989</v>
      </c>
      <c r="R1333" s="18">
        <f t="shared" si="310"/>
        <v>0.16984028738561616</v>
      </c>
      <c r="S1333" s="18" t="str">
        <f t="shared" si="311"/>
        <v>Conservative Borrower</v>
      </c>
      <c r="T1333" s="3">
        <v>48</v>
      </c>
      <c r="U1333" s="3">
        <f t="shared" si="312"/>
        <v>48</v>
      </c>
      <c r="V1333" s="5" t="s">
        <v>26</v>
      </c>
      <c r="W1333" s="5" t="s">
        <v>27</v>
      </c>
      <c r="X1333" s="4">
        <v>266</v>
      </c>
      <c r="Y1333" s="18">
        <v>0.222023152</v>
      </c>
      <c r="Z1333" s="5" t="s">
        <v>24</v>
      </c>
      <c r="AA1333" s="3">
        <v>21</v>
      </c>
      <c r="AB1333" s="4">
        <v>7449</v>
      </c>
      <c r="AC1333" s="4">
        <v>13733</v>
      </c>
      <c r="AD1333" s="4" t="str">
        <f t="shared" si="313"/>
        <v>High Income</v>
      </c>
      <c r="AE1333" s="4">
        <v>162142</v>
      </c>
      <c r="AF1333" s="18">
        <v>0.21330957</v>
      </c>
      <c r="AG1333" s="3">
        <v>1</v>
      </c>
      <c r="AH1333" s="3">
        <v>36.799999999999997</v>
      </c>
      <c r="AI1333" s="2" t="str">
        <f t="shared" si="314"/>
        <v>Low Risk</v>
      </c>
    </row>
    <row r="1334" spans="1:35" x14ac:dyDescent="0.25">
      <c r="A1334" s="6">
        <v>44433</v>
      </c>
      <c r="B1334" s="3">
        <v>37</v>
      </c>
      <c r="C1334" s="3" t="str">
        <f t="shared" si="300"/>
        <v>Mid</v>
      </c>
      <c r="D1334" s="4">
        <v>27737</v>
      </c>
      <c r="E1334" s="4">
        <f t="shared" si="301"/>
        <v>27737</v>
      </c>
      <c r="G1334" s="3">
        <f t="shared" si="302"/>
        <v>566.45263157894738</v>
      </c>
      <c r="H1334" s="3" t="str">
        <f t="shared" si="303"/>
        <v>Good</v>
      </c>
      <c r="I1334" s="5" t="s">
        <v>20</v>
      </c>
      <c r="J1334" s="2" t="str">
        <f t="shared" si="304"/>
        <v>Employed</v>
      </c>
      <c r="K1334" s="2" t="str">
        <f t="shared" si="305"/>
        <v>Employed</v>
      </c>
      <c r="L1334" s="2" t="str">
        <f t="shared" si="306"/>
        <v>Employed</v>
      </c>
      <c r="M1334" s="5" t="s">
        <v>25</v>
      </c>
      <c r="N1334" s="2" t="str">
        <f t="shared" si="307"/>
        <v>Associate</v>
      </c>
      <c r="O1334" s="2" t="str">
        <f t="shared" si="308"/>
        <v>Associate</v>
      </c>
      <c r="P1334" s="4">
        <v>38096</v>
      </c>
      <c r="Q1334" s="4">
        <f t="shared" si="309"/>
        <v>38096</v>
      </c>
      <c r="R1334" s="18">
        <f t="shared" si="310"/>
        <v>1.3734722572736777</v>
      </c>
      <c r="S1334" s="18" t="str">
        <f t="shared" si="311"/>
        <v>Aggressive Borrower</v>
      </c>
      <c r="T1334" s="3">
        <v>48</v>
      </c>
      <c r="U1334" s="3">
        <f t="shared" si="312"/>
        <v>48</v>
      </c>
      <c r="V1334" s="5" t="s">
        <v>22</v>
      </c>
      <c r="W1334" s="5" t="s">
        <v>30</v>
      </c>
      <c r="X1334" s="4">
        <v>207</v>
      </c>
      <c r="Y1334" s="18">
        <v>0.148257954</v>
      </c>
      <c r="Z1334" s="5" t="s">
        <v>24</v>
      </c>
      <c r="AA1334" s="3">
        <v>22</v>
      </c>
      <c r="AB1334" s="4">
        <v>1875</v>
      </c>
      <c r="AC1334" s="4">
        <v>2311.416667</v>
      </c>
      <c r="AD1334" s="4" t="str">
        <f t="shared" si="313"/>
        <v>Low Income</v>
      </c>
      <c r="AE1334" s="4">
        <v>12571</v>
      </c>
      <c r="AF1334" s="18">
        <v>0.27191058899999998</v>
      </c>
      <c r="AG1334" s="3">
        <v>0</v>
      </c>
      <c r="AH1334" s="3">
        <v>55</v>
      </c>
      <c r="AI1334" s="2" t="str">
        <f t="shared" si="314"/>
        <v>High Risk</v>
      </c>
    </row>
    <row r="1335" spans="1:35" x14ac:dyDescent="0.25">
      <c r="A1335" s="6">
        <v>44434</v>
      </c>
      <c r="B1335" s="3">
        <v>57</v>
      </c>
      <c r="C1335" s="3" t="str">
        <f t="shared" si="300"/>
        <v>Senior</v>
      </c>
      <c r="D1335" s="4">
        <v>17855</v>
      </c>
      <c r="E1335" s="4">
        <f t="shared" si="301"/>
        <v>17855</v>
      </c>
      <c r="F1335" s="3">
        <v>537</v>
      </c>
      <c r="G1335" s="3">
        <f t="shared" si="302"/>
        <v>537</v>
      </c>
      <c r="H1335" s="3" t="str">
        <f t="shared" si="303"/>
        <v>Fair</v>
      </c>
      <c r="I1335" s="5" t="s">
        <v>20</v>
      </c>
      <c r="J1335" s="2" t="str">
        <f t="shared" si="304"/>
        <v>Employed</v>
      </c>
      <c r="K1335" s="2" t="str">
        <f t="shared" si="305"/>
        <v>Employed</v>
      </c>
      <c r="L1335" s="2" t="str">
        <f t="shared" si="306"/>
        <v>Employed</v>
      </c>
      <c r="M1335" s="5" t="s">
        <v>25</v>
      </c>
      <c r="N1335" s="2" t="str">
        <f t="shared" si="307"/>
        <v>Associate</v>
      </c>
      <c r="O1335" s="2" t="str">
        <f t="shared" si="308"/>
        <v>Associate</v>
      </c>
      <c r="P1335" s="4">
        <v>16301</v>
      </c>
      <c r="Q1335" s="4">
        <f t="shared" si="309"/>
        <v>16301</v>
      </c>
      <c r="R1335" s="18">
        <f t="shared" si="310"/>
        <v>0.91296555586670403</v>
      </c>
      <c r="S1335" s="18" t="str">
        <f t="shared" si="311"/>
        <v>Moderate Borrower</v>
      </c>
      <c r="T1335" s="3">
        <v>48</v>
      </c>
      <c r="U1335" s="3">
        <f t="shared" si="312"/>
        <v>48</v>
      </c>
      <c r="V1335" s="5" t="s">
        <v>22</v>
      </c>
      <c r="W1335" s="5" t="s">
        <v>34</v>
      </c>
      <c r="X1335" s="4">
        <v>342</v>
      </c>
      <c r="Y1335" s="18">
        <v>0.15806705300000001</v>
      </c>
      <c r="Z1335" s="5" t="s">
        <v>24</v>
      </c>
      <c r="AA1335" s="3">
        <v>18</v>
      </c>
      <c r="AB1335" s="4">
        <v>4395</v>
      </c>
      <c r="AC1335" s="4">
        <v>1487.916667</v>
      </c>
      <c r="AD1335" s="4" t="str">
        <f t="shared" si="313"/>
        <v>Low Income</v>
      </c>
      <c r="AE1335" s="4">
        <v>8996</v>
      </c>
      <c r="AF1335" s="18">
        <v>0.20909317499999999</v>
      </c>
      <c r="AG1335" s="3">
        <v>0</v>
      </c>
      <c r="AH1335" s="3">
        <v>53</v>
      </c>
      <c r="AI1335" s="2" t="str">
        <f t="shared" si="314"/>
        <v>Medium Risk</v>
      </c>
    </row>
    <row r="1336" spans="1:35" x14ac:dyDescent="0.25">
      <c r="A1336" s="6">
        <v>44435</v>
      </c>
      <c r="B1336" s="3">
        <v>41</v>
      </c>
      <c r="C1336" s="3" t="str">
        <f t="shared" si="300"/>
        <v>Senior</v>
      </c>
      <c r="E1336" s="4">
        <f t="shared" si="301"/>
        <v>94277.000004000001</v>
      </c>
      <c r="F1336" s="3">
        <v>637</v>
      </c>
      <c r="G1336" s="3">
        <f t="shared" si="302"/>
        <v>637</v>
      </c>
      <c r="H1336" s="3" t="str">
        <f t="shared" si="303"/>
        <v>Good</v>
      </c>
      <c r="I1336" s="5" t="s">
        <v>20</v>
      </c>
      <c r="J1336" s="2" t="str">
        <f t="shared" si="304"/>
        <v>Employed</v>
      </c>
      <c r="K1336" s="2" t="str">
        <f t="shared" si="305"/>
        <v>Employed</v>
      </c>
      <c r="L1336" s="2" t="str">
        <f t="shared" si="306"/>
        <v>Employed</v>
      </c>
      <c r="M1336" s="5" t="s">
        <v>25</v>
      </c>
      <c r="N1336" s="2" t="str">
        <f t="shared" si="307"/>
        <v>Associate</v>
      </c>
      <c r="O1336" s="2" t="str">
        <f t="shared" si="308"/>
        <v>Associate</v>
      </c>
      <c r="P1336" s="4">
        <v>33618</v>
      </c>
      <c r="Q1336" s="4">
        <f t="shared" si="309"/>
        <v>33618</v>
      </c>
      <c r="R1336" s="18">
        <f t="shared" si="310"/>
        <v>0.35658750276921891</v>
      </c>
      <c r="S1336" s="18" t="str">
        <f t="shared" si="311"/>
        <v>Conservative Borrower</v>
      </c>
      <c r="U1336" s="3">
        <f t="shared" si="312"/>
        <v>51.067669172932334</v>
      </c>
      <c r="V1336" s="5" t="s">
        <v>35</v>
      </c>
      <c r="W1336" s="5" t="s">
        <v>27</v>
      </c>
      <c r="X1336" s="4">
        <v>418</v>
      </c>
      <c r="Y1336" s="18">
        <v>0.57871267800000004</v>
      </c>
      <c r="Z1336" s="5" t="s">
        <v>31</v>
      </c>
      <c r="AA1336" s="3">
        <v>24</v>
      </c>
      <c r="AB1336" s="4">
        <v>758</v>
      </c>
      <c r="AC1336" s="4">
        <v>7856.4166670000004</v>
      </c>
      <c r="AD1336" s="4" t="str">
        <f t="shared" si="313"/>
        <v>Medium Income</v>
      </c>
      <c r="AE1336" s="4">
        <v>8324</v>
      </c>
      <c r="AF1336" s="18">
        <v>0.199104475</v>
      </c>
      <c r="AG1336" s="3">
        <v>1</v>
      </c>
      <c r="AH1336" s="3">
        <v>42.4</v>
      </c>
      <c r="AI1336" s="2" t="str">
        <f t="shared" si="314"/>
        <v>Medium Risk</v>
      </c>
    </row>
    <row r="1337" spans="1:35" x14ac:dyDescent="0.25">
      <c r="A1337" s="6">
        <v>44436</v>
      </c>
      <c r="B1337" s="3">
        <v>35</v>
      </c>
      <c r="C1337" s="3" t="str">
        <f t="shared" si="300"/>
        <v>Mid</v>
      </c>
      <c r="D1337" s="4">
        <v>26326</v>
      </c>
      <c r="E1337" s="4">
        <f t="shared" si="301"/>
        <v>26326</v>
      </c>
      <c r="F1337" s="3">
        <v>593</v>
      </c>
      <c r="G1337" s="3">
        <f t="shared" si="302"/>
        <v>593</v>
      </c>
      <c r="H1337" s="3" t="str">
        <f t="shared" si="303"/>
        <v>Good</v>
      </c>
      <c r="J1337" s="2" t="str">
        <f t="shared" si="304"/>
        <v/>
      </c>
      <c r="K1337" s="2" t="str">
        <f t="shared" si="305"/>
        <v/>
      </c>
      <c r="L1337" s="2" t="str">
        <f t="shared" si="306"/>
        <v>Employed</v>
      </c>
      <c r="M1337" s="5" t="s">
        <v>25</v>
      </c>
      <c r="N1337" s="2" t="str">
        <f t="shared" si="307"/>
        <v>Associate</v>
      </c>
      <c r="O1337" s="2" t="str">
        <f t="shared" si="308"/>
        <v>Associate</v>
      </c>
      <c r="P1337" s="4">
        <v>46948</v>
      </c>
      <c r="Q1337" s="4">
        <f t="shared" si="309"/>
        <v>46948</v>
      </c>
      <c r="R1337" s="18">
        <f t="shared" si="310"/>
        <v>1.7833320671579427</v>
      </c>
      <c r="S1337" s="18" t="str">
        <f t="shared" si="311"/>
        <v>Aggressive Borrower</v>
      </c>
      <c r="T1337" s="3">
        <v>72</v>
      </c>
      <c r="U1337" s="3">
        <f t="shared" si="312"/>
        <v>72</v>
      </c>
      <c r="V1337" s="5" t="s">
        <v>22</v>
      </c>
      <c r="W1337" s="5" t="s">
        <v>30</v>
      </c>
      <c r="X1337" s="4">
        <v>301</v>
      </c>
      <c r="Y1337" s="18">
        <v>0.237279611</v>
      </c>
      <c r="Z1337" s="5" t="s">
        <v>24</v>
      </c>
      <c r="AA1337" s="3">
        <v>26</v>
      </c>
      <c r="AB1337" s="4">
        <v>1537</v>
      </c>
      <c r="AC1337" s="4">
        <v>2193.833333</v>
      </c>
      <c r="AD1337" s="4" t="str">
        <f t="shared" si="313"/>
        <v>Low Income</v>
      </c>
      <c r="AE1337" s="4">
        <v>139933</v>
      </c>
      <c r="AF1337" s="18">
        <v>0.28039198199999998</v>
      </c>
      <c r="AG1337" s="3">
        <v>0</v>
      </c>
      <c r="AH1337" s="3">
        <v>53</v>
      </c>
      <c r="AI1337" s="2" t="str">
        <f t="shared" si="314"/>
        <v>Medium Risk</v>
      </c>
    </row>
    <row r="1338" spans="1:35" x14ac:dyDescent="0.25">
      <c r="A1338" s="6">
        <v>44437</v>
      </c>
      <c r="B1338" s="3">
        <v>32</v>
      </c>
      <c r="C1338" s="3" t="str">
        <f t="shared" si="300"/>
        <v>Mid</v>
      </c>
      <c r="D1338" s="4">
        <v>22885</v>
      </c>
      <c r="E1338" s="4">
        <f t="shared" si="301"/>
        <v>22885</v>
      </c>
      <c r="F1338" s="3">
        <v>566</v>
      </c>
      <c r="G1338" s="3">
        <f t="shared" si="302"/>
        <v>566</v>
      </c>
      <c r="H1338" s="3" t="str">
        <f t="shared" si="303"/>
        <v>Good</v>
      </c>
      <c r="J1338" s="2" t="str">
        <f t="shared" si="304"/>
        <v/>
      </c>
      <c r="K1338" s="2" t="str">
        <f t="shared" si="305"/>
        <v/>
      </c>
      <c r="L1338" s="2" t="str">
        <f t="shared" si="306"/>
        <v>Employed</v>
      </c>
      <c r="M1338" s="5" t="s">
        <v>29</v>
      </c>
      <c r="N1338" s="2" t="str">
        <f t="shared" si="307"/>
        <v>Bachelor</v>
      </c>
      <c r="O1338" s="2" t="str">
        <f t="shared" si="308"/>
        <v>Bachelor</v>
      </c>
      <c r="P1338" s="4">
        <v>30380</v>
      </c>
      <c r="Q1338" s="4">
        <f t="shared" si="309"/>
        <v>30380</v>
      </c>
      <c r="R1338" s="18">
        <f t="shared" si="310"/>
        <v>1.3275071007209962</v>
      </c>
      <c r="S1338" s="18" t="str">
        <f t="shared" si="311"/>
        <v>Aggressive Borrower</v>
      </c>
      <c r="T1338" s="3">
        <v>96</v>
      </c>
      <c r="U1338" s="3">
        <f t="shared" si="312"/>
        <v>96</v>
      </c>
      <c r="V1338" s="5" t="s">
        <v>35</v>
      </c>
      <c r="W1338" s="5" t="s">
        <v>30</v>
      </c>
      <c r="X1338" s="4">
        <v>409</v>
      </c>
      <c r="Y1338" s="18">
        <v>0.114000221</v>
      </c>
      <c r="Z1338" s="5" t="s">
        <v>24</v>
      </c>
      <c r="AA1338" s="3">
        <v>28</v>
      </c>
      <c r="AB1338" s="4">
        <v>7134</v>
      </c>
      <c r="AC1338" s="4">
        <v>1907.083333</v>
      </c>
      <c r="AD1338" s="4" t="str">
        <f t="shared" si="313"/>
        <v>Low Income</v>
      </c>
      <c r="AE1338" s="4">
        <v>6127</v>
      </c>
      <c r="AF1338" s="18">
        <v>0.32301274000000002</v>
      </c>
      <c r="AG1338" s="3">
        <v>0</v>
      </c>
      <c r="AH1338" s="3">
        <v>52</v>
      </c>
      <c r="AI1338" s="2" t="str">
        <f t="shared" si="314"/>
        <v>Medium Risk</v>
      </c>
    </row>
    <row r="1339" spans="1:35" x14ac:dyDescent="0.25">
      <c r="A1339" s="6">
        <v>44438</v>
      </c>
      <c r="B1339" s="3">
        <v>36</v>
      </c>
      <c r="C1339" s="3" t="str">
        <f t="shared" si="300"/>
        <v>Mid</v>
      </c>
      <c r="D1339" s="4">
        <v>77361</v>
      </c>
      <c r="E1339" s="4">
        <f t="shared" si="301"/>
        <v>77361</v>
      </c>
      <c r="F1339" s="3">
        <v>583</v>
      </c>
      <c r="G1339" s="3">
        <f t="shared" si="302"/>
        <v>583</v>
      </c>
      <c r="H1339" s="3" t="str">
        <f t="shared" si="303"/>
        <v>Good</v>
      </c>
      <c r="I1339" s="5" t="s">
        <v>20</v>
      </c>
      <c r="J1339" s="2" t="str">
        <f t="shared" si="304"/>
        <v>Employed</v>
      </c>
      <c r="K1339" s="2" t="str">
        <f t="shared" si="305"/>
        <v>Employed</v>
      </c>
      <c r="L1339" s="2" t="str">
        <f t="shared" si="306"/>
        <v>Employed</v>
      </c>
      <c r="M1339" s="5" t="s">
        <v>29</v>
      </c>
      <c r="N1339" s="2" t="str">
        <f t="shared" si="307"/>
        <v>Bachelor</v>
      </c>
      <c r="O1339" s="2" t="str">
        <f t="shared" si="308"/>
        <v>Bachelor</v>
      </c>
      <c r="P1339" s="4">
        <v>26293</v>
      </c>
      <c r="Q1339" s="4">
        <f t="shared" si="309"/>
        <v>26293</v>
      </c>
      <c r="R1339" s="18">
        <f t="shared" si="310"/>
        <v>0.33987409676710489</v>
      </c>
      <c r="S1339" s="18" t="str">
        <f t="shared" si="311"/>
        <v>Conservative Borrower</v>
      </c>
      <c r="T1339" s="3">
        <v>60</v>
      </c>
      <c r="U1339" s="3">
        <f t="shared" si="312"/>
        <v>60</v>
      </c>
      <c r="V1339" s="5" t="s">
        <v>22</v>
      </c>
      <c r="W1339" s="5" t="s">
        <v>27</v>
      </c>
      <c r="X1339" s="4">
        <v>299</v>
      </c>
      <c r="Y1339" s="18">
        <v>0.41167817800000001</v>
      </c>
      <c r="Z1339" s="5" t="s">
        <v>28</v>
      </c>
      <c r="AA1339" s="3">
        <v>23</v>
      </c>
      <c r="AB1339" s="4">
        <v>3581</v>
      </c>
      <c r="AC1339" s="4">
        <v>6446.75</v>
      </c>
      <c r="AD1339" s="4" t="str">
        <f t="shared" si="313"/>
        <v>Medium Income</v>
      </c>
      <c r="AE1339" s="4">
        <v>69744</v>
      </c>
      <c r="AF1339" s="18">
        <v>0.20337517199999999</v>
      </c>
      <c r="AG1339" s="3">
        <v>1</v>
      </c>
      <c r="AH1339" s="3">
        <v>43.2</v>
      </c>
      <c r="AI1339" s="2" t="str">
        <f t="shared" si="314"/>
        <v>Medium Risk</v>
      </c>
    </row>
    <row r="1340" spans="1:35" x14ac:dyDescent="0.25">
      <c r="A1340" s="6">
        <v>44439</v>
      </c>
      <c r="B1340" s="3">
        <v>35</v>
      </c>
      <c r="C1340" s="3" t="str">
        <f t="shared" si="300"/>
        <v>Mid</v>
      </c>
      <c r="D1340" s="4">
        <v>33059</v>
      </c>
      <c r="E1340" s="4">
        <f t="shared" si="301"/>
        <v>33059</v>
      </c>
      <c r="F1340" s="3">
        <v>547</v>
      </c>
      <c r="G1340" s="3">
        <f t="shared" si="302"/>
        <v>547</v>
      </c>
      <c r="H1340" s="3" t="str">
        <f t="shared" si="303"/>
        <v>Fair</v>
      </c>
      <c r="I1340" s="5" t="s">
        <v>20</v>
      </c>
      <c r="J1340" s="2" t="str">
        <f t="shared" si="304"/>
        <v>Employed</v>
      </c>
      <c r="K1340" s="2" t="str">
        <f t="shared" si="305"/>
        <v>Employed</v>
      </c>
      <c r="L1340" s="2" t="str">
        <f t="shared" si="306"/>
        <v>Employed</v>
      </c>
      <c r="M1340" s="5" t="s">
        <v>32</v>
      </c>
      <c r="N1340" s="2" t="str">
        <f t="shared" si="307"/>
        <v>High School</v>
      </c>
      <c r="O1340" s="2" t="str">
        <f t="shared" si="308"/>
        <v>High School</v>
      </c>
      <c r="P1340" s="4">
        <v>15333</v>
      </c>
      <c r="Q1340" s="4">
        <f t="shared" si="309"/>
        <v>15333</v>
      </c>
      <c r="R1340" s="18">
        <f t="shared" si="310"/>
        <v>0.46380713270213858</v>
      </c>
      <c r="S1340" s="18" t="str">
        <f t="shared" si="311"/>
        <v>Conservative Borrower</v>
      </c>
      <c r="T1340" s="3">
        <v>12</v>
      </c>
      <c r="U1340" s="3">
        <f t="shared" si="312"/>
        <v>12</v>
      </c>
      <c r="V1340" s="5" t="s">
        <v>22</v>
      </c>
      <c r="W1340" s="5" t="s">
        <v>27</v>
      </c>
      <c r="X1340" s="4">
        <v>696</v>
      </c>
      <c r="Y1340" s="18">
        <v>0.16292272999999999</v>
      </c>
      <c r="Z1340" s="5" t="s">
        <v>24</v>
      </c>
      <c r="AA1340" s="3">
        <v>19</v>
      </c>
      <c r="AB1340" s="4">
        <v>11110</v>
      </c>
      <c r="AC1340" s="4">
        <v>2754.916667</v>
      </c>
      <c r="AD1340" s="4" t="str">
        <f t="shared" si="313"/>
        <v>Low Income</v>
      </c>
      <c r="AE1340" s="4">
        <v>6765</v>
      </c>
      <c r="AF1340" s="18">
        <v>0.20425285300000001</v>
      </c>
      <c r="AG1340" s="3">
        <v>0</v>
      </c>
      <c r="AH1340" s="3">
        <v>53</v>
      </c>
      <c r="AI1340" s="2" t="str">
        <f t="shared" si="314"/>
        <v>Medium Risk</v>
      </c>
    </row>
    <row r="1341" spans="1:35" x14ac:dyDescent="0.25">
      <c r="A1341" s="6">
        <v>44440</v>
      </c>
      <c r="B1341" s="3">
        <v>42</v>
      </c>
      <c r="C1341" s="3" t="str">
        <f t="shared" si="300"/>
        <v>Senior</v>
      </c>
      <c r="D1341" s="4">
        <v>45931</v>
      </c>
      <c r="E1341" s="4">
        <f t="shared" si="301"/>
        <v>45931</v>
      </c>
      <c r="F1341" s="3">
        <v>573</v>
      </c>
      <c r="G1341" s="3">
        <f t="shared" si="302"/>
        <v>573</v>
      </c>
      <c r="H1341" s="3" t="str">
        <f t="shared" si="303"/>
        <v>Good</v>
      </c>
      <c r="I1341" s="5" t="s">
        <v>20</v>
      </c>
      <c r="J1341" s="2" t="str">
        <f t="shared" si="304"/>
        <v>Employed</v>
      </c>
      <c r="K1341" s="2" t="str">
        <f t="shared" si="305"/>
        <v>Employed</v>
      </c>
      <c r="L1341" s="2" t="str">
        <f t="shared" si="306"/>
        <v>Employed</v>
      </c>
      <c r="M1341" s="5" t="s">
        <v>32</v>
      </c>
      <c r="N1341" s="2" t="str">
        <f t="shared" si="307"/>
        <v>High School</v>
      </c>
      <c r="O1341" s="2" t="str">
        <f t="shared" si="308"/>
        <v>High School</v>
      </c>
      <c r="P1341" s="4">
        <v>9258</v>
      </c>
      <c r="Q1341" s="4">
        <f t="shared" si="309"/>
        <v>9258</v>
      </c>
      <c r="R1341" s="18">
        <f t="shared" si="310"/>
        <v>0.20156321438679758</v>
      </c>
      <c r="S1341" s="18" t="str">
        <f t="shared" si="311"/>
        <v>Conservative Borrower</v>
      </c>
      <c r="T1341" s="3">
        <v>72</v>
      </c>
      <c r="U1341" s="3">
        <f t="shared" si="312"/>
        <v>72</v>
      </c>
      <c r="V1341" s="5" t="s">
        <v>26</v>
      </c>
      <c r="W1341" s="5" t="s">
        <v>27</v>
      </c>
      <c r="X1341" s="4">
        <v>923</v>
      </c>
      <c r="Y1341" s="18">
        <v>0.201197136</v>
      </c>
      <c r="Z1341" s="5" t="s">
        <v>28</v>
      </c>
      <c r="AA1341" s="3">
        <v>23</v>
      </c>
      <c r="AB1341" s="4">
        <v>5668</v>
      </c>
      <c r="AC1341" s="4">
        <v>3827.583333</v>
      </c>
      <c r="AD1341" s="4" t="str">
        <f t="shared" si="313"/>
        <v>Low Income</v>
      </c>
      <c r="AE1341" s="4">
        <v>14305</v>
      </c>
      <c r="AF1341" s="18">
        <v>0.251685785</v>
      </c>
      <c r="AG1341" s="3">
        <v>0</v>
      </c>
      <c r="AH1341" s="3">
        <v>57</v>
      </c>
      <c r="AI1341" s="2" t="str">
        <f t="shared" si="314"/>
        <v>High Risk</v>
      </c>
    </row>
    <row r="1342" spans="1:35" x14ac:dyDescent="0.25">
      <c r="A1342" s="6">
        <v>44441</v>
      </c>
      <c r="B1342" s="3">
        <v>41</v>
      </c>
      <c r="C1342" s="3" t="str">
        <f t="shared" si="300"/>
        <v>Senior</v>
      </c>
      <c r="D1342" s="4">
        <v>35150</v>
      </c>
      <c r="E1342" s="4">
        <f t="shared" si="301"/>
        <v>35150</v>
      </c>
      <c r="G1342" s="3">
        <f t="shared" si="302"/>
        <v>572.83333333333337</v>
      </c>
      <c r="H1342" s="3" t="str">
        <f t="shared" si="303"/>
        <v>Good</v>
      </c>
      <c r="I1342" s="5" t="s">
        <v>20</v>
      </c>
      <c r="J1342" s="2" t="str">
        <f t="shared" si="304"/>
        <v>Employed</v>
      </c>
      <c r="K1342" s="2" t="str">
        <f t="shared" si="305"/>
        <v>Employed</v>
      </c>
      <c r="L1342" s="2" t="str">
        <f t="shared" si="306"/>
        <v>Employed</v>
      </c>
      <c r="M1342" s="5" t="s">
        <v>29</v>
      </c>
      <c r="N1342" s="2" t="str">
        <f t="shared" si="307"/>
        <v>Bachelor</v>
      </c>
      <c r="O1342" s="2" t="str">
        <f t="shared" si="308"/>
        <v>Bachelor</v>
      </c>
      <c r="P1342" s="4">
        <v>13834</v>
      </c>
      <c r="Q1342" s="4">
        <f t="shared" si="309"/>
        <v>13834</v>
      </c>
      <c r="R1342" s="18">
        <f t="shared" si="310"/>
        <v>0.39357041251778097</v>
      </c>
      <c r="S1342" s="18" t="str">
        <f t="shared" si="311"/>
        <v>Conservative Borrower</v>
      </c>
      <c r="T1342" s="3">
        <v>108</v>
      </c>
      <c r="U1342" s="3">
        <f t="shared" si="312"/>
        <v>108</v>
      </c>
      <c r="V1342" s="5" t="s">
        <v>22</v>
      </c>
      <c r="W1342" s="5" t="s">
        <v>30</v>
      </c>
      <c r="X1342" s="4">
        <v>167</v>
      </c>
      <c r="Y1342" s="18">
        <v>0.50960712900000005</v>
      </c>
      <c r="Z1342" s="5" t="s">
        <v>28</v>
      </c>
      <c r="AA1342" s="3">
        <v>21</v>
      </c>
      <c r="AB1342" s="4">
        <v>4640</v>
      </c>
      <c r="AC1342" s="4">
        <v>2929.166667</v>
      </c>
      <c r="AD1342" s="4" t="str">
        <f t="shared" si="313"/>
        <v>Low Income</v>
      </c>
      <c r="AE1342" s="4">
        <v>4712</v>
      </c>
      <c r="AF1342" s="18">
        <v>0.27477724799999997</v>
      </c>
      <c r="AG1342" s="3">
        <v>0</v>
      </c>
      <c r="AH1342" s="3">
        <v>59</v>
      </c>
      <c r="AI1342" s="2" t="str">
        <f t="shared" si="314"/>
        <v>High Risk</v>
      </c>
    </row>
    <row r="1343" spans="1:35" x14ac:dyDescent="0.25">
      <c r="A1343" s="6">
        <v>44442</v>
      </c>
      <c r="B1343" s="3">
        <v>40</v>
      </c>
      <c r="C1343" s="3" t="str">
        <f t="shared" si="300"/>
        <v>Senior</v>
      </c>
      <c r="D1343" s="4">
        <v>33560</v>
      </c>
      <c r="E1343" s="4">
        <f t="shared" si="301"/>
        <v>33560</v>
      </c>
      <c r="G1343" s="3">
        <f t="shared" si="302"/>
        <v>579.93124999999998</v>
      </c>
      <c r="H1343" s="3" t="str">
        <f t="shared" si="303"/>
        <v>Good</v>
      </c>
      <c r="I1343" s="5" t="s">
        <v>20</v>
      </c>
      <c r="J1343" s="2" t="str">
        <f t="shared" si="304"/>
        <v>Employed</v>
      </c>
      <c r="K1343" s="2" t="str">
        <f t="shared" si="305"/>
        <v>Employed</v>
      </c>
      <c r="L1343" s="2" t="str">
        <f t="shared" si="306"/>
        <v>Employed</v>
      </c>
      <c r="M1343" s="5" t="s">
        <v>21</v>
      </c>
      <c r="N1343" s="2" t="str">
        <f t="shared" si="307"/>
        <v>Master</v>
      </c>
      <c r="O1343" s="2" t="str">
        <f t="shared" si="308"/>
        <v>Master</v>
      </c>
      <c r="P1343" s="4">
        <v>26380</v>
      </c>
      <c r="Q1343" s="4">
        <f t="shared" si="309"/>
        <v>26380</v>
      </c>
      <c r="R1343" s="18">
        <f t="shared" si="310"/>
        <v>0.78605482717520858</v>
      </c>
      <c r="S1343" s="18" t="str">
        <f t="shared" si="311"/>
        <v>Moderate Borrower</v>
      </c>
      <c r="T1343" s="3">
        <v>36</v>
      </c>
      <c r="U1343" s="3">
        <f t="shared" si="312"/>
        <v>36</v>
      </c>
      <c r="V1343" s="5" t="s">
        <v>22</v>
      </c>
      <c r="W1343" s="5" t="s">
        <v>30</v>
      </c>
      <c r="X1343" s="4">
        <v>228</v>
      </c>
      <c r="Y1343" s="18">
        <v>0.54982820700000001</v>
      </c>
      <c r="Z1343" s="5" t="s">
        <v>24</v>
      </c>
      <c r="AA1343" s="3">
        <v>27</v>
      </c>
      <c r="AB1343" s="4">
        <v>15645</v>
      </c>
      <c r="AC1343" s="4">
        <v>2796.666667</v>
      </c>
      <c r="AD1343" s="4" t="str">
        <f t="shared" si="313"/>
        <v>Low Income</v>
      </c>
      <c r="AE1343" s="4">
        <v>95073</v>
      </c>
      <c r="AF1343" s="18">
        <v>0.17189527399999999</v>
      </c>
      <c r="AG1343" s="3">
        <v>0</v>
      </c>
      <c r="AH1343" s="3">
        <v>54</v>
      </c>
      <c r="AI1343" s="2" t="str">
        <f t="shared" si="314"/>
        <v>Medium Risk</v>
      </c>
    </row>
    <row r="1344" spans="1:35" x14ac:dyDescent="0.25">
      <c r="A1344" s="6">
        <v>44443</v>
      </c>
      <c r="B1344" s="3">
        <v>45</v>
      </c>
      <c r="C1344" s="3" t="str">
        <f t="shared" si="300"/>
        <v>Senior</v>
      </c>
      <c r="D1344" s="4">
        <v>24269</v>
      </c>
      <c r="E1344" s="4">
        <f t="shared" si="301"/>
        <v>24269</v>
      </c>
      <c r="F1344" s="3">
        <v>515</v>
      </c>
      <c r="G1344" s="3">
        <f t="shared" si="302"/>
        <v>515</v>
      </c>
      <c r="H1344" s="3" t="str">
        <f t="shared" si="303"/>
        <v>Fair</v>
      </c>
      <c r="I1344" s="5" t="s">
        <v>20</v>
      </c>
      <c r="J1344" s="2" t="str">
        <f t="shared" si="304"/>
        <v>Employed</v>
      </c>
      <c r="K1344" s="2" t="str">
        <f t="shared" si="305"/>
        <v>Employed</v>
      </c>
      <c r="L1344" s="2" t="str">
        <f t="shared" si="306"/>
        <v>Employed</v>
      </c>
      <c r="M1344" s="5" t="s">
        <v>32</v>
      </c>
      <c r="N1344" s="2" t="str">
        <f t="shared" si="307"/>
        <v>High School</v>
      </c>
      <c r="O1344" s="2" t="str">
        <f t="shared" si="308"/>
        <v>High School</v>
      </c>
      <c r="P1344" s="4">
        <v>35118</v>
      </c>
      <c r="Q1344" s="4">
        <f t="shared" si="309"/>
        <v>35118</v>
      </c>
      <c r="R1344" s="18">
        <f t="shared" si="310"/>
        <v>1.4470311920557088</v>
      </c>
      <c r="S1344" s="18" t="str">
        <f t="shared" si="311"/>
        <v>Aggressive Borrower</v>
      </c>
      <c r="T1344" s="3">
        <v>60</v>
      </c>
      <c r="U1344" s="3">
        <f t="shared" si="312"/>
        <v>60</v>
      </c>
      <c r="V1344" s="5" t="s">
        <v>22</v>
      </c>
      <c r="W1344" s="5" t="s">
        <v>34</v>
      </c>
      <c r="X1344" s="4">
        <v>271</v>
      </c>
      <c r="Y1344" s="18">
        <v>0.420179417</v>
      </c>
      <c r="Z1344" s="5" t="s">
        <v>24</v>
      </c>
      <c r="AA1344" s="3">
        <v>15</v>
      </c>
      <c r="AB1344" s="4">
        <v>2975</v>
      </c>
      <c r="AC1344" s="4">
        <v>2022.416667</v>
      </c>
      <c r="AD1344" s="4" t="str">
        <f t="shared" si="313"/>
        <v>Low Income</v>
      </c>
      <c r="AE1344" s="4">
        <v>57614</v>
      </c>
      <c r="AF1344" s="18">
        <v>0.29271709299999998</v>
      </c>
      <c r="AG1344" s="3">
        <v>0</v>
      </c>
      <c r="AH1344" s="3">
        <v>62</v>
      </c>
      <c r="AI1344" s="2" t="str">
        <f t="shared" si="314"/>
        <v>High Risk</v>
      </c>
    </row>
    <row r="1345" spans="1:35" x14ac:dyDescent="0.25">
      <c r="A1345" s="6">
        <v>44444</v>
      </c>
      <c r="B1345" s="3">
        <v>54</v>
      </c>
      <c r="C1345" s="3" t="str">
        <f t="shared" si="300"/>
        <v>Senior</v>
      </c>
      <c r="D1345" s="4">
        <v>27028</v>
      </c>
      <c r="E1345" s="4">
        <f t="shared" si="301"/>
        <v>27028</v>
      </c>
      <c r="F1345" s="3">
        <v>589</v>
      </c>
      <c r="G1345" s="3">
        <f t="shared" si="302"/>
        <v>589</v>
      </c>
      <c r="H1345" s="3" t="str">
        <f t="shared" si="303"/>
        <v>Good</v>
      </c>
      <c r="I1345" s="5" t="s">
        <v>20</v>
      </c>
      <c r="J1345" s="2" t="str">
        <f t="shared" si="304"/>
        <v>Employed</v>
      </c>
      <c r="K1345" s="2" t="str">
        <f t="shared" si="305"/>
        <v>Employed</v>
      </c>
      <c r="L1345" s="2" t="str">
        <f t="shared" si="306"/>
        <v>Employed</v>
      </c>
      <c r="M1345" s="5" t="s">
        <v>29</v>
      </c>
      <c r="N1345" s="2" t="str">
        <f t="shared" si="307"/>
        <v>Bachelor</v>
      </c>
      <c r="O1345" s="2" t="str">
        <f t="shared" si="308"/>
        <v>Bachelor</v>
      </c>
      <c r="P1345" s="4">
        <v>23204</v>
      </c>
      <c r="Q1345" s="4">
        <f t="shared" si="309"/>
        <v>23204</v>
      </c>
      <c r="R1345" s="18">
        <f t="shared" si="310"/>
        <v>0.85851709338463811</v>
      </c>
      <c r="S1345" s="18" t="str">
        <f t="shared" si="311"/>
        <v>Moderate Borrower</v>
      </c>
      <c r="T1345" s="3">
        <v>36</v>
      </c>
      <c r="U1345" s="3">
        <f t="shared" si="312"/>
        <v>36</v>
      </c>
      <c r="V1345" s="5" t="s">
        <v>22</v>
      </c>
      <c r="W1345" s="5" t="s">
        <v>30</v>
      </c>
      <c r="X1345" s="4">
        <v>260</v>
      </c>
      <c r="Y1345" s="18">
        <v>0.552028819</v>
      </c>
      <c r="Z1345" s="5" t="s">
        <v>28</v>
      </c>
      <c r="AA1345" s="3">
        <v>18</v>
      </c>
      <c r="AB1345" s="4">
        <v>2182</v>
      </c>
      <c r="AC1345" s="4">
        <v>2252.333333</v>
      </c>
      <c r="AD1345" s="4" t="str">
        <f t="shared" si="313"/>
        <v>Low Income</v>
      </c>
      <c r="AE1345" s="4">
        <v>157188</v>
      </c>
      <c r="AF1345" s="18">
        <v>0.21360541399999999</v>
      </c>
      <c r="AG1345" s="3">
        <v>0</v>
      </c>
      <c r="AH1345" s="3">
        <v>55</v>
      </c>
      <c r="AI1345" s="2" t="str">
        <f t="shared" si="314"/>
        <v>High Risk</v>
      </c>
    </row>
    <row r="1346" spans="1:35" x14ac:dyDescent="0.25">
      <c r="A1346" s="6">
        <v>44445</v>
      </c>
      <c r="B1346" s="3">
        <v>51</v>
      </c>
      <c r="C1346" s="3" t="str">
        <f t="shared" ref="C1346:C1409" si="315">IF(B1346&lt;25,"Young",IF(B1346&lt;40,"Mid",IF(B1346&lt;60,"Senior","Old")))</f>
        <v>Senior</v>
      </c>
      <c r="D1346" s="4">
        <v>300000</v>
      </c>
      <c r="E1346" s="4">
        <f t="shared" ref="E1346:E1409" si="316">IF(D1346="",AC1346*12,D1346)</f>
        <v>300000</v>
      </c>
      <c r="F1346" s="3">
        <v>563</v>
      </c>
      <c r="G1346" s="3">
        <f t="shared" ref="G1346:G1409" si="317">IF(F1346="",AVERAGEIF($AA$2:$AA$2648,AA1346,$F$2:$F$2648),F1346)</f>
        <v>563</v>
      </c>
      <c r="H1346" s="3" t="str">
        <f t="shared" ref="H1346:H1409" si="318">IF(G1346&lt;450,"Poor", IF(G1346&lt;550,"Fair",IF(G1346&lt;650,"Good","Excellent")))</f>
        <v>Good</v>
      </c>
      <c r="I1346" s="5" t="s">
        <v>20</v>
      </c>
      <c r="J1346" s="2" t="str">
        <f t="shared" ref="J1346:J1409" si="319">TRIM(CLEAN(I1346))</f>
        <v>Employed</v>
      </c>
      <c r="K1346" s="2" t="str">
        <f t="shared" ref="K1346:K1409" si="320">PROPER(J1346)</f>
        <v>Employed</v>
      </c>
      <c r="L1346" s="2" t="str">
        <f t="shared" ref="L1346:L1409" si="321">IF(K1346="","Employed",K1346)</f>
        <v>Employed</v>
      </c>
      <c r="M1346" s="5" t="s">
        <v>21</v>
      </c>
      <c r="N1346" s="2" t="str">
        <f t="shared" ref="N1346:N1409" si="322">TRIM(CLEAN(M1346))</f>
        <v>Master</v>
      </c>
      <c r="O1346" s="2" t="str">
        <f t="shared" ref="O1346:O1409" si="323">IF(N1346="","Bachelor",N1346)</f>
        <v>Master</v>
      </c>
      <c r="P1346" s="4">
        <v>12314</v>
      </c>
      <c r="Q1346" s="4">
        <f t="shared" ref="Q1346:Q1409" si="324">IF(P1346="",(AVERAGEIFS($P$2:$P$2648,$Z$2:$Z$2648,Z1346,$AD$2:$AD$2648,AD1346)),P1346)</f>
        <v>12314</v>
      </c>
      <c r="R1346" s="18">
        <f t="shared" ref="R1346:R1409" si="325">Q1346/E1346</f>
        <v>4.1046666666666669E-2</v>
      </c>
      <c r="S1346" s="18" t="str">
        <f t="shared" ref="S1346:S1409" si="326">IF(R1346 &lt;= 0.5, "Conservative Borrower", IF(R1346 &lt;= 1, "Moderate Borrower", "Aggressive Borrower"))</f>
        <v>Conservative Borrower</v>
      </c>
      <c r="T1346" s="3">
        <v>36</v>
      </c>
      <c r="U1346" s="3">
        <f t="shared" ref="U1346:U1409" si="327">IF(T1346="",AVERAGEIFS($T$2:$T$2648,$Z$2:$Z$2648,Z1346,$AD$2:$AD$2648,AD1346),T1346)</f>
        <v>36</v>
      </c>
      <c r="V1346" s="5" t="s">
        <v>22</v>
      </c>
      <c r="W1346" s="5" t="s">
        <v>30</v>
      </c>
      <c r="X1346" s="4">
        <v>476</v>
      </c>
      <c r="Y1346" s="18">
        <v>0.55984763100000001</v>
      </c>
      <c r="Z1346" s="5" t="s">
        <v>28</v>
      </c>
      <c r="AA1346" s="3">
        <v>21</v>
      </c>
      <c r="AB1346" s="4">
        <v>722</v>
      </c>
      <c r="AC1346" s="4">
        <v>25000</v>
      </c>
      <c r="AD1346" s="4" t="str">
        <f t="shared" ref="AD1346:AD1409" si="328">IF(AC1346&lt;=5000,"Low Income",IF(AC1346&lt;=12000,"Medium Income","High Income"))</f>
        <v>High Income</v>
      </c>
      <c r="AE1346" s="4">
        <v>71303</v>
      </c>
      <c r="AF1346" s="18">
        <v>0.21859087399999999</v>
      </c>
      <c r="AG1346" s="3">
        <v>1</v>
      </c>
      <c r="AH1346" s="3">
        <v>48</v>
      </c>
      <c r="AI1346" s="2" t="str">
        <f t="shared" ref="AI1346:AI1409" si="329">IF(AH1346&lt;40,"Low Risk", IF(AH1346&lt;55,"Medium Risk", IF(AH1346&lt;70,"High Risk","Very High Risk")))</f>
        <v>Medium Risk</v>
      </c>
    </row>
    <row r="1347" spans="1:35" x14ac:dyDescent="0.25">
      <c r="A1347" s="6">
        <v>44446</v>
      </c>
      <c r="B1347" s="3">
        <v>22</v>
      </c>
      <c r="C1347" s="3" t="str">
        <f t="shared" si="315"/>
        <v>Young</v>
      </c>
      <c r="D1347" s="4">
        <v>21454</v>
      </c>
      <c r="E1347" s="4">
        <f t="shared" si="316"/>
        <v>21454</v>
      </c>
      <c r="F1347" s="3">
        <v>564</v>
      </c>
      <c r="G1347" s="3">
        <f t="shared" si="317"/>
        <v>564</v>
      </c>
      <c r="H1347" s="3" t="str">
        <f t="shared" si="318"/>
        <v>Good</v>
      </c>
      <c r="I1347" s="5" t="s">
        <v>20</v>
      </c>
      <c r="J1347" s="2" t="str">
        <f t="shared" si="319"/>
        <v>Employed</v>
      </c>
      <c r="K1347" s="2" t="str">
        <f t="shared" si="320"/>
        <v>Employed</v>
      </c>
      <c r="L1347" s="2" t="str">
        <f t="shared" si="321"/>
        <v>Employed</v>
      </c>
      <c r="M1347" s="5" t="s">
        <v>32</v>
      </c>
      <c r="N1347" s="2" t="str">
        <f t="shared" si="322"/>
        <v>High School</v>
      </c>
      <c r="O1347" s="2" t="str">
        <f t="shared" si="323"/>
        <v>High School</v>
      </c>
      <c r="P1347" s="4">
        <v>40916</v>
      </c>
      <c r="Q1347" s="4">
        <f t="shared" si="324"/>
        <v>40916</v>
      </c>
      <c r="R1347" s="18">
        <f t="shared" si="325"/>
        <v>1.9071501817842826</v>
      </c>
      <c r="S1347" s="18" t="str">
        <f t="shared" si="326"/>
        <v>Aggressive Borrower</v>
      </c>
      <c r="T1347" s="3">
        <v>60</v>
      </c>
      <c r="U1347" s="3">
        <f t="shared" si="327"/>
        <v>60</v>
      </c>
      <c r="V1347" s="5" t="s">
        <v>35</v>
      </c>
      <c r="W1347" s="5" t="s">
        <v>27</v>
      </c>
      <c r="X1347" s="4">
        <v>775</v>
      </c>
      <c r="Y1347" s="18">
        <v>0.67057859500000006</v>
      </c>
      <c r="Z1347" s="5" t="s">
        <v>24</v>
      </c>
      <c r="AA1347" s="3">
        <v>26</v>
      </c>
      <c r="AB1347" s="4">
        <v>1661</v>
      </c>
      <c r="AC1347" s="4">
        <v>1787.833333</v>
      </c>
      <c r="AD1347" s="4" t="str">
        <f t="shared" si="328"/>
        <v>Low Income</v>
      </c>
      <c r="AE1347" s="4">
        <v>166046</v>
      </c>
      <c r="AF1347" s="18">
        <v>0.26885364699999997</v>
      </c>
      <c r="AG1347" s="3">
        <v>0</v>
      </c>
      <c r="AH1347" s="3">
        <v>58</v>
      </c>
      <c r="AI1347" s="2" t="str">
        <f t="shared" si="329"/>
        <v>High Risk</v>
      </c>
    </row>
    <row r="1348" spans="1:35" x14ac:dyDescent="0.25">
      <c r="A1348" s="6">
        <v>44447</v>
      </c>
      <c r="B1348" s="3">
        <v>18</v>
      </c>
      <c r="C1348" s="3" t="str">
        <f t="shared" si="315"/>
        <v>Young</v>
      </c>
      <c r="D1348" s="4">
        <v>15000</v>
      </c>
      <c r="E1348" s="4">
        <f t="shared" si="316"/>
        <v>15000</v>
      </c>
      <c r="F1348" s="3">
        <v>490</v>
      </c>
      <c r="G1348" s="3">
        <f t="shared" si="317"/>
        <v>490</v>
      </c>
      <c r="H1348" s="3" t="str">
        <f t="shared" si="318"/>
        <v>Fair</v>
      </c>
      <c r="I1348" s="5" t="s">
        <v>20</v>
      </c>
      <c r="J1348" s="2" t="str">
        <f t="shared" si="319"/>
        <v>Employed</v>
      </c>
      <c r="K1348" s="2" t="str">
        <f t="shared" si="320"/>
        <v>Employed</v>
      </c>
      <c r="L1348" s="2" t="str">
        <f t="shared" si="321"/>
        <v>Employed</v>
      </c>
      <c r="M1348" s="5" t="s">
        <v>32</v>
      </c>
      <c r="N1348" s="2" t="str">
        <f t="shared" si="322"/>
        <v>High School</v>
      </c>
      <c r="O1348" s="2" t="str">
        <f t="shared" si="323"/>
        <v>High School</v>
      </c>
      <c r="P1348" s="4">
        <v>53098</v>
      </c>
      <c r="Q1348" s="4">
        <f t="shared" si="324"/>
        <v>53098</v>
      </c>
      <c r="R1348" s="18">
        <f t="shared" si="325"/>
        <v>3.5398666666666667</v>
      </c>
      <c r="S1348" s="18" t="str">
        <f t="shared" si="326"/>
        <v>Aggressive Borrower</v>
      </c>
      <c r="T1348" s="3">
        <v>72</v>
      </c>
      <c r="U1348" s="3">
        <f t="shared" si="327"/>
        <v>72</v>
      </c>
      <c r="V1348" s="5" t="s">
        <v>26</v>
      </c>
      <c r="W1348" s="5" t="s">
        <v>34</v>
      </c>
      <c r="X1348" s="4">
        <v>231</v>
      </c>
      <c r="Y1348" s="18">
        <v>0.15844935399999999</v>
      </c>
      <c r="Z1348" s="5" t="s">
        <v>31</v>
      </c>
      <c r="AA1348" s="3">
        <v>25</v>
      </c>
      <c r="AB1348" s="4">
        <v>2968</v>
      </c>
      <c r="AC1348" s="4">
        <v>1250</v>
      </c>
      <c r="AD1348" s="4" t="str">
        <f t="shared" si="328"/>
        <v>Low Income</v>
      </c>
      <c r="AE1348" s="4">
        <v>15474</v>
      </c>
      <c r="AF1348" s="18">
        <v>0.32267527099999999</v>
      </c>
      <c r="AG1348" s="3">
        <v>0</v>
      </c>
      <c r="AH1348" s="3">
        <v>55</v>
      </c>
      <c r="AI1348" s="2" t="str">
        <f t="shared" si="329"/>
        <v>High Risk</v>
      </c>
    </row>
    <row r="1349" spans="1:35" x14ac:dyDescent="0.25">
      <c r="A1349" s="6">
        <v>44448</v>
      </c>
      <c r="B1349" s="3">
        <v>51</v>
      </c>
      <c r="C1349" s="3" t="str">
        <f t="shared" si="315"/>
        <v>Senior</v>
      </c>
      <c r="D1349" s="4">
        <v>108674</v>
      </c>
      <c r="E1349" s="4">
        <f t="shared" si="316"/>
        <v>108674</v>
      </c>
      <c r="F1349" s="3">
        <v>622</v>
      </c>
      <c r="G1349" s="3">
        <f t="shared" si="317"/>
        <v>622</v>
      </c>
      <c r="H1349" s="3" t="str">
        <f t="shared" si="318"/>
        <v>Good</v>
      </c>
      <c r="I1349" s="5" t="s">
        <v>33</v>
      </c>
      <c r="J1349" s="2" t="str">
        <f t="shared" si="319"/>
        <v>Self-Employed</v>
      </c>
      <c r="K1349" s="2" t="str">
        <f t="shared" si="320"/>
        <v>Self-Employed</v>
      </c>
      <c r="L1349" s="2" t="str">
        <f t="shared" si="321"/>
        <v>Self-Employed</v>
      </c>
      <c r="M1349" s="5" t="s">
        <v>21</v>
      </c>
      <c r="N1349" s="2" t="str">
        <f t="shared" si="322"/>
        <v>Master</v>
      </c>
      <c r="O1349" s="2" t="str">
        <f t="shared" si="323"/>
        <v>Master</v>
      </c>
      <c r="P1349" s="4">
        <v>18158</v>
      </c>
      <c r="Q1349" s="4">
        <f t="shared" si="324"/>
        <v>18158</v>
      </c>
      <c r="R1349" s="18">
        <f t="shared" si="325"/>
        <v>0.16708688370723448</v>
      </c>
      <c r="S1349" s="18" t="str">
        <f t="shared" si="326"/>
        <v>Conservative Borrower</v>
      </c>
      <c r="T1349" s="3">
        <v>48</v>
      </c>
      <c r="U1349" s="3">
        <f t="shared" si="327"/>
        <v>48</v>
      </c>
      <c r="V1349" s="5" t="s">
        <v>22</v>
      </c>
      <c r="W1349" s="5" t="s">
        <v>30</v>
      </c>
      <c r="X1349" s="4">
        <v>317</v>
      </c>
      <c r="Y1349" s="18">
        <v>0.34818299899999999</v>
      </c>
      <c r="Z1349" s="5" t="s">
        <v>31</v>
      </c>
      <c r="AA1349" s="3">
        <v>13</v>
      </c>
      <c r="AB1349" s="4">
        <v>1397</v>
      </c>
      <c r="AC1349" s="4">
        <v>9056.1666669999995</v>
      </c>
      <c r="AD1349" s="4" t="str">
        <f t="shared" si="328"/>
        <v>Medium Income</v>
      </c>
      <c r="AE1349" s="4">
        <v>46103</v>
      </c>
      <c r="AF1349" s="18">
        <v>0.20956382600000001</v>
      </c>
      <c r="AG1349" s="3">
        <v>1</v>
      </c>
      <c r="AH1349" s="3">
        <v>41.6</v>
      </c>
      <c r="AI1349" s="2" t="str">
        <f t="shared" si="329"/>
        <v>Medium Risk</v>
      </c>
    </row>
    <row r="1350" spans="1:35" x14ac:dyDescent="0.25">
      <c r="A1350" s="6">
        <v>44449</v>
      </c>
      <c r="B1350" s="3">
        <v>23</v>
      </c>
      <c r="C1350" s="3" t="str">
        <f t="shared" si="315"/>
        <v>Young</v>
      </c>
      <c r="D1350" s="4">
        <v>39729</v>
      </c>
      <c r="E1350" s="4">
        <f t="shared" si="316"/>
        <v>39729</v>
      </c>
      <c r="F1350" s="3">
        <v>510</v>
      </c>
      <c r="G1350" s="3">
        <f t="shared" si="317"/>
        <v>510</v>
      </c>
      <c r="H1350" s="3" t="str">
        <f t="shared" si="318"/>
        <v>Fair</v>
      </c>
      <c r="I1350" s="5" t="s">
        <v>20</v>
      </c>
      <c r="J1350" s="2" t="str">
        <f t="shared" si="319"/>
        <v>Employed</v>
      </c>
      <c r="K1350" s="2" t="str">
        <f t="shared" si="320"/>
        <v>Employed</v>
      </c>
      <c r="L1350" s="2" t="str">
        <f t="shared" si="321"/>
        <v>Employed</v>
      </c>
      <c r="M1350" s="5" t="s">
        <v>32</v>
      </c>
      <c r="N1350" s="2" t="str">
        <f t="shared" si="322"/>
        <v>High School</v>
      </c>
      <c r="O1350" s="2" t="str">
        <f t="shared" si="323"/>
        <v>High School</v>
      </c>
      <c r="P1350" s="4">
        <v>77498</v>
      </c>
      <c r="Q1350" s="4">
        <f t="shared" si="324"/>
        <v>77498</v>
      </c>
      <c r="R1350" s="18">
        <f t="shared" si="325"/>
        <v>1.9506657605275743</v>
      </c>
      <c r="S1350" s="18" t="str">
        <f t="shared" si="326"/>
        <v>Aggressive Borrower</v>
      </c>
      <c r="T1350" s="3">
        <v>36</v>
      </c>
      <c r="U1350" s="3">
        <f t="shared" si="327"/>
        <v>36</v>
      </c>
      <c r="V1350" s="5" t="s">
        <v>26</v>
      </c>
      <c r="W1350" s="5" t="s">
        <v>23</v>
      </c>
      <c r="X1350" s="4">
        <v>377</v>
      </c>
      <c r="Y1350" s="18">
        <v>0.41678928900000001</v>
      </c>
      <c r="Z1350" s="5" t="s">
        <v>28</v>
      </c>
      <c r="AA1350" s="3">
        <v>23</v>
      </c>
      <c r="AB1350" s="4">
        <v>1346</v>
      </c>
      <c r="AC1350" s="4">
        <v>3310.75</v>
      </c>
      <c r="AD1350" s="4" t="str">
        <f t="shared" si="328"/>
        <v>Low Income</v>
      </c>
      <c r="AE1350" s="4">
        <v>28360</v>
      </c>
      <c r="AF1350" s="18">
        <v>0.24599840000000001</v>
      </c>
      <c r="AG1350" s="3">
        <v>0</v>
      </c>
      <c r="AH1350" s="3">
        <v>58</v>
      </c>
      <c r="AI1350" s="2" t="str">
        <f t="shared" si="329"/>
        <v>High Risk</v>
      </c>
    </row>
    <row r="1351" spans="1:35" x14ac:dyDescent="0.25">
      <c r="A1351" s="6">
        <v>44450</v>
      </c>
      <c r="B1351" s="3">
        <v>37</v>
      </c>
      <c r="C1351" s="3" t="str">
        <f t="shared" si="315"/>
        <v>Mid</v>
      </c>
      <c r="D1351" s="4">
        <v>44686</v>
      </c>
      <c r="E1351" s="4">
        <f t="shared" si="316"/>
        <v>44686</v>
      </c>
      <c r="F1351" s="3">
        <v>516</v>
      </c>
      <c r="G1351" s="3">
        <f t="shared" si="317"/>
        <v>516</v>
      </c>
      <c r="H1351" s="3" t="str">
        <f t="shared" si="318"/>
        <v>Fair</v>
      </c>
      <c r="I1351" s="5" t="s">
        <v>20</v>
      </c>
      <c r="J1351" s="2" t="str">
        <f t="shared" si="319"/>
        <v>Employed</v>
      </c>
      <c r="K1351" s="2" t="str">
        <f t="shared" si="320"/>
        <v>Employed</v>
      </c>
      <c r="L1351" s="2" t="str">
        <f t="shared" si="321"/>
        <v>Employed</v>
      </c>
      <c r="M1351" s="5" t="s">
        <v>29</v>
      </c>
      <c r="N1351" s="2" t="str">
        <f t="shared" si="322"/>
        <v>Bachelor</v>
      </c>
      <c r="O1351" s="2" t="str">
        <f t="shared" si="323"/>
        <v>Bachelor</v>
      </c>
      <c r="P1351" s="4">
        <v>8134</v>
      </c>
      <c r="Q1351" s="4">
        <f t="shared" si="324"/>
        <v>8134</v>
      </c>
      <c r="R1351" s="18">
        <f t="shared" si="325"/>
        <v>0.18202569037282371</v>
      </c>
      <c r="S1351" s="18" t="str">
        <f t="shared" si="326"/>
        <v>Conservative Borrower</v>
      </c>
      <c r="T1351" s="3">
        <v>84</v>
      </c>
      <c r="U1351" s="3">
        <f t="shared" si="327"/>
        <v>84</v>
      </c>
      <c r="V1351" s="5" t="s">
        <v>22</v>
      </c>
      <c r="W1351" s="5" t="s">
        <v>23</v>
      </c>
      <c r="X1351" s="4">
        <v>782</v>
      </c>
      <c r="Y1351" s="18">
        <v>0.45853507700000001</v>
      </c>
      <c r="Z1351" s="5" t="s">
        <v>24</v>
      </c>
      <c r="AA1351" s="3">
        <v>21</v>
      </c>
      <c r="AB1351" s="4">
        <v>10815</v>
      </c>
      <c r="AC1351" s="4">
        <v>3723.833333</v>
      </c>
      <c r="AD1351" s="4" t="str">
        <f t="shared" si="328"/>
        <v>Low Income</v>
      </c>
      <c r="AE1351" s="4">
        <v>80232</v>
      </c>
      <c r="AF1351" s="18">
        <v>0.306694515</v>
      </c>
      <c r="AG1351" s="3">
        <v>0</v>
      </c>
      <c r="AH1351" s="3">
        <v>68</v>
      </c>
      <c r="AI1351" s="2" t="str">
        <f t="shared" si="329"/>
        <v>High Risk</v>
      </c>
    </row>
    <row r="1352" spans="1:35" x14ac:dyDescent="0.25">
      <c r="A1352" s="6">
        <v>44451</v>
      </c>
      <c r="B1352" s="3">
        <v>25</v>
      </c>
      <c r="C1352" s="3" t="str">
        <f t="shared" si="315"/>
        <v>Mid</v>
      </c>
      <c r="D1352" s="4">
        <v>34135</v>
      </c>
      <c r="E1352" s="4">
        <f t="shared" si="316"/>
        <v>34135</v>
      </c>
      <c r="F1352" s="3">
        <v>479</v>
      </c>
      <c r="G1352" s="3">
        <f t="shared" si="317"/>
        <v>479</v>
      </c>
      <c r="H1352" s="3" t="str">
        <f t="shared" si="318"/>
        <v>Fair</v>
      </c>
      <c r="I1352" s="5" t="s">
        <v>20</v>
      </c>
      <c r="J1352" s="2" t="str">
        <f t="shared" si="319"/>
        <v>Employed</v>
      </c>
      <c r="K1352" s="2" t="str">
        <f t="shared" si="320"/>
        <v>Employed</v>
      </c>
      <c r="L1352" s="2" t="str">
        <f t="shared" si="321"/>
        <v>Employed</v>
      </c>
      <c r="M1352" s="5" t="s">
        <v>29</v>
      </c>
      <c r="N1352" s="2" t="str">
        <f t="shared" si="322"/>
        <v>Bachelor</v>
      </c>
      <c r="O1352" s="2" t="str">
        <f t="shared" si="323"/>
        <v>Bachelor</v>
      </c>
      <c r="Q1352" s="4">
        <f t="shared" si="324"/>
        <v>25183.596306068601</v>
      </c>
      <c r="R1352" s="18">
        <f t="shared" si="325"/>
        <v>0.73776464936483377</v>
      </c>
      <c r="S1352" s="18" t="str">
        <f t="shared" si="326"/>
        <v>Moderate Borrower</v>
      </c>
      <c r="T1352" s="3">
        <v>108</v>
      </c>
      <c r="U1352" s="3">
        <f t="shared" si="327"/>
        <v>108</v>
      </c>
      <c r="V1352" s="5" t="s">
        <v>22</v>
      </c>
      <c r="W1352" s="5" t="s">
        <v>34</v>
      </c>
      <c r="X1352" s="4">
        <v>486</v>
      </c>
      <c r="Y1352" s="18">
        <v>0.36459939000000002</v>
      </c>
      <c r="Z1352" s="5" t="s">
        <v>28</v>
      </c>
      <c r="AA1352" s="3">
        <v>27</v>
      </c>
      <c r="AB1352" s="4">
        <v>2102</v>
      </c>
      <c r="AC1352" s="4">
        <v>2844.583333</v>
      </c>
      <c r="AD1352" s="4" t="str">
        <f t="shared" si="328"/>
        <v>Low Income</v>
      </c>
      <c r="AE1352" s="4">
        <v>210801</v>
      </c>
      <c r="AF1352" s="18">
        <v>0.32430921000000001</v>
      </c>
      <c r="AG1352" s="3">
        <v>0</v>
      </c>
      <c r="AH1352" s="3">
        <v>53</v>
      </c>
      <c r="AI1352" s="2" t="str">
        <f t="shared" si="329"/>
        <v>Medium Risk</v>
      </c>
    </row>
    <row r="1353" spans="1:35" x14ac:dyDescent="0.25">
      <c r="A1353" s="6">
        <v>44452</v>
      </c>
      <c r="B1353" s="3">
        <v>18</v>
      </c>
      <c r="C1353" s="3" t="str">
        <f t="shared" si="315"/>
        <v>Young</v>
      </c>
      <c r="D1353" s="4">
        <v>30049</v>
      </c>
      <c r="E1353" s="4">
        <f t="shared" si="316"/>
        <v>30049</v>
      </c>
      <c r="F1353" s="3">
        <v>489</v>
      </c>
      <c r="G1353" s="3">
        <f t="shared" si="317"/>
        <v>489</v>
      </c>
      <c r="H1353" s="3" t="str">
        <f t="shared" si="318"/>
        <v>Fair</v>
      </c>
      <c r="I1353" s="5" t="s">
        <v>20</v>
      </c>
      <c r="J1353" s="2" t="str">
        <f t="shared" si="319"/>
        <v>Employed</v>
      </c>
      <c r="K1353" s="2" t="str">
        <f t="shared" si="320"/>
        <v>Employed</v>
      </c>
      <c r="L1353" s="2" t="str">
        <f t="shared" si="321"/>
        <v>Employed</v>
      </c>
      <c r="M1353" s="5" t="s">
        <v>32</v>
      </c>
      <c r="N1353" s="2" t="str">
        <f t="shared" si="322"/>
        <v>High School</v>
      </c>
      <c r="O1353" s="2" t="str">
        <f t="shared" si="323"/>
        <v>High School</v>
      </c>
      <c r="P1353" s="4">
        <v>40209</v>
      </c>
      <c r="Q1353" s="4">
        <f t="shared" si="324"/>
        <v>40209</v>
      </c>
      <c r="R1353" s="18">
        <f t="shared" si="325"/>
        <v>1.3381144131252287</v>
      </c>
      <c r="S1353" s="18" t="str">
        <f t="shared" si="326"/>
        <v>Aggressive Borrower</v>
      </c>
      <c r="T1353" s="3">
        <v>72</v>
      </c>
      <c r="U1353" s="3">
        <f t="shared" si="327"/>
        <v>72</v>
      </c>
      <c r="V1353" s="5" t="s">
        <v>22</v>
      </c>
      <c r="W1353" s="5" t="s">
        <v>30</v>
      </c>
      <c r="X1353" s="4">
        <v>366</v>
      </c>
      <c r="Y1353" s="18">
        <v>0.56258095799999996</v>
      </c>
      <c r="Z1353" s="5" t="s">
        <v>31</v>
      </c>
      <c r="AA1353" s="3">
        <v>27</v>
      </c>
      <c r="AB1353" s="4">
        <v>288</v>
      </c>
      <c r="AC1353" s="4">
        <v>2504.083333</v>
      </c>
      <c r="AD1353" s="4" t="str">
        <f t="shared" si="328"/>
        <v>Low Income</v>
      </c>
      <c r="AE1353" s="4">
        <v>4903</v>
      </c>
      <c r="AF1353" s="18">
        <v>0.34836256900000001</v>
      </c>
      <c r="AG1353" s="3">
        <v>0</v>
      </c>
      <c r="AH1353" s="3">
        <v>58</v>
      </c>
      <c r="AI1353" s="2" t="str">
        <f t="shared" si="329"/>
        <v>High Risk</v>
      </c>
    </row>
    <row r="1354" spans="1:35" x14ac:dyDescent="0.25">
      <c r="A1354" s="6">
        <v>44453</v>
      </c>
      <c r="B1354" s="3">
        <v>46</v>
      </c>
      <c r="C1354" s="3" t="str">
        <f t="shared" si="315"/>
        <v>Senior</v>
      </c>
      <c r="D1354" s="4">
        <v>37153</v>
      </c>
      <c r="E1354" s="4">
        <f t="shared" si="316"/>
        <v>37153</v>
      </c>
      <c r="F1354" s="3">
        <v>571</v>
      </c>
      <c r="G1354" s="3">
        <f t="shared" si="317"/>
        <v>571</v>
      </c>
      <c r="H1354" s="3" t="str">
        <f t="shared" si="318"/>
        <v>Good</v>
      </c>
      <c r="I1354" s="5" t="s">
        <v>20</v>
      </c>
      <c r="J1354" s="2" t="str">
        <f t="shared" si="319"/>
        <v>Employed</v>
      </c>
      <c r="K1354" s="2" t="str">
        <f t="shared" si="320"/>
        <v>Employed</v>
      </c>
      <c r="L1354" s="2" t="str">
        <f t="shared" si="321"/>
        <v>Employed</v>
      </c>
      <c r="M1354" s="5" t="s">
        <v>32</v>
      </c>
      <c r="N1354" s="2" t="str">
        <f t="shared" si="322"/>
        <v>High School</v>
      </c>
      <c r="O1354" s="2" t="str">
        <f t="shared" si="323"/>
        <v>High School</v>
      </c>
      <c r="P1354" s="4">
        <v>58498</v>
      </c>
      <c r="Q1354" s="4">
        <f t="shared" si="324"/>
        <v>58498</v>
      </c>
      <c r="R1354" s="18">
        <f t="shared" si="325"/>
        <v>1.5745161898097058</v>
      </c>
      <c r="S1354" s="18" t="str">
        <f t="shared" si="326"/>
        <v>Aggressive Borrower</v>
      </c>
      <c r="T1354" s="3">
        <v>84</v>
      </c>
      <c r="U1354" s="3">
        <f t="shared" si="327"/>
        <v>84</v>
      </c>
      <c r="V1354" s="5" t="s">
        <v>22</v>
      </c>
      <c r="W1354" s="5" t="s">
        <v>30</v>
      </c>
      <c r="X1354" s="4">
        <v>388</v>
      </c>
      <c r="Y1354" s="18">
        <v>6.2834060999999997E-2</v>
      </c>
      <c r="Z1354" s="5" t="s">
        <v>24</v>
      </c>
      <c r="AA1354" s="3">
        <v>21</v>
      </c>
      <c r="AB1354" s="4">
        <v>9899</v>
      </c>
      <c r="AC1354" s="4">
        <v>3096.083333</v>
      </c>
      <c r="AD1354" s="4" t="str">
        <f t="shared" si="328"/>
        <v>Low Income</v>
      </c>
      <c r="AE1354" s="4">
        <v>4095</v>
      </c>
      <c r="AF1354" s="18">
        <v>0.25523114899999999</v>
      </c>
      <c r="AG1354" s="3">
        <v>0</v>
      </c>
      <c r="AH1354" s="3">
        <v>51</v>
      </c>
      <c r="AI1354" s="2" t="str">
        <f t="shared" si="329"/>
        <v>Medium Risk</v>
      </c>
    </row>
    <row r="1355" spans="1:35" x14ac:dyDescent="0.25">
      <c r="A1355" s="6">
        <v>44454</v>
      </c>
      <c r="B1355" s="3">
        <v>49</v>
      </c>
      <c r="C1355" s="3" t="str">
        <f t="shared" si="315"/>
        <v>Senior</v>
      </c>
      <c r="D1355" s="4">
        <v>110511</v>
      </c>
      <c r="E1355" s="4">
        <f t="shared" si="316"/>
        <v>110511</v>
      </c>
      <c r="F1355" s="3">
        <v>616</v>
      </c>
      <c r="G1355" s="3">
        <f t="shared" si="317"/>
        <v>616</v>
      </c>
      <c r="H1355" s="3" t="str">
        <f t="shared" si="318"/>
        <v>Good</v>
      </c>
      <c r="I1355" s="5" t="s">
        <v>20</v>
      </c>
      <c r="J1355" s="2" t="str">
        <f t="shared" si="319"/>
        <v>Employed</v>
      </c>
      <c r="K1355" s="2" t="str">
        <f t="shared" si="320"/>
        <v>Employed</v>
      </c>
      <c r="L1355" s="2" t="str">
        <f t="shared" si="321"/>
        <v>Employed</v>
      </c>
      <c r="M1355" s="5" t="s">
        <v>29</v>
      </c>
      <c r="N1355" s="2" t="str">
        <f t="shared" si="322"/>
        <v>Bachelor</v>
      </c>
      <c r="O1355" s="2" t="str">
        <f t="shared" si="323"/>
        <v>Bachelor</v>
      </c>
      <c r="P1355" s="4">
        <v>21296</v>
      </c>
      <c r="Q1355" s="4">
        <f t="shared" si="324"/>
        <v>21296</v>
      </c>
      <c r="R1355" s="18">
        <f t="shared" si="325"/>
        <v>0.19270479861733222</v>
      </c>
      <c r="S1355" s="18" t="str">
        <f t="shared" si="326"/>
        <v>Conservative Borrower</v>
      </c>
      <c r="T1355" s="3">
        <v>12</v>
      </c>
      <c r="U1355" s="3">
        <f t="shared" si="327"/>
        <v>12</v>
      </c>
      <c r="V1355" s="5" t="s">
        <v>22</v>
      </c>
      <c r="W1355" s="5" t="s">
        <v>23</v>
      </c>
      <c r="X1355" s="4">
        <v>571</v>
      </c>
      <c r="Y1355" s="18">
        <v>9.1633467999999996E-2</v>
      </c>
      <c r="Z1355" s="5" t="s">
        <v>38</v>
      </c>
      <c r="AA1355" s="3">
        <v>21</v>
      </c>
      <c r="AB1355" s="4">
        <v>386</v>
      </c>
      <c r="AC1355" s="4">
        <v>9209.25</v>
      </c>
      <c r="AD1355" s="4" t="str">
        <f t="shared" si="328"/>
        <v>Medium Income</v>
      </c>
      <c r="AE1355" s="4">
        <v>7107</v>
      </c>
      <c r="AF1355" s="18">
        <v>0.17537834299999999</v>
      </c>
      <c r="AG1355" s="3">
        <v>1</v>
      </c>
      <c r="AH1355" s="3">
        <v>36</v>
      </c>
      <c r="AI1355" s="2" t="str">
        <f t="shared" si="329"/>
        <v>Low Risk</v>
      </c>
    </row>
    <row r="1356" spans="1:35" x14ac:dyDescent="0.25">
      <c r="A1356" s="6">
        <v>44455</v>
      </c>
      <c r="B1356" s="3">
        <v>33</v>
      </c>
      <c r="C1356" s="3" t="str">
        <f t="shared" si="315"/>
        <v>Mid</v>
      </c>
      <c r="D1356" s="4">
        <v>39985</v>
      </c>
      <c r="E1356" s="4">
        <f t="shared" si="316"/>
        <v>39985</v>
      </c>
      <c r="F1356" s="3">
        <v>612</v>
      </c>
      <c r="G1356" s="3">
        <f t="shared" si="317"/>
        <v>612</v>
      </c>
      <c r="H1356" s="3" t="str">
        <f t="shared" si="318"/>
        <v>Good</v>
      </c>
      <c r="I1356" s="5" t="s">
        <v>20</v>
      </c>
      <c r="J1356" s="2" t="str">
        <f t="shared" si="319"/>
        <v>Employed</v>
      </c>
      <c r="K1356" s="2" t="str">
        <f t="shared" si="320"/>
        <v>Employed</v>
      </c>
      <c r="L1356" s="2" t="str">
        <f t="shared" si="321"/>
        <v>Employed</v>
      </c>
      <c r="M1356" s="5" t="s">
        <v>29</v>
      </c>
      <c r="N1356" s="2" t="str">
        <f t="shared" si="322"/>
        <v>Bachelor</v>
      </c>
      <c r="O1356" s="2" t="str">
        <f t="shared" si="323"/>
        <v>Bachelor</v>
      </c>
      <c r="P1356" s="4">
        <v>36805</v>
      </c>
      <c r="Q1356" s="4">
        <f t="shared" si="324"/>
        <v>36805</v>
      </c>
      <c r="R1356" s="18">
        <f t="shared" si="325"/>
        <v>0.92047017631611849</v>
      </c>
      <c r="S1356" s="18" t="str">
        <f t="shared" si="326"/>
        <v>Moderate Borrower</v>
      </c>
      <c r="T1356" s="3">
        <v>48</v>
      </c>
      <c r="U1356" s="3">
        <f t="shared" si="327"/>
        <v>48</v>
      </c>
      <c r="V1356" s="5" t="s">
        <v>35</v>
      </c>
      <c r="W1356" s="5" t="s">
        <v>30</v>
      </c>
      <c r="X1356" s="4">
        <v>267</v>
      </c>
      <c r="Y1356" s="18">
        <v>0.120647087</v>
      </c>
      <c r="Z1356" s="5" t="s">
        <v>24</v>
      </c>
      <c r="AA1356" s="3">
        <v>19</v>
      </c>
      <c r="AB1356" s="4">
        <v>5308</v>
      </c>
      <c r="AC1356" s="4">
        <v>3332.083333</v>
      </c>
      <c r="AD1356" s="4" t="str">
        <f t="shared" si="328"/>
        <v>Low Income</v>
      </c>
      <c r="AE1356" s="4">
        <v>5508</v>
      </c>
      <c r="AF1356" s="18">
        <v>0.19317242700000001</v>
      </c>
      <c r="AG1356" s="3">
        <v>0</v>
      </c>
      <c r="AH1356" s="3">
        <v>51</v>
      </c>
      <c r="AI1356" s="2" t="str">
        <f t="shared" si="329"/>
        <v>Medium Risk</v>
      </c>
    </row>
    <row r="1357" spans="1:35" x14ac:dyDescent="0.25">
      <c r="A1357" s="6">
        <v>44456</v>
      </c>
      <c r="B1357" s="3">
        <v>18</v>
      </c>
      <c r="C1357" s="3" t="str">
        <f t="shared" si="315"/>
        <v>Young</v>
      </c>
      <c r="D1357" s="4">
        <v>80382</v>
      </c>
      <c r="E1357" s="4">
        <f t="shared" si="316"/>
        <v>80382</v>
      </c>
      <c r="F1357" s="3">
        <v>545</v>
      </c>
      <c r="G1357" s="3">
        <f t="shared" si="317"/>
        <v>545</v>
      </c>
      <c r="H1357" s="3" t="str">
        <f t="shared" si="318"/>
        <v>Fair</v>
      </c>
      <c r="I1357" s="5" t="s">
        <v>20</v>
      </c>
      <c r="J1357" s="2" t="str">
        <f t="shared" si="319"/>
        <v>Employed</v>
      </c>
      <c r="K1357" s="2" t="str">
        <f t="shared" si="320"/>
        <v>Employed</v>
      </c>
      <c r="L1357" s="2" t="str">
        <f t="shared" si="321"/>
        <v>Employed</v>
      </c>
      <c r="M1357" s="5" t="s">
        <v>32</v>
      </c>
      <c r="N1357" s="2" t="str">
        <f t="shared" si="322"/>
        <v>High School</v>
      </c>
      <c r="O1357" s="2" t="str">
        <f t="shared" si="323"/>
        <v>High School</v>
      </c>
      <c r="P1357" s="4">
        <v>36970</v>
      </c>
      <c r="Q1357" s="4">
        <f t="shared" si="324"/>
        <v>36970</v>
      </c>
      <c r="R1357" s="18">
        <f t="shared" si="325"/>
        <v>0.45992883979000276</v>
      </c>
      <c r="S1357" s="18" t="str">
        <f t="shared" si="326"/>
        <v>Conservative Borrower</v>
      </c>
      <c r="T1357" s="3">
        <v>36</v>
      </c>
      <c r="U1357" s="3">
        <f t="shared" si="327"/>
        <v>36</v>
      </c>
      <c r="V1357" s="5" t="s">
        <v>22</v>
      </c>
      <c r="W1357" s="5" t="s">
        <v>27</v>
      </c>
      <c r="X1357" s="4">
        <v>489</v>
      </c>
      <c r="Y1357" s="18">
        <v>0.43302523300000001</v>
      </c>
      <c r="Z1357" s="5" t="s">
        <v>24</v>
      </c>
      <c r="AA1357" s="3">
        <v>38</v>
      </c>
      <c r="AB1357" s="4">
        <v>4741</v>
      </c>
      <c r="AC1357" s="4">
        <v>6698.5</v>
      </c>
      <c r="AD1357" s="4" t="str">
        <f t="shared" si="328"/>
        <v>Medium Income</v>
      </c>
      <c r="AE1357" s="4">
        <v>3590</v>
      </c>
      <c r="AF1357" s="18">
        <v>0.23947205999999999</v>
      </c>
      <c r="AG1357" s="3">
        <v>0</v>
      </c>
      <c r="AH1357" s="3">
        <v>54</v>
      </c>
      <c r="AI1357" s="2" t="str">
        <f t="shared" si="329"/>
        <v>Medium Risk</v>
      </c>
    </row>
    <row r="1358" spans="1:35" x14ac:dyDescent="0.25">
      <c r="A1358" s="6">
        <v>44457</v>
      </c>
      <c r="B1358" s="3">
        <v>33</v>
      </c>
      <c r="C1358" s="3" t="str">
        <f t="shared" si="315"/>
        <v>Mid</v>
      </c>
      <c r="D1358" s="4">
        <v>46668</v>
      </c>
      <c r="E1358" s="4">
        <f t="shared" si="316"/>
        <v>46668</v>
      </c>
      <c r="F1358" s="3">
        <v>568</v>
      </c>
      <c r="G1358" s="3">
        <f t="shared" si="317"/>
        <v>568</v>
      </c>
      <c r="H1358" s="3" t="str">
        <f t="shared" si="318"/>
        <v>Good</v>
      </c>
      <c r="J1358" s="2" t="str">
        <f t="shared" si="319"/>
        <v/>
      </c>
      <c r="K1358" s="2" t="str">
        <f t="shared" si="320"/>
        <v/>
      </c>
      <c r="L1358" s="2" t="str">
        <f t="shared" si="321"/>
        <v>Employed</v>
      </c>
      <c r="M1358" s="5" t="s">
        <v>29</v>
      </c>
      <c r="N1358" s="2" t="str">
        <f t="shared" si="322"/>
        <v>Bachelor</v>
      </c>
      <c r="O1358" s="2" t="str">
        <f t="shared" si="323"/>
        <v>Bachelor</v>
      </c>
      <c r="P1358" s="4">
        <v>18410</v>
      </c>
      <c r="Q1358" s="4">
        <f t="shared" si="324"/>
        <v>18410</v>
      </c>
      <c r="R1358" s="18">
        <f t="shared" si="325"/>
        <v>0.39448872889346021</v>
      </c>
      <c r="S1358" s="18" t="str">
        <f t="shared" si="326"/>
        <v>Conservative Borrower</v>
      </c>
      <c r="T1358" s="3">
        <v>60</v>
      </c>
      <c r="U1358" s="3">
        <f t="shared" si="327"/>
        <v>60</v>
      </c>
      <c r="V1358" s="5" t="s">
        <v>22</v>
      </c>
      <c r="W1358" s="5" t="s">
        <v>23</v>
      </c>
      <c r="X1358" s="4">
        <v>279</v>
      </c>
      <c r="Y1358" s="18">
        <v>0.267522537</v>
      </c>
      <c r="Z1358" s="5" t="s">
        <v>24</v>
      </c>
      <c r="AA1358" s="3">
        <v>31</v>
      </c>
      <c r="AB1358" s="4">
        <v>1248</v>
      </c>
      <c r="AC1358" s="4">
        <v>3889</v>
      </c>
      <c r="AD1358" s="4" t="str">
        <f t="shared" si="328"/>
        <v>Low Income</v>
      </c>
      <c r="AE1358" s="4">
        <v>110249</v>
      </c>
      <c r="AF1358" s="18">
        <v>0.22235049400000001</v>
      </c>
      <c r="AG1358" s="3">
        <v>1</v>
      </c>
      <c r="AH1358" s="3">
        <v>39.200000000000003</v>
      </c>
      <c r="AI1358" s="2" t="str">
        <f t="shared" si="329"/>
        <v>Low Risk</v>
      </c>
    </row>
    <row r="1359" spans="1:35" x14ac:dyDescent="0.25">
      <c r="A1359" s="6">
        <v>44458</v>
      </c>
      <c r="B1359" s="3">
        <v>44</v>
      </c>
      <c r="C1359" s="3" t="str">
        <f t="shared" si="315"/>
        <v>Senior</v>
      </c>
      <c r="D1359" s="4">
        <v>47521</v>
      </c>
      <c r="E1359" s="4">
        <f t="shared" si="316"/>
        <v>47521</v>
      </c>
      <c r="G1359" s="3">
        <f t="shared" si="317"/>
        <v>576.96694214876038</v>
      </c>
      <c r="H1359" s="3" t="str">
        <f t="shared" si="318"/>
        <v>Good</v>
      </c>
      <c r="I1359" s="5" t="s">
        <v>20</v>
      </c>
      <c r="J1359" s="2" t="str">
        <f t="shared" si="319"/>
        <v>Employed</v>
      </c>
      <c r="K1359" s="2" t="str">
        <f t="shared" si="320"/>
        <v>Employed</v>
      </c>
      <c r="L1359" s="2" t="str">
        <f t="shared" si="321"/>
        <v>Employed</v>
      </c>
      <c r="M1359" s="5" t="s">
        <v>29</v>
      </c>
      <c r="N1359" s="2" t="str">
        <f t="shared" si="322"/>
        <v>Bachelor</v>
      </c>
      <c r="O1359" s="2" t="str">
        <f t="shared" si="323"/>
        <v>Bachelor</v>
      </c>
      <c r="P1359" s="4">
        <v>42056</v>
      </c>
      <c r="Q1359" s="4">
        <f t="shared" si="324"/>
        <v>42056</v>
      </c>
      <c r="R1359" s="18">
        <f t="shared" si="325"/>
        <v>0.88499821131710188</v>
      </c>
      <c r="S1359" s="18" t="str">
        <f t="shared" si="326"/>
        <v>Moderate Borrower</v>
      </c>
      <c r="T1359" s="3">
        <v>60</v>
      </c>
      <c r="U1359" s="3">
        <f t="shared" si="327"/>
        <v>60</v>
      </c>
      <c r="V1359" s="5" t="s">
        <v>22</v>
      </c>
      <c r="W1359" s="5" t="s">
        <v>23</v>
      </c>
      <c r="X1359" s="4">
        <v>691</v>
      </c>
      <c r="Y1359" s="18">
        <v>0.13904419900000001</v>
      </c>
      <c r="Z1359" s="5" t="s">
        <v>34</v>
      </c>
      <c r="AA1359" s="3">
        <v>29</v>
      </c>
      <c r="AB1359" s="4">
        <v>673</v>
      </c>
      <c r="AC1359" s="4">
        <v>3960.083333</v>
      </c>
      <c r="AD1359" s="4" t="str">
        <f t="shared" si="328"/>
        <v>Low Income</v>
      </c>
      <c r="AE1359" s="4">
        <v>9803</v>
      </c>
      <c r="AF1359" s="18">
        <v>0.23476067</v>
      </c>
      <c r="AG1359" s="3">
        <v>0</v>
      </c>
      <c r="AH1359" s="3">
        <v>53</v>
      </c>
      <c r="AI1359" s="2" t="str">
        <f t="shared" si="329"/>
        <v>Medium Risk</v>
      </c>
    </row>
    <row r="1360" spans="1:35" x14ac:dyDescent="0.25">
      <c r="A1360" s="6">
        <v>44459</v>
      </c>
      <c r="B1360" s="3">
        <v>22</v>
      </c>
      <c r="C1360" s="3" t="str">
        <f t="shared" si="315"/>
        <v>Young</v>
      </c>
      <c r="D1360" s="4">
        <v>23383</v>
      </c>
      <c r="E1360" s="4">
        <f t="shared" si="316"/>
        <v>23383</v>
      </c>
      <c r="F1360" s="3">
        <v>582</v>
      </c>
      <c r="G1360" s="3">
        <f t="shared" si="317"/>
        <v>582</v>
      </c>
      <c r="H1360" s="3" t="str">
        <f t="shared" si="318"/>
        <v>Good</v>
      </c>
      <c r="I1360" s="5" t="s">
        <v>20</v>
      </c>
      <c r="J1360" s="2" t="str">
        <f t="shared" si="319"/>
        <v>Employed</v>
      </c>
      <c r="K1360" s="2" t="str">
        <f t="shared" si="320"/>
        <v>Employed</v>
      </c>
      <c r="L1360" s="2" t="str">
        <f t="shared" si="321"/>
        <v>Employed</v>
      </c>
      <c r="M1360" s="5" t="s">
        <v>25</v>
      </c>
      <c r="N1360" s="2" t="str">
        <f t="shared" si="322"/>
        <v>Associate</v>
      </c>
      <c r="O1360" s="2" t="str">
        <f t="shared" si="323"/>
        <v>Associate</v>
      </c>
      <c r="P1360" s="4">
        <v>23557</v>
      </c>
      <c r="Q1360" s="4">
        <f t="shared" si="324"/>
        <v>23557</v>
      </c>
      <c r="R1360" s="18">
        <f t="shared" si="325"/>
        <v>1.0074413035110978</v>
      </c>
      <c r="S1360" s="18" t="str">
        <f t="shared" si="326"/>
        <v>Aggressive Borrower</v>
      </c>
      <c r="T1360" s="3">
        <v>48</v>
      </c>
      <c r="U1360" s="3">
        <f t="shared" si="327"/>
        <v>48</v>
      </c>
      <c r="V1360" s="5" t="s">
        <v>44</v>
      </c>
      <c r="W1360" s="5" t="s">
        <v>27</v>
      </c>
      <c r="X1360" s="4">
        <v>425</v>
      </c>
      <c r="Y1360" s="18">
        <v>0.37625398300000001</v>
      </c>
      <c r="Z1360" s="5" t="s">
        <v>31</v>
      </c>
      <c r="AA1360" s="3">
        <v>24</v>
      </c>
      <c r="AB1360" s="4">
        <v>904</v>
      </c>
      <c r="AC1360" s="4">
        <v>1948.583333</v>
      </c>
      <c r="AD1360" s="4" t="str">
        <f t="shared" si="328"/>
        <v>Low Income</v>
      </c>
      <c r="AE1360" s="4">
        <v>9050</v>
      </c>
      <c r="AF1360" s="18">
        <v>0.206904484</v>
      </c>
      <c r="AG1360" s="3">
        <v>0</v>
      </c>
      <c r="AH1360" s="3">
        <v>57</v>
      </c>
      <c r="AI1360" s="2" t="str">
        <f t="shared" si="329"/>
        <v>High Risk</v>
      </c>
    </row>
    <row r="1361" spans="1:35" x14ac:dyDescent="0.25">
      <c r="A1361" s="6">
        <v>44460</v>
      </c>
      <c r="B1361" s="3">
        <v>42</v>
      </c>
      <c r="C1361" s="3" t="str">
        <f t="shared" si="315"/>
        <v>Senior</v>
      </c>
      <c r="D1361" s="4">
        <v>192070</v>
      </c>
      <c r="E1361" s="4">
        <f t="shared" si="316"/>
        <v>192070</v>
      </c>
      <c r="F1361" s="3">
        <v>622</v>
      </c>
      <c r="G1361" s="3">
        <f t="shared" si="317"/>
        <v>622</v>
      </c>
      <c r="H1361" s="3" t="str">
        <f t="shared" si="318"/>
        <v>Good</v>
      </c>
      <c r="I1361" s="5" t="s">
        <v>52</v>
      </c>
      <c r="J1361" s="2" t="str">
        <f t="shared" si="319"/>
        <v>EMPLOYED</v>
      </c>
      <c r="K1361" s="2" t="str">
        <f t="shared" si="320"/>
        <v>Employed</v>
      </c>
      <c r="L1361" s="2" t="str">
        <f t="shared" si="321"/>
        <v>Employed</v>
      </c>
      <c r="M1361" s="5" t="s">
        <v>29</v>
      </c>
      <c r="N1361" s="2" t="str">
        <f t="shared" si="322"/>
        <v>Bachelor</v>
      </c>
      <c r="O1361" s="2" t="str">
        <f t="shared" si="323"/>
        <v>Bachelor</v>
      </c>
      <c r="P1361" s="4">
        <v>10299</v>
      </c>
      <c r="Q1361" s="4">
        <f t="shared" si="324"/>
        <v>10299</v>
      </c>
      <c r="R1361" s="18">
        <f t="shared" si="325"/>
        <v>5.3621075649502782E-2</v>
      </c>
      <c r="S1361" s="18" t="str">
        <f t="shared" si="326"/>
        <v>Conservative Borrower</v>
      </c>
      <c r="T1361" s="3">
        <v>60</v>
      </c>
      <c r="U1361" s="3">
        <f t="shared" si="327"/>
        <v>60</v>
      </c>
      <c r="V1361" s="5" t="s">
        <v>44</v>
      </c>
      <c r="W1361" s="5" t="s">
        <v>27</v>
      </c>
      <c r="X1361" s="4">
        <v>283</v>
      </c>
      <c r="Y1361" s="18">
        <v>0.53315616499999996</v>
      </c>
      <c r="Z1361" s="5" t="s">
        <v>28</v>
      </c>
      <c r="AA1361" s="3">
        <v>29</v>
      </c>
      <c r="AB1361" s="4">
        <v>6778</v>
      </c>
      <c r="AC1361" s="4">
        <v>16005.833329999999</v>
      </c>
      <c r="AD1361" s="4" t="str">
        <f t="shared" si="328"/>
        <v>High Income</v>
      </c>
      <c r="AE1361" s="4">
        <v>312532</v>
      </c>
      <c r="AF1361" s="18">
        <v>0.19179469599999999</v>
      </c>
      <c r="AG1361" s="3">
        <v>1</v>
      </c>
      <c r="AH1361" s="3">
        <v>36.799999999999997</v>
      </c>
      <c r="AI1361" s="2" t="str">
        <f t="shared" si="329"/>
        <v>Low Risk</v>
      </c>
    </row>
    <row r="1362" spans="1:35" x14ac:dyDescent="0.25">
      <c r="A1362" s="6">
        <v>44461</v>
      </c>
      <c r="B1362" s="3">
        <v>39</v>
      </c>
      <c r="C1362" s="3" t="str">
        <f t="shared" si="315"/>
        <v>Mid</v>
      </c>
      <c r="D1362" s="4">
        <v>50097</v>
      </c>
      <c r="E1362" s="4">
        <f t="shared" si="316"/>
        <v>50097</v>
      </c>
      <c r="F1362" s="3">
        <v>625</v>
      </c>
      <c r="G1362" s="3">
        <f t="shared" si="317"/>
        <v>625</v>
      </c>
      <c r="H1362" s="3" t="str">
        <f t="shared" si="318"/>
        <v>Good</v>
      </c>
      <c r="I1362" s="5" t="s">
        <v>20</v>
      </c>
      <c r="J1362" s="2" t="str">
        <f t="shared" si="319"/>
        <v>Employed</v>
      </c>
      <c r="K1362" s="2" t="str">
        <f t="shared" si="320"/>
        <v>Employed</v>
      </c>
      <c r="L1362" s="2" t="str">
        <f t="shared" si="321"/>
        <v>Employed</v>
      </c>
      <c r="M1362" s="5" t="s">
        <v>32</v>
      </c>
      <c r="N1362" s="2" t="str">
        <f t="shared" si="322"/>
        <v>High School</v>
      </c>
      <c r="O1362" s="2" t="str">
        <f t="shared" si="323"/>
        <v>High School</v>
      </c>
      <c r="Q1362" s="4">
        <f t="shared" si="324"/>
        <v>24695.307531380753</v>
      </c>
      <c r="R1362" s="18">
        <f t="shared" si="325"/>
        <v>0.49294982796136999</v>
      </c>
      <c r="S1362" s="18" t="str">
        <f t="shared" si="326"/>
        <v>Conservative Borrower</v>
      </c>
      <c r="T1362" s="3">
        <v>96</v>
      </c>
      <c r="U1362" s="3">
        <f t="shared" si="327"/>
        <v>96</v>
      </c>
      <c r="V1362" s="5" t="s">
        <v>35</v>
      </c>
      <c r="W1362" s="5" t="s">
        <v>27</v>
      </c>
      <c r="X1362" s="4">
        <v>1347</v>
      </c>
      <c r="Y1362" s="18">
        <v>0.28391844599999999</v>
      </c>
      <c r="Z1362" s="5" t="s">
        <v>24</v>
      </c>
      <c r="AA1362" s="3">
        <v>30</v>
      </c>
      <c r="AB1362" s="4">
        <v>1495</v>
      </c>
      <c r="AC1362" s="4">
        <v>4174.75</v>
      </c>
      <c r="AD1362" s="4" t="str">
        <f t="shared" si="328"/>
        <v>Low Income</v>
      </c>
      <c r="AE1362" s="4">
        <v>10073</v>
      </c>
      <c r="AF1362" s="18">
        <v>0.22963212599999999</v>
      </c>
      <c r="AG1362" s="3">
        <v>0</v>
      </c>
      <c r="AH1362" s="3">
        <v>49</v>
      </c>
      <c r="AI1362" s="2" t="str">
        <f t="shared" si="329"/>
        <v>Medium Risk</v>
      </c>
    </row>
    <row r="1363" spans="1:35" x14ac:dyDescent="0.25">
      <c r="A1363" s="6">
        <v>44462</v>
      </c>
      <c r="B1363" s="3">
        <v>46</v>
      </c>
      <c r="C1363" s="3" t="str">
        <f t="shared" si="315"/>
        <v>Senior</v>
      </c>
      <c r="D1363" s="4">
        <v>46580</v>
      </c>
      <c r="E1363" s="4">
        <f t="shared" si="316"/>
        <v>46580</v>
      </c>
      <c r="F1363" s="3">
        <v>576</v>
      </c>
      <c r="G1363" s="3">
        <f t="shared" si="317"/>
        <v>576</v>
      </c>
      <c r="H1363" s="3" t="str">
        <f t="shared" si="318"/>
        <v>Good</v>
      </c>
      <c r="I1363" s="5" t="s">
        <v>20</v>
      </c>
      <c r="J1363" s="2" t="str">
        <f t="shared" si="319"/>
        <v>Employed</v>
      </c>
      <c r="K1363" s="2" t="str">
        <f t="shared" si="320"/>
        <v>Employed</v>
      </c>
      <c r="L1363" s="2" t="str">
        <f t="shared" si="321"/>
        <v>Employed</v>
      </c>
      <c r="M1363" s="5" t="s">
        <v>25</v>
      </c>
      <c r="N1363" s="2" t="str">
        <f t="shared" si="322"/>
        <v>Associate</v>
      </c>
      <c r="O1363" s="2" t="str">
        <f t="shared" si="323"/>
        <v>Associate</v>
      </c>
      <c r="P1363" s="4">
        <v>19392</v>
      </c>
      <c r="Q1363" s="4">
        <f t="shared" si="324"/>
        <v>19392</v>
      </c>
      <c r="R1363" s="18">
        <f t="shared" si="325"/>
        <v>0.41631601545727781</v>
      </c>
      <c r="S1363" s="18" t="str">
        <f t="shared" si="326"/>
        <v>Conservative Borrower</v>
      </c>
      <c r="T1363" s="3">
        <v>84</v>
      </c>
      <c r="U1363" s="3">
        <f t="shared" si="327"/>
        <v>84</v>
      </c>
      <c r="V1363" s="5" t="s">
        <v>35</v>
      </c>
      <c r="W1363" s="5" t="s">
        <v>34</v>
      </c>
      <c r="X1363" s="4">
        <v>781</v>
      </c>
      <c r="Y1363" s="18">
        <v>0.256618703</v>
      </c>
      <c r="Z1363" s="5" t="s">
        <v>24</v>
      </c>
      <c r="AA1363" s="3">
        <v>28</v>
      </c>
      <c r="AB1363" s="4">
        <v>1919</v>
      </c>
      <c r="AC1363" s="4">
        <v>3881.666667</v>
      </c>
      <c r="AD1363" s="4" t="str">
        <f t="shared" si="328"/>
        <v>Low Income</v>
      </c>
      <c r="AE1363" s="4">
        <v>37284</v>
      </c>
      <c r="AF1363" s="18">
        <v>0.27077154399999998</v>
      </c>
      <c r="AG1363" s="3">
        <v>0</v>
      </c>
      <c r="AH1363" s="3">
        <v>69</v>
      </c>
      <c r="AI1363" s="2" t="str">
        <f t="shared" si="329"/>
        <v>High Risk</v>
      </c>
    </row>
    <row r="1364" spans="1:35" x14ac:dyDescent="0.25">
      <c r="A1364" s="6">
        <v>44463</v>
      </c>
      <c r="B1364" s="3">
        <v>41</v>
      </c>
      <c r="C1364" s="3" t="str">
        <f t="shared" si="315"/>
        <v>Senior</v>
      </c>
      <c r="D1364" s="4">
        <v>185502</v>
      </c>
      <c r="E1364" s="4">
        <f t="shared" si="316"/>
        <v>185502</v>
      </c>
      <c r="F1364" s="3">
        <v>527</v>
      </c>
      <c r="G1364" s="3">
        <f t="shared" si="317"/>
        <v>527</v>
      </c>
      <c r="H1364" s="3" t="str">
        <f t="shared" si="318"/>
        <v>Fair</v>
      </c>
      <c r="I1364" s="5" t="s">
        <v>20</v>
      </c>
      <c r="J1364" s="2" t="str">
        <f t="shared" si="319"/>
        <v>Employed</v>
      </c>
      <c r="K1364" s="2" t="str">
        <f t="shared" si="320"/>
        <v>Employed</v>
      </c>
      <c r="L1364" s="2" t="str">
        <f t="shared" si="321"/>
        <v>Employed</v>
      </c>
      <c r="M1364" s="5" t="s">
        <v>29</v>
      </c>
      <c r="N1364" s="2" t="str">
        <f t="shared" si="322"/>
        <v>Bachelor</v>
      </c>
      <c r="O1364" s="2" t="str">
        <f t="shared" si="323"/>
        <v>Bachelor</v>
      </c>
      <c r="P1364" s="4">
        <v>34297</v>
      </c>
      <c r="Q1364" s="4">
        <f t="shared" si="324"/>
        <v>34297</v>
      </c>
      <c r="R1364" s="18">
        <f t="shared" si="325"/>
        <v>0.1848874944744531</v>
      </c>
      <c r="S1364" s="18" t="str">
        <f t="shared" si="326"/>
        <v>Conservative Borrower</v>
      </c>
      <c r="T1364" s="3">
        <v>48</v>
      </c>
      <c r="U1364" s="3">
        <f t="shared" si="327"/>
        <v>48</v>
      </c>
      <c r="V1364" s="5" t="s">
        <v>26</v>
      </c>
      <c r="W1364" s="5" t="s">
        <v>30</v>
      </c>
      <c r="X1364" s="4">
        <v>437</v>
      </c>
      <c r="Y1364" s="18">
        <v>0.20536138500000001</v>
      </c>
      <c r="Z1364" s="5" t="s">
        <v>28</v>
      </c>
      <c r="AA1364" s="3">
        <v>21</v>
      </c>
      <c r="AB1364" s="4">
        <v>8939</v>
      </c>
      <c r="AC1364" s="4">
        <v>15458.5</v>
      </c>
      <c r="AD1364" s="4" t="str">
        <f t="shared" si="328"/>
        <v>High Income</v>
      </c>
      <c r="AE1364" s="4">
        <v>32554</v>
      </c>
      <c r="AF1364" s="18">
        <v>0.25130872500000001</v>
      </c>
      <c r="AG1364" s="3">
        <v>1</v>
      </c>
      <c r="AH1364" s="3">
        <v>40</v>
      </c>
      <c r="AI1364" s="2" t="str">
        <f t="shared" si="329"/>
        <v>Medium Risk</v>
      </c>
    </row>
    <row r="1365" spans="1:35" x14ac:dyDescent="0.25">
      <c r="A1365" s="6">
        <v>44464</v>
      </c>
      <c r="B1365" s="3">
        <v>28</v>
      </c>
      <c r="C1365" s="3" t="str">
        <f t="shared" si="315"/>
        <v>Mid</v>
      </c>
      <c r="D1365" s="4">
        <v>51787</v>
      </c>
      <c r="E1365" s="4">
        <f t="shared" si="316"/>
        <v>51787</v>
      </c>
      <c r="F1365" s="3">
        <v>572</v>
      </c>
      <c r="G1365" s="3">
        <f t="shared" si="317"/>
        <v>572</v>
      </c>
      <c r="H1365" s="3" t="str">
        <f t="shared" si="318"/>
        <v>Good</v>
      </c>
      <c r="I1365" s="5" t="s">
        <v>20</v>
      </c>
      <c r="J1365" s="2" t="str">
        <f t="shared" si="319"/>
        <v>Employed</v>
      </c>
      <c r="K1365" s="2" t="str">
        <f t="shared" si="320"/>
        <v>Employed</v>
      </c>
      <c r="L1365" s="2" t="str">
        <f t="shared" si="321"/>
        <v>Employed</v>
      </c>
      <c r="M1365" s="5" t="s">
        <v>25</v>
      </c>
      <c r="N1365" s="2" t="str">
        <f t="shared" si="322"/>
        <v>Associate</v>
      </c>
      <c r="O1365" s="2" t="str">
        <f t="shared" si="323"/>
        <v>Associate</v>
      </c>
      <c r="P1365" s="4">
        <v>20849</v>
      </c>
      <c r="Q1365" s="4">
        <f t="shared" si="324"/>
        <v>20849</v>
      </c>
      <c r="R1365" s="18">
        <f t="shared" si="325"/>
        <v>0.40259138393805394</v>
      </c>
      <c r="S1365" s="18" t="str">
        <f t="shared" si="326"/>
        <v>Conservative Borrower</v>
      </c>
      <c r="T1365" s="3">
        <v>48</v>
      </c>
      <c r="U1365" s="3">
        <f t="shared" si="327"/>
        <v>48</v>
      </c>
      <c r="V1365" s="5" t="s">
        <v>26</v>
      </c>
      <c r="W1365" s="5" t="s">
        <v>23</v>
      </c>
      <c r="X1365" s="4">
        <v>593</v>
      </c>
      <c r="Y1365" s="18">
        <v>0.237378757</v>
      </c>
      <c r="Z1365" s="5" t="s">
        <v>38</v>
      </c>
      <c r="AA1365" s="3">
        <v>21</v>
      </c>
      <c r="AB1365" s="4">
        <v>1185</v>
      </c>
      <c r="AC1365" s="4">
        <v>4315.5833329999996</v>
      </c>
      <c r="AD1365" s="4" t="str">
        <f t="shared" si="328"/>
        <v>Low Income</v>
      </c>
      <c r="AE1365" s="4">
        <v>98974</v>
      </c>
      <c r="AF1365" s="18">
        <v>0.22207539300000001</v>
      </c>
      <c r="AG1365" s="3">
        <v>0</v>
      </c>
      <c r="AH1365" s="3">
        <v>49</v>
      </c>
      <c r="AI1365" s="2" t="str">
        <f t="shared" si="329"/>
        <v>Medium Risk</v>
      </c>
    </row>
    <row r="1366" spans="1:35" x14ac:dyDescent="0.25">
      <c r="A1366" s="6">
        <v>44465</v>
      </c>
      <c r="B1366" s="3">
        <v>54</v>
      </c>
      <c r="C1366" s="3" t="str">
        <f t="shared" si="315"/>
        <v>Senior</v>
      </c>
      <c r="D1366" s="4">
        <v>67628</v>
      </c>
      <c r="E1366" s="4">
        <f t="shared" si="316"/>
        <v>67628</v>
      </c>
      <c r="G1366" s="3">
        <f t="shared" si="317"/>
        <v>573.64242424242423</v>
      </c>
      <c r="H1366" s="3" t="str">
        <f t="shared" si="318"/>
        <v>Good</v>
      </c>
      <c r="I1366" s="5" t="s">
        <v>20</v>
      </c>
      <c r="J1366" s="2" t="str">
        <f t="shared" si="319"/>
        <v>Employed</v>
      </c>
      <c r="K1366" s="2" t="str">
        <f t="shared" si="320"/>
        <v>Employed</v>
      </c>
      <c r="L1366" s="2" t="str">
        <f t="shared" si="321"/>
        <v>Employed</v>
      </c>
      <c r="M1366" s="5" t="s">
        <v>25</v>
      </c>
      <c r="N1366" s="2" t="str">
        <f t="shared" si="322"/>
        <v>Associate</v>
      </c>
      <c r="O1366" s="2" t="str">
        <f t="shared" si="323"/>
        <v>Associate</v>
      </c>
      <c r="P1366" s="4">
        <v>17247</v>
      </c>
      <c r="Q1366" s="4">
        <f t="shared" si="324"/>
        <v>17247</v>
      </c>
      <c r="R1366" s="18">
        <f t="shared" si="325"/>
        <v>0.2550275034009582</v>
      </c>
      <c r="S1366" s="18" t="str">
        <f t="shared" si="326"/>
        <v>Conservative Borrower</v>
      </c>
      <c r="T1366" s="3">
        <v>36</v>
      </c>
      <c r="U1366" s="3">
        <f t="shared" si="327"/>
        <v>36</v>
      </c>
      <c r="V1366" s="5" t="s">
        <v>26</v>
      </c>
      <c r="W1366" s="5" t="s">
        <v>30</v>
      </c>
      <c r="X1366" s="4">
        <v>389</v>
      </c>
      <c r="Y1366" s="18">
        <v>0.199708042</v>
      </c>
      <c r="Z1366" s="5" t="s">
        <v>38</v>
      </c>
      <c r="AA1366" s="3">
        <v>20</v>
      </c>
      <c r="AB1366" s="4">
        <v>6539</v>
      </c>
      <c r="AC1366" s="4">
        <v>5635.6666670000004</v>
      </c>
      <c r="AD1366" s="4" t="str">
        <f t="shared" si="328"/>
        <v>Medium Income</v>
      </c>
      <c r="AE1366" s="4">
        <v>2022</v>
      </c>
      <c r="AF1366" s="18">
        <v>0.17768077600000001</v>
      </c>
      <c r="AG1366" s="3">
        <v>1</v>
      </c>
      <c r="AH1366" s="3">
        <v>40</v>
      </c>
      <c r="AI1366" s="2" t="str">
        <f t="shared" si="329"/>
        <v>Medium Risk</v>
      </c>
    </row>
    <row r="1367" spans="1:35" x14ac:dyDescent="0.25">
      <c r="A1367" s="6">
        <v>44466</v>
      </c>
      <c r="B1367" s="3">
        <v>38</v>
      </c>
      <c r="C1367" s="3" t="str">
        <f t="shared" si="315"/>
        <v>Mid</v>
      </c>
      <c r="E1367" s="4">
        <f t="shared" si="316"/>
        <v>44175</v>
      </c>
      <c r="F1367" s="3">
        <v>510</v>
      </c>
      <c r="G1367" s="3">
        <f t="shared" si="317"/>
        <v>510</v>
      </c>
      <c r="H1367" s="3" t="str">
        <f t="shared" si="318"/>
        <v>Fair</v>
      </c>
      <c r="I1367" s="5" t="s">
        <v>33</v>
      </c>
      <c r="J1367" s="2" t="str">
        <f t="shared" si="319"/>
        <v>Self-Employed</v>
      </c>
      <c r="K1367" s="2" t="str">
        <f t="shared" si="320"/>
        <v>Self-Employed</v>
      </c>
      <c r="L1367" s="2" t="str">
        <f t="shared" si="321"/>
        <v>Self-Employed</v>
      </c>
      <c r="M1367" s="5" t="s">
        <v>29</v>
      </c>
      <c r="N1367" s="2" t="str">
        <f t="shared" si="322"/>
        <v>Bachelor</v>
      </c>
      <c r="O1367" s="2" t="str">
        <f t="shared" si="323"/>
        <v>Bachelor</v>
      </c>
      <c r="P1367" s="4">
        <v>31380</v>
      </c>
      <c r="Q1367" s="4">
        <f t="shared" si="324"/>
        <v>31380</v>
      </c>
      <c r="R1367" s="18">
        <f t="shared" si="325"/>
        <v>0.71035653650254671</v>
      </c>
      <c r="S1367" s="18" t="str">
        <f t="shared" si="326"/>
        <v>Moderate Borrower</v>
      </c>
      <c r="U1367" s="3">
        <f t="shared" si="327"/>
        <v>54.618025751072963</v>
      </c>
      <c r="V1367" s="5" t="s">
        <v>26</v>
      </c>
      <c r="W1367" s="5" t="s">
        <v>30</v>
      </c>
      <c r="X1367" s="4">
        <v>569</v>
      </c>
      <c r="Y1367" s="18">
        <v>0.228368503</v>
      </c>
      <c r="Z1367" s="5" t="s">
        <v>24</v>
      </c>
      <c r="AA1367" s="3">
        <v>24</v>
      </c>
      <c r="AB1367" s="4">
        <v>2141</v>
      </c>
      <c r="AC1367" s="4">
        <v>3681.25</v>
      </c>
      <c r="AD1367" s="4" t="str">
        <f t="shared" si="328"/>
        <v>Low Income</v>
      </c>
      <c r="AE1367" s="4">
        <v>124460</v>
      </c>
      <c r="AF1367" s="18">
        <v>0.251967618</v>
      </c>
      <c r="AG1367" s="3">
        <v>0</v>
      </c>
      <c r="AH1367" s="3">
        <v>51</v>
      </c>
      <c r="AI1367" s="2" t="str">
        <f t="shared" si="329"/>
        <v>Medium Risk</v>
      </c>
    </row>
    <row r="1368" spans="1:35" x14ac:dyDescent="0.25">
      <c r="A1368" s="6">
        <v>44467</v>
      </c>
      <c r="B1368" s="3">
        <v>39</v>
      </c>
      <c r="C1368" s="3" t="str">
        <f t="shared" si="315"/>
        <v>Mid</v>
      </c>
      <c r="D1368" s="4">
        <v>34539</v>
      </c>
      <c r="E1368" s="4">
        <f t="shared" si="316"/>
        <v>34539</v>
      </c>
      <c r="G1368" s="3">
        <f t="shared" si="317"/>
        <v>572.83333333333337</v>
      </c>
      <c r="H1368" s="3" t="str">
        <f t="shared" si="318"/>
        <v>Good</v>
      </c>
      <c r="I1368" s="5" t="s">
        <v>20</v>
      </c>
      <c r="J1368" s="2" t="str">
        <f t="shared" si="319"/>
        <v>Employed</v>
      </c>
      <c r="K1368" s="2" t="str">
        <f t="shared" si="320"/>
        <v>Employed</v>
      </c>
      <c r="L1368" s="2" t="str">
        <f t="shared" si="321"/>
        <v>Employed</v>
      </c>
      <c r="N1368" s="2" t="str">
        <f t="shared" si="322"/>
        <v/>
      </c>
      <c r="O1368" s="2" t="str">
        <f t="shared" si="323"/>
        <v>Bachelor</v>
      </c>
      <c r="P1368" s="4">
        <v>24581</v>
      </c>
      <c r="Q1368" s="4">
        <f t="shared" si="324"/>
        <v>24581</v>
      </c>
      <c r="R1368" s="18">
        <f t="shared" si="325"/>
        <v>0.71168823648629087</v>
      </c>
      <c r="S1368" s="18" t="str">
        <f t="shared" si="326"/>
        <v>Moderate Borrower</v>
      </c>
      <c r="T1368" s="3">
        <v>48</v>
      </c>
      <c r="U1368" s="3">
        <f t="shared" si="327"/>
        <v>48</v>
      </c>
      <c r="V1368" s="5" t="s">
        <v>22</v>
      </c>
      <c r="W1368" s="5" t="s">
        <v>34</v>
      </c>
      <c r="X1368" s="4">
        <v>479</v>
      </c>
      <c r="Y1368" s="18">
        <v>0.227367702</v>
      </c>
      <c r="Z1368" s="5" t="s">
        <v>28</v>
      </c>
      <c r="AA1368" s="3">
        <v>21</v>
      </c>
      <c r="AB1368" s="4">
        <v>1304</v>
      </c>
      <c r="AC1368" s="4">
        <v>2878.25</v>
      </c>
      <c r="AD1368" s="4" t="str">
        <f t="shared" si="328"/>
        <v>Low Income</v>
      </c>
      <c r="AE1368" s="4">
        <v>11690</v>
      </c>
      <c r="AF1368" s="18">
        <v>0.22230844</v>
      </c>
      <c r="AG1368" s="3">
        <v>0</v>
      </c>
      <c r="AH1368" s="3">
        <v>52</v>
      </c>
      <c r="AI1368" s="2" t="str">
        <f t="shared" si="329"/>
        <v>Medium Risk</v>
      </c>
    </row>
    <row r="1369" spans="1:35" x14ac:dyDescent="0.25">
      <c r="A1369" s="6">
        <v>44468</v>
      </c>
      <c r="B1369" s="3">
        <v>28</v>
      </c>
      <c r="C1369" s="3" t="str">
        <f t="shared" si="315"/>
        <v>Mid</v>
      </c>
      <c r="D1369" s="4">
        <v>92356</v>
      </c>
      <c r="E1369" s="4">
        <f t="shared" si="316"/>
        <v>92356</v>
      </c>
      <c r="F1369" s="3">
        <v>540</v>
      </c>
      <c r="G1369" s="3">
        <f t="shared" si="317"/>
        <v>540</v>
      </c>
      <c r="H1369" s="3" t="str">
        <f t="shared" si="318"/>
        <v>Fair</v>
      </c>
      <c r="I1369" s="5" t="s">
        <v>20</v>
      </c>
      <c r="J1369" s="2" t="str">
        <f t="shared" si="319"/>
        <v>Employed</v>
      </c>
      <c r="K1369" s="2" t="str">
        <f t="shared" si="320"/>
        <v>Employed</v>
      </c>
      <c r="L1369" s="2" t="str">
        <f t="shared" si="321"/>
        <v>Employed</v>
      </c>
      <c r="M1369" s="5" t="s">
        <v>29</v>
      </c>
      <c r="N1369" s="2" t="str">
        <f t="shared" si="322"/>
        <v>Bachelor</v>
      </c>
      <c r="O1369" s="2" t="str">
        <f t="shared" si="323"/>
        <v>Bachelor</v>
      </c>
      <c r="P1369" s="4">
        <v>17577</v>
      </c>
      <c r="Q1369" s="4">
        <f t="shared" si="324"/>
        <v>17577</v>
      </c>
      <c r="R1369" s="18">
        <f t="shared" si="325"/>
        <v>0.1903179002988436</v>
      </c>
      <c r="S1369" s="18" t="str">
        <f t="shared" si="326"/>
        <v>Conservative Borrower</v>
      </c>
      <c r="T1369" s="3">
        <v>60</v>
      </c>
      <c r="U1369" s="3">
        <f t="shared" si="327"/>
        <v>60</v>
      </c>
      <c r="V1369" s="5" t="s">
        <v>26</v>
      </c>
      <c r="W1369" s="5" t="s">
        <v>27</v>
      </c>
      <c r="X1369" s="4">
        <v>430</v>
      </c>
      <c r="Y1369" s="18">
        <v>0.27881193799999998</v>
      </c>
      <c r="Z1369" s="5" t="s">
        <v>24</v>
      </c>
      <c r="AA1369" s="3">
        <v>28</v>
      </c>
      <c r="AB1369" s="4">
        <v>2579</v>
      </c>
      <c r="AC1369" s="4">
        <v>7696.3333329999996</v>
      </c>
      <c r="AD1369" s="4" t="str">
        <f t="shared" si="328"/>
        <v>Medium Income</v>
      </c>
      <c r="AE1369" s="4">
        <v>12771</v>
      </c>
      <c r="AF1369" s="18">
        <v>0.239480726</v>
      </c>
      <c r="AG1369" s="3">
        <v>1</v>
      </c>
      <c r="AH1369" s="3">
        <v>46.4</v>
      </c>
      <c r="AI1369" s="2" t="str">
        <f t="shared" si="329"/>
        <v>Medium Risk</v>
      </c>
    </row>
    <row r="1370" spans="1:35" x14ac:dyDescent="0.25">
      <c r="A1370" s="6">
        <v>44469</v>
      </c>
      <c r="B1370" s="3">
        <v>34</v>
      </c>
      <c r="C1370" s="3" t="str">
        <f t="shared" si="315"/>
        <v>Mid</v>
      </c>
      <c r="D1370" s="4">
        <v>22519</v>
      </c>
      <c r="E1370" s="4">
        <f t="shared" si="316"/>
        <v>22519</v>
      </c>
      <c r="F1370" s="3">
        <v>528</v>
      </c>
      <c r="G1370" s="3">
        <f t="shared" si="317"/>
        <v>528</v>
      </c>
      <c r="H1370" s="3" t="str">
        <f t="shared" si="318"/>
        <v>Fair</v>
      </c>
      <c r="I1370" s="5" t="s">
        <v>20</v>
      </c>
      <c r="J1370" s="2" t="str">
        <f t="shared" si="319"/>
        <v>Employed</v>
      </c>
      <c r="K1370" s="2" t="str">
        <f t="shared" si="320"/>
        <v>Employed</v>
      </c>
      <c r="L1370" s="2" t="str">
        <f t="shared" si="321"/>
        <v>Employed</v>
      </c>
      <c r="M1370" s="5" t="s">
        <v>21</v>
      </c>
      <c r="N1370" s="2" t="str">
        <f t="shared" si="322"/>
        <v>Master</v>
      </c>
      <c r="O1370" s="2" t="str">
        <f t="shared" si="323"/>
        <v>Master</v>
      </c>
      <c r="P1370" s="4">
        <v>14613</v>
      </c>
      <c r="Q1370" s="4">
        <f t="shared" si="324"/>
        <v>14613</v>
      </c>
      <c r="R1370" s="18">
        <f t="shared" si="325"/>
        <v>0.64891869088325416</v>
      </c>
      <c r="S1370" s="18" t="str">
        <f t="shared" si="326"/>
        <v>Moderate Borrower</v>
      </c>
      <c r="T1370" s="3">
        <v>24</v>
      </c>
      <c r="U1370" s="3">
        <f t="shared" si="327"/>
        <v>24</v>
      </c>
      <c r="V1370" s="5" t="s">
        <v>22</v>
      </c>
      <c r="W1370" s="5" t="s">
        <v>30</v>
      </c>
      <c r="X1370" s="4">
        <v>209</v>
      </c>
      <c r="Y1370" s="18">
        <v>0.20329561800000001</v>
      </c>
      <c r="Z1370" s="5" t="s">
        <v>28</v>
      </c>
      <c r="AA1370" s="3">
        <v>17</v>
      </c>
      <c r="AB1370" s="4">
        <v>4583</v>
      </c>
      <c r="AC1370" s="4">
        <v>1876.583333</v>
      </c>
      <c r="AD1370" s="4" t="str">
        <f t="shared" si="328"/>
        <v>Low Income</v>
      </c>
      <c r="AE1370" s="4">
        <v>53769</v>
      </c>
      <c r="AF1370" s="18">
        <v>0.20023999000000001</v>
      </c>
      <c r="AG1370" s="3">
        <v>0</v>
      </c>
      <c r="AH1370" s="3">
        <v>60</v>
      </c>
      <c r="AI1370" s="2" t="str">
        <f t="shared" si="329"/>
        <v>High Risk</v>
      </c>
    </row>
    <row r="1371" spans="1:35" x14ac:dyDescent="0.25">
      <c r="A1371" s="6">
        <v>44470</v>
      </c>
      <c r="B1371" s="3">
        <v>29</v>
      </c>
      <c r="C1371" s="3" t="str">
        <f t="shared" si="315"/>
        <v>Mid</v>
      </c>
      <c r="D1371" s="4">
        <v>29904</v>
      </c>
      <c r="E1371" s="4">
        <f t="shared" si="316"/>
        <v>29904</v>
      </c>
      <c r="F1371" s="3">
        <v>545</v>
      </c>
      <c r="G1371" s="3">
        <f t="shared" si="317"/>
        <v>545</v>
      </c>
      <c r="H1371" s="3" t="str">
        <f t="shared" si="318"/>
        <v>Fair</v>
      </c>
      <c r="I1371" s="5" t="s">
        <v>20</v>
      </c>
      <c r="J1371" s="2" t="str">
        <f t="shared" si="319"/>
        <v>Employed</v>
      </c>
      <c r="K1371" s="2" t="str">
        <f t="shared" si="320"/>
        <v>Employed</v>
      </c>
      <c r="L1371" s="2" t="str">
        <f t="shared" si="321"/>
        <v>Employed</v>
      </c>
      <c r="M1371" s="5" t="s">
        <v>41</v>
      </c>
      <c r="N1371" s="2" t="str">
        <f t="shared" si="322"/>
        <v>Doctorate</v>
      </c>
      <c r="O1371" s="2" t="str">
        <f t="shared" si="323"/>
        <v>Doctorate</v>
      </c>
      <c r="P1371" s="4">
        <v>14572</v>
      </c>
      <c r="Q1371" s="4">
        <f t="shared" si="324"/>
        <v>14572</v>
      </c>
      <c r="R1371" s="18">
        <f t="shared" si="325"/>
        <v>0.48729266987693953</v>
      </c>
      <c r="S1371" s="18" t="str">
        <f t="shared" si="326"/>
        <v>Conservative Borrower</v>
      </c>
      <c r="T1371" s="3">
        <v>48</v>
      </c>
      <c r="U1371" s="3">
        <f t="shared" si="327"/>
        <v>48</v>
      </c>
      <c r="V1371" s="5" t="s">
        <v>26</v>
      </c>
      <c r="W1371" s="5" t="s">
        <v>23</v>
      </c>
      <c r="X1371" s="4">
        <v>167</v>
      </c>
      <c r="Y1371" s="18">
        <v>0.24337161299999999</v>
      </c>
      <c r="Z1371" s="5" t="s">
        <v>24</v>
      </c>
      <c r="AA1371" s="3">
        <v>25</v>
      </c>
      <c r="AB1371" s="4">
        <v>3447</v>
      </c>
      <c r="AC1371" s="4">
        <v>2492</v>
      </c>
      <c r="AD1371" s="4" t="str">
        <f t="shared" si="328"/>
        <v>Low Income</v>
      </c>
      <c r="AE1371" s="4">
        <v>5945</v>
      </c>
      <c r="AF1371" s="18">
        <v>0.235521071</v>
      </c>
      <c r="AG1371" s="3">
        <v>0</v>
      </c>
      <c r="AH1371" s="3">
        <v>56</v>
      </c>
      <c r="AI1371" s="2" t="str">
        <f t="shared" si="329"/>
        <v>High Risk</v>
      </c>
    </row>
    <row r="1372" spans="1:35" x14ac:dyDescent="0.25">
      <c r="A1372" s="6">
        <v>44471</v>
      </c>
      <c r="B1372" s="3">
        <v>37</v>
      </c>
      <c r="C1372" s="3" t="str">
        <f t="shared" si="315"/>
        <v>Mid</v>
      </c>
      <c r="D1372" s="4">
        <v>28606</v>
      </c>
      <c r="E1372" s="4">
        <f t="shared" si="316"/>
        <v>28606</v>
      </c>
      <c r="F1372" s="3">
        <v>609</v>
      </c>
      <c r="G1372" s="3">
        <f t="shared" si="317"/>
        <v>609</v>
      </c>
      <c r="H1372" s="3" t="str">
        <f t="shared" si="318"/>
        <v>Good</v>
      </c>
      <c r="I1372" s="5" t="s">
        <v>33</v>
      </c>
      <c r="J1372" s="2" t="str">
        <f t="shared" si="319"/>
        <v>Self-Employed</v>
      </c>
      <c r="K1372" s="2" t="str">
        <f t="shared" si="320"/>
        <v>Self-Employed</v>
      </c>
      <c r="L1372" s="2" t="str">
        <f t="shared" si="321"/>
        <v>Self-Employed</v>
      </c>
      <c r="M1372" s="5" t="s">
        <v>29</v>
      </c>
      <c r="N1372" s="2" t="str">
        <f t="shared" si="322"/>
        <v>Bachelor</v>
      </c>
      <c r="O1372" s="2" t="str">
        <f t="shared" si="323"/>
        <v>Bachelor</v>
      </c>
      <c r="Q1372" s="4">
        <f t="shared" si="324"/>
        <v>24695.307531380753</v>
      </c>
      <c r="R1372" s="18">
        <f t="shared" si="325"/>
        <v>0.86329118126899085</v>
      </c>
      <c r="S1372" s="18" t="str">
        <f t="shared" si="326"/>
        <v>Moderate Borrower</v>
      </c>
      <c r="T1372" s="3">
        <v>96</v>
      </c>
      <c r="U1372" s="3">
        <f t="shared" si="327"/>
        <v>96</v>
      </c>
      <c r="V1372" s="5" t="s">
        <v>22</v>
      </c>
      <c r="W1372" s="5" t="s">
        <v>30</v>
      </c>
      <c r="X1372" s="4">
        <v>564</v>
      </c>
      <c r="Y1372" s="18">
        <v>0.153864424</v>
      </c>
      <c r="Z1372" s="5" t="s">
        <v>24</v>
      </c>
      <c r="AA1372" s="3">
        <v>18</v>
      </c>
      <c r="AB1372" s="4">
        <v>8139</v>
      </c>
      <c r="AC1372" s="4">
        <v>2383.833333</v>
      </c>
      <c r="AD1372" s="4" t="str">
        <f t="shared" si="328"/>
        <v>Low Income</v>
      </c>
      <c r="AE1372" s="4">
        <v>69232</v>
      </c>
      <c r="AF1372" s="18">
        <v>0.251447686</v>
      </c>
      <c r="AG1372" s="3">
        <v>0</v>
      </c>
      <c r="AH1372" s="3">
        <v>49</v>
      </c>
      <c r="AI1372" s="2" t="str">
        <f t="shared" si="329"/>
        <v>Medium Risk</v>
      </c>
    </row>
    <row r="1373" spans="1:35" x14ac:dyDescent="0.25">
      <c r="A1373" s="6">
        <v>44472</v>
      </c>
      <c r="B1373" s="3">
        <v>60</v>
      </c>
      <c r="C1373" s="3" t="str">
        <f t="shared" si="315"/>
        <v>Old</v>
      </c>
      <c r="D1373" s="4">
        <v>70462</v>
      </c>
      <c r="E1373" s="4">
        <f t="shared" si="316"/>
        <v>70462</v>
      </c>
      <c r="F1373" s="3">
        <v>590</v>
      </c>
      <c r="G1373" s="3">
        <f t="shared" si="317"/>
        <v>590</v>
      </c>
      <c r="H1373" s="3" t="str">
        <f t="shared" si="318"/>
        <v>Good</v>
      </c>
      <c r="I1373" s="5" t="s">
        <v>20</v>
      </c>
      <c r="J1373" s="2" t="str">
        <f t="shared" si="319"/>
        <v>Employed</v>
      </c>
      <c r="K1373" s="2" t="str">
        <f t="shared" si="320"/>
        <v>Employed</v>
      </c>
      <c r="L1373" s="2" t="str">
        <f t="shared" si="321"/>
        <v>Employed</v>
      </c>
      <c r="M1373" s="5" t="s">
        <v>25</v>
      </c>
      <c r="N1373" s="2" t="str">
        <f t="shared" si="322"/>
        <v>Associate</v>
      </c>
      <c r="O1373" s="2" t="str">
        <f t="shared" si="323"/>
        <v>Associate</v>
      </c>
      <c r="P1373" s="4">
        <v>31200</v>
      </c>
      <c r="Q1373" s="4">
        <f t="shared" si="324"/>
        <v>31200</v>
      </c>
      <c r="R1373" s="18">
        <f t="shared" si="325"/>
        <v>0.44279185944196869</v>
      </c>
      <c r="S1373" s="18" t="str">
        <f t="shared" si="326"/>
        <v>Conservative Borrower</v>
      </c>
      <c r="T1373" s="3">
        <v>96</v>
      </c>
      <c r="U1373" s="3">
        <f t="shared" si="327"/>
        <v>96</v>
      </c>
      <c r="V1373" s="5" t="s">
        <v>35</v>
      </c>
      <c r="W1373" s="5" t="s">
        <v>27</v>
      </c>
      <c r="X1373" s="4">
        <v>183</v>
      </c>
      <c r="Y1373" s="18">
        <v>0.32349835399999999</v>
      </c>
      <c r="Z1373" s="5" t="s">
        <v>28</v>
      </c>
      <c r="AA1373" s="3">
        <v>27</v>
      </c>
      <c r="AB1373" s="4">
        <v>2017</v>
      </c>
      <c r="AC1373" s="4">
        <v>5871.8333329999996</v>
      </c>
      <c r="AD1373" s="4" t="str">
        <f t="shared" si="328"/>
        <v>Medium Income</v>
      </c>
      <c r="AE1373" s="4">
        <v>60176</v>
      </c>
      <c r="AF1373" s="18">
        <v>0.26233158499999998</v>
      </c>
      <c r="AG1373" s="3">
        <v>0</v>
      </c>
      <c r="AH1373" s="3">
        <v>51</v>
      </c>
      <c r="AI1373" s="2" t="str">
        <f t="shared" si="329"/>
        <v>Medium Risk</v>
      </c>
    </row>
    <row r="1374" spans="1:35" x14ac:dyDescent="0.25">
      <c r="A1374" s="6">
        <v>44473</v>
      </c>
      <c r="B1374" s="3">
        <v>23</v>
      </c>
      <c r="C1374" s="3" t="str">
        <f t="shared" si="315"/>
        <v>Young</v>
      </c>
      <c r="D1374" s="4">
        <v>45130</v>
      </c>
      <c r="E1374" s="4">
        <f t="shared" si="316"/>
        <v>45130</v>
      </c>
      <c r="F1374" s="3">
        <v>520</v>
      </c>
      <c r="G1374" s="3">
        <f t="shared" si="317"/>
        <v>520</v>
      </c>
      <c r="H1374" s="3" t="str">
        <f t="shared" si="318"/>
        <v>Fair</v>
      </c>
      <c r="I1374" s="5" t="s">
        <v>33</v>
      </c>
      <c r="J1374" s="2" t="str">
        <f t="shared" si="319"/>
        <v>Self-Employed</v>
      </c>
      <c r="K1374" s="2" t="str">
        <f t="shared" si="320"/>
        <v>Self-Employed</v>
      </c>
      <c r="L1374" s="2" t="str">
        <f t="shared" si="321"/>
        <v>Self-Employed</v>
      </c>
      <c r="M1374" s="5" t="s">
        <v>29</v>
      </c>
      <c r="N1374" s="2" t="str">
        <f t="shared" si="322"/>
        <v>Bachelor</v>
      </c>
      <c r="O1374" s="2" t="str">
        <f t="shared" si="323"/>
        <v>Bachelor</v>
      </c>
      <c r="P1374" s="4">
        <v>31518</v>
      </c>
      <c r="Q1374" s="4">
        <f t="shared" si="324"/>
        <v>31518</v>
      </c>
      <c r="R1374" s="18">
        <f t="shared" si="325"/>
        <v>0.69838245069798355</v>
      </c>
      <c r="S1374" s="18" t="str">
        <f t="shared" si="326"/>
        <v>Moderate Borrower</v>
      </c>
      <c r="T1374" s="3">
        <v>60</v>
      </c>
      <c r="U1374" s="3">
        <f t="shared" si="327"/>
        <v>60</v>
      </c>
      <c r="V1374" s="5" t="s">
        <v>35</v>
      </c>
      <c r="W1374" s="5" t="s">
        <v>27</v>
      </c>
      <c r="X1374" s="4">
        <v>409</v>
      </c>
      <c r="Y1374" s="18">
        <v>0.24390453300000001</v>
      </c>
      <c r="Z1374" s="5" t="s">
        <v>24</v>
      </c>
      <c r="AA1374" s="3">
        <v>24</v>
      </c>
      <c r="AB1374" s="4">
        <v>1732</v>
      </c>
      <c r="AC1374" s="4">
        <v>3760.833333</v>
      </c>
      <c r="AD1374" s="4" t="str">
        <f t="shared" si="328"/>
        <v>Low Income</v>
      </c>
      <c r="AE1374" s="4">
        <v>7098</v>
      </c>
      <c r="AF1374" s="18">
        <v>0.27969000300000002</v>
      </c>
      <c r="AG1374" s="3">
        <v>0</v>
      </c>
      <c r="AH1374" s="3">
        <v>57</v>
      </c>
      <c r="AI1374" s="2" t="str">
        <f t="shared" si="329"/>
        <v>High Risk</v>
      </c>
    </row>
    <row r="1375" spans="1:35" x14ac:dyDescent="0.25">
      <c r="A1375" s="6">
        <v>44474</v>
      </c>
      <c r="B1375" s="3">
        <v>20</v>
      </c>
      <c r="C1375" s="3" t="str">
        <f t="shared" si="315"/>
        <v>Young</v>
      </c>
      <c r="D1375" s="4">
        <v>15000</v>
      </c>
      <c r="E1375" s="4">
        <f t="shared" si="316"/>
        <v>15000</v>
      </c>
      <c r="F1375" s="3">
        <v>493</v>
      </c>
      <c r="G1375" s="3">
        <f t="shared" si="317"/>
        <v>493</v>
      </c>
      <c r="H1375" s="3" t="str">
        <f t="shared" si="318"/>
        <v>Fair</v>
      </c>
      <c r="I1375" s="5" t="s">
        <v>20</v>
      </c>
      <c r="J1375" s="2" t="str">
        <f t="shared" si="319"/>
        <v>Employed</v>
      </c>
      <c r="K1375" s="2" t="str">
        <f t="shared" si="320"/>
        <v>Employed</v>
      </c>
      <c r="L1375" s="2" t="str">
        <f t="shared" si="321"/>
        <v>Employed</v>
      </c>
      <c r="M1375" s="5" t="s">
        <v>32</v>
      </c>
      <c r="N1375" s="2" t="str">
        <f t="shared" si="322"/>
        <v>High School</v>
      </c>
      <c r="O1375" s="2" t="str">
        <f t="shared" si="323"/>
        <v>High School</v>
      </c>
      <c r="P1375" s="4">
        <v>24408</v>
      </c>
      <c r="Q1375" s="4">
        <f t="shared" si="324"/>
        <v>24408</v>
      </c>
      <c r="R1375" s="18">
        <f t="shared" si="325"/>
        <v>1.6272</v>
      </c>
      <c r="S1375" s="18" t="str">
        <f t="shared" si="326"/>
        <v>Aggressive Borrower</v>
      </c>
      <c r="T1375" s="3">
        <v>48</v>
      </c>
      <c r="U1375" s="3">
        <f t="shared" si="327"/>
        <v>48</v>
      </c>
      <c r="V1375" s="5" t="s">
        <v>26</v>
      </c>
      <c r="W1375" s="5" t="s">
        <v>23</v>
      </c>
      <c r="X1375" s="4">
        <v>256</v>
      </c>
      <c r="Y1375" s="18">
        <v>0.18399367599999999</v>
      </c>
      <c r="Z1375" s="5" t="s">
        <v>38</v>
      </c>
      <c r="AA1375" s="3">
        <v>19</v>
      </c>
      <c r="AB1375" s="4">
        <v>557</v>
      </c>
      <c r="AC1375" s="4">
        <v>1250</v>
      </c>
      <c r="AD1375" s="4" t="str">
        <f t="shared" si="328"/>
        <v>Low Income</v>
      </c>
      <c r="AE1375" s="4">
        <v>2010</v>
      </c>
      <c r="AF1375" s="18">
        <v>0.31562985300000002</v>
      </c>
      <c r="AG1375" s="3">
        <v>0</v>
      </c>
      <c r="AH1375" s="3">
        <v>57</v>
      </c>
      <c r="AI1375" s="2" t="str">
        <f t="shared" si="329"/>
        <v>High Risk</v>
      </c>
    </row>
    <row r="1376" spans="1:35" x14ac:dyDescent="0.25">
      <c r="A1376" s="6">
        <v>44475</v>
      </c>
      <c r="B1376" s="3">
        <v>57</v>
      </c>
      <c r="C1376" s="3" t="str">
        <f t="shared" si="315"/>
        <v>Senior</v>
      </c>
      <c r="D1376" s="4">
        <v>204539</v>
      </c>
      <c r="E1376" s="4">
        <f t="shared" si="316"/>
        <v>204539</v>
      </c>
      <c r="F1376" s="3">
        <v>657</v>
      </c>
      <c r="G1376" s="3">
        <f t="shared" si="317"/>
        <v>657</v>
      </c>
      <c r="H1376" s="3" t="str">
        <f t="shared" si="318"/>
        <v>Excellent</v>
      </c>
      <c r="I1376" s="5" t="s">
        <v>20</v>
      </c>
      <c r="J1376" s="2" t="str">
        <f t="shared" si="319"/>
        <v>Employed</v>
      </c>
      <c r="K1376" s="2" t="str">
        <f t="shared" si="320"/>
        <v>Employed</v>
      </c>
      <c r="L1376" s="2" t="str">
        <f t="shared" si="321"/>
        <v>Employed</v>
      </c>
      <c r="M1376" s="5" t="s">
        <v>29</v>
      </c>
      <c r="N1376" s="2" t="str">
        <f t="shared" si="322"/>
        <v>Bachelor</v>
      </c>
      <c r="O1376" s="2" t="str">
        <f t="shared" si="323"/>
        <v>Bachelor</v>
      </c>
      <c r="P1376" s="4">
        <v>32720</v>
      </c>
      <c r="Q1376" s="4">
        <f t="shared" si="324"/>
        <v>32720</v>
      </c>
      <c r="R1376" s="18">
        <f t="shared" si="325"/>
        <v>0.15996949237064814</v>
      </c>
      <c r="S1376" s="18" t="str">
        <f t="shared" si="326"/>
        <v>Conservative Borrower</v>
      </c>
      <c r="T1376" s="3">
        <v>60</v>
      </c>
      <c r="U1376" s="3">
        <f t="shared" si="327"/>
        <v>60</v>
      </c>
      <c r="V1376" s="5" t="s">
        <v>26</v>
      </c>
      <c r="W1376" s="5" t="s">
        <v>30</v>
      </c>
      <c r="X1376" s="4">
        <v>535</v>
      </c>
      <c r="Y1376" s="18">
        <v>0.391314406</v>
      </c>
      <c r="Z1376" s="5" t="s">
        <v>24</v>
      </c>
      <c r="AA1376" s="3">
        <v>13</v>
      </c>
      <c r="AB1376" s="4">
        <v>2514</v>
      </c>
      <c r="AC1376" s="4">
        <v>17044.916669999999</v>
      </c>
      <c r="AD1376" s="4" t="str">
        <f t="shared" si="328"/>
        <v>High Income</v>
      </c>
      <c r="AE1376" s="4">
        <v>2870</v>
      </c>
      <c r="AF1376" s="18">
        <v>0.21277077</v>
      </c>
      <c r="AG1376" s="3">
        <v>1</v>
      </c>
      <c r="AH1376" s="3">
        <v>36</v>
      </c>
      <c r="AI1376" s="2" t="str">
        <f t="shared" si="329"/>
        <v>Low Risk</v>
      </c>
    </row>
    <row r="1377" spans="1:35" x14ac:dyDescent="0.25">
      <c r="A1377" s="6">
        <v>44476</v>
      </c>
      <c r="B1377" s="3">
        <v>37</v>
      </c>
      <c r="C1377" s="3" t="str">
        <f t="shared" si="315"/>
        <v>Mid</v>
      </c>
      <c r="D1377" s="4">
        <v>83755</v>
      </c>
      <c r="E1377" s="4">
        <f t="shared" si="316"/>
        <v>83755</v>
      </c>
      <c r="F1377" s="3">
        <v>634</v>
      </c>
      <c r="G1377" s="3">
        <f t="shared" si="317"/>
        <v>634</v>
      </c>
      <c r="H1377" s="3" t="str">
        <f t="shared" si="318"/>
        <v>Good</v>
      </c>
      <c r="I1377" s="5" t="s">
        <v>20</v>
      </c>
      <c r="J1377" s="2" t="str">
        <f t="shared" si="319"/>
        <v>Employed</v>
      </c>
      <c r="K1377" s="2" t="str">
        <f t="shared" si="320"/>
        <v>Employed</v>
      </c>
      <c r="L1377" s="2" t="str">
        <f t="shared" si="321"/>
        <v>Employed</v>
      </c>
      <c r="M1377" s="5" t="s">
        <v>29</v>
      </c>
      <c r="N1377" s="2" t="str">
        <f t="shared" si="322"/>
        <v>Bachelor</v>
      </c>
      <c r="O1377" s="2" t="str">
        <f t="shared" si="323"/>
        <v>Bachelor</v>
      </c>
      <c r="P1377" s="4">
        <v>24473</v>
      </c>
      <c r="Q1377" s="4">
        <f t="shared" si="324"/>
        <v>24473</v>
      </c>
      <c r="R1377" s="18">
        <f t="shared" si="325"/>
        <v>0.29219748074741808</v>
      </c>
      <c r="S1377" s="18" t="str">
        <f t="shared" si="326"/>
        <v>Conservative Borrower</v>
      </c>
      <c r="T1377" s="3">
        <v>12</v>
      </c>
      <c r="U1377" s="3">
        <f t="shared" si="327"/>
        <v>12</v>
      </c>
      <c r="V1377" s="5" t="s">
        <v>35</v>
      </c>
      <c r="W1377" s="5" t="s">
        <v>27</v>
      </c>
      <c r="X1377" s="4">
        <v>410</v>
      </c>
      <c r="Y1377" s="18">
        <v>0.39095004900000002</v>
      </c>
      <c r="Z1377" s="5" t="s">
        <v>31</v>
      </c>
      <c r="AA1377" s="3">
        <v>24</v>
      </c>
      <c r="AB1377" s="4">
        <v>6389</v>
      </c>
      <c r="AC1377" s="4">
        <v>6979.5833329999996</v>
      </c>
      <c r="AD1377" s="4" t="str">
        <f t="shared" si="328"/>
        <v>Medium Income</v>
      </c>
      <c r="AE1377" s="4">
        <v>35280</v>
      </c>
      <c r="AF1377" s="18">
        <v>0.162230976</v>
      </c>
      <c r="AG1377" s="3">
        <v>1</v>
      </c>
      <c r="AH1377" s="3">
        <v>40.799999999999997</v>
      </c>
      <c r="AI1377" s="2" t="str">
        <f t="shared" si="329"/>
        <v>Medium Risk</v>
      </c>
    </row>
    <row r="1378" spans="1:35" x14ac:dyDescent="0.25">
      <c r="A1378" s="6">
        <v>44477</v>
      </c>
      <c r="B1378" s="3">
        <v>31</v>
      </c>
      <c r="C1378" s="3" t="str">
        <f t="shared" si="315"/>
        <v>Mid</v>
      </c>
      <c r="D1378" s="4">
        <v>41021</v>
      </c>
      <c r="E1378" s="4">
        <f t="shared" si="316"/>
        <v>41021</v>
      </c>
      <c r="F1378" s="3">
        <v>518</v>
      </c>
      <c r="G1378" s="3">
        <f t="shared" si="317"/>
        <v>518</v>
      </c>
      <c r="H1378" s="3" t="str">
        <f t="shared" si="318"/>
        <v>Fair</v>
      </c>
      <c r="I1378" s="5" t="s">
        <v>33</v>
      </c>
      <c r="J1378" s="2" t="str">
        <f t="shared" si="319"/>
        <v>Self-Employed</v>
      </c>
      <c r="K1378" s="2" t="str">
        <f t="shared" si="320"/>
        <v>Self-Employed</v>
      </c>
      <c r="L1378" s="2" t="str">
        <f t="shared" si="321"/>
        <v>Self-Employed</v>
      </c>
      <c r="M1378" s="5" t="s">
        <v>41</v>
      </c>
      <c r="N1378" s="2" t="str">
        <f t="shared" si="322"/>
        <v>Doctorate</v>
      </c>
      <c r="O1378" s="2" t="str">
        <f t="shared" si="323"/>
        <v>Doctorate</v>
      </c>
      <c r="P1378" s="4">
        <v>16639</v>
      </c>
      <c r="Q1378" s="4">
        <f t="shared" si="324"/>
        <v>16639</v>
      </c>
      <c r="R1378" s="18">
        <f t="shared" si="325"/>
        <v>0.40562151093342436</v>
      </c>
      <c r="S1378" s="18" t="str">
        <f t="shared" si="326"/>
        <v>Conservative Borrower</v>
      </c>
      <c r="T1378" s="3">
        <v>12</v>
      </c>
      <c r="U1378" s="3">
        <f t="shared" si="327"/>
        <v>12</v>
      </c>
      <c r="V1378" s="5" t="s">
        <v>35</v>
      </c>
      <c r="W1378" s="5" t="s">
        <v>27</v>
      </c>
      <c r="X1378" s="4">
        <v>414</v>
      </c>
      <c r="Y1378" s="18">
        <v>0.303130503</v>
      </c>
      <c r="Z1378" s="5" t="s">
        <v>38</v>
      </c>
      <c r="AA1378" s="3">
        <v>20</v>
      </c>
      <c r="AB1378" s="4">
        <v>5952</v>
      </c>
      <c r="AC1378" s="4">
        <v>3418.416667</v>
      </c>
      <c r="AD1378" s="4" t="str">
        <f t="shared" si="328"/>
        <v>Low Income</v>
      </c>
      <c r="AE1378" s="4">
        <v>33521</v>
      </c>
      <c r="AF1378" s="18">
        <v>0.23569147300000001</v>
      </c>
      <c r="AG1378" s="3">
        <v>0</v>
      </c>
      <c r="AH1378" s="3">
        <v>59</v>
      </c>
      <c r="AI1378" s="2" t="str">
        <f t="shared" si="329"/>
        <v>High Risk</v>
      </c>
    </row>
    <row r="1379" spans="1:35" x14ac:dyDescent="0.25">
      <c r="A1379" s="6">
        <v>44478</v>
      </c>
      <c r="B1379" s="3">
        <v>52</v>
      </c>
      <c r="C1379" s="3" t="str">
        <f t="shared" si="315"/>
        <v>Senior</v>
      </c>
      <c r="D1379" s="4">
        <v>91702</v>
      </c>
      <c r="E1379" s="4">
        <f t="shared" si="316"/>
        <v>91702</v>
      </c>
      <c r="F1379" s="3">
        <v>627</v>
      </c>
      <c r="G1379" s="3">
        <f t="shared" si="317"/>
        <v>627</v>
      </c>
      <c r="H1379" s="3" t="str">
        <f t="shared" si="318"/>
        <v>Good</v>
      </c>
      <c r="I1379" s="5" t="s">
        <v>20</v>
      </c>
      <c r="J1379" s="2" t="str">
        <f t="shared" si="319"/>
        <v>Employed</v>
      </c>
      <c r="K1379" s="2" t="str">
        <f t="shared" si="320"/>
        <v>Employed</v>
      </c>
      <c r="L1379" s="2" t="str">
        <f t="shared" si="321"/>
        <v>Employed</v>
      </c>
      <c r="M1379" s="5" t="s">
        <v>41</v>
      </c>
      <c r="N1379" s="2" t="str">
        <f t="shared" si="322"/>
        <v>Doctorate</v>
      </c>
      <c r="O1379" s="2" t="str">
        <f t="shared" si="323"/>
        <v>Doctorate</v>
      </c>
      <c r="P1379" s="4">
        <v>18310</v>
      </c>
      <c r="Q1379" s="4">
        <f t="shared" si="324"/>
        <v>18310</v>
      </c>
      <c r="R1379" s="18">
        <f t="shared" si="325"/>
        <v>0.19966849141785348</v>
      </c>
      <c r="S1379" s="18" t="str">
        <f t="shared" si="326"/>
        <v>Conservative Borrower</v>
      </c>
      <c r="T1379" s="3">
        <v>36</v>
      </c>
      <c r="U1379" s="3">
        <f t="shared" si="327"/>
        <v>36</v>
      </c>
      <c r="V1379" s="5" t="s">
        <v>44</v>
      </c>
      <c r="W1379" s="5" t="s">
        <v>30</v>
      </c>
      <c r="X1379" s="4">
        <v>233</v>
      </c>
      <c r="Y1379" s="18">
        <v>0.25468361499999997</v>
      </c>
      <c r="Z1379" s="5" t="s">
        <v>28</v>
      </c>
      <c r="AA1379" s="3">
        <v>21</v>
      </c>
      <c r="AB1379" s="4">
        <v>8090</v>
      </c>
      <c r="AC1379" s="4">
        <v>7641.8333329999996</v>
      </c>
      <c r="AD1379" s="4" t="str">
        <f t="shared" si="328"/>
        <v>Medium Income</v>
      </c>
      <c r="AE1379" s="4">
        <v>7026</v>
      </c>
      <c r="AF1379" s="18">
        <v>0.20041379000000001</v>
      </c>
      <c r="AG1379" s="3">
        <v>0</v>
      </c>
      <c r="AH1379" s="3">
        <v>56</v>
      </c>
      <c r="AI1379" s="2" t="str">
        <f t="shared" si="329"/>
        <v>High Risk</v>
      </c>
    </row>
    <row r="1380" spans="1:35" x14ac:dyDescent="0.25">
      <c r="A1380" s="6">
        <v>44479</v>
      </c>
      <c r="B1380" s="3">
        <v>32</v>
      </c>
      <c r="C1380" s="3" t="str">
        <f t="shared" si="315"/>
        <v>Mid</v>
      </c>
      <c r="D1380" s="4">
        <v>59450</v>
      </c>
      <c r="E1380" s="4">
        <f t="shared" si="316"/>
        <v>59450</v>
      </c>
      <c r="F1380" s="3">
        <v>490</v>
      </c>
      <c r="G1380" s="3">
        <f t="shared" si="317"/>
        <v>490</v>
      </c>
      <c r="H1380" s="3" t="str">
        <f t="shared" si="318"/>
        <v>Fair</v>
      </c>
      <c r="I1380" s="5" t="s">
        <v>20</v>
      </c>
      <c r="J1380" s="2" t="str">
        <f t="shared" si="319"/>
        <v>Employed</v>
      </c>
      <c r="K1380" s="2" t="str">
        <f t="shared" si="320"/>
        <v>Employed</v>
      </c>
      <c r="L1380" s="2" t="str">
        <f t="shared" si="321"/>
        <v>Employed</v>
      </c>
      <c r="M1380" s="5" t="s">
        <v>29</v>
      </c>
      <c r="N1380" s="2" t="str">
        <f t="shared" si="322"/>
        <v>Bachelor</v>
      </c>
      <c r="O1380" s="2" t="str">
        <f t="shared" si="323"/>
        <v>Bachelor</v>
      </c>
      <c r="P1380" s="4">
        <v>62900</v>
      </c>
      <c r="Q1380" s="4">
        <f t="shared" si="324"/>
        <v>62900</v>
      </c>
      <c r="R1380" s="18">
        <f t="shared" si="325"/>
        <v>1.0580319596299412</v>
      </c>
      <c r="S1380" s="18" t="str">
        <f t="shared" si="326"/>
        <v>Aggressive Borrower</v>
      </c>
      <c r="T1380" s="3">
        <v>108</v>
      </c>
      <c r="U1380" s="3">
        <f t="shared" si="327"/>
        <v>108</v>
      </c>
      <c r="V1380" s="5" t="s">
        <v>26</v>
      </c>
      <c r="W1380" s="5" t="s">
        <v>27</v>
      </c>
      <c r="X1380" s="4">
        <v>1085</v>
      </c>
      <c r="Y1380" s="18">
        <v>0.12498577499999999</v>
      </c>
      <c r="Z1380" s="5" t="s">
        <v>24</v>
      </c>
      <c r="AA1380" s="3">
        <v>23</v>
      </c>
      <c r="AB1380" s="4">
        <v>3101</v>
      </c>
      <c r="AC1380" s="4">
        <v>4954.1666670000004</v>
      </c>
      <c r="AD1380" s="4" t="str">
        <f t="shared" si="328"/>
        <v>Low Income</v>
      </c>
      <c r="AE1380" s="4">
        <v>8389</v>
      </c>
      <c r="AF1380" s="18">
        <v>0.32988156800000001</v>
      </c>
      <c r="AG1380" s="3">
        <v>0</v>
      </c>
      <c r="AH1380" s="3">
        <v>52</v>
      </c>
      <c r="AI1380" s="2" t="str">
        <f t="shared" si="329"/>
        <v>Medium Risk</v>
      </c>
    </row>
    <row r="1381" spans="1:35" x14ac:dyDescent="0.25">
      <c r="A1381" s="6">
        <v>44480</v>
      </c>
      <c r="B1381" s="3">
        <v>61</v>
      </c>
      <c r="C1381" s="3" t="str">
        <f t="shared" si="315"/>
        <v>Old</v>
      </c>
      <c r="E1381" s="4">
        <f t="shared" si="316"/>
        <v>46848.999995999999</v>
      </c>
      <c r="F1381" s="3">
        <v>648</v>
      </c>
      <c r="G1381" s="3">
        <f t="shared" si="317"/>
        <v>648</v>
      </c>
      <c r="H1381" s="3" t="str">
        <f t="shared" si="318"/>
        <v>Good</v>
      </c>
      <c r="I1381" s="5" t="s">
        <v>20</v>
      </c>
      <c r="J1381" s="2" t="str">
        <f t="shared" si="319"/>
        <v>Employed</v>
      </c>
      <c r="K1381" s="2" t="str">
        <f t="shared" si="320"/>
        <v>Employed</v>
      </c>
      <c r="L1381" s="2" t="str">
        <f t="shared" si="321"/>
        <v>Employed</v>
      </c>
      <c r="M1381" s="5" t="s">
        <v>25</v>
      </c>
      <c r="N1381" s="2" t="str">
        <f t="shared" si="322"/>
        <v>Associate</v>
      </c>
      <c r="O1381" s="2" t="str">
        <f t="shared" si="323"/>
        <v>Associate</v>
      </c>
      <c r="P1381" s="4">
        <v>18413</v>
      </c>
      <c r="Q1381" s="4">
        <f t="shared" si="324"/>
        <v>18413</v>
      </c>
      <c r="R1381" s="18">
        <f t="shared" si="325"/>
        <v>0.39302866660061292</v>
      </c>
      <c r="S1381" s="18" t="str">
        <f t="shared" si="326"/>
        <v>Conservative Borrower</v>
      </c>
      <c r="U1381" s="3">
        <f t="shared" si="327"/>
        <v>53.018181818181816</v>
      </c>
      <c r="V1381" s="5" t="s">
        <v>22</v>
      </c>
      <c r="W1381" s="5" t="s">
        <v>30</v>
      </c>
      <c r="X1381" s="4">
        <v>362</v>
      </c>
      <c r="Y1381" s="18">
        <v>0.223058697</v>
      </c>
      <c r="Z1381" s="5" t="s">
        <v>28</v>
      </c>
      <c r="AA1381" s="3">
        <v>20</v>
      </c>
      <c r="AB1381" s="4">
        <v>1518</v>
      </c>
      <c r="AC1381" s="4">
        <v>3904.083333</v>
      </c>
      <c r="AD1381" s="4" t="str">
        <f t="shared" si="328"/>
        <v>Low Income</v>
      </c>
      <c r="AE1381" s="4">
        <v>43982</v>
      </c>
      <c r="AF1381" s="18">
        <v>0.22729559999999999</v>
      </c>
      <c r="AG1381" s="3">
        <v>0</v>
      </c>
      <c r="AH1381" s="3">
        <v>49</v>
      </c>
      <c r="AI1381" s="2" t="str">
        <f t="shared" si="329"/>
        <v>Medium Risk</v>
      </c>
    </row>
    <row r="1382" spans="1:35" x14ac:dyDescent="0.25">
      <c r="A1382" s="6">
        <v>44481</v>
      </c>
      <c r="B1382" s="3">
        <v>48</v>
      </c>
      <c r="C1382" s="3" t="str">
        <f t="shared" si="315"/>
        <v>Senior</v>
      </c>
      <c r="D1382" s="4">
        <v>75147</v>
      </c>
      <c r="E1382" s="4">
        <f t="shared" si="316"/>
        <v>75147</v>
      </c>
      <c r="F1382" s="3">
        <v>587</v>
      </c>
      <c r="G1382" s="3">
        <f t="shared" si="317"/>
        <v>587</v>
      </c>
      <c r="H1382" s="3" t="str">
        <f t="shared" si="318"/>
        <v>Good</v>
      </c>
      <c r="I1382" s="5" t="s">
        <v>20</v>
      </c>
      <c r="J1382" s="2" t="str">
        <f t="shared" si="319"/>
        <v>Employed</v>
      </c>
      <c r="K1382" s="2" t="str">
        <f t="shared" si="320"/>
        <v>Employed</v>
      </c>
      <c r="L1382" s="2" t="str">
        <f t="shared" si="321"/>
        <v>Employed</v>
      </c>
      <c r="M1382" s="5" t="s">
        <v>29</v>
      </c>
      <c r="N1382" s="2" t="str">
        <f t="shared" si="322"/>
        <v>Bachelor</v>
      </c>
      <c r="O1382" s="2" t="str">
        <f t="shared" si="323"/>
        <v>Bachelor</v>
      </c>
      <c r="P1382" s="4">
        <v>34774</v>
      </c>
      <c r="Q1382" s="4">
        <f t="shared" si="324"/>
        <v>34774</v>
      </c>
      <c r="R1382" s="18">
        <f t="shared" si="325"/>
        <v>0.46274635048638002</v>
      </c>
      <c r="S1382" s="18" t="str">
        <f t="shared" si="326"/>
        <v>Conservative Borrower</v>
      </c>
      <c r="T1382" s="3">
        <v>36</v>
      </c>
      <c r="U1382" s="3">
        <f t="shared" si="327"/>
        <v>36</v>
      </c>
      <c r="V1382" s="5" t="s">
        <v>35</v>
      </c>
      <c r="W1382" s="5" t="s">
        <v>34</v>
      </c>
      <c r="X1382" s="4">
        <v>208</v>
      </c>
      <c r="Y1382" s="18">
        <v>0.25060194400000002</v>
      </c>
      <c r="Z1382" s="5" t="s">
        <v>34</v>
      </c>
      <c r="AA1382" s="3">
        <v>26</v>
      </c>
      <c r="AB1382" s="4">
        <v>3484</v>
      </c>
      <c r="AC1382" s="4">
        <v>6262.25</v>
      </c>
      <c r="AD1382" s="4" t="str">
        <f t="shared" si="328"/>
        <v>Medium Income</v>
      </c>
      <c r="AE1382" s="4">
        <v>4143</v>
      </c>
      <c r="AF1382" s="18">
        <v>0.22898974599999999</v>
      </c>
      <c r="AG1382" s="3">
        <v>0</v>
      </c>
      <c r="AH1382" s="3">
        <v>54</v>
      </c>
      <c r="AI1382" s="2" t="str">
        <f t="shared" si="329"/>
        <v>Medium Risk</v>
      </c>
    </row>
    <row r="1383" spans="1:35" x14ac:dyDescent="0.25">
      <c r="A1383" s="6">
        <v>44482</v>
      </c>
      <c r="B1383" s="3">
        <v>34</v>
      </c>
      <c r="C1383" s="3" t="str">
        <f t="shared" si="315"/>
        <v>Mid</v>
      </c>
      <c r="D1383" s="4">
        <v>49800</v>
      </c>
      <c r="E1383" s="4">
        <f t="shared" si="316"/>
        <v>49800</v>
      </c>
      <c r="G1383" s="3">
        <f t="shared" si="317"/>
        <v>569.58695652173913</v>
      </c>
      <c r="H1383" s="3" t="str">
        <f t="shared" si="318"/>
        <v>Good</v>
      </c>
      <c r="I1383" s="5" t="s">
        <v>20</v>
      </c>
      <c r="J1383" s="2" t="str">
        <f t="shared" si="319"/>
        <v>Employed</v>
      </c>
      <c r="K1383" s="2" t="str">
        <f t="shared" si="320"/>
        <v>Employed</v>
      </c>
      <c r="L1383" s="2" t="str">
        <f t="shared" si="321"/>
        <v>Employed</v>
      </c>
      <c r="M1383" s="5" t="s">
        <v>25</v>
      </c>
      <c r="N1383" s="2" t="str">
        <f t="shared" si="322"/>
        <v>Associate</v>
      </c>
      <c r="O1383" s="2" t="str">
        <f t="shared" si="323"/>
        <v>Associate</v>
      </c>
      <c r="P1383" s="4">
        <v>13515</v>
      </c>
      <c r="Q1383" s="4">
        <f t="shared" si="324"/>
        <v>13515</v>
      </c>
      <c r="R1383" s="18">
        <f t="shared" si="325"/>
        <v>0.27138554216867472</v>
      </c>
      <c r="S1383" s="18" t="str">
        <f t="shared" si="326"/>
        <v>Conservative Borrower</v>
      </c>
      <c r="T1383" s="3">
        <v>48</v>
      </c>
      <c r="U1383" s="3">
        <f t="shared" si="327"/>
        <v>48</v>
      </c>
      <c r="V1383" s="5" t="s">
        <v>35</v>
      </c>
      <c r="W1383" s="5" t="s">
        <v>34</v>
      </c>
      <c r="X1383" s="4">
        <v>509</v>
      </c>
      <c r="Y1383" s="18">
        <v>0.31837343400000001</v>
      </c>
      <c r="Z1383" s="5" t="s">
        <v>38</v>
      </c>
      <c r="AA1383" s="3">
        <v>33</v>
      </c>
      <c r="AB1383" s="4">
        <v>4618</v>
      </c>
      <c r="AC1383" s="4">
        <v>4150</v>
      </c>
      <c r="AD1383" s="4" t="str">
        <f t="shared" si="328"/>
        <v>Low Income</v>
      </c>
      <c r="AE1383" s="4">
        <v>30740</v>
      </c>
      <c r="AF1383" s="18">
        <v>0.24818042600000001</v>
      </c>
      <c r="AG1383" s="3">
        <v>0</v>
      </c>
      <c r="AH1383" s="3">
        <v>54</v>
      </c>
      <c r="AI1383" s="2" t="str">
        <f t="shared" si="329"/>
        <v>Medium Risk</v>
      </c>
    </row>
    <row r="1384" spans="1:35" x14ac:dyDescent="0.25">
      <c r="A1384" s="6">
        <v>44483</v>
      </c>
      <c r="B1384" s="3">
        <v>65</v>
      </c>
      <c r="C1384" s="3" t="str">
        <f t="shared" si="315"/>
        <v>Old</v>
      </c>
      <c r="D1384" s="4">
        <v>146548</v>
      </c>
      <c r="E1384" s="4">
        <f t="shared" si="316"/>
        <v>146548</v>
      </c>
      <c r="F1384" s="3">
        <v>603</v>
      </c>
      <c r="G1384" s="3">
        <f t="shared" si="317"/>
        <v>603</v>
      </c>
      <c r="H1384" s="3" t="str">
        <f t="shared" si="318"/>
        <v>Good</v>
      </c>
      <c r="I1384" s="5" t="s">
        <v>20</v>
      </c>
      <c r="J1384" s="2" t="str">
        <f t="shared" si="319"/>
        <v>Employed</v>
      </c>
      <c r="K1384" s="2" t="str">
        <f t="shared" si="320"/>
        <v>Employed</v>
      </c>
      <c r="L1384" s="2" t="str">
        <f t="shared" si="321"/>
        <v>Employed</v>
      </c>
      <c r="M1384" s="5" t="s">
        <v>21</v>
      </c>
      <c r="N1384" s="2" t="str">
        <f t="shared" si="322"/>
        <v>Master</v>
      </c>
      <c r="O1384" s="2" t="str">
        <f t="shared" si="323"/>
        <v>Master</v>
      </c>
      <c r="P1384" s="4">
        <v>31282</v>
      </c>
      <c r="Q1384" s="4">
        <f t="shared" si="324"/>
        <v>31282</v>
      </c>
      <c r="R1384" s="18">
        <f t="shared" si="325"/>
        <v>0.21345907143052106</v>
      </c>
      <c r="S1384" s="18" t="str">
        <f t="shared" si="326"/>
        <v>Conservative Borrower</v>
      </c>
      <c r="T1384" s="3">
        <v>36</v>
      </c>
      <c r="U1384" s="3">
        <f t="shared" si="327"/>
        <v>36</v>
      </c>
      <c r="V1384" s="5" t="s">
        <v>44</v>
      </c>
      <c r="W1384" s="5" t="s">
        <v>27</v>
      </c>
      <c r="X1384" s="4">
        <v>364</v>
      </c>
      <c r="Y1384" s="18">
        <v>0.19263398700000001</v>
      </c>
      <c r="Z1384" s="5" t="s">
        <v>24</v>
      </c>
      <c r="AA1384" s="3">
        <v>24</v>
      </c>
      <c r="AB1384" s="4">
        <v>2512</v>
      </c>
      <c r="AC1384" s="4">
        <v>12212.333329999999</v>
      </c>
      <c r="AD1384" s="4" t="str">
        <f t="shared" si="328"/>
        <v>High Income</v>
      </c>
      <c r="AE1384" s="4">
        <v>87163</v>
      </c>
      <c r="AF1384" s="18">
        <v>0.214171316</v>
      </c>
      <c r="AG1384" s="3">
        <v>1</v>
      </c>
      <c r="AH1384" s="3">
        <v>34.4</v>
      </c>
      <c r="AI1384" s="2" t="str">
        <f t="shared" si="329"/>
        <v>Low Risk</v>
      </c>
    </row>
    <row r="1385" spans="1:35" x14ac:dyDescent="0.25">
      <c r="A1385" s="6">
        <v>44484</v>
      </c>
      <c r="B1385" s="3">
        <v>32</v>
      </c>
      <c r="C1385" s="3" t="str">
        <f t="shared" si="315"/>
        <v>Mid</v>
      </c>
      <c r="D1385" s="4">
        <v>50427</v>
      </c>
      <c r="E1385" s="4">
        <f t="shared" si="316"/>
        <v>50427</v>
      </c>
      <c r="F1385" s="3">
        <v>613</v>
      </c>
      <c r="G1385" s="3">
        <f t="shared" si="317"/>
        <v>613</v>
      </c>
      <c r="H1385" s="3" t="str">
        <f t="shared" si="318"/>
        <v>Good</v>
      </c>
      <c r="I1385" s="5" t="s">
        <v>20</v>
      </c>
      <c r="J1385" s="2" t="str">
        <f t="shared" si="319"/>
        <v>Employed</v>
      </c>
      <c r="K1385" s="2" t="str">
        <f t="shared" si="320"/>
        <v>Employed</v>
      </c>
      <c r="L1385" s="2" t="str">
        <f t="shared" si="321"/>
        <v>Employed</v>
      </c>
      <c r="M1385" s="5" t="s">
        <v>29</v>
      </c>
      <c r="N1385" s="2" t="str">
        <f t="shared" si="322"/>
        <v>Bachelor</v>
      </c>
      <c r="O1385" s="2" t="str">
        <f t="shared" si="323"/>
        <v>Bachelor</v>
      </c>
      <c r="P1385" s="4">
        <v>34680</v>
      </c>
      <c r="Q1385" s="4">
        <f t="shared" si="324"/>
        <v>34680</v>
      </c>
      <c r="R1385" s="18">
        <f t="shared" si="325"/>
        <v>0.68772681301683625</v>
      </c>
      <c r="S1385" s="18" t="str">
        <f t="shared" si="326"/>
        <v>Moderate Borrower</v>
      </c>
      <c r="T1385" s="3">
        <v>84</v>
      </c>
      <c r="U1385" s="3">
        <f t="shared" si="327"/>
        <v>84</v>
      </c>
      <c r="V1385" s="5" t="s">
        <v>22</v>
      </c>
      <c r="W1385" s="5" t="s">
        <v>27</v>
      </c>
      <c r="X1385" s="4">
        <v>340</v>
      </c>
      <c r="Y1385" s="18">
        <v>0.52179570200000003</v>
      </c>
      <c r="Z1385" s="5" t="s">
        <v>38</v>
      </c>
      <c r="AA1385" s="3">
        <v>20</v>
      </c>
      <c r="AB1385" s="4">
        <v>2945</v>
      </c>
      <c r="AC1385" s="4">
        <v>4202.25</v>
      </c>
      <c r="AD1385" s="4" t="str">
        <f t="shared" si="328"/>
        <v>Low Income</v>
      </c>
      <c r="AE1385" s="4">
        <v>6888</v>
      </c>
      <c r="AF1385" s="18">
        <v>0.23752439</v>
      </c>
      <c r="AG1385" s="3">
        <v>0</v>
      </c>
      <c r="AH1385" s="3">
        <v>55</v>
      </c>
      <c r="AI1385" s="2" t="str">
        <f t="shared" si="329"/>
        <v>High Risk</v>
      </c>
    </row>
    <row r="1386" spans="1:35" x14ac:dyDescent="0.25">
      <c r="A1386" s="6">
        <v>44485</v>
      </c>
      <c r="B1386" s="3">
        <v>48</v>
      </c>
      <c r="C1386" s="3" t="str">
        <f t="shared" si="315"/>
        <v>Senior</v>
      </c>
      <c r="D1386" s="4">
        <v>52563</v>
      </c>
      <c r="E1386" s="4">
        <f t="shared" si="316"/>
        <v>52563</v>
      </c>
      <c r="F1386" s="3">
        <v>617</v>
      </c>
      <c r="G1386" s="3">
        <f t="shared" si="317"/>
        <v>617</v>
      </c>
      <c r="H1386" s="3" t="str">
        <f t="shared" si="318"/>
        <v>Good</v>
      </c>
      <c r="I1386" s="5" t="s">
        <v>20</v>
      </c>
      <c r="J1386" s="2" t="str">
        <f t="shared" si="319"/>
        <v>Employed</v>
      </c>
      <c r="K1386" s="2" t="str">
        <f t="shared" si="320"/>
        <v>Employed</v>
      </c>
      <c r="L1386" s="2" t="str">
        <f t="shared" si="321"/>
        <v>Employed</v>
      </c>
      <c r="M1386" s="5" t="s">
        <v>29</v>
      </c>
      <c r="N1386" s="2" t="str">
        <f t="shared" si="322"/>
        <v>Bachelor</v>
      </c>
      <c r="O1386" s="2" t="str">
        <f t="shared" si="323"/>
        <v>Bachelor</v>
      </c>
      <c r="P1386" s="4">
        <v>9408</v>
      </c>
      <c r="Q1386" s="4">
        <f t="shared" si="324"/>
        <v>9408</v>
      </c>
      <c r="R1386" s="18">
        <f t="shared" si="325"/>
        <v>0.17898521773871354</v>
      </c>
      <c r="S1386" s="18" t="str">
        <f t="shared" si="326"/>
        <v>Conservative Borrower</v>
      </c>
      <c r="T1386" s="3">
        <v>24</v>
      </c>
      <c r="U1386" s="3">
        <f t="shared" si="327"/>
        <v>24</v>
      </c>
      <c r="V1386" s="5" t="s">
        <v>22</v>
      </c>
      <c r="W1386" s="5" t="s">
        <v>30</v>
      </c>
      <c r="X1386" s="4">
        <v>452</v>
      </c>
      <c r="Y1386" s="18">
        <v>0.67157803299999996</v>
      </c>
      <c r="Z1386" s="5" t="s">
        <v>31</v>
      </c>
      <c r="AA1386" s="3">
        <v>24</v>
      </c>
      <c r="AB1386" s="4">
        <v>8289</v>
      </c>
      <c r="AC1386" s="4">
        <v>4380.25</v>
      </c>
      <c r="AD1386" s="4" t="str">
        <f t="shared" si="328"/>
        <v>Low Income</v>
      </c>
      <c r="AE1386" s="4">
        <v>22752</v>
      </c>
      <c r="AF1386" s="18">
        <v>0.17399511000000001</v>
      </c>
      <c r="AG1386" s="3">
        <v>1</v>
      </c>
      <c r="AH1386" s="3">
        <v>43.2</v>
      </c>
      <c r="AI1386" s="2" t="str">
        <f t="shared" si="329"/>
        <v>Medium Risk</v>
      </c>
    </row>
    <row r="1387" spans="1:35" x14ac:dyDescent="0.25">
      <c r="A1387" s="6">
        <v>44486</v>
      </c>
      <c r="B1387" s="3">
        <v>43</v>
      </c>
      <c r="C1387" s="3" t="str">
        <f t="shared" si="315"/>
        <v>Senior</v>
      </c>
      <c r="D1387" s="4">
        <v>43265</v>
      </c>
      <c r="E1387" s="4">
        <f t="shared" si="316"/>
        <v>43265</v>
      </c>
      <c r="G1387" s="3">
        <f t="shared" si="317"/>
        <v>572.83333333333337</v>
      </c>
      <c r="H1387" s="3" t="str">
        <f t="shared" si="318"/>
        <v>Good</v>
      </c>
      <c r="I1387" s="5" t="s">
        <v>20</v>
      </c>
      <c r="J1387" s="2" t="str">
        <f t="shared" si="319"/>
        <v>Employed</v>
      </c>
      <c r="K1387" s="2" t="str">
        <f t="shared" si="320"/>
        <v>Employed</v>
      </c>
      <c r="L1387" s="2" t="str">
        <f t="shared" si="321"/>
        <v>Employed</v>
      </c>
      <c r="M1387" s="5" t="s">
        <v>32</v>
      </c>
      <c r="N1387" s="2" t="str">
        <f t="shared" si="322"/>
        <v>High School</v>
      </c>
      <c r="O1387" s="2" t="str">
        <f t="shared" si="323"/>
        <v>High School</v>
      </c>
      <c r="P1387" s="4">
        <v>54297</v>
      </c>
      <c r="Q1387" s="4">
        <f t="shared" si="324"/>
        <v>54297</v>
      </c>
      <c r="R1387" s="18">
        <f t="shared" si="325"/>
        <v>1.2549867098116261</v>
      </c>
      <c r="S1387" s="18" t="str">
        <f t="shared" si="326"/>
        <v>Aggressive Borrower</v>
      </c>
      <c r="T1387" s="3">
        <v>24</v>
      </c>
      <c r="U1387" s="3">
        <f t="shared" si="327"/>
        <v>24</v>
      </c>
      <c r="V1387" s="5" t="s">
        <v>22</v>
      </c>
      <c r="W1387" s="5" t="s">
        <v>30</v>
      </c>
      <c r="X1387" s="4">
        <v>310</v>
      </c>
      <c r="Y1387" s="18">
        <v>0.13910903999999999</v>
      </c>
      <c r="Z1387" s="5" t="s">
        <v>34</v>
      </c>
      <c r="AA1387" s="3">
        <v>21</v>
      </c>
      <c r="AB1387" s="4">
        <v>2813</v>
      </c>
      <c r="AC1387" s="4">
        <v>3605.416667</v>
      </c>
      <c r="AD1387" s="4" t="str">
        <f t="shared" si="328"/>
        <v>Low Income</v>
      </c>
      <c r="AE1387" s="4">
        <v>56233</v>
      </c>
      <c r="AF1387" s="18">
        <v>0.290947338</v>
      </c>
      <c r="AG1387" s="3">
        <v>0</v>
      </c>
      <c r="AH1387" s="3">
        <v>49</v>
      </c>
      <c r="AI1387" s="2" t="str">
        <f t="shared" si="329"/>
        <v>Medium Risk</v>
      </c>
    </row>
    <row r="1388" spans="1:35" x14ac:dyDescent="0.25">
      <c r="A1388" s="6">
        <v>44487</v>
      </c>
      <c r="B1388" s="3">
        <v>55</v>
      </c>
      <c r="C1388" s="3" t="str">
        <f t="shared" si="315"/>
        <v>Senior</v>
      </c>
      <c r="D1388" s="4">
        <v>44674</v>
      </c>
      <c r="E1388" s="4">
        <f t="shared" si="316"/>
        <v>44674</v>
      </c>
      <c r="F1388" s="3">
        <v>591</v>
      </c>
      <c r="G1388" s="3">
        <f t="shared" si="317"/>
        <v>591</v>
      </c>
      <c r="H1388" s="3" t="str">
        <f t="shared" si="318"/>
        <v>Good</v>
      </c>
      <c r="I1388" s="5" t="s">
        <v>20</v>
      </c>
      <c r="J1388" s="2" t="str">
        <f t="shared" si="319"/>
        <v>Employed</v>
      </c>
      <c r="K1388" s="2" t="str">
        <f t="shared" si="320"/>
        <v>Employed</v>
      </c>
      <c r="L1388" s="2" t="str">
        <f t="shared" si="321"/>
        <v>Employed</v>
      </c>
      <c r="M1388" s="5" t="s">
        <v>25</v>
      </c>
      <c r="N1388" s="2" t="str">
        <f t="shared" si="322"/>
        <v>Associate</v>
      </c>
      <c r="O1388" s="2" t="str">
        <f t="shared" si="323"/>
        <v>Associate</v>
      </c>
      <c r="P1388" s="4">
        <v>37162</v>
      </c>
      <c r="Q1388" s="4">
        <f t="shared" si="324"/>
        <v>37162</v>
      </c>
      <c r="R1388" s="18">
        <f t="shared" si="325"/>
        <v>0.83184850248466669</v>
      </c>
      <c r="S1388" s="18" t="str">
        <f t="shared" si="326"/>
        <v>Moderate Borrower</v>
      </c>
      <c r="T1388" s="3">
        <v>36</v>
      </c>
      <c r="U1388" s="3">
        <f t="shared" si="327"/>
        <v>36</v>
      </c>
      <c r="V1388" s="5" t="s">
        <v>22</v>
      </c>
      <c r="W1388" s="5" t="s">
        <v>27</v>
      </c>
      <c r="X1388" s="4">
        <v>383</v>
      </c>
      <c r="Y1388" s="18">
        <v>0.25275523999999999</v>
      </c>
      <c r="Z1388" s="5" t="s">
        <v>28</v>
      </c>
      <c r="AA1388" s="3">
        <v>29</v>
      </c>
      <c r="AB1388" s="4">
        <v>4597</v>
      </c>
      <c r="AC1388" s="4">
        <v>3722.833333</v>
      </c>
      <c r="AD1388" s="4" t="str">
        <f t="shared" si="328"/>
        <v>Low Income</v>
      </c>
      <c r="AE1388" s="4">
        <v>20581</v>
      </c>
      <c r="AF1388" s="18">
        <v>0.19512284499999999</v>
      </c>
      <c r="AG1388" s="3">
        <v>0</v>
      </c>
      <c r="AH1388" s="3">
        <v>52</v>
      </c>
      <c r="AI1388" s="2" t="str">
        <f t="shared" si="329"/>
        <v>Medium Risk</v>
      </c>
    </row>
    <row r="1389" spans="1:35" x14ac:dyDescent="0.25">
      <c r="A1389" s="6">
        <v>44488</v>
      </c>
      <c r="B1389" s="3">
        <v>58</v>
      </c>
      <c r="C1389" s="3" t="str">
        <f t="shared" si="315"/>
        <v>Senior</v>
      </c>
      <c r="D1389" s="4">
        <v>35832</v>
      </c>
      <c r="E1389" s="4">
        <f t="shared" si="316"/>
        <v>35832</v>
      </c>
      <c r="F1389" s="3">
        <v>622</v>
      </c>
      <c r="G1389" s="3">
        <f t="shared" si="317"/>
        <v>622</v>
      </c>
      <c r="H1389" s="3" t="str">
        <f t="shared" si="318"/>
        <v>Good</v>
      </c>
      <c r="I1389" s="5" t="s">
        <v>45</v>
      </c>
      <c r="J1389" s="2" t="str">
        <f t="shared" si="319"/>
        <v>Unemployed</v>
      </c>
      <c r="K1389" s="2" t="str">
        <f t="shared" si="320"/>
        <v>Unemployed</v>
      </c>
      <c r="L1389" s="2" t="str">
        <f t="shared" si="321"/>
        <v>Unemployed</v>
      </c>
      <c r="M1389" s="5" t="s">
        <v>29</v>
      </c>
      <c r="N1389" s="2" t="str">
        <f t="shared" si="322"/>
        <v>Bachelor</v>
      </c>
      <c r="O1389" s="2" t="str">
        <f t="shared" si="323"/>
        <v>Bachelor</v>
      </c>
      <c r="P1389" s="4">
        <v>18972</v>
      </c>
      <c r="Q1389" s="4">
        <f t="shared" si="324"/>
        <v>18972</v>
      </c>
      <c r="R1389" s="18">
        <f t="shared" si="325"/>
        <v>0.52947086403215005</v>
      </c>
      <c r="S1389" s="18" t="str">
        <f t="shared" si="326"/>
        <v>Moderate Borrower</v>
      </c>
      <c r="T1389" s="3">
        <v>60</v>
      </c>
      <c r="U1389" s="3">
        <f t="shared" si="327"/>
        <v>60</v>
      </c>
      <c r="V1389" s="5" t="s">
        <v>26</v>
      </c>
      <c r="W1389" s="5" t="s">
        <v>30</v>
      </c>
      <c r="X1389" s="4">
        <v>680</v>
      </c>
      <c r="Y1389" s="18">
        <v>7.8280851999999998E-2</v>
      </c>
      <c r="Z1389" s="5" t="s">
        <v>24</v>
      </c>
      <c r="AA1389" s="3">
        <v>22</v>
      </c>
      <c r="AB1389" s="4">
        <v>11374</v>
      </c>
      <c r="AC1389" s="4">
        <v>2986</v>
      </c>
      <c r="AD1389" s="4" t="str">
        <f t="shared" si="328"/>
        <v>Low Income</v>
      </c>
      <c r="AE1389" s="4">
        <v>10153</v>
      </c>
      <c r="AF1389" s="18">
        <v>0.21507409</v>
      </c>
      <c r="AG1389" s="3">
        <v>0</v>
      </c>
      <c r="AH1389" s="3">
        <v>52</v>
      </c>
      <c r="AI1389" s="2" t="str">
        <f t="shared" si="329"/>
        <v>Medium Risk</v>
      </c>
    </row>
    <row r="1390" spans="1:35" x14ac:dyDescent="0.25">
      <c r="A1390" s="6">
        <v>44489</v>
      </c>
      <c r="B1390" s="3">
        <v>40</v>
      </c>
      <c r="C1390" s="3" t="str">
        <f t="shared" si="315"/>
        <v>Senior</v>
      </c>
      <c r="D1390" s="4">
        <v>30399</v>
      </c>
      <c r="E1390" s="4">
        <f t="shared" si="316"/>
        <v>30399</v>
      </c>
      <c r="F1390" s="3">
        <v>521</v>
      </c>
      <c r="G1390" s="3">
        <f t="shared" si="317"/>
        <v>521</v>
      </c>
      <c r="H1390" s="3" t="str">
        <f t="shared" si="318"/>
        <v>Fair</v>
      </c>
      <c r="I1390" s="5" t="s">
        <v>20</v>
      </c>
      <c r="J1390" s="2" t="str">
        <f t="shared" si="319"/>
        <v>Employed</v>
      </c>
      <c r="K1390" s="2" t="str">
        <f t="shared" si="320"/>
        <v>Employed</v>
      </c>
      <c r="L1390" s="2" t="str">
        <f t="shared" si="321"/>
        <v>Employed</v>
      </c>
      <c r="M1390" s="5" t="s">
        <v>32</v>
      </c>
      <c r="N1390" s="2" t="str">
        <f t="shared" si="322"/>
        <v>High School</v>
      </c>
      <c r="O1390" s="2" t="str">
        <f t="shared" si="323"/>
        <v>High School</v>
      </c>
      <c r="P1390" s="4">
        <v>30970</v>
      </c>
      <c r="Q1390" s="4">
        <f t="shared" si="324"/>
        <v>30970</v>
      </c>
      <c r="R1390" s="18">
        <f t="shared" si="325"/>
        <v>1.0187835126155467</v>
      </c>
      <c r="S1390" s="18" t="str">
        <f t="shared" si="326"/>
        <v>Aggressive Borrower</v>
      </c>
      <c r="T1390" s="3">
        <v>72</v>
      </c>
      <c r="U1390" s="3">
        <f t="shared" si="327"/>
        <v>72</v>
      </c>
      <c r="V1390" s="5" t="s">
        <v>22</v>
      </c>
      <c r="W1390" s="5" t="s">
        <v>27</v>
      </c>
      <c r="X1390" s="4">
        <v>702</v>
      </c>
      <c r="Y1390" s="18">
        <v>8.2934862999999998E-2</v>
      </c>
      <c r="Z1390" s="5" t="s">
        <v>24</v>
      </c>
      <c r="AA1390" s="3">
        <v>25</v>
      </c>
      <c r="AB1390" s="4">
        <v>2868</v>
      </c>
      <c r="AC1390" s="4">
        <v>2533.25</v>
      </c>
      <c r="AD1390" s="4" t="str">
        <f t="shared" si="328"/>
        <v>Low Income</v>
      </c>
      <c r="AE1390" s="4">
        <v>1249053</v>
      </c>
      <c r="AF1390" s="18">
        <v>0.299517331</v>
      </c>
      <c r="AG1390" s="3">
        <v>1</v>
      </c>
      <c r="AH1390" s="3">
        <v>36.799999999999997</v>
      </c>
      <c r="AI1390" s="2" t="str">
        <f t="shared" si="329"/>
        <v>Low Risk</v>
      </c>
    </row>
    <row r="1391" spans="1:35" x14ac:dyDescent="0.25">
      <c r="A1391" s="6">
        <v>44490</v>
      </c>
      <c r="B1391" s="3">
        <v>30</v>
      </c>
      <c r="C1391" s="3" t="str">
        <f t="shared" si="315"/>
        <v>Mid</v>
      </c>
      <c r="D1391" s="4">
        <v>29991</v>
      </c>
      <c r="E1391" s="4">
        <f t="shared" si="316"/>
        <v>29991</v>
      </c>
      <c r="F1391" s="3">
        <v>584</v>
      </c>
      <c r="G1391" s="3">
        <f t="shared" si="317"/>
        <v>584</v>
      </c>
      <c r="H1391" s="3" t="str">
        <f t="shared" si="318"/>
        <v>Good</v>
      </c>
      <c r="I1391" s="5" t="s">
        <v>20</v>
      </c>
      <c r="J1391" s="2" t="str">
        <f t="shared" si="319"/>
        <v>Employed</v>
      </c>
      <c r="K1391" s="2" t="str">
        <f t="shared" si="320"/>
        <v>Employed</v>
      </c>
      <c r="L1391" s="2" t="str">
        <f t="shared" si="321"/>
        <v>Employed</v>
      </c>
      <c r="M1391" s="5" t="s">
        <v>25</v>
      </c>
      <c r="N1391" s="2" t="str">
        <f t="shared" si="322"/>
        <v>Associate</v>
      </c>
      <c r="O1391" s="2" t="str">
        <f t="shared" si="323"/>
        <v>Associate</v>
      </c>
      <c r="P1391" s="4">
        <v>24818</v>
      </c>
      <c r="Q1391" s="4">
        <f t="shared" si="324"/>
        <v>24818</v>
      </c>
      <c r="R1391" s="18">
        <f t="shared" si="325"/>
        <v>0.82751492114300962</v>
      </c>
      <c r="S1391" s="18" t="str">
        <f t="shared" si="326"/>
        <v>Moderate Borrower</v>
      </c>
      <c r="T1391" s="3">
        <v>12</v>
      </c>
      <c r="U1391" s="3">
        <f t="shared" si="327"/>
        <v>12</v>
      </c>
      <c r="V1391" s="5" t="s">
        <v>22</v>
      </c>
      <c r="W1391" s="5" t="s">
        <v>27</v>
      </c>
      <c r="X1391" s="4">
        <v>243</v>
      </c>
      <c r="Y1391" s="18">
        <v>0.17415482700000001</v>
      </c>
      <c r="Z1391" s="5" t="s">
        <v>28</v>
      </c>
      <c r="AA1391" s="3">
        <v>26</v>
      </c>
      <c r="AB1391" s="4">
        <v>3130</v>
      </c>
      <c r="AC1391" s="4">
        <v>2499.25</v>
      </c>
      <c r="AD1391" s="4" t="str">
        <f t="shared" si="328"/>
        <v>Low Income</v>
      </c>
      <c r="AE1391" s="4">
        <v>78114</v>
      </c>
      <c r="AF1391" s="18">
        <v>0.21865009199999999</v>
      </c>
      <c r="AG1391" s="3">
        <v>0</v>
      </c>
      <c r="AH1391" s="3">
        <v>50</v>
      </c>
      <c r="AI1391" s="2" t="str">
        <f t="shared" si="329"/>
        <v>Medium Risk</v>
      </c>
    </row>
    <row r="1392" spans="1:35" x14ac:dyDescent="0.25">
      <c r="A1392" s="6">
        <v>44491</v>
      </c>
      <c r="B1392" s="3">
        <v>45</v>
      </c>
      <c r="C1392" s="3" t="str">
        <f t="shared" si="315"/>
        <v>Senior</v>
      </c>
      <c r="D1392" s="4">
        <v>37335</v>
      </c>
      <c r="E1392" s="4">
        <f t="shared" si="316"/>
        <v>37335</v>
      </c>
      <c r="F1392" s="3">
        <v>550</v>
      </c>
      <c r="G1392" s="3">
        <f t="shared" si="317"/>
        <v>550</v>
      </c>
      <c r="H1392" s="3" t="str">
        <f t="shared" si="318"/>
        <v>Good</v>
      </c>
      <c r="J1392" s="2" t="str">
        <f t="shared" si="319"/>
        <v/>
      </c>
      <c r="K1392" s="2" t="str">
        <f t="shared" si="320"/>
        <v/>
      </c>
      <c r="L1392" s="2" t="str">
        <f t="shared" si="321"/>
        <v>Employed</v>
      </c>
      <c r="M1392" s="5" t="s">
        <v>32</v>
      </c>
      <c r="N1392" s="2" t="str">
        <f t="shared" si="322"/>
        <v>High School</v>
      </c>
      <c r="O1392" s="2" t="str">
        <f t="shared" si="323"/>
        <v>High School</v>
      </c>
      <c r="P1392" s="4">
        <v>21596</v>
      </c>
      <c r="Q1392" s="4">
        <f t="shared" si="324"/>
        <v>21596</v>
      </c>
      <c r="R1392" s="18">
        <f t="shared" si="325"/>
        <v>0.57843846256863529</v>
      </c>
      <c r="S1392" s="18" t="str">
        <f t="shared" si="326"/>
        <v>Moderate Borrower</v>
      </c>
      <c r="T1392" s="3">
        <v>84</v>
      </c>
      <c r="U1392" s="3">
        <f t="shared" si="327"/>
        <v>84</v>
      </c>
      <c r="V1392" s="5" t="s">
        <v>22</v>
      </c>
      <c r="W1392" s="5" t="s">
        <v>27</v>
      </c>
      <c r="X1392" s="4">
        <v>674</v>
      </c>
      <c r="Y1392" s="18">
        <v>0.21102891800000001</v>
      </c>
      <c r="Z1392" s="5" t="s">
        <v>28</v>
      </c>
      <c r="AA1392" s="3">
        <v>20</v>
      </c>
      <c r="AB1392" s="4">
        <v>11259</v>
      </c>
      <c r="AC1392" s="4">
        <v>3111.25</v>
      </c>
      <c r="AD1392" s="4" t="str">
        <f t="shared" si="328"/>
        <v>Low Income</v>
      </c>
      <c r="AE1392" s="4">
        <v>1424</v>
      </c>
      <c r="AF1392" s="18">
        <v>0.27366807300000001</v>
      </c>
      <c r="AG1392" s="3">
        <v>0</v>
      </c>
      <c r="AH1392" s="3">
        <v>54</v>
      </c>
      <c r="AI1392" s="2" t="str">
        <f t="shared" si="329"/>
        <v>Medium Risk</v>
      </c>
    </row>
    <row r="1393" spans="1:35" x14ac:dyDescent="0.25">
      <c r="A1393" s="6">
        <v>44492</v>
      </c>
      <c r="B1393" s="3">
        <v>31</v>
      </c>
      <c r="C1393" s="3" t="str">
        <f t="shared" si="315"/>
        <v>Mid</v>
      </c>
      <c r="D1393" s="4">
        <v>121649</v>
      </c>
      <c r="E1393" s="4">
        <f t="shared" si="316"/>
        <v>121649</v>
      </c>
      <c r="F1393" s="3">
        <v>592</v>
      </c>
      <c r="G1393" s="3">
        <f t="shared" si="317"/>
        <v>592</v>
      </c>
      <c r="H1393" s="3" t="str">
        <f t="shared" si="318"/>
        <v>Good</v>
      </c>
      <c r="I1393" s="5" t="s">
        <v>20</v>
      </c>
      <c r="J1393" s="2" t="str">
        <f t="shared" si="319"/>
        <v>Employed</v>
      </c>
      <c r="K1393" s="2" t="str">
        <f t="shared" si="320"/>
        <v>Employed</v>
      </c>
      <c r="L1393" s="2" t="str">
        <f t="shared" si="321"/>
        <v>Employed</v>
      </c>
      <c r="M1393" s="5" t="s">
        <v>41</v>
      </c>
      <c r="N1393" s="2" t="str">
        <f t="shared" si="322"/>
        <v>Doctorate</v>
      </c>
      <c r="O1393" s="2" t="str">
        <f t="shared" si="323"/>
        <v>Doctorate</v>
      </c>
      <c r="P1393" s="4">
        <v>20567</v>
      </c>
      <c r="Q1393" s="4">
        <f t="shared" si="324"/>
        <v>20567</v>
      </c>
      <c r="R1393" s="18">
        <f t="shared" si="325"/>
        <v>0.16906838527238202</v>
      </c>
      <c r="S1393" s="18" t="str">
        <f t="shared" si="326"/>
        <v>Conservative Borrower</v>
      </c>
      <c r="T1393" s="3">
        <v>24</v>
      </c>
      <c r="U1393" s="3">
        <f t="shared" si="327"/>
        <v>24</v>
      </c>
      <c r="V1393" s="5" t="s">
        <v>22</v>
      </c>
      <c r="W1393" s="5" t="s">
        <v>23</v>
      </c>
      <c r="X1393" s="4">
        <v>377</v>
      </c>
      <c r="Y1393" s="18">
        <v>1.1826135E-2</v>
      </c>
      <c r="Z1393" s="5" t="s">
        <v>24</v>
      </c>
      <c r="AA1393" s="3">
        <v>21</v>
      </c>
      <c r="AB1393" s="4">
        <v>3445</v>
      </c>
      <c r="AC1393" s="4">
        <v>10137.416670000001</v>
      </c>
      <c r="AD1393" s="4" t="str">
        <f t="shared" si="328"/>
        <v>Medium Income</v>
      </c>
      <c r="AE1393" s="4">
        <v>19428</v>
      </c>
      <c r="AF1393" s="18">
        <v>0.20425416199999999</v>
      </c>
      <c r="AG1393" s="3">
        <v>1</v>
      </c>
      <c r="AH1393" s="3">
        <v>44.8</v>
      </c>
      <c r="AI1393" s="2" t="str">
        <f t="shared" si="329"/>
        <v>Medium Risk</v>
      </c>
    </row>
    <row r="1394" spans="1:35" x14ac:dyDescent="0.25">
      <c r="A1394" s="6">
        <v>44493</v>
      </c>
      <c r="B1394" s="3">
        <v>64</v>
      </c>
      <c r="C1394" s="3" t="str">
        <f t="shared" si="315"/>
        <v>Old</v>
      </c>
      <c r="D1394" s="4">
        <v>53314</v>
      </c>
      <c r="E1394" s="4">
        <f t="shared" si="316"/>
        <v>53314</v>
      </c>
      <c r="G1394" s="3">
        <f t="shared" si="317"/>
        <v>573.64242424242423</v>
      </c>
      <c r="H1394" s="3" t="str">
        <f t="shared" si="318"/>
        <v>Good</v>
      </c>
      <c r="I1394" s="5" t="s">
        <v>20</v>
      </c>
      <c r="J1394" s="2" t="str">
        <f t="shared" si="319"/>
        <v>Employed</v>
      </c>
      <c r="K1394" s="2" t="str">
        <f t="shared" si="320"/>
        <v>Employed</v>
      </c>
      <c r="L1394" s="2" t="str">
        <f t="shared" si="321"/>
        <v>Employed</v>
      </c>
      <c r="M1394" s="5" t="s">
        <v>29</v>
      </c>
      <c r="N1394" s="2" t="str">
        <f t="shared" si="322"/>
        <v>Bachelor</v>
      </c>
      <c r="O1394" s="2" t="str">
        <f t="shared" si="323"/>
        <v>Bachelor</v>
      </c>
      <c r="P1394" s="4">
        <v>17491</v>
      </c>
      <c r="Q1394" s="4">
        <f t="shared" si="324"/>
        <v>17491</v>
      </c>
      <c r="R1394" s="18">
        <f t="shared" si="325"/>
        <v>0.32807517725175378</v>
      </c>
      <c r="S1394" s="18" t="str">
        <f t="shared" si="326"/>
        <v>Conservative Borrower</v>
      </c>
      <c r="T1394" s="3">
        <v>72</v>
      </c>
      <c r="U1394" s="3">
        <f t="shared" si="327"/>
        <v>72</v>
      </c>
      <c r="V1394" s="5" t="s">
        <v>22</v>
      </c>
      <c r="W1394" s="5" t="s">
        <v>27</v>
      </c>
      <c r="X1394" s="4">
        <v>115</v>
      </c>
      <c r="Y1394" s="18">
        <v>0.205643042</v>
      </c>
      <c r="Z1394" s="5" t="s">
        <v>38</v>
      </c>
      <c r="AA1394" s="3">
        <v>20</v>
      </c>
      <c r="AB1394" s="4">
        <v>3214</v>
      </c>
      <c r="AC1394" s="4">
        <v>4442.8333329999996</v>
      </c>
      <c r="AD1394" s="4" t="str">
        <f t="shared" si="328"/>
        <v>Low Income</v>
      </c>
      <c r="AE1394" s="4">
        <v>38248</v>
      </c>
      <c r="AF1394" s="18">
        <v>0.20409572100000001</v>
      </c>
      <c r="AG1394" s="3">
        <v>0</v>
      </c>
      <c r="AH1394" s="3">
        <v>62</v>
      </c>
      <c r="AI1394" s="2" t="str">
        <f t="shared" si="329"/>
        <v>High Risk</v>
      </c>
    </row>
    <row r="1395" spans="1:35" x14ac:dyDescent="0.25">
      <c r="A1395" s="6">
        <v>44494</v>
      </c>
      <c r="B1395" s="3">
        <v>41</v>
      </c>
      <c r="C1395" s="3" t="str">
        <f t="shared" si="315"/>
        <v>Senior</v>
      </c>
      <c r="D1395" s="4">
        <v>47476</v>
      </c>
      <c r="E1395" s="4">
        <f t="shared" si="316"/>
        <v>47476</v>
      </c>
      <c r="F1395" s="3">
        <v>586</v>
      </c>
      <c r="G1395" s="3">
        <f t="shared" si="317"/>
        <v>586</v>
      </c>
      <c r="H1395" s="3" t="str">
        <f t="shared" si="318"/>
        <v>Good</v>
      </c>
      <c r="I1395" s="5" t="s">
        <v>20</v>
      </c>
      <c r="J1395" s="2" t="str">
        <f t="shared" si="319"/>
        <v>Employed</v>
      </c>
      <c r="K1395" s="2" t="str">
        <f t="shared" si="320"/>
        <v>Employed</v>
      </c>
      <c r="L1395" s="2" t="str">
        <f t="shared" si="321"/>
        <v>Employed</v>
      </c>
      <c r="M1395" s="5" t="s">
        <v>29</v>
      </c>
      <c r="N1395" s="2" t="str">
        <f t="shared" si="322"/>
        <v>Bachelor</v>
      </c>
      <c r="O1395" s="2" t="str">
        <f t="shared" si="323"/>
        <v>Bachelor</v>
      </c>
      <c r="P1395" s="4">
        <v>12403</v>
      </c>
      <c r="Q1395" s="4">
        <f t="shared" si="324"/>
        <v>12403</v>
      </c>
      <c r="R1395" s="18">
        <f t="shared" si="325"/>
        <v>0.26124778835622209</v>
      </c>
      <c r="S1395" s="18" t="str">
        <f t="shared" si="326"/>
        <v>Conservative Borrower</v>
      </c>
      <c r="T1395" s="3">
        <v>48</v>
      </c>
      <c r="U1395" s="3">
        <f t="shared" si="327"/>
        <v>48</v>
      </c>
      <c r="V1395" s="5" t="s">
        <v>22</v>
      </c>
      <c r="W1395" s="5" t="s">
        <v>27</v>
      </c>
      <c r="X1395" s="4">
        <v>505</v>
      </c>
      <c r="Y1395" s="18">
        <v>0.32440194</v>
      </c>
      <c r="Z1395" s="5" t="s">
        <v>24</v>
      </c>
      <c r="AA1395" s="3">
        <v>32</v>
      </c>
      <c r="AB1395" s="4">
        <v>454</v>
      </c>
      <c r="AC1395" s="4">
        <v>3956.333333</v>
      </c>
      <c r="AD1395" s="4" t="str">
        <f t="shared" si="328"/>
        <v>Low Income</v>
      </c>
      <c r="AE1395" s="4">
        <v>21697</v>
      </c>
      <c r="AF1395" s="18">
        <v>0.19541206</v>
      </c>
      <c r="AG1395" s="3">
        <v>0</v>
      </c>
      <c r="AH1395" s="3">
        <v>56</v>
      </c>
      <c r="AI1395" s="2" t="str">
        <f t="shared" si="329"/>
        <v>High Risk</v>
      </c>
    </row>
    <row r="1396" spans="1:35" x14ac:dyDescent="0.25">
      <c r="A1396" s="6">
        <v>44495</v>
      </c>
      <c r="B1396" s="3">
        <v>35</v>
      </c>
      <c r="C1396" s="3" t="str">
        <f t="shared" si="315"/>
        <v>Mid</v>
      </c>
      <c r="D1396" s="4">
        <v>37905</v>
      </c>
      <c r="E1396" s="4">
        <f t="shared" si="316"/>
        <v>37905</v>
      </c>
      <c r="F1396" s="3">
        <v>584</v>
      </c>
      <c r="G1396" s="3">
        <f t="shared" si="317"/>
        <v>584</v>
      </c>
      <c r="H1396" s="3" t="str">
        <f t="shared" si="318"/>
        <v>Good</v>
      </c>
      <c r="I1396" s="5" t="s">
        <v>20</v>
      </c>
      <c r="J1396" s="2" t="str">
        <f t="shared" si="319"/>
        <v>Employed</v>
      </c>
      <c r="K1396" s="2" t="str">
        <f t="shared" si="320"/>
        <v>Employed</v>
      </c>
      <c r="L1396" s="2" t="str">
        <f t="shared" si="321"/>
        <v>Employed</v>
      </c>
      <c r="M1396" s="5" t="s">
        <v>32</v>
      </c>
      <c r="N1396" s="2" t="str">
        <f t="shared" si="322"/>
        <v>High School</v>
      </c>
      <c r="O1396" s="2" t="str">
        <f t="shared" si="323"/>
        <v>High School</v>
      </c>
      <c r="P1396" s="4">
        <v>45514</v>
      </c>
      <c r="Q1396" s="4">
        <f t="shared" si="324"/>
        <v>45514</v>
      </c>
      <c r="R1396" s="18">
        <f t="shared" si="325"/>
        <v>1.2007386888273315</v>
      </c>
      <c r="S1396" s="18" t="str">
        <f t="shared" si="326"/>
        <v>Aggressive Borrower</v>
      </c>
      <c r="T1396" s="3">
        <v>60</v>
      </c>
      <c r="U1396" s="3">
        <f t="shared" si="327"/>
        <v>60</v>
      </c>
      <c r="V1396" s="5" t="s">
        <v>26</v>
      </c>
      <c r="W1396" s="5" t="s">
        <v>23</v>
      </c>
      <c r="X1396" s="4">
        <v>272</v>
      </c>
      <c r="Y1396" s="18">
        <v>0.32446426</v>
      </c>
      <c r="Z1396" s="5" t="s">
        <v>24</v>
      </c>
      <c r="AA1396" s="3">
        <v>19</v>
      </c>
      <c r="AB1396" s="4">
        <v>1613</v>
      </c>
      <c r="AC1396" s="4">
        <v>3158.75</v>
      </c>
      <c r="AD1396" s="4" t="str">
        <f t="shared" si="328"/>
        <v>Low Income</v>
      </c>
      <c r="AE1396" s="4">
        <v>3635</v>
      </c>
      <c r="AF1396" s="18">
        <v>0.26944722300000001</v>
      </c>
      <c r="AG1396" s="3">
        <v>0</v>
      </c>
      <c r="AH1396" s="3">
        <v>54</v>
      </c>
      <c r="AI1396" s="2" t="str">
        <f t="shared" si="329"/>
        <v>Medium Risk</v>
      </c>
    </row>
    <row r="1397" spans="1:35" x14ac:dyDescent="0.25">
      <c r="A1397" s="6">
        <v>44496</v>
      </c>
      <c r="B1397" s="3">
        <v>42</v>
      </c>
      <c r="C1397" s="3" t="str">
        <f t="shared" si="315"/>
        <v>Senior</v>
      </c>
      <c r="D1397" s="4">
        <v>39789</v>
      </c>
      <c r="E1397" s="4">
        <f t="shared" si="316"/>
        <v>39789</v>
      </c>
      <c r="F1397" s="3">
        <v>541</v>
      </c>
      <c r="G1397" s="3">
        <f t="shared" si="317"/>
        <v>541</v>
      </c>
      <c r="H1397" s="3" t="str">
        <f t="shared" si="318"/>
        <v>Fair</v>
      </c>
      <c r="I1397" s="5" t="s">
        <v>20</v>
      </c>
      <c r="J1397" s="2" t="str">
        <f t="shared" si="319"/>
        <v>Employed</v>
      </c>
      <c r="K1397" s="2" t="str">
        <f t="shared" si="320"/>
        <v>Employed</v>
      </c>
      <c r="L1397" s="2" t="str">
        <f t="shared" si="321"/>
        <v>Employed</v>
      </c>
      <c r="M1397" s="5" t="s">
        <v>25</v>
      </c>
      <c r="N1397" s="2" t="str">
        <f t="shared" si="322"/>
        <v>Associate</v>
      </c>
      <c r="O1397" s="2" t="str">
        <f t="shared" si="323"/>
        <v>Associate</v>
      </c>
      <c r="P1397" s="4">
        <v>25561</v>
      </c>
      <c r="Q1397" s="4">
        <f t="shared" si="324"/>
        <v>25561</v>
      </c>
      <c r="R1397" s="18">
        <f t="shared" si="325"/>
        <v>0.64241373243861366</v>
      </c>
      <c r="S1397" s="18" t="str">
        <f t="shared" si="326"/>
        <v>Moderate Borrower</v>
      </c>
      <c r="T1397" s="3">
        <v>24</v>
      </c>
      <c r="U1397" s="3">
        <f t="shared" si="327"/>
        <v>24</v>
      </c>
      <c r="V1397" s="5" t="s">
        <v>22</v>
      </c>
      <c r="W1397" s="5" t="s">
        <v>30</v>
      </c>
      <c r="X1397" s="4">
        <v>1407</v>
      </c>
      <c r="Y1397" s="18">
        <v>7.3076251999999994E-2</v>
      </c>
      <c r="Z1397" s="5" t="s">
        <v>31</v>
      </c>
      <c r="AA1397" s="3">
        <v>17</v>
      </c>
      <c r="AB1397" s="4">
        <v>5157</v>
      </c>
      <c r="AC1397" s="4">
        <v>3315.75</v>
      </c>
      <c r="AD1397" s="4" t="str">
        <f t="shared" si="328"/>
        <v>Low Income</v>
      </c>
      <c r="AE1397" s="4">
        <v>14237</v>
      </c>
      <c r="AF1397" s="18">
        <v>0.225922872</v>
      </c>
      <c r="AG1397" s="3">
        <v>0</v>
      </c>
      <c r="AH1397" s="3">
        <v>54</v>
      </c>
      <c r="AI1397" s="2" t="str">
        <f t="shared" si="329"/>
        <v>Medium Risk</v>
      </c>
    </row>
    <row r="1398" spans="1:35" x14ac:dyDescent="0.25">
      <c r="A1398" s="6">
        <v>44497</v>
      </c>
      <c r="B1398" s="3">
        <v>23</v>
      </c>
      <c r="C1398" s="3" t="str">
        <f t="shared" si="315"/>
        <v>Young</v>
      </c>
      <c r="D1398" s="4">
        <v>108789</v>
      </c>
      <c r="E1398" s="4">
        <f t="shared" si="316"/>
        <v>108789</v>
      </c>
      <c r="F1398" s="3">
        <v>561</v>
      </c>
      <c r="G1398" s="3">
        <f t="shared" si="317"/>
        <v>561</v>
      </c>
      <c r="H1398" s="3" t="str">
        <f t="shared" si="318"/>
        <v>Good</v>
      </c>
      <c r="I1398" s="5" t="s">
        <v>33</v>
      </c>
      <c r="J1398" s="2" t="str">
        <f t="shared" si="319"/>
        <v>Self-Employed</v>
      </c>
      <c r="K1398" s="2" t="str">
        <f t="shared" si="320"/>
        <v>Self-Employed</v>
      </c>
      <c r="L1398" s="2" t="str">
        <f t="shared" si="321"/>
        <v>Self-Employed</v>
      </c>
      <c r="N1398" s="2" t="str">
        <f t="shared" si="322"/>
        <v/>
      </c>
      <c r="O1398" s="2" t="str">
        <f t="shared" si="323"/>
        <v>Bachelor</v>
      </c>
      <c r="Q1398" s="4">
        <f t="shared" si="324"/>
        <v>24647.715909090908</v>
      </c>
      <c r="R1398" s="18">
        <f t="shared" si="325"/>
        <v>0.2265644128458843</v>
      </c>
      <c r="S1398" s="18" t="str">
        <f t="shared" si="326"/>
        <v>Conservative Borrower</v>
      </c>
      <c r="T1398" s="3">
        <v>72</v>
      </c>
      <c r="U1398" s="3">
        <f t="shared" si="327"/>
        <v>72</v>
      </c>
      <c r="V1398" s="5" t="s">
        <v>22</v>
      </c>
      <c r="W1398" s="5" t="s">
        <v>27</v>
      </c>
      <c r="X1398" s="4">
        <v>188</v>
      </c>
      <c r="Y1398" s="18">
        <v>0.164114761</v>
      </c>
      <c r="Z1398" s="5" t="s">
        <v>34</v>
      </c>
      <c r="AA1398" s="3">
        <v>22</v>
      </c>
      <c r="AB1398" s="4">
        <v>933</v>
      </c>
      <c r="AC1398" s="4">
        <v>9065.75</v>
      </c>
      <c r="AD1398" s="4" t="str">
        <f t="shared" si="328"/>
        <v>Medium Income</v>
      </c>
      <c r="AE1398" s="4">
        <v>15014</v>
      </c>
      <c r="AF1398" s="18">
        <v>0.25911455900000002</v>
      </c>
      <c r="AG1398" s="3">
        <v>1</v>
      </c>
      <c r="AH1398" s="3">
        <v>45.6</v>
      </c>
      <c r="AI1398" s="2" t="str">
        <f t="shared" si="329"/>
        <v>Medium Risk</v>
      </c>
    </row>
    <row r="1399" spans="1:35" x14ac:dyDescent="0.25">
      <c r="A1399" s="6">
        <v>44498</v>
      </c>
      <c r="B1399" s="3">
        <v>28</v>
      </c>
      <c r="C1399" s="3" t="str">
        <f t="shared" si="315"/>
        <v>Mid</v>
      </c>
      <c r="D1399" s="4">
        <v>38973</v>
      </c>
      <c r="E1399" s="4">
        <f t="shared" si="316"/>
        <v>38973</v>
      </c>
      <c r="F1399" s="3">
        <v>627</v>
      </c>
      <c r="G1399" s="3">
        <f t="shared" si="317"/>
        <v>627</v>
      </c>
      <c r="H1399" s="3" t="str">
        <f t="shared" si="318"/>
        <v>Good</v>
      </c>
      <c r="I1399" s="5" t="s">
        <v>20</v>
      </c>
      <c r="J1399" s="2" t="str">
        <f t="shared" si="319"/>
        <v>Employed</v>
      </c>
      <c r="K1399" s="2" t="str">
        <f t="shared" si="320"/>
        <v>Employed</v>
      </c>
      <c r="L1399" s="2" t="str">
        <f t="shared" si="321"/>
        <v>Employed</v>
      </c>
      <c r="M1399" s="5" t="s">
        <v>29</v>
      </c>
      <c r="N1399" s="2" t="str">
        <f t="shared" si="322"/>
        <v>Bachelor</v>
      </c>
      <c r="O1399" s="2" t="str">
        <f t="shared" si="323"/>
        <v>Bachelor</v>
      </c>
      <c r="P1399" s="4">
        <v>21643</v>
      </c>
      <c r="Q1399" s="4">
        <f t="shared" si="324"/>
        <v>21643</v>
      </c>
      <c r="R1399" s="18">
        <f t="shared" si="325"/>
        <v>0.55533317938059679</v>
      </c>
      <c r="S1399" s="18" t="str">
        <f t="shared" si="326"/>
        <v>Moderate Borrower</v>
      </c>
      <c r="T1399" s="3">
        <v>60</v>
      </c>
      <c r="U1399" s="3">
        <f t="shared" si="327"/>
        <v>60</v>
      </c>
      <c r="V1399" s="5" t="s">
        <v>35</v>
      </c>
      <c r="W1399" s="5" t="s">
        <v>30</v>
      </c>
      <c r="X1399" s="4">
        <v>518</v>
      </c>
      <c r="Y1399" s="18">
        <v>0.105185262</v>
      </c>
      <c r="Z1399" s="5" t="s">
        <v>28</v>
      </c>
      <c r="AA1399" s="3">
        <v>18</v>
      </c>
      <c r="AB1399" s="4">
        <v>4562</v>
      </c>
      <c r="AC1399" s="4">
        <v>3247.75</v>
      </c>
      <c r="AD1399" s="4" t="str">
        <f t="shared" si="328"/>
        <v>Low Income</v>
      </c>
      <c r="AE1399" s="4">
        <v>70898</v>
      </c>
      <c r="AF1399" s="18">
        <v>0.233420304</v>
      </c>
      <c r="AG1399" s="3">
        <v>0</v>
      </c>
      <c r="AH1399" s="3">
        <v>45</v>
      </c>
      <c r="AI1399" s="2" t="str">
        <f t="shared" si="329"/>
        <v>Medium Risk</v>
      </c>
    </row>
    <row r="1400" spans="1:35" x14ac:dyDescent="0.25">
      <c r="A1400" s="6">
        <v>44499</v>
      </c>
      <c r="B1400" s="3">
        <v>54</v>
      </c>
      <c r="C1400" s="3" t="str">
        <f t="shared" si="315"/>
        <v>Senior</v>
      </c>
      <c r="D1400" s="4">
        <v>93911</v>
      </c>
      <c r="E1400" s="4">
        <f t="shared" si="316"/>
        <v>93911</v>
      </c>
      <c r="F1400" s="3">
        <v>609</v>
      </c>
      <c r="G1400" s="3">
        <f t="shared" si="317"/>
        <v>609</v>
      </c>
      <c r="H1400" s="3" t="str">
        <f t="shared" si="318"/>
        <v>Good</v>
      </c>
      <c r="I1400" s="5" t="s">
        <v>83</v>
      </c>
      <c r="J1400" s="2" t="str">
        <f t="shared" si="319"/>
        <v>UNEMPLOYED</v>
      </c>
      <c r="K1400" s="2" t="str">
        <f t="shared" si="320"/>
        <v>Unemployed</v>
      </c>
      <c r="L1400" s="2" t="str">
        <f t="shared" si="321"/>
        <v>Unemployed</v>
      </c>
      <c r="M1400" s="5" t="s">
        <v>21</v>
      </c>
      <c r="N1400" s="2" t="str">
        <f t="shared" si="322"/>
        <v>Master</v>
      </c>
      <c r="O1400" s="2" t="str">
        <f t="shared" si="323"/>
        <v>Master</v>
      </c>
      <c r="P1400" s="4">
        <v>34797</v>
      </c>
      <c r="Q1400" s="4">
        <f t="shared" si="324"/>
        <v>34797</v>
      </c>
      <c r="R1400" s="18">
        <f t="shared" si="325"/>
        <v>0.37053167360586087</v>
      </c>
      <c r="S1400" s="18" t="str">
        <f t="shared" si="326"/>
        <v>Conservative Borrower</v>
      </c>
      <c r="T1400" s="3">
        <v>12</v>
      </c>
      <c r="U1400" s="3">
        <f t="shared" si="327"/>
        <v>12</v>
      </c>
      <c r="V1400" s="5" t="s">
        <v>22</v>
      </c>
      <c r="W1400" s="5" t="s">
        <v>30</v>
      </c>
      <c r="X1400" s="4">
        <v>637</v>
      </c>
      <c r="Y1400" s="18">
        <v>0.26224602800000002</v>
      </c>
      <c r="Z1400" s="5" t="s">
        <v>24</v>
      </c>
      <c r="AA1400" s="3">
        <v>24</v>
      </c>
      <c r="AB1400" s="4">
        <v>3936</v>
      </c>
      <c r="AC1400" s="4">
        <v>7825.9166670000004</v>
      </c>
      <c r="AD1400" s="4" t="str">
        <f t="shared" si="328"/>
        <v>Medium Income</v>
      </c>
      <c r="AE1400" s="4">
        <v>10211</v>
      </c>
      <c r="AF1400" s="18">
        <v>0.18713222700000001</v>
      </c>
      <c r="AG1400" s="3">
        <v>0</v>
      </c>
      <c r="AH1400" s="3">
        <v>63</v>
      </c>
      <c r="AI1400" s="2" t="str">
        <f t="shared" si="329"/>
        <v>High Risk</v>
      </c>
    </row>
    <row r="1401" spans="1:35" x14ac:dyDescent="0.25">
      <c r="A1401" s="6">
        <v>44500</v>
      </c>
      <c r="B1401" s="3">
        <v>32</v>
      </c>
      <c r="C1401" s="3" t="str">
        <f t="shared" si="315"/>
        <v>Mid</v>
      </c>
      <c r="D1401" s="4">
        <v>55638</v>
      </c>
      <c r="E1401" s="4">
        <f t="shared" si="316"/>
        <v>55638</v>
      </c>
      <c r="F1401" s="3">
        <v>612</v>
      </c>
      <c r="G1401" s="3">
        <f t="shared" si="317"/>
        <v>612</v>
      </c>
      <c r="H1401" s="3" t="str">
        <f t="shared" si="318"/>
        <v>Good</v>
      </c>
      <c r="I1401" s="5" t="s">
        <v>20</v>
      </c>
      <c r="J1401" s="2" t="str">
        <f t="shared" si="319"/>
        <v>Employed</v>
      </c>
      <c r="K1401" s="2" t="str">
        <f t="shared" si="320"/>
        <v>Employed</v>
      </c>
      <c r="L1401" s="2" t="str">
        <f t="shared" si="321"/>
        <v>Employed</v>
      </c>
      <c r="M1401" s="5" t="s">
        <v>32</v>
      </c>
      <c r="N1401" s="2" t="str">
        <f t="shared" si="322"/>
        <v>High School</v>
      </c>
      <c r="O1401" s="2" t="str">
        <f t="shared" si="323"/>
        <v>High School</v>
      </c>
      <c r="P1401" s="4">
        <v>15549</v>
      </c>
      <c r="Q1401" s="4">
        <f t="shared" si="324"/>
        <v>15549</v>
      </c>
      <c r="R1401" s="18">
        <f t="shared" si="325"/>
        <v>0.27946727057047344</v>
      </c>
      <c r="S1401" s="18" t="str">
        <f t="shared" si="326"/>
        <v>Conservative Borrower</v>
      </c>
      <c r="T1401" s="3">
        <v>60</v>
      </c>
      <c r="U1401" s="3">
        <f t="shared" si="327"/>
        <v>60</v>
      </c>
      <c r="V1401" s="5" t="s">
        <v>26</v>
      </c>
      <c r="W1401" s="5" t="s">
        <v>23</v>
      </c>
      <c r="X1401" s="4">
        <v>618</v>
      </c>
      <c r="Y1401" s="18">
        <v>0.53926728899999998</v>
      </c>
      <c r="Z1401" s="5" t="s">
        <v>24</v>
      </c>
      <c r="AA1401" s="3">
        <v>28</v>
      </c>
      <c r="AB1401" s="4">
        <v>2273</v>
      </c>
      <c r="AC1401" s="4">
        <v>4636.5</v>
      </c>
      <c r="AD1401" s="4" t="str">
        <f t="shared" si="328"/>
        <v>Low Income</v>
      </c>
      <c r="AE1401" s="4">
        <v>306588</v>
      </c>
      <c r="AF1401" s="18">
        <v>0.20343524099999999</v>
      </c>
      <c r="AG1401" s="3">
        <v>1</v>
      </c>
      <c r="AH1401" s="3">
        <v>38.4</v>
      </c>
      <c r="AI1401" s="2" t="str">
        <f t="shared" si="329"/>
        <v>Low Risk</v>
      </c>
    </row>
    <row r="1402" spans="1:35" x14ac:dyDescent="0.25">
      <c r="A1402" s="6">
        <v>44501</v>
      </c>
      <c r="B1402" s="3">
        <v>27</v>
      </c>
      <c r="C1402" s="3" t="str">
        <f t="shared" si="315"/>
        <v>Mid</v>
      </c>
      <c r="D1402" s="4">
        <v>44257</v>
      </c>
      <c r="E1402" s="4">
        <f t="shared" si="316"/>
        <v>44257</v>
      </c>
      <c r="F1402" s="3">
        <v>508</v>
      </c>
      <c r="G1402" s="3">
        <f t="shared" si="317"/>
        <v>508</v>
      </c>
      <c r="H1402" s="3" t="str">
        <f t="shared" si="318"/>
        <v>Fair</v>
      </c>
      <c r="I1402" s="5" t="s">
        <v>20</v>
      </c>
      <c r="J1402" s="2" t="str">
        <f t="shared" si="319"/>
        <v>Employed</v>
      </c>
      <c r="K1402" s="2" t="str">
        <f t="shared" si="320"/>
        <v>Employed</v>
      </c>
      <c r="L1402" s="2" t="str">
        <f t="shared" si="321"/>
        <v>Employed</v>
      </c>
      <c r="N1402" s="2" t="str">
        <f t="shared" si="322"/>
        <v/>
      </c>
      <c r="O1402" s="2" t="str">
        <f t="shared" si="323"/>
        <v>Bachelor</v>
      </c>
      <c r="P1402" s="4">
        <v>21755</v>
      </c>
      <c r="Q1402" s="4">
        <f t="shared" si="324"/>
        <v>21755</v>
      </c>
      <c r="R1402" s="18">
        <f t="shared" si="325"/>
        <v>0.49156065707119778</v>
      </c>
      <c r="S1402" s="18" t="str">
        <f t="shared" si="326"/>
        <v>Conservative Borrower</v>
      </c>
      <c r="T1402" s="3">
        <v>96</v>
      </c>
      <c r="U1402" s="3">
        <f t="shared" si="327"/>
        <v>96</v>
      </c>
      <c r="V1402" s="5" t="s">
        <v>22</v>
      </c>
      <c r="W1402" s="5" t="s">
        <v>23</v>
      </c>
      <c r="X1402" s="4">
        <v>369</v>
      </c>
      <c r="Y1402" s="18">
        <v>0.14496104300000001</v>
      </c>
      <c r="Z1402" s="5" t="s">
        <v>31</v>
      </c>
      <c r="AA1402" s="3">
        <v>21</v>
      </c>
      <c r="AB1402" s="4">
        <v>891</v>
      </c>
      <c r="AC1402" s="4">
        <v>3688.083333</v>
      </c>
      <c r="AD1402" s="4" t="str">
        <f t="shared" si="328"/>
        <v>Low Income</v>
      </c>
      <c r="AE1402" s="4">
        <v>58720</v>
      </c>
      <c r="AF1402" s="18">
        <v>0.31973428100000001</v>
      </c>
      <c r="AG1402" s="3">
        <v>0</v>
      </c>
      <c r="AH1402" s="3">
        <v>50</v>
      </c>
      <c r="AI1402" s="2" t="str">
        <f t="shared" si="329"/>
        <v>Medium Risk</v>
      </c>
    </row>
    <row r="1403" spans="1:35" x14ac:dyDescent="0.25">
      <c r="A1403" s="6">
        <v>44502</v>
      </c>
      <c r="B1403" s="3">
        <v>46</v>
      </c>
      <c r="C1403" s="3" t="str">
        <f t="shared" si="315"/>
        <v>Senior</v>
      </c>
      <c r="D1403" s="4">
        <v>23949</v>
      </c>
      <c r="E1403" s="4">
        <f t="shared" si="316"/>
        <v>23949</v>
      </c>
      <c r="F1403" s="3">
        <v>545</v>
      </c>
      <c r="G1403" s="3">
        <f t="shared" si="317"/>
        <v>545</v>
      </c>
      <c r="H1403" s="3" t="str">
        <f t="shared" si="318"/>
        <v>Fair</v>
      </c>
      <c r="I1403" s="5" t="s">
        <v>20</v>
      </c>
      <c r="J1403" s="2" t="str">
        <f t="shared" si="319"/>
        <v>Employed</v>
      </c>
      <c r="K1403" s="2" t="str">
        <f t="shared" si="320"/>
        <v>Employed</v>
      </c>
      <c r="L1403" s="2" t="str">
        <f t="shared" si="321"/>
        <v>Employed</v>
      </c>
      <c r="M1403" s="5" t="s">
        <v>32</v>
      </c>
      <c r="N1403" s="2" t="str">
        <f t="shared" si="322"/>
        <v>High School</v>
      </c>
      <c r="O1403" s="2" t="str">
        <f t="shared" si="323"/>
        <v>High School</v>
      </c>
      <c r="P1403" s="4">
        <v>52954</v>
      </c>
      <c r="Q1403" s="4">
        <f t="shared" si="324"/>
        <v>52954</v>
      </c>
      <c r="R1403" s="18">
        <f t="shared" si="325"/>
        <v>2.2111152866507995</v>
      </c>
      <c r="S1403" s="18" t="str">
        <f t="shared" si="326"/>
        <v>Aggressive Borrower</v>
      </c>
      <c r="T1403" s="3">
        <v>48</v>
      </c>
      <c r="U1403" s="3">
        <f t="shared" si="327"/>
        <v>48</v>
      </c>
      <c r="V1403" s="5" t="s">
        <v>26</v>
      </c>
      <c r="W1403" s="5" t="s">
        <v>34</v>
      </c>
      <c r="X1403" s="4">
        <v>268</v>
      </c>
      <c r="Y1403" s="18">
        <v>0.105824323</v>
      </c>
      <c r="Z1403" s="5" t="s">
        <v>24</v>
      </c>
      <c r="AA1403" s="3">
        <v>22</v>
      </c>
      <c r="AB1403" s="4">
        <v>19682</v>
      </c>
      <c r="AC1403" s="4">
        <v>1995.75</v>
      </c>
      <c r="AD1403" s="4" t="str">
        <f t="shared" si="328"/>
        <v>Low Income</v>
      </c>
      <c r="AE1403" s="4">
        <v>94720</v>
      </c>
      <c r="AF1403" s="18">
        <v>0.289392598</v>
      </c>
      <c r="AG1403" s="3">
        <v>0</v>
      </c>
      <c r="AH1403" s="3">
        <v>50</v>
      </c>
      <c r="AI1403" s="2" t="str">
        <f t="shared" si="329"/>
        <v>Medium Risk</v>
      </c>
    </row>
    <row r="1404" spans="1:35" x14ac:dyDescent="0.25">
      <c r="A1404" s="6">
        <v>44503</v>
      </c>
      <c r="B1404" s="3">
        <v>54</v>
      </c>
      <c r="C1404" s="3" t="str">
        <f t="shared" si="315"/>
        <v>Senior</v>
      </c>
      <c r="D1404" s="4">
        <v>66930</v>
      </c>
      <c r="E1404" s="4">
        <f t="shared" si="316"/>
        <v>66930</v>
      </c>
      <c r="F1404" s="3">
        <v>489</v>
      </c>
      <c r="G1404" s="3">
        <f t="shared" si="317"/>
        <v>489</v>
      </c>
      <c r="H1404" s="3" t="str">
        <f t="shared" si="318"/>
        <v>Fair</v>
      </c>
      <c r="I1404" s="5" t="s">
        <v>20</v>
      </c>
      <c r="J1404" s="2" t="str">
        <f t="shared" si="319"/>
        <v>Employed</v>
      </c>
      <c r="K1404" s="2" t="str">
        <f t="shared" si="320"/>
        <v>Employed</v>
      </c>
      <c r="L1404" s="2" t="str">
        <f t="shared" si="321"/>
        <v>Employed</v>
      </c>
      <c r="M1404" s="5" t="s">
        <v>29</v>
      </c>
      <c r="N1404" s="2" t="str">
        <f t="shared" si="322"/>
        <v>Bachelor</v>
      </c>
      <c r="O1404" s="2" t="str">
        <f t="shared" si="323"/>
        <v>Bachelor</v>
      </c>
      <c r="P1404" s="4">
        <v>41157</v>
      </c>
      <c r="Q1404" s="4">
        <f t="shared" si="324"/>
        <v>41157</v>
      </c>
      <c r="R1404" s="18">
        <f t="shared" si="325"/>
        <v>0.61492604213357238</v>
      </c>
      <c r="S1404" s="18" t="str">
        <f t="shared" si="326"/>
        <v>Moderate Borrower</v>
      </c>
      <c r="T1404" s="3">
        <v>24</v>
      </c>
      <c r="U1404" s="3">
        <f t="shared" si="327"/>
        <v>24</v>
      </c>
      <c r="V1404" s="5" t="s">
        <v>22</v>
      </c>
      <c r="W1404" s="5" t="s">
        <v>30</v>
      </c>
      <c r="X1404" s="4">
        <v>613</v>
      </c>
      <c r="Y1404" s="18">
        <v>0.57430078799999995</v>
      </c>
      <c r="Z1404" s="5" t="s">
        <v>24</v>
      </c>
      <c r="AA1404" s="3">
        <v>31</v>
      </c>
      <c r="AB1404" s="4">
        <v>2662</v>
      </c>
      <c r="AC1404" s="4">
        <v>5577.5</v>
      </c>
      <c r="AD1404" s="4" t="str">
        <f t="shared" si="328"/>
        <v>Medium Income</v>
      </c>
      <c r="AE1404" s="4">
        <v>157256</v>
      </c>
      <c r="AF1404" s="18">
        <v>0.30584997200000003</v>
      </c>
      <c r="AG1404" s="3">
        <v>0</v>
      </c>
      <c r="AH1404" s="3">
        <v>55</v>
      </c>
      <c r="AI1404" s="2" t="str">
        <f t="shared" si="329"/>
        <v>High Risk</v>
      </c>
    </row>
    <row r="1405" spans="1:35" x14ac:dyDescent="0.25">
      <c r="A1405" s="6">
        <v>44504</v>
      </c>
      <c r="B1405" s="3">
        <v>48</v>
      </c>
      <c r="C1405" s="3" t="str">
        <f t="shared" si="315"/>
        <v>Senior</v>
      </c>
      <c r="E1405" s="4">
        <f t="shared" si="316"/>
        <v>19356.999995999999</v>
      </c>
      <c r="F1405" s="3">
        <v>514</v>
      </c>
      <c r="G1405" s="3">
        <f t="shared" si="317"/>
        <v>514</v>
      </c>
      <c r="H1405" s="3" t="str">
        <f t="shared" si="318"/>
        <v>Fair</v>
      </c>
      <c r="I1405" s="5" t="s">
        <v>20</v>
      </c>
      <c r="J1405" s="2" t="str">
        <f t="shared" si="319"/>
        <v>Employed</v>
      </c>
      <c r="K1405" s="2" t="str">
        <f t="shared" si="320"/>
        <v>Employed</v>
      </c>
      <c r="L1405" s="2" t="str">
        <f t="shared" si="321"/>
        <v>Employed</v>
      </c>
      <c r="M1405" s="5" t="s">
        <v>21</v>
      </c>
      <c r="N1405" s="2" t="str">
        <f t="shared" si="322"/>
        <v>Master</v>
      </c>
      <c r="O1405" s="2" t="str">
        <f t="shared" si="323"/>
        <v>Master</v>
      </c>
      <c r="P1405" s="4">
        <v>27179</v>
      </c>
      <c r="Q1405" s="4">
        <f t="shared" si="324"/>
        <v>27179</v>
      </c>
      <c r="R1405" s="18">
        <f t="shared" si="325"/>
        <v>1.4040915434011658</v>
      </c>
      <c r="S1405" s="18" t="str">
        <f t="shared" si="326"/>
        <v>Aggressive Borrower</v>
      </c>
      <c r="U1405" s="3">
        <f t="shared" si="327"/>
        <v>54.618025751072963</v>
      </c>
      <c r="V1405" s="5" t="s">
        <v>22</v>
      </c>
      <c r="W1405" s="5" t="s">
        <v>23</v>
      </c>
      <c r="X1405" s="4">
        <v>457</v>
      </c>
      <c r="Y1405" s="18">
        <v>9.5502777999999997E-2</v>
      </c>
      <c r="Z1405" s="5" t="s">
        <v>24</v>
      </c>
      <c r="AA1405" s="3">
        <v>24</v>
      </c>
      <c r="AB1405" s="4">
        <v>2444</v>
      </c>
      <c r="AC1405" s="4">
        <v>1613.083333</v>
      </c>
      <c r="AD1405" s="4" t="str">
        <f t="shared" si="328"/>
        <v>Low Income</v>
      </c>
      <c r="AE1405" s="4">
        <v>10954</v>
      </c>
      <c r="AF1405" s="18">
        <v>0.25283900300000001</v>
      </c>
      <c r="AG1405" s="3">
        <v>0</v>
      </c>
      <c r="AH1405" s="3">
        <v>51</v>
      </c>
      <c r="AI1405" s="2" t="str">
        <f t="shared" si="329"/>
        <v>Medium Risk</v>
      </c>
    </row>
    <row r="1406" spans="1:35" x14ac:dyDescent="0.25">
      <c r="A1406" s="6">
        <v>44505</v>
      </c>
      <c r="B1406" s="3">
        <v>51</v>
      </c>
      <c r="C1406" s="3" t="str">
        <f t="shared" si="315"/>
        <v>Senior</v>
      </c>
      <c r="D1406" s="4">
        <v>30437</v>
      </c>
      <c r="E1406" s="4">
        <f t="shared" si="316"/>
        <v>30437</v>
      </c>
      <c r="F1406" s="3">
        <v>580</v>
      </c>
      <c r="G1406" s="3">
        <f t="shared" si="317"/>
        <v>580</v>
      </c>
      <c r="H1406" s="3" t="str">
        <f t="shared" si="318"/>
        <v>Good</v>
      </c>
      <c r="I1406" s="5" t="s">
        <v>20</v>
      </c>
      <c r="J1406" s="2" t="str">
        <f t="shared" si="319"/>
        <v>Employed</v>
      </c>
      <c r="K1406" s="2" t="str">
        <f t="shared" si="320"/>
        <v>Employed</v>
      </c>
      <c r="L1406" s="2" t="str">
        <f t="shared" si="321"/>
        <v>Employed</v>
      </c>
      <c r="M1406" s="5" t="s">
        <v>29</v>
      </c>
      <c r="N1406" s="2" t="str">
        <f t="shared" si="322"/>
        <v>Bachelor</v>
      </c>
      <c r="O1406" s="2" t="str">
        <f t="shared" si="323"/>
        <v>Bachelor</v>
      </c>
      <c r="P1406" s="4">
        <v>19521</v>
      </c>
      <c r="Q1406" s="4">
        <f t="shared" si="324"/>
        <v>19521</v>
      </c>
      <c r="R1406" s="18">
        <f t="shared" si="325"/>
        <v>0.64135755823504292</v>
      </c>
      <c r="S1406" s="18" t="str">
        <f t="shared" si="326"/>
        <v>Moderate Borrower</v>
      </c>
      <c r="T1406" s="3">
        <v>48</v>
      </c>
      <c r="U1406" s="3">
        <f t="shared" si="327"/>
        <v>48</v>
      </c>
      <c r="V1406" s="5" t="s">
        <v>35</v>
      </c>
      <c r="W1406" s="5" t="s">
        <v>27</v>
      </c>
      <c r="X1406" s="4">
        <v>617</v>
      </c>
      <c r="Y1406" s="18">
        <v>0.30961564499999999</v>
      </c>
      <c r="Z1406" s="5" t="s">
        <v>24</v>
      </c>
      <c r="AA1406" s="3">
        <v>23</v>
      </c>
      <c r="AB1406" s="4">
        <v>6848</v>
      </c>
      <c r="AC1406" s="4">
        <v>2536.416667</v>
      </c>
      <c r="AD1406" s="4" t="str">
        <f t="shared" si="328"/>
        <v>Low Income</v>
      </c>
      <c r="AE1406" s="4">
        <v>41589</v>
      </c>
      <c r="AF1406" s="18">
        <v>0.23582363100000001</v>
      </c>
      <c r="AG1406" s="3">
        <v>0</v>
      </c>
      <c r="AH1406" s="3">
        <v>56</v>
      </c>
      <c r="AI1406" s="2" t="str">
        <f t="shared" si="329"/>
        <v>High Risk</v>
      </c>
    </row>
    <row r="1407" spans="1:35" x14ac:dyDescent="0.25">
      <c r="A1407" s="6">
        <v>44506</v>
      </c>
      <c r="B1407" s="3">
        <v>30</v>
      </c>
      <c r="C1407" s="3" t="str">
        <f t="shared" si="315"/>
        <v>Mid</v>
      </c>
      <c r="D1407" s="4">
        <v>30148</v>
      </c>
      <c r="E1407" s="4">
        <f t="shared" si="316"/>
        <v>30148</v>
      </c>
      <c r="F1407" s="3">
        <v>607</v>
      </c>
      <c r="G1407" s="3">
        <f t="shared" si="317"/>
        <v>607</v>
      </c>
      <c r="H1407" s="3" t="str">
        <f t="shared" si="318"/>
        <v>Good</v>
      </c>
      <c r="J1407" s="2" t="str">
        <f t="shared" si="319"/>
        <v/>
      </c>
      <c r="K1407" s="2" t="str">
        <f t="shared" si="320"/>
        <v/>
      </c>
      <c r="L1407" s="2" t="str">
        <f t="shared" si="321"/>
        <v>Employed</v>
      </c>
      <c r="M1407" s="5" t="s">
        <v>29</v>
      </c>
      <c r="N1407" s="2" t="str">
        <f t="shared" si="322"/>
        <v>Bachelor</v>
      </c>
      <c r="O1407" s="2" t="str">
        <f t="shared" si="323"/>
        <v>Bachelor</v>
      </c>
      <c r="P1407" s="4">
        <v>30032</v>
      </c>
      <c r="Q1407" s="4">
        <f t="shared" si="324"/>
        <v>30032</v>
      </c>
      <c r="R1407" s="18">
        <f t="shared" si="325"/>
        <v>0.99615231524479231</v>
      </c>
      <c r="S1407" s="18" t="str">
        <f t="shared" si="326"/>
        <v>Moderate Borrower</v>
      </c>
      <c r="T1407" s="3">
        <v>96</v>
      </c>
      <c r="U1407" s="3">
        <f t="shared" si="327"/>
        <v>96</v>
      </c>
      <c r="V1407" s="5" t="s">
        <v>35</v>
      </c>
      <c r="W1407" s="5" t="s">
        <v>34</v>
      </c>
      <c r="X1407" s="4">
        <v>442</v>
      </c>
      <c r="Y1407" s="18">
        <v>4.0501575999999997E-2</v>
      </c>
      <c r="Z1407" s="5" t="s">
        <v>31</v>
      </c>
      <c r="AA1407" s="3">
        <v>23</v>
      </c>
      <c r="AB1407" s="4">
        <v>2332</v>
      </c>
      <c r="AC1407" s="4">
        <v>2512.333333</v>
      </c>
      <c r="AD1407" s="4" t="str">
        <f t="shared" si="328"/>
        <v>Low Income</v>
      </c>
      <c r="AE1407" s="4">
        <v>64841</v>
      </c>
      <c r="AF1407" s="18">
        <v>0.29856500600000002</v>
      </c>
      <c r="AG1407" s="3">
        <v>0</v>
      </c>
      <c r="AH1407" s="3">
        <v>46</v>
      </c>
      <c r="AI1407" s="2" t="str">
        <f t="shared" si="329"/>
        <v>Medium Risk</v>
      </c>
    </row>
    <row r="1408" spans="1:35" x14ac:dyDescent="0.25">
      <c r="A1408" s="6">
        <v>44507</v>
      </c>
      <c r="B1408" s="3">
        <v>22</v>
      </c>
      <c r="C1408" s="3" t="str">
        <f t="shared" si="315"/>
        <v>Young</v>
      </c>
      <c r="E1408" s="4">
        <f t="shared" si="316"/>
        <v>29528.000004000001</v>
      </c>
      <c r="F1408" s="3">
        <v>540</v>
      </c>
      <c r="G1408" s="3">
        <f t="shared" si="317"/>
        <v>540</v>
      </c>
      <c r="H1408" s="3" t="str">
        <f t="shared" si="318"/>
        <v>Fair</v>
      </c>
      <c r="I1408" s="5" t="s">
        <v>20</v>
      </c>
      <c r="J1408" s="2" t="str">
        <f t="shared" si="319"/>
        <v>Employed</v>
      </c>
      <c r="K1408" s="2" t="str">
        <f t="shared" si="320"/>
        <v>Employed</v>
      </c>
      <c r="L1408" s="2" t="str">
        <f t="shared" si="321"/>
        <v>Employed</v>
      </c>
      <c r="M1408" s="5" t="s">
        <v>32</v>
      </c>
      <c r="N1408" s="2" t="str">
        <f t="shared" si="322"/>
        <v>High School</v>
      </c>
      <c r="O1408" s="2" t="str">
        <f t="shared" si="323"/>
        <v>High School</v>
      </c>
      <c r="P1408" s="4">
        <v>11607</v>
      </c>
      <c r="Q1408" s="4">
        <f t="shared" si="324"/>
        <v>11607</v>
      </c>
      <c r="R1408" s="18">
        <f t="shared" si="325"/>
        <v>0.39308452988443721</v>
      </c>
      <c r="S1408" s="18" t="str">
        <f t="shared" si="326"/>
        <v>Conservative Borrower</v>
      </c>
      <c r="U1408" s="3">
        <f t="shared" si="327"/>
        <v>53.018181818181816</v>
      </c>
      <c r="V1408" s="5" t="s">
        <v>22</v>
      </c>
      <c r="W1408" s="5" t="s">
        <v>30</v>
      </c>
      <c r="X1408" s="4">
        <v>492</v>
      </c>
      <c r="Y1408" s="18">
        <v>0.135410102</v>
      </c>
      <c r="Z1408" s="5" t="s">
        <v>28</v>
      </c>
      <c r="AA1408" s="3">
        <v>27</v>
      </c>
      <c r="AB1408" s="4">
        <v>6319</v>
      </c>
      <c r="AC1408" s="4">
        <v>2460.666667</v>
      </c>
      <c r="AD1408" s="4" t="str">
        <f t="shared" si="328"/>
        <v>Low Income</v>
      </c>
      <c r="AE1408" s="4">
        <v>136882</v>
      </c>
      <c r="AF1408" s="18">
        <v>0.23030241000000001</v>
      </c>
      <c r="AG1408" s="3">
        <v>0</v>
      </c>
      <c r="AH1408" s="3">
        <v>55</v>
      </c>
      <c r="AI1408" s="2" t="str">
        <f t="shared" si="329"/>
        <v>High Risk</v>
      </c>
    </row>
    <row r="1409" spans="1:35" x14ac:dyDescent="0.25">
      <c r="A1409" s="6">
        <v>44508</v>
      </c>
      <c r="B1409" s="3">
        <v>58</v>
      </c>
      <c r="C1409" s="3" t="str">
        <f t="shared" si="315"/>
        <v>Senior</v>
      </c>
      <c r="D1409" s="4">
        <v>62876</v>
      </c>
      <c r="E1409" s="4">
        <f t="shared" si="316"/>
        <v>62876</v>
      </c>
      <c r="F1409" s="3">
        <v>594</v>
      </c>
      <c r="G1409" s="3">
        <f t="shared" si="317"/>
        <v>594</v>
      </c>
      <c r="H1409" s="3" t="str">
        <f t="shared" si="318"/>
        <v>Good</v>
      </c>
      <c r="I1409" s="5" t="s">
        <v>20</v>
      </c>
      <c r="J1409" s="2" t="str">
        <f t="shared" si="319"/>
        <v>Employed</v>
      </c>
      <c r="K1409" s="2" t="str">
        <f t="shared" si="320"/>
        <v>Employed</v>
      </c>
      <c r="L1409" s="2" t="str">
        <f t="shared" si="321"/>
        <v>Employed</v>
      </c>
      <c r="M1409" s="5" t="s">
        <v>29</v>
      </c>
      <c r="N1409" s="2" t="str">
        <f t="shared" si="322"/>
        <v>Bachelor</v>
      </c>
      <c r="O1409" s="2" t="str">
        <f t="shared" si="323"/>
        <v>Bachelor</v>
      </c>
      <c r="Q1409" s="4">
        <f t="shared" si="324"/>
        <v>24176.975155279502</v>
      </c>
      <c r="R1409" s="18">
        <f t="shared" si="325"/>
        <v>0.38451834015012887</v>
      </c>
      <c r="S1409" s="18" t="str">
        <f t="shared" si="326"/>
        <v>Conservative Borrower</v>
      </c>
      <c r="T1409" s="3">
        <v>72</v>
      </c>
      <c r="U1409" s="3">
        <f t="shared" si="327"/>
        <v>72</v>
      </c>
      <c r="V1409" s="5" t="s">
        <v>22</v>
      </c>
      <c r="W1409" s="5" t="s">
        <v>34</v>
      </c>
      <c r="X1409" s="4">
        <v>147</v>
      </c>
      <c r="Y1409" s="18">
        <v>8.7571331000000002E-2</v>
      </c>
      <c r="Z1409" s="5" t="s">
        <v>38</v>
      </c>
      <c r="AA1409" s="3">
        <v>27</v>
      </c>
      <c r="AB1409" s="4">
        <v>10005</v>
      </c>
      <c r="AC1409" s="4">
        <v>5239.6666670000004</v>
      </c>
      <c r="AD1409" s="4" t="str">
        <f t="shared" si="328"/>
        <v>Medium Income</v>
      </c>
      <c r="AE1409" s="4">
        <v>21642</v>
      </c>
      <c r="AF1409" s="18">
        <v>0.194954918</v>
      </c>
      <c r="AG1409" s="3">
        <v>1</v>
      </c>
      <c r="AH1409" s="3">
        <v>42.4</v>
      </c>
      <c r="AI1409" s="2" t="str">
        <f t="shared" si="329"/>
        <v>Medium Risk</v>
      </c>
    </row>
    <row r="1410" spans="1:35" x14ac:dyDescent="0.25">
      <c r="A1410" s="6">
        <v>44509</v>
      </c>
      <c r="B1410" s="3">
        <v>36</v>
      </c>
      <c r="C1410" s="3" t="str">
        <f t="shared" ref="C1410:C1473" si="330">IF(B1410&lt;25,"Young",IF(B1410&lt;40,"Mid",IF(B1410&lt;60,"Senior","Old")))</f>
        <v>Mid</v>
      </c>
      <c r="D1410" s="4">
        <v>95281</v>
      </c>
      <c r="E1410" s="4">
        <f t="shared" ref="E1410:E1473" si="331">IF(D1410="",AC1410*12,D1410)</f>
        <v>95281</v>
      </c>
      <c r="F1410" s="3">
        <v>595</v>
      </c>
      <c r="G1410" s="3">
        <f t="shared" ref="G1410:G1473" si="332">IF(F1410="",AVERAGEIF($AA$2:$AA$2648,AA1410,$F$2:$F$2648),F1410)</f>
        <v>595</v>
      </c>
      <c r="H1410" s="3" t="str">
        <f t="shared" ref="H1410:H1473" si="333">IF(G1410&lt;450,"Poor", IF(G1410&lt;550,"Fair",IF(G1410&lt;650,"Good","Excellent")))</f>
        <v>Good</v>
      </c>
      <c r="I1410" s="5" t="s">
        <v>20</v>
      </c>
      <c r="J1410" s="2" t="str">
        <f t="shared" ref="J1410:J1473" si="334">TRIM(CLEAN(I1410))</f>
        <v>Employed</v>
      </c>
      <c r="K1410" s="2" t="str">
        <f t="shared" ref="K1410:K1473" si="335">PROPER(J1410)</f>
        <v>Employed</v>
      </c>
      <c r="L1410" s="2" t="str">
        <f t="shared" ref="L1410:L1473" si="336">IF(K1410="","Employed",K1410)</f>
        <v>Employed</v>
      </c>
      <c r="M1410" s="5" t="s">
        <v>32</v>
      </c>
      <c r="N1410" s="2" t="str">
        <f t="shared" ref="N1410:N1473" si="337">TRIM(CLEAN(M1410))</f>
        <v>High School</v>
      </c>
      <c r="O1410" s="2" t="str">
        <f t="shared" ref="O1410:O1473" si="338">IF(N1410="","Bachelor",N1410)</f>
        <v>High School</v>
      </c>
      <c r="P1410" s="4">
        <v>14709</v>
      </c>
      <c r="Q1410" s="4">
        <f t="shared" ref="Q1410:Q1473" si="339">IF(P1410="",(AVERAGEIFS($P$2:$P$2648,$Z$2:$Z$2648,Z1410,$AD$2:$AD$2648,AD1410)),P1410)</f>
        <v>14709</v>
      </c>
      <c r="R1410" s="18">
        <f t="shared" ref="R1410:R1473" si="340">Q1410/E1410</f>
        <v>0.15437495408318552</v>
      </c>
      <c r="S1410" s="18" t="str">
        <f t="shared" ref="S1410:S1473" si="341">IF(R1410 &lt;= 0.5, "Conservative Borrower", IF(R1410 &lt;= 1, "Moderate Borrower", "Aggressive Borrower"))</f>
        <v>Conservative Borrower</v>
      </c>
      <c r="T1410" s="3">
        <v>108</v>
      </c>
      <c r="U1410" s="3">
        <f t="shared" ref="U1410:U1473" si="342">IF(T1410="",AVERAGEIFS($T$2:$T$2648,$Z$2:$Z$2648,Z1410,$AD$2:$AD$2648,AD1410),T1410)</f>
        <v>108</v>
      </c>
      <c r="V1410" s="5" t="s">
        <v>44</v>
      </c>
      <c r="W1410" s="5" t="s">
        <v>30</v>
      </c>
      <c r="X1410" s="4">
        <v>302</v>
      </c>
      <c r="Y1410" s="18">
        <v>0.29052109100000001</v>
      </c>
      <c r="Z1410" s="5" t="s">
        <v>24</v>
      </c>
      <c r="AA1410" s="3">
        <v>28</v>
      </c>
      <c r="AB1410" s="4">
        <v>493</v>
      </c>
      <c r="AC1410" s="4">
        <v>7940.0833329999996</v>
      </c>
      <c r="AD1410" s="4" t="str">
        <f t="shared" ref="AD1410:AD1473" si="343">IF(AC1410&lt;=5000,"Low Income",IF(AC1410&lt;=12000,"Medium Income","High Income"))</f>
        <v>Medium Income</v>
      </c>
      <c r="AE1410" s="4">
        <v>12493</v>
      </c>
      <c r="AF1410" s="18">
        <v>0.25455529500000001</v>
      </c>
      <c r="AG1410" s="3">
        <v>0</v>
      </c>
      <c r="AH1410" s="3">
        <v>51</v>
      </c>
      <c r="AI1410" s="2" t="str">
        <f t="shared" ref="AI1410:AI1473" si="344">IF(AH1410&lt;40,"Low Risk", IF(AH1410&lt;55,"Medium Risk", IF(AH1410&lt;70,"High Risk","Very High Risk")))</f>
        <v>Medium Risk</v>
      </c>
    </row>
    <row r="1411" spans="1:35" x14ac:dyDescent="0.25">
      <c r="A1411" s="6">
        <v>44510</v>
      </c>
      <c r="B1411" s="3">
        <v>36</v>
      </c>
      <c r="C1411" s="3" t="str">
        <f t="shared" si="330"/>
        <v>Mid</v>
      </c>
      <c r="D1411" s="4">
        <v>62770</v>
      </c>
      <c r="E1411" s="4">
        <f t="shared" si="331"/>
        <v>62770</v>
      </c>
      <c r="F1411" s="3">
        <v>465</v>
      </c>
      <c r="G1411" s="3">
        <f t="shared" si="332"/>
        <v>465</v>
      </c>
      <c r="H1411" s="3" t="str">
        <f t="shared" si="333"/>
        <v>Fair</v>
      </c>
      <c r="I1411" s="5" t="s">
        <v>45</v>
      </c>
      <c r="J1411" s="2" t="str">
        <f t="shared" si="334"/>
        <v>Unemployed</v>
      </c>
      <c r="K1411" s="2" t="str">
        <f t="shared" si="335"/>
        <v>Unemployed</v>
      </c>
      <c r="L1411" s="2" t="str">
        <f t="shared" si="336"/>
        <v>Unemployed</v>
      </c>
      <c r="M1411" s="5" t="s">
        <v>25</v>
      </c>
      <c r="N1411" s="2" t="str">
        <f t="shared" si="337"/>
        <v>Associate</v>
      </c>
      <c r="O1411" s="2" t="str">
        <f t="shared" si="338"/>
        <v>Associate</v>
      </c>
      <c r="P1411" s="4">
        <v>21313</v>
      </c>
      <c r="Q1411" s="4">
        <f t="shared" si="339"/>
        <v>21313</v>
      </c>
      <c r="R1411" s="18">
        <f t="shared" si="340"/>
        <v>0.33954118209335671</v>
      </c>
      <c r="S1411" s="18" t="str">
        <f t="shared" si="341"/>
        <v>Conservative Borrower</v>
      </c>
      <c r="T1411" s="3">
        <v>72</v>
      </c>
      <c r="U1411" s="3">
        <f t="shared" si="342"/>
        <v>72</v>
      </c>
      <c r="V1411" s="5" t="s">
        <v>22</v>
      </c>
      <c r="W1411" s="5" t="s">
        <v>23</v>
      </c>
      <c r="X1411" s="4">
        <v>223</v>
      </c>
      <c r="Y1411" s="18">
        <v>0.27679341800000001</v>
      </c>
      <c r="Z1411" s="5" t="s">
        <v>28</v>
      </c>
      <c r="AA1411" s="3">
        <v>18</v>
      </c>
      <c r="AB1411" s="4">
        <v>8831</v>
      </c>
      <c r="AC1411" s="4">
        <v>5230.8333329999996</v>
      </c>
      <c r="AD1411" s="4" t="str">
        <f t="shared" si="343"/>
        <v>Medium Income</v>
      </c>
      <c r="AE1411" s="4">
        <v>3658</v>
      </c>
      <c r="AF1411" s="18">
        <v>0.31233065300000001</v>
      </c>
      <c r="AG1411" s="3">
        <v>0</v>
      </c>
      <c r="AH1411" s="3">
        <v>66</v>
      </c>
      <c r="AI1411" s="2" t="str">
        <f t="shared" si="344"/>
        <v>High Risk</v>
      </c>
    </row>
    <row r="1412" spans="1:35" x14ac:dyDescent="0.25">
      <c r="A1412" s="6">
        <v>44511</v>
      </c>
      <c r="B1412" s="3">
        <v>55</v>
      </c>
      <c r="C1412" s="3" t="str">
        <f t="shared" si="330"/>
        <v>Senior</v>
      </c>
      <c r="D1412" s="4">
        <v>57377</v>
      </c>
      <c r="E1412" s="4">
        <f t="shared" si="331"/>
        <v>57377</v>
      </c>
      <c r="F1412" s="3">
        <v>550</v>
      </c>
      <c r="G1412" s="3">
        <f t="shared" si="332"/>
        <v>550</v>
      </c>
      <c r="H1412" s="3" t="str">
        <f t="shared" si="333"/>
        <v>Good</v>
      </c>
      <c r="I1412" s="5" t="s">
        <v>20</v>
      </c>
      <c r="J1412" s="2" t="str">
        <f t="shared" si="334"/>
        <v>Employed</v>
      </c>
      <c r="K1412" s="2" t="str">
        <f t="shared" si="335"/>
        <v>Employed</v>
      </c>
      <c r="L1412" s="2" t="str">
        <f t="shared" si="336"/>
        <v>Employed</v>
      </c>
      <c r="M1412" s="5" t="s">
        <v>25</v>
      </c>
      <c r="N1412" s="2" t="str">
        <f t="shared" si="337"/>
        <v>Associate</v>
      </c>
      <c r="O1412" s="2" t="str">
        <f t="shared" si="338"/>
        <v>Associate</v>
      </c>
      <c r="P1412" s="4">
        <v>24478</v>
      </c>
      <c r="Q1412" s="4">
        <f t="shared" si="339"/>
        <v>24478</v>
      </c>
      <c r="R1412" s="18">
        <f t="shared" si="340"/>
        <v>0.4266169371002318</v>
      </c>
      <c r="S1412" s="18" t="str">
        <f t="shared" si="341"/>
        <v>Conservative Borrower</v>
      </c>
      <c r="T1412" s="3">
        <v>36</v>
      </c>
      <c r="U1412" s="3">
        <f t="shared" si="342"/>
        <v>36</v>
      </c>
      <c r="V1412" s="5" t="s">
        <v>35</v>
      </c>
      <c r="W1412" s="5" t="s">
        <v>30</v>
      </c>
      <c r="X1412" s="4">
        <v>246</v>
      </c>
      <c r="Y1412" s="18">
        <v>0.44428063899999998</v>
      </c>
      <c r="Z1412" s="5" t="s">
        <v>38</v>
      </c>
      <c r="AA1412" s="3">
        <v>30</v>
      </c>
      <c r="AB1412" s="4">
        <v>3037</v>
      </c>
      <c r="AC1412" s="4">
        <v>4781.4166670000004</v>
      </c>
      <c r="AD1412" s="4" t="str">
        <f t="shared" si="343"/>
        <v>Low Income</v>
      </c>
      <c r="AE1412" s="4">
        <v>13609</v>
      </c>
      <c r="AF1412" s="18">
        <v>0.26668292199999999</v>
      </c>
      <c r="AG1412" s="3">
        <v>0</v>
      </c>
      <c r="AH1412" s="3">
        <v>55</v>
      </c>
      <c r="AI1412" s="2" t="str">
        <f t="shared" si="344"/>
        <v>High Risk</v>
      </c>
    </row>
    <row r="1413" spans="1:35" x14ac:dyDescent="0.25">
      <c r="A1413" s="6">
        <v>44512</v>
      </c>
      <c r="B1413" s="3">
        <v>46</v>
      </c>
      <c r="C1413" s="3" t="str">
        <f t="shared" si="330"/>
        <v>Senior</v>
      </c>
      <c r="D1413" s="4">
        <v>39872</v>
      </c>
      <c r="E1413" s="4">
        <f t="shared" si="331"/>
        <v>39872</v>
      </c>
      <c r="F1413" s="3">
        <v>631</v>
      </c>
      <c r="G1413" s="3">
        <f t="shared" si="332"/>
        <v>631</v>
      </c>
      <c r="H1413" s="3" t="str">
        <f t="shared" si="333"/>
        <v>Good</v>
      </c>
      <c r="I1413" s="5" t="s">
        <v>20</v>
      </c>
      <c r="J1413" s="2" t="str">
        <f t="shared" si="334"/>
        <v>Employed</v>
      </c>
      <c r="K1413" s="2" t="str">
        <f t="shared" si="335"/>
        <v>Employed</v>
      </c>
      <c r="L1413" s="2" t="str">
        <f t="shared" si="336"/>
        <v>Employed</v>
      </c>
      <c r="N1413" s="2" t="str">
        <f t="shared" si="337"/>
        <v/>
      </c>
      <c r="O1413" s="2" t="str">
        <f t="shared" si="338"/>
        <v>Bachelor</v>
      </c>
      <c r="P1413" s="4">
        <v>77447</v>
      </c>
      <c r="Q1413" s="4">
        <f t="shared" si="339"/>
        <v>77447</v>
      </c>
      <c r="R1413" s="18">
        <f t="shared" si="340"/>
        <v>1.9423906500802568</v>
      </c>
      <c r="S1413" s="18" t="str">
        <f t="shared" si="341"/>
        <v>Aggressive Borrower</v>
      </c>
      <c r="T1413" s="3">
        <v>24</v>
      </c>
      <c r="U1413" s="3">
        <f t="shared" si="342"/>
        <v>24</v>
      </c>
      <c r="V1413" s="5" t="s">
        <v>26</v>
      </c>
      <c r="W1413" s="5" t="s">
        <v>30</v>
      </c>
      <c r="X1413" s="4">
        <v>985</v>
      </c>
      <c r="Y1413" s="18">
        <v>7.7558584E-2</v>
      </c>
      <c r="Z1413" s="5" t="s">
        <v>24</v>
      </c>
      <c r="AA1413" s="3">
        <v>24</v>
      </c>
      <c r="AB1413" s="4">
        <v>4178</v>
      </c>
      <c r="AC1413" s="4">
        <v>3322.666667</v>
      </c>
      <c r="AD1413" s="4" t="str">
        <f t="shared" si="343"/>
        <v>Low Income</v>
      </c>
      <c r="AE1413" s="4">
        <v>41240</v>
      </c>
      <c r="AF1413" s="18">
        <v>0.22691934999999999</v>
      </c>
      <c r="AG1413" s="3">
        <v>0</v>
      </c>
      <c r="AH1413" s="3">
        <v>53</v>
      </c>
      <c r="AI1413" s="2" t="str">
        <f t="shared" si="344"/>
        <v>Medium Risk</v>
      </c>
    </row>
    <row r="1414" spans="1:35" x14ac:dyDescent="0.25">
      <c r="A1414" s="6">
        <v>44513</v>
      </c>
      <c r="B1414" s="3">
        <v>45</v>
      </c>
      <c r="C1414" s="3" t="str">
        <f t="shared" si="330"/>
        <v>Senior</v>
      </c>
      <c r="D1414" s="4">
        <v>40181</v>
      </c>
      <c r="E1414" s="4">
        <f t="shared" si="331"/>
        <v>40181</v>
      </c>
      <c r="F1414" s="3">
        <v>602</v>
      </c>
      <c r="G1414" s="3">
        <f t="shared" si="332"/>
        <v>602</v>
      </c>
      <c r="H1414" s="3" t="str">
        <f t="shared" si="333"/>
        <v>Good</v>
      </c>
      <c r="J1414" s="2" t="str">
        <f t="shared" si="334"/>
        <v/>
      </c>
      <c r="K1414" s="2" t="str">
        <f t="shared" si="335"/>
        <v/>
      </c>
      <c r="L1414" s="2" t="str">
        <f t="shared" si="336"/>
        <v>Employed</v>
      </c>
      <c r="M1414" s="5" t="s">
        <v>25</v>
      </c>
      <c r="N1414" s="2" t="str">
        <f t="shared" si="337"/>
        <v>Associate</v>
      </c>
      <c r="O1414" s="2" t="str">
        <f t="shared" si="338"/>
        <v>Associate</v>
      </c>
      <c r="P1414" s="4">
        <v>17153</v>
      </c>
      <c r="Q1414" s="4">
        <f t="shared" si="339"/>
        <v>17153</v>
      </c>
      <c r="R1414" s="18">
        <f t="shared" si="340"/>
        <v>0.42689330778228518</v>
      </c>
      <c r="S1414" s="18" t="str">
        <f t="shared" si="341"/>
        <v>Conservative Borrower</v>
      </c>
      <c r="T1414" s="3">
        <v>36</v>
      </c>
      <c r="U1414" s="3">
        <f t="shared" si="342"/>
        <v>36</v>
      </c>
      <c r="V1414" s="5" t="s">
        <v>22</v>
      </c>
      <c r="W1414" s="5" t="s">
        <v>30</v>
      </c>
      <c r="X1414" s="4">
        <v>133</v>
      </c>
      <c r="Y1414" s="18">
        <v>0.13823970599999999</v>
      </c>
      <c r="Z1414" s="5" t="s">
        <v>38</v>
      </c>
      <c r="AA1414" s="3">
        <v>28</v>
      </c>
      <c r="AB1414" s="4">
        <v>13544</v>
      </c>
      <c r="AC1414" s="4">
        <v>3348.416667</v>
      </c>
      <c r="AD1414" s="4" t="str">
        <f t="shared" si="343"/>
        <v>Low Income</v>
      </c>
      <c r="AE1414" s="4">
        <v>10020</v>
      </c>
      <c r="AF1414" s="18">
        <v>0.20814780699999999</v>
      </c>
      <c r="AG1414" s="3">
        <v>0</v>
      </c>
      <c r="AH1414" s="3">
        <v>47</v>
      </c>
      <c r="AI1414" s="2" t="str">
        <f t="shared" si="344"/>
        <v>Medium Risk</v>
      </c>
    </row>
    <row r="1415" spans="1:35" x14ac:dyDescent="0.25">
      <c r="A1415" s="6">
        <v>44514</v>
      </c>
      <c r="B1415" s="3">
        <v>65</v>
      </c>
      <c r="C1415" s="3" t="str">
        <f t="shared" si="330"/>
        <v>Old</v>
      </c>
      <c r="D1415" s="4">
        <v>28868</v>
      </c>
      <c r="E1415" s="4">
        <f t="shared" si="331"/>
        <v>28868</v>
      </c>
      <c r="F1415" s="3">
        <v>657</v>
      </c>
      <c r="G1415" s="3">
        <f t="shared" si="332"/>
        <v>657</v>
      </c>
      <c r="H1415" s="3" t="str">
        <f t="shared" si="333"/>
        <v>Excellent</v>
      </c>
      <c r="I1415" s="5" t="s">
        <v>52</v>
      </c>
      <c r="J1415" s="2" t="str">
        <f t="shared" si="334"/>
        <v>EMPLOYED</v>
      </c>
      <c r="K1415" s="2" t="str">
        <f t="shared" si="335"/>
        <v>Employed</v>
      </c>
      <c r="L1415" s="2" t="str">
        <f t="shared" si="336"/>
        <v>Employed</v>
      </c>
      <c r="M1415" s="5" t="s">
        <v>29</v>
      </c>
      <c r="N1415" s="2" t="str">
        <f t="shared" si="337"/>
        <v>Bachelor</v>
      </c>
      <c r="O1415" s="2" t="str">
        <f t="shared" si="338"/>
        <v>Bachelor</v>
      </c>
      <c r="P1415" s="4">
        <v>16111</v>
      </c>
      <c r="Q1415" s="4">
        <f t="shared" si="339"/>
        <v>16111</v>
      </c>
      <c r="R1415" s="18">
        <f t="shared" si="340"/>
        <v>0.5580920049882222</v>
      </c>
      <c r="S1415" s="18" t="str">
        <f t="shared" si="341"/>
        <v>Moderate Borrower</v>
      </c>
      <c r="T1415" s="3">
        <v>72</v>
      </c>
      <c r="U1415" s="3">
        <f t="shared" si="342"/>
        <v>72</v>
      </c>
      <c r="V1415" s="5" t="s">
        <v>26</v>
      </c>
      <c r="W1415" s="5" t="s">
        <v>27</v>
      </c>
      <c r="X1415" s="4">
        <v>341</v>
      </c>
      <c r="Y1415" s="18">
        <v>0.221565025</v>
      </c>
      <c r="Z1415" s="5" t="s">
        <v>38</v>
      </c>
      <c r="AA1415" s="3">
        <v>29</v>
      </c>
      <c r="AB1415" s="4">
        <v>2981</v>
      </c>
      <c r="AC1415" s="4">
        <v>2405.666667</v>
      </c>
      <c r="AD1415" s="4" t="str">
        <f t="shared" si="343"/>
        <v>Low Income</v>
      </c>
      <c r="AE1415" s="4">
        <v>3092</v>
      </c>
      <c r="AF1415" s="18">
        <v>0.21005295500000001</v>
      </c>
      <c r="AG1415" s="3">
        <v>0</v>
      </c>
      <c r="AH1415" s="3">
        <v>48</v>
      </c>
      <c r="AI1415" s="2" t="str">
        <f t="shared" si="344"/>
        <v>Medium Risk</v>
      </c>
    </row>
    <row r="1416" spans="1:35" x14ac:dyDescent="0.25">
      <c r="A1416" s="6">
        <v>44515</v>
      </c>
      <c r="B1416" s="3">
        <v>32</v>
      </c>
      <c r="C1416" s="3" t="str">
        <f t="shared" si="330"/>
        <v>Mid</v>
      </c>
      <c r="D1416" s="4">
        <v>15000</v>
      </c>
      <c r="E1416" s="4">
        <f t="shared" si="331"/>
        <v>15000</v>
      </c>
      <c r="F1416" s="3">
        <v>565</v>
      </c>
      <c r="G1416" s="3">
        <f t="shared" si="332"/>
        <v>565</v>
      </c>
      <c r="H1416" s="3" t="str">
        <f t="shared" si="333"/>
        <v>Good</v>
      </c>
      <c r="I1416" s="5" t="s">
        <v>20</v>
      </c>
      <c r="J1416" s="2" t="str">
        <f t="shared" si="334"/>
        <v>Employed</v>
      </c>
      <c r="K1416" s="2" t="str">
        <f t="shared" si="335"/>
        <v>Employed</v>
      </c>
      <c r="L1416" s="2" t="str">
        <f t="shared" si="336"/>
        <v>Employed</v>
      </c>
      <c r="M1416" s="5" t="s">
        <v>32</v>
      </c>
      <c r="N1416" s="2" t="str">
        <f t="shared" si="337"/>
        <v>High School</v>
      </c>
      <c r="O1416" s="2" t="str">
        <f t="shared" si="338"/>
        <v>High School</v>
      </c>
      <c r="P1416" s="4">
        <v>15971</v>
      </c>
      <c r="Q1416" s="4">
        <f t="shared" si="339"/>
        <v>15971</v>
      </c>
      <c r="R1416" s="18">
        <f t="shared" si="340"/>
        <v>1.0647333333333333</v>
      </c>
      <c r="S1416" s="18" t="str">
        <f t="shared" si="341"/>
        <v>Aggressive Borrower</v>
      </c>
      <c r="T1416" s="3">
        <v>48</v>
      </c>
      <c r="U1416" s="3">
        <f t="shared" si="342"/>
        <v>48</v>
      </c>
      <c r="V1416" s="5" t="s">
        <v>22</v>
      </c>
      <c r="W1416" s="5" t="s">
        <v>34</v>
      </c>
      <c r="X1416" s="4">
        <v>1090</v>
      </c>
      <c r="Y1416" s="18">
        <v>0.270533721</v>
      </c>
      <c r="Z1416" s="5" t="s">
        <v>31</v>
      </c>
      <c r="AA1416" s="3">
        <v>21</v>
      </c>
      <c r="AB1416" s="4">
        <v>2947</v>
      </c>
      <c r="AC1416" s="4">
        <v>1250</v>
      </c>
      <c r="AD1416" s="4" t="str">
        <f t="shared" si="343"/>
        <v>Low Income</v>
      </c>
      <c r="AE1416" s="4">
        <v>103215</v>
      </c>
      <c r="AF1416" s="18">
        <v>0.24744434300000001</v>
      </c>
      <c r="AG1416" s="3">
        <v>0</v>
      </c>
      <c r="AH1416" s="3">
        <v>52</v>
      </c>
      <c r="AI1416" s="2" t="str">
        <f t="shared" si="344"/>
        <v>Medium Risk</v>
      </c>
    </row>
    <row r="1417" spans="1:35" x14ac:dyDescent="0.25">
      <c r="A1417" s="6">
        <v>44516</v>
      </c>
      <c r="B1417" s="3">
        <v>51</v>
      </c>
      <c r="C1417" s="3" t="str">
        <f t="shared" si="330"/>
        <v>Senior</v>
      </c>
      <c r="D1417" s="4">
        <v>32405</v>
      </c>
      <c r="E1417" s="4">
        <f t="shared" si="331"/>
        <v>32405</v>
      </c>
      <c r="F1417" s="3">
        <v>620</v>
      </c>
      <c r="G1417" s="3">
        <f t="shared" si="332"/>
        <v>620</v>
      </c>
      <c r="H1417" s="3" t="str">
        <f t="shared" si="333"/>
        <v>Good</v>
      </c>
      <c r="I1417" s="5" t="s">
        <v>20</v>
      </c>
      <c r="J1417" s="2" t="str">
        <f t="shared" si="334"/>
        <v>Employed</v>
      </c>
      <c r="K1417" s="2" t="str">
        <f t="shared" si="335"/>
        <v>Employed</v>
      </c>
      <c r="L1417" s="2" t="str">
        <f t="shared" si="336"/>
        <v>Employed</v>
      </c>
      <c r="M1417" s="5" t="s">
        <v>21</v>
      </c>
      <c r="N1417" s="2" t="str">
        <f t="shared" si="337"/>
        <v>Master</v>
      </c>
      <c r="O1417" s="2" t="str">
        <f t="shared" si="338"/>
        <v>Master</v>
      </c>
      <c r="P1417" s="4">
        <v>20283</v>
      </c>
      <c r="Q1417" s="4">
        <f t="shared" si="339"/>
        <v>20283</v>
      </c>
      <c r="R1417" s="18">
        <f t="shared" si="340"/>
        <v>0.62592192562876103</v>
      </c>
      <c r="S1417" s="18" t="str">
        <f t="shared" si="341"/>
        <v>Moderate Borrower</v>
      </c>
      <c r="T1417" s="3">
        <v>60</v>
      </c>
      <c r="U1417" s="3">
        <f t="shared" si="342"/>
        <v>60</v>
      </c>
      <c r="V1417" s="5" t="s">
        <v>26</v>
      </c>
      <c r="W1417" s="5" t="s">
        <v>30</v>
      </c>
      <c r="X1417" s="4">
        <v>350</v>
      </c>
      <c r="Y1417" s="18">
        <v>0.31690934799999998</v>
      </c>
      <c r="Z1417" s="5" t="s">
        <v>34</v>
      </c>
      <c r="AA1417" s="3">
        <v>31</v>
      </c>
      <c r="AB1417" s="4">
        <v>3805</v>
      </c>
      <c r="AC1417" s="4">
        <v>2700.416667</v>
      </c>
      <c r="AD1417" s="4" t="str">
        <f t="shared" si="343"/>
        <v>Low Income</v>
      </c>
      <c r="AE1417" s="4">
        <v>36788</v>
      </c>
      <c r="AF1417" s="18">
        <v>0.19771165900000001</v>
      </c>
      <c r="AG1417" s="3">
        <v>0</v>
      </c>
      <c r="AH1417" s="3">
        <v>52</v>
      </c>
      <c r="AI1417" s="2" t="str">
        <f t="shared" si="344"/>
        <v>Medium Risk</v>
      </c>
    </row>
    <row r="1418" spans="1:35" x14ac:dyDescent="0.25">
      <c r="A1418" s="6">
        <v>44517</v>
      </c>
      <c r="B1418" s="3">
        <v>40</v>
      </c>
      <c r="C1418" s="3" t="str">
        <f t="shared" si="330"/>
        <v>Senior</v>
      </c>
      <c r="D1418" s="4">
        <v>108621</v>
      </c>
      <c r="E1418" s="4">
        <f t="shared" si="331"/>
        <v>108621</v>
      </c>
      <c r="F1418" s="3">
        <v>612</v>
      </c>
      <c r="G1418" s="3">
        <f t="shared" si="332"/>
        <v>612</v>
      </c>
      <c r="H1418" s="3" t="str">
        <f t="shared" si="333"/>
        <v>Good</v>
      </c>
      <c r="J1418" s="2" t="str">
        <f t="shared" si="334"/>
        <v/>
      </c>
      <c r="K1418" s="2" t="str">
        <f t="shared" si="335"/>
        <v/>
      </c>
      <c r="L1418" s="2" t="str">
        <f t="shared" si="336"/>
        <v>Employed</v>
      </c>
      <c r="M1418" s="5" t="s">
        <v>21</v>
      </c>
      <c r="N1418" s="2" t="str">
        <f t="shared" si="337"/>
        <v>Master</v>
      </c>
      <c r="O1418" s="2" t="str">
        <f t="shared" si="338"/>
        <v>Master</v>
      </c>
      <c r="P1418" s="4">
        <v>26899</v>
      </c>
      <c r="Q1418" s="4">
        <f t="shared" si="339"/>
        <v>26899</v>
      </c>
      <c r="R1418" s="18">
        <f t="shared" si="340"/>
        <v>0.24764087975621657</v>
      </c>
      <c r="S1418" s="18" t="str">
        <f t="shared" si="341"/>
        <v>Conservative Borrower</v>
      </c>
      <c r="T1418" s="3">
        <v>36</v>
      </c>
      <c r="U1418" s="3">
        <f t="shared" si="342"/>
        <v>36</v>
      </c>
      <c r="V1418" s="5" t="s">
        <v>22</v>
      </c>
      <c r="W1418" s="5" t="s">
        <v>27</v>
      </c>
      <c r="X1418" s="4">
        <v>447</v>
      </c>
      <c r="Y1418" s="18">
        <v>0.49299508800000003</v>
      </c>
      <c r="Z1418" s="5" t="s">
        <v>24</v>
      </c>
      <c r="AA1418" s="3">
        <v>26</v>
      </c>
      <c r="AB1418" s="4">
        <v>3905</v>
      </c>
      <c r="AC1418" s="4">
        <v>9051.75</v>
      </c>
      <c r="AD1418" s="4" t="str">
        <f t="shared" si="343"/>
        <v>Medium Income</v>
      </c>
      <c r="AE1418" s="4">
        <v>11531</v>
      </c>
      <c r="AF1418" s="18">
        <v>0.20868150499999999</v>
      </c>
      <c r="AG1418" s="3">
        <v>1</v>
      </c>
      <c r="AH1418" s="3">
        <v>42.4</v>
      </c>
      <c r="AI1418" s="2" t="str">
        <f t="shared" si="344"/>
        <v>Medium Risk</v>
      </c>
    </row>
    <row r="1419" spans="1:35" x14ac:dyDescent="0.25">
      <c r="A1419" s="6">
        <v>44518</v>
      </c>
      <c r="B1419" s="3">
        <v>43</v>
      </c>
      <c r="C1419" s="3" t="str">
        <f t="shared" si="330"/>
        <v>Senior</v>
      </c>
      <c r="D1419" s="4">
        <v>31946</v>
      </c>
      <c r="E1419" s="4">
        <f t="shared" si="331"/>
        <v>31946</v>
      </c>
      <c r="F1419" s="3">
        <v>619</v>
      </c>
      <c r="G1419" s="3">
        <f t="shared" si="332"/>
        <v>619</v>
      </c>
      <c r="H1419" s="3" t="str">
        <f t="shared" si="333"/>
        <v>Good</v>
      </c>
      <c r="J1419" s="2" t="str">
        <f t="shared" si="334"/>
        <v/>
      </c>
      <c r="K1419" s="2" t="str">
        <f t="shared" si="335"/>
        <v/>
      </c>
      <c r="L1419" s="2" t="str">
        <f t="shared" si="336"/>
        <v>Employed</v>
      </c>
      <c r="M1419" s="5" t="s">
        <v>25</v>
      </c>
      <c r="N1419" s="2" t="str">
        <f t="shared" si="337"/>
        <v>Associate</v>
      </c>
      <c r="O1419" s="2" t="str">
        <f t="shared" si="338"/>
        <v>Associate</v>
      </c>
      <c r="P1419" s="4">
        <v>60388</v>
      </c>
      <c r="Q1419" s="4">
        <f t="shared" si="339"/>
        <v>60388</v>
      </c>
      <c r="R1419" s="18">
        <f t="shared" si="340"/>
        <v>1.8903149064045577</v>
      </c>
      <c r="S1419" s="18" t="str">
        <f t="shared" si="341"/>
        <v>Aggressive Borrower</v>
      </c>
      <c r="T1419" s="3">
        <v>108</v>
      </c>
      <c r="U1419" s="3">
        <f t="shared" si="342"/>
        <v>108</v>
      </c>
      <c r="V1419" s="5" t="s">
        <v>35</v>
      </c>
      <c r="W1419" s="5" t="s">
        <v>23</v>
      </c>
      <c r="X1419" s="4">
        <v>231</v>
      </c>
      <c r="Y1419" s="18">
        <v>0.405464928</v>
      </c>
      <c r="Z1419" s="5" t="s">
        <v>28</v>
      </c>
      <c r="AA1419" s="3">
        <v>24</v>
      </c>
      <c r="AB1419" s="4">
        <v>1616</v>
      </c>
      <c r="AC1419" s="4">
        <v>2662.166667</v>
      </c>
      <c r="AD1419" s="4" t="str">
        <f t="shared" si="343"/>
        <v>Low Income</v>
      </c>
      <c r="AE1419" s="4">
        <v>63056</v>
      </c>
      <c r="AF1419" s="18">
        <v>0.30253403899999998</v>
      </c>
      <c r="AG1419" s="3">
        <v>0</v>
      </c>
      <c r="AH1419" s="3">
        <v>55</v>
      </c>
      <c r="AI1419" s="2" t="str">
        <f t="shared" si="344"/>
        <v>High Risk</v>
      </c>
    </row>
    <row r="1420" spans="1:35" x14ac:dyDescent="0.25">
      <c r="A1420" s="6">
        <v>44519</v>
      </c>
      <c r="B1420" s="3">
        <v>58</v>
      </c>
      <c r="C1420" s="3" t="str">
        <f t="shared" si="330"/>
        <v>Senior</v>
      </c>
      <c r="D1420" s="4">
        <v>30728</v>
      </c>
      <c r="E1420" s="4">
        <f t="shared" si="331"/>
        <v>30728</v>
      </c>
      <c r="F1420" s="3">
        <v>603</v>
      </c>
      <c r="G1420" s="3">
        <f t="shared" si="332"/>
        <v>603</v>
      </c>
      <c r="H1420" s="3" t="str">
        <f t="shared" si="333"/>
        <v>Good</v>
      </c>
      <c r="I1420" s="5" t="s">
        <v>20</v>
      </c>
      <c r="J1420" s="2" t="str">
        <f t="shared" si="334"/>
        <v>Employed</v>
      </c>
      <c r="K1420" s="2" t="str">
        <f t="shared" si="335"/>
        <v>Employed</v>
      </c>
      <c r="L1420" s="2" t="str">
        <f t="shared" si="336"/>
        <v>Employed</v>
      </c>
      <c r="M1420" s="5" t="s">
        <v>32</v>
      </c>
      <c r="N1420" s="2" t="str">
        <f t="shared" si="337"/>
        <v>High School</v>
      </c>
      <c r="O1420" s="2" t="str">
        <f t="shared" si="338"/>
        <v>High School</v>
      </c>
      <c r="P1420" s="4">
        <v>18088</v>
      </c>
      <c r="Q1420" s="4">
        <f t="shared" si="339"/>
        <v>18088</v>
      </c>
      <c r="R1420" s="18">
        <f t="shared" si="340"/>
        <v>0.58864878937776621</v>
      </c>
      <c r="S1420" s="18" t="str">
        <f t="shared" si="341"/>
        <v>Moderate Borrower</v>
      </c>
      <c r="T1420" s="3">
        <v>60</v>
      </c>
      <c r="U1420" s="3">
        <f t="shared" si="342"/>
        <v>60</v>
      </c>
      <c r="V1420" s="5" t="s">
        <v>22</v>
      </c>
      <c r="W1420" s="5" t="s">
        <v>30</v>
      </c>
      <c r="X1420" s="4">
        <v>264</v>
      </c>
      <c r="Y1420" s="18">
        <v>0.18127526999999999</v>
      </c>
      <c r="Z1420" s="5" t="s">
        <v>28</v>
      </c>
      <c r="AA1420" s="3">
        <v>30</v>
      </c>
      <c r="AB1420" s="4">
        <v>1743</v>
      </c>
      <c r="AC1420" s="4">
        <v>2560.666667</v>
      </c>
      <c r="AD1420" s="4" t="str">
        <f t="shared" si="343"/>
        <v>Low Income</v>
      </c>
      <c r="AE1420" s="4">
        <v>9822</v>
      </c>
      <c r="AF1420" s="18">
        <v>0.23484603600000001</v>
      </c>
      <c r="AG1420" s="3">
        <v>0</v>
      </c>
      <c r="AH1420" s="3">
        <v>49</v>
      </c>
      <c r="AI1420" s="2" t="str">
        <f t="shared" si="344"/>
        <v>Medium Risk</v>
      </c>
    </row>
    <row r="1421" spans="1:35" x14ac:dyDescent="0.25">
      <c r="A1421" s="6">
        <v>44520</v>
      </c>
      <c r="B1421" s="3">
        <v>46</v>
      </c>
      <c r="C1421" s="3" t="str">
        <f t="shared" si="330"/>
        <v>Senior</v>
      </c>
      <c r="D1421" s="4">
        <v>115156</v>
      </c>
      <c r="E1421" s="4">
        <f t="shared" si="331"/>
        <v>115156</v>
      </c>
      <c r="F1421" s="3">
        <v>596</v>
      </c>
      <c r="G1421" s="3">
        <f t="shared" si="332"/>
        <v>596</v>
      </c>
      <c r="H1421" s="3" t="str">
        <f t="shared" si="333"/>
        <v>Good</v>
      </c>
      <c r="I1421" s="5" t="s">
        <v>52</v>
      </c>
      <c r="J1421" s="2" t="str">
        <f t="shared" si="334"/>
        <v>EMPLOYED</v>
      </c>
      <c r="K1421" s="2" t="str">
        <f t="shared" si="335"/>
        <v>Employed</v>
      </c>
      <c r="L1421" s="2" t="str">
        <f t="shared" si="336"/>
        <v>Employed</v>
      </c>
      <c r="M1421" s="5" t="s">
        <v>29</v>
      </c>
      <c r="N1421" s="2" t="str">
        <f t="shared" si="337"/>
        <v>Bachelor</v>
      </c>
      <c r="O1421" s="2" t="str">
        <f t="shared" si="338"/>
        <v>Bachelor</v>
      </c>
      <c r="P1421" s="4">
        <v>11143</v>
      </c>
      <c r="Q1421" s="4">
        <f t="shared" si="339"/>
        <v>11143</v>
      </c>
      <c r="R1421" s="18">
        <f t="shared" si="340"/>
        <v>9.676438917642155E-2</v>
      </c>
      <c r="S1421" s="18" t="str">
        <f t="shared" si="341"/>
        <v>Conservative Borrower</v>
      </c>
      <c r="T1421" s="3">
        <v>60</v>
      </c>
      <c r="U1421" s="3">
        <f t="shared" si="342"/>
        <v>60</v>
      </c>
      <c r="V1421" s="5" t="s">
        <v>22</v>
      </c>
      <c r="W1421" s="5" t="s">
        <v>30</v>
      </c>
      <c r="X1421" s="4">
        <v>289</v>
      </c>
      <c r="Y1421" s="18">
        <v>0.55739668099999995</v>
      </c>
      <c r="Z1421" s="5" t="s">
        <v>28</v>
      </c>
      <c r="AA1421" s="3">
        <v>23</v>
      </c>
      <c r="AB1421" s="4">
        <v>2580</v>
      </c>
      <c r="AC1421" s="4">
        <v>9596.3333330000005</v>
      </c>
      <c r="AD1421" s="4" t="str">
        <f t="shared" si="343"/>
        <v>Medium Income</v>
      </c>
      <c r="AE1421" s="4">
        <v>199781</v>
      </c>
      <c r="AF1421" s="18">
        <v>0.26051046300000003</v>
      </c>
      <c r="AG1421" s="3">
        <v>1</v>
      </c>
      <c r="AH1421" s="3">
        <v>41.6</v>
      </c>
      <c r="AI1421" s="2" t="str">
        <f t="shared" si="344"/>
        <v>Medium Risk</v>
      </c>
    </row>
    <row r="1422" spans="1:35" x14ac:dyDescent="0.25">
      <c r="A1422" s="6">
        <v>44521</v>
      </c>
      <c r="B1422" s="3">
        <v>46</v>
      </c>
      <c r="C1422" s="3" t="str">
        <f t="shared" si="330"/>
        <v>Senior</v>
      </c>
      <c r="D1422" s="4">
        <v>15000</v>
      </c>
      <c r="E1422" s="4">
        <f t="shared" si="331"/>
        <v>15000</v>
      </c>
      <c r="F1422" s="3">
        <v>571</v>
      </c>
      <c r="G1422" s="3">
        <f t="shared" si="332"/>
        <v>571</v>
      </c>
      <c r="H1422" s="3" t="str">
        <f t="shared" si="333"/>
        <v>Good</v>
      </c>
      <c r="I1422" s="5" t="s">
        <v>20</v>
      </c>
      <c r="J1422" s="2" t="str">
        <f t="shared" si="334"/>
        <v>Employed</v>
      </c>
      <c r="K1422" s="2" t="str">
        <f t="shared" si="335"/>
        <v>Employed</v>
      </c>
      <c r="L1422" s="2" t="str">
        <f t="shared" si="336"/>
        <v>Employed</v>
      </c>
      <c r="M1422" s="5" t="s">
        <v>21</v>
      </c>
      <c r="N1422" s="2" t="str">
        <f t="shared" si="337"/>
        <v>Master</v>
      </c>
      <c r="O1422" s="2" t="str">
        <f t="shared" si="338"/>
        <v>Master</v>
      </c>
      <c r="P1422" s="4">
        <v>8744</v>
      </c>
      <c r="Q1422" s="4">
        <f t="shared" si="339"/>
        <v>8744</v>
      </c>
      <c r="R1422" s="18">
        <f t="shared" si="340"/>
        <v>0.5829333333333333</v>
      </c>
      <c r="S1422" s="18" t="str">
        <f t="shared" si="341"/>
        <v>Moderate Borrower</v>
      </c>
      <c r="T1422" s="3">
        <v>108</v>
      </c>
      <c r="U1422" s="3">
        <f t="shared" si="342"/>
        <v>108</v>
      </c>
      <c r="V1422" s="5" t="s">
        <v>22</v>
      </c>
      <c r="W1422" s="5" t="s">
        <v>27</v>
      </c>
      <c r="X1422" s="4">
        <v>280</v>
      </c>
      <c r="Y1422" s="18">
        <v>0.11667635599999999</v>
      </c>
      <c r="Z1422" s="5" t="s">
        <v>24</v>
      </c>
      <c r="AA1422" s="3">
        <v>15</v>
      </c>
      <c r="AB1422" s="4">
        <v>2948</v>
      </c>
      <c r="AC1422" s="4">
        <v>1250</v>
      </c>
      <c r="AD1422" s="4" t="str">
        <f t="shared" si="343"/>
        <v>Low Income</v>
      </c>
      <c r="AE1422" s="4">
        <v>10229</v>
      </c>
      <c r="AF1422" s="18">
        <v>0.29128177900000002</v>
      </c>
      <c r="AG1422" s="3">
        <v>0</v>
      </c>
      <c r="AH1422" s="3">
        <v>55</v>
      </c>
      <c r="AI1422" s="2" t="str">
        <f t="shared" si="344"/>
        <v>High Risk</v>
      </c>
    </row>
    <row r="1423" spans="1:35" x14ac:dyDescent="0.25">
      <c r="A1423" s="6">
        <v>44522</v>
      </c>
      <c r="B1423" s="3">
        <v>52</v>
      </c>
      <c r="C1423" s="3" t="str">
        <f t="shared" si="330"/>
        <v>Senior</v>
      </c>
      <c r="E1423" s="4">
        <f t="shared" si="331"/>
        <v>35259.999995999999</v>
      </c>
      <c r="F1423" s="3">
        <v>573</v>
      </c>
      <c r="G1423" s="3">
        <f t="shared" si="332"/>
        <v>573</v>
      </c>
      <c r="H1423" s="3" t="str">
        <f t="shared" si="333"/>
        <v>Good</v>
      </c>
      <c r="I1423" s="5" t="s">
        <v>20</v>
      </c>
      <c r="J1423" s="2" t="str">
        <f t="shared" si="334"/>
        <v>Employed</v>
      </c>
      <c r="K1423" s="2" t="str">
        <f t="shared" si="335"/>
        <v>Employed</v>
      </c>
      <c r="L1423" s="2" t="str">
        <f t="shared" si="336"/>
        <v>Employed</v>
      </c>
      <c r="M1423" s="5" t="s">
        <v>32</v>
      </c>
      <c r="N1423" s="2" t="str">
        <f t="shared" si="337"/>
        <v>High School</v>
      </c>
      <c r="O1423" s="2" t="str">
        <f t="shared" si="338"/>
        <v>High School</v>
      </c>
      <c r="P1423" s="4">
        <v>25789</v>
      </c>
      <c r="Q1423" s="4">
        <f t="shared" si="339"/>
        <v>25789</v>
      </c>
      <c r="R1423" s="18">
        <f t="shared" si="340"/>
        <v>0.73139534892018099</v>
      </c>
      <c r="S1423" s="18" t="str">
        <f t="shared" si="341"/>
        <v>Moderate Borrower</v>
      </c>
      <c r="U1423" s="3">
        <f t="shared" si="342"/>
        <v>54.618025751072963</v>
      </c>
      <c r="V1423" s="5" t="s">
        <v>35</v>
      </c>
      <c r="W1423" s="5" t="s">
        <v>27</v>
      </c>
      <c r="X1423" s="4">
        <v>620</v>
      </c>
      <c r="Y1423" s="18">
        <v>0.46021783700000002</v>
      </c>
      <c r="Z1423" s="5" t="s">
        <v>24</v>
      </c>
      <c r="AA1423" s="3">
        <v>17</v>
      </c>
      <c r="AB1423" s="4">
        <v>6584</v>
      </c>
      <c r="AC1423" s="4">
        <v>2938.333333</v>
      </c>
      <c r="AD1423" s="4" t="str">
        <f t="shared" si="343"/>
        <v>Low Income</v>
      </c>
      <c r="AE1423" s="4">
        <v>737805</v>
      </c>
      <c r="AF1423" s="18">
        <v>0.19228555899999999</v>
      </c>
      <c r="AG1423" s="3">
        <v>1</v>
      </c>
      <c r="AH1423" s="3">
        <v>38.4</v>
      </c>
      <c r="AI1423" s="2" t="str">
        <f t="shared" si="344"/>
        <v>Low Risk</v>
      </c>
    </row>
    <row r="1424" spans="1:35" x14ac:dyDescent="0.25">
      <c r="A1424" s="6">
        <v>44523</v>
      </c>
      <c r="B1424" s="3">
        <v>35</v>
      </c>
      <c r="C1424" s="3" t="str">
        <f t="shared" si="330"/>
        <v>Mid</v>
      </c>
      <c r="D1424" s="4">
        <v>25453</v>
      </c>
      <c r="E1424" s="4">
        <f t="shared" si="331"/>
        <v>25453</v>
      </c>
      <c r="F1424" s="3">
        <v>595</v>
      </c>
      <c r="G1424" s="3">
        <f t="shared" si="332"/>
        <v>595</v>
      </c>
      <c r="H1424" s="3" t="str">
        <f t="shared" si="333"/>
        <v>Good</v>
      </c>
      <c r="I1424" s="5" t="s">
        <v>20</v>
      </c>
      <c r="J1424" s="2" t="str">
        <f t="shared" si="334"/>
        <v>Employed</v>
      </c>
      <c r="K1424" s="2" t="str">
        <f t="shared" si="335"/>
        <v>Employed</v>
      </c>
      <c r="L1424" s="2" t="str">
        <f t="shared" si="336"/>
        <v>Employed</v>
      </c>
      <c r="M1424" s="5" t="s">
        <v>21</v>
      </c>
      <c r="N1424" s="2" t="str">
        <f t="shared" si="337"/>
        <v>Master</v>
      </c>
      <c r="O1424" s="2" t="str">
        <f t="shared" si="338"/>
        <v>Master</v>
      </c>
      <c r="P1424" s="4">
        <v>20135</v>
      </c>
      <c r="Q1424" s="4">
        <f t="shared" si="339"/>
        <v>20135</v>
      </c>
      <c r="R1424" s="18">
        <f t="shared" si="340"/>
        <v>0.79106588614308726</v>
      </c>
      <c r="S1424" s="18" t="str">
        <f t="shared" si="341"/>
        <v>Moderate Borrower</v>
      </c>
      <c r="T1424" s="3">
        <v>48</v>
      </c>
      <c r="U1424" s="3">
        <f t="shared" si="342"/>
        <v>48</v>
      </c>
      <c r="V1424" s="5" t="s">
        <v>26</v>
      </c>
      <c r="W1424" s="5" t="s">
        <v>23</v>
      </c>
      <c r="X1424" s="4">
        <v>676</v>
      </c>
      <c r="Y1424" s="18">
        <v>0.27289683300000001</v>
      </c>
      <c r="Z1424" s="5" t="s">
        <v>24</v>
      </c>
      <c r="AA1424" s="3">
        <v>33</v>
      </c>
      <c r="AB1424" s="4">
        <v>24250</v>
      </c>
      <c r="AC1424" s="4">
        <v>2121.083333</v>
      </c>
      <c r="AD1424" s="4" t="str">
        <f t="shared" si="343"/>
        <v>Low Income</v>
      </c>
      <c r="AE1424" s="4">
        <v>10905</v>
      </c>
      <c r="AF1424" s="18">
        <v>0.223656512</v>
      </c>
      <c r="AG1424" s="3">
        <v>0</v>
      </c>
      <c r="AH1424" s="3">
        <v>55</v>
      </c>
      <c r="AI1424" s="2" t="str">
        <f t="shared" si="344"/>
        <v>High Risk</v>
      </c>
    </row>
    <row r="1425" spans="1:35" x14ac:dyDescent="0.25">
      <c r="A1425" s="6">
        <v>44524</v>
      </c>
      <c r="B1425" s="3">
        <v>29</v>
      </c>
      <c r="C1425" s="3" t="str">
        <f t="shared" si="330"/>
        <v>Mid</v>
      </c>
      <c r="D1425" s="4">
        <v>46288</v>
      </c>
      <c r="E1425" s="4">
        <f t="shared" si="331"/>
        <v>46288</v>
      </c>
      <c r="F1425" s="3">
        <v>583</v>
      </c>
      <c r="G1425" s="3">
        <f t="shared" si="332"/>
        <v>583</v>
      </c>
      <c r="H1425" s="3" t="str">
        <f t="shared" si="333"/>
        <v>Good</v>
      </c>
      <c r="I1425" s="5" t="s">
        <v>45</v>
      </c>
      <c r="J1425" s="2" t="str">
        <f t="shared" si="334"/>
        <v>Unemployed</v>
      </c>
      <c r="K1425" s="2" t="str">
        <f t="shared" si="335"/>
        <v>Unemployed</v>
      </c>
      <c r="L1425" s="2" t="str">
        <f t="shared" si="336"/>
        <v>Unemployed</v>
      </c>
      <c r="M1425" s="5" t="s">
        <v>29</v>
      </c>
      <c r="N1425" s="2" t="str">
        <f t="shared" si="337"/>
        <v>Bachelor</v>
      </c>
      <c r="O1425" s="2" t="str">
        <f t="shared" si="338"/>
        <v>Bachelor</v>
      </c>
      <c r="Q1425" s="4">
        <f t="shared" si="339"/>
        <v>24695.307531380753</v>
      </c>
      <c r="R1425" s="18">
        <f t="shared" si="340"/>
        <v>0.53351424843114315</v>
      </c>
      <c r="S1425" s="18" t="str">
        <f t="shared" si="341"/>
        <v>Moderate Borrower</v>
      </c>
      <c r="T1425" s="3">
        <v>84</v>
      </c>
      <c r="U1425" s="3">
        <f t="shared" si="342"/>
        <v>84</v>
      </c>
      <c r="V1425" s="5" t="s">
        <v>35</v>
      </c>
      <c r="W1425" s="5" t="s">
        <v>23</v>
      </c>
      <c r="X1425" s="4">
        <v>208</v>
      </c>
      <c r="Y1425" s="18">
        <v>0.73592405000000005</v>
      </c>
      <c r="Z1425" s="5" t="s">
        <v>24</v>
      </c>
      <c r="AA1425" s="3">
        <v>18</v>
      </c>
      <c r="AB1425" s="4">
        <v>1806</v>
      </c>
      <c r="AC1425" s="4">
        <v>3857.333333</v>
      </c>
      <c r="AD1425" s="4" t="str">
        <f t="shared" si="343"/>
        <v>Low Income</v>
      </c>
      <c r="AE1425" s="4">
        <v>9605</v>
      </c>
      <c r="AF1425" s="18">
        <v>0.29665191200000002</v>
      </c>
      <c r="AG1425" s="3">
        <v>0</v>
      </c>
      <c r="AH1425" s="3">
        <v>64</v>
      </c>
      <c r="AI1425" s="2" t="str">
        <f t="shared" si="344"/>
        <v>High Risk</v>
      </c>
    </row>
    <row r="1426" spans="1:35" x14ac:dyDescent="0.25">
      <c r="A1426" s="6">
        <v>44525</v>
      </c>
      <c r="B1426" s="3">
        <v>27</v>
      </c>
      <c r="C1426" s="3" t="str">
        <f t="shared" si="330"/>
        <v>Mid</v>
      </c>
      <c r="D1426" s="4">
        <v>91521</v>
      </c>
      <c r="E1426" s="4">
        <f t="shared" si="331"/>
        <v>91521</v>
      </c>
      <c r="F1426" s="3">
        <v>623</v>
      </c>
      <c r="G1426" s="3">
        <f t="shared" si="332"/>
        <v>623</v>
      </c>
      <c r="H1426" s="3" t="str">
        <f t="shared" si="333"/>
        <v>Good</v>
      </c>
      <c r="I1426" s="5" t="s">
        <v>20</v>
      </c>
      <c r="J1426" s="2" t="str">
        <f t="shared" si="334"/>
        <v>Employed</v>
      </c>
      <c r="K1426" s="2" t="str">
        <f t="shared" si="335"/>
        <v>Employed</v>
      </c>
      <c r="L1426" s="2" t="str">
        <f t="shared" si="336"/>
        <v>Employed</v>
      </c>
      <c r="M1426" s="5" t="s">
        <v>41</v>
      </c>
      <c r="N1426" s="2" t="str">
        <f t="shared" si="337"/>
        <v>Doctorate</v>
      </c>
      <c r="O1426" s="2" t="str">
        <f t="shared" si="338"/>
        <v>Doctorate</v>
      </c>
      <c r="P1426" s="4">
        <v>38658</v>
      </c>
      <c r="Q1426" s="4">
        <f t="shared" si="339"/>
        <v>38658</v>
      </c>
      <c r="R1426" s="18">
        <f t="shared" si="340"/>
        <v>0.42239486019602057</v>
      </c>
      <c r="S1426" s="18" t="str">
        <f t="shared" si="341"/>
        <v>Conservative Borrower</v>
      </c>
      <c r="T1426" s="3">
        <v>36</v>
      </c>
      <c r="U1426" s="3">
        <f t="shared" si="342"/>
        <v>36</v>
      </c>
      <c r="V1426" s="5" t="s">
        <v>22</v>
      </c>
      <c r="W1426" s="5" t="s">
        <v>30</v>
      </c>
      <c r="X1426" s="4">
        <v>451</v>
      </c>
      <c r="Y1426" s="18">
        <v>0.30670640599999999</v>
      </c>
      <c r="Z1426" s="5" t="s">
        <v>28</v>
      </c>
      <c r="AA1426" s="3">
        <v>18</v>
      </c>
      <c r="AB1426" s="4">
        <v>704</v>
      </c>
      <c r="AC1426" s="4">
        <v>7626.75</v>
      </c>
      <c r="AD1426" s="4" t="str">
        <f t="shared" si="343"/>
        <v>Medium Income</v>
      </c>
      <c r="AE1426" s="4">
        <v>63689</v>
      </c>
      <c r="AF1426" s="18">
        <v>0.191511293</v>
      </c>
      <c r="AG1426" s="3">
        <v>0</v>
      </c>
      <c r="AH1426" s="3">
        <v>47</v>
      </c>
      <c r="AI1426" s="2" t="str">
        <f t="shared" si="344"/>
        <v>Medium Risk</v>
      </c>
    </row>
    <row r="1427" spans="1:35" x14ac:dyDescent="0.25">
      <c r="A1427" s="6">
        <v>44526</v>
      </c>
      <c r="B1427" s="3">
        <v>18</v>
      </c>
      <c r="C1427" s="3" t="str">
        <f t="shared" si="330"/>
        <v>Young</v>
      </c>
      <c r="D1427" s="4">
        <v>63886</v>
      </c>
      <c r="E1427" s="4">
        <f t="shared" si="331"/>
        <v>63886</v>
      </c>
      <c r="F1427" s="3">
        <v>567</v>
      </c>
      <c r="G1427" s="3">
        <f t="shared" si="332"/>
        <v>567</v>
      </c>
      <c r="H1427" s="3" t="str">
        <f t="shared" si="333"/>
        <v>Good</v>
      </c>
      <c r="I1427" s="5" t="s">
        <v>20</v>
      </c>
      <c r="J1427" s="2" t="str">
        <f t="shared" si="334"/>
        <v>Employed</v>
      </c>
      <c r="K1427" s="2" t="str">
        <f t="shared" si="335"/>
        <v>Employed</v>
      </c>
      <c r="L1427" s="2" t="str">
        <f t="shared" si="336"/>
        <v>Employed</v>
      </c>
      <c r="M1427" s="5" t="s">
        <v>21</v>
      </c>
      <c r="N1427" s="2" t="str">
        <f t="shared" si="337"/>
        <v>Master</v>
      </c>
      <c r="O1427" s="2" t="str">
        <f t="shared" si="338"/>
        <v>Master</v>
      </c>
      <c r="P1427" s="4">
        <v>31692</v>
      </c>
      <c r="Q1427" s="4">
        <f t="shared" si="339"/>
        <v>31692</v>
      </c>
      <c r="R1427" s="18">
        <f t="shared" si="340"/>
        <v>0.49607112669442444</v>
      </c>
      <c r="S1427" s="18" t="str">
        <f t="shared" si="341"/>
        <v>Conservative Borrower</v>
      </c>
      <c r="T1427" s="3">
        <v>24</v>
      </c>
      <c r="U1427" s="3">
        <f t="shared" si="342"/>
        <v>24</v>
      </c>
      <c r="V1427" s="5" t="s">
        <v>22</v>
      </c>
      <c r="W1427" s="5" t="s">
        <v>30</v>
      </c>
      <c r="X1427" s="4">
        <v>201</v>
      </c>
      <c r="Y1427" s="18">
        <v>0.37861701599999997</v>
      </c>
      <c r="Z1427" s="5" t="s">
        <v>28</v>
      </c>
      <c r="AA1427" s="3">
        <v>22</v>
      </c>
      <c r="AB1427" s="4">
        <v>2938</v>
      </c>
      <c r="AC1427" s="4">
        <v>5323.8333329999996</v>
      </c>
      <c r="AD1427" s="4" t="str">
        <f t="shared" si="343"/>
        <v>Medium Income</v>
      </c>
      <c r="AE1427" s="4">
        <v>273924</v>
      </c>
      <c r="AF1427" s="18">
        <v>0.251332114</v>
      </c>
      <c r="AG1427" s="3">
        <v>0</v>
      </c>
      <c r="AH1427" s="3">
        <v>48</v>
      </c>
      <c r="AI1427" s="2" t="str">
        <f t="shared" si="344"/>
        <v>Medium Risk</v>
      </c>
    </row>
    <row r="1428" spans="1:35" x14ac:dyDescent="0.25">
      <c r="A1428" s="6">
        <v>44527</v>
      </c>
      <c r="B1428" s="3">
        <v>64</v>
      </c>
      <c r="C1428" s="3" t="str">
        <f t="shared" si="330"/>
        <v>Old</v>
      </c>
      <c r="E1428" s="4">
        <f t="shared" si="331"/>
        <v>108420</v>
      </c>
      <c r="F1428" s="3">
        <v>599</v>
      </c>
      <c r="G1428" s="3">
        <f t="shared" si="332"/>
        <v>599</v>
      </c>
      <c r="H1428" s="3" t="str">
        <f t="shared" si="333"/>
        <v>Good</v>
      </c>
      <c r="I1428" s="5" t="s">
        <v>20</v>
      </c>
      <c r="J1428" s="2" t="str">
        <f t="shared" si="334"/>
        <v>Employed</v>
      </c>
      <c r="K1428" s="2" t="str">
        <f t="shared" si="335"/>
        <v>Employed</v>
      </c>
      <c r="L1428" s="2" t="str">
        <f t="shared" si="336"/>
        <v>Employed</v>
      </c>
      <c r="M1428" s="5" t="s">
        <v>32</v>
      </c>
      <c r="N1428" s="2" t="str">
        <f t="shared" si="337"/>
        <v>High School</v>
      </c>
      <c r="O1428" s="2" t="str">
        <f t="shared" si="338"/>
        <v>High School</v>
      </c>
      <c r="P1428" s="4">
        <v>25619</v>
      </c>
      <c r="Q1428" s="4">
        <f t="shared" si="339"/>
        <v>25619</v>
      </c>
      <c r="R1428" s="18">
        <f t="shared" si="340"/>
        <v>0.23629404168972515</v>
      </c>
      <c r="S1428" s="18" t="str">
        <f t="shared" si="341"/>
        <v>Conservative Borrower</v>
      </c>
      <c r="U1428" s="3">
        <f t="shared" si="342"/>
        <v>53.77215189873418</v>
      </c>
      <c r="V1428" s="5" t="s">
        <v>22</v>
      </c>
      <c r="W1428" s="5" t="s">
        <v>23</v>
      </c>
      <c r="X1428" s="4">
        <v>400</v>
      </c>
      <c r="Y1428" s="18">
        <v>0.32553331400000002</v>
      </c>
      <c r="Z1428" s="5" t="s">
        <v>38</v>
      </c>
      <c r="AA1428" s="3">
        <v>26</v>
      </c>
      <c r="AB1428" s="4">
        <v>1973</v>
      </c>
      <c r="AC1428" s="4">
        <v>9035</v>
      </c>
      <c r="AD1428" s="4" t="str">
        <f t="shared" si="343"/>
        <v>Medium Income</v>
      </c>
      <c r="AE1428" s="4">
        <v>3759</v>
      </c>
      <c r="AF1428" s="18">
        <v>0.219117064</v>
      </c>
      <c r="AG1428" s="3">
        <v>1</v>
      </c>
      <c r="AH1428" s="3">
        <v>42.4</v>
      </c>
      <c r="AI1428" s="2" t="str">
        <f t="shared" si="344"/>
        <v>Medium Risk</v>
      </c>
    </row>
    <row r="1429" spans="1:35" x14ac:dyDescent="0.25">
      <c r="A1429" s="6">
        <v>44528</v>
      </c>
      <c r="B1429" s="3">
        <v>26</v>
      </c>
      <c r="C1429" s="3" t="str">
        <f t="shared" si="330"/>
        <v>Mid</v>
      </c>
      <c r="D1429" s="4">
        <v>54993</v>
      </c>
      <c r="E1429" s="4">
        <f t="shared" si="331"/>
        <v>54993</v>
      </c>
      <c r="F1429" s="3">
        <v>436</v>
      </c>
      <c r="G1429" s="3">
        <f t="shared" si="332"/>
        <v>436</v>
      </c>
      <c r="H1429" s="3" t="str">
        <f t="shared" si="333"/>
        <v>Poor</v>
      </c>
      <c r="I1429" s="5" t="s">
        <v>45</v>
      </c>
      <c r="J1429" s="2" t="str">
        <f t="shared" si="334"/>
        <v>Unemployed</v>
      </c>
      <c r="K1429" s="2" t="str">
        <f t="shared" si="335"/>
        <v>Unemployed</v>
      </c>
      <c r="L1429" s="2" t="str">
        <f t="shared" si="336"/>
        <v>Unemployed</v>
      </c>
      <c r="N1429" s="2" t="str">
        <f t="shared" si="337"/>
        <v/>
      </c>
      <c r="O1429" s="2" t="str">
        <f t="shared" si="338"/>
        <v>Bachelor</v>
      </c>
      <c r="P1429" s="4">
        <v>14357</v>
      </c>
      <c r="Q1429" s="4">
        <f t="shared" si="339"/>
        <v>14357</v>
      </c>
      <c r="R1429" s="18">
        <f t="shared" si="340"/>
        <v>0.26106959067517682</v>
      </c>
      <c r="S1429" s="18" t="str">
        <f t="shared" si="341"/>
        <v>Conservative Borrower</v>
      </c>
      <c r="T1429" s="3">
        <v>60</v>
      </c>
      <c r="U1429" s="3">
        <f t="shared" si="342"/>
        <v>60</v>
      </c>
      <c r="V1429" s="5" t="s">
        <v>22</v>
      </c>
      <c r="W1429" s="5" t="s">
        <v>23</v>
      </c>
      <c r="X1429" s="4">
        <v>210</v>
      </c>
      <c r="Y1429" s="18">
        <v>9.1137728000000001E-2</v>
      </c>
      <c r="Z1429" s="5" t="s">
        <v>38</v>
      </c>
      <c r="AA1429" s="3">
        <v>23</v>
      </c>
      <c r="AB1429" s="4">
        <v>2048</v>
      </c>
      <c r="AC1429" s="4">
        <v>4582.75</v>
      </c>
      <c r="AD1429" s="4" t="str">
        <f t="shared" si="343"/>
        <v>Low Income</v>
      </c>
      <c r="AE1429" s="4">
        <v>105666</v>
      </c>
      <c r="AF1429" s="18">
        <v>0.32333624100000002</v>
      </c>
      <c r="AG1429" s="3">
        <v>0</v>
      </c>
      <c r="AH1429" s="3">
        <v>48</v>
      </c>
      <c r="AI1429" s="2" t="str">
        <f t="shared" si="344"/>
        <v>Medium Risk</v>
      </c>
    </row>
    <row r="1430" spans="1:35" x14ac:dyDescent="0.25">
      <c r="A1430" s="6">
        <v>44529</v>
      </c>
      <c r="B1430" s="3">
        <v>37</v>
      </c>
      <c r="C1430" s="3" t="str">
        <f t="shared" si="330"/>
        <v>Mid</v>
      </c>
      <c r="D1430" s="4">
        <v>49988</v>
      </c>
      <c r="E1430" s="4">
        <f t="shared" si="331"/>
        <v>49988</v>
      </c>
      <c r="F1430" s="3">
        <v>559</v>
      </c>
      <c r="G1430" s="3">
        <f t="shared" si="332"/>
        <v>559</v>
      </c>
      <c r="H1430" s="3" t="str">
        <f t="shared" si="333"/>
        <v>Good</v>
      </c>
      <c r="I1430" s="5" t="s">
        <v>20</v>
      </c>
      <c r="J1430" s="2" t="str">
        <f t="shared" si="334"/>
        <v>Employed</v>
      </c>
      <c r="K1430" s="2" t="str">
        <f t="shared" si="335"/>
        <v>Employed</v>
      </c>
      <c r="L1430" s="2" t="str">
        <f t="shared" si="336"/>
        <v>Employed</v>
      </c>
      <c r="M1430" s="5" t="s">
        <v>32</v>
      </c>
      <c r="N1430" s="2" t="str">
        <f t="shared" si="337"/>
        <v>High School</v>
      </c>
      <c r="O1430" s="2" t="str">
        <f t="shared" si="338"/>
        <v>High School</v>
      </c>
      <c r="P1430" s="4">
        <v>17543</v>
      </c>
      <c r="Q1430" s="4">
        <f t="shared" si="339"/>
        <v>17543</v>
      </c>
      <c r="R1430" s="18">
        <f t="shared" si="340"/>
        <v>0.35094422661438746</v>
      </c>
      <c r="S1430" s="18" t="str">
        <f t="shared" si="341"/>
        <v>Conservative Borrower</v>
      </c>
      <c r="T1430" s="3">
        <v>12</v>
      </c>
      <c r="U1430" s="3">
        <f t="shared" si="342"/>
        <v>12</v>
      </c>
      <c r="V1430" s="5" t="s">
        <v>22</v>
      </c>
      <c r="W1430" s="5" t="s">
        <v>27</v>
      </c>
      <c r="X1430" s="4">
        <v>661</v>
      </c>
      <c r="Y1430" s="18">
        <v>0.42119551500000002</v>
      </c>
      <c r="Z1430" s="5" t="s">
        <v>31</v>
      </c>
      <c r="AA1430" s="3">
        <v>23</v>
      </c>
      <c r="AB1430" s="4">
        <v>1382</v>
      </c>
      <c r="AC1430" s="4">
        <v>4165.6666670000004</v>
      </c>
      <c r="AD1430" s="4" t="str">
        <f t="shared" si="343"/>
        <v>Low Income</v>
      </c>
      <c r="AE1430" s="4">
        <v>32953</v>
      </c>
      <c r="AF1430" s="18">
        <v>0.19802614499999999</v>
      </c>
      <c r="AG1430" s="3">
        <v>0</v>
      </c>
      <c r="AH1430" s="3">
        <v>60</v>
      </c>
      <c r="AI1430" s="2" t="str">
        <f t="shared" si="344"/>
        <v>High Risk</v>
      </c>
    </row>
    <row r="1431" spans="1:35" x14ac:dyDescent="0.25">
      <c r="A1431" s="6">
        <v>44503</v>
      </c>
      <c r="B1431" s="3">
        <v>36</v>
      </c>
      <c r="C1431" s="3" t="str">
        <f t="shared" si="330"/>
        <v>Mid</v>
      </c>
      <c r="D1431" s="4">
        <v>156033</v>
      </c>
      <c r="E1431" s="4">
        <f t="shared" si="331"/>
        <v>156033</v>
      </c>
      <c r="F1431" s="3">
        <v>548</v>
      </c>
      <c r="G1431" s="3">
        <f t="shared" si="332"/>
        <v>548</v>
      </c>
      <c r="H1431" s="3" t="str">
        <f t="shared" si="333"/>
        <v>Fair</v>
      </c>
      <c r="I1431" s="5" t="s">
        <v>20</v>
      </c>
      <c r="J1431" s="2" t="str">
        <f t="shared" si="334"/>
        <v>Employed</v>
      </c>
      <c r="K1431" s="2" t="str">
        <f t="shared" si="335"/>
        <v>Employed</v>
      </c>
      <c r="L1431" s="2" t="str">
        <f t="shared" si="336"/>
        <v>Employed</v>
      </c>
      <c r="M1431" s="5" t="s">
        <v>32</v>
      </c>
      <c r="N1431" s="2" t="str">
        <f t="shared" si="337"/>
        <v>High School</v>
      </c>
      <c r="O1431" s="2" t="str">
        <f t="shared" si="338"/>
        <v>High School</v>
      </c>
      <c r="P1431" s="4">
        <v>13613</v>
      </c>
      <c r="Q1431" s="4">
        <f t="shared" si="339"/>
        <v>13613</v>
      </c>
      <c r="R1431" s="18">
        <f t="shared" si="340"/>
        <v>8.7244364974075991E-2</v>
      </c>
      <c r="S1431" s="18" t="str">
        <f t="shared" si="341"/>
        <v>Conservative Borrower</v>
      </c>
      <c r="T1431" s="3">
        <v>72</v>
      </c>
      <c r="U1431" s="3">
        <f t="shared" si="342"/>
        <v>72</v>
      </c>
      <c r="V1431" s="5" t="s">
        <v>26</v>
      </c>
      <c r="W1431" s="5" t="s">
        <v>23</v>
      </c>
      <c r="X1431" s="4">
        <v>181</v>
      </c>
      <c r="Y1431" s="18">
        <v>0.29378562800000002</v>
      </c>
      <c r="Z1431" s="5" t="s">
        <v>24</v>
      </c>
      <c r="AA1431" s="3">
        <v>14</v>
      </c>
      <c r="AB1431" s="4">
        <v>3216</v>
      </c>
      <c r="AC1431" s="4">
        <v>13002.75</v>
      </c>
      <c r="AD1431" s="4" t="str">
        <f t="shared" si="343"/>
        <v>High Income</v>
      </c>
      <c r="AE1431" s="4">
        <v>47611</v>
      </c>
      <c r="AF1431" s="18">
        <v>0.20369039999999999</v>
      </c>
      <c r="AG1431" s="3">
        <v>1</v>
      </c>
      <c r="AH1431" s="3">
        <v>40</v>
      </c>
      <c r="AI1431" s="2" t="str">
        <f t="shared" si="344"/>
        <v>Medium Risk</v>
      </c>
    </row>
    <row r="1432" spans="1:35" x14ac:dyDescent="0.25">
      <c r="A1432" s="6">
        <v>44531</v>
      </c>
      <c r="B1432" s="3">
        <v>43</v>
      </c>
      <c r="C1432" s="3" t="str">
        <f t="shared" si="330"/>
        <v>Senior</v>
      </c>
      <c r="D1432" s="4">
        <v>15000</v>
      </c>
      <c r="E1432" s="4">
        <f t="shared" si="331"/>
        <v>15000</v>
      </c>
      <c r="F1432" s="3">
        <v>618</v>
      </c>
      <c r="G1432" s="3">
        <f t="shared" si="332"/>
        <v>618</v>
      </c>
      <c r="H1432" s="3" t="str">
        <f t="shared" si="333"/>
        <v>Good</v>
      </c>
      <c r="I1432" s="5" t="s">
        <v>20</v>
      </c>
      <c r="J1432" s="2" t="str">
        <f t="shared" si="334"/>
        <v>Employed</v>
      </c>
      <c r="K1432" s="2" t="str">
        <f t="shared" si="335"/>
        <v>Employed</v>
      </c>
      <c r="L1432" s="2" t="str">
        <f t="shared" si="336"/>
        <v>Employed</v>
      </c>
      <c r="M1432" s="5" t="s">
        <v>29</v>
      </c>
      <c r="N1432" s="2" t="str">
        <f t="shared" si="337"/>
        <v>Bachelor</v>
      </c>
      <c r="O1432" s="2" t="str">
        <f t="shared" si="338"/>
        <v>Bachelor</v>
      </c>
      <c r="P1432" s="4">
        <v>21496</v>
      </c>
      <c r="Q1432" s="4">
        <f t="shared" si="339"/>
        <v>21496</v>
      </c>
      <c r="R1432" s="18">
        <f t="shared" si="340"/>
        <v>1.4330666666666667</v>
      </c>
      <c r="S1432" s="18" t="str">
        <f t="shared" si="341"/>
        <v>Aggressive Borrower</v>
      </c>
      <c r="T1432" s="3">
        <v>96</v>
      </c>
      <c r="U1432" s="3">
        <f t="shared" si="342"/>
        <v>96</v>
      </c>
      <c r="V1432" s="5" t="s">
        <v>22</v>
      </c>
      <c r="W1432" s="5" t="s">
        <v>23</v>
      </c>
      <c r="X1432" s="4">
        <v>315</v>
      </c>
      <c r="Y1432" s="18">
        <v>0.39107887200000002</v>
      </c>
      <c r="Z1432" s="5" t="s">
        <v>38</v>
      </c>
      <c r="AA1432" s="3">
        <v>26</v>
      </c>
      <c r="AB1432" s="4">
        <v>3422</v>
      </c>
      <c r="AC1432" s="4">
        <v>1250</v>
      </c>
      <c r="AD1432" s="4" t="str">
        <f t="shared" si="343"/>
        <v>Low Income</v>
      </c>
      <c r="AE1432" s="4">
        <v>153496</v>
      </c>
      <c r="AF1432" s="18">
        <v>0.242315213</v>
      </c>
      <c r="AG1432" s="3">
        <v>0</v>
      </c>
      <c r="AH1432" s="3">
        <v>55</v>
      </c>
      <c r="AI1432" s="2" t="str">
        <f t="shared" si="344"/>
        <v>High Risk</v>
      </c>
    </row>
    <row r="1433" spans="1:35" x14ac:dyDescent="0.25">
      <c r="A1433" s="6">
        <v>44532</v>
      </c>
      <c r="B1433" s="3">
        <v>49</v>
      </c>
      <c r="C1433" s="3" t="str">
        <f t="shared" si="330"/>
        <v>Senior</v>
      </c>
      <c r="D1433" s="4">
        <v>192184</v>
      </c>
      <c r="E1433" s="4">
        <f t="shared" si="331"/>
        <v>192184</v>
      </c>
      <c r="G1433" s="3">
        <f t="shared" si="332"/>
        <v>573.55555555555554</v>
      </c>
      <c r="H1433" s="3" t="str">
        <f t="shared" si="333"/>
        <v>Good</v>
      </c>
      <c r="I1433" s="5" t="s">
        <v>33</v>
      </c>
      <c r="J1433" s="2" t="str">
        <f t="shared" si="334"/>
        <v>Self-Employed</v>
      </c>
      <c r="K1433" s="2" t="str">
        <f t="shared" si="335"/>
        <v>Self-Employed</v>
      </c>
      <c r="L1433" s="2" t="str">
        <f t="shared" si="336"/>
        <v>Self-Employed</v>
      </c>
      <c r="M1433" s="5" t="s">
        <v>21</v>
      </c>
      <c r="N1433" s="2" t="str">
        <f t="shared" si="337"/>
        <v>Master</v>
      </c>
      <c r="O1433" s="2" t="str">
        <f t="shared" si="338"/>
        <v>Master</v>
      </c>
      <c r="P1433" s="4">
        <v>22791</v>
      </c>
      <c r="Q1433" s="4">
        <f t="shared" si="339"/>
        <v>22791</v>
      </c>
      <c r="R1433" s="18">
        <f t="shared" si="340"/>
        <v>0.11858947675144653</v>
      </c>
      <c r="S1433" s="18" t="str">
        <f t="shared" si="341"/>
        <v>Conservative Borrower</v>
      </c>
      <c r="T1433" s="3">
        <v>120</v>
      </c>
      <c r="U1433" s="3">
        <f t="shared" si="342"/>
        <v>120</v>
      </c>
      <c r="V1433" s="5" t="s">
        <v>26</v>
      </c>
      <c r="W1433" s="5" t="s">
        <v>27</v>
      </c>
      <c r="X1433" s="4">
        <v>480</v>
      </c>
      <c r="Y1433" s="18">
        <v>8.4641724000000002E-2</v>
      </c>
      <c r="Z1433" s="5" t="s">
        <v>28</v>
      </c>
      <c r="AA1433" s="3">
        <v>28</v>
      </c>
      <c r="AB1433" s="4">
        <v>873</v>
      </c>
      <c r="AC1433" s="4">
        <v>16015.333329999999</v>
      </c>
      <c r="AD1433" s="4" t="str">
        <f t="shared" si="343"/>
        <v>High Income</v>
      </c>
      <c r="AE1433" s="4">
        <v>4061</v>
      </c>
      <c r="AF1433" s="18">
        <v>0.28473514599999999</v>
      </c>
      <c r="AG1433" s="3">
        <v>1</v>
      </c>
      <c r="AH1433" s="3">
        <v>38.4</v>
      </c>
      <c r="AI1433" s="2" t="str">
        <f t="shared" si="344"/>
        <v>Low Risk</v>
      </c>
    </row>
    <row r="1434" spans="1:35" x14ac:dyDescent="0.25">
      <c r="A1434" s="6">
        <v>44533</v>
      </c>
      <c r="B1434" s="3">
        <v>50</v>
      </c>
      <c r="C1434" s="3" t="str">
        <f t="shared" si="330"/>
        <v>Senior</v>
      </c>
      <c r="D1434" s="4">
        <v>213434</v>
      </c>
      <c r="E1434" s="4">
        <f t="shared" si="331"/>
        <v>213434</v>
      </c>
      <c r="F1434" s="3">
        <v>621</v>
      </c>
      <c r="G1434" s="3">
        <f t="shared" si="332"/>
        <v>621</v>
      </c>
      <c r="H1434" s="3" t="str">
        <f t="shared" si="333"/>
        <v>Good</v>
      </c>
      <c r="I1434" s="5" t="s">
        <v>52</v>
      </c>
      <c r="J1434" s="2" t="str">
        <f t="shared" si="334"/>
        <v>EMPLOYED</v>
      </c>
      <c r="K1434" s="2" t="str">
        <f t="shared" si="335"/>
        <v>Employed</v>
      </c>
      <c r="L1434" s="2" t="str">
        <f t="shared" si="336"/>
        <v>Employed</v>
      </c>
      <c r="M1434" s="5" t="s">
        <v>41</v>
      </c>
      <c r="N1434" s="2" t="str">
        <f t="shared" si="337"/>
        <v>Doctorate</v>
      </c>
      <c r="O1434" s="2" t="str">
        <f t="shared" si="338"/>
        <v>Doctorate</v>
      </c>
      <c r="P1434" s="4">
        <v>21870</v>
      </c>
      <c r="Q1434" s="4">
        <f t="shared" si="339"/>
        <v>21870</v>
      </c>
      <c r="R1434" s="18">
        <f t="shared" si="340"/>
        <v>0.10246727325543259</v>
      </c>
      <c r="S1434" s="18" t="str">
        <f t="shared" si="341"/>
        <v>Conservative Borrower</v>
      </c>
      <c r="T1434" s="3">
        <v>84</v>
      </c>
      <c r="U1434" s="3">
        <f t="shared" si="342"/>
        <v>84</v>
      </c>
      <c r="V1434" s="5" t="s">
        <v>22</v>
      </c>
      <c r="W1434" s="5" t="s">
        <v>34</v>
      </c>
      <c r="X1434" s="4">
        <v>611</v>
      </c>
      <c r="Y1434" s="18">
        <v>0.31078149500000002</v>
      </c>
      <c r="Z1434" s="5" t="s">
        <v>34</v>
      </c>
      <c r="AA1434" s="3">
        <v>25</v>
      </c>
      <c r="AB1434" s="4">
        <v>3244</v>
      </c>
      <c r="AC1434" s="4">
        <v>17786.166669999999</v>
      </c>
      <c r="AD1434" s="4" t="str">
        <f t="shared" si="343"/>
        <v>High Income</v>
      </c>
      <c r="AE1434" s="4">
        <v>43019</v>
      </c>
      <c r="AF1434" s="18">
        <v>0.216572352</v>
      </c>
      <c r="AG1434" s="3">
        <v>1</v>
      </c>
      <c r="AH1434" s="3">
        <v>39.200000000000003</v>
      </c>
      <c r="AI1434" s="2" t="str">
        <f t="shared" si="344"/>
        <v>Low Risk</v>
      </c>
    </row>
    <row r="1435" spans="1:35" x14ac:dyDescent="0.25">
      <c r="A1435" s="6">
        <v>44534</v>
      </c>
      <c r="B1435" s="3">
        <v>33</v>
      </c>
      <c r="C1435" s="3" t="str">
        <f t="shared" si="330"/>
        <v>Mid</v>
      </c>
      <c r="D1435" s="4">
        <v>37557</v>
      </c>
      <c r="E1435" s="4">
        <f t="shared" si="331"/>
        <v>37557</v>
      </c>
      <c r="F1435" s="3">
        <v>543</v>
      </c>
      <c r="G1435" s="3">
        <f t="shared" si="332"/>
        <v>543</v>
      </c>
      <c r="H1435" s="3" t="str">
        <f t="shared" si="333"/>
        <v>Fair</v>
      </c>
      <c r="I1435" s="5" t="s">
        <v>20</v>
      </c>
      <c r="J1435" s="2" t="str">
        <f t="shared" si="334"/>
        <v>Employed</v>
      </c>
      <c r="K1435" s="2" t="str">
        <f t="shared" si="335"/>
        <v>Employed</v>
      </c>
      <c r="L1435" s="2" t="str">
        <f t="shared" si="336"/>
        <v>Employed</v>
      </c>
      <c r="M1435" s="5" t="s">
        <v>32</v>
      </c>
      <c r="N1435" s="2" t="str">
        <f t="shared" si="337"/>
        <v>High School</v>
      </c>
      <c r="O1435" s="2" t="str">
        <f t="shared" si="338"/>
        <v>High School</v>
      </c>
      <c r="P1435" s="4">
        <v>35508</v>
      </c>
      <c r="Q1435" s="4">
        <f t="shared" si="339"/>
        <v>35508</v>
      </c>
      <c r="R1435" s="18">
        <f t="shared" si="340"/>
        <v>0.94544292675133801</v>
      </c>
      <c r="S1435" s="18" t="str">
        <f t="shared" si="341"/>
        <v>Moderate Borrower</v>
      </c>
      <c r="T1435" s="3">
        <v>12</v>
      </c>
      <c r="U1435" s="3">
        <f t="shared" si="342"/>
        <v>12</v>
      </c>
      <c r="V1435" s="5" t="s">
        <v>22</v>
      </c>
      <c r="W1435" s="5" t="s">
        <v>27</v>
      </c>
      <c r="X1435" s="4">
        <v>184</v>
      </c>
      <c r="Y1435" s="18">
        <v>0.53419622700000002</v>
      </c>
      <c r="Z1435" s="5" t="s">
        <v>31</v>
      </c>
      <c r="AA1435" s="3">
        <v>13</v>
      </c>
      <c r="AB1435" s="4">
        <v>6450</v>
      </c>
      <c r="AC1435" s="4">
        <v>3129.75</v>
      </c>
      <c r="AD1435" s="4" t="str">
        <f t="shared" si="343"/>
        <v>Low Income</v>
      </c>
      <c r="AE1435" s="4">
        <v>80014</v>
      </c>
      <c r="AF1435" s="18">
        <v>0.25471882000000001</v>
      </c>
      <c r="AG1435" s="3">
        <v>0</v>
      </c>
      <c r="AH1435" s="3">
        <v>61</v>
      </c>
      <c r="AI1435" s="2" t="str">
        <f t="shared" si="344"/>
        <v>High Risk</v>
      </c>
    </row>
    <row r="1436" spans="1:35" x14ac:dyDescent="0.25">
      <c r="A1436" s="6">
        <v>44535</v>
      </c>
      <c r="B1436" s="3">
        <v>37</v>
      </c>
      <c r="C1436" s="3" t="str">
        <f t="shared" si="330"/>
        <v>Mid</v>
      </c>
      <c r="D1436" s="4">
        <v>23965</v>
      </c>
      <c r="E1436" s="4">
        <f t="shared" si="331"/>
        <v>23965</v>
      </c>
      <c r="F1436" s="3">
        <v>470</v>
      </c>
      <c r="G1436" s="3">
        <f t="shared" si="332"/>
        <v>470</v>
      </c>
      <c r="H1436" s="3" t="str">
        <f t="shared" si="333"/>
        <v>Fair</v>
      </c>
      <c r="I1436" s="5" t="s">
        <v>20</v>
      </c>
      <c r="J1436" s="2" t="str">
        <f t="shared" si="334"/>
        <v>Employed</v>
      </c>
      <c r="K1436" s="2" t="str">
        <f t="shared" si="335"/>
        <v>Employed</v>
      </c>
      <c r="L1436" s="2" t="str">
        <f t="shared" si="336"/>
        <v>Employed</v>
      </c>
      <c r="M1436" s="5" t="s">
        <v>32</v>
      </c>
      <c r="N1436" s="2" t="str">
        <f t="shared" si="337"/>
        <v>High School</v>
      </c>
      <c r="O1436" s="2" t="str">
        <f t="shared" si="338"/>
        <v>High School</v>
      </c>
      <c r="P1436" s="4">
        <v>36780</v>
      </c>
      <c r="Q1436" s="4">
        <f t="shared" si="339"/>
        <v>36780</v>
      </c>
      <c r="R1436" s="18">
        <f t="shared" si="340"/>
        <v>1.5347381598163989</v>
      </c>
      <c r="S1436" s="18" t="str">
        <f t="shared" si="341"/>
        <v>Aggressive Borrower</v>
      </c>
      <c r="T1436" s="3">
        <v>60</v>
      </c>
      <c r="U1436" s="3">
        <f t="shared" si="342"/>
        <v>60</v>
      </c>
      <c r="V1436" s="5" t="s">
        <v>22</v>
      </c>
      <c r="W1436" s="5" t="s">
        <v>30</v>
      </c>
      <c r="X1436" s="4">
        <v>617</v>
      </c>
      <c r="Y1436" s="18">
        <v>0.17775168699999999</v>
      </c>
      <c r="Z1436" s="5" t="s">
        <v>34</v>
      </c>
      <c r="AA1436" s="3">
        <v>25</v>
      </c>
      <c r="AB1436" s="4">
        <v>6171</v>
      </c>
      <c r="AC1436" s="4">
        <v>1997.083333</v>
      </c>
      <c r="AD1436" s="4" t="str">
        <f t="shared" si="343"/>
        <v>Low Income</v>
      </c>
      <c r="AE1436" s="4">
        <v>16315</v>
      </c>
      <c r="AF1436" s="18">
        <v>0.31430112599999999</v>
      </c>
      <c r="AG1436" s="3">
        <v>0</v>
      </c>
      <c r="AH1436" s="3">
        <v>53</v>
      </c>
      <c r="AI1436" s="2" t="str">
        <f t="shared" si="344"/>
        <v>Medium Risk</v>
      </c>
    </row>
    <row r="1437" spans="1:35" x14ac:dyDescent="0.25">
      <c r="A1437" s="6">
        <v>44536</v>
      </c>
      <c r="B1437" s="3">
        <v>43</v>
      </c>
      <c r="C1437" s="3" t="str">
        <f t="shared" si="330"/>
        <v>Senior</v>
      </c>
      <c r="D1437" s="4">
        <v>31525</v>
      </c>
      <c r="E1437" s="4">
        <f t="shared" si="331"/>
        <v>31525</v>
      </c>
      <c r="F1437" s="3">
        <v>552</v>
      </c>
      <c r="G1437" s="3">
        <f t="shared" si="332"/>
        <v>552</v>
      </c>
      <c r="H1437" s="3" t="str">
        <f t="shared" si="333"/>
        <v>Good</v>
      </c>
      <c r="I1437" s="5" t="s">
        <v>52</v>
      </c>
      <c r="J1437" s="2" t="str">
        <f t="shared" si="334"/>
        <v>EMPLOYED</v>
      </c>
      <c r="K1437" s="2" t="str">
        <f t="shared" si="335"/>
        <v>Employed</v>
      </c>
      <c r="L1437" s="2" t="str">
        <f t="shared" si="336"/>
        <v>Employed</v>
      </c>
      <c r="M1437" s="5" t="s">
        <v>29</v>
      </c>
      <c r="N1437" s="2" t="str">
        <f t="shared" si="337"/>
        <v>Bachelor</v>
      </c>
      <c r="O1437" s="2" t="str">
        <f t="shared" si="338"/>
        <v>Bachelor</v>
      </c>
      <c r="P1437" s="4">
        <v>20640</v>
      </c>
      <c r="Q1437" s="4">
        <f t="shared" si="339"/>
        <v>20640</v>
      </c>
      <c r="R1437" s="18">
        <f t="shared" si="340"/>
        <v>0.65471847739888978</v>
      </c>
      <c r="S1437" s="18" t="str">
        <f t="shared" si="341"/>
        <v>Moderate Borrower</v>
      </c>
      <c r="T1437" s="3">
        <v>36</v>
      </c>
      <c r="U1437" s="3">
        <f t="shared" si="342"/>
        <v>36</v>
      </c>
      <c r="V1437" s="5" t="s">
        <v>22</v>
      </c>
      <c r="W1437" s="5" t="s">
        <v>34</v>
      </c>
      <c r="X1437" s="4">
        <v>191</v>
      </c>
      <c r="Y1437" s="18">
        <v>6.4037185999999996E-2</v>
      </c>
      <c r="Z1437" s="5" t="s">
        <v>31</v>
      </c>
      <c r="AA1437" s="3">
        <v>15</v>
      </c>
      <c r="AB1437" s="4">
        <v>157</v>
      </c>
      <c r="AC1437" s="4">
        <v>2627.083333</v>
      </c>
      <c r="AD1437" s="4" t="str">
        <f t="shared" si="343"/>
        <v>Low Income</v>
      </c>
      <c r="AE1437" s="4">
        <v>131913</v>
      </c>
      <c r="AF1437" s="18">
        <v>0.1990278</v>
      </c>
      <c r="AG1437" s="3">
        <v>0</v>
      </c>
      <c r="AH1437" s="3">
        <v>47</v>
      </c>
      <c r="AI1437" s="2" t="str">
        <f t="shared" si="344"/>
        <v>Medium Risk</v>
      </c>
    </row>
    <row r="1438" spans="1:35" x14ac:dyDescent="0.25">
      <c r="A1438" s="6">
        <v>44537</v>
      </c>
      <c r="B1438" s="3">
        <v>37</v>
      </c>
      <c r="C1438" s="3" t="str">
        <f t="shared" si="330"/>
        <v>Mid</v>
      </c>
      <c r="D1438" s="4">
        <v>32858</v>
      </c>
      <c r="E1438" s="4">
        <f t="shared" si="331"/>
        <v>32858</v>
      </c>
      <c r="F1438" s="3">
        <v>603</v>
      </c>
      <c r="G1438" s="3">
        <f t="shared" si="332"/>
        <v>603</v>
      </c>
      <c r="H1438" s="3" t="str">
        <f t="shared" si="333"/>
        <v>Good</v>
      </c>
      <c r="I1438" s="5" t="s">
        <v>20</v>
      </c>
      <c r="J1438" s="2" t="str">
        <f t="shared" si="334"/>
        <v>Employed</v>
      </c>
      <c r="K1438" s="2" t="str">
        <f t="shared" si="335"/>
        <v>Employed</v>
      </c>
      <c r="L1438" s="2" t="str">
        <f t="shared" si="336"/>
        <v>Employed</v>
      </c>
      <c r="M1438" s="5" t="s">
        <v>32</v>
      </c>
      <c r="N1438" s="2" t="str">
        <f t="shared" si="337"/>
        <v>High School</v>
      </c>
      <c r="O1438" s="2" t="str">
        <f t="shared" si="338"/>
        <v>High School</v>
      </c>
      <c r="P1438" s="4">
        <v>17245</v>
      </c>
      <c r="Q1438" s="4">
        <f t="shared" si="339"/>
        <v>17245</v>
      </c>
      <c r="R1438" s="18">
        <f t="shared" si="340"/>
        <v>0.52483413476170182</v>
      </c>
      <c r="S1438" s="18" t="str">
        <f t="shared" si="341"/>
        <v>Moderate Borrower</v>
      </c>
      <c r="T1438" s="3">
        <v>60</v>
      </c>
      <c r="U1438" s="3">
        <f t="shared" si="342"/>
        <v>60</v>
      </c>
      <c r="V1438" s="5" t="s">
        <v>26</v>
      </c>
      <c r="W1438" s="5" t="s">
        <v>27</v>
      </c>
      <c r="X1438" s="4">
        <v>322</v>
      </c>
      <c r="Y1438" s="18">
        <v>0.34641284700000002</v>
      </c>
      <c r="Z1438" s="5" t="s">
        <v>24</v>
      </c>
      <c r="AA1438" s="3">
        <v>21</v>
      </c>
      <c r="AB1438" s="4">
        <v>2779</v>
      </c>
      <c r="AC1438" s="4">
        <v>2738.166667</v>
      </c>
      <c r="AD1438" s="4" t="str">
        <f t="shared" si="343"/>
        <v>Low Income</v>
      </c>
      <c r="AE1438" s="4">
        <v>98689</v>
      </c>
      <c r="AF1438" s="18">
        <v>0.23019668500000001</v>
      </c>
      <c r="AG1438" s="3">
        <v>0</v>
      </c>
      <c r="AH1438" s="3">
        <v>51</v>
      </c>
      <c r="AI1438" s="2" t="str">
        <f t="shared" si="344"/>
        <v>Medium Risk</v>
      </c>
    </row>
    <row r="1439" spans="1:35" x14ac:dyDescent="0.25">
      <c r="A1439" s="6">
        <v>44538</v>
      </c>
      <c r="B1439" s="3">
        <v>59</v>
      </c>
      <c r="C1439" s="3" t="str">
        <f t="shared" si="330"/>
        <v>Senior</v>
      </c>
      <c r="D1439" s="4">
        <v>101478</v>
      </c>
      <c r="E1439" s="4">
        <f t="shared" si="331"/>
        <v>101478</v>
      </c>
      <c r="F1439" s="3">
        <v>601</v>
      </c>
      <c r="G1439" s="3">
        <f t="shared" si="332"/>
        <v>601</v>
      </c>
      <c r="H1439" s="3" t="str">
        <f t="shared" si="333"/>
        <v>Good</v>
      </c>
      <c r="I1439" s="5" t="s">
        <v>20</v>
      </c>
      <c r="J1439" s="2" t="str">
        <f t="shared" si="334"/>
        <v>Employed</v>
      </c>
      <c r="K1439" s="2" t="str">
        <f t="shared" si="335"/>
        <v>Employed</v>
      </c>
      <c r="L1439" s="2" t="str">
        <f t="shared" si="336"/>
        <v>Employed</v>
      </c>
      <c r="M1439" s="5" t="s">
        <v>32</v>
      </c>
      <c r="N1439" s="2" t="str">
        <f t="shared" si="337"/>
        <v>High School</v>
      </c>
      <c r="O1439" s="2" t="str">
        <f t="shared" si="338"/>
        <v>High School</v>
      </c>
      <c r="P1439" s="4">
        <v>11687</v>
      </c>
      <c r="Q1439" s="4">
        <f t="shared" si="339"/>
        <v>11687</v>
      </c>
      <c r="R1439" s="18">
        <f t="shared" si="340"/>
        <v>0.11516781962592877</v>
      </c>
      <c r="S1439" s="18" t="str">
        <f t="shared" si="341"/>
        <v>Conservative Borrower</v>
      </c>
      <c r="T1439" s="3">
        <v>36</v>
      </c>
      <c r="U1439" s="3">
        <f t="shared" si="342"/>
        <v>36</v>
      </c>
      <c r="V1439" s="5" t="s">
        <v>22</v>
      </c>
      <c r="W1439" s="5" t="s">
        <v>27</v>
      </c>
      <c r="X1439" s="4">
        <v>650</v>
      </c>
      <c r="Y1439" s="18">
        <v>0.12967875700000001</v>
      </c>
      <c r="Z1439" s="5" t="s">
        <v>28</v>
      </c>
      <c r="AA1439" s="3">
        <v>28</v>
      </c>
      <c r="AB1439" s="4">
        <v>893</v>
      </c>
      <c r="AC1439" s="4">
        <v>8456.5</v>
      </c>
      <c r="AD1439" s="4" t="str">
        <f t="shared" si="343"/>
        <v>Medium Income</v>
      </c>
      <c r="AE1439" s="4">
        <v>8718</v>
      </c>
      <c r="AF1439" s="18">
        <v>0.18102833199999999</v>
      </c>
      <c r="AG1439" s="3">
        <v>0</v>
      </c>
      <c r="AH1439" s="3">
        <v>59</v>
      </c>
      <c r="AI1439" s="2" t="str">
        <f t="shared" si="344"/>
        <v>High Risk</v>
      </c>
    </row>
    <row r="1440" spans="1:35" x14ac:dyDescent="0.25">
      <c r="A1440" s="6">
        <v>44539</v>
      </c>
      <c r="B1440" s="3">
        <v>45</v>
      </c>
      <c r="C1440" s="3" t="str">
        <f t="shared" si="330"/>
        <v>Senior</v>
      </c>
      <c r="D1440" s="4">
        <v>15000</v>
      </c>
      <c r="E1440" s="4">
        <f t="shared" si="331"/>
        <v>15000</v>
      </c>
      <c r="F1440" s="3">
        <v>648</v>
      </c>
      <c r="G1440" s="3">
        <f t="shared" si="332"/>
        <v>648</v>
      </c>
      <c r="H1440" s="3" t="str">
        <f t="shared" si="333"/>
        <v>Good</v>
      </c>
      <c r="I1440" s="5" t="s">
        <v>33</v>
      </c>
      <c r="J1440" s="2" t="str">
        <f t="shared" si="334"/>
        <v>Self-Employed</v>
      </c>
      <c r="K1440" s="2" t="str">
        <f t="shared" si="335"/>
        <v>Self-Employed</v>
      </c>
      <c r="L1440" s="2" t="str">
        <f t="shared" si="336"/>
        <v>Self-Employed</v>
      </c>
      <c r="M1440" s="5" t="s">
        <v>21</v>
      </c>
      <c r="N1440" s="2" t="str">
        <f t="shared" si="337"/>
        <v>Master</v>
      </c>
      <c r="O1440" s="2" t="str">
        <f t="shared" si="338"/>
        <v>Master</v>
      </c>
      <c r="P1440" s="4">
        <v>19811</v>
      </c>
      <c r="Q1440" s="4">
        <f t="shared" si="339"/>
        <v>19811</v>
      </c>
      <c r="R1440" s="18">
        <f t="shared" si="340"/>
        <v>1.3207333333333333</v>
      </c>
      <c r="S1440" s="18" t="str">
        <f t="shared" si="341"/>
        <v>Aggressive Borrower</v>
      </c>
      <c r="T1440" s="3">
        <v>72</v>
      </c>
      <c r="U1440" s="3">
        <f t="shared" si="342"/>
        <v>72</v>
      </c>
      <c r="V1440" s="5" t="s">
        <v>22</v>
      </c>
      <c r="W1440" s="5" t="s">
        <v>34</v>
      </c>
      <c r="X1440" s="4">
        <v>161</v>
      </c>
      <c r="Y1440" s="18">
        <v>4.7626305000000001E-2</v>
      </c>
      <c r="Z1440" s="5" t="s">
        <v>24</v>
      </c>
      <c r="AA1440" s="3">
        <v>23</v>
      </c>
      <c r="AB1440" s="4">
        <v>1991</v>
      </c>
      <c r="AC1440" s="4">
        <v>1250</v>
      </c>
      <c r="AD1440" s="4" t="str">
        <f t="shared" si="343"/>
        <v>Low Income</v>
      </c>
      <c r="AE1440" s="4">
        <v>7559</v>
      </c>
      <c r="AF1440" s="18">
        <v>0.18859274600000001</v>
      </c>
      <c r="AG1440" s="3">
        <v>0</v>
      </c>
      <c r="AH1440" s="3">
        <v>52</v>
      </c>
      <c r="AI1440" s="2" t="str">
        <f t="shared" si="344"/>
        <v>Medium Risk</v>
      </c>
    </row>
    <row r="1441" spans="1:35" x14ac:dyDescent="0.25">
      <c r="A1441" s="6">
        <v>44540</v>
      </c>
      <c r="B1441" s="3">
        <v>48</v>
      </c>
      <c r="C1441" s="3" t="str">
        <f t="shared" si="330"/>
        <v>Senior</v>
      </c>
      <c r="D1441" s="4">
        <v>192918</v>
      </c>
      <c r="E1441" s="4">
        <f t="shared" si="331"/>
        <v>192918</v>
      </c>
      <c r="F1441" s="3">
        <v>631</v>
      </c>
      <c r="G1441" s="3">
        <f t="shared" si="332"/>
        <v>631</v>
      </c>
      <c r="H1441" s="3" t="str">
        <f t="shared" si="333"/>
        <v>Good</v>
      </c>
      <c r="I1441" s="5" t="s">
        <v>20</v>
      </c>
      <c r="J1441" s="2" t="str">
        <f t="shared" si="334"/>
        <v>Employed</v>
      </c>
      <c r="K1441" s="2" t="str">
        <f t="shared" si="335"/>
        <v>Employed</v>
      </c>
      <c r="L1441" s="2" t="str">
        <f t="shared" si="336"/>
        <v>Employed</v>
      </c>
      <c r="M1441" s="5" t="s">
        <v>21</v>
      </c>
      <c r="N1441" s="2" t="str">
        <f t="shared" si="337"/>
        <v>Master</v>
      </c>
      <c r="O1441" s="2" t="str">
        <f t="shared" si="338"/>
        <v>Master</v>
      </c>
      <c r="P1441" s="4">
        <v>16125</v>
      </c>
      <c r="Q1441" s="4">
        <f t="shared" si="339"/>
        <v>16125</v>
      </c>
      <c r="R1441" s="18">
        <f t="shared" si="340"/>
        <v>8.358473548346966E-2</v>
      </c>
      <c r="S1441" s="18" t="str">
        <f t="shared" si="341"/>
        <v>Conservative Borrower</v>
      </c>
      <c r="T1441" s="3">
        <v>60</v>
      </c>
      <c r="U1441" s="3">
        <f t="shared" si="342"/>
        <v>60</v>
      </c>
      <c r="V1441" s="5" t="s">
        <v>35</v>
      </c>
      <c r="W1441" s="5" t="s">
        <v>23</v>
      </c>
      <c r="X1441" s="4">
        <v>454</v>
      </c>
      <c r="Y1441" s="18">
        <v>0.53327271799999998</v>
      </c>
      <c r="Z1441" s="5" t="s">
        <v>38</v>
      </c>
      <c r="AA1441" s="3">
        <v>27</v>
      </c>
      <c r="AB1441" s="4">
        <v>502</v>
      </c>
      <c r="AC1441" s="4">
        <v>16076.5</v>
      </c>
      <c r="AD1441" s="4" t="str">
        <f t="shared" si="343"/>
        <v>High Income</v>
      </c>
      <c r="AE1441" s="4">
        <v>56598</v>
      </c>
      <c r="AF1441" s="18">
        <v>0.204196986</v>
      </c>
      <c r="AG1441" s="3">
        <v>1</v>
      </c>
      <c r="AH1441" s="3">
        <v>40.799999999999997</v>
      </c>
      <c r="AI1441" s="2" t="str">
        <f t="shared" si="344"/>
        <v>Medium Risk</v>
      </c>
    </row>
    <row r="1442" spans="1:35" x14ac:dyDescent="0.25">
      <c r="A1442" s="6">
        <v>44541</v>
      </c>
      <c r="B1442" s="3">
        <v>47</v>
      </c>
      <c r="C1442" s="3" t="str">
        <f t="shared" si="330"/>
        <v>Senior</v>
      </c>
      <c r="D1442" s="4">
        <v>55662</v>
      </c>
      <c r="E1442" s="4">
        <f t="shared" si="331"/>
        <v>55662</v>
      </c>
      <c r="F1442" s="3">
        <v>650</v>
      </c>
      <c r="G1442" s="3">
        <f t="shared" si="332"/>
        <v>650</v>
      </c>
      <c r="H1442" s="3" t="str">
        <f t="shared" si="333"/>
        <v>Excellent</v>
      </c>
      <c r="I1442" s="5" t="s">
        <v>20</v>
      </c>
      <c r="J1442" s="2" t="str">
        <f t="shared" si="334"/>
        <v>Employed</v>
      </c>
      <c r="K1442" s="2" t="str">
        <f t="shared" si="335"/>
        <v>Employed</v>
      </c>
      <c r="L1442" s="2" t="str">
        <f t="shared" si="336"/>
        <v>Employed</v>
      </c>
      <c r="M1442" s="5" t="s">
        <v>21</v>
      </c>
      <c r="N1442" s="2" t="str">
        <f t="shared" si="337"/>
        <v>Master</v>
      </c>
      <c r="O1442" s="2" t="str">
        <f t="shared" si="338"/>
        <v>Master</v>
      </c>
      <c r="P1442" s="4">
        <v>45344</v>
      </c>
      <c r="Q1442" s="4">
        <f t="shared" si="339"/>
        <v>45344</v>
      </c>
      <c r="R1442" s="18">
        <f t="shared" si="340"/>
        <v>0.8146311666846322</v>
      </c>
      <c r="S1442" s="18" t="str">
        <f t="shared" si="341"/>
        <v>Moderate Borrower</v>
      </c>
      <c r="T1442" s="3">
        <v>12</v>
      </c>
      <c r="U1442" s="3">
        <f t="shared" si="342"/>
        <v>12</v>
      </c>
      <c r="V1442" s="5" t="s">
        <v>22</v>
      </c>
      <c r="W1442" s="5" t="s">
        <v>30</v>
      </c>
      <c r="X1442" s="4">
        <v>241</v>
      </c>
      <c r="Y1442" s="18">
        <v>0.251133037</v>
      </c>
      <c r="Z1442" s="5" t="s">
        <v>28</v>
      </c>
      <c r="AA1442" s="3">
        <v>19</v>
      </c>
      <c r="AB1442" s="4">
        <v>3139</v>
      </c>
      <c r="AC1442" s="4">
        <v>4638.5</v>
      </c>
      <c r="AD1442" s="4" t="str">
        <f t="shared" si="343"/>
        <v>Low Income</v>
      </c>
      <c r="AE1442" s="4">
        <v>169674</v>
      </c>
      <c r="AF1442" s="18">
        <v>0.16742548700000001</v>
      </c>
      <c r="AG1442" s="3">
        <v>0</v>
      </c>
      <c r="AH1442" s="3">
        <v>42</v>
      </c>
      <c r="AI1442" s="2" t="str">
        <f t="shared" si="344"/>
        <v>Medium Risk</v>
      </c>
    </row>
    <row r="1443" spans="1:35" x14ac:dyDescent="0.25">
      <c r="A1443" s="6">
        <v>44542</v>
      </c>
      <c r="B1443" s="3">
        <v>54</v>
      </c>
      <c r="C1443" s="3" t="str">
        <f t="shared" si="330"/>
        <v>Senior</v>
      </c>
      <c r="D1443" s="4">
        <v>91484</v>
      </c>
      <c r="E1443" s="4">
        <f t="shared" si="331"/>
        <v>91484</v>
      </c>
      <c r="F1443" s="3">
        <v>567</v>
      </c>
      <c r="G1443" s="3">
        <f t="shared" si="332"/>
        <v>567</v>
      </c>
      <c r="H1443" s="3" t="str">
        <f t="shared" si="333"/>
        <v>Good</v>
      </c>
      <c r="I1443" s="5" t="s">
        <v>20</v>
      </c>
      <c r="J1443" s="2" t="str">
        <f t="shared" si="334"/>
        <v>Employed</v>
      </c>
      <c r="K1443" s="2" t="str">
        <f t="shared" si="335"/>
        <v>Employed</v>
      </c>
      <c r="L1443" s="2" t="str">
        <f t="shared" si="336"/>
        <v>Employed</v>
      </c>
      <c r="M1443" s="5" t="s">
        <v>25</v>
      </c>
      <c r="N1443" s="2" t="str">
        <f t="shared" si="337"/>
        <v>Associate</v>
      </c>
      <c r="O1443" s="2" t="str">
        <f t="shared" si="338"/>
        <v>Associate</v>
      </c>
      <c r="P1443" s="4">
        <v>13365</v>
      </c>
      <c r="Q1443" s="4">
        <f t="shared" si="339"/>
        <v>13365</v>
      </c>
      <c r="R1443" s="18">
        <f t="shared" si="340"/>
        <v>0.14609111975864633</v>
      </c>
      <c r="S1443" s="18" t="str">
        <f t="shared" si="341"/>
        <v>Conservative Borrower</v>
      </c>
      <c r="T1443" s="3">
        <v>48</v>
      </c>
      <c r="U1443" s="3">
        <f t="shared" si="342"/>
        <v>48</v>
      </c>
      <c r="V1443" s="5" t="s">
        <v>22</v>
      </c>
      <c r="W1443" s="5" t="s">
        <v>23</v>
      </c>
      <c r="X1443" s="4">
        <v>181</v>
      </c>
      <c r="Y1443" s="18">
        <v>0.17837987999999999</v>
      </c>
      <c r="Z1443" s="5" t="s">
        <v>24</v>
      </c>
      <c r="AA1443" s="3">
        <v>29</v>
      </c>
      <c r="AB1443" s="4">
        <v>1431</v>
      </c>
      <c r="AC1443" s="4">
        <v>7623.6666670000004</v>
      </c>
      <c r="AD1443" s="4" t="str">
        <f t="shared" si="343"/>
        <v>Medium Income</v>
      </c>
      <c r="AE1443" s="4">
        <v>539870</v>
      </c>
      <c r="AF1443" s="18">
        <v>0.21888324000000001</v>
      </c>
      <c r="AG1443" s="3">
        <v>1</v>
      </c>
      <c r="AH1443" s="3">
        <v>32.799999999999997</v>
      </c>
      <c r="AI1443" s="2" t="str">
        <f t="shared" si="344"/>
        <v>Low Risk</v>
      </c>
    </row>
    <row r="1444" spans="1:35" x14ac:dyDescent="0.25">
      <c r="A1444" s="6">
        <v>44543</v>
      </c>
      <c r="B1444" s="3">
        <v>42</v>
      </c>
      <c r="C1444" s="3" t="str">
        <f t="shared" si="330"/>
        <v>Senior</v>
      </c>
      <c r="D1444" s="4">
        <v>22528</v>
      </c>
      <c r="E1444" s="4">
        <f t="shared" si="331"/>
        <v>22528</v>
      </c>
      <c r="F1444" s="3">
        <v>550</v>
      </c>
      <c r="G1444" s="3">
        <f t="shared" si="332"/>
        <v>550</v>
      </c>
      <c r="H1444" s="3" t="str">
        <f t="shared" si="333"/>
        <v>Good</v>
      </c>
      <c r="I1444" s="5" t="s">
        <v>20</v>
      </c>
      <c r="J1444" s="2" t="str">
        <f t="shared" si="334"/>
        <v>Employed</v>
      </c>
      <c r="K1444" s="2" t="str">
        <f t="shared" si="335"/>
        <v>Employed</v>
      </c>
      <c r="L1444" s="2" t="str">
        <f t="shared" si="336"/>
        <v>Employed</v>
      </c>
      <c r="M1444" s="5" t="s">
        <v>29</v>
      </c>
      <c r="N1444" s="2" t="str">
        <f t="shared" si="337"/>
        <v>Bachelor</v>
      </c>
      <c r="O1444" s="2" t="str">
        <f t="shared" si="338"/>
        <v>Bachelor</v>
      </c>
      <c r="P1444" s="4">
        <v>65027</v>
      </c>
      <c r="Q1444" s="4">
        <f t="shared" si="339"/>
        <v>65027</v>
      </c>
      <c r="R1444" s="18">
        <f t="shared" si="340"/>
        <v>2.8864968039772729</v>
      </c>
      <c r="S1444" s="18" t="str">
        <f t="shared" si="341"/>
        <v>Aggressive Borrower</v>
      </c>
      <c r="T1444" s="3">
        <v>36</v>
      </c>
      <c r="U1444" s="3">
        <f t="shared" si="342"/>
        <v>36</v>
      </c>
      <c r="V1444" s="5" t="s">
        <v>26</v>
      </c>
      <c r="W1444" s="5" t="s">
        <v>30</v>
      </c>
      <c r="X1444" s="4">
        <v>270</v>
      </c>
      <c r="Y1444" s="18">
        <v>0.10044657</v>
      </c>
      <c r="Z1444" s="5" t="s">
        <v>24</v>
      </c>
      <c r="AA1444" s="3">
        <v>20</v>
      </c>
      <c r="AB1444" s="4">
        <v>1178</v>
      </c>
      <c r="AC1444" s="4">
        <v>1877.333333</v>
      </c>
      <c r="AD1444" s="4" t="str">
        <f t="shared" si="343"/>
        <v>Low Income</v>
      </c>
      <c r="AE1444" s="4">
        <v>4510</v>
      </c>
      <c r="AF1444" s="18">
        <v>0.28140934099999998</v>
      </c>
      <c r="AG1444" s="3">
        <v>0</v>
      </c>
      <c r="AH1444" s="3">
        <v>53</v>
      </c>
      <c r="AI1444" s="2" t="str">
        <f t="shared" si="344"/>
        <v>Medium Risk</v>
      </c>
    </row>
    <row r="1445" spans="1:35" x14ac:dyDescent="0.25">
      <c r="A1445" s="6">
        <v>44544</v>
      </c>
      <c r="B1445" s="3">
        <v>24</v>
      </c>
      <c r="C1445" s="3" t="str">
        <f t="shared" si="330"/>
        <v>Young</v>
      </c>
      <c r="D1445" s="4">
        <v>62081</v>
      </c>
      <c r="E1445" s="4">
        <f t="shared" si="331"/>
        <v>62081</v>
      </c>
      <c r="F1445" s="3">
        <v>581</v>
      </c>
      <c r="G1445" s="3">
        <f t="shared" si="332"/>
        <v>581</v>
      </c>
      <c r="H1445" s="3" t="str">
        <f t="shared" si="333"/>
        <v>Good</v>
      </c>
      <c r="I1445" s="5" t="s">
        <v>20</v>
      </c>
      <c r="J1445" s="2" t="str">
        <f t="shared" si="334"/>
        <v>Employed</v>
      </c>
      <c r="K1445" s="2" t="str">
        <f t="shared" si="335"/>
        <v>Employed</v>
      </c>
      <c r="L1445" s="2" t="str">
        <f t="shared" si="336"/>
        <v>Employed</v>
      </c>
      <c r="M1445" s="5" t="s">
        <v>29</v>
      </c>
      <c r="N1445" s="2" t="str">
        <f t="shared" si="337"/>
        <v>Bachelor</v>
      </c>
      <c r="O1445" s="2" t="str">
        <f t="shared" si="338"/>
        <v>Bachelor</v>
      </c>
      <c r="Q1445" s="4">
        <f t="shared" si="339"/>
        <v>24176.975155279502</v>
      </c>
      <c r="R1445" s="18">
        <f t="shared" si="340"/>
        <v>0.38944242449830868</v>
      </c>
      <c r="S1445" s="18" t="str">
        <f t="shared" si="341"/>
        <v>Conservative Borrower</v>
      </c>
      <c r="T1445" s="3">
        <v>24</v>
      </c>
      <c r="U1445" s="3">
        <f t="shared" si="342"/>
        <v>24</v>
      </c>
      <c r="V1445" s="5" t="s">
        <v>22</v>
      </c>
      <c r="W1445" s="5" t="s">
        <v>30</v>
      </c>
      <c r="X1445" s="4">
        <v>294</v>
      </c>
      <c r="Y1445" s="18">
        <v>5.5842889999999999E-2</v>
      </c>
      <c r="Z1445" s="5" t="s">
        <v>38</v>
      </c>
      <c r="AA1445" s="3">
        <v>24</v>
      </c>
      <c r="AB1445" s="4">
        <v>796</v>
      </c>
      <c r="AC1445" s="4">
        <v>5173.4166670000004</v>
      </c>
      <c r="AD1445" s="4" t="str">
        <f t="shared" si="343"/>
        <v>Medium Income</v>
      </c>
      <c r="AE1445" s="4">
        <v>10800</v>
      </c>
      <c r="AF1445" s="18">
        <v>0.202966698</v>
      </c>
      <c r="AG1445" s="3">
        <v>0</v>
      </c>
      <c r="AH1445" s="3">
        <v>61</v>
      </c>
      <c r="AI1445" s="2" t="str">
        <f t="shared" si="344"/>
        <v>High Risk</v>
      </c>
    </row>
    <row r="1446" spans="1:35" x14ac:dyDescent="0.25">
      <c r="A1446" s="6">
        <v>44545</v>
      </c>
      <c r="B1446" s="3">
        <v>44</v>
      </c>
      <c r="C1446" s="3" t="str">
        <f t="shared" si="330"/>
        <v>Senior</v>
      </c>
      <c r="D1446" s="4">
        <v>47454</v>
      </c>
      <c r="E1446" s="4">
        <f t="shared" si="331"/>
        <v>47454</v>
      </c>
      <c r="F1446" s="3">
        <v>509</v>
      </c>
      <c r="G1446" s="3">
        <f t="shared" si="332"/>
        <v>509</v>
      </c>
      <c r="H1446" s="3" t="str">
        <f t="shared" si="333"/>
        <v>Fair</v>
      </c>
      <c r="I1446" s="5" t="s">
        <v>20</v>
      </c>
      <c r="J1446" s="2" t="str">
        <f t="shared" si="334"/>
        <v>Employed</v>
      </c>
      <c r="K1446" s="2" t="str">
        <f t="shared" si="335"/>
        <v>Employed</v>
      </c>
      <c r="L1446" s="2" t="str">
        <f t="shared" si="336"/>
        <v>Employed</v>
      </c>
      <c r="M1446" s="5" t="s">
        <v>32</v>
      </c>
      <c r="N1446" s="2" t="str">
        <f t="shared" si="337"/>
        <v>High School</v>
      </c>
      <c r="O1446" s="2" t="str">
        <f t="shared" si="338"/>
        <v>High School</v>
      </c>
      <c r="P1446" s="4">
        <v>31897</v>
      </c>
      <c r="Q1446" s="4">
        <f t="shared" si="339"/>
        <v>31897</v>
      </c>
      <c r="R1446" s="18">
        <f t="shared" si="340"/>
        <v>0.67216672988578408</v>
      </c>
      <c r="S1446" s="18" t="str">
        <f t="shared" si="341"/>
        <v>Moderate Borrower</v>
      </c>
      <c r="T1446" s="3">
        <v>36</v>
      </c>
      <c r="U1446" s="3">
        <f t="shared" si="342"/>
        <v>36</v>
      </c>
      <c r="V1446" s="5" t="s">
        <v>26</v>
      </c>
      <c r="W1446" s="5" t="s">
        <v>27</v>
      </c>
      <c r="X1446" s="4">
        <v>253</v>
      </c>
      <c r="Y1446" s="18">
        <v>0.26919951399999997</v>
      </c>
      <c r="Z1446" s="5" t="s">
        <v>28</v>
      </c>
      <c r="AA1446" s="3">
        <v>23</v>
      </c>
      <c r="AB1446" s="4">
        <v>2056</v>
      </c>
      <c r="AC1446" s="4">
        <v>3954.5</v>
      </c>
      <c r="AD1446" s="4" t="str">
        <f t="shared" si="343"/>
        <v>Low Income</v>
      </c>
      <c r="AE1446" s="4">
        <v>90701</v>
      </c>
      <c r="AF1446" s="18">
        <v>0.25114772899999999</v>
      </c>
      <c r="AG1446" s="3">
        <v>0</v>
      </c>
      <c r="AH1446" s="3">
        <v>57</v>
      </c>
      <c r="AI1446" s="2" t="str">
        <f t="shared" si="344"/>
        <v>High Risk</v>
      </c>
    </row>
    <row r="1447" spans="1:35" x14ac:dyDescent="0.25">
      <c r="A1447" s="6">
        <v>44546</v>
      </c>
      <c r="B1447" s="3">
        <v>32</v>
      </c>
      <c r="C1447" s="3" t="str">
        <f t="shared" si="330"/>
        <v>Mid</v>
      </c>
      <c r="D1447" s="4">
        <v>61196</v>
      </c>
      <c r="E1447" s="4">
        <f t="shared" si="331"/>
        <v>61196</v>
      </c>
      <c r="F1447" s="3">
        <v>509</v>
      </c>
      <c r="G1447" s="3">
        <f t="shared" si="332"/>
        <v>509</v>
      </c>
      <c r="H1447" s="3" t="str">
        <f t="shared" si="333"/>
        <v>Fair</v>
      </c>
      <c r="I1447" s="5" t="s">
        <v>20</v>
      </c>
      <c r="J1447" s="2" t="str">
        <f t="shared" si="334"/>
        <v>Employed</v>
      </c>
      <c r="K1447" s="2" t="str">
        <f t="shared" si="335"/>
        <v>Employed</v>
      </c>
      <c r="L1447" s="2" t="str">
        <f t="shared" si="336"/>
        <v>Employed</v>
      </c>
      <c r="M1447" s="5" t="s">
        <v>21</v>
      </c>
      <c r="N1447" s="2" t="str">
        <f t="shared" si="337"/>
        <v>Master</v>
      </c>
      <c r="O1447" s="2" t="str">
        <f t="shared" si="338"/>
        <v>Master</v>
      </c>
      <c r="P1447" s="4">
        <v>18144</v>
      </c>
      <c r="Q1447" s="4">
        <f t="shared" si="339"/>
        <v>18144</v>
      </c>
      <c r="R1447" s="18">
        <f t="shared" si="340"/>
        <v>0.29648996666448785</v>
      </c>
      <c r="S1447" s="18" t="str">
        <f t="shared" si="341"/>
        <v>Conservative Borrower</v>
      </c>
      <c r="T1447" s="3">
        <v>60</v>
      </c>
      <c r="U1447" s="3">
        <f t="shared" si="342"/>
        <v>60</v>
      </c>
      <c r="V1447" s="5" t="s">
        <v>22</v>
      </c>
      <c r="W1447" s="5" t="s">
        <v>27</v>
      </c>
      <c r="X1447" s="4">
        <v>350</v>
      </c>
      <c r="Y1447" s="18">
        <v>0.20786028000000001</v>
      </c>
      <c r="Z1447" s="5" t="s">
        <v>24</v>
      </c>
      <c r="AA1447" s="3">
        <v>15</v>
      </c>
      <c r="AB1447" s="4">
        <v>8837</v>
      </c>
      <c r="AC1447" s="4">
        <v>5099.6666670000004</v>
      </c>
      <c r="AD1447" s="4" t="str">
        <f t="shared" si="343"/>
        <v>Medium Income</v>
      </c>
      <c r="AE1447" s="4">
        <v>59836</v>
      </c>
      <c r="AF1447" s="18">
        <v>0.27200838700000002</v>
      </c>
      <c r="AG1447" s="3">
        <v>0</v>
      </c>
      <c r="AH1447" s="3">
        <v>51</v>
      </c>
      <c r="AI1447" s="2" t="str">
        <f t="shared" si="344"/>
        <v>Medium Risk</v>
      </c>
    </row>
    <row r="1448" spans="1:35" x14ac:dyDescent="0.25">
      <c r="A1448" s="6">
        <v>44547</v>
      </c>
      <c r="B1448" s="3">
        <v>33</v>
      </c>
      <c r="C1448" s="3" t="str">
        <f t="shared" si="330"/>
        <v>Mid</v>
      </c>
      <c r="D1448" s="4">
        <v>24355</v>
      </c>
      <c r="E1448" s="4">
        <f t="shared" si="331"/>
        <v>24355</v>
      </c>
      <c r="F1448" s="3">
        <v>480</v>
      </c>
      <c r="G1448" s="3">
        <f t="shared" si="332"/>
        <v>480</v>
      </c>
      <c r="H1448" s="3" t="str">
        <f t="shared" si="333"/>
        <v>Fair</v>
      </c>
      <c r="I1448" s="5" t="s">
        <v>33</v>
      </c>
      <c r="J1448" s="2" t="str">
        <f t="shared" si="334"/>
        <v>Self-Employed</v>
      </c>
      <c r="K1448" s="2" t="str">
        <f t="shared" si="335"/>
        <v>Self-Employed</v>
      </c>
      <c r="L1448" s="2" t="str">
        <f t="shared" si="336"/>
        <v>Self-Employed</v>
      </c>
      <c r="M1448" s="5" t="s">
        <v>32</v>
      </c>
      <c r="N1448" s="2" t="str">
        <f t="shared" si="337"/>
        <v>High School</v>
      </c>
      <c r="O1448" s="2" t="str">
        <f t="shared" si="338"/>
        <v>High School</v>
      </c>
      <c r="P1448" s="4">
        <v>41994</v>
      </c>
      <c r="Q1448" s="4">
        <f t="shared" si="339"/>
        <v>41994</v>
      </c>
      <c r="R1448" s="18">
        <f t="shared" si="340"/>
        <v>1.7242455347977828</v>
      </c>
      <c r="S1448" s="18" t="str">
        <f t="shared" si="341"/>
        <v>Aggressive Borrower</v>
      </c>
      <c r="T1448" s="3">
        <v>36</v>
      </c>
      <c r="U1448" s="3">
        <f t="shared" si="342"/>
        <v>36</v>
      </c>
      <c r="V1448" s="5" t="s">
        <v>22</v>
      </c>
      <c r="W1448" s="5" t="s">
        <v>23</v>
      </c>
      <c r="X1448" s="4">
        <v>160</v>
      </c>
      <c r="Y1448" s="18">
        <v>9.1062400000000002E-2</v>
      </c>
      <c r="Z1448" s="5" t="s">
        <v>24</v>
      </c>
      <c r="AA1448" s="3">
        <v>33</v>
      </c>
      <c r="AB1448" s="4">
        <v>4931</v>
      </c>
      <c r="AC1448" s="4">
        <v>2029.583333</v>
      </c>
      <c r="AD1448" s="4" t="str">
        <f t="shared" si="343"/>
        <v>Low Income</v>
      </c>
      <c r="AE1448" s="4">
        <v>52153</v>
      </c>
      <c r="AF1448" s="18">
        <v>0.25020747399999999</v>
      </c>
      <c r="AG1448" s="3">
        <v>0</v>
      </c>
      <c r="AH1448" s="3">
        <v>56</v>
      </c>
      <c r="AI1448" s="2" t="str">
        <f t="shared" si="344"/>
        <v>High Risk</v>
      </c>
    </row>
    <row r="1449" spans="1:35" x14ac:dyDescent="0.25">
      <c r="A1449" s="6">
        <v>44548</v>
      </c>
      <c r="B1449" s="3">
        <v>47</v>
      </c>
      <c r="C1449" s="3" t="str">
        <f t="shared" si="330"/>
        <v>Senior</v>
      </c>
      <c r="E1449" s="4">
        <f t="shared" si="331"/>
        <v>47042.000004000001</v>
      </c>
      <c r="F1449" s="3">
        <v>615</v>
      </c>
      <c r="G1449" s="3">
        <f t="shared" si="332"/>
        <v>615</v>
      </c>
      <c r="H1449" s="3" t="str">
        <f t="shared" si="333"/>
        <v>Good</v>
      </c>
      <c r="I1449" s="5" t="s">
        <v>20</v>
      </c>
      <c r="J1449" s="2" t="str">
        <f t="shared" si="334"/>
        <v>Employed</v>
      </c>
      <c r="K1449" s="2" t="str">
        <f t="shared" si="335"/>
        <v>Employed</v>
      </c>
      <c r="L1449" s="2" t="str">
        <f t="shared" si="336"/>
        <v>Employed</v>
      </c>
      <c r="M1449" s="5" t="s">
        <v>29</v>
      </c>
      <c r="N1449" s="2" t="str">
        <f t="shared" si="337"/>
        <v>Bachelor</v>
      </c>
      <c r="O1449" s="2" t="str">
        <f t="shared" si="338"/>
        <v>Bachelor</v>
      </c>
      <c r="P1449" s="4">
        <v>16109</v>
      </c>
      <c r="Q1449" s="4">
        <f t="shared" si="339"/>
        <v>16109</v>
      </c>
      <c r="R1449" s="18">
        <f t="shared" si="340"/>
        <v>0.3424386717960598</v>
      </c>
      <c r="S1449" s="18" t="str">
        <f t="shared" si="341"/>
        <v>Conservative Borrower</v>
      </c>
      <c r="U1449" s="3">
        <f t="shared" si="342"/>
        <v>54.694362017804153</v>
      </c>
      <c r="V1449" s="5" t="s">
        <v>26</v>
      </c>
      <c r="W1449" s="5" t="s">
        <v>23</v>
      </c>
      <c r="X1449" s="4">
        <v>514</v>
      </c>
      <c r="Y1449" s="18">
        <v>0.25824348499999999</v>
      </c>
      <c r="Z1449" s="5" t="s">
        <v>38</v>
      </c>
      <c r="AA1449" s="3">
        <v>22</v>
      </c>
      <c r="AB1449" s="4">
        <v>9052</v>
      </c>
      <c r="AC1449" s="4">
        <v>3920.166667</v>
      </c>
      <c r="AD1449" s="4" t="str">
        <f t="shared" si="343"/>
        <v>Low Income</v>
      </c>
      <c r="AE1449" s="4">
        <v>5420</v>
      </c>
      <c r="AF1449" s="18">
        <v>0.16447155399999999</v>
      </c>
      <c r="AG1449" s="3">
        <v>0</v>
      </c>
      <c r="AH1449" s="3">
        <v>50</v>
      </c>
      <c r="AI1449" s="2" t="str">
        <f t="shared" si="344"/>
        <v>Medium Risk</v>
      </c>
    </row>
    <row r="1450" spans="1:35" x14ac:dyDescent="0.25">
      <c r="A1450" s="6">
        <v>44549</v>
      </c>
      <c r="B1450" s="3">
        <v>54</v>
      </c>
      <c r="C1450" s="3" t="str">
        <f t="shared" si="330"/>
        <v>Senior</v>
      </c>
      <c r="D1450" s="4">
        <v>26806</v>
      </c>
      <c r="E1450" s="4">
        <f t="shared" si="331"/>
        <v>26806</v>
      </c>
      <c r="F1450" s="3">
        <v>573</v>
      </c>
      <c r="G1450" s="3">
        <f t="shared" si="332"/>
        <v>573</v>
      </c>
      <c r="H1450" s="3" t="str">
        <f t="shared" si="333"/>
        <v>Good</v>
      </c>
      <c r="I1450" s="5" t="s">
        <v>20</v>
      </c>
      <c r="J1450" s="2" t="str">
        <f t="shared" si="334"/>
        <v>Employed</v>
      </c>
      <c r="K1450" s="2" t="str">
        <f t="shared" si="335"/>
        <v>Employed</v>
      </c>
      <c r="L1450" s="2" t="str">
        <f t="shared" si="336"/>
        <v>Employed</v>
      </c>
      <c r="M1450" s="5" t="s">
        <v>29</v>
      </c>
      <c r="N1450" s="2" t="str">
        <f t="shared" si="337"/>
        <v>Bachelor</v>
      </c>
      <c r="O1450" s="2" t="str">
        <f t="shared" si="338"/>
        <v>Bachelor</v>
      </c>
      <c r="P1450" s="4">
        <v>28811</v>
      </c>
      <c r="Q1450" s="4">
        <f t="shared" si="339"/>
        <v>28811</v>
      </c>
      <c r="R1450" s="18">
        <f t="shared" si="340"/>
        <v>1.0747966873088115</v>
      </c>
      <c r="S1450" s="18" t="str">
        <f t="shared" si="341"/>
        <v>Aggressive Borrower</v>
      </c>
      <c r="T1450" s="3">
        <v>24</v>
      </c>
      <c r="U1450" s="3">
        <f t="shared" si="342"/>
        <v>24</v>
      </c>
      <c r="V1450" s="5" t="s">
        <v>22</v>
      </c>
      <c r="W1450" s="5" t="s">
        <v>23</v>
      </c>
      <c r="X1450" s="4">
        <v>534</v>
      </c>
      <c r="Y1450" s="18">
        <v>0.53541987300000005</v>
      </c>
      <c r="Z1450" s="5" t="s">
        <v>34</v>
      </c>
      <c r="AA1450" s="3">
        <v>19</v>
      </c>
      <c r="AB1450" s="4">
        <v>870</v>
      </c>
      <c r="AC1450" s="4">
        <v>2233.833333</v>
      </c>
      <c r="AD1450" s="4" t="str">
        <f t="shared" si="343"/>
        <v>Low Income</v>
      </c>
      <c r="AE1450" s="4">
        <v>202110</v>
      </c>
      <c r="AF1450" s="18">
        <v>0.24768001100000001</v>
      </c>
      <c r="AG1450" s="3">
        <v>0</v>
      </c>
      <c r="AH1450" s="3">
        <v>57</v>
      </c>
      <c r="AI1450" s="2" t="str">
        <f t="shared" si="344"/>
        <v>High Risk</v>
      </c>
    </row>
    <row r="1451" spans="1:35" x14ac:dyDescent="0.25">
      <c r="A1451" s="6">
        <v>44550</v>
      </c>
      <c r="B1451" s="3">
        <v>40</v>
      </c>
      <c r="C1451" s="3" t="str">
        <f t="shared" si="330"/>
        <v>Senior</v>
      </c>
      <c r="D1451" s="4">
        <v>50823</v>
      </c>
      <c r="E1451" s="4">
        <f t="shared" si="331"/>
        <v>50823</v>
      </c>
      <c r="F1451" s="3">
        <v>596</v>
      </c>
      <c r="G1451" s="3">
        <f t="shared" si="332"/>
        <v>596</v>
      </c>
      <c r="H1451" s="3" t="str">
        <f t="shared" si="333"/>
        <v>Good</v>
      </c>
      <c r="I1451" s="5" t="s">
        <v>20</v>
      </c>
      <c r="J1451" s="2" t="str">
        <f t="shared" si="334"/>
        <v>Employed</v>
      </c>
      <c r="K1451" s="2" t="str">
        <f t="shared" si="335"/>
        <v>Employed</v>
      </c>
      <c r="L1451" s="2" t="str">
        <f t="shared" si="336"/>
        <v>Employed</v>
      </c>
      <c r="M1451" s="5" t="s">
        <v>25</v>
      </c>
      <c r="N1451" s="2" t="str">
        <f t="shared" si="337"/>
        <v>Associate</v>
      </c>
      <c r="O1451" s="2" t="str">
        <f t="shared" si="338"/>
        <v>Associate</v>
      </c>
      <c r="P1451" s="4">
        <v>9717</v>
      </c>
      <c r="Q1451" s="4">
        <f t="shared" si="339"/>
        <v>9717</v>
      </c>
      <c r="R1451" s="18">
        <f t="shared" si="340"/>
        <v>0.19119296381559531</v>
      </c>
      <c r="S1451" s="18" t="str">
        <f t="shared" si="341"/>
        <v>Conservative Borrower</v>
      </c>
      <c r="T1451" s="3">
        <v>48</v>
      </c>
      <c r="U1451" s="3">
        <f t="shared" si="342"/>
        <v>48</v>
      </c>
      <c r="V1451" s="5" t="s">
        <v>22</v>
      </c>
      <c r="W1451" s="5" t="s">
        <v>23</v>
      </c>
      <c r="X1451" s="4">
        <v>846</v>
      </c>
      <c r="Y1451" s="18">
        <v>0.406638952</v>
      </c>
      <c r="Z1451" s="5" t="s">
        <v>24</v>
      </c>
      <c r="AA1451" s="3">
        <v>17</v>
      </c>
      <c r="AB1451" s="4">
        <v>18064</v>
      </c>
      <c r="AC1451" s="4">
        <v>4235.25</v>
      </c>
      <c r="AD1451" s="4" t="str">
        <f t="shared" si="343"/>
        <v>Low Income</v>
      </c>
      <c r="AE1451" s="4">
        <v>4471</v>
      </c>
      <c r="AF1451" s="18">
        <v>0.17604456800000001</v>
      </c>
      <c r="AG1451" s="3">
        <v>0</v>
      </c>
      <c r="AH1451" s="3">
        <v>65</v>
      </c>
      <c r="AI1451" s="2" t="str">
        <f t="shared" si="344"/>
        <v>High Risk</v>
      </c>
    </row>
    <row r="1452" spans="1:35" x14ac:dyDescent="0.25">
      <c r="A1452" s="6">
        <v>44551</v>
      </c>
      <c r="B1452" s="3">
        <v>43</v>
      </c>
      <c r="C1452" s="3" t="str">
        <f t="shared" si="330"/>
        <v>Senior</v>
      </c>
      <c r="D1452" s="4">
        <v>132070</v>
      </c>
      <c r="E1452" s="4">
        <f t="shared" si="331"/>
        <v>132070</v>
      </c>
      <c r="F1452" s="3">
        <v>493</v>
      </c>
      <c r="G1452" s="3">
        <f t="shared" si="332"/>
        <v>493</v>
      </c>
      <c r="H1452" s="3" t="str">
        <f t="shared" si="333"/>
        <v>Fair</v>
      </c>
      <c r="I1452" s="5" t="s">
        <v>20</v>
      </c>
      <c r="J1452" s="2" t="str">
        <f t="shared" si="334"/>
        <v>Employed</v>
      </c>
      <c r="K1452" s="2" t="str">
        <f t="shared" si="335"/>
        <v>Employed</v>
      </c>
      <c r="L1452" s="2" t="str">
        <f t="shared" si="336"/>
        <v>Employed</v>
      </c>
      <c r="N1452" s="2" t="str">
        <f t="shared" si="337"/>
        <v/>
      </c>
      <c r="O1452" s="2" t="str">
        <f t="shared" si="338"/>
        <v>Bachelor</v>
      </c>
      <c r="P1452" s="4">
        <v>14127</v>
      </c>
      <c r="Q1452" s="4">
        <f t="shared" si="339"/>
        <v>14127</v>
      </c>
      <c r="R1452" s="18">
        <f t="shared" si="340"/>
        <v>0.10696600287726206</v>
      </c>
      <c r="S1452" s="18" t="str">
        <f t="shared" si="341"/>
        <v>Conservative Borrower</v>
      </c>
      <c r="T1452" s="3">
        <v>108</v>
      </c>
      <c r="U1452" s="3">
        <f t="shared" si="342"/>
        <v>108</v>
      </c>
      <c r="V1452" s="5" t="s">
        <v>22</v>
      </c>
      <c r="W1452" s="5" t="s">
        <v>23</v>
      </c>
      <c r="X1452" s="4">
        <v>355</v>
      </c>
      <c r="Y1452" s="18">
        <v>7.1729144999999994E-2</v>
      </c>
      <c r="Z1452" s="5" t="s">
        <v>24</v>
      </c>
      <c r="AA1452" s="3">
        <v>28</v>
      </c>
      <c r="AB1452" s="4">
        <v>692</v>
      </c>
      <c r="AC1452" s="4">
        <v>11005.833329999999</v>
      </c>
      <c r="AD1452" s="4" t="str">
        <f t="shared" si="343"/>
        <v>Medium Income</v>
      </c>
      <c r="AE1452" s="4">
        <v>7797</v>
      </c>
      <c r="AF1452" s="18">
        <v>0.29584511800000002</v>
      </c>
      <c r="AG1452" s="3">
        <v>1</v>
      </c>
      <c r="AH1452" s="3">
        <v>38.4</v>
      </c>
      <c r="AI1452" s="2" t="str">
        <f t="shared" si="344"/>
        <v>Low Risk</v>
      </c>
    </row>
    <row r="1453" spans="1:35" x14ac:dyDescent="0.25">
      <c r="A1453" s="6">
        <v>44552</v>
      </c>
      <c r="B1453" s="3">
        <v>60</v>
      </c>
      <c r="C1453" s="3" t="str">
        <f t="shared" si="330"/>
        <v>Old</v>
      </c>
      <c r="D1453" s="4">
        <v>54050</v>
      </c>
      <c r="E1453" s="4">
        <f t="shared" si="331"/>
        <v>54050</v>
      </c>
      <c r="F1453" s="3">
        <v>577</v>
      </c>
      <c r="G1453" s="3">
        <f t="shared" si="332"/>
        <v>577</v>
      </c>
      <c r="H1453" s="3" t="str">
        <f t="shared" si="333"/>
        <v>Good</v>
      </c>
      <c r="I1453" s="5" t="s">
        <v>20</v>
      </c>
      <c r="J1453" s="2" t="str">
        <f t="shared" si="334"/>
        <v>Employed</v>
      </c>
      <c r="K1453" s="2" t="str">
        <f t="shared" si="335"/>
        <v>Employed</v>
      </c>
      <c r="L1453" s="2" t="str">
        <f t="shared" si="336"/>
        <v>Employed</v>
      </c>
      <c r="M1453" s="5" t="s">
        <v>32</v>
      </c>
      <c r="N1453" s="2" t="str">
        <f t="shared" si="337"/>
        <v>High School</v>
      </c>
      <c r="O1453" s="2" t="str">
        <f t="shared" si="338"/>
        <v>High School</v>
      </c>
      <c r="Q1453" s="4">
        <f t="shared" si="339"/>
        <v>23946.390946502059</v>
      </c>
      <c r="R1453" s="18">
        <f t="shared" si="340"/>
        <v>0.44304146061983457</v>
      </c>
      <c r="S1453" s="18" t="str">
        <f t="shared" si="341"/>
        <v>Conservative Borrower</v>
      </c>
      <c r="T1453" s="3">
        <v>48</v>
      </c>
      <c r="U1453" s="3">
        <f t="shared" si="342"/>
        <v>48</v>
      </c>
      <c r="V1453" s="5" t="s">
        <v>26</v>
      </c>
      <c r="W1453" s="5" t="s">
        <v>23</v>
      </c>
      <c r="X1453" s="4">
        <v>205</v>
      </c>
      <c r="Y1453" s="18">
        <v>0.314649293</v>
      </c>
      <c r="Z1453" s="5" t="s">
        <v>31</v>
      </c>
      <c r="AA1453" s="3">
        <v>23</v>
      </c>
      <c r="AB1453" s="4">
        <v>230</v>
      </c>
      <c r="AC1453" s="4">
        <v>4504.1666670000004</v>
      </c>
      <c r="AD1453" s="4" t="str">
        <f t="shared" si="343"/>
        <v>Low Income</v>
      </c>
      <c r="AE1453" s="4">
        <v>106102</v>
      </c>
      <c r="AF1453" s="18">
        <v>0.187548038</v>
      </c>
      <c r="AG1453" s="3">
        <v>1</v>
      </c>
      <c r="AH1453" s="3">
        <v>40</v>
      </c>
      <c r="AI1453" s="2" t="str">
        <f t="shared" si="344"/>
        <v>Medium Risk</v>
      </c>
    </row>
    <row r="1454" spans="1:35" x14ac:dyDescent="0.25">
      <c r="A1454" s="6">
        <v>44553</v>
      </c>
      <c r="B1454" s="3">
        <v>42</v>
      </c>
      <c r="C1454" s="3" t="str">
        <f t="shared" si="330"/>
        <v>Senior</v>
      </c>
      <c r="D1454" s="4">
        <v>15000</v>
      </c>
      <c r="E1454" s="4">
        <f t="shared" si="331"/>
        <v>15000</v>
      </c>
      <c r="F1454" s="3">
        <v>643</v>
      </c>
      <c r="G1454" s="3">
        <f t="shared" si="332"/>
        <v>643</v>
      </c>
      <c r="H1454" s="3" t="str">
        <f t="shared" si="333"/>
        <v>Good</v>
      </c>
      <c r="I1454" s="5" t="s">
        <v>20</v>
      </c>
      <c r="J1454" s="2" t="str">
        <f t="shared" si="334"/>
        <v>Employed</v>
      </c>
      <c r="K1454" s="2" t="str">
        <f t="shared" si="335"/>
        <v>Employed</v>
      </c>
      <c r="L1454" s="2" t="str">
        <f t="shared" si="336"/>
        <v>Employed</v>
      </c>
      <c r="M1454" s="5" t="s">
        <v>29</v>
      </c>
      <c r="N1454" s="2" t="str">
        <f t="shared" si="337"/>
        <v>Bachelor</v>
      </c>
      <c r="O1454" s="2" t="str">
        <f t="shared" si="338"/>
        <v>Bachelor</v>
      </c>
      <c r="P1454" s="4">
        <v>20672</v>
      </c>
      <c r="Q1454" s="4">
        <f t="shared" si="339"/>
        <v>20672</v>
      </c>
      <c r="R1454" s="18">
        <f t="shared" si="340"/>
        <v>1.3781333333333334</v>
      </c>
      <c r="S1454" s="18" t="str">
        <f t="shared" si="341"/>
        <v>Aggressive Borrower</v>
      </c>
      <c r="T1454" s="3">
        <v>96</v>
      </c>
      <c r="U1454" s="3">
        <f t="shared" si="342"/>
        <v>96</v>
      </c>
      <c r="V1454" s="5" t="s">
        <v>22</v>
      </c>
      <c r="W1454" s="5" t="s">
        <v>30</v>
      </c>
      <c r="X1454" s="4">
        <v>1266</v>
      </c>
      <c r="Y1454" s="18">
        <v>0.137585919</v>
      </c>
      <c r="Z1454" s="5" t="s">
        <v>28</v>
      </c>
      <c r="AA1454" s="3">
        <v>30</v>
      </c>
      <c r="AB1454" s="4">
        <v>1096</v>
      </c>
      <c r="AC1454" s="4">
        <v>1250</v>
      </c>
      <c r="AD1454" s="4" t="str">
        <f t="shared" si="343"/>
        <v>Low Income</v>
      </c>
      <c r="AE1454" s="4">
        <v>21923</v>
      </c>
      <c r="AF1454" s="18">
        <v>0.247253906</v>
      </c>
      <c r="AG1454" s="3">
        <v>0</v>
      </c>
      <c r="AH1454" s="3">
        <v>49</v>
      </c>
      <c r="AI1454" s="2" t="str">
        <f t="shared" si="344"/>
        <v>Medium Risk</v>
      </c>
    </row>
    <row r="1455" spans="1:35" x14ac:dyDescent="0.25">
      <c r="A1455" s="6">
        <v>44554</v>
      </c>
      <c r="B1455" s="3">
        <v>71</v>
      </c>
      <c r="C1455" s="3" t="str">
        <f t="shared" si="330"/>
        <v>Old</v>
      </c>
      <c r="D1455" s="4">
        <v>157310</v>
      </c>
      <c r="E1455" s="4">
        <f t="shared" si="331"/>
        <v>157310</v>
      </c>
      <c r="F1455" s="3">
        <v>606</v>
      </c>
      <c r="G1455" s="3">
        <f t="shared" si="332"/>
        <v>606</v>
      </c>
      <c r="H1455" s="3" t="str">
        <f t="shared" si="333"/>
        <v>Good</v>
      </c>
      <c r="I1455" s="5" t="s">
        <v>20</v>
      </c>
      <c r="J1455" s="2" t="str">
        <f t="shared" si="334"/>
        <v>Employed</v>
      </c>
      <c r="K1455" s="2" t="str">
        <f t="shared" si="335"/>
        <v>Employed</v>
      </c>
      <c r="L1455" s="2" t="str">
        <f t="shared" si="336"/>
        <v>Employed</v>
      </c>
      <c r="M1455" s="5" t="s">
        <v>29</v>
      </c>
      <c r="N1455" s="2" t="str">
        <f t="shared" si="337"/>
        <v>Bachelor</v>
      </c>
      <c r="O1455" s="2" t="str">
        <f t="shared" si="338"/>
        <v>Bachelor</v>
      </c>
      <c r="P1455" s="4">
        <v>10722</v>
      </c>
      <c r="Q1455" s="4">
        <f t="shared" si="339"/>
        <v>10722</v>
      </c>
      <c r="R1455" s="18">
        <f t="shared" si="340"/>
        <v>6.8158413324009917E-2</v>
      </c>
      <c r="S1455" s="18" t="str">
        <f t="shared" si="341"/>
        <v>Conservative Borrower</v>
      </c>
      <c r="T1455" s="3">
        <v>60</v>
      </c>
      <c r="U1455" s="3">
        <f t="shared" si="342"/>
        <v>60</v>
      </c>
      <c r="V1455" s="5" t="s">
        <v>22</v>
      </c>
      <c r="W1455" s="5" t="s">
        <v>23</v>
      </c>
      <c r="X1455" s="4">
        <v>1381</v>
      </c>
      <c r="Y1455" s="18">
        <v>0.254026627</v>
      </c>
      <c r="Z1455" s="5" t="s">
        <v>38</v>
      </c>
      <c r="AA1455" s="3">
        <v>14</v>
      </c>
      <c r="AB1455" s="4">
        <v>8304</v>
      </c>
      <c r="AC1455" s="4">
        <v>13109.166670000001</v>
      </c>
      <c r="AD1455" s="4" t="str">
        <f t="shared" si="343"/>
        <v>High Income</v>
      </c>
      <c r="AE1455" s="4">
        <v>14962</v>
      </c>
      <c r="AF1455" s="18">
        <v>0.198271475</v>
      </c>
      <c r="AG1455" s="3">
        <v>1</v>
      </c>
      <c r="AH1455" s="3">
        <v>37.6</v>
      </c>
      <c r="AI1455" s="2" t="str">
        <f t="shared" si="344"/>
        <v>Low Risk</v>
      </c>
    </row>
    <row r="1456" spans="1:35" x14ac:dyDescent="0.25">
      <c r="A1456" s="6">
        <v>44555</v>
      </c>
      <c r="B1456" s="3">
        <v>46</v>
      </c>
      <c r="C1456" s="3" t="str">
        <f t="shared" si="330"/>
        <v>Senior</v>
      </c>
      <c r="D1456" s="4">
        <v>56261</v>
      </c>
      <c r="E1456" s="4">
        <f t="shared" si="331"/>
        <v>56261</v>
      </c>
      <c r="F1456" s="3">
        <v>532</v>
      </c>
      <c r="G1456" s="3">
        <f t="shared" si="332"/>
        <v>532</v>
      </c>
      <c r="H1456" s="3" t="str">
        <f t="shared" si="333"/>
        <v>Fair</v>
      </c>
      <c r="I1456" s="5" t="s">
        <v>20</v>
      </c>
      <c r="J1456" s="2" t="str">
        <f t="shared" si="334"/>
        <v>Employed</v>
      </c>
      <c r="K1456" s="2" t="str">
        <f t="shared" si="335"/>
        <v>Employed</v>
      </c>
      <c r="L1456" s="2" t="str">
        <f t="shared" si="336"/>
        <v>Employed</v>
      </c>
      <c r="M1456" s="5" t="s">
        <v>29</v>
      </c>
      <c r="N1456" s="2" t="str">
        <f t="shared" si="337"/>
        <v>Bachelor</v>
      </c>
      <c r="O1456" s="2" t="str">
        <f t="shared" si="338"/>
        <v>Bachelor</v>
      </c>
      <c r="P1456" s="4">
        <v>41013</v>
      </c>
      <c r="Q1456" s="4">
        <f t="shared" si="339"/>
        <v>41013</v>
      </c>
      <c r="R1456" s="18">
        <f t="shared" si="340"/>
        <v>0.72897744441087076</v>
      </c>
      <c r="S1456" s="18" t="str">
        <f t="shared" si="341"/>
        <v>Moderate Borrower</v>
      </c>
      <c r="T1456" s="3">
        <v>36</v>
      </c>
      <c r="U1456" s="3">
        <f t="shared" si="342"/>
        <v>36</v>
      </c>
      <c r="V1456" s="5" t="s">
        <v>22</v>
      </c>
      <c r="W1456" s="5" t="s">
        <v>23</v>
      </c>
      <c r="X1456" s="4">
        <v>452</v>
      </c>
      <c r="Y1456" s="18">
        <v>0.223910312</v>
      </c>
      <c r="Z1456" s="5" t="s">
        <v>38</v>
      </c>
      <c r="AA1456" s="3">
        <v>23</v>
      </c>
      <c r="AB1456" s="4">
        <v>1970</v>
      </c>
      <c r="AC1456" s="4">
        <v>4688.4166670000004</v>
      </c>
      <c r="AD1456" s="4" t="str">
        <f t="shared" si="343"/>
        <v>Low Income</v>
      </c>
      <c r="AE1456" s="4">
        <v>53626</v>
      </c>
      <c r="AF1456" s="18">
        <v>0.24505083499999999</v>
      </c>
      <c r="AG1456" s="3">
        <v>0</v>
      </c>
      <c r="AH1456" s="3">
        <v>49</v>
      </c>
      <c r="AI1456" s="2" t="str">
        <f t="shared" si="344"/>
        <v>Medium Risk</v>
      </c>
    </row>
    <row r="1457" spans="1:35" x14ac:dyDescent="0.25">
      <c r="A1457" s="6">
        <v>44556</v>
      </c>
      <c r="B1457" s="3">
        <v>18</v>
      </c>
      <c r="C1457" s="3" t="str">
        <f t="shared" si="330"/>
        <v>Young</v>
      </c>
      <c r="D1457" s="4">
        <v>15000</v>
      </c>
      <c r="E1457" s="4">
        <f t="shared" si="331"/>
        <v>15000</v>
      </c>
      <c r="F1457" s="3">
        <v>594</v>
      </c>
      <c r="G1457" s="3">
        <f t="shared" si="332"/>
        <v>594</v>
      </c>
      <c r="H1457" s="3" t="str">
        <f t="shared" si="333"/>
        <v>Good</v>
      </c>
      <c r="I1457" s="5" t="s">
        <v>20</v>
      </c>
      <c r="J1457" s="2" t="str">
        <f t="shared" si="334"/>
        <v>Employed</v>
      </c>
      <c r="K1457" s="2" t="str">
        <f t="shared" si="335"/>
        <v>Employed</v>
      </c>
      <c r="L1457" s="2" t="str">
        <f t="shared" si="336"/>
        <v>Employed</v>
      </c>
      <c r="M1457" s="5" t="s">
        <v>41</v>
      </c>
      <c r="N1457" s="2" t="str">
        <f t="shared" si="337"/>
        <v>Doctorate</v>
      </c>
      <c r="O1457" s="2" t="str">
        <f t="shared" si="338"/>
        <v>Doctorate</v>
      </c>
      <c r="Q1457" s="4">
        <f t="shared" si="339"/>
        <v>25961.919161676647</v>
      </c>
      <c r="R1457" s="18">
        <f t="shared" si="340"/>
        <v>1.7307946107784431</v>
      </c>
      <c r="S1457" s="18" t="str">
        <f t="shared" si="341"/>
        <v>Aggressive Borrower</v>
      </c>
      <c r="T1457" s="3">
        <v>60</v>
      </c>
      <c r="U1457" s="3">
        <f t="shared" si="342"/>
        <v>60</v>
      </c>
      <c r="V1457" s="5" t="s">
        <v>22</v>
      </c>
      <c r="W1457" s="5" t="s">
        <v>27</v>
      </c>
      <c r="X1457" s="4">
        <v>226</v>
      </c>
      <c r="Y1457" s="18">
        <v>0.68642706600000003</v>
      </c>
      <c r="Z1457" s="5" t="s">
        <v>38</v>
      </c>
      <c r="AA1457" s="3">
        <v>20</v>
      </c>
      <c r="AB1457" s="4">
        <v>525</v>
      </c>
      <c r="AC1457" s="4">
        <v>1250</v>
      </c>
      <c r="AD1457" s="4" t="str">
        <f t="shared" si="343"/>
        <v>Low Income</v>
      </c>
      <c r="AE1457" s="4">
        <v>9178</v>
      </c>
      <c r="AF1457" s="18">
        <v>0.20928018700000001</v>
      </c>
      <c r="AG1457" s="3">
        <v>0</v>
      </c>
      <c r="AH1457" s="3">
        <v>68</v>
      </c>
      <c r="AI1457" s="2" t="str">
        <f t="shared" si="344"/>
        <v>High Risk</v>
      </c>
    </row>
    <row r="1458" spans="1:35" x14ac:dyDescent="0.25">
      <c r="A1458" s="6">
        <v>44557</v>
      </c>
      <c r="B1458" s="3">
        <v>49</v>
      </c>
      <c r="C1458" s="3" t="str">
        <f t="shared" si="330"/>
        <v>Senior</v>
      </c>
      <c r="D1458" s="4">
        <v>15000</v>
      </c>
      <c r="E1458" s="4">
        <f t="shared" si="331"/>
        <v>15000</v>
      </c>
      <c r="F1458" s="3">
        <v>593</v>
      </c>
      <c r="G1458" s="3">
        <f t="shared" si="332"/>
        <v>593</v>
      </c>
      <c r="H1458" s="3" t="str">
        <f t="shared" si="333"/>
        <v>Good</v>
      </c>
      <c r="J1458" s="2" t="str">
        <f t="shared" si="334"/>
        <v/>
      </c>
      <c r="K1458" s="2" t="str">
        <f t="shared" si="335"/>
        <v/>
      </c>
      <c r="L1458" s="2" t="str">
        <f t="shared" si="336"/>
        <v>Employed</v>
      </c>
      <c r="M1458" s="5" t="s">
        <v>32</v>
      </c>
      <c r="N1458" s="2" t="str">
        <f t="shared" si="337"/>
        <v>High School</v>
      </c>
      <c r="O1458" s="2" t="str">
        <f t="shared" si="338"/>
        <v>High School</v>
      </c>
      <c r="P1458" s="4">
        <v>15295</v>
      </c>
      <c r="Q1458" s="4">
        <f t="shared" si="339"/>
        <v>15295</v>
      </c>
      <c r="R1458" s="18">
        <f t="shared" si="340"/>
        <v>1.0196666666666667</v>
      </c>
      <c r="S1458" s="18" t="str">
        <f t="shared" si="341"/>
        <v>Aggressive Borrower</v>
      </c>
      <c r="T1458" s="3">
        <v>12</v>
      </c>
      <c r="U1458" s="3">
        <f t="shared" si="342"/>
        <v>12</v>
      </c>
      <c r="V1458" s="5" t="s">
        <v>26</v>
      </c>
      <c r="W1458" s="5" t="s">
        <v>23</v>
      </c>
      <c r="X1458" s="4">
        <v>519</v>
      </c>
      <c r="Y1458" s="18">
        <v>0.44737178999999999</v>
      </c>
      <c r="Z1458" s="5" t="s">
        <v>24</v>
      </c>
      <c r="AA1458" s="3">
        <v>27</v>
      </c>
      <c r="AB1458" s="4">
        <v>592</v>
      </c>
      <c r="AC1458" s="4">
        <v>1250</v>
      </c>
      <c r="AD1458" s="4" t="str">
        <f t="shared" si="343"/>
        <v>Low Income</v>
      </c>
      <c r="AE1458" s="4">
        <v>216660</v>
      </c>
      <c r="AF1458" s="18">
        <v>0.184841966</v>
      </c>
      <c r="AG1458" s="3">
        <v>0</v>
      </c>
      <c r="AH1458" s="3">
        <v>55</v>
      </c>
      <c r="AI1458" s="2" t="str">
        <f t="shared" si="344"/>
        <v>High Risk</v>
      </c>
    </row>
    <row r="1459" spans="1:35" x14ac:dyDescent="0.25">
      <c r="A1459" s="6">
        <v>44558</v>
      </c>
      <c r="B1459" s="3">
        <v>44</v>
      </c>
      <c r="C1459" s="3" t="str">
        <f t="shared" si="330"/>
        <v>Senior</v>
      </c>
      <c r="D1459" s="4">
        <v>27360</v>
      </c>
      <c r="E1459" s="4">
        <f t="shared" si="331"/>
        <v>27360</v>
      </c>
      <c r="F1459" s="3">
        <v>556</v>
      </c>
      <c r="G1459" s="3">
        <f t="shared" si="332"/>
        <v>556</v>
      </c>
      <c r="H1459" s="3" t="str">
        <f t="shared" si="333"/>
        <v>Good</v>
      </c>
      <c r="I1459" s="5" t="s">
        <v>20</v>
      </c>
      <c r="J1459" s="2" t="str">
        <f t="shared" si="334"/>
        <v>Employed</v>
      </c>
      <c r="K1459" s="2" t="str">
        <f t="shared" si="335"/>
        <v>Employed</v>
      </c>
      <c r="L1459" s="2" t="str">
        <f t="shared" si="336"/>
        <v>Employed</v>
      </c>
      <c r="M1459" s="5" t="s">
        <v>25</v>
      </c>
      <c r="N1459" s="2" t="str">
        <f t="shared" si="337"/>
        <v>Associate</v>
      </c>
      <c r="O1459" s="2" t="str">
        <f t="shared" si="338"/>
        <v>Associate</v>
      </c>
      <c r="P1459" s="4">
        <v>9038</v>
      </c>
      <c r="Q1459" s="4">
        <f t="shared" si="339"/>
        <v>9038</v>
      </c>
      <c r="R1459" s="18">
        <f t="shared" si="340"/>
        <v>0.33033625730994154</v>
      </c>
      <c r="S1459" s="18" t="str">
        <f t="shared" si="341"/>
        <v>Conservative Borrower</v>
      </c>
      <c r="T1459" s="3">
        <v>96</v>
      </c>
      <c r="U1459" s="3">
        <f t="shared" si="342"/>
        <v>96</v>
      </c>
      <c r="V1459" s="5" t="s">
        <v>26</v>
      </c>
      <c r="W1459" s="5" t="s">
        <v>30</v>
      </c>
      <c r="X1459" s="4">
        <v>238</v>
      </c>
      <c r="Y1459" s="18">
        <v>0.13692069900000001</v>
      </c>
      <c r="Z1459" s="5" t="s">
        <v>24</v>
      </c>
      <c r="AA1459" s="3">
        <v>28</v>
      </c>
      <c r="AB1459" s="4">
        <v>4080</v>
      </c>
      <c r="AC1459" s="4">
        <v>2280</v>
      </c>
      <c r="AD1459" s="4" t="str">
        <f t="shared" si="343"/>
        <v>Low Income</v>
      </c>
      <c r="AE1459" s="4">
        <v>54230</v>
      </c>
      <c r="AF1459" s="18">
        <v>0.27509328399999999</v>
      </c>
      <c r="AG1459" s="3">
        <v>0</v>
      </c>
      <c r="AH1459" s="3">
        <v>52</v>
      </c>
      <c r="AI1459" s="2" t="str">
        <f t="shared" si="344"/>
        <v>Medium Risk</v>
      </c>
    </row>
    <row r="1460" spans="1:35" x14ac:dyDescent="0.25">
      <c r="A1460" s="6">
        <v>44559</v>
      </c>
      <c r="B1460" s="3">
        <v>55</v>
      </c>
      <c r="C1460" s="3" t="str">
        <f t="shared" si="330"/>
        <v>Senior</v>
      </c>
      <c r="D1460" s="4">
        <v>73470</v>
      </c>
      <c r="E1460" s="4">
        <f t="shared" si="331"/>
        <v>73470</v>
      </c>
      <c r="F1460" s="3">
        <v>634</v>
      </c>
      <c r="G1460" s="3">
        <f t="shared" si="332"/>
        <v>634</v>
      </c>
      <c r="H1460" s="3" t="str">
        <f t="shared" si="333"/>
        <v>Good</v>
      </c>
      <c r="I1460" s="5" t="s">
        <v>20</v>
      </c>
      <c r="J1460" s="2" t="str">
        <f t="shared" si="334"/>
        <v>Employed</v>
      </c>
      <c r="K1460" s="2" t="str">
        <f t="shared" si="335"/>
        <v>Employed</v>
      </c>
      <c r="L1460" s="2" t="str">
        <f t="shared" si="336"/>
        <v>Employed</v>
      </c>
      <c r="M1460" s="5" t="s">
        <v>21</v>
      </c>
      <c r="N1460" s="2" t="str">
        <f t="shared" si="337"/>
        <v>Master</v>
      </c>
      <c r="O1460" s="2" t="str">
        <f t="shared" si="338"/>
        <v>Master</v>
      </c>
      <c r="P1460" s="4">
        <v>20058</v>
      </c>
      <c r="Q1460" s="4">
        <f t="shared" si="339"/>
        <v>20058</v>
      </c>
      <c r="R1460" s="18">
        <f t="shared" si="340"/>
        <v>0.27300939158840343</v>
      </c>
      <c r="S1460" s="18" t="str">
        <f t="shared" si="341"/>
        <v>Conservative Borrower</v>
      </c>
      <c r="T1460" s="3">
        <v>36</v>
      </c>
      <c r="U1460" s="3">
        <f t="shared" si="342"/>
        <v>36</v>
      </c>
      <c r="V1460" s="5" t="s">
        <v>22</v>
      </c>
      <c r="W1460" s="5" t="s">
        <v>30</v>
      </c>
      <c r="X1460" s="4">
        <v>272</v>
      </c>
      <c r="Y1460" s="18">
        <v>0.22297679000000001</v>
      </c>
      <c r="Z1460" s="5" t="s">
        <v>34</v>
      </c>
      <c r="AA1460" s="3">
        <v>24</v>
      </c>
      <c r="AB1460" s="4">
        <v>5330</v>
      </c>
      <c r="AC1460" s="4">
        <v>6122.5</v>
      </c>
      <c r="AD1460" s="4" t="str">
        <f t="shared" si="343"/>
        <v>Medium Income</v>
      </c>
      <c r="AE1460" s="4">
        <v>1903</v>
      </c>
      <c r="AF1460" s="18">
        <v>0.220897863</v>
      </c>
      <c r="AG1460" s="3">
        <v>0</v>
      </c>
      <c r="AH1460" s="3">
        <v>50</v>
      </c>
      <c r="AI1460" s="2" t="str">
        <f t="shared" si="344"/>
        <v>Medium Risk</v>
      </c>
    </row>
    <row r="1461" spans="1:35" x14ac:dyDescent="0.25">
      <c r="A1461" s="6">
        <v>44560</v>
      </c>
      <c r="B1461" s="3">
        <v>48</v>
      </c>
      <c r="C1461" s="3" t="str">
        <f t="shared" si="330"/>
        <v>Senior</v>
      </c>
      <c r="D1461" s="4">
        <v>27585</v>
      </c>
      <c r="E1461" s="4">
        <f t="shared" si="331"/>
        <v>27585</v>
      </c>
      <c r="F1461" s="3">
        <v>593</v>
      </c>
      <c r="G1461" s="3">
        <f t="shared" si="332"/>
        <v>593</v>
      </c>
      <c r="H1461" s="3" t="str">
        <f t="shared" si="333"/>
        <v>Good</v>
      </c>
      <c r="I1461" s="5" t="s">
        <v>83</v>
      </c>
      <c r="J1461" s="2" t="str">
        <f t="shared" si="334"/>
        <v>UNEMPLOYED</v>
      </c>
      <c r="K1461" s="2" t="str">
        <f t="shared" si="335"/>
        <v>Unemployed</v>
      </c>
      <c r="L1461" s="2" t="str">
        <f t="shared" si="336"/>
        <v>Unemployed</v>
      </c>
      <c r="M1461" s="5" t="s">
        <v>29</v>
      </c>
      <c r="N1461" s="2" t="str">
        <f t="shared" si="337"/>
        <v>Bachelor</v>
      </c>
      <c r="O1461" s="2" t="str">
        <f t="shared" si="338"/>
        <v>Bachelor</v>
      </c>
      <c r="P1461" s="4">
        <v>34324</v>
      </c>
      <c r="Q1461" s="4">
        <f t="shared" si="339"/>
        <v>34324</v>
      </c>
      <c r="R1461" s="18">
        <f t="shared" si="340"/>
        <v>1.2442994381004169</v>
      </c>
      <c r="S1461" s="18" t="str">
        <f t="shared" si="341"/>
        <v>Aggressive Borrower</v>
      </c>
      <c r="T1461" s="3">
        <v>48</v>
      </c>
      <c r="U1461" s="3">
        <f t="shared" si="342"/>
        <v>48</v>
      </c>
      <c r="V1461" s="5" t="s">
        <v>26</v>
      </c>
      <c r="W1461" s="5" t="s">
        <v>27</v>
      </c>
      <c r="X1461" s="4">
        <v>448</v>
      </c>
      <c r="Y1461" s="18">
        <v>0.151984444</v>
      </c>
      <c r="Z1461" s="5" t="s">
        <v>31</v>
      </c>
      <c r="AA1461" s="3">
        <v>25</v>
      </c>
      <c r="AB1461" s="4">
        <v>5721</v>
      </c>
      <c r="AC1461" s="4">
        <v>2298.75</v>
      </c>
      <c r="AD1461" s="4" t="str">
        <f t="shared" si="343"/>
        <v>Low Income</v>
      </c>
      <c r="AE1461" s="4">
        <v>59202</v>
      </c>
      <c r="AF1461" s="18">
        <v>0.25305598600000001</v>
      </c>
      <c r="AG1461" s="3">
        <v>0</v>
      </c>
      <c r="AH1461" s="3">
        <v>53</v>
      </c>
      <c r="AI1461" s="2" t="str">
        <f t="shared" si="344"/>
        <v>Medium Risk</v>
      </c>
    </row>
    <row r="1462" spans="1:35" x14ac:dyDescent="0.25">
      <c r="A1462" s="6">
        <v>44561</v>
      </c>
      <c r="B1462" s="3">
        <v>38</v>
      </c>
      <c r="C1462" s="3" t="str">
        <f t="shared" si="330"/>
        <v>Mid</v>
      </c>
      <c r="D1462" s="4">
        <v>30170</v>
      </c>
      <c r="E1462" s="4">
        <f t="shared" si="331"/>
        <v>30170</v>
      </c>
      <c r="F1462" s="3">
        <v>556</v>
      </c>
      <c r="G1462" s="3">
        <f t="shared" si="332"/>
        <v>556</v>
      </c>
      <c r="H1462" s="3" t="str">
        <f t="shared" si="333"/>
        <v>Good</v>
      </c>
      <c r="I1462" s="5" t="s">
        <v>20</v>
      </c>
      <c r="J1462" s="2" t="str">
        <f t="shared" si="334"/>
        <v>Employed</v>
      </c>
      <c r="K1462" s="2" t="str">
        <f t="shared" si="335"/>
        <v>Employed</v>
      </c>
      <c r="L1462" s="2" t="str">
        <f t="shared" si="336"/>
        <v>Employed</v>
      </c>
      <c r="M1462" s="5" t="s">
        <v>21</v>
      </c>
      <c r="N1462" s="2" t="str">
        <f t="shared" si="337"/>
        <v>Master</v>
      </c>
      <c r="O1462" s="2" t="str">
        <f t="shared" si="338"/>
        <v>Master</v>
      </c>
      <c r="P1462" s="4">
        <v>23617</v>
      </c>
      <c r="Q1462" s="4">
        <f t="shared" si="339"/>
        <v>23617</v>
      </c>
      <c r="R1462" s="18">
        <f t="shared" si="340"/>
        <v>0.7827974809413325</v>
      </c>
      <c r="S1462" s="18" t="str">
        <f t="shared" si="341"/>
        <v>Moderate Borrower</v>
      </c>
      <c r="T1462" s="3">
        <v>36</v>
      </c>
      <c r="U1462" s="3">
        <f t="shared" si="342"/>
        <v>36</v>
      </c>
      <c r="V1462" s="5" t="s">
        <v>44</v>
      </c>
      <c r="W1462" s="5" t="s">
        <v>30</v>
      </c>
      <c r="X1462" s="4">
        <v>593</v>
      </c>
      <c r="Y1462" s="18">
        <v>0.55809521799999995</v>
      </c>
      <c r="Z1462" s="5" t="s">
        <v>28</v>
      </c>
      <c r="AA1462" s="3">
        <v>23</v>
      </c>
      <c r="AB1462" s="4">
        <v>1559</v>
      </c>
      <c r="AC1462" s="4">
        <v>2514.166667</v>
      </c>
      <c r="AD1462" s="4" t="str">
        <f t="shared" si="343"/>
        <v>Low Income</v>
      </c>
      <c r="AE1462" s="4">
        <v>1196</v>
      </c>
      <c r="AF1462" s="18">
        <v>0.18983246400000001</v>
      </c>
      <c r="AG1462" s="3">
        <v>0</v>
      </c>
      <c r="AH1462" s="3">
        <v>59</v>
      </c>
      <c r="AI1462" s="2" t="str">
        <f t="shared" si="344"/>
        <v>High Risk</v>
      </c>
    </row>
    <row r="1463" spans="1:35" x14ac:dyDescent="0.25">
      <c r="A1463" s="6">
        <v>44562</v>
      </c>
      <c r="B1463" s="3">
        <v>25</v>
      </c>
      <c r="C1463" s="3" t="str">
        <f t="shared" si="330"/>
        <v>Mid</v>
      </c>
      <c r="D1463" s="4">
        <v>86077</v>
      </c>
      <c r="E1463" s="4">
        <f t="shared" si="331"/>
        <v>86077</v>
      </c>
      <c r="F1463" s="3">
        <v>594</v>
      </c>
      <c r="G1463" s="3">
        <f t="shared" si="332"/>
        <v>594</v>
      </c>
      <c r="H1463" s="3" t="str">
        <f t="shared" si="333"/>
        <v>Good</v>
      </c>
      <c r="I1463" s="5" t="s">
        <v>20</v>
      </c>
      <c r="J1463" s="2" t="str">
        <f t="shared" si="334"/>
        <v>Employed</v>
      </c>
      <c r="K1463" s="2" t="str">
        <f t="shared" si="335"/>
        <v>Employed</v>
      </c>
      <c r="L1463" s="2" t="str">
        <f t="shared" si="336"/>
        <v>Employed</v>
      </c>
      <c r="M1463" s="5" t="s">
        <v>25</v>
      </c>
      <c r="N1463" s="2" t="str">
        <f t="shared" si="337"/>
        <v>Associate</v>
      </c>
      <c r="O1463" s="2" t="str">
        <f t="shared" si="338"/>
        <v>Associate</v>
      </c>
      <c r="P1463" s="4">
        <v>13834</v>
      </c>
      <c r="Q1463" s="4">
        <f t="shared" si="339"/>
        <v>13834</v>
      </c>
      <c r="R1463" s="18">
        <f t="shared" si="340"/>
        <v>0.16071656772424689</v>
      </c>
      <c r="S1463" s="18" t="str">
        <f t="shared" si="341"/>
        <v>Conservative Borrower</v>
      </c>
      <c r="T1463" s="3">
        <v>12</v>
      </c>
      <c r="U1463" s="3">
        <f t="shared" si="342"/>
        <v>12</v>
      </c>
      <c r="V1463" s="5" t="s">
        <v>35</v>
      </c>
      <c r="W1463" s="5" t="s">
        <v>27</v>
      </c>
      <c r="X1463" s="4">
        <v>735</v>
      </c>
      <c r="Y1463" s="18">
        <v>3.6397305999999997E-2</v>
      </c>
      <c r="Z1463" s="5" t="s">
        <v>34</v>
      </c>
      <c r="AA1463" s="3">
        <v>17</v>
      </c>
      <c r="AB1463" s="4">
        <v>4828</v>
      </c>
      <c r="AC1463" s="4">
        <v>7173.0833329999996</v>
      </c>
      <c r="AD1463" s="4" t="str">
        <f t="shared" si="343"/>
        <v>Medium Income</v>
      </c>
      <c r="AE1463" s="4">
        <v>321801</v>
      </c>
      <c r="AF1463" s="18">
        <v>0.18658084599999999</v>
      </c>
      <c r="AG1463" s="3">
        <v>1</v>
      </c>
      <c r="AH1463" s="3">
        <v>34.4</v>
      </c>
      <c r="AI1463" s="2" t="str">
        <f t="shared" si="344"/>
        <v>Low Risk</v>
      </c>
    </row>
    <row r="1464" spans="1:35" x14ac:dyDescent="0.25">
      <c r="A1464" s="6">
        <v>44563</v>
      </c>
      <c r="B1464" s="3">
        <v>37</v>
      </c>
      <c r="C1464" s="3" t="str">
        <f t="shared" si="330"/>
        <v>Mid</v>
      </c>
      <c r="D1464" s="4">
        <v>103960</v>
      </c>
      <c r="E1464" s="4">
        <f t="shared" si="331"/>
        <v>103960</v>
      </c>
      <c r="F1464" s="3">
        <v>613</v>
      </c>
      <c r="G1464" s="3">
        <f t="shared" si="332"/>
        <v>613</v>
      </c>
      <c r="H1464" s="3" t="str">
        <f t="shared" si="333"/>
        <v>Good</v>
      </c>
      <c r="I1464" s="5" t="s">
        <v>45</v>
      </c>
      <c r="J1464" s="2" t="str">
        <f t="shared" si="334"/>
        <v>Unemployed</v>
      </c>
      <c r="K1464" s="2" t="str">
        <f t="shared" si="335"/>
        <v>Unemployed</v>
      </c>
      <c r="L1464" s="2" t="str">
        <f t="shared" si="336"/>
        <v>Unemployed</v>
      </c>
      <c r="M1464" s="5" t="s">
        <v>29</v>
      </c>
      <c r="N1464" s="2" t="str">
        <f t="shared" si="337"/>
        <v>Bachelor</v>
      </c>
      <c r="O1464" s="2" t="str">
        <f t="shared" si="338"/>
        <v>Bachelor</v>
      </c>
      <c r="P1464" s="4">
        <v>26206</v>
      </c>
      <c r="Q1464" s="4">
        <f t="shared" si="339"/>
        <v>26206</v>
      </c>
      <c r="R1464" s="18">
        <f t="shared" si="340"/>
        <v>0.25207772220084645</v>
      </c>
      <c r="S1464" s="18" t="str">
        <f t="shared" si="341"/>
        <v>Conservative Borrower</v>
      </c>
      <c r="T1464" s="3">
        <v>36</v>
      </c>
      <c r="U1464" s="3">
        <f t="shared" si="342"/>
        <v>36</v>
      </c>
      <c r="V1464" s="5" t="s">
        <v>26</v>
      </c>
      <c r="W1464" s="5" t="s">
        <v>27</v>
      </c>
      <c r="X1464" s="4">
        <v>394</v>
      </c>
      <c r="Y1464" s="18">
        <v>0.52097199900000002</v>
      </c>
      <c r="Z1464" s="5" t="s">
        <v>28</v>
      </c>
      <c r="AA1464" s="3">
        <v>24</v>
      </c>
      <c r="AB1464" s="4">
        <v>4620</v>
      </c>
      <c r="AC1464" s="4">
        <v>8663.3333330000005</v>
      </c>
      <c r="AD1464" s="4" t="str">
        <f t="shared" si="343"/>
        <v>Medium Income</v>
      </c>
      <c r="AE1464" s="4">
        <v>100795</v>
      </c>
      <c r="AF1464" s="18">
        <v>0.244067695</v>
      </c>
      <c r="AG1464" s="3">
        <v>0</v>
      </c>
      <c r="AH1464" s="3">
        <v>53</v>
      </c>
      <c r="AI1464" s="2" t="str">
        <f t="shared" si="344"/>
        <v>Medium Risk</v>
      </c>
    </row>
    <row r="1465" spans="1:35" x14ac:dyDescent="0.25">
      <c r="A1465" s="6">
        <v>44564</v>
      </c>
      <c r="B1465" s="3">
        <v>29</v>
      </c>
      <c r="C1465" s="3" t="str">
        <f t="shared" si="330"/>
        <v>Mid</v>
      </c>
      <c r="D1465" s="4">
        <v>77809</v>
      </c>
      <c r="E1465" s="4">
        <f t="shared" si="331"/>
        <v>77809</v>
      </c>
      <c r="F1465" s="3">
        <v>563</v>
      </c>
      <c r="G1465" s="3">
        <f t="shared" si="332"/>
        <v>563</v>
      </c>
      <c r="H1465" s="3" t="str">
        <f t="shared" si="333"/>
        <v>Good</v>
      </c>
      <c r="I1465" s="5" t="s">
        <v>20</v>
      </c>
      <c r="J1465" s="2" t="str">
        <f t="shared" si="334"/>
        <v>Employed</v>
      </c>
      <c r="K1465" s="2" t="str">
        <f t="shared" si="335"/>
        <v>Employed</v>
      </c>
      <c r="L1465" s="2" t="str">
        <f t="shared" si="336"/>
        <v>Employed</v>
      </c>
      <c r="N1465" s="2" t="str">
        <f t="shared" si="337"/>
        <v/>
      </c>
      <c r="O1465" s="2" t="str">
        <f t="shared" si="338"/>
        <v>Bachelor</v>
      </c>
      <c r="P1465" s="4">
        <v>16300</v>
      </c>
      <c r="Q1465" s="4">
        <f t="shared" si="339"/>
        <v>16300</v>
      </c>
      <c r="R1465" s="18">
        <f t="shared" si="340"/>
        <v>0.20948733437006001</v>
      </c>
      <c r="S1465" s="18" t="str">
        <f t="shared" si="341"/>
        <v>Conservative Borrower</v>
      </c>
      <c r="T1465" s="3">
        <v>48</v>
      </c>
      <c r="U1465" s="3">
        <f t="shared" si="342"/>
        <v>48</v>
      </c>
      <c r="V1465" s="5" t="s">
        <v>44</v>
      </c>
      <c r="W1465" s="5" t="s">
        <v>23</v>
      </c>
      <c r="X1465" s="4">
        <v>245</v>
      </c>
      <c r="Y1465" s="18">
        <v>5.2215965000000003E-2</v>
      </c>
      <c r="Z1465" s="5" t="s">
        <v>24</v>
      </c>
      <c r="AA1465" s="3">
        <v>20</v>
      </c>
      <c r="AB1465" s="4">
        <v>282</v>
      </c>
      <c r="AC1465" s="4">
        <v>6484.0833329999996</v>
      </c>
      <c r="AD1465" s="4" t="str">
        <f t="shared" si="343"/>
        <v>Medium Income</v>
      </c>
      <c r="AE1465" s="4">
        <v>2684</v>
      </c>
      <c r="AF1465" s="18">
        <v>0.26851189800000003</v>
      </c>
      <c r="AG1465" s="3">
        <v>0</v>
      </c>
      <c r="AH1465" s="3">
        <v>55</v>
      </c>
      <c r="AI1465" s="2" t="str">
        <f t="shared" si="344"/>
        <v>High Risk</v>
      </c>
    </row>
    <row r="1466" spans="1:35" x14ac:dyDescent="0.25">
      <c r="A1466" s="6">
        <v>44565</v>
      </c>
      <c r="B1466" s="3">
        <v>33</v>
      </c>
      <c r="C1466" s="3" t="str">
        <f t="shared" si="330"/>
        <v>Mid</v>
      </c>
      <c r="E1466" s="4">
        <f t="shared" si="331"/>
        <v>16958.000004000001</v>
      </c>
      <c r="F1466" s="3">
        <v>491</v>
      </c>
      <c r="G1466" s="3">
        <f t="shared" si="332"/>
        <v>491</v>
      </c>
      <c r="H1466" s="3" t="str">
        <f t="shared" si="333"/>
        <v>Fair</v>
      </c>
      <c r="I1466" s="5" t="s">
        <v>20</v>
      </c>
      <c r="J1466" s="2" t="str">
        <f t="shared" si="334"/>
        <v>Employed</v>
      </c>
      <c r="K1466" s="2" t="str">
        <f t="shared" si="335"/>
        <v>Employed</v>
      </c>
      <c r="L1466" s="2" t="str">
        <f t="shared" si="336"/>
        <v>Employed</v>
      </c>
      <c r="M1466" s="5" t="s">
        <v>21</v>
      </c>
      <c r="N1466" s="2" t="str">
        <f t="shared" si="337"/>
        <v>Master</v>
      </c>
      <c r="O1466" s="2" t="str">
        <f t="shared" si="338"/>
        <v>Master</v>
      </c>
      <c r="P1466" s="4">
        <v>10411</v>
      </c>
      <c r="Q1466" s="4">
        <f t="shared" si="339"/>
        <v>10411</v>
      </c>
      <c r="R1466" s="18">
        <f t="shared" si="340"/>
        <v>0.61392852916288976</v>
      </c>
      <c r="S1466" s="18" t="str">
        <f t="shared" si="341"/>
        <v>Moderate Borrower</v>
      </c>
      <c r="U1466" s="3">
        <f t="shared" si="342"/>
        <v>54.618025751072963</v>
      </c>
      <c r="V1466" s="5" t="s">
        <v>22</v>
      </c>
      <c r="W1466" s="5" t="s">
        <v>27</v>
      </c>
      <c r="X1466" s="4">
        <v>433</v>
      </c>
      <c r="Y1466" s="18">
        <v>0.22837105599999999</v>
      </c>
      <c r="Z1466" s="5" t="s">
        <v>24</v>
      </c>
      <c r="AA1466" s="3">
        <v>14</v>
      </c>
      <c r="AB1466" s="4">
        <v>2571</v>
      </c>
      <c r="AC1466" s="4">
        <v>1413.166667</v>
      </c>
      <c r="AD1466" s="4" t="str">
        <f t="shared" si="343"/>
        <v>Low Income</v>
      </c>
      <c r="AE1466" s="4">
        <v>3866</v>
      </c>
      <c r="AF1466" s="18">
        <v>0.25997289000000001</v>
      </c>
      <c r="AG1466" s="3">
        <v>0</v>
      </c>
      <c r="AH1466" s="3">
        <v>54</v>
      </c>
      <c r="AI1466" s="2" t="str">
        <f t="shared" si="344"/>
        <v>Medium Risk</v>
      </c>
    </row>
    <row r="1467" spans="1:35" x14ac:dyDescent="0.25">
      <c r="A1467" s="6">
        <v>44566</v>
      </c>
      <c r="B1467" s="3">
        <v>47</v>
      </c>
      <c r="C1467" s="3" t="str">
        <f t="shared" si="330"/>
        <v>Senior</v>
      </c>
      <c r="E1467" s="4">
        <f t="shared" si="331"/>
        <v>119676</v>
      </c>
      <c r="F1467" s="3">
        <v>617</v>
      </c>
      <c r="G1467" s="3">
        <f t="shared" si="332"/>
        <v>617</v>
      </c>
      <c r="H1467" s="3" t="str">
        <f t="shared" si="333"/>
        <v>Good</v>
      </c>
      <c r="I1467" s="5" t="s">
        <v>20</v>
      </c>
      <c r="J1467" s="2" t="str">
        <f t="shared" si="334"/>
        <v>Employed</v>
      </c>
      <c r="K1467" s="2" t="str">
        <f t="shared" si="335"/>
        <v>Employed</v>
      </c>
      <c r="L1467" s="2" t="str">
        <f t="shared" si="336"/>
        <v>Employed</v>
      </c>
      <c r="M1467" s="5" t="s">
        <v>21</v>
      </c>
      <c r="N1467" s="2" t="str">
        <f t="shared" si="337"/>
        <v>Master</v>
      </c>
      <c r="O1467" s="2" t="str">
        <f t="shared" si="338"/>
        <v>Master</v>
      </c>
      <c r="P1467" s="4">
        <v>23473</v>
      </c>
      <c r="Q1467" s="4">
        <f t="shared" si="339"/>
        <v>23473</v>
      </c>
      <c r="R1467" s="18">
        <f t="shared" si="340"/>
        <v>0.19613790567866574</v>
      </c>
      <c r="S1467" s="18" t="str">
        <f t="shared" si="341"/>
        <v>Conservative Borrower</v>
      </c>
      <c r="U1467" s="3">
        <f t="shared" si="342"/>
        <v>55.043478260869563</v>
      </c>
      <c r="V1467" s="5" t="s">
        <v>22</v>
      </c>
      <c r="W1467" s="5" t="s">
        <v>30</v>
      </c>
      <c r="X1467" s="4">
        <v>519</v>
      </c>
      <c r="Y1467" s="18">
        <v>0.17100816599999999</v>
      </c>
      <c r="Z1467" s="5" t="s">
        <v>24</v>
      </c>
      <c r="AA1467" s="3">
        <v>18</v>
      </c>
      <c r="AB1467" s="4">
        <v>3797</v>
      </c>
      <c r="AC1467" s="4">
        <v>9973</v>
      </c>
      <c r="AD1467" s="4" t="str">
        <f t="shared" si="343"/>
        <v>Medium Income</v>
      </c>
      <c r="AE1467" s="4">
        <v>3448</v>
      </c>
      <c r="AF1467" s="18">
        <v>0.18372560199999999</v>
      </c>
      <c r="AG1467" s="3">
        <v>1</v>
      </c>
      <c r="AH1467" s="3">
        <v>36.799999999999997</v>
      </c>
      <c r="AI1467" s="2" t="str">
        <f t="shared" si="344"/>
        <v>Low Risk</v>
      </c>
    </row>
    <row r="1468" spans="1:35" x14ac:dyDescent="0.25">
      <c r="A1468" s="6">
        <v>44567</v>
      </c>
      <c r="B1468" s="3">
        <v>60</v>
      </c>
      <c r="C1468" s="3" t="str">
        <f t="shared" si="330"/>
        <v>Old</v>
      </c>
      <c r="D1468" s="4">
        <v>40236</v>
      </c>
      <c r="E1468" s="4">
        <f t="shared" si="331"/>
        <v>40236</v>
      </c>
      <c r="F1468" s="3">
        <v>630</v>
      </c>
      <c r="G1468" s="3">
        <f t="shared" si="332"/>
        <v>630</v>
      </c>
      <c r="H1468" s="3" t="str">
        <f t="shared" si="333"/>
        <v>Good</v>
      </c>
      <c r="I1468" s="5" t="s">
        <v>20</v>
      </c>
      <c r="J1468" s="2" t="str">
        <f t="shared" si="334"/>
        <v>Employed</v>
      </c>
      <c r="K1468" s="2" t="str">
        <f t="shared" si="335"/>
        <v>Employed</v>
      </c>
      <c r="L1468" s="2" t="str">
        <f t="shared" si="336"/>
        <v>Employed</v>
      </c>
      <c r="N1468" s="2" t="str">
        <f t="shared" si="337"/>
        <v/>
      </c>
      <c r="O1468" s="2" t="str">
        <f t="shared" si="338"/>
        <v>Bachelor</v>
      </c>
      <c r="P1468" s="4">
        <v>21938</v>
      </c>
      <c r="Q1468" s="4">
        <f t="shared" si="339"/>
        <v>21938</v>
      </c>
      <c r="R1468" s="18">
        <f t="shared" si="340"/>
        <v>0.54523312456506612</v>
      </c>
      <c r="S1468" s="18" t="str">
        <f t="shared" si="341"/>
        <v>Moderate Borrower</v>
      </c>
      <c r="T1468" s="3">
        <v>48</v>
      </c>
      <c r="U1468" s="3">
        <f t="shared" si="342"/>
        <v>48</v>
      </c>
      <c r="V1468" s="5" t="s">
        <v>22</v>
      </c>
      <c r="W1468" s="5" t="s">
        <v>27</v>
      </c>
      <c r="X1468" s="4">
        <v>528</v>
      </c>
      <c r="Y1468" s="18">
        <v>0.27761322399999999</v>
      </c>
      <c r="Z1468" s="5" t="s">
        <v>24</v>
      </c>
      <c r="AA1468" s="3">
        <v>32</v>
      </c>
      <c r="AB1468" s="4">
        <v>363</v>
      </c>
      <c r="AC1468" s="4">
        <v>3353</v>
      </c>
      <c r="AD1468" s="4" t="str">
        <f t="shared" si="343"/>
        <v>Low Income</v>
      </c>
      <c r="AE1468" s="4">
        <v>9661</v>
      </c>
      <c r="AF1468" s="18">
        <v>0.22688747200000001</v>
      </c>
      <c r="AG1468" s="3">
        <v>0</v>
      </c>
      <c r="AH1468" s="3">
        <v>50</v>
      </c>
      <c r="AI1468" s="2" t="str">
        <f t="shared" si="344"/>
        <v>Medium Risk</v>
      </c>
    </row>
    <row r="1469" spans="1:35" x14ac:dyDescent="0.25">
      <c r="A1469" s="6">
        <v>44568</v>
      </c>
      <c r="B1469" s="3">
        <v>44</v>
      </c>
      <c r="C1469" s="3" t="str">
        <f t="shared" si="330"/>
        <v>Senior</v>
      </c>
      <c r="D1469" s="4">
        <v>141595</v>
      </c>
      <c r="E1469" s="4">
        <f t="shared" si="331"/>
        <v>141595</v>
      </c>
      <c r="F1469" s="3">
        <v>586</v>
      </c>
      <c r="G1469" s="3">
        <f t="shared" si="332"/>
        <v>586</v>
      </c>
      <c r="H1469" s="3" t="str">
        <f t="shared" si="333"/>
        <v>Good</v>
      </c>
      <c r="I1469" s="5" t="s">
        <v>20</v>
      </c>
      <c r="J1469" s="2" t="str">
        <f t="shared" si="334"/>
        <v>Employed</v>
      </c>
      <c r="K1469" s="2" t="str">
        <f t="shared" si="335"/>
        <v>Employed</v>
      </c>
      <c r="L1469" s="2" t="str">
        <f t="shared" si="336"/>
        <v>Employed</v>
      </c>
      <c r="M1469" s="5" t="s">
        <v>25</v>
      </c>
      <c r="N1469" s="2" t="str">
        <f t="shared" si="337"/>
        <v>Associate</v>
      </c>
      <c r="O1469" s="2" t="str">
        <f t="shared" si="338"/>
        <v>Associate</v>
      </c>
      <c r="P1469" s="4">
        <v>22406</v>
      </c>
      <c r="Q1469" s="4">
        <f t="shared" si="339"/>
        <v>22406</v>
      </c>
      <c r="R1469" s="18">
        <f t="shared" si="340"/>
        <v>0.15824005084925316</v>
      </c>
      <c r="S1469" s="18" t="str">
        <f t="shared" si="341"/>
        <v>Conservative Borrower</v>
      </c>
      <c r="T1469" s="3">
        <v>72</v>
      </c>
      <c r="U1469" s="3">
        <f t="shared" si="342"/>
        <v>72</v>
      </c>
      <c r="V1469" s="5" t="s">
        <v>22</v>
      </c>
      <c r="W1469" s="5" t="s">
        <v>23</v>
      </c>
      <c r="X1469" s="4">
        <v>838</v>
      </c>
      <c r="Y1469" s="18">
        <v>0.63281917899999995</v>
      </c>
      <c r="Z1469" s="5" t="s">
        <v>34</v>
      </c>
      <c r="AA1469" s="3">
        <v>34</v>
      </c>
      <c r="AB1469" s="4">
        <v>6065</v>
      </c>
      <c r="AC1469" s="4">
        <v>11799.583329999999</v>
      </c>
      <c r="AD1469" s="4" t="str">
        <f t="shared" si="343"/>
        <v>Medium Income</v>
      </c>
      <c r="AE1469" s="4">
        <v>37334</v>
      </c>
      <c r="AF1469" s="18">
        <v>0.25310553099999999</v>
      </c>
      <c r="AG1469" s="3">
        <v>1</v>
      </c>
      <c r="AH1469" s="3">
        <v>48</v>
      </c>
      <c r="AI1469" s="2" t="str">
        <f t="shared" si="344"/>
        <v>Medium Risk</v>
      </c>
    </row>
    <row r="1470" spans="1:35" x14ac:dyDescent="0.25">
      <c r="A1470" s="6">
        <v>44569</v>
      </c>
      <c r="B1470" s="3">
        <v>25</v>
      </c>
      <c r="C1470" s="3" t="str">
        <f t="shared" si="330"/>
        <v>Mid</v>
      </c>
      <c r="D1470" s="4">
        <v>44763</v>
      </c>
      <c r="E1470" s="4">
        <f t="shared" si="331"/>
        <v>44763</v>
      </c>
      <c r="F1470" s="3">
        <v>588</v>
      </c>
      <c r="G1470" s="3">
        <f t="shared" si="332"/>
        <v>588</v>
      </c>
      <c r="H1470" s="3" t="str">
        <f t="shared" si="333"/>
        <v>Good</v>
      </c>
      <c r="I1470" s="5" t="s">
        <v>20</v>
      </c>
      <c r="J1470" s="2" t="str">
        <f t="shared" si="334"/>
        <v>Employed</v>
      </c>
      <c r="K1470" s="2" t="str">
        <f t="shared" si="335"/>
        <v>Employed</v>
      </c>
      <c r="L1470" s="2" t="str">
        <f t="shared" si="336"/>
        <v>Employed</v>
      </c>
      <c r="M1470" s="5" t="s">
        <v>32</v>
      </c>
      <c r="N1470" s="2" t="str">
        <f t="shared" si="337"/>
        <v>High School</v>
      </c>
      <c r="O1470" s="2" t="str">
        <f t="shared" si="338"/>
        <v>High School</v>
      </c>
      <c r="P1470" s="4">
        <v>29517</v>
      </c>
      <c r="Q1470" s="4">
        <f t="shared" si="339"/>
        <v>29517</v>
      </c>
      <c r="R1470" s="18">
        <f t="shared" si="340"/>
        <v>0.65940620601836342</v>
      </c>
      <c r="S1470" s="18" t="str">
        <f t="shared" si="341"/>
        <v>Moderate Borrower</v>
      </c>
      <c r="T1470" s="3">
        <v>48</v>
      </c>
      <c r="U1470" s="3">
        <f t="shared" si="342"/>
        <v>48</v>
      </c>
      <c r="V1470" s="5" t="s">
        <v>22</v>
      </c>
      <c r="W1470" s="5" t="s">
        <v>23</v>
      </c>
      <c r="X1470" s="4">
        <v>262</v>
      </c>
      <c r="Y1470" s="18">
        <v>0.59106034600000001</v>
      </c>
      <c r="Z1470" s="5" t="s">
        <v>28</v>
      </c>
      <c r="AA1470" s="3">
        <v>25</v>
      </c>
      <c r="AB1470" s="4">
        <v>12535</v>
      </c>
      <c r="AC1470" s="4">
        <v>3730.25</v>
      </c>
      <c r="AD1470" s="4" t="str">
        <f t="shared" si="343"/>
        <v>Low Income</v>
      </c>
      <c r="AE1470" s="4">
        <v>39297</v>
      </c>
      <c r="AF1470" s="18">
        <v>0.23822153400000001</v>
      </c>
      <c r="AG1470" s="3">
        <v>0</v>
      </c>
      <c r="AH1470" s="3">
        <v>59</v>
      </c>
      <c r="AI1470" s="2" t="str">
        <f t="shared" si="344"/>
        <v>High Risk</v>
      </c>
    </row>
    <row r="1471" spans="1:35" x14ac:dyDescent="0.25">
      <c r="A1471" s="6">
        <v>44570</v>
      </c>
      <c r="B1471" s="3">
        <v>45</v>
      </c>
      <c r="C1471" s="3" t="str">
        <f t="shared" si="330"/>
        <v>Senior</v>
      </c>
      <c r="D1471" s="4">
        <v>85653</v>
      </c>
      <c r="E1471" s="4">
        <f t="shared" si="331"/>
        <v>85653</v>
      </c>
      <c r="F1471" s="3">
        <v>570</v>
      </c>
      <c r="G1471" s="3">
        <f t="shared" si="332"/>
        <v>570</v>
      </c>
      <c r="H1471" s="3" t="str">
        <f t="shared" si="333"/>
        <v>Good</v>
      </c>
      <c r="I1471" s="5" t="s">
        <v>20</v>
      </c>
      <c r="J1471" s="2" t="str">
        <f t="shared" si="334"/>
        <v>Employed</v>
      </c>
      <c r="K1471" s="2" t="str">
        <f t="shared" si="335"/>
        <v>Employed</v>
      </c>
      <c r="L1471" s="2" t="str">
        <f t="shared" si="336"/>
        <v>Employed</v>
      </c>
      <c r="M1471" s="5" t="s">
        <v>32</v>
      </c>
      <c r="N1471" s="2" t="str">
        <f t="shared" si="337"/>
        <v>High School</v>
      </c>
      <c r="O1471" s="2" t="str">
        <f t="shared" si="338"/>
        <v>High School</v>
      </c>
      <c r="P1471" s="4">
        <v>13761</v>
      </c>
      <c r="Q1471" s="4">
        <f t="shared" si="339"/>
        <v>13761</v>
      </c>
      <c r="R1471" s="18">
        <f t="shared" si="340"/>
        <v>0.16065987180834296</v>
      </c>
      <c r="S1471" s="18" t="str">
        <f t="shared" si="341"/>
        <v>Conservative Borrower</v>
      </c>
      <c r="T1471" s="3">
        <v>48</v>
      </c>
      <c r="U1471" s="3">
        <f t="shared" si="342"/>
        <v>48</v>
      </c>
      <c r="V1471" s="5" t="s">
        <v>22</v>
      </c>
      <c r="W1471" s="5" t="s">
        <v>30</v>
      </c>
      <c r="X1471" s="4">
        <v>1318</v>
      </c>
      <c r="Y1471" s="18">
        <v>3.7652110000000003E-2</v>
      </c>
      <c r="Z1471" s="5" t="s">
        <v>24</v>
      </c>
      <c r="AA1471" s="3">
        <v>31</v>
      </c>
      <c r="AB1471" s="4">
        <v>2031</v>
      </c>
      <c r="AC1471" s="4">
        <v>7137.75</v>
      </c>
      <c r="AD1471" s="4" t="str">
        <f t="shared" si="343"/>
        <v>Medium Income</v>
      </c>
      <c r="AE1471" s="4">
        <v>11893</v>
      </c>
      <c r="AF1471" s="18">
        <v>0.23031944100000001</v>
      </c>
      <c r="AG1471" s="3">
        <v>0</v>
      </c>
      <c r="AH1471" s="3">
        <v>58</v>
      </c>
      <c r="AI1471" s="2" t="str">
        <f t="shared" si="344"/>
        <v>High Risk</v>
      </c>
    </row>
    <row r="1472" spans="1:35" x14ac:dyDescent="0.25">
      <c r="A1472" s="6">
        <v>44571</v>
      </c>
      <c r="B1472" s="3">
        <v>54</v>
      </c>
      <c r="C1472" s="3" t="str">
        <f t="shared" si="330"/>
        <v>Senior</v>
      </c>
      <c r="D1472" s="4">
        <v>58130</v>
      </c>
      <c r="E1472" s="4">
        <f t="shared" si="331"/>
        <v>58130</v>
      </c>
      <c r="F1472" s="3">
        <v>632</v>
      </c>
      <c r="G1472" s="3">
        <f t="shared" si="332"/>
        <v>632</v>
      </c>
      <c r="H1472" s="3" t="str">
        <f t="shared" si="333"/>
        <v>Good</v>
      </c>
      <c r="I1472" s="5" t="s">
        <v>20</v>
      </c>
      <c r="J1472" s="2" t="str">
        <f t="shared" si="334"/>
        <v>Employed</v>
      </c>
      <c r="K1472" s="2" t="str">
        <f t="shared" si="335"/>
        <v>Employed</v>
      </c>
      <c r="L1472" s="2" t="str">
        <f t="shared" si="336"/>
        <v>Employed</v>
      </c>
      <c r="M1472" s="5" t="s">
        <v>25</v>
      </c>
      <c r="N1472" s="2" t="str">
        <f t="shared" si="337"/>
        <v>Associate</v>
      </c>
      <c r="O1472" s="2" t="str">
        <f t="shared" si="338"/>
        <v>Associate</v>
      </c>
      <c r="P1472" s="4">
        <v>17954</v>
      </c>
      <c r="Q1472" s="4">
        <f t="shared" si="339"/>
        <v>17954</v>
      </c>
      <c r="R1472" s="18">
        <f t="shared" si="340"/>
        <v>0.30885945295028383</v>
      </c>
      <c r="S1472" s="18" t="str">
        <f t="shared" si="341"/>
        <v>Conservative Borrower</v>
      </c>
      <c r="T1472" s="3">
        <v>36</v>
      </c>
      <c r="U1472" s="3">
        <f t="shared" si="342"/>
        <v>36</v>
      </c>
      <c r="V1472" s="5" t="s">
        <v>22</v>
      </c>
      <c r="W1472" s="5" t="s">
        <v>27</v>
      </c>
      <c r="X1472" s="4">
        <v>579</v>
      </c>
      <c r="Y1472" s="18">
        <v>0.16833335899999999</v>
      </c>
      <c r="Z1472" s="5" t="s">
        <v>28</v>
      </c>
      <c r="AA1472" s="3">
        <v>30</v>
      </c>
      <c r="AB1472" s="4">
        <v>6120</v>
      </c>
      <c r="AC1472" s="4">
        <v>4844.1666670000004</v>
      </c>
      <c r="AD1472" s="4" t="str">
        <f t="shared" si="343"/>
        <v>Low Income</v>
      </c>
      <c r="AE1472" s="4">
        <v>9366</v>
      </c>
      <c r="AF1472" s="18">
        <v>0.21587198799999999</v>
      </c>
      <c r="AG1472" s="3">
        <v>0</v>
      </c>
      <c r="AH1472" s="3">
        <v>47</v>
      </c>
      <c r="AI1472" s="2" t="str">
        <f t="shared" si="344"/>
        <v>Medium Risk</v>
      </c>
    </row>
    <row r="1473" spans="1:35" x14ac:dyDescent="0.25">
      <c r="A1473" s="6">
        <v>44572</v>
      </c>
      <c r="B1473" s="3">
        <v>32</v>
      </c>
      <c r="C1473" s="3" t="str">
        <f t="shared" si="330"/>
        <v>Mid</v>
      </c>
      <c r="D1473" s="4">
        <v>70005</v>
      </c>
      <c r="E1473" s="4">
        <f t="shared" si="331"/>
        <v>70005</v>
      </c>
      <c r="G1473" s="3">
        <f t="shared" si="332"/>
        <v>579.93124999999998</v>
      </c>
      <c r="H1473" s="3" t="str">
        <f t="shared" si="333"/>
        <v>Good</v>
      </c>
      <c r="I1473" s="5" t="s">
        <v>20</v>
      </c>
      <c r="J1473" s="2" t="str">
        <f t="shared" si="334"/>
        <v>Employed</v>
      </c>
      <c r="K1473" s="2" t="str">
        <f t="shared" si="335"/>
        <v>Employed</v>
      </c>
      <c r="L1473" s="2" t="str">
        <f t="shared" si="336"/>
        <v>Employed</v>
      </c>
      <c r="M1473" s="5" t="s">
        <v>41</v>
      </c>
      <c r="N1473" s="2" t="str">
        <f t="shared" si="337"/>
        <v>Doctorate</v>
      </c>
      <c r="O1473" s="2" t="str">
        <f t="shared" si="338"/>
        <v>Doctorate</v>
      </c>
      <c r="P1473" s="4">
        <v>22024</v>
      </c>
      <c r="Q1473" s="4">
        <f t="shared" si="339"/>
        <v>22024</v>
      </c>
      <c r="R1473" s="18">
        <f t="shared" si="340"/>
        <v>0.31460609956431684</v>
      </c>
      <c r="S1473" s="18" t="str">
        <f t="shared" si="341"/>
        <v>Conservative Borrower</v>
      </c>
      <c r="T1473" s="3">
        <v>48</v>
      </c>
      <c r="U1473" s="3">
        <f t="shared" si="342"/>
        <v>48</v>
      </c>
      <c r="V1473" s="5" t="s">
        <v>35</v>
      </c>
      <c r="W1473" s="5" t="s">
        <v>30</v>
      </c>
      <c r="X1473" s="4">
        <v>607</v>
      </c>
      <c r="Y1473" s="18">
        <v>0.10866234399999999</v>
      </c>
      <c r="Z1473" s="5" t="s">
        <v>38</v>
      </c>
      <c r="AA1473" s="3">
        <v>27</v>
      </c>
      <c r="AB1473" s="4">
        <v>2878</v>
      </c>
      <c r="AC1473" s="4">
        <v>5833.75</v>
      </c>
      <c r="AD1473" s="4" t="str">
        <f t="shared" si="343"/>
        <v>Medium Income</v>
      </c>
      <c r="AE1473" s="4">
        <v>202735</v>
      </c>
      <c r="AF1473" s="18">
        <v>0.192685615</v>
      </c>
      <c r="AG1473" s="3">
        <v>1</v>
      </c>
      <c r="AH1473" s="3">
        <v>40</v>
      </c>
      <c r="AI1473" s="2" t="str">
        <f t="shared" si="344"/>
        <v>Medium Risk</v>
      </c>
    </row>
    <row r="1474" spans="1:35" x14ac:dyDescent="0.25">
      <c r="A1474" s="6">
        <v>44573</v>
      </c>
      <c r="B1474" s="3">
        <v>38</v>
      </c>
      <c r="C1474" s="3" t="str">
        <f t="shared" ref="C1474:C1537" si="345">IF(B1474&lt;25,"Young",IF(B1474&lt;40,"Mid",IF(B1474&lt;60,"Senior","Old")))</f>
        <v>Mid</v>
      </c>
      <c r="D1474" s="4">
        <v>40498</v>
      </c>
      <c r="E1474" s="4">
        <f t="shared" ref="E1474:E1537" si="346">IF(D1474="",AC1474*12,D1474)</f>
        <v>40498</v>
      </c>
      <c r="G1474" s="3">
        <f t="shared" ref="G1474:G1537" si="347">IF(F1474="",AVERAGEIF($AA$2:$AA$2648,AA1474,$F$2:$F$2648),F1474)</f>
        <v>582.59322033898309</v>
      </c>
      <c r="H1474" s="3" t="str">
        <f t="shared" ref="H1474:H1537" si="348">IF(G1474&lt;450,"Poor", IF(G1474&lt;550,"Fair",IF(G1474&lt;650,"Good","Excellent")))</f>
        <v>Good</v>
      </c>
      <c r="I1474" s="5" t="s">
        <v>20</v>
      </c>
      <c r="J1474" s="2" t="str">
        <f t="shared" ref="J1474:J1537" si="349">TRIM(CLEAN(I1474))</f>
        <v>Employed</v>
      </c>
      <c r="K1474" s="2" t="str">
        <f t="shared" ref="K1474:K1537" si="350">PROPER(J1474)</f>
        <v>Employed</v>
      </c>
      <c r="L1474" s="2" t="str">
        <f t="shared" ref="L1474:L1537" si="351">IF(K1474="","Employed",K1474)</f>
        <v>Employed</v>
      </c>
      <c r="M1474" s="5" t="s">
        <v>29</v>
      </c>
      <c r="N1474" s="2" t="str">
        <f t="shared" ref="N1474:N1537" si="352">TRIM(CLEAN(M1474))</f>
        <v>Bachelor</v>
      </c>
      <c r="O1474" s="2" t="str">
        <f t="shared" ref="O1474:O1537" si="353">IF(N1474="","Bachelor",N1474)</f>
        <v>Bachelor</v>
      </c>
      <c r="P1474" s="4">
        <v>12214</v>
      </c>
      <c r="Q1474" s="4">
        <f t="shared" ref="Q1474:Q1537" si="354">IF(P1474="",(AVERAGEIFS($P$2:$P$2648,$Z$2:$Z$2648,Z1474,$AD$2:$AD$2648,AD1474)),P1474)</f>
        <v>12214</v>
      </c>
      <c r="R1474" s="18">
        <f t="shared" ref="R1474:R1537" si="355">Q1474/E1474</f>
        <v>0.30159514050076547</v>
      </c>
      <c r="S1474" s="18" t="str">
        <f t="shared" ref="S1474:S1537" si="356">IF(R1474 &lt;= 0.5, "Conservative Borrower", IF(R1474 &lt;= 1, "Moderate Borrower", "Aggressive Borrower"))</f>
        <v>Conservative Borrower</v>
      </c>
      <c r="T1474" s="3">
        <v>60</v>
      </c>
      <c r="U1474" s="3">
        <f t="shared" ref="U1474:U1537" si="357">IF(T1474="",AVERAGEIFS($T$2:$T$2648,$Z$2:$Z$2648,Z1474,$AD$2:$AD$2648,AD1474),T1474)</f>
        <v>60</v>
      </c>
      <c r="V1474" s="5" t="s">
        <v>35</v>
      </c>
      <c r="W1474" s="5" t="s">
        <v>23</v>
      </c>
      <c r="X1474" s="4">
        <v>129</v>
      </c>
      <c r="Y1474" s="18">
        <v>0.53667892100000003</v>
      </c>
      <c r="Z1474" s="5" t="s">
        <v>34</v>
      </c>
      <c r="AA1474" s="3">
        <v>32</v>
      </c>
      <c r="AB1474" s="4">
        <v>1147</v>
      </c>
      <c r="AC1474" s="4">
        <v>3374.833333</v>
      </c>
      <c r="AD1474" s="4" t="str">
        <f t="shared" ref="AD1474:AD1537" si="358">IF(AC1474&lt;=5000,"Low Income",IF(AC1474&lt;=12000,"Medium Income","High Income"))</f>
        <v>Low Income</v>
      </c>
      <c r="AE1474" s="4">
        <v>15953</v>
      </c>
      <c r="AF1474" s="18">
        <v>0.255166273</v>
      </c>
      <c r="AG1474" s="3">
        <v>0</v>
      </c>
      <c r="AH1474" s="3">
        <v>61</v>
      </c>
      <c r="AI1474" s="2" t="str">
        <f t="shared" ref="AI1474:AI1537" si="359">IF(AH1474&lt;40,"Low Risk", IF(AH1474&lt;55,"Medium Risk", IF(AH1474&lt;70,"High Risk","Very High Risk")))</f>
        <v>High Risk</v>
      </c>
    </row>
    <row r="1475" spans="1:35" x14ac:dyDescent="0.25">
      <c r="A1475" s="6">
        <v>44574</v>
      </c>
      <c r="B1475" s="3">
        <v>40</v>
      </c>
      <c r="C1475" s="3" t="str">
        <f t="shared" si="345"/>
        <v>Senior</v>
      </c>
      <c r="D1475" s="4">
        <v>96945</v>
      </c>
      <c r="E1475" s="4">
        <f t="shared" si="346"/>
        <v>96945</v>
      </c>
      <c r="F1475" s="3">
        <v>520</v>
      </c>
      <c r="G1475" s="3">
        <f t="shared" si="347"/>
        <v>520</v>
      </c>
      <c r="H1475" s="3" t="str">
        <f t="shared" si="348"/>
        <v>Fair</v>
      </c>
      <c r="I1475" s="5" t="s">
        <v>20</v>
      </c>
      <c r="J1475" s="2" t="str">
        <f t="shared" si="349"/>
        <v>Employed</v>
      </c>
      <c r="K1475" s="2" t="str">
        <f t="shared" si="350"/>
        <v>Employed</v>
      </c>
      <c r="L1475" s="2" t="str">
        <f t="shared" si="351"/>
        <v>Employed</v>
      </c>
      <c r="N1475" s="2" t="str">
        <f t="shared" si="352"/>
        <v/>
      </c>
      <c r="O1475" s="2" t="str">
        <f t="shared" si="353"/>
        <v>Bachelor</v>
      </c>
      <c r="P1475" s="4">
        <v>32209</v>
      </c>
      <c r="Q1475" s="4">
        <f t="shared" si="354"/>
        <v>32209</v>
      </c>
      <c r="R1475" s="18">
        <f t="shared" si="355"/>
        <v>0.33223992985713546</v>
      </c>
      <c r="S1475" s="18" t="str">
        <f t="shared" si="356"/>
        <v>Conservative Borrower</v>
      </c>
      <c r="T1475" s="3">
        <v>60</v>
      </c>
      <c r="U1475" s="3">
        <f t="shared" si="357"/>
        <v>60</v>
      </c>
      <c r="V1475" s="5" t="s">
        <v>26</v>
      </c>
      <c r="W1475" s="5" t="s">
        <v>27</v>
      </c>
      <c r="X1475" s="4">
        <v>436</v>
      </c>
      <c r="Y1475" s="18">
        <v>7.4066851000000003E-2</v>
      </c>
      <c r="Z1475" s="5" t="s">
        <v>34</v>
      </c>
      <c r="AA1475" s="3">
        <v>20</v>
      </c>
      <c r="AB1475" s="4">
        <v>21425</v>
      </c>
      <c r="AC1475" s="4">
        <v>8078.75</v>
      </c>
      <c r="AD1475" s="4" t="str">
        <f t="shared" si="358"/>
        <v>Medium Income</v>
      </c>
      <c r="AE1475" s="4">
        <v>13700</v>
      </c>
      <c r="AF1475" s="18">
        <v>0.25767446199999999</v>
      </c>
      <c r="AG1475" s="3">
        <v>0</v>
      </c>
      <c r="AH1475" s="3">
        <v>55</v>
      </c>
      <c r="AI1475" s="2" t="str">
        <f t="shared" si="359"/>
        <v>High Risk</v>
      </c>
    </row>
    <row r="1476" spans="1:35" x14ac:dyDescent="0.25">
      <c r="A1476" s="6">
        <v>44575</v>
      </c>
      <c r="B1476" s="3">
        <v>30</v>
      </c>
      <c r="C1476" s="3" t="str">
        <f t="shared" si="345"/>
        <v>Mid</v>
      </c>
      <c r="D1476" s="4">
        <v>80097</v>
      </c>
      <c r="E1476" s="4">
        <f t="shared" si="346"/>
        <v>80097</v>
      </c>
      <c r="F1476" s="3">
        <v>462</v>
      </c>
      <c r="G1476" s="3">
        <f t="shared" si="347"/>
        <v>462</v>
      </c>
      <c r="H1476" s="3" t="str">
        <f t="shared" si="348"/>
        <v>Fair</v>
      </c>
      <c r="I1476" s="5" t="s">
        <v>45</v>
      </c>
      <c r="J1476" s="2" t="str">
        <f t="shared" si="349"/>
        <v>Unemployed</v>
      </c>
      <c r="K1476" s="2" t="str">
        <f t="shared" si="350"/>
        <v>Unemployed</v>
      </c>
      <c r="L1476" s="2" t="str">
        <f t="shared" si="351"/>
        <v>Unemployed</v>
      </c>
      <c r="M1476" s="5" t="s">
        <v>21</v>
      </c>
      <c r="N1476" s="2" t="str">
        <f t="shared" si="352"/>
        <v>Master</v>
      </c>
      <c r="O1476" s="2" t="str">
        <f t="shared" si="353"/>
        <v>Master</v>
      </c>
      <c r="P1476" s="4">
        <v>23478</v>
      </c>
      <c r="Q1476" s="4">
        <f t="shared" si="354"/>
        <v>23478</v>
      </c>
      <c r="R1476" s="18">
        <f t="shared" si="355"/>
        <v>0.29311959249410091</v>
      </c>
      <c r="S1476" s="18" t="str">
        <f t="shared" si="356"/>
        <v>Conservative Borrower</v>
      </c>
      <c r="T1476" s="3">
        <v>24</v>
      </c>
      <c r="U1476" s="3">
        <f t="shared" si="357"/>
        <v>24</v>
      </c>
      <c r="V1476" s="5" t="s">
        <v>26</v>
      </c>
      <c r="W1476" s="5" t="s">
        <v>27</v>
      </c>
      <c r="X1476" s="4">
        <v>802</v>
      </c>
      <c r="Y1476" s="18">
        <v>0.50144934699999999</v>
      </c>
      <c r="Z1476" s="5" t="s">
        <v>28</v>
      </c>
      <c r="AA1476" s="3">
        <v>33</v>
      </c>
      <c r="AB1476" s="4">
        <v>3550</v>
      </c>
      <c r="AC1476" s="4">
        <v>6674.75</v>
      </c>
      <c r="AD1476" s="4" t="str">
        <f t="shared" si="358"/>
        <v>Medium Income</v>
      </c>
      <c r="AE1476" s="4">
        <v>11710</v>
      </c>
      <c r="AF1476" s="18">
        <v>0.30892188300000001</v>
      </c>
      <c r="AG1476" s="3">
        <v>0</v>
      </c>
      <c r="AH1476" s="3">
        <v>60</v>
      </c>
      <c r="AI1476" s="2" t="str">
        <f t="shared" si="359"/>
        <v>High Risk</v>
      </c>
    </row>
    <row r="1477" spans="1:35" x14ac:dyDescent="0.25">
      <c r="A1477" s="6">
        <v>44576</v>
      </c>
      <c r="B1477" s="3">
        <v>47</v>
      </c>
      <c r="C1477" s="3" t="str">
        <f t="shared" si="345"/>
        <v>Senior</v>
      </c>
      <c r="D1477" s="4">
        <v>32684</v>
      </c>
      <c r="E1477" s="4">
        <f t="shared" si="346"/>
        <v>32684</v>
      </c>
      <c r="F1477" s="3">
        <v>563</v>
      </c>
      <c r="G1477" s="3">
        <f t="shared" si="347"/>
        <v>563</v>
      </c>
      <c r="H1477" s="3" t="str">
        <f t="shared" si="348"/>
        <v>Good</v>
      </c>
      <c r="I1477" s="5" t="s">
        <v>20</v>
      </c>
      <c r="J1477" s="2" t="str">
        <f t="shared" si="349"/>
        <v>Employed</v>
      </c>
      <c r="K1477" s="2" t="str">
        <f t="shared" si="350"/>
        <v>Employed</v>
      </c>
      <c r="L1477" s="2" t="str">
        <f t="shared" si="351"/>
        <v>Employed</v>
      </c>
      <c r="M1477" s="5" t="s">
        <v>32</v>
      </c>
      <c r="N1477" s="2" t="str">
        <f t="shared" si="352"/>
        <v>High School</v>
      </c>
      <c r="O1477" s="2" t="str">
        <f t="shared" si="353"/>
        <v>High School</v>
      </c>
      <c r="P1477" s="4">
        <v>12317</v>
      </c>
      <c r="Q1477" s="4">
        <f t="shared" si="354"/>
        <v>12317</v>
      </c>
      <c r="R1477" s="18">
        <f t="shared" si="355"/>
        <v>0.37685105862195567</v>
      </c>
      <c r="S1477" s="18" t="str">
        <f t="shared" si="356"/>
        <v>Conservative Borrower</v>
      </c>
      <c r="T1477" s="3">
        <v>48</v>
      </c>
      <c r="U1477" s="3">
        <f t="shared" si="357"/>
        <v>48</v>
      </c>
      <c r="V1477" s="5" t="s">
        <v>22</v>
      </c>
      <c r="W1477" s="5" t="s">
        <v>23</v>
      </c>
      <c r="X1477" s="4">
        <v>565</v>
      </c>
      <c r="Y1477" s="18">
        <v>0.30281534999999998</v>
      </c>
      <c r="Z1477" s="5" t="s">
        <v>34</v>
      </c>
      <c r="AA1477" s="3">
        <v>21</v>
      </c>
      <c r="AB1477" s="4">
        <v>3041</v>
      </c>
      <c r="AC1477" s="4">
        <v>2723.666667</v>
      </c>
      <c r="AD1477" s="4" t="str">
        <f t="shared" si="358"/>
        <v>Low Income</v>
      </c>
      <c r="AE1477" s="4">
        <v>10689</v>
      </c>
      <c r="AF1477" s="18">
        <v>0.27098040000000001</v>
      </c>
      <c r="AG1477" s="3">
        <v>0</v>
      </c>
      <c r="AH1477" s="3">
        <v>58</v>
      </c>
      <c r="AI1477" s="2" t="str">
        <f t="shared" si="359"/>
        <v>High Risk</v>
      </c>
    </row>
    <row r="1478" spans="1:35" x14ac:dyDescent="0.25">
      <c r="A1478" s="6">
        <v>44577</v>
      </c>
      <c r="B1478" s="3">
        <v>38</v>
      </c>
      <c r="C1478" s="3" t="str">
        <f t="shared" si="345"/>
        <v>Mid</v>
      </c>
      <c r="D1478" s="4">
        <v>31956</v>
      </c>
      <c r="E1478" s="4">
        <f t="shared" si="346"/>
        <v>31956</v>
      </c>
      <c r="F1478" s="3">
        <v>534</v>
      </c>
      <c r="G1478" s="3">
        <f t="shared" si="347"/>
        <v>534</v>
      </c>
      <c r="H1478" s="3" t="str">
        <f t="shared" si="348"/>
        <v>Fair</v>
      </c>
      <c r="I1478" s="5" t="s">
        <v>20</v>
      </c>
      <c r="J1478" s="2" t="str">
        <f t="shared" si="349"/>
        <v>Employed</v>
      </c>
      <c r="K1478" s="2" t="str">
        <f t="shared" si="350"/>
        <v>Employed</v>
      </c>
      <c r="L1478" s="2" t="str">
        <f t="shared" si="351"/>
        <v>Employed</v>
      </c>
      <c r="M1478" s="5" t="s">
        <v>32</v>
      </c>
      <c r="N1478" s="2" t="str">
        <f t="shared" si="352"/>
        <v>High School</v>
      </c>
      <c r="O1478" s="2" t="str">
        <f t="shared" si="353"/>
        <v>High School</v>
      </c>
      <c r="P1478" s="4">
        <v>18855</v>
      </c>
      <c r="Q1478" s="4">
        <f t="shared" si="354"/>
        <v>18855</v>
      </c>
      <c r="R1478" s="18">
        <f t="shared" si="355"/>
        <v>0.59003004130679682</v>
      </c>
      <c r="S1478" s="18" t="str">
        <f t="shared" si="356"/>
        <v>Moderate Borrower</v>
      </c>
      <c r="T1478" s="3">
        <v>36</v>
      </c>
      <c r="U1478" s="3">
        <f t="shared" si="357"/>
        <v>36</v>
      </c>
      <c r="V1478" s="5" t="s">
        <v>26</v>
      </c>
      <c r="W1478" s="5" t="s">
        <v>23</v>
      </c>
      <c r="X1478" s="4">
        <v>358</v>
      </c>
      <c r="Y1478" s="18">
        <v>7.6408878999999999E-2</v>
      </c>
      <c r="Z1478" s="5" t="s">
        <v>38</v>
      </c>
      <c r="AA1478" s="3">
        <v>35</v>
      </c>
      <c r="AB1478" s="4">
        <v>14522</v>
      </c>
      <c r="AC1478" s="4">
        <v>2663</v>
      </c>
      <c r="AD1478" s="4" t="str">
        <f t="shared" si="358"/>
        <v>Low Income</v>
      </c>
      <c r="AE1478" s="4">
        <v>30005</v>
      </c>
      <c r="AF1478" s="18">
        <v>0.240752142</v>
      </c>
      <c r="AG1478" s="3">
        <v>0</v>
      </c>
      <c r="AH1478" s="3">
        <v>53</v>
      </c>
      <c r="AI1478" s="2" t="str">
        <f t="shared" si="359"/>
        <v>Medium Risk</v>
      </c>
    </row>
    <row r="1479" spans="1:35" x14ac:dyDescent="0.25">
      <c r="A1479" s="6">
        <v>44578</v>
      </c>
      <c r="B1479" s="3">
        <v>45</v>
      </c>
      <c r="C1479" s="3" t="str">
        <f t="shared" si="345"/>
        <v>Senior</v>
      </c>
      <c r="D1479" s="4">
        <v>29505</v>
      </c>
      <c r="E1479" s="4">
        <f t="shared" si="346"/>
        <v>29505</v>
      </c>
      <c r="F1479" s="3">
        <v>603</v>
      </c>
      <c r="G1479" s="3">
        <f t="shared" si="347"/>
        <v>603</v>
      </c>
      <c r="H1479" s="3" t="str">
        <f t="shared" si="348"/>
        <v>Good</v>
      </c>
      <c r="I1479" s="5" t="s">
        <v>20</v>
      </c>
      <c r="J1479" s="2" t="str">
        <f t="shared" si="349"/>
        <v>Employed</v>
      </c>
      <c r="K1479" s="2" t="str">
        <f t="shared" si="350"/>
        <v>Employed</v>
      </c>
      <c r="L1479" s="2" t="str">
        <f t="shared" si="351"/>
        <v>Employed</v>
      </c>
      <c r="M1479" s="5" t="s">
        <v>32</v>
      </c>
      <c r="N1479" s="2" t="str">
        <f t="shared" si="352"/>
        <v>High School</v>
      </c>
      <c r="O1479" s="2" t="str">
        <f t="shared" si="353"/>
        <v>High School</v>
      </c>
      <c r="P1479" s="4">
        <v>28622</v>
      </c>
      <c r="Q1479" s="4">
        <f t="shared" si="354"/>
        <v>28622</v>
      </c>
      <c r="R1479" s="18">
        <f t="shared" si="355"/>
        <v>0.97007286900525336</v>
      </c>
      <c r="S1479" s="18" t="str">
        <f t="shared" si="356"/>
        <v>Moderate Borrower</v>
      </c>
      <c r="T1479" s="3">
        <v>36</v>
      </c>
      <c r="U1479" s="3">
        <f t="shared" si="357"/>
        <v>36</v>
      </c>
      <c r="V1479" s="5" t="s">
        <v>26</v>
      </c>
      <c r="W1479" s="5" t="s">
        <v>23</v>
      </c>
      <c r="X1479" s="4">
        <v>466</v>
      </c>
      <c r="Y1479" s="18">
        <v>0.48526757399999998</v>
      </c>
      <c r="Z1479" s="5" t="s">
        <v>28</v>
      </c>
      <c r="AA1479" s="3">
        <v>17</v>
      </c>
      <c r="AB1479" s="4">
        <v>3123</v>
      </c>
      <c r="AC1479" s="4">
        <v>2458.75</v>
      </c>
      <c r="AD1479" s="4" t="str">
        <f t="shared" si="358"/>
        <v>Low Income</v>
      </c>
      <c r="AE1479" s="4">
        <v>1207</v>
      </c>
      <c r="AF1479" s="18">
        <v>0.206457053</v>
      </c>
      <c r="AG1479" s="3">
        <v>0</v>
      </c>
      <c r="AH1479" s="3">
        <v>54</v>
      </c>
      <c r="AI1479" s="2" t="str">
        <f t="shared" si="359"/>
        <v>Medium Risk</v>
      </c>
    </row>
    <row r="1480" spans="1:35" x14ac:dyDescent="0.25">
      <c r="A1480" s="6">
        <v>44579</v>
      </c>
      <c r="B1480" s="3">
        <v>29</v>
      </c>
      <c r="C1480" s="3" t="str">
        <f t="shared" si="345"/>
        <v>Mid</v>
      </c>
      <c r="D1480" s="4">
        <v>63947</v>
      </c>
      <c r="E1480" s="4">
        <f t="shared" si="346"/>
        <v>63947</v>
      </c>
      <c r="F1480" s="3">
        <v>585</v>
      </c>
      <c r="G1480" s="3">
        <f t="shared" si="347"/>
        <v>585</v>
      </c>
      <c r="H1480" s="3" t="str">
        <f t="shared" si="348"/>
        <v>Good</v>
      </c>
      <c r="I1480" s="5" t="s">
        <v>20</v>
      </c>
      <c r="J1480" s="2" t="str">
        <f t="shared" si="349"/>
        <v>Employed</v>
      </c>
      <c r="K1480" s="2" t="str">
        <f t="shared" si="350"/>
        <v>Employed</v>
      </c>
      <c r="L1480" s="2" t="str">
        <f t="shared" si="351"/>
        <v>Employed</v>
      </c>
      <c r="M1480" s="5" t="s">
        <v>29</v>
      </c>
      <c r="N1480" s="2" t="str">
        <f t="shared" si="352"/>
        <v>Bachelor</v>
      </c>
      <c r="O1480" s="2" t="str">
        <f t="shared" si="353"/>
        <v>Bachelor</v>
      </c>
      <c r="P1480" s="4">
        <v>17407</v>
      </c>
      <c r="Q1480" s="4">
        <f t="shared" si="354"/>
        <v>17407</v>
      </c>
      <c r="R1480" s="18">
        <f t="shared" si="355"/>
        <v>0.27220979873958123</v>
      </c>
      <c r="S1480" s="18" t="str">
        <f t="shared" si="356"/>
        <v>Conservative Borrower</v>
      </c>
      <c r="T1480" s="3">
        <v>60</v>
      </c>
      <c r="U1480" s="3">
        <f t="shared" si="357"/>
        <v>60</v>
      </c>
      <c r="V1480" s="5" t="s">
        <v>26</v>
      </c>
      <c r="W1480" s="5" t="s">
        <v>30</v>
      </c>
      <c r="X1480" s="4">
        <v>1223</v>
      </c>
      <c r="Y1480" s="18">
        <v>0.47365399800000002</v>
      </c>
      <c r="Z1480" s="5" t="s">
        <v>34</v>
      </c>
      <c r="AA1480" s="3">
        <v>33</v>
      </c>
      <c r="AB1480" s="4">
        <v>34131</v>
      </c>
      <c r="AC1480" s="4">
        <v>5328.9166670000004</v>
      </c>
      <c r="AD1480" s="4" t="str">
        <f t="shared" si="358"/>
        <v>Medium Income</v>
      </c>
      <c r="AE1480" s="4">
        <v>29148</v>
      </c>
      <c r="AF1480" s="18">
        <v>0.196388436</v>
      </c>
      <c r="AG1480" s="3">
        <v>0</v>
      </c>
      <c r="AH1480" s="3">
        <v>56</v>
      </c>
      <c r="AI1480" s="2" t="str">
        <f t="shared" si="359"/>
        <v>High Risk</v>
      </c>
    </row>
    <row r="1481" spans="1:35" x14ac:dyDescent="0.25">
      <c r="A1481" s="6">
        <v>44580</v>
      </c>
      <c r="B1481" s="3">
        <v>34</v>
      </c>
      <c r="C1481" s="3" t="str">
        <f t="shared" si="345"/>
        <v>Mid</v>
      </c>
      <c r="D1481" s="4">
        <v>42959</v>
      </c>
      <c r="E1481" s="4">
        <f t="shared" si="346"/>
        <v>42959</v>
      </c>
      <c r="F1481" s="3">
        <v>581</v>
      </c>
      <c r="G1481" s="3">
        <f t="shared" si="347"/>
        <v>581</v>
      </c>
      <c r="H1481" s="3" t="str">
        <f t="shared" si="348"/>
        <v>Good</v>
      </c>
      <c r="I1481" s="5" t="s">
        <v>20</v>
      </c>
      <c r="J1481" s="2" t="str">
        <f t="shared" si="349"/>
        <v>Employed</v>
      </c>
      <c r="K1481" s="2" t="str">
        <f t="shared" si="350"/>
        <v>Employed</v>
      </c>
      <c r="L1481" s="2" t="str">
        <f t="shared" si="351"/>
        <v>Employed</v>
      </c>
      <c r="M1481" s="5" t="s">
        <v>32</v>
      </c>
      <c r="N1481" s="2" t="str">
        <f t="shared" si="352"/>
        <v>High School</v>
      </c>
      <c r="O1481" s="2" t="str">
        <f t="shared" si="353"/>
        <v>High School</v>
      </c>
      <c r="P1481" s="4">
        <v>11817</v>
      </c>
      <c r="Q1481" s="4">
        <f t="shared" si="354"/>
        <v>11817</v>
      </c>
      <c r="R1481" s="18">
        <f t="shared" si="355"/>
        <v>0.27507623548034171</v>
      </c>
      <c r="S1481" s="18" t="str">
        <f t="shared" si="356"/>
        <v>Conservative Borrower</v>
      </c>
      <c r="T1481" s="3">
        <v>24</v>
      </c>
      <c r="U1481" s="3">
        <f t="shared" si="357"/>
        <v>24</v>
      </c>
      <c r="V1481" s="5" t="s">
        <v>35</v>
      </c>
      <c r="W1481" s="5" t="s">
        <v>23</v>
      </c>
      <c r="X1481" s="4">
        <v>256</v>
      </c>
      <c r="Y1481" s="18">
        <v>8.6102223000000006E-2</v>
      </c>
      <c r="Z1481" s="5" t="s">
        <v>24</v>
      </c>
      <c r="AA1481" s="3">
        <v>22</v>
      </c>
      <c r="AB1481" s="4">
        <v>4009</v>
      </c>
      <c r="AC1481" s="4">
        <v>3579.916667</v>
      </c>
      <c r="AD1481" s="4" t="str">
        <f t="shared" si="358"/>
        <v>Low Income</v>
      </c>
      <c r="AE1481" s="4">
        <v>314168</v>
      </c>
      <c r="AF1481" s="18">
        <v>0.20420702199999999</v>
      </c>
      <c r="AG1481" s="3">
        <v>1</v>
      </c>
      <c r="AH1481" s="3">
        <v>36.799999999999997</v>
      </c>
      <c r="AI1481" s="2" t="str">
        <f t="shared" si="359"/>
        <v>Low Risk</v>
      </c>
    </row>
    <row r="1482" spans="1:35" x14ac:dyDescent="0.25">
      <c r="A1482" s="6">
        <v>44581</v>
      </c>
      <c r="B1482" s="3">
        <v>48</v>
      </c>
      <c r="C1482" s="3" t="str">
        <f t="shared" si="345"/>
        <v>Senior</v>
      </c>
      <c r="D1482" s="4">
        <v>63168</v>
      </c>
      <c r="E1482" s="4">
        <f t="shared" si="346"/>
        <v>63168</v>
      </c>
      <c r="F1482" s="3">
        <v>597</v>
      </c>
      <c r="G1482" s="3">
        <f t="shared" si="347"/>
        <v>597</v>
      </c>
      <c r="H1482" s="3" t="str">
        <f t="shared" si="348"/>
        <v>Good</v>
      </c>
      <c r="I1482" s="5" t="s">
        <v>20</v>
      </c>
      <c r="J1482" s="2" t="str">
        <f t="shared" si="349"/>
        <v>Employed</v>
      </c>
      <c r="K1482" s="2" t="str">
        <f t="shared" si="350"/>
        <v>Employed</v>
      </c>
      <c r="L1482" s="2" t="str">
        <f t="shared" si="351"/>
        <v>Employed</v>
      </c>
      <c r="M1482" s="5" t="s">
        <v>29</v>
      </c>
      <c r="N1482" s="2" t="str">
        <f t="shared" si="352"/>
        <v>Bachelor</v>
      </c>
      <c r="O1482" s="2" t="str">
        <f t="shared" si="353"/>
        <v>Bachelor</v>
      </c>
      <c r="P1482" s="4">
        <v>9583</v>
      </c>
      <c r="Q1482" s="4">
        <f t="shared" si="354"/>
        <v>9583</v>
      </c>
      <c r="R1482" s="18">
        <f t="shared" si="355"/>
        <v>0.15170656028368795</v>
      </c>
      <c r="S1482" s="18" t="str">
        <f t="shared" si="356"/>
        <v>Conservative Borrower</v>
      </c>
      <c r="T1482" s="3">
        <v>120</v>
      </c>
      <c r="U1482" s="3">
        <f t="shared" si="357"/>
        <v>120</v>
      </c>
      <c r="V1482" s="5" t="s">
        <v>35</v>
      </c>
      <c r="W1482" s="5" t="s">
        <v>27</v>
      </c>
      <c r="X1482" s="4">
        <v>279</v>
      </c>
      <c r="Y1482" s="18">
        <v>0.45855632699999999</v>
      </c>
      <c r="Z1482" s="5" t="s">
        <v>38</v>
      </c>
      <c r="AA1482" s="3">
        <v>25</v>
      </c>
      <c r="AB1482" s="4">
        <v>496</v>
      </c>
      <c r="AC1482" s="4">
        <v>5264</v>
      </c>
      <c r="AD1482" s="4" t="str">
        <f t="shared" si="358"/>
        <v>Medium Income</v>
      </c>
      <c r="AE1482" s="4">
        <v>152675</v>
      </c>
      <c r="AF1482" s="18">
        <v>0.241536793</v>
      </c>
      <c r="AG1482" s="3">
        <v>1</v>
      </c>
      <c r="AH1482" s="3">
        <v>42.4</v>
      </c>
      <c r="AI1482" s="2" t="str">
        <f t="shared" si="359"/>
        <v>Medium Risk</v>
      </c>
    </row>
    <row r="1483" spans="1:35" x14ac:dyDescent="0.25">
      <c r="A1483" s="6">
        <v>44582</v>
      </c>
      <c r="B1483" s="3">
        <v>35</v>
      </c>
      <c r="C1483" s="3" t="str">
        <f t="shared" si="345"/>
        <v>Mid</v>
      </c>
      <c r="D1483" s="4">
        <v>27311</v>
      </c>
      <c r="E1483" s="4">
        <f t="shared" si="346"/>
        <v>27311</v>
      </c>
      <c r="F1483" s="3">
        <v>530</v>
      </c>
      <c r="G1483" s="3">
        <f t="shared" si="347"/>
        <v>530</v>
      </c>
      <c r="H1483" s="3" t="str">
        <f t="shared" si="348"/>
        <v>Fair</v>
      </c>
      <c r="I1483" s="5" t="s">
        <v>20</v>
      </c>
      <c r="J1483" s="2" t="str">
        <f t="shared" si="349"/>
        <v>Employed</v>
      </c>
      <c r="K1483" s="2" t="str">
        <f t="shared" si="350"/>
        <v>Employed</v>
      </c>
      <c r="L1483" s="2" t="str">
        <f t="shared" si="351"/>
        <v>Employed</v>
      </c>
      <c r="M1483" s="5" t="s">
        <v>32</v>
      </c>
      <c r="N1483" s="2" t="str">
        <f t="shared" si="352"/>
        <v>High School</v>
      </c>
      <c r="O1483" s="2" t="str">
        <f t="shared" si="353"/>
        <v>High School</v>
      </c>
      <c r="P1483" s="4">
        <v>30390</v>
      </c>
      <c r="Q1483" s="4">
        <f t="shared" si="354"/>
        <v>30390</v>
      </c>
      <c r="R1483" s="18">
        <f t="shared" si="355"/>
        <v>1.1127384570319652</v>
      </c>
      <c r="S1483" s="18" t="str">
        <f t="shared" si="356"/>
        <v>Aggressive Borrower</v>
      </c>
      <c r="T1483" s="3">
        <v>24</v>
      </c>
      <c r="U1483" s="3">
        <f t="shared" si="357"/>
        <v>24</v>
      </c>
      <c r="V1483" s="5" t="s">
        <v>44</v>
      </c>
      <c r="W1483" s="5" t="s">
        <v>30</v>
      </c>
      <c r="X1483" s="4">
        <v>771</v>
      </c>
      <c r="Y1483" s="18">
        <v>0.68388792899999995</v>
      </c>
      <c r="Z1483" s="5" t="s">
        <v>24</v>
      </c>
      <c r="AA1483" s="3">
        <v>32</v>
      </c>
      <c r="AB1483" s="4">
        <v>591</v>
      </c>
      <c r="AC1483" s="4">
        <v>2275.916667</v>
      </c>
      <c r="AD1483" s="4" t="str">
        <f t="shared" si="358"/>
        <v>Low Income</v>
      </c>
      <c r="AE1483" s="4">
        <v>44512</v>
      </c>
      <c r="AF1483" s="18">
        <v>0.21560137400000001</v>
      </c>
      <c r="AG1483" s="3">
        <v>0</v>
      </c>
      <c r="AH1483" s="3">
        <v>69</v>
      </c>
      <c r="AI1483" s="2" t="str">
        <f t="shared" si="359"/>
        <v>High Risk</v>
      </c>
    </row>
    <row r="1484" spans="1:35" x14ac:dyDescent="0.25">
      <c r="A1484" s="6">
        <v>44583</v>
      </c>
      <c r="B1484" s="3">
        <v>60</v>
      </c>
      <c r="C1484" s="3" t="str">
        <f t="shared" si="345"/>
        <v>Old</v>
      </c>
      <c r="D1484" s="4">
        <v>224926</v>
      </c>
      <c r="E1484" s="4">
        <f t="shared" si="346"/>
        <v>224926</v>
      </c>
      <c r="F1484" s="3">
        <v>645</v>
      </c>
      <c r="G1484" s="3">
        <f t="shared" si="347"/>
        <v>645</v>
      </c>
      <c r="H1484" s="3" t="str">
        <f t="shared" si="348"/>
        <v>Good</v>
      </c>
      <c r="I1484" s="5" t="s">
        <v>20</v>
      </c>
      <c r="J1484" s="2" t="str">
        <f t="shared" si="349"/>
        <v>Employed</v>
      </c>
      <c r="K1484" s="2" t="str">
        <f t="shared" si="350"/>
        <v>Employed</v>
      </c>
      <c r="L1484" s="2" t="str">
        <f t="shared" si="351"/>
        <v>Employed</v>
      </c>
      <c r="M1484" s="5" t="s">
        <v>32</v>
      </c>
      <c r="N1484" s="2" t="str">
        <f t="shared" si="352"/>
        <v>High School</v>
      </c>
      <c r="O1484" s="2" t="str">
        <f t="shared" si="353"/>
        <v>High School</v>
      </c>
      <c r="P1484" s="4">
        <v>17157</v>
      </c>
      <c r="Q1484" s="4">
        <f t="shared" si="354"/>
        <v>17157</v>
      </c>
      <c r="R1484" s="18">
        <f t="shared" si="355"/>
        <v>7.6278420458284063E-2</v>
      </c>
      <c r="S1484" s="18" t="str">
        <f t="shared" si="356"/>
        <v>Conservative Borrower</v>
      </c>
      <c r="T1484" s="3">
        <v>60</v>
      </c>
      <c r="U1484" s="3">
        <f t="shared" si="357"/>
        <v>60</v>
      </c>
      <c r="V1484" s="5" t="s">
        <v>22</v>
      </c>
      <c r="W1484" s="5" t="s">
        <v>27</v>
      </c>
      <c r="X1484" s="4">
        <v>307</v>
      </c>
      <c r="Y1484" s="18">
        <v>0.57655481799999997</v>
      </c>
      <c r="Z1484" s="5" t="s">
        <v>34</v>
      </c>
      <c r="AA1484" s="3">
        <v>28</v>
      </c>
      <c r="AB1484" s="4">
        <v>2494</v>
      </c>
      <c r="AC1484" s="4">
        <v>10017.666670000001</v>
      </c>
      <c r="AD1484" s="4" t="str">
        <f t="shared" si="358"/>
        <v>Medium Income</v>
      </c>
      <c r="AE1484" s="4">
        <v>5322</v>
      </c>
      <c r="AF1484" s="18">
        <v>0.20792835500000001</v>
      </c>
      <c r="AG1484" s="3">
        <v>1</v>
      </c>
      <c r="AH1484" s="3">
        <v>44</v>
      </c>
      <c r="AI1484" s="2" t="str">
        <f t="shared" si="359"/>
        <v>Medium Risk</v>
      </c>
    </row>
    <row r="1485" spans="1:35" x14ac:dyDescent="0.25">
      <c r="A1485" s="6">
        <v>44584</v>
      </c>
      <c r="B1485" s="3">
        <v>35</v>
      </c>
      <c r="C1485" s="3" t="str">
        <f t="shared" si="345"/>
        <v>Mid</v>
      </c>
      <c r="D1485" s="4">
        <v>19404</v>
      </c>
      <c r="E1485" s="4">
        <f t="shared" si="346"/>
        <v>19404</v>
      </c>
      <c r="F1485" s="3">
        <v>628</v>
      </c>
      <c r="G1485" s="3">
        <f t="shared" si="347"/>
        <v>628</v>
      </c>
      <c r="H1485" s="3" t="str">
        <f t="shared" si="348"/>
        <v>Good</v>
      </c>
      <c r="I1485" s="5" t="s">
        <v>20</v>
      </c>
      <c r="J1485" s="2" t="str">
        <f t="shared" si="349"/>
        <v>Employed</v>
      </c>
      <c r="K1485" s="2" t="str">
        <f t="shared" si="350"/>
        <v>Employed</v>
      </c>
      <c r="L1485" s="2" t="str">
        <f t="shared" si="351"/>
        <v>Employed</v>
      </c>
      <c r="M1485" s="5" t="s">
        <v>25</v>
      </c>
      <c r="N1485" s="2" t="str">
        <f t="shared" si="352"/>
        <v>Associate</v>
      </c>
      <c r="O1485" s="2" t="str">
        <f t="shared" si="353"/>
        <v>Associate</v>
      </c>
      <c r="P1485" s="4">
        <v>34088</v>
      </c>
      <c r="Q1485" s="4">
        <f t="shared" si="354"/>
        <v>34088</v>
      </c>
      <c r="R1485" s="18">
        <f t="shared" si="355"/>
        <v>1.7567511853226139</v>
      </c>
      <c r="S1485" s="18" t="str">
        <f t="shared" si="356"/>
        <v>Aggressive Borrower</v>
      </c>
      <c r="T1485" s="3">
        <v>12</v>
      </c>
      <c r="U1485" s="3">
        <f t="shared" si="357"/>
        <v>12</v>
      </c>
      <c r="V1485" s="5" t="s">
        <v>22</v>
      </c>
      <c r="W1485" s="5" t="s">
        <v>23</v>
      </c>
      <c r="X1485" s="4">
        <v>392</v>
      </c>
      <c r="Y1485" s="18">
        <v>0.64560085300000003</v>
      </c>
      <c r="Z1485" s="5" t="s">
        <v>28</v>
      </c>
      <c r="AA1485" s="3">
        <v>24</v>
      </c>
      <c r="AB1485" s="4">
        <v>520</v>
      </c>
      <c r="AC1485" s="4">
        <v>1617</v>
      </c>
      <c r="AD1485" s="4" t="str">
        <f t="shared" si="358"/>
        <v>Low Income</v>
      </c>
      <c r="AE1485" s="4">
        <v>95921</v>
      </c>
      <c r="AF1485" s="18">
        <v>0.19429079299999999</v>
      </c>
      <c r="AG1485" s="3">
        <v>0</v>
      </c>
      <c r="AH1485" s="3">
        <v>56</v>
      </c>
      <c r="AI1485" s="2" t="str">
        <f t="shared" si="359"/>
        <v>High Risk</v>
      </c>
    </row>
    <row r="1486" spans="1:35" x14ac:dyDescent="0.25">
      <c r="A1486" s="6">
        <v>44585</v>
      </c>
      <c r="B1486" s="3">
        <v>42</v>
      </c>
      <c r="C1486" s="3" t="str">
        <f t="shared" si="345"/>
        <v>Senior</v>
      </c>
      <c r="D1486" s="4">
        <v>84781</v>
      </c>
      <c r="E1486" s="4">
        <f t="shared" si="346"/>
        <v>84781</v>
      </c>
      <c r="F1486" s="3">
        <v>648</v>
      </c>
      <c r="G1486" s="3">
        <f t="shared" si="347"/>
        <v>648</v>
      </c>
      <c r="H1486" s="3" t="str">
        <f t="shared" si="348"/>
        <v>Good</v>
      </c>
      <c r="I1486" s="5" t="s">
        <v>20</v>
      </c>
      <c r="J1486" s="2" t="str">
        <f t="shared" si="349"/>
        <v>Employed</v>
      </c>
      <c r="K1486" s="2" t="str">
        <f t="shared" si="350"/>
        <v>Employed</v>
      </c>
      <c r="L1486" s="2" t="str">
        <f t="shared" si="351"/>
        <v>Employed</v>
      </c>
      <c r="M1486" s="5" t="s">
        <v>29</v>
      </c>
      <c r="N1486" s="2" t="str">
        <f t="shared" si="352"/>
        <v>Bachelor</v>
      </c>
      <c r="O1486" s="2" t="str">
        <f t="shared" si="353"/>
        <v>Bachelor</v>
      </c>
      <c r="P1486" s="4">
        <v>54028</v>
      </c>
      <c r="Q1486" s="4">
        <f t="shared" si="354"/>
        <v>54028</v>
      </c>
      <c r="R1486" s="18">
        <f t="shared" si="355"/>
        <v>0.63726542503626993</v>
      </c>
      <c r="S1486" s="18" t="str">
        <f t="shared" si="356"/>
        <v>Moderate Borrower</v>
      </c>
      <c r="T1486" s="3">
        <v>24</v>
      </c>
      <c r="U1486" s="3">
        <f t="shared" si="357"/>
        <v>24</v>
      </c>
      <c r="V1486" s="5" t="s">
        <v>26</v>
      </c>
      <c r="W1486" s="5" t="s">
        <v>27</v>
      </c>
      <c r="X1486" s="4">
        <v>700</v>
      </c>
      <c r="Y1486" s="18">
        <v>0.186324295</v>
      </c>
      <c r="Z1486" s="5" t="s">
        <v>24</v>
      </c>
      <c r="AA1486" s="3">
        <v>33</v>
      </c>
      <c r="AB1486" s="4">
        <v>4173</v>
      </c>
      <c r="AC1486" s="4">
        <v>7065.0833329999996</v>
      </c>
      <c r="AD1486" s="4" t="str">
        <f t="shared" si="358"/>
        <v>Medium Income</v>
      </c>
      <c r="AE1486" s="4">
        <v>10018</v>
      </c>
      <c r="AF1486" s="18">
        <v>0.17917318199999999</v>
      </c>
      <c r="AG1486" s="3">
        <v>0</v>
      </c>
      <c r="AH1486" s="3">
        <v>48</v>
      </c>
      <c r="AI1486" s="2" t="str">
        <f t="shared" si="359"/>
        <v>Medium Risk</v>
      </c>
    </row>
    <row r="1487" spans="1:35" x14ac:dyDescent="0.25">
      <c r="A1487" s="6">
        <v>44586</v>
      </c>
      <c r="B1487" s="3">
        <v>51</v>
      </c>
      <c r="C1487" s="3" t="str">
        <f t="shared" si="345"/>
        <v>Senior</v>
      </c>
      <c r="D1487" s="4">
        <v>96740</v>
      </c>
      <c r="E1487" s="4">
        <f t="shared" si="346"/>
        <v>96740</v>
      </c>
      <c r="F1487" s="3">
        <v>623</v>
      </c>
      <c r="G1487" s="3">
        <f t="shared" si="347"/>
        <v>623</v>
      </c>
      <c r="H1487" s="3" t="str">
        <f t="shared" si="348"/>
        <v>Good</v>
      </c>
      <c r="I1487" s="5" t="s">
        <v>20</v>
      </c>
      <c r="J1487" s="2" t="str">
        <f t="shared" si="349"/>
        <v>Employed</v>
      </c>
      <c r="K1487" s="2" t="str">
        <f t="shared" si="350"/>
        <v>Employed</v>
      </c>
      <c r="L1487" s="2" t="str">
        <f t="shared" si="351"/>
        <v>Employed</v>
      </c>
      <c r="M1487" s="5" t="s">
        <v>21</v>
      </c>
      <c r="N1487" s="2" t="str">
        <f t="shared" si="352"/>
        <v>Master</v>
      </c>
      <c r="O1487" s="2" t="str">
        <f t="shared" si="353"/>
        <v>Master</v>
      </c>
      <c r="P1487" s="4">
        <v>15121</v>
      </c>
      <c r="Q1487" s="4">
        <f t="shared" si="354"/>
        <v>15121</v>
      </c>
      <c r="R1487" s="18">
        <f t="shared" si="355"/>
        <v>0.1563055612983254</v>
      </c>
      <c r="S1487" s="18" t="str">
        <f t="shared" si="356"/>
        <v>Conservative Borrower</v>
      </c>
      <c r="T1487" s="3">
        <v>48</v>
      </c>
      <c r="U1487" s="3">
        <f t="shared" si="357"/>
        <v>48</v>
      </c>
      <c r="V1487" s="5" t="s">
        <v>22</v>
      </c>
      <c r="W1487" s="5" t="s">
        <v>23</v>
      </c>
      <c r="X1487" s="4">
        <v>698</v>
      </c>
      <c r="Y1487" s="18">
        <v>6.3684792000000004E-2</v>
      </c>
      <c r="Z1487" s="5" t="s">
        <v>38</v>
      </c>
      <c r="AA1487" s="3">
        <v>29</v>
      </c>
      <c r="AB1487" s="4">
        <v>1330</v>
      </c>
      <c r="AC1487" s="4">
        <v>8061.6666670000004</v>
      </c>
      <c r="AD1487" s="4" t="str">
        <f t="shared" si="358"/>
        <v>Medium Income</v>
      </c>
      <c r="AE1487" s="4">
        <v>12163</v>
      </c>
      <c r="AF1487" s="18">
        <v>0.185398329</v>
      </c>
      <c r="AG1487" s="3">
        <v>1</v>
      </c>
      <c r="AH1487" s="3">
        <v>36</v>
      </c>
      <c r="AI1487" s="2" t="str">
        <f t="shared" si="359"/>
        <v>Low Risk</v>
      </c>
    </row>
    <row r="1488" spans="1:35" x14ac:dyDescent="0.25">
      <c r="A1488" s="6">
        <v>44587</v>
      </c>
      <c r="B1488" s="3">
        <v>22</v>
      </c>
      <c r="C1488" s="3" t="str">
        <f t="shared" si="345"/>
        <v>Young</v>
      </c>
      <c r="D1488" s="4">
        <v>44537</v>
      </c>
      <c r="E1488" s="4">
        <f t="shared" si="346"/>
        <v>44537</v>
      </c>
      <c r="F1488" s="3">
        <v>605</v>
      </c>
      <c r="G1488" s="3">
        <f t="shared" si="347"/>
        <v>605</v>
      </c>
      <c r="H1488" s="3" t="str">
        <f t="shared" si="348"/>
        <v>Good</v>
      </c>
      <c r="I1488" s="5" t="s">
        <v>33</v>
      </c>
      <c r="J1488" s="2" t="str">
        <f t="shared" si="349"/>
        <v>Self-Employed</v>
      </c>
      <c r="K1488" s="2" t="str">
        <f t="shared" si="350"/>
        <v>Self-Employed</v>
      </c>
      <c r="L1488" s="2" t="str">
        <f t="shared" si="351"/>
        <v>Self-Employed</v>
      </c>
      <c r="M1488" s="5" t="s">
        <v>41</v>
      </c>
      <c r="N1488" s="2" t="str">
        <f t="shared" si="352"/>
        <v>Doctorate</v>
      </c>
      <c r="O1488" s="2" t="str">
        <f t="shared" si="353"/>
        <v>Doctorate</v>
      </c>
      <c r="Q1488" s="4">
        <f t="shared" si="354"/>
        <v>24695.307531380753</v>
      </c>
      <c r="R1488" s="18">
        <f t="shared" si="355"/>
        <v>0.55448969466692311</v>
      </c>
      <c r="S1488" s="18" t="str">
        <f t="shared" si="356"/>
        <v>Moderate Borrower</v>
      </c>
      <c r="T1488" s="3">
        <v>60</v>
      </c>
      <c r="U1488" s="3">
        <f t="shared" si="357"/>
        <v>60</v>
      </c>
      <c r="V1488" s="5" t="s">
        <v>22</v>
      </c>
      <c r="W1488" s="5" t="s">
        <v>27</v>
      </c>
      <c r="X1488" s="4">
        <v>589</v>
      </c>
      <c r="Y1488" s="18">
        <v>0.33322959899999999</v>
      </c>
      <c r="Z1488" s="5" t="s">
        <v>24</v>
      </c>
      <c r="AA1488" s="3">
        <v>24</v>
      </c>
      <c r="AB1488" s="4">
        <v>2172</v>
      </c>
      <c r="AC1488" s="4">
        <v>3711.416667</v>
      </c>
      <c r="AD1488" s="4" t="str">
        <f t="shared" si="358"/>
        <v>Low Income</v>
      </c>
      <c r="AE1488" s="4">
        <v>7117</v>
      </c>
      <c r="AF1488" s="18">
        <v>0.25716887700000002</v>
      </c>
      <c r="AG1488" s="3">
        <v>0</v>
      </c>
      <c r="AH1488" s="3">
        <v>56</v>
      </c>
      <c r="AI1488" s="2" t="str">
        <f t="shared" si="359"/>
        <v>High Risk</v>
      </c>
    </row>
    <row r="1489" spans="1:35" x14ac:dyDescent="0.25">
      <c r="A1489" s="6">
        <v>44588</v>
      </c>
      <c r="B1489" s="3">
        <v>18</v>
      </c>
      <c r="C1489" s="3" t="str">
        <f t="shared" si="345"/>
        <v>Young</v>
      </c>
      <c r="E1489" s="4">
        <f t="shared" si="346"/>
        <v>19580.000004000001</v>
      </c>
      <c r="F1489" s="3">
        <v>569</v>
      </c>
      <c r="G1489" s="3">
        <f t="shared" si="347"/>
        <v>569</v>
      </c>
      <c r="H1489" s="3" t="str">
        <f t="shared" si="348"/>
        <v>Good</v>
      </c>
      <c r="I1489" s="5" t="s">
        <v>20</v>
      </c>
      <c r="J1489" s="2" t="str">
        <f t="shared" si="349"/>
        <v>Employed</v>
      </c>
      <c r="K1489" s="2" t="str">
        <f t="shared" si="350"/>
        <v>Employed</v>
      </c>
      <c r="L1489" s="2" t="str">
        <f t="shared" si="351"/>
        <v>Employed</v>
      </c>
      <c r="M1489" s="5" t="s">
        <v>21</v>
      </c>
      <c r="N1489" s="2" t="str">
        <f t="shared" si="352"/>
        <v>Master</v>
      </c>
      <c r="O1489" s="2" t="str">
        <f t="shared" si="353"/>
        <v>Master</v>
      </c>
      <c r="P1489" s="4">
        <v>15281</v>
      </c>
      <c r="Q1489" s="4">
        <f t="shared" si="354"/>
        <v>15281</v>
      </c>
      <c r="R1489" s="18">
        <f t="shared" si="355"/>
        <v>0.7804392235382146</v>
      </c>
      <c r="S1489" s="18" t="str">
        <f t="shared" si="356"/>
        <v>Moderate Borrower</v>
      </c>
      <c r="U1489" s="3">
        <f t="shared" si="357"/>
        <v>54.618025751072963</v>
      </c>
      <c r="V1489" s="5" t="s">
        <v>22</v>
      </c>
      <c r="W1489" s="5" t="s">
        <v>23</v>
      </c>
      <c r="X1489" s="4">
        <v>545</v>
      </c>
      <c r="Y1489" s="18">
        <v>0.33648144499999999</v>
      </c>
      <c r="Z1489" s="5" t="s">
        <v>24</v>
      </c>
      <c r="AA1489" s="3">
        <v>28</v>
      </c>
      <c r="AB1489" s="4">
        <v>4972</v>
      </c>
      <c r="AC1489" s="4">
        <v>1631.666667</v>
      </c>
      <c r="AD1489" s="4" t="str">
        <f t="shared" si="358"/>
        <v>Low Income</v>
      </c>
      <c r="AE1489" s="4">
        <v>2235</v>
      </c>
      <c r="AF1489" s="18">
        <v>0.223347672</v>
      </c>
      <c r="AG1489" s="3">
        <v>0</v>
      </c>
      <c r="AH1489" s="3">
        <v>55</v>
      </c>
      <c r="AI1489" s="2" t="str">
        <f t="shared" si="359"/>
        <v>High Risk</v>
      </c>
    </row>
    <row r="1490" spans="1:35" x14ac:dyDescent="0.25">
      <c r="A1490" s="6">
        <v>44589</v>
      </c>
      <c r="B1490" s="3">
        <v>21</v>
      </c>
      <c r="C1490" s="3" t="str">
        <f t="shared" si="345"/>
        <v>Young</v>
      </c>
      <c r="D1490" s="4">
        <v>50172</v>
      </c>
      <c r="E1490" s="4">
        <f t="shared" si="346"/>
        <v>50172</v>
      </c>
      <c r="F1490" s="3">
        <v>487</v>
      </c>
      <c r="G1490" s="3">
        <f t="shared" si="347"/>
        <v>487</v>
      </c>
      <c r="H1490" s="3" t="str">
        <f t="shared" si="348"/>
        <v>Fair</v>
      </c>
      <c r="I1490" s="5" t="s">
        <v>20</v>
      </c>
      <c r="J1490" s="2" t="str">
        <f t="shared" si="349"/>
        <v>Employed</v>
      </c>
      <c r="K1490" s="2" t="str">
        <f t="shared" si="350"/>
        <v>Employed</v>
      </c>
      <c r="L1490" s="2" t="str">
        <f t="shared" si="351"/>
        <v>Employed</v>
      </c>
      <c r="M1490" s="5" t="s">
        <v>32</v>
      </c>
      <c r="N1490" s="2" t="str">
        <f t="shared" si="352"/>
        <v>High School</v>
      </c>
      <c r="O1490" s="2" t="str">
        <f t="shared" si="353"/>
        <v>High School</v>
      </c>
      <c r="P1490" s="4">
        <v>10943</v>
      </c>
      <c r="Q1490" s="4">
        <f t="shared" si="354"/>
        <v>10943</v>
      </c>
      <c r="R1490" s="18">
        <f t="shared" si="355"/>
        <v>0.21810970262297696</v>
      </c>
      <c r="S1490" s="18" t="str">
        <f t="shared" si="356"/>
        <v>Conservative Borrower</v>
      </c>
      <c r="T1490" s="3">
        <v>36</v>
      </c>
      <c r="U1490" s="3">
        <f t="shared" si="357"/>
        <v>36</v>
      </c>
      <c r="V1490" s="5" t="s">
        <v>22</v>
      </c>
      <c r="W1490" s="5" t="s">
        <v>30</v>
      </c>
      <c r="X1490" s="4">
        <v>317</v>
      </c>
      <c r="Y1490" s="18">
        <v>0.26276555400000001</v>
      </c>
      <c r="Z1490" s="5" t="s">
        <v>34</v>
      </c>
      <c r="AA1490" s="3">
        <v>28</v>
      </c>
      <c r="AB1490" s="4">
        <v>7641</v>
      </c>
      <c r="AC1490" s="4">
        <v>4181</v>
      </c>
      <c r="AD1490" s="4" t="str">
        <f t="shared" si="358"/>
        <v>Low Income</v>
      </c>
      <c r="AE1490" s="4">
        <v>22297</v>
      </c>
      <c r="AF1490" s="18">
        <v>0.23018239300000001</v>
      </c>
      <c r="AG1490" s="3">
        <v>0</v>
      </c>
      <c r="AH1490" s="3">
        <v>53</v>
      </c>
      <c r="AI1490" s="2" t="str">
        <f t="shared" si="359"/>
        <v>Medium Risk</v>
      </c>
    </row>
    <row r="1491" spans="1:35" x14ac:dyDescent="0.25">
      <c r="A1491" s="6">
        <v>44590</v>
      </c>
      <c r="B1491" s="3">
        <v>55</v>
      </c>
      <c r="C1491" s="3" t="str">
        <f t="shared" si="345"/>
        <v>Senior</v>
      </c>
      <c r="D1491" s="4">
        <v>127314</v>
      </c>
      <c r="E1491" s="4">
        <f t="shared" si="346"/>
        <v>127314</v>
      </c>
      <c r="F1491" s="3">
        <v>653</v>
      </c>
      <c r="G1491" s="3">
        <f t="shared" si="347"/>
        <v>653</v>
      </c>
      <c r="H1491" s="3" t="str">
        <f t="shared" si="348"/>
        <v>Excellent</v>
      </c>
      <c r="I1491" s="5" t="s">
        <v>52</v>
      </c>
      <c r="J1491" s="2" t="str">
        <f t="shared" si="349"/>
        <v>EMPLOYED</v>
      </c>
      <c r="K1491" s="2" t="str">
        <f t="shared" si="350"/>
        <v>Employed</v>
      </c>
      <c r="L1491" s="2" t="str">
        <f t="shared" si="351"/>
        <v>Employed</v>
      </c>
      <c r="M1491" s="5" t="s">
        <v>29</v>
      </c>
      <c r="N1491" s="2" t="str">
        <f t="shared" si="352"/>
        <v>Bachelor</v>
      </c>
      <c r="O1491" s="2" t="str">
        <f t="shared" si="353"/>
        <v>Bachelor</v>
      </c>
      <c r="P1491" s="4">
        <v>12358</v>
      </c>
      <c r="Q1491" s="4">
        <f t="shared" si="354"/>
        <v>12358</v>
      </c>
      <c r="R1491" s="18">
        <f t="shared" si="355"/>
        <v>9.7067093956674053E-2</v>
      </c>
      <c r="S1491" s="18" t="str">
        <f t="shared" si="356"/>
        <v>Conservative Borrower</v>
      </c>
      <c r="T1491" s="3">
        <v>48</v>
      </c>
      <c r="U1491" s="3">
        <f t="shared" si="357"/>
        <v>48</v>
      </c>
      <c r="V1491" s="5" t="s">
        <v>26</v>
      </c>
      <c r="W1491" s="5" t="s">
        <v>30</v>
      </c>
      <c r="X1491" s="4">
        <v>376</v>
      </c>
      <c r="Y1491" s="18">
        <v>0.22709232900000001</v>
      </c>
      <c r="Z1491" s="5" t="s">
        <v>28</v>
      </c>
      <c r="AA1491" s="3">
        <v>21</v>
      </c>
      <c r="AB1491" s="4">
        <v>2324</v>
      </c>
      <c r="AC1491" s="4">
        <v>10609.5</v>
      </c>
      <c r="AD1491" s="4" t="str">
        <f t="shared" si="358"/>
        <v>Medium Income</v>
      </c>
      <c r="AE1491" s="4">
        <v>34066</v>
      </c>
      <c r="AF1491" s="18">
        <v>0.199996174</v>
      </c>
      <c r="AG1491" s="3">
        <v>1</v>
      </c>
      <c r="AH1491" s="3">
        <v>44.8</v>
      </c>
      <c r="AI1491" s="2" t="str">
        <f t="shared" si="359"/>
        <v>Medium Risk</v>
      </c>
    </row>
    <row r="1492" spans="1:35" x14ac:dyDescent="0.25">
      <c r="A1492" s="6">
        <v>44591</v>
      </c>
      <c r="B1492" s="3">
        <v>33</v>
      </c>
      <c r="C1492" s="3" t="str">
        <f t="shared" si="345"/>
        <v>Mid</v>
      </c>
      <c r="D1492" s="4">
        <v>133594</v>
      </c>
      <c r="E1492" s="4">
        <f t="shared" si="346"/>
        <v>133594</v>
      </c>
      <c r="F1492" s="3">
        <v>594</v>
      </c>
      <c r="G1492" s="3">
        <f t="shared" si="347"/>
        <v>594</v>
      </c>
      <c r="H1492" s="3" t="str">
        <f t="shared" si="348"/>
        <v>Good</v>
      </c>
      <c r="I1492" s="5" t="s">
        <v>20</v>
      </c>
      <c r="J1492" s="2" t="str">
        <f t="shared" si="349"/>
        <v>Employed</v>
      </c>
      <c r="K1492" s="2" t="str">
        <f t="shared" si="350"/>
        <v>Employed</v>
      </c>
      <c r="L1492" s="2" t="str">
        <f t="shared" si="351"/>
        <v>Employed</v>
      </c>
      <c r="M1492" s="5" t="s">
        <v>25</v>
      </c>
      <c r="N1492" s="2" t="str">
        <f t="shared" si="352"/>
        <v>Associate</v>
      </c>
      <c r="O1492" s="2" t="str">
        <f t="shared" si="353"/>
        <v>Associate</v>
      </c>
      <c r="P1492" s="4">
        <v>35819</v>
      </c>
      <c r="Q1492" s="4">
        <f t="shared" si="354"/>
        <v>35819</v>
      </c>
      <c r="R1492" s="18">
        <f t="shared" si="355"/>
        <v>0.26811832866745511</v>
      </c>
      <c r="S1492" s="18" t="str">
        <f t="shared" si="356"/>
        <v>Conservative Borrower</v>
      </c>
      <c r="T1492" s="3">
        <v>48</v>
      </c>
      <c r="U1492" s="3">
        <f t="shared" si="357"/>
        <v>48</v>
      </c>
      <c r="V1492" s="5" t="s">
        <v>22</v>
      </c>
      <c r="W1492" s="5" t="s">
        <v>23</v>
      </c>
      <c r="X1492" s="4">
        <v>322</v>
      </c>
      <c r="Y1492" s="18">
        <v>0.32977873099999999</v>
      </c>
      <c r="Z1492" s="5" t="s">
        <v>38</v>
      </c>
      <c r="AA1492" s="3">
        <v>29</v>
      </c>
      <c r="AB1492" s="4">
        <v>2825</v>
      </c>
      <c r="AC1492" s="4">
        <v>11132.833329999999</v>
      </c>
      <c r="AD1492" s="4" t="str">
        <f t="shared" si="358"/>
        <v>Medium Income</v>
      </c>
      <c r="AE1492" s="4">
        <v>13326</v>
      </c>
      <c r="AF1492" s="18">
        <v>0.22828911099999999</v>
      </c>
      <c r="AG1492" s="3">
        <v>1</v>
      </c>
      <c r="AH1492" s="3">
        <v>43.2</v>
      </c>
      <c r="AI1492" s="2" t="str">
        <f t="shared" si="359"/>
        <v>Medium Risk</v>
      </c>
    </row>
    <row r="1493" spans="1:35" x14ac:dyDescent="0.25">
      <c r="A1493" s="6">
        <v>44592</v>
      </c>
      <c r="B1493" s="3">
        <v>70</v>
      </c>
      <c r="C1493" s="3" t="str">
        <f t="shared" si="345"/>
        <v>Old</v>
      </c>
      <c r="D1493" s="4">
        <v>75903</v>
      </c>
      <c r="E1493" s="4">
        <f t="shared" si="346"/>
        <v>75903</v>
      </c>
      <c r="F1493" s="3">
        <v>532</v>
      </c>
      <c r="G1493" s="3">
        <f t="shared" si="347"/>
        <v>532</v>
      </c>
      <c r="H1493" s="3" t="str">
        <f t="shared" si="348"/>
        <v>Fair</v>
      </c>
      <c r="I1493" s="5" t="s">
        <v>20</v>
      </c>
      <c r="J1493" s="2" t="str">
        <f t="shared" si="349"/>
        <v>Employed</v>
      </c>
      <c r="K1493" s="2" t="str">
        <f t="shared" si="350"/>
        <v>Employed</v>
      </c>
      <c r="L1493" s="2" t="str">
        <f t="shared" si="351"/>
        <v>Employed</v>
      </c>
      <c r="M1493" s="5" t="s">
        <v>32</v>
      </c>
      <c r="N1493" s="2" t="str">
        <f t="shared" si="352"/>
        <v>High School</v>
      </c>
      <c r="O1493" s="2" t="str">
        <f t="shared" si="353"/>
        <v>High School</v>
      </c>
      <c r="P1493" s="4">
        <v>113452</v>
      </c>
      <c r="Q1493" s="4">
        <f t="shared" si="354"/>
        <v>113452</v>
      </c>
      <c r="R1493" s="18">
        <f t="shared" si="355"/>
        <v>1.494697179294626</v>
      </c>
      <c r="S1493" s="18" t="str">
        <f t="shared" si="356"/>
        <v>Aggressive Borrower</v>
      </c>
      <c r="T1493" s="3">
        <v>60</v>
      </c>
      <c r="U1493" s="3">
        <f t="shared" si="357"/>
        <v>60</v>
      </c>
      <c r="V1493" s="5" t="s">
        <v>26</v>
      </c>
      <c r="W1493" s="5" t="s">
        <v>27</v>
      </c>
      <c r="X1493" s="4">
        <v>613</v>
      </c>
      <c r="Y1493" s="18">
        <v>0.129225067</v>
      </c>
      <c r="Z1493" s="5" t="s">
        <v>28</v>
      </c>
      <c r="AA1493" s="3">
        <v>26</v>
      </c>
      <c r="AB1493" s="4">
        <v>3305</v>
      </c>
      <c r="AC1493" s="4">
        <v>6325.25</v>
      </c>
      <c r="AD1493" s="4" t="str">
        <f t="shared" si="358"/>
        <v>Medium Income</v>
      </c>
      <c r="AE1493" s="4">
        <v>3172</v>
      </c>
      <c r="AF1493" s="18">
        <v>0.37323973900000001</v>
      </c>
      <c r="AG1493" s="3">
        <v>0</v>
      </c>
      <c r="AH1493" s="3">
        <v>56</v>
      </c>
      <c r="AI1493" s="2" t="str">
        <f t="shared" si="359"/>
        <v>High Risk</v>
      </c>
    </row>
    <row r="1494" spans="1:35" x14ac:dyDescent="0.25">
      <c r="A1494" s="6">
        <v>44593</v>
      </c>
      <c r="B1494" s="3">
        <v>33</v>
      </c>
      <c r="C1494" s="3" t="str">
        <f t="shared" si="345"/>
        <v>Mid</v>
      </c>
      <c r="D1494" s="4">
        <v>36341</v>
      </c>
      <c r="E1494" s="4">
        <f t="shared" si="346"/>
        <v>36341</v>
      </c>
      <c r="F1494" s="3">
        <v>424</v>
      </c>
      <c r="G1494" s="3">
        <f t="shared" si="347"/>
        <v>424</v>
      </c>
      <c r="H1494" s="3" t="str">
        <f t="shared" si="348"/>
        <v>Poor</v>
      </c>
      <c r="I1494" s="5" t="s">
        <v>20</v>
      </c>
      <c r="J1494" s="2" t="str">
        <f t="shared" si="349"/>
        <v>Employed</v>
      </c>
      <c r="K1494" s="2" t="str">
        <f t="shared" si="350"/>
        <v>Employed</v>
      </c>
      <c r="L1494" s="2" t="str">
        <f t="shared" si="351"/>
        <v>Employed</v>
      </c>
      <c r="M1494" s="5" t="s">
        <v>29</v>
      </c>
      <c r="N1494" s="2" t="str">
        <f t="shared" si="352"/>
        <v>Bachelor</v>
      </c>
      <c r="O1494" s="2" t="str">
        <f t="shared" si="353"/>
        <v>Bachelor</v>
      </c>
      <c r="P1494" s="4">
        <v>19330</v>
      </c>
      <c r="Q1494" s="4">
        <f t="shared" si="354"/>
        <v>19330</v>
      </c>
      <c r="R1494" s="18">
        <f t="shared" si="355"/>
        <v>0.53190611155444267</v>
      </c>
      <c r="S1494" s="18" t="str">
        <f t="shared" si="356"/>
        <v>Moderate Borrower</v>
      </c>
      <c r="T1494" s="3">
        <v>36</v>
      </c>
      <c r="U1494" s="3">
        <f t="shared" si="357"/>
        <v>36</v>
      </c>
      <c r="V1494" s="5" t="s">
        <v>35</v>
      </c>
      <c r="W1494" s="5" t="s">
        <v>27</v>
      </c>
      <c r="X1494" s="4">
        <v>351</v>
      </c>
      <c r="Y1494" s="18">
        <v>0.62730774300000003</v>
      </c>
      <c r="Z1494" s="5" t="s">
        <v>38</v>
      </c>
      <c r="AA1494" s="3">
        <v>16</v>
      </c>
      <c r="AB1494" s="4">
        <v>1174</v>
      </c>
      <c r="AC1494" s="4">
        <v>3028.416667</v>
      </c>
      <c r="AD1494" s="4" t="str">
        <f t="shared" si="358"/>
        <v>Low Income</v>
      </c>
      <c r="AE1494" s="4">
        <v>7353</v>
      </c>
      <c r="AF1494" s="18">
        <v>0.31327483900000003</v>
      </c>
      <c r="AG1494" s="3">
        <v>0</v>
      </c>
      <c r="AH1494" s="3">
        <v>60</v>
      </c>
      <c r="AI1494" s="2" t="str">
        <f t="shared" si="359"/>
        <v>High Risk</v>
      </c>
    </row>
    <row r="1495" spans="1:35" x14ac:dyDescent="0.25">
      <c r="A1495" s="6">
        <v>44594</v>
      </c>
      <c r="B1495" s="3">
        <v>42</v>
      </c>
      <c r="C1495" s="3" t="str">
        <f t="shared" si="345"/>
        <v>Senior</v>
      </c>
      <c r="D1495" s="4">
        <v>62747</v>
      </c>
      <c r="E1495" s="4">
        <f t="shared" si="346"/>
        <v>62747</v>
      </c>
      <c r="F1495" s="3">
        <v>616</v>
      </c>
      <c r="G1495" s="3">
        <f t="shared" si="347"/>
        <v>616</v>
      </c>
      <c r="H1495" s="3" t="str">
        <f t="shared" si="348"/>
        <v>Good</v>
      </c>
      <c r="I1495" s="5" t="s">
        <v>20</v>
      </c>
      <c r="J1495" s="2" t="str">
        <f t="shared" si="349"/>
        <v>Employed</v>
      </c>
      <c r="K1495" s="2" t="str">
        <f t="shared" si="350"/>
        <v>Employed</v>
      </c>
      <c r="L1495" s="2" t="str">
        <f t="shared" si="351"/>
        <v>Employed</v>
      </c>
      <c r="M1495" s="5" t="s">
        <v>25</v>
      </c>
      <c r="N1495" s="2" t="str">
        <f t="shared" si="352"/>
        <v>Associate</v>
      </c>
      <c r="O1495" s="2" t="str">
        <f t="shared" si="353"/>
        <v>Associate</v>
      </c>
      <c r="P1495" s="4">
        <v>33517</v>
      </c>
      <c r="Q1495" s="4">
        <f t="shared" si="354"/>
        <v>33517</v>
      </c>
      <c r="R1495" s="18">
        <f t="shared" si="355"/>
        <v>0.53416099574481646</v>
      </c>
      <c r="S1495" s="18" t="str">
        <f t="shared" si="356"/>
        <v>Moderate Borrower</v>
      </c>
      <c r="T1495" s="3">
        <v>60</v>
      </c>
      <c r="U1495" s="3">
        <f t="shared" si="357"/>
        <v>60</v>
      </c>
      <c r="V1495" s="5" t="s">
        <v>22</v>
      </c>
      <c r="W1495" s="5" t="s">
        <v>30</v>
      </c>
      <c r="X1495" s="4">
        <v>258</v>
      </c>
      <c r="Y1495" s="18">
        <v>0.18950384000000001</v>
      </c>
      <c r="Z1495" s="5" t="s">
        <v>28</v>
      </c>
      <c r="AA1495" s="3">
        <v>20</v>
      </c>
      <c r="AB1495" s="4">
        <v>3045</v>
      </c>
      <c r="AC1495" s="4">
        <v>5228.9166670000004</v>
      </c>
      <c r="AD1495" s="4" t="str">
        <f t="shared" si="358"/>
        <v>Medium Income</v>
      </c>
      <c r="AE1495" s="4">
        <v>86919</v>
      </c>
      <c r="AF1495" s="18">
        <v>0.25977482699999999</v>
      </c>
      <c r="AG1495" s="3">
        <v>0</v>
      </c>
      <c r="AH1495" s="3">
        <v>48</v>
      </c>
      <c r="AI1495" s="2" t="str">
        <f t="shared" si="359"/>
        <v>Medium Risk</v>
      </c>
    </row>
    <row r="1496" spans="1:35" x14ac:dyDescent="0.25">
      <c r="A1496" s="6">
        <v>44595</v>
      </c>
      <c r="B1496" s="3">
        <v>58</v>
      </c>
      <c r="C1496" s="3" t="str">
        <f t="shared" si="345"/>
        <v>Senior</v>
      </c>
      <c r="D1496" s="4">
        <v>63615</v>
      </c>
      <c r="E1496" s="4">
        <f t="shared" si="346"/>
        <v>63615</v>
      </c>
      <c r="F1496" s="3">
        <v>587</v>
      </c>
      <c r="G1496" s="3">
        <f t="shared" si="347"/>
        <v>587</v>
      </c>
      <c r="H1496" s="3" t="str">
        <f t="shared" si="348"/>
        <v>Good</v>
      </c>
      <c r="I1496" s="5" t="s">
        <v>20</v>
      </c>
      <c r="J1496" s="2" t="str">
        <f t="shared" si="349"/>
        <v>Employed</v>
      </c>
      <c r="K1496" s="2" t="str">
        <f t="shared" si="350"/>
        <v>Employed</v>
      </c>
      <c r="L1496" s="2" t="str">
        <f t="shared" si="351"/>
        <v>Employed</v>
      </c>
      <c r="M1496" s="5" t="s">
        <v>25</v>
      </c>
      <c r="N1496" s="2" t="str">
        <f t="shared" si="352"/>
        <v>Associate</v>
      </c>
      <c r="O1496" s="2" t="str">
        <f t="shared" si="353"/>
        <v>Associate</v>
      </c>
      <c r="P1496" s="4">
        <v>62838</v>
      </c>
      <c r="Q1496" s="4">
        <f t="shared" si="354"/>
        <v>62838</v>
      </c>
      <c r="R1496" s="18">
        <f t="shared" si="355"/>
        <v>0.98778589955199247</v>
      </c>
      <c r="S1496" s="18" t="str">
        <f t="shared" si="356"/>
        <v>Moderate Borrower</v>
      </c>
      <c r="T1496" s="3">
        <v>72</v>
      </c>
      <c r="U1496" s="3">
        <f t="shared" si="357"/>
        <v>72</v>
      </c>
      <c r="V1496" s="5" t="s">
        <v>22</v>
      </c>
      <c r="W1496" s="5" t="s">
        <v>30</v>
      </c>
      <c r="X1496" s="4">
        <v>332</v>
      </c>
      <c r="Y1496" s="18">
        <v>0.22576337299999999</v>
      </c>
      <c r="Z1496" s="5" t="s">
        <v>34</v>
      </c>
      <c r="AA1496" s="3">
        <v>27</v>
      </c>
      <c r="AB1496" s="4">
        <v>2527</v>
      </c>
      <c r="AC1496" s="4">
        <v>5301.25</v>
      </c>
      <c r="AD1496" s="4" t="str">
        <f t="shared" si="358"/>
        <v>Medium Income</v>
      </c>
      <c r="AE1496" s="4">
        <v>21186</v>
      </c>
      <c r="AF1496" s="18">
        <v>0.28989140400000002</v>
      </c>
      <c r="AG1496" s="3">
        <v>0</v>
      </c>
      <c r="AH1496" s="3">
        <v>51</v>
      </c>
      <c r="AI1496" s="2" t="str">
        <f t="shared" si="359"/>
        <v>Medium Risk</v>
      </c>
    </row>
    <row r="1497" spans="1:35" x14ac:dyDescent="0.25">
      <c r="A1497" s="6">
        <v>44596</v>
      </c>
      <c r="B1497" s="3">
        <v>64</v>
      </c>
      <c r="C1497" s="3" t="str">
        <f t="shared" si="345"/>
        <v>Old</v>
      </c>
      <c r="D1497" s="4">
        <v>80266</v>
      </c>
      <c r="E1497" s="4">
        <f t="shared" si="346"/>
        <v>80266</v>
      </c>
      <c r="F1497" s="3">
        <v>634</v>
      </c>
      <c r="G1497" s="3">
        <f t="shared" si="347"/>
        <v>634</v>
      </c>
      <c r="H1497" s="3" t="str">
        <f t="shared" si="348"/>
        <v>Good</v>
      </c>
      <c r="I1497" s="5" t="s">
        <v>20</v>
      </c>
      <c r="J1497" s="2" t="str">
        <f t="shared" si="349"/>
        <v>Employed</v>
      </c>
      <c r="K1497" s="2" t="str">
        <f t="shared" si="350"/>
        <v>Employed</v>
      </c>
      <c r="L1497" s="2" t="str">
        <f t="shared" si="351"/>
        <v>Employed</v>
      </c>
      <c r="M1497" s="5" t="s">
        <v>32</v>
      </c>
      <c r="N1497" s="2" t="str">
        <f t="shared" si="352"/>
        <v>High School</v>
      </c>
      <c r="O1497" s="2" t="str">
        <f t="shared" si="353"/>
        <v>High School</v>
      </c>
      <c r="P1497" s="4">
        <v>30329</v>
      </c>
      <c r="Q1497" s="4">
        <f t="shared" si="354"/>
        <v>30329</v>
      </c>
      <c r="R1497" s="18">
        <f t="shared" si="355"/>
        <v>0.37785612837315924</v>
      </c>
      <c r="S1497" s="18" t="str">
        <f t="shared" si="356"/>
        <v>Conservative Borrower</v>
      </c>
      <c r="T1497" s="3">
        <v>48</v>
      </c>
      <c r="U1497" s="3">
        <f t="shared" si="357"/>
        <v>48</v>
      </c>
      <c r="V1497" s="5" t="s">
        <v>22</v>
      </c>
      <c r="W1497" s="5" t="s">
        <v>23</v>
      </c>
      <c r="X1497" s="4">
        <v>476</v>
      </c>
      <c r="Y1497" s="18">
        <v>0.44068739299999998</v>
      </c>
      <c r="Z1497" s="5" t="s">
        <v>34</v>
      </c>
      <c r="AA1497" s="3">
        <v>18</v>
      </c>
      <c r="AB1497" s="4">
        <v>1481</v>
      </c>
      <c r="AC1497" s="4">
        <v>6688.8333329999996</v>
      </c>
      <c r="AD1497" s="4" t="str">
        <f t="shared" si="358"/>
        <v>Medium Income</v>
      </c>
      <c r="AE1497" s="4">
        <v>2575</v>
      </c>
      <c r="AF1497" s="18">
        <v>0.223350733</v>
      </c>
      <c r="AG1497" s="3">
        <v>0</v>
      </c>
      <c r="AH1497" s="3">
        <v>52</v>
      </c>
      <c r="AI1497" s="2" t="str">
        <f t="shared" si="359"/>
        <v>Medium Risk</v>
      </c>
    </row>
    <row r="1498" spans="1:35" x14ac:dyDescent="0.25">
      <c r="A1498" s="6">
        <v>44597</v>
      </c>
      <c r="B1498" s="3">
        <v>64</v>
      </c>
      <c r="C1498" s="3" t="str">
        <f t="shared" si="345"/>
        <v>Old</v>
      </c>
      <c r="D1498" s="4">
        <v>33490</v>
      </c>
      <c r="E1498" s="4">
        <f t="shared" si="346"/>
        <v>33490</v>
      </c>
      <c r="F1498" s="3">
        <v>634</v>
      </c>
      <c r="G1498" s="3">
        <f t="shared" si="347"/>
        <v>634</v>
      </c>
      <c r="H1498" s="3" t="str">
        <f t="shared" si="348"/>
        <v>Good</v>
      </c>
      <c r="I1498" s="5" t="s">
        <v>20</v>
      </c>
      <c r="J1498" s="2" t="str">
        <f t="shared" si="349"/>
        <v>Employed</v>
      </c>
      <c r="K1498" s="2" t="str">
        <f t="shared" si="350"/>
        <v>Employed</v>
      </c>
      <c r="L1498" s="2" t="str">
        <f t="shared" si="351"/>
        <v>Employed</v>
      </c>
      <c r="M1498" s="5" t="s">
        <v>41</v>
      </c>
      <c r="N1498" s="2" t="str">
        <f t="shared" si="352"/>
        <v>Doctorate</v>
      </c>
      <c r="O1498" s="2" t="str">
        <f t="shared" si="353"/>
        <v>Doctorate</v>
      </c>
      <c r="P1498" s="4">
        <v>39652</v>
      </c>
      <c r="Q1498" s="4">
        <f t="shared" si="354"/>
        <v>39652</v>
      </c>
      <c r="R1498" s="18">
        <f t="shared" si="355"/>
        <v>1.1839952224544641</v>
      </c>
      <c r="S1498" s="18" t="str">
        <f t="shared" si="356"/>
        <v>Aggressive Borrower</v>
      </c>
      <c r="T1498" s="3">
        <v>72</v>
      </c>
      <c r="U1498" s="3">
        <f t="shared" si="357"/>
        <v>72</v>
      </c>
      <c r="V1498" s="5" t="s">
        <v>22</v>
      </c>
      <c r="W1498" s="5" t="s">
        <v>27</v>
      </c>
      <c r="X1498" s="4">
        <v>521</v>
      </c>
      <c r="Y1498" s="18">
        <v>0.23872410699999999</v>
      </c>
      <c r="Z1498" s="5" t="s">
        <v>38</v>
      </c>
      <c r="AA1498" s="3">
        <v>24</v>
      </c>
      <c r="AB1498" s="4">
        <v>634</v>
      </c>
      <c r="AC1498" s="4">
        <v>2790.833333</v>
      </c>
      <c r="AD1498" s="4" t="str">
        <f t="shared" si="358"/>
        <v>Low Income</v>
      </c>
      <c r="AE1498" s="4">
        <v>152898</v>
      </c>
      <c r="AF1498" s="18">
        <v>0.23709255900000001</v>
      </c>
      <c r="AG1498" s="3">
        <v>0</v>
      </c>
      <c r="AH1498" s="3">
        <v>46</v>
      </c>
      <c r="AI1498" s="2" t="str">
        <f t="shared" si="359"/>
        <v>Medium Risk</v>
      </c>
    </row>
    <row r="1499" spans="1:35" x14ac:dyDescent="0.25">
      <c r="A1499" s="6">
        <v>44598</v>
      </c>
      <c r="B1499" s="3">
        <v>54</v>
      </c>
      <c r="C1499" s="3" t="str">
        <f t="shared" si="345"/>
        <v>Senior</v>
      </c>
      <c r="D1499" s="4">
        <v>72011</v>
      </c>
      <c r="E1499" s="4">
        <f t="shared" si="346"/>
        <v>72011</v>
      </c>
      <c r="F1499" s="3">
        <v>611</v>
      </c>
      <c r="G1499" s="3">
        <f t="shared" si="347"/>
        <v>611</v>
      </c>
      <c r="H1499" s="3" t="str">
        <f t="shared" si="348"/>
        <v>Good</v>
      </c>
      <c r="I1499" s="5" t="s">
        <v>20</v>
      </c>
      <c r="J1499" s="2" t="str">
        <f t="shared" si="349"/>
        <v>Employed</v>
      </c>
      <c r="K1499" s="2" t="str">
        <f t="shared" si="350"/>
        <v>Employed</v>
      </c>
      <c r="L1499" s="2" t="str">
        <f t="shared" si="351"/>
        <v>Employed</v>
      </c>
      <c r="M1499" s="5" t="s">
        <v>29</v>
      </c>
      <c r="N1499" s="2" t="str">
        <f t="shared" si="352"/>
        <v>Bachelor</v>
      </c>
      <c r="O1499" s="2" t="str">
        <f t="shared" si="353"/>
        <v>Bachelor</v>
      </c>
      <c r="P1499" s="4">
        <v>28303</v>
      </c>
      <c r="Q1499" s="4">
        <f t="shared" si="354"/>
        <v>28303</v>
      </c>
      <c r="R1499" s="18">
        <f t="shared" si="355"/>
        <v>0.3930371748760606</v>
      </c>
      <c r="S1499" s="18" t="str">
        <f t="shared" si="356"/>
        <v>Conservative Borrower</v>
      </c>
      <c r="T1499" s="3">
        <v>120</v>
      </c>
      <c r="U1499" s="3">
        <f t="shared" si="357"/>
        <v>120</v>
      </c>
      <c r="V1499" s="5" t="s">
        <v>22</v>
      </c>
      <c r="W1499" s="5" t="s">
        <v>27</v>
      </c>
      <c r="X1499" s="4">
        <v>609</v>
      </c>
      <c r="Y1499" s="18">
        <v>0.52785741100000005</v>
      </c>
      <c r="Z1499" s="5" t="s">
        <v>34</v>
      </c>
      <c r="AA1499" s="3">
        <v>21</v>
      </c>
      <c r="AB1499" s="4">
        <v>3886</v>
      </c>
      <c r="AC1499" s="4">
        <v>6000.9166670000004</v>
      </c>
      <c r="AD1499" s="4" t="str">
        <f t="shared" si="358"/>
        <v>Medium Income</v>
      </c>
      <c r="AE1499" s="4">
        <v>24879</v>
      </c>
      <c r="AF1499" s="18">
        <v>0.22224240000000001</v>
      </c>
      <c r="AG1499" s="3">
        <v>0</v>
      </c>
      <c r="AH1499" s="3">
        <v>55</v>
      </c>
      <c r="AI1499" s="2" t="str">
        <f t="shared" si="359"/>
        <v>High Risk</v>
      </c>
    </row>
    <row r="1500" spans="1:35" x14ac:dyDescent="0.25">
      <c r="A1500" s="6">
        <v>44599</v>
      </c>
      <c r="B1500" s="3">
        <v>52</v>
      </c>
      <c r="C1500" s="3" t="str">
        <f t="shared" si="345"/>
        <v>Senior</v>
      </c>
      <c r="D1500" s="4">
        <v>66576</v>
      </c>
      <c r="E1500" s="4">
        <f t="shared" si="346"/>
        <v>66576</v>
      </c>
      <c r="F1500" s="3">
        <v>555</v>
      </c>
      <c r="G1500" s="3">
        <f t="shared" si="347"/>
        <v>555</v>
      </c>
      <c r="H1500" s="3" t="str">
        <f t="shared" si="348"/>
        <v>Good</v>
      </c>
      <c r="I1500" s="5" t="s">
        <v>20</v>
      </c>
      <c r="J1500" s="2" t="str">
        <f t="shared" si="349"/>
        <v>Employed</v>
      </c>
      <c r="K1500" s="2" t="str">
        <f t="shared" si="350"/>
        <v>Employed</v>
      </c>
      <c r="L1500" s="2" t="str">
        <f t="shared" si="351"/>
        <v>Employed</v>
      </c>
      <c r="M1500" s="5" t="s">
        <v>32</v>
      </c>
      <c r="N1500" s="2" t="str">
        <f t="shared" si="352"/>
        <v>High School</v>
      </c>
      <c r="O1500" s="2" t="str">
        <f t="shared" si="353"/>
        <v>High School</v>
      </c>
      <c r="P1500" s="4">
        <v>15526</v>
      </c>
      <c r="Q1500" s="4">
        <f t="shared" si="354"/>
        <v>15526</v>
      </c>
      <c r="R1500" s="18">
        <f t="shared" si="355"/>
        <v>0.23320716173996636</v>
      </c>
      <c r="S1500" s="18" t="str">
        <f t="shared" si="356"/>
        <v>Conservative Borrower</v>
      </c>
      <c r="T1500" s="3">
        <v>48</v>
      </c>
      <c r="U1500" s="3">
        <f t="shared" si="357"/>
        <v>48</v>
      </c>
      <c r="V1500" s="5" t="s">
        <v>35</v>
      </c>
      <c r="W1500" s="5" t="s">
        <v>30</v>
      </c>
      <c r="X1500" s="4">
        <v>613</v>
      </c>
      <c r="Y1500" s="18">
        <v>0.219463251</v>
      </c>
      <c r="Z1500" s="5" t="s">
        <v>31</v>
      </c>
      <c r="AA1500" s="3">
        <v>23</v>
      </c>
      <c r="AB1500" s="4">
        <v>2880</v>
      </c>
      <c r="AC1500" s="4">
        <v>5548</v>
      </c>
      <c r="AD1500" s="4" t="str">
        <f t="shared" si="358"/>
        <v>Medium Income</v>
      </c>
      <c r="AE1500" s="4">
        <v>4699</v>
      </c>
      <c r="AF1500" s="18">
        <v>0.221979016</v>
      </c>
      <c r="AG1500" s="3">
        <v>0</v>
      </c>
      <c r="AH1500" s="3">
        <v>55</v>
      </c>
      <c r="AI1500" s="2" t="str">
        <f t="shared" si="359"/>
        <v>High Risk</v>
      </c>
    </row>
    <row r="1501" spans="1:35" x14ac:dyDescent="0.25">
      <c r="A1501" s="6">
        <v>44600</v>
      </c>
      <c r="B1501" s="3">
        <v>47</v>
      </c>
      <c r="C1501" s="3" t="str">
        <f t="shared" si="345"/>
        <v>Senior</v>
      </c>
      <c r="D1501" s="4">
        <v>422480</v>
      </c>
      <c r="E1501" s="4">
        <f t="shared" si="346"/>
        <v>422480</v>
      </c>
      <c r="F1501" s="3">
        <v>518</v>
      </c>
      <c r="G1501" s="3">
        <f t="shared" si="347"/>
        <v>518</v>
      </c>
      <c r="H1501" s="3" t="str">
        <f t="shared" si="348"/>
        <v>Fair</v>
      </c>
      <c r="I1501" s="5" t="s">
        <v>20</v>
      </c>
      <c r="J1501" s="2" t="str">
        <f t="shared" si="349"/>
        <v>Employed</v>
      </c>
      <c r="K1501" s="2" t="str">
        <f t="shared" si="350"/>
        <v>Employed</v>
      </c>
      <c r="L1501" s="2" t="str">
        <f t="shared" si="351"/>
        <v>Employed</v>
      </c>
      <c r="M1501" s="5" t="s">
        <v>21</v>
      </c>
      <c r="N1501" s="2" t="str">
        <f t="shared" si="352"/>
        <v>Master</v>
      </c>
      <c r="O1501" s="2" t="str">
        <f t="shared" si="353"/>
        <v>Master</v>
      </c>
      <c r="P1501" s="4">
        <v>50214</v>
      </c>
      <c r="Q1501" s="4">
        <f t="shared" si="354"/>
        <v>50214</v>
      </c>
      <c r="R1501" s="18">
        <f t="shared" si="355"/>
        <v>0.11885533042984284</v>
      </c>
      <c r="S1501" s="18" t="str">
        <f t="shared" si="356"/>
        <v>Conservative Borrower</v>
      </c>
      <c r="T1501" s="3">
        <v>84</v>
      </c>
      <c r="U1501" s="3">
        <f t="shared" si="357"/>
        <v>84</v>
      </c>
      <c r="V1501" s="5" t="s">
        <v>35</v>
      </c>
      <c r="W1501" s="5" t="s">
        <v>30</v>
      </c>
      <c r="X1501" s="4">
        <v>397</v>
      </c>
      <c r="Y1501" s="18">
        <v>0.248193425</v>
      </c>
      <c r="Z1501" s="5" t="s">
        <v>24</v>
      </c>
      <c r="AA1501" s="3">
        <v>29</v>
      </c>
      <c r="AB1501" s="4">
        <v>1756</v>
      </c>
      <c r="AC1501" s="4">
        <v>17952.583330000001</v>
      </c>
      <c r="AD1501" s="4" t="str">
        <f t="shared" si="358"/>
        <v>High Income</v>
      </c>
      <c r="AE1501" s="4">
        <v>45451</v>
      </c>
      <c r="AF1501" s="18">
        <v>0.25788335099999998</v>
      </c>
      <c r="AG1501" s="3">
        <v>1</v>
      </c>
      <c r="AH1501" s="3">
        <v>39.200000000000003</v>
      </c>
      <c r="AI1501" s="2" t="str">
        <f t="shared" si="359"/>
        <v>Low Risk</v>
      </c>
    </row>
    <row r="1502" spans="1:35" x14ac:dyDescent="0.25">
      <c r="A1502" s="6">
        <v>44601</v>
      </c>
      <c r="B1502" s="3">
        <v>49</v>
      </c>
      <c r="C1502" s="3" t="str">
        <f t="shared" si="345"/>
        <v>Senior</v>
      </c>
      <c r="D1502" s="4">
        <v>66239</v>
      </c>
      <c r="E1502" s="4">
        <f t="shared" si="346"/>
        <v>66239</v>
      </c>
      <c r="F1502" s="3">
        <v>496</v>
      </c>
      <c r="G1502" s="3">
        <f t="shared" si="347"/>
        <v>496</v>
      </c>
      <c r="H1502" s="3" t="str">
        <f t="shared" si="348"/>
        <v>Fair</v>
      </c>
      <c r="I1502" s="5" t="s">
        <v>20</v>
      </c>
      <c r="J1502" s="2" t="str">
        <f t="shared" si="349"/>
        <v>Employed</v>
      </c>
      <c r="K1502" s="2" t="str">
        <f t="shared" si="350"/>
        <v>Employed</v>
      </c>
      <c r="L1502" s="2" t="str">
        <f t="shared" si="351"/>
        <v>Employed</v>
      </c>
      <c r="M1502" s="5" t="s">
        <v>21</v>
      </c>
      <c r="N1502" s="2" t="str">
        <f t="shared" si="352"/>
        <v>Master</v>
      </c>
      <c r="O1502" s="2" t="str">
        <f t="shared" si="353"/>
        <v>Master</v>
      </c>
      <c r="P1502" s="4">
        <v>30517</v>
      </c>
      <c r="Q1502" s="4">
        <f t="shared" si="354"/>
        <v>30517</v>
      </c>
      <c r="R1502" s="18">
        <f t="shared" si="355"/>
        <v>0.4607104575854104</v>
      </c>
      <c r="S1502" s="18" t="str">
        <f t="shared" si="356"/>
        <v>Conservative Borrower</v>
      </c>
      <c r="T1502" s="3">
        <v>60</v>
      </c>
      <c r="U1502" s="3">
        <f t="shared" si="357"/>
        <v>60</v>
      </c>
      <c r="V1502" s="5" t="s">
        <v>22</v>
      </c>
      <c r="W1502" s="5" t="s">
        <v>30</v>
      </c>
      <c r="X1502" s="4">
        <v>401</v>
      </c>
      <c r="Y1502" s="18">
        <v>0.353323791</v>
      </c>
      <c r="Z1502" s="5" t="s">
        <v>24</v>
      </c>
      <c r="AA1502" s="3">
        <v>22</v>
      </c>
      <c r="AB1502" s="4">
        <v>7430</v>
      </c>
      <c r="AC1502" s="4">
        <v>5519.9166670000004</v>
      </c>
      <c r="AD1502" s="4" t="str">
        <f t="shared" si="358"/>
        <v>Medium Income</v>
      </c>
      <c r="AE1502" s="4">
        <v>257017</v>
      </c>
      <c r="AF1502" s="18">
        <v>0.31462886400000001</v>
      </c>
      <c r="AG1502" s="3">
        <v>0</v>
      </c>
      <c r="AH1502" s="3">
        <v>48</v>
      </c>
      <c r="AI1502" s="2" t="str">
        <f t="shared" si="359"/>
        <v>Medium Risk</v>
      </c>
    </row>
    <row r="1503" spans="1:35" x14ac:dyDescent="0.25">
      <c r="A1503" s="6">
        <v>44602</v>
      </c>
      <c r="B1503" s="3">
        <v>33</v>
      </c>
      <c r="C1503" s="3" t="str">
        <f t="shared" si="345"/>
        <v>Mid</v>
      </c>
      <c r="D1503" s="4">
        <v>158303</v>
      </c>
      <c r="E1503" s="4">
        <f t="shared" si="346"/>
        <v>158303</v>
      </c>
      <c r="F1503" s="3">
        <v>624</v>
      </c>
      <c r="G1503" s="3">
        <f t="shared" si="347"/>
        <v>624</v>
      </c>
      <c r="H1503" s="3" t="str">
        <f t="shared" si="348"/>
        <v>Good</v>
      </c>
      <c r="I1503" s="5" t="s">
        <v>20</v>
      </c>
      <c r="J1503" s="2" t="str">
        <f t="shared" si="349"/>
        <v>Employed</v>
      </c>
      <c r="K1503" s="2" t="str">
        <f t="shared" si="350"/>
        <v>Employed</v>
      </c>
      <c r="L1503" s="2" t="str">
        <f t="shared" si="351"/>
        <v>Employed</v>
      </c>
      <c r="M1503" s="5" t="s">
        <v>21</v>
      </c>
      <c r="N1503" s="2" t="str">
        <f t="shared" si="352"/>
        <v>Master</v>
      </c>
      <c r="O1503" s="2" t="str">
        <f t="shared" si="353"/>
        <v>Master</v>
      </c>
      <c r="P1503" s="4">
        <v>34538</v>
      </c>
      <c r="Q1503" s="4">
        <f t="shared" si="354"/>
        <v>34538</v>
      </c>
      <c r="R1503" s="18">
        <f t="shared" si="355"/>
        <v>0.21817653487299671</v>
      </c>
      <c r="S1503" s="18" t="str">
        <f t="shared" si="356"/>
        <v>Conservative Borrower</v>
      </c>
      <c r="T1503" s="3">
        <v>60</v>
      </c>
      <c r="U1503" s="3">
        <f t="shared" si="357"/>
        <v>60</v>
      </c>
      <c r="V1503" s="5" t="s">
        <v>22</v>
      </c>
      <c r="W1503" s="5" t="s">
        <v>23</v>
      </c>
      <c r="X1503" s="4">
        <v>493</v>
      </c>
      <c r="Y1503" s="18">
        <v>0.49271409500000002</v>
      </c>
      <c r="Z1503" s="5" t="s">
        <v>28</v>
      </c>
      <c r="AA1503" s="3">
        <v>20</v>
      </c>
      <c r="AB1503" s="4">
        <v>5341</v>
      </c>
      <c r="AC1503" s="4">
        <v>13191.916670000001</v>
      </c>
      <c r="AD1503" s="4" t="str">
        <f t="shared" si="358"/>
        <v>High Income</v>
      </c>
      <c r="AE1503" s="4">
        <v>37585</v>
      </c>
      <c r="AF1503" s="18">
        <v>0.242706966</v>
      </c>
      <c r="AG1503" s="3">
        <v>1</v>
      </c>
      <c r="AH1503" s="3">
        <v>45.6</v>
      </c>
      <c r="AI1503" s="2" t="str">
        <f t="shared" si="359"/>
        <v>Medium Risk</v>
      </c>
    </row>
    <row r="1504" spans="1:35" x14ac:dyDescent="0.25">
      <c r="A1504" s="6">
        <v>44603</v>
      </c>
      <c r="B1504" s="3">
        <v>30</v>
      </c>
      <c r="C1504" s="3" t="str">
        <f t="shared" si="345"/>
        <v>Mid</v>
      </c>
      <c r="D1504" s="4">
        <v>121911</v>
      </c>
      <c r="E1504" s="4">
        <f t="shared" si="346"/>
        <v>121911</v>
      </c>
      <c r="F1504" s="3">
        <v>632</v>
      </c>
      <c r="G1504" s="3">
        <f t="shared" si="347"/>
        <v>632</v>
      </c>
      <c r="H1504" s="3" t="str">
        <f t="shared" si="348"/>
        <v>Good</v>
      </c>
      <c r="I1504" s="5" t="s">
        <v>45</v>
      </c>
      <c r="J1504" s="2" t="str">
        <f t="shared" si="349"/>
        <v>Unemployed</v>
      </c>
      <c r="K1504" s="2" t="str">
        <f t="shared" si="350"/>
        <v>Unemployed</v>
      </c>
      <c r="L1504" s="2" t="str">
        <f t="shared" si="351"/>
        <v>Unemployed</v>
      </c>
      <c r="M1504" s="5" t="s">
        <v>29</v>
      </c>
      <c r="N1504" s="2" t="str">
        <f t="shared" si="352"/>
        <v>Bachelor</v>
      </c>
      <c r="O1504" s="2" t="str">
        <f t="shared" si="353"/>
        <v>Bachelor</v>
      </c>
      <c r="P1504" s="4">
        <v>24513</v>
      </c>
      <c r="Q1504" s="4">
        <f t="shared" si="354"/>
        <v>24513</v>
      </c>
      <c r="R1504" s="18">
        <f t="shared" si="355"/>
        <v>0.20107291384698672</v>
      </c>
      <c r="S1504" s="18" t="str">
        <f t="shared" si="356"/>
        <v>Conservative Borrower</v>
      </c>
      <c r="T1504" s="3">
        <v>96</v>
      </c>
      <c r="U1504" s="3">
        <f t="shared" si="357"/>
        <v>96</v>
      </c>
      <c r="V1504" s="5" t="s">
        <v>22</v>
      </c>
      <c r="W1504" s="5" t="s">
        <v>27</v>
      </c>
      <c r="X1504" s="4">
        <v>572</v>
      </c>
      <c r="Y1504" s="18">
        <v>0.492179164</v>
      </c>
      <c r="Z1504" s="5" t="s">
        <v>31</v>
      </c>
      <c r="AA1504" s="3">
        <v>30</v>
      </c>
      <c r="AB1504" s="4">
        <v>1934</v>
      </c>
      <c r="AC1504" s="4">
        <v>10159.25</v>
      </c>
      <c r="AD1504" s="4" t="str">
        <f t="shared" si="358"/>
        <v>Medium Income</v>
      </c>
      <c r="AE1504" s="4">
        <v>1480</v>
      </c>
      <c r="AF1504" s="18">
        <v>0.25329601899999998</v>
      </c>
      <c r="AG1504" s="3">
        <v>0</v>
      </c>
      <c r="AH1504" s="3">
        <v>55</v>
      </c>
      <c r="AI1504" s="2" t="str">
        <f t="shared" si="359"/>
        <v>High Risk</v>
      </c>
    </row>
    <row r="1505" spans="1:35" x14ac:dyDescent="0.25">
      <c r="A1505" s="6">
        <v>44604</v>
      </c>
      <c r="B1505" s="3">
        <v>39</v>
      </c>
      <c r="C1505" s="3" t="str">
        <f t="shared" si="345"/>
        <v>Mid</v>
      </c>
      <c r="D1505" s="4">
        <v>48895</v>
      </c>
      <c r="E1505" s="4">
        <f t="shared" si="346"/>
        <v>48895</v>
      </c>
      <c r="F1505" s="3">
        <v>585</v>
      </c>
      <c r="G1505" s="3">
        <f t="shared" si="347"/>
        <v>585</v>
      </c>
      <c r="H1505" s="3" t="str">
        <f t="shared" si="348"/>
        <v>Good</v>
      </c>
      <c r="I1505" s="5" t="s">
        <v>20</v>
      </c>
      <c r="J1505" s="2" t="str">
        <f t="shared" si="349"/>
        <v>Employed</v>
      </c>
      <c r="K1505" s="2" t="str">
        <f t="shared" si="350"/>
        <v>Employed</v>
      </c>
      <c r="L1505" s="2" t="str">
        <f t="shared" si="351"/>
        <v>Employed</v>
      </c>
      <c r="M1505" s="5" t="s">
        <v>25</v>
      </c>
      <c r="N1505" s="2" t="str">
        <f t="shared" si="352"/>
        <v>Associate</v>
      </c>
      <c r="O1505" s="2" t="str">
        <f t="shared" si="353"/>
        <v>Associate</v>
      </c>
      <c r="P1505" s="4">
        <v>33655</v>
      </c>
      <c r="Q1505" s="4">
        <f t="shared" si="354"/>
        <v>33655</v>
      </c>
      <c r="R1505" s="18">
        <f t="shared" si="355"/>
        <v>0.68831168831168832</v>
      </c>
      <c r="S1505" s="18" t="str">
        <f t="shared" si="356"/>
        <v>Moderate Borrower</v>
      </c>
      <c r="T1505" s="3">
        <v>48</v>
      </c>
      <c r="U1505" s="3">
        <f t="shared" si="357"/>
        <v>48</v>
      </c>
      <c r="V1505" s="5" t="s">
        <v>44</v>
      </c>
      <c r="W1505" s="5" t="s">
        <v>23</v>
      </c>
      <c r="X1505" s="4">
        <v>396</v>
      </c>
      <c r="Y1505" s="18">
        <v>0.104512363</v>
      </c>
      <c r="Z1505" s="5" t="s">
        <v>38</v>
      </c>
      <c r="AA1505" s="3">
        <v>18</v>
      </c>
      <c r="AB1505" s="4">
        <v>1236</v>
      </c>
      <c r="AC1505" s="4">
        <v>4074.583333</v>
      </c>
      <c r="AD1505" s="4" t="str">
        <f t="shared" si="358"/>
        <v>Low Income</v>
      </c>
      <c r="AE1505" s="4">
        <v>10326</v>
      </c>
      <c r="AF1505" s="18">
        <v>0.221128672</v>
      </c>
      <c r="AG1505" s="3">
        <v>0</v>
      </c>
      <c r="AH1505" s="3">
        <v>51</v>
      </c>
      <c r="AI1505" s="2" t="str">
        <f t="shared" si="359"/>
        <v>Medium Risk</v>
      </c>
    </row>
    <row r="1506" spans="1:35" x14ac:dyDescent="0.25">
      <c r="A1506" s="6">
        <v>44605</v>
      </c>
      <c r="B1506" s="3">
        <v>37</v>
      </c>
      <c r="C1506" s="3" t="str">
        <f t="shared" si="345"/>
        <v>Mid</v>
      </c>
      <c r="D1506" s="4">
        <v>85188</v>
      </c>
      <c r="E1506" s="4">
        <f t="shared" si="346"/>
        <v>85188</v>
      </c>
      <c r="F1506" s="3">
        <v>571</v>
      </c>
      <c r="G1506" s="3">
        <f t="shared" si="347"/>
        <v>571</v>
      </c>
      <c r="H1506" s="3" t="str">
        <f t="shared" si="348"/>
        <v>Good</v>
      </c>
      <c r="I1506" s="5" t="s">
        <v>20</v>
      </c>
      <c r="J1506" s="2" t="str">
        <f t="shared" si="349"/>
        <v>Employed</v>
      </c>
      <c r="K1506" s="2" t="str">
        <f t="shared" si="350"/>
        <v>Employed</v>
      </c>
      <c r="L1506" s="2" t="str">
        <f t="shared" si="351"/>
        <v>Employed</v>
      </c>
      <c r="M1506" s="5" t="s">
        <v>25</v>
      </c>
      <c r="N1506" s="2" t="str">
        <f t="shared" si="352"/>
        <v>Associate</v>
      </c>
      <c r="O1506" s="2" t="str">
        <f t="shared" si="353"/>
        <v>Associate</v>
      </c>
      <c r="P1506" s="4">
        <v>35173</v>
      </c>
      <c r="Q1506" s="4">
        <f t="shared" si="354"/>
        <v>35173</v>
      </c>
      <c r="R1506" s="18">
        <f t="shared" si="355"/>
        <v>0.41288679156688735</v>
      </c>
      <c r="S1506" s="18" t="str">
        <f t="shared" si="356"/>
        <v>Conservative Borrower</v>
      </c>
      <c r="T1506" s="3">
        <v>84</v>
      </c>
      <c r="U1506" s="3">
        <f t="shared" si="357"/>
        <v>84</v>
      </c>
      <c r="V1506" s="5" t="s">
        <v>22</v>
      </c>
      <c r="W1506" s="5" t="s">
        <v>27</v>
      </c>
      <c r="X1506" s="4">
        <v>560</v>
      </c>
      <c r="Y1506" s="18">
        <v>0.42381375199999999</v>
      </c>
      <c r="Z1506" s="5" t="s">
        <v>24</v>
      </c>
      <c r="AA1506" s="3">
        <v>23</v>
      </c>
      <c r="AB1506" s="4">
        <v>4193</v>
      </c>
      <c r="AC1506" s="4">
        <v>7099</v>
      </c>
      <c r="AD1506" s="4" t="str">
        <f t="shared" si="358"/>
        <v>Medium Income</v>
      </c>
      <c r="AE1506" s="4">
        <v>9798</v>
      </c>
      <c r="AF1506" s="18">
        <v>0.25328904899999999</v>
      </c>
      <c r="AG1506" s="3">
        <v>0</v>
      </c>
      <c r="AH1506" s="3">
        <v>66</v>
      </c>
      <c r="AI1506" s="2" t="str">
        <f t="shared" si="359"/>
        <v>High Risk</v>
      </c>
    </row>
    <row r="1507" spans="1:35" x14ac:dyDescent="0.25">
      <c r="A1507" s="6">
        <v>44606</v>
      </c>
      <c r="B1507" s="3">
        <v>34</v>
      </c>
      <c r="C1507" s="3" t="str">
        <f t="shared" si="345"/>
        <v>Mid</v>
      </c>
      <c r="D1507" s="4">
        <v>24951</v>
      </c>
      <c r="E1507" s="4">
        <f t="shared" si="346"/>
        <v>24951</v>
      </c>
      <c r="F1507" s="3">
        <v>450</v>
      </c>
      <c r="G1507" s="3">
        <f t="shared" si="347"/>
        <v>450</v>
      </c>
      <c r="H1507" s="3" t="str">
        <f t="shared" si="348"/>
        <v>Fair</v>
      </c>
      <c r="I1507" s="5" t="s">
        <v>20</v>
      </c>
      <c r="J1507" s="2" t="str">
        <f t="shared" si="349"/>
        <v>Employed</v>
      </c>
      <c r="K1507" s="2" t="str">
        <f t="shared" si="350"/>
        <v>Employed</v>
      </c>
      <c r="L1507" s="2" t="str">
        <f t="shared" si="351"/>
        <v>Employed</v>
      </c>
      <c r="M1507" s="5" t="s">
        <v>25</v>
      </c>
      <c r="N1507" s="2" t="str">
        <f t="shared" si="352"/>
        <v>Associate</v>
      </c>
      <c r="O1507" s="2" t="str">
        <f t="shared" si="353"/>
        <v>Associate</v>
      </c>
      <c r="P1507" s="4">
        <v>21181</v>
      </c>
      <c r="Q1507" s="4">
        <f t="shared" si="354"/>
        <v>21181</v>
      </c>
      <c r="R1507" s="18">
        <f t="shared" si="355"/>
        <v>0.84890385154903614</v>
      </c>
      <c r="S1507" s="18" t="str">
        <f t="shared" si="356"/>
        <v>Moderate Borrower</v>
      </c>
      <c r="T1507" s="3">
        <v>60</v>
      </c>
      <c r="U1507" s="3">
        <f t="shared" si="357"/>
        <v>60</v>
      </c>
      <c r="V1507" s="5" t="s">
        <v>22</v>
      </c>
      <c r="W1507" s="5" t="s">
        <v>27</v>
      </c>
      <c r="X1507" s="4">
        <v>1243</v>
      </c>
      <c r="Y1507" s="18">
        <v>7.0222206999999995E-2</v>
      </c>
      <c r="Z1507" s="5" t="s">
        <v>24</v>
      </c>
      <c r="AA1507" s="3">
        <v>29</v>
      </c>
      <c r="AB1507" s="4">
        <v>2443</v>
      </c>
      <c r="AC1507" s="4">
        <v>2079.25</v>
      </c>
      <c r="AD1507" s="4" t="str">
        <f t="shared" si="358"/>
        <v>Low Income</v>
      </c>
      <c r="AE1507" s="4">
        <v>39067</v>
      </c>
      <c r="AF1507" s="18">
        <v>0.30286906099999999</v>
      </c>
      <c r="AG1507" s="3">
        <v>0</v>
      </c>
      <c r="AH1507" s="3">
        <v>52</v>
      </c>
      <c r="AI1507" s="2" t="str">
        <f t="shared" si="359"/>
        <v>Medium Risk</v>
      </c>
    </row>
    <row r="1508" spans="1:35" x14ac:dyDescent="0.25">
      <c r="A1508" s="6">
        <v>44607</v>
      </c>
      <c r="B1508" s="3">
        <v>48</v>
      </c>
      <c r="C1508" s="3" t="str">
        <f t="shared" si="345"/>
        <v>Senior</v>
      </c>
      <c r="D1508" s="4">
        <v>59238</v>
      </c>
      <c r="E1508" s="4">
        <f t="shared" si="346"/>
        <v>59238</v>
      </c>
      <c r="F1508" s="3">
        <v>595</v>
      </c>
      <c r="G1508" s="3">
        <f t="shared" si="347"/>
        <v>595</v>
      </c>
      <c r="H1508" s="3" t="str">
        <f t="shared" si="348"/>
        <v>Good</v>
      </c>
      <c r="I1508" s="5" t="s">
        <v>20</v>
      </c>
      <c r="J1508" s="2" t="str">
        <f t="shared" si="349"/>
        <v>Employed</v>
      </c>
      <c r="K1508" s="2" t="str">
        <f t="shared" si="350"/>
        <v>Employed</v>
      </c>
      <c r="L1508" s="2" t="str">
        <f t="shared" si="351"/>
        <v>Employed</v>
      </c>
      <c r="M1508" s="5" t="s">
        <v>21</v>
      </c>
      <c r="N1508" s="2" t="str">
        <f t="shared" si="352"/>
        <v>Master</v>
      </c>
      <c r="O1508" s="2" t="str">
        <f t="shared" si="353"/>
        <v>Master</v>
      </c>
      <c r="P1508" s="4">
        <v>16829</v>
      </c>
      <c r="Q1508" s="4">
        <f t="shared" si="354"/>
        <v>16829</v>
      </c>
      <c r="R1508" s="18">
        <f t="shared" si="355"/>
        <v>0.28409129275127454</v>
      </c>
      <c r="S1508" s="18" t="str">
        <f t="shared" si="356"/>
        <v>Conservative Borrower</v>
      </c>
      <c r="T1508" s="3">
        <v>60</v>
      </c>
      <c r="U1508" s="3">
        <f t="shared" si="357"/>
        <v>60</v>
      </c>
      <c r="V1508" s="5" t="s">
        <v>26</v>
      </c>
      <c r="W1508" s="5" t="s">
        <v>23</v>
      </c>
      <c r="X1508" s="4">
        <v>196</v>
      </c>
      <c r="Y1508" s="18">
        <v>0.35391989699999998</v>
      </c>
      <c r="Z1508" s="5" t="s">
        <v>24</v>
      </c>
      <c r="AA1508" s="3">
        <v>23</v>
      </c>
      <c r="AB1508" s="4">
        <v>9655</v>
      </c>
      <c r="AC1508" s="4">
        <v>4936.5</v>
      </c>
      <c r="AD1508" s="4" t="str">
        <f t="shared" si="358"/>
        <v>Low Income</v>
      </c>
      <c r="AE1508" s="4">
        <v>8171</v>
      </c>
      <c r="AF1508" s="18">
        <v>0.21251875100000001</v>
      </c>
      <c r="AG1508" s="3">
        <v>0</v>
      </c>
      <c r="AH1508" s="3">
        <v>65</v>
      </c>
      <c r="AI1508" s="2" t="str">
        <f t="shared" si="359"/>
        <v>High Risk</v>
      </c>
    </row>
    <row r="1509" spans="1:35" x14ac:dyDescent="0.25">
      <c r="A1509" s="6">
        <v>44608</v>
      </c>
      <c r="B1509" s="3">
        <v>51</v>
      </c>
      <c r="C1509" s="3" t="str">
        <f t="shared" si="345"/>
        <v>Senior</v>
      </c>
      <c r="D1509" s="4">
        <v>32641</v>
      </c>
      <c r="E1509" s="4">
        <f t="shared" si="346"/>
        <v>32641</v>
      </c>
      <c r="F1509" s="3">
        <v>614</v>
      </c>
      <c r="G1509" s="3">
        <f t="shared" si="347"/>
        <v>614</v>
      </c>
      <c r="H1509" s="3" t="str">
        <f t="shared" si="348"/>
        <v>Good</v>
      </c>
      <c r="I1509" s="5" t="s">
        <v>20</v>
      </c>
      <c r="J1509" s="2" t="str">
        <f t="shared" si="349"/>
        <v>Employed</v>
      </c>
      <c r="K1509" s="2" t="str">
        <f t="shared" si="350"/>
        <v>Employed</v>
      </c>
      <c r="L1509" s="2" t="str">
        <f t="shared" si="351"/>
        <v>Employed</v>
      </c>
      <c r="M1509" s="5" t="s">
        <v>29</v>
      </c>
      <c r="N1509" s="2" t="str">
        <f t="shared" si="352"/>
        <v>Bachelor</v>
      </c>
      <c r="O1509" s="2" t="str">
        <f t="shared" si="353"/>
        <v>Bachelor</v>
      </c>
      <c r="P1509" s="4">
        <v>18481</v>
      </c>
      <c r="Q1509" s="4">
        <f t="shared" si="354"/>
        <v>18481</v>
      </c>
      <c r="R1509" s="18">
        <f t="shared" si="355"/>
        <v>0.56618976134309607</v>
      </c>
      <c r="S1509" s="18" t="str">
        <f t="shared" si="356"/>
        <v>Moderate Borrower</v>
      </c>
      <c r="T1509" s="3">
        <v>24</v>
      </c>
      <c r="U1509" s="3">
        <f t="shared" si="357"/>
        <v>24</v>
      </c>
      <c r="V1509" s="5" t="s">
        <v>22</v>
      </c>
      <c r="W1509" s="5" t="s">
        <v>34</v>
      </c>
      <c r="X1509" s="4">
        <v>581</v>
      </c>
      <c r="Y1509" s="18">
        <v>0.19872435699999999</v>
      </c>
      <c r="Z1509" s="5" t="s">
        <v>24</v>
      </c>
      <c r="AA1509" s="3">
        <v>26</v>
      </c>
      <c r="AB1509" s="4">
        <v>1594</v>
      </c>
      <c r="AC1509" s="4">
        <v>2720.083333</v>
      </c>
      <c r="AD1509" s="4" t="str">
        <f t="shared" si="358"/>
        <v>Low Income</v>
      </c>
      <c r="AE1509" s="4">
        <v>9425</v>
      </c>
      <c r="AF1509" s="18">
        <v>0.19705829499999999</v>
      </c>
      <c r="AG1509" s="3">
        <v>0</v>
      </c>
      <c r="AH1509" s="3">
        <v>48</v>
      </c>
      <c r="AI1509" s="2" t="str">
        <f t="shared" si="359"/>
        <v>Medium Risk</v>
      </c>
    </row>
    <row r="1510" spans="1:35" x14ac:dyDescent="0.25">
      <c r="A1510" s="6">
        <v>44609</v>
      </c>
      <c r="B1510" s="3">
        <v>41</v>
      </c>
      <c r="C1510" s="3" t="str">
        <f t="shared" si="345"/>
        <v>Senior</v>
      </c>
      <c r="D1510" s="4">
        <v>41482</v>
      </c>
      <c r="E1510" s="4">
        <f t="shared" si="346"/>
        <v>41482</v>
      </c>
      <c r="F1510" s="3">
        <v>501</v>
      </c>
      <c r="G1510" s="3">
        <f t="shared" si="347"/>
        <v>501</v>
      </c>
      <c r="H1510" s="3" t="str">
        <f t="shared" si="348"/>
        <v>Fair</v>
      </c>
      <c r="I1510" s="5" t="s">
        <v>52</v>
      </c>
      <c r="J1510" s="2" t="str">
        <f t="shared" si="349"/>
        <v>EMPLOYED</v>
      </c>
      <c r="K1510" s="2" t="str">
        <f t="shared" si="350"/>
        <v>Employed</v>
      </c>
      <c r="L1510" s="2" t="str">
        <f t="shared" si="351"/>
        <v>Employed</v>
      </c>
      <c r="M1510" s="5" t="s">
        <v>32</v>
      </c>
      <c r="N1510" s="2" t="str">
        <f t="shared" si="352"/>
        <v>High School</v>
      </c>
      <c r="O1510" s="2" t="str">
        <f t="shared" si="353"/>
        <v>High School</v>
      </c>
      <c r="P1510" s="4">
        <v>15842</v>
      </c>
      <c r="Q1510" s="4">
        <f t="shared" si="354"/>
        <v>15842</v>
      </c>
      <c r="R1510" s="18">
        <f t="shared" si="355"/>
        <v>0.38190058338556482</v>
      </c>
      <c r="S1510" s="18" t="str">
        <f t="shared" si="356"/>
        <v>Conservative Borrower</v>
      </c>
      <c r="T1510" s="3">
        <v>24</v>
      </c>
      <c r="U1510" s="3">
        <f t="shared" si="357"/>
        <v>24</v>
      </c>
      <c r="V1510" s="5" t="s">
        <v>22</v>
      </c>
      <c r="W1510" s="5" t="s">
        <v>30</v>
      </c>
      <c r="X1510" s="4">
        <v>105</v>
      </c>
      <c r="Y1510" s="18">
        <v>3.3098764000000003E-2</v>
      </c>
      <c r="Z1510" s="5" t="s">
        <v>24</v>
      </c>
      <c r="AA1510" s="3">
        <v>26</v>
      </c>
      <c r="AB1510" s="4">
        <v>1590</v>
      </c>
      <c r="AC1510" s="4">
        <v>3456.833333</v>
      </c>
      <c r="AD1510" s="4" t="str">
        <f t="shared" si="358"/>
        <v>Low Income</v>
      </c>
      <c r="AE1510" s="4">
        <v>71622</v>
      </c>
      <c r="AF1510" s="18">
        <v>0.23181402700000001</v>
      </c>
      <c r="AG1510" s="3">
        <v>0</v>
      </c>
      <c r="AH1510" s="3">
        <v>54</v>
      </c>
      <c r="AI1510" s="2" t="str">
        <f t="shared" si="359"/>
        <v>Medium Risk</v>
      </c>
    </row>
    <row r="1511" spans="1:35" x14ac:dyDescent="0.25">
      <c r="A1511" s="6">
        <v>44610</v>
      </c>
      <c r="B1511" s="3">
        <v>57</v>
      </c>
      <c r="C1511" s="3" t="str">
        <f t="shared" si="345"/>
        <v>Senior</v>
      </c>
      <c r="D1511" s="4">
        <v>15000</v>
      </c>
      <c r="E1511" s="4">
        <f t="shared" si="346"/>
        <v>15000</v>
      </c>
      <c r="F1511" s="3">
        <v>549</v>
      </c>
      <c r="G1511" s="3">
        <f t="shared" si="347"/>
        <v>549</v>
      </c>
      <c r="H1511" s="3" t="str">
        <f t="shared" si="348"/>
        <v>Fair</v>
      </c>
      <c r="I1511" s="5" t="s">
        <v>45</v>
      </c>
      <c r="J1511" s="2" t="str">
        <f t="shared" si="349"/>
        <v>Unemployed</v>
      </c>
      <c r="K1511" s="2" t="str">
        <f t="shared" si="350"/>
        <v>Unemployed</v>
      </c>
      <c r="L1511" s="2" t="str">
        <f t="shared" si="351"/>
        <v>Unemployed</v>
      </c>
      <c r="M1511" s="5" t="s">
        <v>29</v>
      </c>
      <c r="N1511" s="2" t="str">
        <f t="shared" si="352"/>
        <v>Bachelor</v>
      </c>
      <c r="O1511" s="2" t="str">
        <f t="shared" si="353"/>
        <v>Bachelor</v>
      </c>
      <c r="P1511" s="4">
        <v>45418</v>
      </c>
      <c r="Q1511" s="4">
        <f t="shared" si="354"/>
        <v>45418</v>
      </c>
      <c r="R1511" s="18">
        <f t="shared" si="355"/>
        <v>3.0278666666666667</v>
      </c>
      <c r="S1511" s="18" t="str">
        <f t="shared" si="356"/>
        <v>Aggressive Borrower</v>
      </c>
      <c r="T1511" s="3">
        <v>96</v>
      </c>
      <c r="U1511" s="3">
        <f t="shared" si="357"/>
        <v>96</v>
      </c>
      <c r="V1511" s="5" t="s">
        <v>35</v>
      </c>
      <c r="W1511" s="5" t="s">
        <v>34</v>
      </c>
      <c r="X1511" s="4">
        <v>353</v>
      </c>
      <c r="Y1511" s="18">
        <v>0.57623311600000005</v>
      </c>
      <c r="Z1511" s="5" t="s">
        <v>24</v>
      </c>
      <c r="AA1511" s="3">
        <v>19</v>
      </c>
      <c r="AB1511" s="4">
        <v>1835</v>
      </c>
      <c r="AC1511" s="4">
        <v>1250</v>
      </c>
      <c r="AD1511" s="4" t="str">
        <f t="shared" si="358"/>
        <v>Low Income</v>
      </c>
      <c r="AE1511" s="4">
        <v>33252</v>
      </c>
      <c r="AF1511" s="18">
        <v>0.24473439999999999</v>
      </c>
      <c r="AG1511" s="3">
        <v>0</v>
      </c>
      <c r="AH1511" s="3">
        <v>66</v>
      </c>
      <c r="AI1511" s="2" t="str">
        <f t="shared" si="359"/>
        <v>High Risk</v>
      </c>
    </row>
    <row r="1512" spans="1:35" x14ac:dyDescent="0.25">
      <c r="A1512" s="6">
        <v>44611</v>
      </c>
      <c r="B1512" s="3">
        <v>26</v>
      </c>
      <c r="C1512" s="3" t="str">
        <f t="shared" si="345"/>
        <v>Mid</v>
      </c>
      <c r="D1512" s="4">
        <v>134679</v>
      </c>
      <c r="E1512" s="4">
        <f t="shared" si="346"/>
        <v>134679</v>
      </c>
      <c r="F1512" s="3">
        <v>588</v>
      </c>
      <c r="G1512" s="3">
        <f t="shared" si="347"/>
        <v>588</v>
      </c>
      <c r="H1512" s="3" t="str">
        <f t="shared" si="348"/>
        <v>Good</v>
      </c>
      <c r="I1512" s="5" t="s">
        <v>20</v>
      </c>
      <c r="J1512" s="2" t="str">
        <f t="shared" si="349"/>
        <v>Employed</v>
      </c>
      <c r="K1512" s="2" t="str">
        <f t="shared" si="350"/>
        <v>Employed</v>
      </c>
      <c r="L1512" s="2" t="str">
        <f t="shared" si="351"/>
        <v>Employed</v>
      </c>
      <c r="M1512" s="5" t="s">
        <v>29</v>
      </c>
      <c r="N1512" s="2" t="str">
        <f t="shared" si="352"/>
        <v>Bachelor</v>
      </c>
      <c r="O1512" s="2" t="str">
        <f t="shared" si="353"/>
        <v>Bachelor</v>
      </c>
      <c r="P1512" s="4">
        <v>7454</v>
      </c>
      <c r="Q1512" s="4">
        <f t="shared" si="354"/>
        <v>7454</v>
      </c>
      <c r="R1512" s="18">
        <f t="shared" si="355"/>
        <v>5.5346416293557271E-2</v>
      </c>
      <c r="S1512" s="18" t="str">
        <f t="shared" si="356"/>
        <v>Conservative Borrower</v>
      </c>
      <c r="T1512" s="3">
        <v>48</v>
      </c>
      <c r="U1512" s="3">
        <f t="shared" si="357"/>
        <v>48</v>
      </c>
      <c r="V1512" s="5" t="s">
        <v>22</v>
      </c>
      <c r="W1512" s="5" t="s">
        <v>23</v>
      </c>
      <c r="X1512" s="4">
        <v>228</v>
      </c>
      <c r="Y1512" s="18">
        <v>0.39424293399999999</v>
      </c>
      <c r="Z1512" s="5" t="s">
        <v>34</v>
      </c>
      <c r="AA1512" s="3">
        <v>28</v>
      </c>
      <c r="AB1512" s="4">
        <v>2738</v>
      </c>
      <c r="AC1512" s="4">
        <v>11223.25</v>
      </c>
      <c r="AD1512" s="4" t="str">
        <f t="shared" si="358"/>
        <v>Medium Income</v>
      </c>
      <c r="AE1512" s="4">
        <v>291316</v>
      </c>
      <c r="AF1512" s="18">
        <v>0.22355699400000001</v>
      </c>
      <c r="AG1512" s="3">
        <v>1</v>
      </c>
      <c r="AH1512" s="3">
        <v>36.799999999999997</v>
      </c>
      <c r="AI1512" s="2" t="str">
        <f t="shared" si="359"/>
        <v>Low Risk</v>
      </c>
    </row>
    <row r="1513" spans="1:35" x14ac:dyDescent="0.25">
      <c r="A1513" s="6">
        <v>44612</v>
      </c>
      <c r="B1513" s="3">
        <v>37</v>
      </c>
      <c r="C1513" s="3" t="str">
        <f t="shared" si="345"/>
        <v>Mid</v>
      </c>
      <c r="D1513" s="4">
        <v>42408</v>
      </c>
      <c r="E1513" s="4">
        <f t="shared" si="346"/>
        <v>42408</v>
      </c>
      <c r="F1513" s="3">
        <v>644</v>
      </c>
      <c r="G1513" s="3">
        <f t="shared" si="347"/>
        <v>644</v>
      </c>
      <c r="H1513" s="3" t="str">
        <f t="shared" si="348"/>
        <v>Good</v>
      </c>
      <c r="I1513" s="5" t="s">
        <v>20</v>
      </c>
      <c r="J1513" s="2" t="str">
        <f t="shared" si="349"/>
        <v>Employed</v>
      </c>
      <c r="K1513" s="2" t="str">
        <f t="shared" si="350"/>
        <v>Employed</v>
      </c>
      <c r="L1513" s="2" t="str">
        <f t="shared" si="351"/>
        <v>Employed</v>
      </c>
      <c r="M1513" s="5" t="s">
        <v>21</v>
      </c>
      <c r="N1513" s="2" t="str">
        <f t="shared" si="352"/>
        <v>Master</v>
      </c>
      <c r="O1513" s="2" t="str">
        <f t="shared" si="353"/>
        <v>Master</v>
      </c>
      <c r="P1513" s="4">
        <v>45422</v>
      </c>
      <c r="Q1513" s="4">
        <f t="shared" si="354"/>
        <v>45422</v>
      </c>
      <c r="R1513" s="18">
        <f t="shared" si="355"/>
        <v>1.0710714959441614</v>
      </c>
      <c r="S1513" s="18" t="str">
        <f t="shared" si="356"/>
        <v>Aggressive Borrower</v>
      </c>
      <c r="T1513" s="3">
        <v>84</v>
      </c>
      <c r="U1513" s="3">
        <f t="shared" si="357"/>
        <v>84</v>
      </c>
      <c r="V1513" s="5" t="s">
        <v>26</v>
      </c>
      <c r="W1513" s="5" t="s">
        <v>30</v>
      </c>
      <c r="X1513" s="4">
        <v>590</v>
      </c>
      <c r="Y1513" s="18">
        <v>0.34497874099999998</v>
      </c>
      <c r="Z1513" s="5" t="s">
        <v>24</v>
      </c>
      <c r="AA1513" s="3">
        <v>17</v>
      </c>
      <c r="AB1513" s="4">
        <v>1031</v>
      </c>
      <c r="AC1513" s="4">
        <v>3534</v>
      </c>
      <c r="AD1513" s="4" t="str">
        <f t="shared" si="358"/>
        <v>Low Income</v>
      </c>
      <c r="AE1513" s="4">
        <v>25132</v>
      </c>
      <c r="AF1513" s="18">
        <v>0.24716444700000001</v>
      </c>
      <c r="AG1513" s="3">
        <v>0</v>
      </c>
      <c r="AH1513" s="3">
        <v>52</v>
      </c>
      <c r="AI1513" s="2" t="str">
        <f t="shared" si="359"/>
        <v>Medium Risk</v>
      </c>
    </row>
    <row r="1514" spans="1:35" x14ac:dyDescent="0.25">
      <c r="A1514" s="6">
        <v>44613</v>
      </c>
      <c r="B1514" s="3">
        <v>31</v>
      </c>
      <c r="C1514" s="3" t="str">
        <f t="shared" si="345"/>
        <v>Mid</v>
      </c>
      <c r="E1514" s="4">
        <f t="shared" si="346"/>
        <v>60659.000004000001</v>
      </c>
      <c r="F1514" s="3">
        <v>593</v>
      </c>
      <c r="G1514" s="3">
        <f t="shared" si="347"/>
        <v>593</v>
      </c>
      <c r="H1514" s="3" t="str">
        <f t="shared" si="348"/>
        <v>Good</v>
      </c>
      <c r="I1514" s="5" t="s">
        <v>20</v>
      </c>
      <c r="J1514" s="2" t="str">
        <f t="shared" si="349"/>
        <v>Employed</v>
      </c>
      <c r="K1514" s="2" t="str">
        <f t="shared" si="350"/>
        <v>Employed</v>
      </c>
      <c r="L1514" s="2" t="str">
        <f t="shared" si="351"/>
        <v>Employed</v>
      </c>
      <c r="M1514" s="5" t="s">
        <v>32</v>
      </c>
      <c r="N1514" s="2" t="str">
        <f t="shared" si="352"/>
        <v>High School</v>
      </c>
      <c r="O1514" s="2" t="str">
        <f t="shared" si="353"/>
        <v>High School</v>
      </c>
      <c r="P1514" s="4">
        <v>8604</v>
      </c>
      <c r="Q1514" s="4">
        <f t="shared" si="354"/>
        <v>8604</v>
      </c>
      <c r="R1514" s="18">
        <f t="shared" si="355"/>
        <v>0.14184210091548874</v>
      </c>
      <c r="S1514" s="18" t="str">
        <f t="shared" si="356"/>
        <v>Conservative Borrower</v>
      </c>
      <c r="U1514" s="3">
        <f t="shared" si="357"/>
        <v>51.067669172932334</v>
      </c>
      <c r="V1514" s="5" t="s">
        <v>26</v>
      </c>
      <c r="W1514" s="5" t="s">
        <v>30</v>
      </c>
      <c r="X1514" s="4">
        <v>400</v>
      </c>
      <c r="Y1514" s="18">
        <v>0.58669216300000004</v>
      </c>
      <c r="Z1514" s="5" t="s">
        <v>31</v>
      </c>
      <c r="AA1514" s="3">
        <v>28</v>
      </c>
      <c r="AB1514" s="4">
        <v>2164</v>
      </c>
      <c r="AC1514" s="4">
        <v>5054.9166670000004</v>
      </c>
      <c r="AD1514" s="4" t="str">
        <f t="shared" si="358"/>
        <v>Medium Income</v>
      </c>
      <c r="AE1514" s="4">
        <v>146774</v>
      </c>
      <c r="AF1514" s="18">
        <v>0.20030974400000001</v>
      </c>
      <c r="AG1514" s="3">
        <v>1</v>
      </c>
      <c r="AH1514" s="3">
        <v>43.2</v>
      </c>
      <c r="AI1514" s="2" t="str">
        <f t="shared" si="359"/>
        <v>Medium Risk</v>
      </c>
    </row>
    <row r="1515" spans="1:35" x14ac:dyDescent="0.25">
      <c r="A1515" s="6">
        <v>44614</v>
      </c>
      <c r="B1515" s="3">
        <v>18</v>
      </c>
      <c r="C1515" s="3" t="str">
        <f t="shared" si="345"/>
        <v>Young</v>
      </c>
      <c r="D1515" s="4">
        <v>57262</v>
      </c>
      <c r="E1515" s="4">
        <f t="shared" si="346"/>
        <v>57262</v>
      </c>
      <c r="F1515" s="3">
        <v>605</v>
      </c>
      <c r="G1515" s="3">
        <f t="shared" si="347"/>
        <v>605</v>
      </c>
      <c r="H1515" s="3" t="str">
        <f t="shared" si="348"/>
        <v>Good</v>
      </c>
      <c r="I1515" s="5" t="s">
        <v>52</v>
      </c>
      <c r="J1515" s="2" t="str">
        <f t="shared" si="349"/>
        <v>EMPLOYED</v>
      </c>
      <c r="K1515" s="2" t="str">
        <f t="shared" si="350"/>
        <v>Employed</v>
      </c>
      <c r="L1515" s="2" t="str">
        <f t="shared" si="351"/>
        <v>Employed</v>
      </c>
      <c r="M1515" s="5" t="s">
        <v>29</v>
      </c>
      <c r="N1515" s="2" t="str">
        <f t="shared" si="352"/>
        <v>Bachelor</v>
      </c>
      <c r="O1515" s="2" t="str">
        <f t="shared" si="353"/>
        <v>Bachelor</v>
      </c>
      <c r="P1515" s="4">
        <v>37919</v>
      </c>
      <c r="Q1515" s="4">
        <f t="shared" si="354"/>
        <v>37919</v>
      </c>
      <c r="R1515" s="18">
        <f t="shared" si="355"/>
        <v>0.66220180922776017</v>
      </c>
      <c r="S1515" s="18" t="str">
        <f t="shared" si="356"/>
        <v>Moderate Borrower</v>
      </c>
      <c r="T1515" s="3">
        <v>72</v>
      </c>
      <c r="U1515" s="3">
        <f t="shared" si="357"/>
        <v>72</v>
      </c>
      <c r="V1515" s="5" t="s">
        <v>22</v>
      </c>
      <c r="W1515" s="5" t="s">
        <v>30</v>
      </c>
      <c r="X1515" s="4">
        <v>440</v>
      </c>
      <c r="Y1515" s="18">
        <v>0.26685478899999998</v>
      </c>
      <c r="Z1515" s="5" t="s">
        <v>24</v>
      </c>
      <c r="AA1515" s="3">
        <v>27</v>
      </c>
      <c r="AB1515" s="4">
        <v>7748</v>
      </c>
      <c r="AC1515" s="4">
        <v>4771.8333329999996</v>
      </c>
      <c r="AD1515" s="4" t="str">
        <f t="shared" si="358"/>
        <v>Low Income</v>
      </c>
      <c r="AE1515" s="4">
        <v>24970</v>
      </c>
      <c r="AF1515" s="18">
        <v>0.22988397599999999</v>
      </c>
      <c r="AG1515" s="3">
        <v>0</v>
      </c>
      <c r="AH1515" s="3">
        <v>50</v>
      </c>
      <c r="AI1515" s="2" t="str">
        <f t="shared" si="359"/>
        <v>Medium Risk</v>
      </c>
    </row>
    <row r="1516" spans="1:35" x14ac:dyDescent="0.25">
      <c r="A1516" s="6">
        <v>44615</v>
      </c>
      <c r="B1516" s="3">
        <v>39</v>
      </c>
      <c r="C1516" s="3" t="str">
        <f t="shared" si="345"/>
        <v>Mid</v>
      </c>
      <c r="D1516" s="4">
        <v>38210</v>
      </c>
      <c r="E1516" s="4">
        <f t="shared" si="346"/>
        <v>38210</v>
      </c>
      <c r="F1516" s="3">
        <v>568</v>
      </c>
      <c r="G1516" s="3">
        <f t="shared" si="347"/>
        <v>568</v>
      </c>
      <c r="H1516" s="3" t="str">
        <f t="shared" si="348"/>
        <v>Good</v>
      </c>
      <c r="I1516" s="5" t="s">
        <v>20</v>
      </c>
      <c r="J1516" s="2" t="str">
        <f t="shared" si="349"/>
        <v>Employed</v>
      </c>
      <c r="K1516" s="2" t="str">
        <f t="shared" si="350"/>
        <v>Employed</v>
      </c>
      <c r="L1516" s="2" t="str">
        <f t="shared" si="351"/>
        <v>Employed</v>
      </c>
      <c r="M1516" s="5" t="s">
        <v>25</v>
      </c>
      <c r="N1516" s="2" t="str">
        <f t="shared" si="352"/>
        <v>Associate</v>
      </c>
      <c r="O1516" s="2" t="str">
        <f t="shared" si="353"/>
        <v>Associate</v>
      </c>
      <c r="P1516" s="4">
        <v>36950</v>
      </c>
      <c r="Q1516" s="4">
        <f t="shared" si="354"/>
        <v>36950</v>
      </c>
      <c r="R1516" s="18">
        <f t="shared" si="355"/>
        <v>0.96702433917822561</v>
      </c>
      <c r="S1516" s="18" t="str">
        <f t="shared" si="356"/>
        <v>Moderate Borrower</v>
      </c>
      <c r="T1516" s="3">
        <v>48</v>
      </c>
      <c r="U1516" s="3">
        <f t="shared" si="357"/>
        <v>48</v>
      </c>
      <c r="V1516" s="5" t="s">
        <v>22</v>
      </c>
      <c r="W1516" s="5" t="s">
        <v>30</v>
      </c>
      <c r="X1516" s="4">
        <v>380</v>
      </c>
      <c r="Y1516" s="18">
        <v>0.28919191900000002</v>
      </c>
      <c r="Z1516" s="5" t="s">
        <v>24</v>
      </c>
      <c r="AA1516" s="3">
        <v>29</v>
      </c>
      <c r="AB1516" s="4">
        <v>6759</v>
      </c>
      <c r="AC1516" s="4">
        <v>3184.166667</v>
      </c>
      <c r="AD1516" s="4" t="str">
        <f t="shared" si="358"/>
        <v>Low Income</v>
      </c>
      <c r="AE1516" s="4">
        <v>108007</v>
      </c>
      <c r="AF1516" s="18">
        <v>0.23802658800000001</v>
      </c>
      <c r="AG1516" s="3">
        <v>0</v>
      </c>
      <c r="AH1516" s="3">
        <v>52</v>
      </c>
      <c r="AI1516" s="2" t="str">
        <f t="shared" si="359"/>
        <v>Medium Risk</v>
      </c>
    </row>
    <row r="1517" spans="1:35" x14ac:dyDescent="0.25">
      <c r="A1517" s="6">
        <v>44616</v>
      </c>
      <c r="B1517" s="3">
        <v>38</v>
      </c>
      <c r="C1517" s="3" t="str">
        <f t="shared" si="345"/>
        <v>Mid</v>
      </c>
      <c r="D1517" s="4">
        <v>21059</v>
      </c>
      <c r="E1517" s="4">
        <f t="shared" si="346"/>
        <v>21059</v>
      </c>
      <c r="G1517" s="3">
        <f t="shared" si="347"/>
        <v>566.45263157894738</v>
      </c>
      <c r="H1517" s="3" t="str">
        <f t="shared" si="348"/>
        <v>Good</v>
      </c>
      <c r="I1517" s="5" t="s">
        <v>45</v>
      </c>
      <c r="J1517" s="2" t="str">
        <f t="shared" si="349"/>
        <v>Unemployed</v>
      </c>
      <c r="K1517" s="2" t="str">
        <f t="shared" si="350"/>
        <v>Unemployed</v>
      </c>
      <c r="L1517" s="2" t="str">
        <f t="shared" si="351"/>
        <v>Unemployed</v>
      </c>
      <c r="M1517" s="5" t="s">
        <v>32</v>
      </c>
      <c r="N1517" s="2" t="str">
        <f t="shared" si="352"/>
        <v>High School</v>
      </c>
      <c r="O1517" s="2" t="str">
        <f t="shared" si="353"/>
        <v>High School</v>
      </c>
      <c r="P1517" s="4">
        <v>37535</v>
      </c>
      <c r="Q1517" s="4">
        <f t="shared" si="354"/>
        <v>37535</v>
      </c>
      <c r="R1517" s="18">
        <f t="shared" si="355"/>
        <v>1.7823733320670496</v>
      </c>
      <c r="S1517" s="18" t="str">
        <f t="shared" si="356"/>
        <v>Aggressive Borrower</v>
      </c>
      <c r="T1517" s="3">
        <v>48</v>
      </c>
      <c r="U1517" s="3">
        <f t="shared" si="357"/>
        <v>48</v>
      </c>
      <c r="V1517" s="5" t="s">
        <v>35</v>
      </c>
      <c r="W1517" s="5" t="s">
        <v>30</v>
      </c>
      <c r="X1517" s="4">
        <v>446</v>
      </c>
      <c r="Y1517" s="18">
        <v>0.27809621899999998</v>
      </c>
      <c r="Z1517" s="5" t="s">
        <v>38</v>
      </c>
      <c r="AA1517" s="3">
        <v>22</v>
      </c>
      <c r="AB1517" s="4">
        <v>715</v>
      </c>
      <c r="AC1517" s="4">
        <v>1754.916667</v>
      </c>
      <c r="AD1517" s="4" t="str">
        <f t="shared" si="358"/>
        <v>Low Income</v>
      </c>
      <c r="AE1517" s="4">
        <v>10826</v>
      </c>
      <c r="AF1517" s="18">
        <v>0.34498061299999999</v>
      </c>
      <c r="AG1517" s="3">
        <v>0</v>
      </c>
      <c r="AH1517" s="3">
        <v>56</v>
      </c>
      <c r="AI1517" s="2" t="str">
        <f t="shared" si="359"/>
        <v>High Risk</v>
      </c>
    </row>
    <row r="1518" spans="1:35" x14ac:dyDescent="0.25">
      <c r="A1518" s="6">
        <v>44617</v>
      </c>
      <c r="B1518" s="3">
        <v>58</v>
      </c>
      <c r="C1518" s="3" t="str">
        <f t="shared" si="345"/>
        <v>Senior</v>
      </c>
      <c r="D1518" s="4">
        <v>31081</v>
      </c>
      <c r="E1518" s="4">
        <f t="shared" si="346"/>
        <v>31081</v>
      </c>
      <c r="F1518" s="3">
        <v>619</v>
      </c>
      <c r="G1518" s="3">
        <f t="shared" si="347"/>
        <v>619</v>
      </c>
      <c r="H1518" s="3" t="str">
        <f t="shared" si="348"/>
        <v>Good</v>
      </c>
      <c r="I1518" s="5" t="s">
        <v>33</v>
      </c>
      <c r="J1518" s="2" t="str">
        <f t="shared" si="349"/>
        <v>Self-Employed</v>
      </c>
      <c r="K1518" s="2" t="str">
        <f t="shared" si="350"/>
        <v>Self-Employed</v>
      </c>
      <c r="L1518" s="2" t="str">
        <f t="shared" si="351"/>
        <v>Self-Employed</v>
      </c>
      <c r="M1518" s="5" t="s">
        <v>29</v>
      </c>
      <c r="N1518" s="2" t="str">
        <f t="shared" si="352"/>
        <v>Bachelor</v>
      </c>
      <c r="O1518" s="2" t="str">
        <f t="shared" si="353"/>
        <v>Bachelor</v>
      </c>
      <c r="P1518" s="4">
        <v>18080</v>
      </c>
      <c r="Q1518" s="4">
        <f t="shared" si="354"/>
        <v>18080</v>
      </c>
      <c r="R1518" s="18">
        <f t="shared" si="355"/>
        <v>0.58170586531964863</v>
      </c>
      <c r="S1518" s="18" t="str">
        <f t="shared" si="356"/>
        <v>Moderate Borrower</v>
      </c>
      <c r="T1518" s="3">
        <v>96</v>
      </c>
      <c r="U1518" s="3">
        <f t="shared" si="357"/>
        <v>96</v>
      </c>
      <c r="V1518" s="5" t="s">
        <v>35</v>
      </c>
      <c r="W1518" s="5" t="s">
        <v>27</v>
      </c>
      <c r="X1518" s="4">
        <v>452</v>
      </c>
      <c r="Y1518" s="18">
        <v>0.48349909299999999</v>
      </c>
      <c r="Z1518" s="5" t="s">
        <v>31</v>
      </c>
      <c r="AA1518" s="3">
        <v>29</v>
      </c>
      <c r="AB1518" s="4">
        <v>444</v>
      </c>
      <c r="AC1518" s="4">
        <v>2590.083333</v>
      </c>
      <c r="AD1518" s="4" t="str">
        <f t="shared" si="358"/>
        <v>Low Income</v>
      </c>
      <c r="AE1518" s="4">
        <v>199948</v>
      </c>
      <c r="AF1518" s="18">
        <v>0.24599240999999999</v>
      </c>
      <c r="AG1518" s="3">
        <v>0</v>
      </c>
      <c r="AH1518" s="3">
        <v>52</v>
      </c>
      <c r="AI1518" s="2" t="str">
        <f t="shared" si="359"/>
        <v>Medium Risk</v>
      </c>
    </row>
    <row r="1519" spans="1:35" x14ac:dyDescent="0.25">
      <c r="A1519" s="6">
        <v>44618</v>
      </c>
      <c r="B1519" s="3">
        <v>47</v>
      </c>
      <c r="C1519" s="3" t="str">
        <f t="shared" si="345"/>
        <v>Senior</v>
      </c>
      <c r="D1519" s="4">
        <v>44129</v>
      </c>
      <c r="E1519" s="4">
        <f t="shared" si="346"/>
        <v>44129</v>
      </c>
      <c r="F1519" s="3">
        <v>551</v>
      </c>
      <c r="G1519" s="3">
        <f t="shared" si="347"/>
        <v>551</v>
      </c>
      <c r="H1519" s="3" t="str">
        <f t="shared" si="348"/>
        <v>Good</v>
      </c>
      <c r="I1519" s="5" t="s">
        <v>20</v>
      </c>
      <c r="J1519" s="2" t="str">
        <f t="shared" si="349"/>
        <v>Employed</v>
      </c>
      <c r="K1519" s="2" t="str">
        <f t="shared" si="350"/>
        <v>Employed</v>
      </c>
      <c r="L1519" s="2" t="str">
        <f t="shared" si="351"/>
        <v>Employed</v>
      </c>
      <c r="M1519" s="5" t="s">
        <v>25</v>
      </c>
      <c r="N1519" s="2" t="str">
        <f t="shared" si="352"/>
        <v>Associate</v>
      </c>
      <c r="O1519" s="2" t="str">
        <f t="shared" si="353"/>
        <v>Associate</v>
      </c>
      <c r="P1519" s="4">
        <v>29275</v>
      </c>
      <c r="Q1519" s="4">
        <f t="shared" si="354"/>
        <v>29275</v>
      </c>
      <c r="R1519" s="18">
        <f t="shared" si="355"/>
        <v>0.66339595277481933</v>
      </c>
      <c r="S1519" s="18" t="str">
        <f t="shared" si="356"/>
        <v>Moderate Borrower</v>
      </c>
      <c r="T1519" s="3">
        <v>24</v>
      </c>
      <c r="U1519" s="3">
        <f t="shared" si="357"/>
        <v>24</v>
      </c>
      <c r="V1519" s="5" t="s">
        <v>22</v>
      </c>
      <c r="W1519" s="5" t="s">
        <v>27</v>
      </c>
      <c r="X1519" s="4">
        <v>439</v>
      </c>
      <c r="Y1519" s="18">
        <v>0.31778582</v>
      </c>
      <c r="Z1519" s="5" t="s">
        <v>38</v>
      </c>
      <c r="AA1519" s="3">
        <v>30</v>
      </c>
      <c r="AB1519" s="4">
        <v>4628</v>
      </c>
      <c r="AC1519" s="4">
        <v>3677.416667</v>
      </c>
      <c r="AD1519" s="4" t="str">
        <f t="shared" si="358"/>
        <v>Low Income</v>
      </c>
      <c r="AE1519" s="4">
        <v>33927</v>
      </c>
      <c r="AF1519" s="18">
        <v>0.245070814</v>
      </c>
      <c r="AG1519" s="3">
        <v>0</v>
      </c>
      <c r="AH1519" s="3">
        <v>56</v>
      </c>
      <c r="AI1519" s="2" t="str">
        <f t="shared" si="359"/>
        <v>High Risk</v>
      </c>
    </row>
    <row r="1520" spans="1:35" x14ac:dyDescent="0.25">
      <c r="A1520" s="6">
        <v>44619</v>
      </c>
      <c r="B1520" s="3">
        <v>27</v>
      </c>
      <c r="C1520" s="3" t="str">
        <f t="shared" si="345"/>
        <v>Mid</v>
      </c>
      <c r="D1520" s="4">
        <v>33656</v>
      </c>
      <c r="E1520" s="4">
        <f t="shared" si="346"/>
        <v>33656</v>
      </c>
      <c r="F1520" s="3">
        <v>514</v>
      </c>
      <c r="G1520" s="3">
        <f t="shared" si="347"/>
        <v>514</v>
      </c>
      <c r="H1520" s="3" t="str">
        <f t="shared" si="348"/>
        <v>Fair</v>
      </c>
      <c r="I1520" s="5" t="s">
        <v>20</v>
      </c>
      <c r="J1520" s="2" t="str">
        <f t="shared" si="349"/>
        <v>Employed</v>
      </c>
      <c r="K1520" s="2" t="str">
        <f t="shared" si="350"/>
        <v>Employed</v>
      </c>
      <c r="L1520" s="2" t="str">
        <f t="shared" si="351"/>
        <v>Employed</v>
      </c>
      <c r="M1520" s="5" t="s">
        <v>29</v>
      </c>
      <c r="N1520" s="2" t="str">
        <f t="shared" si="352"/>
        <v>Bachelor</v>
      </c>
      <c r="O1520" s="2" t="str">
        <f t="shared" si="353"/>
        <v>Bachelor</v>
      </c>
      <c r="Q1520" s="4">
        <f t="shared" si="354"/>
        <v>25183.596306068601</v>
      </c>
      <c r="R1520" s="18">
        <f t="shared" si="355"/>
        <v>0.74826468701178395</v>
      </c>
      <c r="S1520" s="18" t="str">
        <f t="shared" si="356"/>
        <v>Moderate Borrower</v>
      </c>
      <c r="T1520" s="3">
        <v>48</v>
      </c>
      <c r="U1520" s="3">
        <f t="shared" si="357"/>
        <v>48</v>
      </c>
      <c r="V1520" s="5" t="s">
        <v>22</v>
      </c>
      <c r="W1520" s="5" t="s">
        <v>23</v>
      </c>
      <c r="X1520" s="4">
        <v>464</v>
      </c>
      <c r="Y1520" s="18">
        <v>0.21856985400000001</v>
      </c>
      <c r="Z1520" s="5" t="s">
        <v>28</v>
      </c>
      <c r="AA1520" s="3">
        <v>19</v>
      </c>
      <c r="AB1520" s="4">
        <v>3057</v>
      </c>
      <c r="AC1520" s="4">
        <v>2804.666667</v>
      </c>
      <c r="AD1520" s="4" t="str">
        <f t="shared" si="358"/>
        <v>Low Income</v>
      </c>
      <c r="AE1520" s="4">
        <v>2048</v>
      </c>
      <c r="AF1520" s="18">
        <v>0.25495287700000002</v>
      </c>
      <c r="AG1520" s="3">
        <v>0</v>
      </c>
      <c r="AH1520" s="3">
        <v>52</v>
      </c>
      <c r="AI1520" s="2" t="str">
        <f t="shared" si="359"/>
        <v>Medium Risk</v>
      </c>
    </row>
    <row r="1521" spans="1:35" x14ac:dyDescent="0.25">
      <c r="A1521" s="6">
        <v>44620</v>
      </c>
      <c r="B1521" s="3">
        <v>62</v>
      </c>
      <c r="C1521" s="3" t="str">
        <f t="shared" si="345"/>
        <v>Old</v>
      </c>
      <c r="D1521" s="4">
        <v>24627</v>
      </c>
      <c r="E1521" s="4">
        <f t="shared" si="346"/>
        <v>24627</v>
      </c>
      <c r="F1521" s="3">
        <v>515</v>
      </c>
      <c r="G1521" s="3">
        <f t="shared" si="347"/>
        <v>515</v>
      </c>
      <c r="H1521" s="3" t="str">
        <f t="shared" si="348"/>
        <v>Fair</v>
      </c>
      <c r="I1521" s="5" t="s">
        <v>52</v>
      </c>
      <c r="J1521" s="2" t="str">
        <f t="shared" si="349"/>
        <v>EMPLOYED</v>
      </c>
      <c r="K1521" s="2" t="str">
        <f t="shared" si="350"/>
        <v>Employed</v>
      </c>
      <c r="L1521" s="2" t="str">
        <f t="shared" si="351"/>
        <v>Employed</v>
      </c>
      <c r="M1521" s="5" t="s">
        <v>32</v>
      </c>
      <c r="N1521" s="2" t="str">
        <f t="shared" si="352"/>
        <v>High School</v>
      </c>
      <c r="O1521" s="2" t="str">
        <f t="shared" si="353"/>
        <v>High School</v>
      </c>
      <c r="P1521" s="4">
        <v>25126</v>
      </c>
      <c r="Q1521" s="4">
        <f t="shared" si="354"/>
        <v>25126</v>
      </c>
      <c r="R1521" s="18">
        <f t="shared" si="355"/>
        <v>1.020262313720713</v>
      </c>
      <c r="S1521" s="18" t="str">
        <f t="shared" si="356"/>
        <v>Aggressive Borrower</v>
      </c>
      <c r="T1521" s="3">
        <v>108</v>
      </c>
      <c r="U1521" s="3">
        <f t="shared" si="357"/>
        <v>108</v>
      </c>
      <c r="V1521" s="5" t="s">
        <v>26</v>
      </c>
      <c r="W1521" s="5" t="s">
        <v>30</v>
      </c>
      <c r="X1521" s="4">
        <v>573</v>
      </c>
      <c r="Y1521" s="18">
        <v>0.47695236299999999</v>
      </c>
      <c r="Z1521" s="5" t="s">
        <v>34</v>
      </c>
      <c r="AA1521" s="3">
        <v>19</v>
      </c>
      <c r="AB1521" s="4">
        <v>2404</v>
      </c>
      <c r="AC1521" s="4">
        <v>2052.25</v>
      </c>
      <c r="AD1521" s="4" t="str">
        <f t="shared" si="358"/>
        <v>Low Income</v>
      </c>
      <c r="AE1521" s="4">
        <v>16584</v>
      </c>
      <c r="AF1521" s="18">
        <v>0.29658766199999997</v>
      </c>
      <c r="AG1521" s="3">
        <v>0</v>
      </c>
      <c r="AH1521" s="3">
        <v>58</v>
      </c>
      <c r="AI1521" s="2" t="str">
        <f t="shared" si="359"/>
        <v>High Risk</v>
      </c>
    </row>
    <row r="1522" spans="1:35" x14ac:dyDescent="0.25">
      <c r="A1522" s="6">
        <v>44621</v>
      </c>
      <c r="B1522" s="3">
        <v>54</v>
      </c>
      <c r="C1522" s="3" t="str">
        <f t="shared" si="345"/>
        <v>Senior</v>
      </c>
      <c r="D1522" s="4">
        <v>38728</v>
      </c>
      <c r="E1522" s="4">
        <f t="shared" si="346"/>
        <v>38728</v>
      </c>
      <c r="F1522" s="3">
        <v>642</v>
      </c>
      <c r="G1522" s="3">
        <f t="shared" si="347"/>
        <v>642</v>
      </c>
      <c r="H1522" s="3" t="str">
        <f t="shared" si="348"/>
        <v>Good</v>
      </c>
      <c r="I1522" s="5" t="s">
        <v>20</v>
      </c>
      <c r="J1522" s="2" t="str">
        <f t="shared" si="349"/>
        <v>Employed</v>
      </c>
      <c r="K1522" s="2" t="str">
        <f t="shared" si="350"/>
        <v>Employed</v>
      </c>
      <c r="L1522" s="2" t="str">
        <f t="shared" si="351"/>
        <v>Employed</v>
      </c>
      <c r="M1522" s="5" t="s">
        <v>41</v>
      </c>
      <c r="N1522" s="2" t="str">
        <f t="shared" si="352"/>
        <v>Doctorate</v>
      </c>
      <c r="O1522" s="2" t="str">
        <f t="shared" si="353"/>
        <v>Doctorate</v>
      </c>
      <c r="P1522" s="4">
        <v>23003</v>
      </c>
      <c r="Q1522" s="4">
        <f t="shared" si="354"/>
        <v>23003</v>
      </c>
      <c r="R1522" s="18">
        <f t="shared" si="355"/>
        <v>0.59396302416856017</v>
      </c>
      <c r="S1522" s="18" t="str">
        <f t="shared" si="356"/>
        <v>Moderate Borrower</v>
      </c>
      <c r="T1522" s="3">
        <v>72</v>
      </c>
      <c r="U1522" s="3">
        <f t="shared" si="357"/>
        <v>72</v>
      </c>
      <c r="V1522" s="5" t="s">
        <v>22</v>
      </c>
      <c r="W1522" s="5" t="s">
        <v>27</v>
      </c>
      <c r="X1522" s="4">
        <v>308</v>
      </c>
      <c r="Y1522" s="18">
        <v>0.26345238199999998</v>
      </c>
      <c r="Z1522" s="5" t="s">
        <v>38</v>
      </c>
      <c r="AA1522" s="3">
        <v>20</v>
      </c>
      <c r="AB1522" s="4">
        <v>867</v>
      </c>
      <c r="AC1522" s="4">
        <v>3227.333333</v>
      </c>
      <c r="AD1522" s="4" t="str">
        <f t="shared" si="358"/>
        <v>Low Income</v>
      </c>
      <c r="AE1522" s="4">
        <v>33871</v>
      </c>
      <c r="AF1522" s="18">
        <v>0.21158558</v>
      </c>
      <c r="AG1522" s="3">
        <v>0</v>
      </c>
      <c r="AH1522" s="3">
        <v>53</v>
      </c>
      <c r="AI1522" s="2" t="str">
        <f t="shared" si="359"/>
        <v>Medium Risk</v>
      </c>
    </row>
    <row r="1523" spans="1:35" x14ac:dyDescent="0.25">
      <c r="A1523" s="6">
        <v>44622</v>
      </c>
      <c r="B1523" s="3">
        <v>46</v>
      </c>
      <c r="C1523" s="3" t="str">
        <f t="shared" si="345"/>
        <v>Senior</v>
      </c>
      <c r="D1523" s="4">
        <v>75173</v>
      </c>
      <c r="E1523" s="4">
        <f t="shared" si="346"/>
        <v>75173</v>
      </c>
      <c r="F1523" s="3">
        <v>619</v>
      </c>
      <c r="G1523" s="3">
        <f t="shared" si="347"/>
        <v>619</v>
      </c>
      <c r="H1523" s="3" t="str">
        <f t="shared" si="348"/>
        <v>Good</v>
      </c>
      <c r="I1523" s="5" t="s">
        <v>20</v>
      </c>
      <c r="J1523" s="2" t="str">
        <f t="shared" si="349"/>
        <v>Employed</v>
      </c>
      <c r="K1523" s="2" t="str">
        <f t="shared" si="350"/>
        <v>Employed</v>
      </c>
      <c r="L1523" s="2" t="str">
        <f t="shared" si="351"/>
        <v>Employed</v>
      </c>
      <c r="M1523" s="5" t="s">
        <v>21</v>
      </c>
      <c r="N1523" s="2" t="str">
        <f t="shared" si="352"/>
        <v>Master</v>
      </c>
      <c r="O1523" s="2" t="str">
        <f t="shared" si="353"/>
        <v>Master</v>
      </c>
      <c r="P1523" s="4">
        <v>47414</v>
      </c>
      <c r="Q1523" s="4">
        <f t="shared" si="354"/>
        <v>47414</v>
      </c>
      <c r="R1523" s="18">
        <f t="shared" si="355"/>
        <v>0.63073177869713859</v>
      </c>
      <c r="S1523" s="18" t="str">
        <f t="shared" si="356"/>
        <v>Moderate Borrower</v>
      </c>
      <c r="T1523" s="3">
        <v>48</v>
      </c>
      <c r="U1523" s="3">
        <f t="shared" si="357"/>
        <v>48</v>
      </c>
      <c r="V1523" s="5" t="s">
        <v>26</v>
      </c>
      <c r="W1523" s="5" t="s">
        <v>23</v>
      </c>
      <c r="X1523" s="4">
        <v>539</v>
      </c>
      <c r="Y1523" s="18">
        <v>0.49108429300000001</v>
      </c>
      <c r="Z1523" s="5" t="s">
        <v>24</v>
      </c>
      <c r="AA1523" s="3">
        <v>20</v>
      </c>
      <c r="AB1523" s="4">
        <v>20587</v>
      </c>
      <c r="AC1523" s="4">
        <v>6264.4166670000004</v>
      </c>
      <c r="AD1523" s="4" t="str">
        <f t="shared" si="358"/>
        <v>Medium Income</v>
      </c>
      <c r="AE1523" s="4">
        <v>13868</v>
      </c>
      <c r="AF1523" s="18">
        <v>0.21772325000000001</v>
      </c>
      <c r="AG1523" s="3">
        <v>0</v>
      </c>
      <c r="AH1523" s="3">
        <v>54</v>
      </c>
      <c r="AI1523" s="2" t="str">
        <f t="shared" si="359"/>
        <v>Medium Risk</v>
      </c>
    </row>
    <row r="1524" spans="1:35" x14ac:dyDescent="0.25">
      <c r="A1524" s="6">
        <v>44623</v>
      </c>
      <c r="B1524" s="3">
        <v>37</v>
      </c>
      <c r="C1524" s="3" t="str">
        <f t="shared" si="345"/>
        <v>Mid</v>
      </c>
      <c r="D1524" s="4">
        <v>66124</v>
      </c>
      <c r="E1524" s="4">
        <f t="shared" si="346"/>
        <v>66124</v>
      </c>
      <c r="F1524" s="3">
        <v>494</v>
      </c>
      <c r="G1524" s="3">
        <f t="shared" si="347"/>
        <v>494</v>
      </c>
      <c r="H1524" s="3" t="str">
        <f t="shared" si="348"/>
        <v>Fair</v>
      </c>
      <c r="I1524" s="5" t="s">
        <v>20</v>
      </c>
      <c r="J1524" s="2" t="str">
        <f t="shared" si="349"/>
        <v>Employed</v>
      </c>
      <c r="K1524" s="2" t="str">
        <f t="shared" si="350"/>
        <v>Employed</v>
      </c>
      <c r="L1524" s="2" t="str">
        <f t="shared" si="351"/>
        <v>Employed</v>
      </c>
      <c r="M1524" s="5" t="s">
        <v>32</v>
      </c>
      <c r="N1524" s="2" t="str">
        <f t="shared" si="352"/>
        <v>High School</v>
      </c>
      <c r="O1524" s="2" t="str">
        <f t="shared" si="353"/>
        <v>High School</v>
      </c>
      <c r="P1524" s="4">
        <v>13893</v>
      </c>
      <c r="Q1524" s="4">
        <f t="shared" si="354"/>
        <v>13893</v>
      </c>
      <c r="R1524" s="18">
        <f t="shared" si="355"/>
        <v>0.21010525679027281</v>
      </c>
      <c r="S1524" s="18" t="str">
        <f t="shared" si="356"/>
        <v>Conservative Borrower</v>
      </c>
      <c r="T1524" s="3">
        <v>48</v>
      </c>
      <c r="U1524" s="3">
        <f t="shared" si="357"/>
        <v>48</v>
      </c>
      <c r="V1524" s="5" t="s">
        <v>22</v>
      </c>
      <c r="W1524" s="5" t="s">
        <v>23</v>
      </c>
      <c r="X1524" s="4">
        <v>844</v>
      </c>
      <c r="Y1524" s="18">
        <v>0.215502636</v>
      </c>
      <c r="Z1524" s="5" t="s">
        <v>31</v>
      </c>
      <c r="AA1524" s="3">
        <v>17</v>
      </c>
      <c r="AB1524" s="4">
        <v>680</v>
      </c>
      <c r="AC1524" s="4">
        <v>5510.3333329999996</v>
      </c>
      <c r="AD1524" s="4" t="str">
        <f t="shared" si="358"/>
        <v>Medium Income</v>
      </c>
      <c r="AE1524" s="4">
        <v>15824</v>
      </c>
      <c r="AF1524" s="18">
        <v>0.20951439999999999</v>
      </c>
      <c r="AG1524" s="3">
        <v>1</v>
      </c>
      <c r="AH1524" s="3">
        <v>41.6</v>
      </c>
      <c r="AI1524" s="2" t="str">
        <f t="shared" si="359"/>
        <v>Medium Risk</v>
      </c>
    </row>
    <row r="1525" spans="1:35" x14ac:dyDescent="0.25">
      <c r="A1525" s="6">
        <v>44624</v>
      </c>
      <c r="B1525" s="3">
        <v>28</v>
      </c>
      <c r="C1525" s="3" t="str">
        <f t="shared" si="345"/>
        <v>Mid</v>
      </c>
      <c r="D1525" s="4">
        <v>24493</v>
      </c>
      <c r="E1525" s="4">
        <f t="shared" si="346"/>
        <v>24493</v>
      </c>
      <c r="F1525" s="3">
        <v>492</v>
      </c>
      <c r="G1525" s="3">
        <f t="shared" si="347"/>
        <v>492</v>
      </c>
      <c r="H1525" s="3" t="str">
        <f t="shared" si="348"/>
        <v>Fair</v>
      </c>
      <c r="I1525" s="5" t="s">
        <v>20</v>
      </c>
      <c r="J1525" s="2" t="str">
        <f t="shared" si="349"/>
        <v>Employed</v>
      </c>
      <c r="K1525" s="2" t="str">
        <f t="shared" si="350"/>
        <v>Employed</v>
      </c>
      <c r="L1525" s="2" t="str">
        <f t="shared" si="351"/>
        <v>Employed</v>
      </c>
      <c r="M1525" s="5" t="s">
        <v>29</v>
      </c>
      <c r="N1525" s="2" t="str">
        <f t="shared" si="352"/>
        <v>Bachelor</v>
      </c>
      <c r="O1525" s="2" t="str">
        <f t="shared" si="353"/>
        <v>Bachelor</v>
      </c>
      <c r="Q1525" s="4">
        <f t="shared" si="354"/>
        <v>25183.596306068601</v>
      </c>
      <c r="R1525" s="18">
        <f t="shared" si="355"/>
        <v>1.0281956602322542</v>
      </c>
      <c r="S1525" s="18" t="str">
        <f t="shared" si="356"/>
        <v>Aggressive Borrower</v>
      </c>
      <c r="T1525" s="3">
        <v>36</v>
      </c>
      <c r="U1525" s="3">
        <f t="shared" si="357"/>
        <v>36</v>
      </c>
      <c r="V1525" s="5" t="s">
        <v>35</v>
      </c>
      <c r="W1525" s="5" t="s">
        <v>30</v>
      </c>
      <c r="X1525" s="4">
        <v>467</v>
      </c>
      <c r="Y1525" s="18">
        <v>0.136732507</v>
      </c>
      <c r="Z1525" s="5" t="s">
        <v>28</v>
      </c>
      <c r="AA1525" s="3">
        <v>19</v>
      </c>
      <c r="AB1525" s="4">
        <v>2715</v>
      </c>
      <c r="AC1525" s="4">
        <v>2041.083333</v>
      </c>
      <c r="AD1525" s="4" t="str">
        <f t="shared" si="358"/>
        <v>Low Income</v>
      </c>
      <c r="AE1525" s="4">
        <v>7927</v>
      </c>
      <c r="AF1525" s="18">
        <v>0.25478421499999998</v>
      </c>
      <c r="AG1525" s="3">
        <v>0</v>
      </c>
      <c r="AH1525" s="3">
        <v>51</v>
      </c>
      <c r="AI1525" s="2" t="str">
        <f t="shared" si="359"/>
        <v>Medium Risk</v>
      </c>
    </row>
    <row r="1526" spans="1:35" x14ac:dyDescent="0.25">
      <c r="A1526" s="6">
        <v>44625</v>
      </c>
      <c r="B1526" s="3">
        <v>35</v>
      </c>
      <c r="C1526" s="3" t="str">
        <f t="shared" si="345"/>
        <v>Mid</v>
      </c>
      <c r="D1526" s="4">
        <v>20060</v>
      </c>
      <c r="E1526" s="4">
        <f t="shared" si="346"/>
        <v>20060</v>
      </c>
      <c r="G1526" s="3">
        <f t="shared" si="347"/>
        <v>565.24120603015081</v>
      </c>
      <c r="H1526" s="3" t="str">
        <f t="shared" si="348"/>
        <v>Good</v>
      </c>
      <c r="I1526" s="5" t="s">
        <v>20</v>
      </c>
      <c r="J1526" s="2" t="str">
        <f t="shared" si="349"/>
        <v>Employed</v>
      </c>
      <c r="K1526" s="2" t="str">
        <f t="shared" si="350"/>
        <v>Employed</v>
      </c>
      <c r="L1526" s="2" t="str">
        <f t="shared" si="351"/>
        <v>Employed</v>
      </c>
      <c r="M1526" s="5" t="s">
        <v>32</v>
      </c>
      <c r="N1526" s="2" t="str">
        <f t="shared" si="352"/>
        <v>High School</v>
      </c>
      <c r="O1526" s="2" t="str">
        <f t="shared" si="353"/>
        <v>High School</v>
      </c>
      <c r="P1526" s="4">
        <v>18975</v>
      </c>
      <c r="Q1526" s="4">
        <f t="shared" si="354"/>
        <v>18975</v>
      </c>
      <c r="R1526" s="18">
        <f t="shared" si="355"/>
        <v>0.94591226321036892</v>
      </c>
      <c r="S1526" s="18" t="str">
        <f t="shared" si="356"/>
        <v>Moderate Borrower</v>
      </c>
      <c r="T1526" s="3">
        <v>60</v>
      </c>
      <c r="U1526" s="3">
        <f t="shared" si="357"/>
        <v>60</v>
      </c>
      <c r="V1526" s="5" t="s">
        <v>26</v>
      </c>
      <c r="W1526" s="5" t="s">
        <v>27</v>
      </c>
      <c r="X1526" s="4">
        <v>311</v>
      </c>
      <c r="Y1526" s="18">
        <v>0.287007976</v>
      </c>
      <c r="Z1526" s="5" t="s">
        <v>31</v>
      </c>
      <c r="AA1526" s="3">
        <v>23</v>
      </c>
      <c r="AB1526" s="4">
        <v>2331</v>
      </c>
      <c r="AC1526" s="4">
        <v>1671.666667</v>
      </c>
      <c r="AD1526" s="4" t="str">
        <f t="shared" si="358"/>
        <v>Low Income</v>
      </c>
      <c r="AE1526" s="4">
        <v>350394</v>
      </c>
      <c r="AF1526" s="18">
        <v>0.28469456100000001</v>
      </c>
      <c r="AG1526" s="3">
        <v>0</v>
      </c>
      <c r="AH1526" s="3">
        <v>54</v>
      </c>
      <c r="AI1526" s="2" t="str">
        <f t="shared" si="359"/>
        <v>Medium Risk</v>
      </c>
    </row>
    <row r="1527" spans="1:35" x14ac:dyDescent="0.25">
      <c r="A1527" s="6">
        <v>44626</v>
      </c>
      <c r="B1527" s="3">
        <v>53</v>
      </c>
      <c r="C1527" s="3" t="str">
        <f t="shared" si="345"/>
        <v>Senior</v>
      </c>
      <c r="D1527" s="4">
        <v>59112</v>
      </c>
      <c r="E1527" s="4">
        <f t="shared" si="346"/>
        <v>59112</v>
      </c>
      <c r="F1527" s="3">
        <v>591</v>
      </c>
      <c r="G1527" s="3">
        <f t="shared" si="347"/>
        <v>591</v>
      </c>
      <c r="H1527" s="3" t="str">
        <f t="shared" si="348"/>
        <v>Good</v>
      </c>
      <c r="I1527" s="5" t="s">
        <v>20</v>
      </c>
      <c r="J1527" s="2" t="str">
        <f t="shared" si="349"/>
        <v>Employed</v>
      </c>
      <c r="K1527" s="2" t="str">
        <f t="shared" si="350"/>
        <v>Employed</v>
      </c>
      <c r="L1527" s="2" t="str">
        <f t="shared" si="351"/>
        <v>Employed</v>
      </c>
      <c r="M1527" s="5" t="s">
        <v>29</v>
      </c>
      <c r="N1527" s="2" t="str">
        <f t="shared" si="352"/>
        <v>Bachelor</v>
      </c>
      <c r="O1527" s="2" t="str">
        <f t="shared" si="353"/>
        <v>Bachelor</v>
      </c>
      <c r="P1527" s="4">
        <v>8758</v>
      </c>
      <c r="Q1527" s="4">
        <f t="shared" si="354"/>
        <v>8758</v>
      </c>
      <c r="R1527" s="18">
        <f t="shared" si="355"/>
        <v>0.14815942617404249</v>
      </c>
      <c r="S1527" s="18" t="str">
        <f t="shared" si="356"/>
        <v>Conservative Borrower</v>
      </c>
      <c r="T1527" s="3">
        <v>96</v>
      </c>
      <c r="U1527" s="3">
        <f t="shared" si="357"/>
        <v>96</v>
      </c>
      <c r="V1527" s="5" t="s">
        <v>26</v>
      </c>
      <c r="W1527" s="5" t="s">
        <v>27</v>
      </c>
      <c r="X1527" s="4">
        <v>203</v>
      </c>
      <c r="Y1527" s="18">
        <v>0.21514905400000001</v>
      </c>
      <c r="Z1527" s="5" t="s">
        <v>38</v>
      </c>
      <c r="AA1527" s="3">
        <v>36</v>
      </c>
      <c r="AB1527" s="4">
        <v>11316</v>
      </c>
      <c r="AC1527" s="4">
        <v>4926</v>
      </c>
      <c r="AD1527" s="4" t="str">
        <f t="shared" si="358"/>
        <v>Low Income</v>
      </c>
      <c r="AE1527" s="4">
        <v>6163</v>
      </c>
      <c r="AF1527" s="18">
        <v>0.24163109599999999</v>
      </c>
      <c r="AG1527" s="3">
        <v>0</v>
      </c>
      <c r="AH1527" s="3">
        <v>52</v>
      </c>
      <c r="AI1527" s="2" t="str">
        <f t="shared" si="359"/>
        <v>Medium Risk</v>
      </c>
    </row>
    <row r="1528" spans="1:35" x14ac:dyDescent="0.25">
      <c r="A1528" s="6">
        <v>44627</v>
      </c>
      <c r="B1528" s="3">
        <v>62</v>
      </c>
      <c r="C1528" s="3" t="str">
        <f t="shared" si="345"/>
        <v>Old</v>
      </c>
      <c r="D1528" s="4">
        <v>47389</v>
      </c>
      <c r="E1528" s="4">
        <f t="shared" si="346"/>
        <v>47389</v>
      </c>
      <c r="F1528" s="3">
        <v>639</v>
      </c>
      <c r="G1528" s="3">
        <f t="shared" si="347"/>
        <v>639</v>
      </c>
      <c r="H1528" s="3" t="str">
        <f t="shared" si="348"/>
        <v>Good</v>
      </c>
      <c r="J1528" s="2" t="str">
        <f t="shared" si="349"/>
        <v/>
      </c>
      <c r="K1528" s="2" t="str">
        <f t="shared" si="350"/>
        <v/>
      </c>
      <c r="L1528" s="2" t="str">
        <f t="shared" si="351"/>
        <v>Employed</v>
      </c>
      <c r="M1528" s="5" t="s">
        <v>32</v>
      </c>
      <c r="N1528" s="2" t="str">
        <f t="shared" si="352"/>
        <v>High School</v>
      </c>
      <c r="O1528" s="2" t="str">
        <f t="shared" si="353"/>
        <v>High School</v>
      </c>
      <c r="P1528" s="4">
        <v>23710</v>
      </c>
      <c r="Q1528" s="4">
        <f t="shared" si="354"/>
        <v>23710</v>
      </c>
      <c r="R1528" s="18">
        <f t="shared" si="355"/>
        <v>0.50032708012407945</v>
      </c>
      <c r="S1528" s="18" t="str">
        <f t="shared" si="356"/>
        <v>Moderate Borrower</v>
      </c>
      <c r="T1528" s="3">
        <v>48</v>
      </c>
      <c r="U1528" s="3">
        <f t="shared" si="357"/>
        <v>48</v>
      </c>
      <c r="V1528" s="5" t="s">
        <v>26</v>
      </c>
      <c r="W1528" s="5" t="s">
        <v>27</v>
      </c>
      <c r="X1528" s="4">
        <v>219</v>
      </c>
      <c r="Y1528" s="18">
        <v>0.17688915699999999</v>
      </c>
      <c r="Z1528" s="5" t="s">
        <v>28</v>
      </c>
      <c r="AA1528" s="3">
        <v>25</v>
      </c>
      <c r="AB1528" s="4">
        <v>3922</v>
      </c>
      <c r="AC1528" s="4">
        <v>3949.083333</v>
      </c>
      <c r="AD1528" s="4" t="str">
        <f t="shared" si="358"/>
        <v>Low Income</v>
      </c>
      <c r="AE1528" s="4">
        <v>8423</v>
      </c>
      <c r="AF1528" s="18">
        <v>0.20955220999999999</v>
      </c>
      <c r="AG1528" s="3">
        <v>0</v>
      </c>
      <c r="AH1528" s="3">
        <v>51</v>
      </c>
      <c r="AI1528" s="2" t="str">
        <f t="shared" si="359"/>
        <v>Medium Risk</v>
      </c>
    </row>
    <row r="1529" spans="1:35" x14ac:dyDescent="0.25">
      <c r="A1529" s="6">
        <v>44628</v>
      </c>
      <c r="B1529" s="3">
        <v>58</v>
      </c>
      <c r="C1529" s="3" t="str">
        <f t="shared" si="345"/>
        <v>Senior</v>
      </c>
      <c r="D1529" s="4">
        <v>42523</v>
      </c>
      <c r="E1529" s="4">
        <f t="shared" si="346"/>
        <v>42523</v>
      </c>
      <c r="F1529" s="3">
        <v>648</v>
      </c>
      <c r="G1529" s="3">
        <f t="shared" si="347"/>
        <v>648</v>
      </c>
      <c r="H1529" s="3" t="str">
        <f t="shared" si="348"/>
        <v>Good</v>
      </c>
      <c r="I1529" s="5" t="s">
        <v>20</v>
      </c>
      <c r="J1529" s="2" t="str">
        <f t="shared" si="349"/>
        <v>Employed</v>
      </c>
      <c r="K1529" s="2" t="str">
        <f t="shared" si="350"/>
        <v>Employed</v>
      </c>
      <c r="L1529" s="2" t="str">
        <f t="shared" si="351"/>
        <v>Employed</v>
      </c>
      <c r="M1529" s="5" t="s">
        <v>25</v>
      </c>
      <c r="N1529" s="2" t="str">
        <f t="shared" si="352"/>
        <v>Associate</v>
      </c>
      <c r="O1529" s="2" t="str">
        <f t="shared" si="353"/>
        <v>Associate</v>
      </c>
      <c r="P1529" s="4">
        <v>32815</v>
      </c>
      <c r="Q1529" s="4">
        <f t="shared" si="354"/>
        <v>32815</v>
      </c>
      <c r="R1529" s="18">
        <f t="shared" si="355"/>
        <v>0.77170002116501657</v>
      </c>
      <c r="S1529" s="18" t="str">
        <f t="shared" si="356"/>
        <v>Moderate Borrower</v>
      </c>
      <c r="T1529" s="3">
        <v>72</v>
      </c>
      <c r="U1529" s="3">
        <f t="shared" si="357"/>
        <v>72</v>
      </c>
      <c r="V1529" s="5" t="s">
        <v>26</v>
      </c>
      <c r="W1529" s="5" t="s">
        <v>27</v>
      </c>
      <c r="X1529" s="4">
        <v>582</v>
      </c>
      <c r="Y1529" s="18">
        <v>0.14599436800000001</v>
      </c>
      <c r="Z1529" s="5" t="s">
        <v>31</v>
      </c>
      <c r="AA1529" s="3">
        <v>22</v>
      </c>
      <c r="AB1529" s="4">
        <v>2462</v>
      </c>
      <c r="AC1529" s="4">
        <v>3543.583333</v>
      </c>
      <c r="AD1529" s="4" t="str">
        <f t="shared" si="358"/>
        <v>Low Income</v>
      </c>
      <c r="AE1529" s="4">
        <v>46681</v>
      </c>
      <c r="AF1529" s="18">
        <v>0.22431116000000001</v>
      </c>
      <c r="AG1529" s="3">
        <v>0</v>
      </c>
      <c r="AH1529" s="3">
        <v>48</v>
      </c>
      <c r="AI1529" s="2" t="str">
        <f t="shared" si="359"/>
        <v>Medium Risk</v>
      </c>
    </row>
    <row r="1530" spans="1:35" x14ac:dyDescent="0.25">
      <c r="A1530" s="6">
        <v>44629</v>
      </c>
      <c r="B1530" s="3">
        <v>34</v>
      </c>
      <c r="C1530" s="3" t="str">
        <f t="shared" si="345"/>
        <v>Mid</v>
      </c>
      <c r="D1530" s="4">
        <v>82361</v>
      </c>
      <c r="E1530" s="4">
        <f t="shared" si="346"/>
        <v>82361</v>
      </c>
      <c r="F1530" s="3">
        <v>476</v>
      </c>
      <c r="G1530" s="3">
        <f t="shared" si="347"/>
        <v>476</v>
      </c>
      <c r="H1530" s="3" t="str">
        <f t="shared" si="348"/>
        <v>Fair</v>
      </c>
      <c r="I1530" s="5" t="s">
        <v>45</v>
      </c>
      <c r="J1530" s="2" t="str">
        <f t="shared" si="349"/>
        <v>Unemployed</v>
      </c>
      <c r="K1530" s="2" t="str">
        <f t="shared" si="350"/>
        <v>Unemployed</v>
      </c>
      <c r="L1530" s="2" t="str">
        <f t="shared" si="351"/>
        <v>Unemployed</v>
      </c>
      <c r="M1530" s="5" t="s">
        <v>41</v>
      </c>
      <c r="N1530" s="2" t="str">
        <f t="shared" si="352"/>
        <v>Doctorate</v>
      </c>
      <c r="O1530" s="2" t="str">
        <f t="shared" si="353"/>
        <v>Doctorate</v>
      </c>
      <c r="P1530" s="4">
        <v>13060</v>
      </c>
      <c r="Q1530" s="4">
        <f t="shared" si="354"/>
        <v>13060</v>
      </c>
      <c r="R1530" s="18">
        <f t="shared" si="355"/>
        <v>0.15857019705928777</v>
      </c>
      <c r="S1530" s="18" t="str">
        <f t="shared" si="356"/>
        <v>Conservative Borrower</v>
      </c>
      <c r="T1530" s="3">
        <v>48</v>
      </c>
      <c r="U1530" s="3">
        <f t="shared" si="357"/>
        <v>48</v>
      </c>
      <c r="V1530" s="5" t="s">
        <v>26</v>
      </c>
      <c r="W1530" s="5" t="s">
        <v>30</v>
      </c>
      <c r="X1530" s="4">
        <v>578</v>
      </c>
      <c r="Y1530" s="18">
        <v>0.41194613099999999</v>
      </c>
      <c r="Z1530" s="5" t="s">
        <v>28</v>
      </c>
      <c r="AA1530" s="3">
        <v>31</v>
      </c>
      <c r="AB1530" s="4">
        <v>693</v>
      </c>
      <c r="AC1530" s="4">
        <v>6863.4166670000004</v>
      </c>
      <c r="AD1530" s="4" t="str">
        <f t="shared" si="358"/>
        <v>Medium Income</v>
      </c>
      <c r="AE1530" s="4">
        <v>2736</v>
      </c>
      <c r="AF1530" s="18">
        <v>0.32407200000000003</v>
      </c>
      <c r="AG1530" s="3">
        <v>0</v>
      </c>
      <c r="AH1530" s="3">
        <v>57</v>
      </c>
      <c r="AI1530" s="2" t="str">
        <f t="shared" si="359"/>
        <v>High Risk</v>
      </c>
    </row>
    <row r="1531" spans="1:35" x14ac:dyDescent="0.25">
      <c r="A1531" s="6">
        <v>44630</v>
      </c>
      <c r="B1531" s="3">
        <v>26</v>
      </c>
      <c r="C1531" s="3" t="str">
        <f t="shared" si="345"/>
        <v>Mid</v>
      </c>
      <c r="D1531" s="4">
        <v>42875</v>
      </c>
      <c r="E1531" s="4">
        <f t="shared" si="346"/>
        <v>42875</v>
      </c>
      <c r="F1531" s="3">
        <v>561</v>
      </c>
      <c r="G1531" s="3">
        <f t="shared" si="347"/>
        <v>561</v>
      </c>
      <c r="H1531" s="3" t="str">
        <f t="shared" si="348"/>
        <v>Good</v>
      </c>
      <c r="I1531" s="5" t="s">
        <v>20</v>
      </c>
      <c r="J1531" s="2" t="str">
        <f t="shared" si="349"/>
        <v>Employed</v>
      </c>
      <c r="K1531" s="2" t="str">
        <f t="shared" si="350"/>
        <v>Employed</v>
      </c>
      <c r="L1531" s="2" t="str">
        <f t="shared" si="351"/>
        <v>Employed</v>
      </c>
      <c r="M1531" s="5" t="s">
        <v>32</v>
      </c>
      <c r="N1531" s="2" t="str">
        <f t="shared" si="352"/>
        <v>High School</v>
      </c>
      <c r="O1531" s="2" t="str">
        <f t="shared" si="353"/>
        <v>High School</v>
      </c>
      <c r="P1531" s="4">
        <v>31604</v>
      </c>
      <c r="Q1531" s="4">
        <f t="shared" si="354"/>
        <v>31604</v>
      </c>
      <c r="R1531" s="18">
        <f t="shared" si="355"/>
        <v>0.73711953352769677</v>
      </c>
      <c r="S1531" s="18" t="str">
        <f t="shared" si="356"/>
        <v>Moderate Borrower</v>
      </c>
      <c r="T1531" s="3">
        <v>84</v>
      </c>
      <c r="U1531" s="3">
        <f t="shared" si="357"/>
        <v>84</v>
      </c>
      <c r="V1531" s="5" t="s">
        <v>26</v>
      </c>
      <c r="W1531" s="5" t="s">
        <v>27</v>
      </c>
      <c r="X1531" s="4">
        <v>741</v>
      </c>
      <c r="Y1531" s="18">
        <v>0.41934173800000002</v>
      </c>
      <c r="Z1531" s="5" t="s">
        <v>38</v>
      </c>
      <c r="AA1531" s="3">
        <v>12</v>
      </c>
      <c r="AB1531" s="4">
        <v>15548</v>
      </c>
      <c r="AC1531" s="4">
        <v>3572.916667</v>
      </c>
      <c r="AD1531" s="4" t="str">
        <f t="shared" si="358"/>
        <v>Low Income</v>
      </c>
      <c r="AE1531" s="4">
        <v>277336</v>
      </c>
      <c r="AF1531" s="18">
        <v>0.314823666</v>
      </c>
      <c r="AG1531" s="3">
        <v>0</v>
      </c>
      <c r="AH1531" s="3">
        <v>50</v>
      </c>
      <c r="AI1531" s="2" t="str">
        <f t="shared" si="359"/>
        <v>Medium Risk</v>
      </c>
    </row>
    <row r="1532" spans="1:35" x14ac:dyDescent="0.25">
      <c r="A1532" s="6">
        <v>44631</v>
      </c>
      <c r="B1532" s="3">
        <v>41</v>
      </c>
      <c r="C1532" s="3" t="str">
        <f t="shared" si="345"/>
        <v>Senior</v>
      </c>
      <c r="D1532" s="4">
        <v>21601</v>
      </c>
      <c r="E1532" s="4">
        <f t="shared" si="346"/>
        <v>21601</v>
      </c>
      <c r="F1532" s="3">
        <v>577</v>
      </c>
      <c r="G1532" s="3">
        <f t="shared" si="347"/>
        <v>577</v>
      </c>
      <c r="H1532" s="3" t="str">
        <f t="shared" si="348"/>
        <v>Good</v>
      </c>
      <c r="I1532" s="5" t="s">
        <v>20</v>
      </c>
      <c r="J1532" s="2" t="str">
        <f t="shared" si="349"/>
        <v>Employed</v>
      </c>
      <c r="K1532" s="2" t="str">
        <f t="shared" si="350"/>
        <v>Employed</v>
      </c>
      <c r="L1532" s="2" t="str">
        <f t="shared" si="351"/>
        <v>Employed</v>
      </c>
      <c r="M1532" s="5" t="s">
        <v>29</v>
      </c>
      <c r="N1532" s="2" t="str">
        <f t="shared" si="352"/>
        <v>Bachelor</v>
      </c>
      <c r="O1532" s="2" t="str">
        <f t="shared" si="353"/>
        <v>Bachelor</v>
      </c>
      <c r="P1532" s="4">
        <v>18373</v>
      </c>
      <c r="Q1532" s="4">
        <f t="shared" si="354"/>
        <v>18373</v>
      </c>
      <c r="R1532" s="18">
        <f t="shared" si="355"/>
        <v>0.85056247395953888</v>
      </c>
      <c r="S1532" s="18" t="str">
        <f t="shared" si="356"/>
        <v>Moderate Borrower</v>
      </c>
      <c r="T1532" s="3">
        <v>12</v>
      </c>
      <c r="U1532" s="3">
        <f t="shared" si="357"/>
        <v>12</v>
      </c>
      <c r="V1532" s="5" t="s">
        <v>22</v>
      </c>
      <c r="W1532" s="5" t="s">
        <v>30</v>
      </c>
      <c r="X1532" s="4">
        <v>485</v>
      </c>
      <c r="Y1532" s="18">
        <v>0.26409242999999999</v>
      </c>
      <c r="Z1532" s="5" t="s">
        <v>38</v>
      </c>
      <c r="AA1532" s="3">
        <v>21</v>
      </c>
      <c r="AB1532" s="4">
        <v>2129</v>
      </c>
      <c r="AC1532" s="4">
        <v>1800.083333</v>
      </c>
      <c r="AD1532" s="4" t="str">
        <f t="shared" si="358"/>
        <v>Low Income</v>
      </c>
      <c r="AE1532" s="4">
        <v>32819</v>
      </c>
      <c r="AF1532" s="18">
        <v>0.17820681899999999</v>
      </c>
      <c r="AG1532" s="3">
        <v>0</v>
      </c>
      <c r="AH1532" s="3">
        <v>54</v>
      </c>
      <c r="AI1532" s="2" t="str">
        <f t="shared" si="359"/>
        <v>Medium Risk</v>
      </c>
    </row>
    <row r="1533" spans="1:35" x14ac:dyDescent="0.25">
      <c r="A1533" s="6">
        <v>44632</v>
      </c>
      <c r="B1533" s="3">
        <v>18</v>
      </c>
      <c r="C1533" s="3" t="str">
        <f t="shared" si="345"/>
        <v>Young</v>
      </c>
      <c r="D1533" s="4">
        <v>20235</v>
      </c>
      <c r="E1533" s="4">
        <f t="shared" si="346"/>
        <v>20235</v>
      </c>
      <c r="F1533" s="3">
        <v>539</v>
      </c>
      <c r="G1533" s="3">
        <f t="shared" si="347"/>
        <v>539</v>
      </c>
      <c r="H1533" s="3" t="str">
        <f t="shared" si="348"/>
        <v>Fair</v>
      </c>
      <c r="I1533" s="5" t="s">
        <v>20</v>
      </c>
      <c r="J1533" s="2" t="str">
        <f t="shared" si="349"/>
        <v>Employed</v>
      </c>
      <c r="K1533" s="2" t="str">
        <f t="shared" si="350"/>
        <v>Employed</v>
      </c>
      <c r="L1533" s="2" t="str">
        <f t="shared" si="351"/>
        <v>Employed</v>
      </c>
      <c r="M1533" s="5" t="s">
        <v>32</v>
      </c>
      <c r="N1533" s="2" t="str">
        <f t="shared" si="352"/>
        <v>High School</v>
      </c>
      <c r="O1533" s="2" t="str">
        <f t="shared" si="353"/>
        <v>High School</v>
      </c>
      <c r="P1533" s="4">
        <v>38336</v>
      </c>
      <c r="Q1533" s="4">
        <f t="shared" si="354"/>
        <v>38336</v>
      </c>
      <c r="R1533" s="18">
        <f t="shared" si="355"/>
        <v>1.894539164813442</v>
      </c>
      <c r="S1533" s="18" t="str">
        <f t="shared" si="356"/>
        <v>Aggressive Borrower</v>
      </c>
      <c r="T1533" s="3">
        <v>24</v>
      </c>
      <c r="U1533" s="3">
        <f t="shared" si="357"/>
        <v>24</v>
      </c>
      <c r="V1533" s="5" t="s">
        <v>35</v>
      </c>
      <c r="W1533" s="5" t="s">
        <v>30</v>
      </c>
      <c r="X1533" s="4">
        <v>424</v>
      </c>
      <c r="Y1533" s="18">
        <v>0.233207201</v>
      </c>
      <c r="Z1533" s="5" t="s">
        <v>24</v>
      </c>
      <c r="AA1533" s="3">
        <v>21</v>
      </c>
      <c r="AB1533" s="4">
        <v>2419</v>
      </c>
      <c r="AC1533" s="4">
        <v>1686.25</v>
      </c>
      <c r="AD1533" s="4" t="str">
        <f t="shared" si="358"/>
        <v>Low Income</v>
      </c>
      <c r="AE1533" s="4">
        <v>28693</v>
      </c>
      <c r="AF1533" s="18">
        <v>0.19506879999999999</v>
      </c>
      <c r="AG1533" s="3">
        <v>0</v>
      </c>
      <c r="AH1533" s="3">
        <v>60</v>
      </c>
      <c r="AI1533" s="2" t="str">
        <f t="shared" si="359"/>
        <v>High Risk</v>
      </c>
    </row>
    <row r="1534" spans="1:35" x14ac:dyDescent="0.25">
      <c r="A1534" s="6">
        <v>44633</v>
      </c>
      <c r="B1534" s="3">
        <v>43</v>
      </c>
      <c r="C1534" s="3" t="str">
        <f t="shared" si="345"/>
        <v>Senior</v>
      </c>
      <c r="D1534" s="4">
        <v>21168</v>
      </c>
      <c r="E1534" s="4">
        <f t="shared" si="346"/>
        <v>21168</v>
      </c>
      <c r="F1534" s="3">
        <v>584</v>
      </c>
      <c r="G1534" s="3">
        <f t="shared" si="347"/>
        <v>584</v>
      </c>
      <c r="H1534" s="3" t="str">
        <f t="shared" si="348"/>
        <v>Good</v>
      </c>
      <c r="I1534" s="5" t="s">
        <v>20</v>
      </c>
      <c r="J1534" s="2" t="str">
        <f t="shared" si="349"/>
        <v>Employed</v>
      </c>
      <c r="K1534" s="2" t="str">
        <f t="shared" si="350"/>
        <v>Employed</v>
      </c>
      <c r="L1534" s="2" t="str">
        <f t="shared" si="351"/>
        <v>Employed</v>
      </c>
      <c r="M1534" s="5" t="s">
        <v>29</v>
      </c>
      <c r="N1534" s="2" t="str">
        <f t="shared" si="352"/>
        <v>Bachelor</v>
      </c>
      <c r="O1534" s="2" t="str">
        <f t="shared" si="353"/>
        <v>Bachelor</v>
      </c>
      <c r="P1534" s="4">
        <v>13027</v>
      </c>
      <c r="Q1534" s="4">
        <f t="shared" si="354"/>
        <v>13027</v>
      </c>
      <c r="R1534" s="18">
        <f t="shared" si="355"/>
        <v>0.61541005291005291</v>
      </c>
      <c r="S1534" s="18" t="str">
        <f t="shared" si="356"/>
        <v>Moderate Borrower</v>
      </c>
      <c r="T1534" s="3">
        <v>36</v>
      </c>
      <c r="U1534" s="3">
        <f t="shared" si="357"/>
        <v>36</v>
      </c>
      <c r="V1534" s="5" t="s">
        <v>35</v>
      </c>
      <c r="W1534" s="5" t="s">
        <v>23</v>
      </c>
      <c r="X1534" s="4">
        <v>314</v>
      </c>
      <c r="Y1534" s="18">
        <v>0.45720615399999998</v>
      </c>
      <c r="Z1534" s="5" t="s">
        <v>38</v>
      </c>
      <c r="AA1534" s="3">
        <v>22</v>
      </c>
      <c r="AB1534" s="4">
        <v>4100</v>
      </c>
      <c r="AC1534" s="4">
        <v>1764</v>
      </c>
      <c r="AD1534" s="4" t="str">
        <f t="shared" si="358"/>
        <v>Low Income</v>
      </c>
      <c r="AE1534" s="4">
        <v>34257</v>
      </c>
      <c r="AF1534" s="18">
        <v>0.214032009</v>
      </c>
      <c r="AG1534" s="3">
        <v>0</v>
      </c>
      <c r="AH1534" s="3">
        <v>61</v>
      </c>
      <c r="AI1534" s="2" t="str">
        <f t="shared" si="359"/>
        <v>High Risk</v>
      </c>
    </row>
    <row r="1535" spans="1:35" x14ac:dyDescent="0.25">
      <c r="A1535" s="6">
        <v>44634</v>
      </c>
      <c r="B1535" s="3">
        <v>38</v>
      </c>
      <c r="C1535" s="3" t="str">
        <f t="shared" si="345"/>
        <v>Mid</v>
      </c>
      <c r="D1535" s="4">
        <v>36496</v>
      </c>
      <c r="E1535" s="4">
        <f t="shared" si="346"/>
        <v>36496</v>
      </c>
      <c r="F1535" s="3">
        <v>480</v>
      </c>
      <c r="G1535" s="3">
        <f t="shared" si="347"/>
        <v>480</v>
      </c>
      <c r="H1535" s="3" t="str">
        <f t="shared" si="348"/>
        <v>Fair</v>
      </c>
      <c r="I1535" s="5" t="s">
        <v>45</v>
      </c>
      <c r="J1535" s="2" t="str">
        <f t="shared" si="349"/>
        <v>Unemployed</v>
      </c>
      <c r="K1535" s="2" t="str">
        <f t="shared" si="350"/>
        <v>Unemployed</v>
      </c>
      <c r="L1535" s="2" t="str">
        <f t="shared" si="351"/>
        <v>Unemployed</v>
      </c>
      <c r="M1535" s="5" t="s">
        <v>32</v>
      </c>
      <c r="N1535" s="2" t="str">
        <f t="shared" si="352"/>
        <v>High School</v>
      </c>
      <c r="O1535" s="2" t="str">
        <f t="shared" si="353"/>
        <v>High School</v>
      </c>
      <c r="P1535" s="4">
        <v>28120</v>
      </c>
      <c r="Q1535" s="4">
        <f t="shared" si="354"/>
        <v>28120</v>
      </c>
      <c r="R1535" s="18">
        <f t="shared" si="355"/>
        <v>0.7704953967558088</v>
      </c>
      <c r="S1535" s="18" t="str">
        <f t="shared" si="356"/>
        <v>Moderate Borrower</v>
      </c>
      <c r="T1535" s="3">
        <v>108</v>
      </c>
      <c r="U1535" s="3">
        <f t="shared" si="357"/>
        <v>108</v>
      </c>
      <c r="V1535" s="5" t="s">
        <v>26</v>
      </c>
      <c r="W1535" s="5" t="s">
        <v>27</v>
      </c>
      <c r="X1535" s="4">
        <v>290</v>
      </c>
      <c r="Y1535" s="18">
        <v>0.195680356</v>
      </c>
      <c r="Z1535" s="5" t="s">
        <v>38</v>
      </c>
      <c r="AA1535" s="3">
        <v>21</v>
      </c>
      <c r="AB1535" s="4">
        <v>4127</v>
      </c>
      <c r="AC1535" s="4">
        <v>3041.333333</v>
      </c>
      <c r="AD1535" s="4" t="str">
        <f t="shared" si="358"/>
        <v>Low Income</v>
      </c>
      <c r="AE1535" s="4">
        <v>86701</v>
      </c>
      <c r="AF1535" s="18">
        <v>0.345713726</v>
      </c>
      <c r="AG1535" s="3">
        <v>0</v>
      </c>
      <c r="AH1535" s="3">
        <v>54</v>
      </c>
      <c r="AI1535" s="2" t="str">
        <f t="shared" si="359"/>
        <v>Medium Risk</v>
      </c>
    </row>
    <row r="1536" spans="1:35" x14ac:dyDescent="0.25">
      <c r="A1536" s="6">
        <v>44635</v>
      </c>
      <c r="B1536" s="3">
        <v>34</v>
      </c>
      <c r="C1536" s="3" t="str">
        <f t="shared" si="345"/>
        <v>Mid</v>
      </c>
      <c r="D1536" s="4">
        <v>19274</v>
      </c>
      <c r="E1536" s="4">
        <f t="shared" si="346"/>
        <v>19274</v>
      </c>
      <c r="F1536" s="3">
        <v>538</v>
      </c>
      <c r="G1536" s="3">
        <f t="shared" si="347"/>
        <v>538</v>
      </c>
      <c r="H1536" s="3" t="str">
        <f t="shared" si="348"/>
        <v>Fair</v>
      </c>
      <c r="I1536" s="5" t="s">
        <v>33</v>
      </c>
      <c r="J1536" s="2" t="str">
        <f t="shared" si="349"/>
        <v>Self-Employed</v>
      </c>
      <c r="K1536" s="2" t="str">
        <f t="shared" si="350"/>
        <v>Self-Employed</v>
      </c>
      <c r="L1536" s="2" t="str">
        <f t="shared" si="351"/>
        <v>Self-Employed</v>
      </c>
      <c r="M1536" s="5" t="s">
        <v>25</v>
      </c>
      <c r="N1536" s="2" t="str">
        <f t="shared" si="352"/>
        <v>Associate</v>
      </c>
      <c r="O1536" s="2" t="str">
        <f t="shared" si="353"/>
        <v>Associate</v>
      </c>
      <c r="P1536" s="4">
        <v>23651</v>
      </c>
      <c r="Q1536" s="4">
        <f t="shared" si="354"/>
        <v>23651</v>
      </c>
      <c r="R1536" s="18">
        <f t="shared" si="355"/>
        <v>1.2270934938258795</v>
      </c>
      <c r="S1536" s="18" t="str">
        <f t="shared" si="356"/>
        <v>Aggressive Borrower</v>
      </c>
      <c r="T1536" s="3">
        <v>48</v>
      </c>
      <c r="U1536" s="3">
        <f t="shared" si="357"/>
        <v>48</v>
      </c>
      <c r="V1536" s="5" t="s">
        <v>26</v>
      </c>
      <c r="W1536" s="5" t="s">
        <v>27</v>
      </c>
      <c r="X1536" s="4">
        <v>330</v>
      </c>
      <c r="Y1536" s="18">
        <v>0.21717470699999999</v>
      </c>
      <c r="Z1536" s="5" t="s">
        <v>34</v>
      </c>
      <c r="AA1536" s="3">
        <v>25</v>
      </c>
      <c r="AB1536" s="4">
        <v>70414</v>
      </c>
      <c r="AC1536" s="4">
        <v>1606.166667</v>
      </c>
      <c r="AD1536" s="4" t="str">
        <f t="shared" si="358"/>
        <v>Low Income</v>
      </c>
      <c r="AE1536" s="4">
        <v>32479</v>
      </c>
      <c r="AF1536" s="18">
        <v>0.24445195</v>
      </c>
      <c r="AG1536" s="3">
        <v>0</v>
      </c>
      <c r="AH1536" s="3">
        <v>59</v>
      </c>
      <c r="AI1536" s="2" t="str">
        <f t="shared" si="359"/>
        <v>High Risk</v>
      </c>
    </row>
    <row r="1537" spans="1:35" x14ac:dyDescent="0.25">
      <c r="A1537" s="6">
        <v>44636</v>
      </c>
      <c r="B1537" s="3">
        <v>20</v>
      </c>
      <c r="C1537" s="3" t="str">
        <f t="shared" si="345"/>
        <v>Young</v>
      </c>
      <c r="D1537" s="4">
        <v>15000</v>
      </c>
      <c r="E1537" s="4">
        <f t="shared" si="346"/>
        <v>15000</v>
      </c>
      <c r="F1537" s="3">
        <v>517</v>
      </c>
      <c r="G1537" s="3">
        <f t="shared" si="347"/>
        <v>517</v>
      </c>
      <c r="H1537" s="3" t="str">
        <f t="shared" si="348"/>
        <v>Fair</v>
      </c>
      <c r="I1537" s="5" t="s">
        <v>20</v>
      </c>
      <c r="J1537" s="2" t="str">
        <f t="shared" si="349"/>
        <v>Employed</v>
      </c>
      <c r="K1537" s="2" t="str">
        <f t="shared" si="350"/>
        <v>Employed</v>
      </c>
      <c r="L1537" s="2" t="str">
        <f t="shared" si="351"/>
        <v>Employed</v>
      </c>
      <c r="M1537" s="5" t="s">
        <v>25</v>
      </c>
      <c r="N1537" s="2" t="str">
        <f t="shared" si="352"/>
        <v>Associate</v>
      </c>
      <c r="O1537" s="2" t="str">
        <f t="shared" si="353"/>
        <v>Associate</v>
      </c>
      <c r="P1537" s="4">
        <v>28503</v>
      </c>
      <c r="Q1537" s="4">
        <f t="shared" si="354"/>
        <v>28503</v>
      </c>
      <c r="R1537" s="18">
        <f t="shared" si="355"/>
        <v>1.9001999999999999</v>
      </c>
      <c r="S1537" s="18" t="str">
        <f t="shared" si="356"/>
        <v>Aggressive Borrower</v>
      </c>
      <c r="T1537" s="3">
        <v>96</v>
      </c>
      <c r="U1537" s="3">
        <f t="shared" si="357"/>
        <v>96</v>
      </c>
      <c r="V1537" s="5" t="s">
        <v>26</v>
      </c>
      <c r="W1537" s="5" t="s">
        <v>23</v>
      </c>
      <c r="X1537" s="4">
        <v>562</v>
      </c>
      <c r="Y1537" s="18">
        <v>0.352578102</v>
      </c>
      <c r="Z1537" s="5" t="s">
        <v>34</v>
      </c>
      <c r="AA1537" s="3">
        <v>26</v>
      </c>
      <c r="AB1537" s="4">
        <v>2288</v>
      </c>
      <c r="AC1537" s="4">
        <v>1250</v>
      </c>
      <c r="AD1537" s="4" t="str">
        <f t="shared" si="358"/>
        <v>Low Income</v>
      </c>
      <c r="AE1537" s="4">
        <v>118523</v>
      </c>
      <c r="AF1537" s="18">
        <v>0.28573795800000001</v>
      </c>
      <c r="AG1537" s="3">
        <v>0</v>
      </c>
      <c r="AH1537" s="3">
        <v>51</v>
      </c>
      <c r="AI1537" s="2" t="str">
        <f t="shared" si="359"/>
        <v>Medium Risk</v>
      </c>
    </row>
    <row r="1538" spans="1:35" x14ac:dyDescent="0.25">
      <c r="A1538" s="6">
        <v>44637</v>
      </c>
      <c r="B1538" s="3">
        <v>46</v>
      </c>
      <c r="C1538" s="3" t="str">
        <f t="shared" ref="C1538:C1601" si="360">IF(B1538&lt;25,"Young",IF(B1538&lt;40,"Mid",IF(B1538&lt;60,"Senior","Old")))</f>
        <v>Senior</v>
      </c>
      <c r="D1538" s="4">
        <v>15000</v>
      </c>
      <c r="E1538" s="4">
        <f t="shared" ref="E1538:E1601" si="361">IF(D1538="",AC1538*12,D1538)</f>
        <v>15000</v>
      </c>
      <c r="F1538" s="3">
        <v>552</v>
      </c>
      <c r="G1538" s="3">
        <f t="shared" ref="G1538:G1601" si="362">IF(F1538="",AVERAGEIF($AA$2:$AA$2648,AA1538,$F$2:$F$2648),F1538)</f>
        <v>552</v>
      </c>
      <c r="H1538" s="3" t="str">
        <f t="shared" ref="H1538:H1601" si="363">IF(G1538&lt;450,"Poor", IF(G1538&lt;550,"Fair",IF(G1538&lt;650,"Good","Excellent")))</f>
        <v>Good</v>
      </c>
      <c r="I1538" s="5" t="s">
        <v>20</v>
      </c>
      <c r="J1538" s="2" t="str">
        <f t="shared" ref="J1538:J1601" si="364">TRIM(CLEAN(I1538))</f>
        <v>Employed</v>
      </c>
      <c r="K1538" s="2" t="str">
        <f t="shared" ref="K1538:K1601" si="365">PROPER(J1538)</f>
        <v>Employed</v>
      </c>
      <c r="L1538" s="2" t="str">
        <f t="shared" ref="L1538:L1601" si="366">IF(K1538="","Employed",K1538)</f>
        <v>Employed</v>
      </c>
      <c r="M1538" s="5" t="s">
        <v>32</v>
      </c>
      <c r="N1538" s="2" t="str">
        <f t="shared" ref="N1538:N1601" si="367">TRIM(CLEAN(M1538))</f>
        <v>High School</v>
      </c>
      <c r="O1538" s="2" t="str">
        <f t="shared" ref="O1538:O1601" si="368">IF(N1538="","Bachelor",N1538)</f>
        <v>High School</v>
      </c>
      <c r="P1538" s="4">
        <v>44507</v>
      </c>
      <c r="Q1538" s="4">
        <f t="shared" ref="Q1538:Q1601" si="369">IF(P1538="",(AVERAGEIFS($P$2:$P$2648,$Z$2:$Z$2648,Z1538,$AD$2:$AD$2648,AD1538)),P1538)</f>
        <v>44507</v>
      </c>
      <c r="R1538" s="18">
        <f t="shared" ref="R1538:R1601" si="370">Q1538/E1538</f>
        <v>2.9671333333333334</v>
      </c>
      <c r="S1538" s="18" t="str">
        <f t="shared" ref="S1538:S1601" si="371">IF(R1538 &lt;= 0.5, "Conservative Borrower", IF(R1538 &lt;= 1, "Moderate Borrower", "Aggressive Borrower"))</f>
        <v>Aggressive Borrower</v>
      </c>
      <c r="T1538" s="3">
        <v>60</v>
      </c>
      <c r="U1538" s="3">
        <f t="shared" ref="U1538:U1601" si="372">IF(T1538="",AVERAGEIFS($T$2:$T$2648,$Z$2:$Z$2648,Z1538,$AD$2:$AD$2648,AD1538),T1538)</f>
        <v>60</v>
      </c>
      <c r="V1538" s="5" t="s">
        <v>22</v>
      </c>
      <c r="W1538" s="5" t="s">
        <v>27</v>
      </c>
      <c r="X1538" s="4">
        <v>484</v>
      </c>
      <c r="Y1538" s="18">
        <v>0.34046901600000001</v>
      </c>
      <c r="Z1538" s="5" t="s">
        <v>28</v>
      </c>
      <c r="AA1538" s="3">
        <v>14</v>
      </c>
      <c r="AB1538" s="4">
        <v>2081</v>
      </c>
      <c r="AC1538" s="4">
        <v>1250</v>
      </c>
      <c r="AD1538" s="4" t="str">
        <f t="shared" ref="AD1538:AD1601" si="373">IF(AC1538&lt;=5000,"Low Income",IF(AC1538&lt;=12000,"Medium Income","High Income"))</f>
        <v>Low Income</v>
      </c>
      <c r="AE1538" s="4">
        <v>3015</v>
      </c>
      <c r="AF1538" s="18">
        <v>0.30640648399999998</v>
      </c>
      <c r="AG1538" s="3">
        <v>0</v>
      </c>
      <c r="AH1538" s="3">
        <v>59</v>
      </c>
      <c r="AI1538" s="2" t="str">
        <f t="shared" ref="AI1538:AI1601" si="374">IF(AH1538&lt;40,"Low Risk", IF(AH1538&lt;55,"Medium Risk", IF(AH1538&lt;70,"High Risk","Very High Risk")))</f>
        <v>High Risk</v>
      </c>
    </row>
    <row r="1539" spans="1:35" x14ac:dyDescent="0.25">
      <c r="A1539" s="6">
        <v>44638</v>
      </c>
      <c r="B1539" s="3">
        <v>33</v>
      </c>
      <c r="C1539" s="3" t="str">
        <f t="shared" si="360"/>
        <v>Mid</v>
      </c>
      <c r="D1539" s="4">
        <v>166498</v>
      </c>
      <c r="E1539" s="4">
        <f t="shared" si="361"/>
        <v>166498</v>
      </c>
      <c r="F1539" s="3">
        <v>546</v>
      </c>
      <c r="G1539" s="3">
        <f t="shared" si="362"/>
        <v>546</v>
      </c>
      <c r="H1539" s="3" t="str">
        <f t="shared" si="363"/>
        <v>Fair</v>
      </c>
      <c r="I1539" s="5" t="s">
        <v>20</v>
      </c>
      <c r="J1539" s="2" t="str">
        <f t="shared" si="364"/>
        <v>Employed</v>
      </c>
      <c r="K1539" s="2" t="str">
        <f t="shared" si="365"/>
        <v>Employed</v>
      </c>
      <c r="L1539" s="2" t="str">
        <f t="shared" si="366"/>
        <v>Employed</v>
      </c>
      <c r="M1539" s="5" t="s">
        <v>21</v>
      </c>
      <c r="N1539" s="2" t="str">
        <f t="shared" si="367"/>
        <v>Master</v>
      </c>
      <c r="O1539" s="2" t="str">
        <f t="shared" si="368"/>
        <v>Master</v>
      </c>
      <c r="P1539" s="4">
        <v>13018</v>
      </c>
      <c r="Q1539" s="4">
        <f t="shared" si="369"/>
        <v>13018</v>
      </c>
      <c r="R1539" s="18">
        <f t="shared" si="370"/>
        <v>7.8187125370875327E-2</v>
      </c>
      <c r="S1539" s="18" t="str">
        <f t="shared" si="371"/>
        <v>Conservative Borrower</v>
      </c>
      <c r="T1539" s="3">
        <v>36</v>
      </c>
      <c r="U1539" s="3">
        <f t="shared" si="372"/>
        <v>36</v>
      </c>
      <c r="V1539" s="5" t="s">
        <v>44</v>
      </c>
      <c r="W1539" s="5" t="s">
        <v>30</v>
      </c>
      <c r="X1539" s="4">
        <v>1089</v>
      </c>
      <c r="Y1539" s="18">
        <v>0.15227528100000001</v>
      </c>
      <c r="Z1539" s="5" t="s">
        <v>34</v>
      </c>
      <c r="AA1539" s="3">
        <v>19</v>
      </c>
      <c r="AB1539" s="4">
        <v>6104</v>
      </c>
      <c r="AC1539" s="4">
        <v>13874.833329999999</v>
      </c>
      <c r="AD1539" s="4" t="str">
        <f t="shared" si="373"/>
        <v>High Income</v>
      </c>
      <c r="AE1539" s="4">
        <v>175915</v>
      </c>
      <c r="AF1539" s="18">
        <v>0.222785972</v>
      </c>
      <c r="AG1539" s="3">
        <v>1</v>
      </c>
      <c r="AH1539" s="3">
        <v>36.799999999999997</v>
      </c>
      <c r="AI1539" s="2" t="str">
        <f t="shared" si="374"/>
        <v>Low Risk</v>
      </c>
    </row>
    <row r="1540" spans="1:35" x14ac:dyDescent="0.25">
      <c r="A1540" s="6">
        <v>44639</v>
      </c>
      <c r="B1540" s="3">
        <v>25</v>
      </c>
      <c r="C1540" s="3" t="str">
        <f t="shared" si="360"/>
        <v>Mid</v>
      </c>
      <c r="D1540" s="4">
        <v>22641</v>
      </c>
      <c r="E1540" s="4">
        <f t="shared" si="361"/>
        <v>22641</v>
      </c>
      <c r="F1540" s="3">
        <v>579</v>
      </c>
      <c r="G1540" s="3">
        <f t="shared" si="362"/>
        <v>579</v>
      </c>
      <c r="H1540" s="3" t="str">
        <f t="shared" si="363"/>
        <v>Good</v>
      </c>
      <c r="I1540" s="5" t="s">
        <v>20</v>
      </c>
      <c r="J1540" s="2" t="str">
        <f t="shared" si="364"/>
        <v>Employed</v>
      </c>
      <c r="K1540" s="2" t="str">
        <f t="shared" si="365"/>
        <v>Employed</v>
      </c>
      <c r="L1540" s="2" t="str">
        <f t="shared" si="366"/>
        <v>Employed</v>
      </c>
      <c r="M1540" s="5" t="s">
        <v>21</v>
      </c>
      <c r="N1540" s="2" t="str">
        <f t="shared" si="367"/>
        <v>Master</v>
      </c>
      <c r="O1540" s="2" t="str">
        <f t="shared" si="368"/>
        <v>Master</v>
      </c>
      <c r="Q1540" s="4">
        <f t="shared" si="369"/>
        <v>23946.390946502059</v>
      </c>
      <c r="R1540" s="18">
        <f t="shared" si="370"/>
        <v>1.0576560640652823</v>
      </c>
      <c r="S1540" s="18" t="str">
        <f t="shared" si="371"/>
        <v>Aggressive Borrower</v>
      </c>
      <c r="T1540" s="3">
        <v>72</v>
      </c>
      <c r="U1540" s="3">
        <f t="shared" si="372"/>
        <v>72</v>
      </c>
      <c r="V1540" s="5" t="s">
        <v>26</v>
      </c>
      <c r="W1540" s="5" t="s">
        <v>30</v>
      </c>
      <c r="X1540" s="4">
        <v>860</v>
      </c>
      <c r="Y1540" s="18">
        <v>0.31824637900000002</v>
      </c>
      <c r="Z1540" s="5" t="s">
        <v>31</v>
      </c>
      <c r="AA1540" s="3">
        <v>13</v>
      </c>
      <c r="AB1540" s="4">
        <v>2280</v>
      </c>
      <c r="AC1540" s="4">
        <v>1886.75</v>
      </c>
      <c r="AD1540" s="4" t="str">
        <f t="shared" si="373"/>
        <v>Low Income</v>
      </c>
      <c r="AE1540" s="4">
        <v>8028</v>
      </c>
      <c r="AF1540" s="18">
        <v>0.25877874899999997</v>
      </c>
      <c r="AG1540" s="3">
        <v>0</v>
      </c>
      <c r="AH1540" s="3">
        <v>56</v>
      </c>
      <c r="AI1540" s="2" t="str">
        <f t="shared" si="374"/>
        <v>High Risk</v>
      </c>
    </row>
    <row r="1541" spans="1:35" x14ac:dyDescent="0.25">
      <c r="A1541" s="6">
        <v>44640</v>
      </c>
      <c r="B1541" s="3">
        <v>18</v>
      </c>
      <c r="C1541" s="3" t="str">
        <f t="shared" si="360"/>
        <v>Young</v>
      </c>
      <c r="D1541" s="4">
        <v>37167</v>
      </c>
      <c r="E1541" s="4">
        <f t="shared" si="361"/>
        <v>37167</v>
      </c>
      <c r="F1541" s="3">
        <v>566</v>
      </c>
      <c r="G1541" s="3">
        <f t="shared" si="362"/>
        <v>566</v>
      </c>
      <c r="H1541" s="3" t="str">
        <f t="shared" si="363"/>
        <v>Good</v>
      </c>
      <c r="I1541" s="5" t="s">
        <v>20</v>
      </c>
      <c r="J1541" s="2" t="str">
        <f t="shared" si="364"/>
        <v>Employed</v>
      </c>
      <c r="K1541" s="2" t="str">
        <f t="shared" si="365"/>
        <v>Employed</v>
      </c>
      <c r="L1541" s="2" t="str">
        <f t="shared" si="366"/>
        <v>Employed</v>
      </c>
      <c r="N1541" s="2" t="str">
        <f t="shared" si="367"/>
        <v/>
      </c>
      <c r="O1541" s="2" t="str">
        <f t="shared" si="368"/>
        <v>Bachelor</v>
      </c>
      <c r="P1541" s="4">
        <v>15403</v>
      </c>
      <c r="Q1541" s="4">
        <f t="shared" si="369"/>
        <v>15403</v>
      </c>
      <c r="R1541" s="18">
        <f t="shared" si="370"/>
        <v>0.41442677644146692</v>
      </c>
      <c r="S1541" s="18" t="str">
        <f t="shared" si="371"/>
        <v>Conservative Borrower</v>
      </c>
      <c r="T1541" s="3">
        <v>12</v>
      </c>
      <c r="U1541" s="3">
        <f t="shared" si="372"/>
        <v>12</v>
      </c>
      <c r="V1541" s="5" t="s">
        <v>22</v>
      </c>
      <c r="W1541" s="5" t="s">
        <v>27</v>
      </c>
      <c r="X1541" s="4">
        <v>464</v>
      </c>
      <c r="Y1541" s="18">
        <v>0.16446865699999999</v>
      </c>
      <c r="Z1541" s="5" t="s">
        <v>31</v>
      </c>
      <c r="AA1541" s="3">
        <v>27</v>
      </c>
      <c r="AB1541" s="4">
        <v>5820</v>
      </c>
      <c r="AC1541" s="4">
        <v>3097.25</v>
      </c>
      <c r="AD1541" s="4" t="str">
        <f t="shared" si="373"/>
        <v>Low Income</v>
      </c>
      <c r="AE1541" s="4">
        <v>29080</v>
      </c>
      <c r="AF1541" s="18">
        <v>0.21379332200000001</v>
      </c>
      <c r="AG1541" s="3">
        <v>0</v>
      </c>
      <c r="AH1541" s="3">
        <v>53</v>
      </c>
      <c r="AI1541" s="2" t="str">
        <f t="shared" si="374"/>
        <v>Medium Risk</v>
      </c>
    </row>
    <row r="1542" spans="1:35" x14ac:dyDescent="0.25">
      <c r="A1542" s="6">
        <v>44641</v>
      </c>
      <c r="B1542" s="3">
        <v>39</v>
      </c>
      <c r="C1542" s="3" t="str">
        <f t="shared" si="360"/>
        <v>Mid</v>
      </c>
      <c r="D1542" s="4">
        <v>45224</v>
      </c>
      <c r="E1542" s="4">
        <f t="shared" si="361"/>
        <v>45224</v>
      </c>
      <c r="F1542" s="3">
        <v>552</v>
      </c>
      <c r="G1542" s="3">
        <f t="shared" si="362"/>
        <v>552</v>
      </c>
      <c r="H1542" s="3" t="str">
        <f t="shared" si="363"/>
        <v>Good</v>
      </c>
      <c r="I1542" s="5" t="s">
        <v>20</v>
      </c>
      <c r="J1542" s="2" t="str">
        <f t="shared" si="364"/>
        <v>Employed</v>
      </c>
      <c r="K1542" s="2" t="str">
        <f t="shared" si="365"/>
        <v>Employed</v>
      </c>
      <c r="L1542" s="2" t="str">
        <f t="shared" si="366"/>
        <v>Employed</v>
      </c>
      <c r="M1542" s="5" t="s">
        <v>32</v>
      </c>
      <c r="N1542" s="2" t="str">
        <f t="shared" si="367"/>
        <v>High School</v>
      </c>
      <c r="O1542" s="2" t="str">
        <f t="shared" si="368"/>
        <v>High School</v>
      </c>
      <c r="P1542" s="4">
        <v>14451</v>
      </c>
      <c r="Q1542" s="4">
        <f t="shared" si="369"/>
        <v>14451</v>
      </c>
      <c r="R1542" s="18">
        <f t="shared" si="370"/>
        <v>0.31954272067928535</v>
      </c>
      <c r="S1542" s="18" t="str">
        <f t="shared" si="371"/>
        <v>Conservative Borrower</v>
      </c>
      <c r="T1542" s="3">
        <v>84</v>
      </c>
      <c r="U1542" s="3">
        <f t="shared" si="372"/>
        <v>84</v>
      </c>
      <c r="V1542" s="5" t="s">
        <v>22</v>
      </c>
      <c r="W1542" s="5" t="s">
        <v>30</v>
      </c>
      <c r="X1542" s="4">
        <v>220</v>
      </c>
      <c r="Y1542" s="18">
        <v>0.25058014499999998</v>
      </c>
      <c r="Z1542" s="5" t="s">
        <v>28</v>
      </c>
      <c r="AA1542" s="3">
        <v>23</v>
      </c>
      <c r="AB1542" s="4">
        <v>3876</v>
      </c>
      <c r="AC1542" s="4">
        <v>3768.666667</v>
      </c>
      <c r="AD1542" s="4" t="str">
        <f t="shared" si="373"/>
        <v>Low Income</v>
      </c>
      <c r="AE1542" s="4">
        <v>93507</v>
      </c>
      <c r="AF1542" s="18">
        <v>0.29426116099999999</v>
      </c>
      <c r="AG1542" s="3">
        <v>0</v>
      </c>
      <c r="AH1542" s="3">
        <v>51</v>
      </c>
      <c r="AI1542" s="2" t="str">
        <f t="shared" si="374"/>
        <v>Medium Risk</v>
      </c>
    </row>
    <row r="1543" spans="1:35" x14ac:dyDescent="0.25">
      <c r="A1543" s="6">
        <v>44642</v>
      </c>
      <c r="B1543" s="3">
        <v>61</v>
      </c>
      <c r="C1543" s="3" t="str">
        <f t="shared" si="360"/>
        <v>Old</v>
      </c>
      <c r="D1543" s="4">
        <v>48667</v>
      </c>
      <c r="E1543" s="4">
        <f t="shared" si="361"/>
        <v>48667</v>
      </c>
      <c r="F1543" s="3">
        <v>627</v>
      </c>
      <c r="G1543" s="3">
        <f t="shared" si="362"/>
        <v>627</v>
      </c>
      <c r="H1543" s="3" t="str">
        <f t="shared" si="363"/>
        <v>Good</v>
      </c>
      <c r="J1543" s="2" t="str">
        <f t="shared" si="364"/>
        <v/>
      </c>
      <c r="K1543" s="2" t="str">
        <f t="shared" si="365"/>
        <v/>
      </c>
      <c r="L1543" s="2" t="str">
        <f t="shared" si="366"/>
        <v>Employed</v>
      </c>
      <c r="M1543" s="5" t="s">
        <v>32</v>
      </c>
      <c r="N1543" s="2" t="str">
        <f t="shared" si="367"/>
        <v>High School</v>
      </c>
      <c r="O1543" s="2" t="str">
        <f t="shared" si="368"/>
        <v>High School</v>
      </c>
      <c r="P1543" s="4">
        <v>19414</v>
      </c>
      <c r="Q1543" s="4">
        <f t="shared" si="369"/>
        <v>19414</v>
      </c>
      <c r="R1543" s="18">
        <f t="shared" si="370"/>
        <v>0.3989150759241375</v>
      </c>
      <c r="S1543" s="18" t="str">
        <f t="shared" si="371"/>
        <v>Conservative Borrower</v>
      </c>
      <c r="T1543" s="3">
        <v>60</v>
      </c>
      <c r="U1543" s="3">
        <f t="shared" si="372"/>
        <v>60</v>
      </c>
      <c r="V1543" s="5" t="s">
        <v>22</v>
      </c>
      <c r="W1543" s="5" t="s">
        <v>30</v>
      </c>
      <c r="X1543" s="4">
        <v>611</v>
      </c>
      <c r="Y1543" s="18">
        <v>0.25379817500000001</v>
      </c>
      <c r="Z1543" s="5" t="s">
        <v>34</v>
      </c>
      <c r="AA1543" s="3">
        <v>21</v>
      </c>
      <c r="AB1543" s="4">
        <v>10090</v>
      </c>
      <c r="AC1543" s="4">
        <v>4055.583333</v>
      </c>
      <c r="AD1543" s="4" t="str">
        <f t="shared" si="373"/>
        <v>Low Income</v>
      </c>
      <c r="AE1543" s="4">
        <v>29125</v>
      </c>
      <c r="AF1543" s="18">
        <v>0.186461661</v>
      </c>
      <c r="AG1543" s="3">
        <v>0</v>
      </c>
      <c r="AH1543" s="3">
        <v>53</v>
      </c>
      <c r="AI1543" s="2" t="str">
        <f t="shared" si="374"/>
        <v>Medium Risk</v>
      </c>
    </row>
    <row r="1544" spans="1:35" x14ac:dyDescent="0.25">
      <c r="A1544" s="6">
        <v>44643</v>
      </c>
      <c r="B1544" s="3">
        <v>59</v>
      </c>
      <c r="C1544" s="3" t="str">
        <f t="shared" si="360"/>
        <v>Senior</v>
      </c>
      <c r="D1544" s="4">
        <v>96720</v>
      </c>
      <c r="E1544" s="4">
        <f t="shared" si="361"/>
        <v>96720</v>
      </c>
      <c r="G1544" s="3">
        <f t="shared" si="362"/>
        <v>572.77391304347827</v>
      </c>
      <c r="H1544" s="3" t="str">
        <f t="shared" si="363"/>
        <v>Good</v>
      </c>
      <c r="I1544" s="5" t="s">
        <v>20</v>
      </c>
      <c r="J1544" s="2" t="str">
        <f t="shared" si="364"/>
        <v>Employed</v>
      </c>
      <c r="K1544" s="2" t="str">
        <f t="shared" si="365"/>
        <v>Employed</v>
      </c>
      <c r="L1544" s="2" t="str">
        <f t="shared" si="366"/>
        <v>Employed</v>
      </c>
      <c r="M1544" s="5" t="s">
        <v>29</v>
      </c>
      <c r="N1544" s="2" t="str">
        <f t="shared" si="367"/>
        <v>Bachelor</v>
      </c>
      <c r="O1544" s="2" t="str">
        <f t="shared" si="368"/>
        <v>Bachelor</v>
      </c>
      <c r="P1544" s="4">
        <v>19366</v>
      </c>
      <c r="Q1544" s="4">
        <f t="shared" si="369"/>
        <v>19366</v>
      </c>
      <c r="R1544" s="18">
        <f t="shared" si="370"/>
        <v>0.20022746071133168</v>
      </c>
      <c r="S1544" s="18" t="str">
        <f t="shared" si="371"/>
        <v>Conservative Borrower</v>
      </c>
      <c r="T1544" s="3">
        <v>60</v>
      </c>
      <c r="U1544" s="3">
        <f t="shared" si="372"/>
        <v>60</v>
      </c>
      <c r="V1544" s="5" t="s">
        <v>26</v>
      </c>
      <c r="W1544" s="5" t="s">
        <v>23</v>
      </c>
      <c r="X1544" s="4">
        <v>449</v>
      </c>
      <c r="Y1544" s="18">
        <v>0.18054197599999999</v>
      </c>
      <c r="Z1544" s="5" t="s">
        <v>28</v>
      </c>
      <c r="AA1544" s="3">
        <v>18</v>
      </c>
      <c r="AB1544" s="4">
        <v>2570</v>
      </c>
      <c r="AC1544" s="4">
        <v>8060</v>
      </c>
      <c r="AD1544" s="4" t="str">
        <f t="shared" si="373"/>
        <v>Medium Income</v>
      </c>
      <c r="AE1544" s="4">
        <v>10441</v>
      </c>
      <c r="AF1544" s="18">
        <v>0.26503919999999997</v>
      </c>
      <c r="AG1544" s="3">
        <v>0</v>
      </c>
      <c r="AH1544" s="3">
        <v>59</v>
      </c>
      <c r="AI1544" s="2" t="str">
        <f t="shared" si="374"/>
        <v>High Risk</v>
      </c>
    </row>
    <row r="1545" spans="1:35" x14ac:dyDescent="0.25">
      <c r="A1545" s="6">
        <v>44644</v>
      </c>
      <c r="B1545" s="3">
        <v>34</v>
      </c>
      <c r="C1545" s="3" t="str">
        <f t="shared" si="360"/>
        <v>Mid</v>
      </c>
      <c r="D1545" s="4">
        <v>53532</v>
      </c>
      <c r="E1545" s="4">
        <f t="shared" si="361"/>
        <v>53532</v>
      </c>
      <c r="F1545" s="3">
        <v>619</v>
      </c>
      <c r="G1545" s="3">
        <f t="shared" si="362"/>
        <v>619</v>
      </c>
      <c r="H1545" s="3" t="str">
        <f t="shared" si="363"/>
        <v>Good</v>
      </c>
      <c r="I1545" s="5" t="s">
        <v>45</v>
      </c>
      <c r="J1545" s="2" t="str">
        <f t="shared" si="364"/>
        <v>Unemployed</v>
      </c>
      <c r="K1545" s="2" t="str">
        <f t="shared" si="365"/>
        <v>Unemployed</v>
      </c>
      <c r="L1545" s="2" t="str">
        <f t="shared" si="366"/>
        <v>Unemployed</v>
      </c>
      <c r="M1545" s="5" t="s">
        <v>41</v>
      </c>
      <c r="N1545" s="2" t="str">
        <f t="shared" si="367"/>
        <v>Doctorate</v>
      </c>
      <c r="O1545" s="2" t="str">
        <f t="shared" si="368"/>
        <v>Doctorate</v>
      </c>
      <c r="P1545" s="4">
        <v>21956</v>
      </c>
      <c r="Q1545" s="4">
        <f t="shared" si="369"/>
        <v>21956</v>
      </c>
      <c r="R1545" s="18">
        <f t="shared" si="370"/>
        <v>0.41014720167376523</v>
      </c>
      <c r="S1545" s="18" t="str">
        <f t="shared" si="371"/>
        <v>Conservative Borrower</v>
      </c>
      <c r="T1545" s="3">
        <v>72</v>
      </c>
      <c r="U1545" s="3">
        <f t="shared" si="372"/>
        <v>72</v>
      </c>
      <c r="V1545" s="5" t="s">
        <v>26</v>
      </c>
      <c r="W1545" s="5" t="s">
        <v>27</v>
      </c>
      <c r="X1545" s="4">
        <v>423</v>
      </c>
      <c r="Y1545" s="18">
        <v>0.358104072</v>
      </c>
      <c r="Z1545" s="5" t="s">
        <v>34</v>
      </c>
      <c r="AA1545" s="3">
        <v>30</v>
      </c>
      <c r="AB1545" s="4">
        <v>1549</v>
      </c>
      <c r="AC1545" s="4">
        <v>4461</v>
      </c>
      <c r="AD1545" s="4" t="str">
        <f t="shared" si="373"/>
        <v>Low Income</v>
      </c>
      <c r="AE1545" s="4">
        <v>91456</v>
      </c>
      <c r="AF1545" s="18">
        <v>0.243722888</v>
      </c>
      <c r="AG1545" s="3">
        <v>0</v>
      </c>
      <c r="AH1545" s="3">
        <v>54</v>
      </c>
      <c r="AI1545" s="2" t="str">
        <f t="shared" si="374"/>
        <v>Medium Risk</v>
      </c>
    </row>
    <row r="1546" spans="1:35" x14ac:dyDescent="0.25">
      <c r="A1546" s="6">
        <v>44645</v>
      </c>
      <c r="B1546" s="3">
        <v>32</v>
      </c>
      <c r="C1546" s="3" t="str">
        <f t="shared" si="360"/>
        <v>Mid</v>
      </c>
      <c r="D1546" s="4">
        <v>40329</v>
      </c>
      <c r="E1546" s="4">
        <f t="shared" si="361"/>
        <v>40329</v>
      </c>
      <c r="F1546" s="3">
        <v>539</v>
      </c>
      <c r="G1546" s="3">
        <f t="shared" si="362"/>
        <v>539</v>
      </c>
      <c r="H1546" s="3" t="str">
        <f t="shared" si="363"/>
        <v>Fair</v>
      </c>
      <c r="I1546" s="5" t="s">
        <v>20</v>
      </c>
      <c r="J1546" s="2" t="str">
        <f t="shared" si="364"/>
        <v>Employed</v>
      </c>
      <c r="K1546" s="2" t="str">
        <f t="shared" si="365"/>
        <v>Employed</v>
      </c>
      <c r="L1546" s="2" t="str">
        <f t="shared" si="366"/>
        <v>Employed</v>
      </c>
      <c r="M1546" s="5" t="s">
        <v>29</v>
      </c>
      <c r="N1546" s="2" t="str">
        <f t="shared" si="367"/>
        <v>Bachelor</v>
      </c>
      <c r="O1546" s="2" t="str">
        <f t="shared" si="368"/>
        <v>Bachelor</v>
      </c>
      <c r="P1546" s="4">
        <v>22823</v>
      </c>
      <c r="Q1546" s="4">
        <f t="shared" si="369"/>
        <v>22823</v>
      </c>
      <c r="R1546" s="18">
        <f t="shared" si="370"/>
        <v>0.56592030548736638</v>
      </c>
      <c r="S1546" s="18" t="str">
        <f t="shared" si="371"/>
        <v>Moderate Borrower</v>
      </c>
      <c r="T1546" s="3">
        <v>60</v>
      </c>
      <c r="U1546" s="3">
        <f t="shared" si="372"/>
        <v>60</v>
      </c>
      <c r="V1546" s="5" t="s">
        <v>26</v>
      </c>
      <c r="W1546" s="5" t="s">
        <v>27</v>
      </c>
      <c r="X1546" s="4">
        <v>317</v>
      </c>
      <c r="Y1546" s="18">
        <v>0.13364348600000001</v>
      </c>
      <c r="Z1546" s="5" t="s">
        <v>31</v>
      </c>
      <c r="AA1546" s="3">
        <v>18</v>
      </c>
      <c r="AB1546" s="4">
        <v>4360</v>
      </c>
      <c r="AC1546" s="4">
        <v>3360.75</v>
      </c>
      <c r="AD1546" s="4" t="str">
        <f t="shared" si="373"/>
        <v>Low Income</v>
      </c>
      <c r="AE1546" s="4">
        <v>1554</v>
      </c>
      <c r="AF1546" s="18">
        <v>0.264219914</v>
      </c>
      <c r="AG1546" s="3">
        <v>0</v>
      </c>
      <c r="AH1546" s="3">
        <v>50</v>
      </c>
      <c r="AI1546" s="2" t="str">
        <f t="shared" si="374"/>
        <v>Medium Risk</v>
      </c>
    </row>
    <row r="1547" spans="1:35" x14ac:dyDescent="0.25">
      <c r="A1547" s="6">
        <v>44646</v>
      </c>
      <c r="B1547" s="3">
        <v>45</v>
      </c>
      <c r="C1547" s="3" t="str">
        <f t="shared" si="360"/>
        <v>Senior</v>
      </c>
      <c r="D1547" s="4">
        <v>55312</v>
      </c>
      <c r="E1547" s="4">
        <f t="shared" si="361"/>
        <v>55312</v>
      </c>
      <c r="G1547" s="3">
        <f t="shared" si="362"/>
        <v>579.93124999999998</v>
      </c>
      <c r="H1547" s="3" t="str">
        <f t="shared" si="363"/>
        <v>Good</v>
      </c>
      <c r="I1547" s="5" t="s">
        <v>20</v>
      </c>
      <c r="J1547" s="2" t="str">
        <f t="shared" si="364"/>
        <v>Employed</v>
      </c>
      <c r="K1547" s="2" t="str">
        <f t="shared" si="365"/>
        <v>Employed</v>
      </c>
      <c r="L1547" s="2" t="str">
        <f t="shared" si="366"/>
        <v>Employed</v>
      </c>
      <c r="M1547" s="5" t="s">
        <v>25</v>
      </c>
      <c r="N1547" s="2" t="str">
        <f t="shared" si="367"/>
        <v>Associate</v>
      </c>
      <c r="O1547" s="2" t="str">
        <f t="shared" si="368"/>
        <v>Associate</v>
      </c>
      <c r="P1547" s="4">
        <v>43720</v>
      </c>
      <c r="Q1547" s="4">
        <f t="shared" si="369"/>
        <v>43720</v>
      </c>
      <c r="R1547" s="18">
        <f t="shared" si="370"/>
        <v>0.79042522418281747</v>
      </c>
      <c r="S1547" s="18" t="str">
        <f t="shared" si="371"/>
        <v>Moderate Borrower</v>
      </c>
      <c r="T1547" s="3">
        <v>60</v>
      </c>
      <c r="U1547" s="3">
        <f t="shared" si="372"/>
        <v>60</v>
      </c>
      <c r="V1547" s="5" t="s">
        <v>26</v>
      </c>
      <c r="W1547" s="5" t="s">
        <v>27</v>
      </c>
      <c r="X1547" s="4">
        <v>445</v>
      </c>
      <c r="Y1547" s="18">
        <v>0.46234841599999998</v>
      </c>
      <c r="Z1547" s="5" t="s">
        <v>28</v>
      </c>
      <c r="AA1547" s="3">
        <v>27</v>
      </c>
      <c r="AB1547" s="4">
        <v>657</v>
      </c>
      <c r="AC1547" s="4">
        <v>4609.3333329999996</v>
      </c>
      <c r="AD1547" s="4" t="str">
        <f t="shared" si="373"/>
        <v>Low Income</v>
      </c>
      <c r="AE1547" s="4">
        <v>64801</v>
      </c>
      <c r="AF1547" s="18">
        <v>0.22572718</v>
      </c>
      <c r="AG1547" s="3">
        <v>0</v>
      </c>
      <c r="AH1547" s="3">
        <v>57</v>
      </c>
      <c r="AI1547" s="2" t="str">
        <f t="shared" si="374"/>
        <v>High Risk</v>
      </c>
    </row>
    <row r="1548" spans="1:35" x14ac:dyDescent="0.25">
      <c r="A1548" s="6">
        <v>44647</v>
      </c>
      <c r="B1548" s="3">
        <v>28</v>
      </c>
      <c r="C1548" s="3" t="str">
        <f t="shared" si="360"/>
        <v>Mid</v>
      </c>
      <c r="D1548" s="4">
        <v>55664</v>
      </c>
      <c r="E1548" s="4">
        <f t="shared" si="361"/>
        <v>55664</v>
      </c>
      <c r="F1548" s="3">
        <v>609</v>
      </c>
      <c r="G1548" s="3">
        <f t="shared" si="362"/>
        <v>609</v>
      </c>
      <c r="H1548" s="3" t="str">
        <f t="shared" si="363"/>
        <v>Good</v>
      </c>
      <c r="I1548" s="5" t="s">
        <v>20</v>
      </c>
      <c r="J1548" s="2" t="str">
        <f t="shared" si="364"/>
        <v>Employed</v>
      </c>
      <c r="K1548" s="2" t="str">
        <f t="shared" si="365"/>
        <v>Employed</v>
      </c>
      <c r="L1548" s="2" t="str">
        <f t="shared" si="366"/>
        <v>Employed</v>
      </c>
      <c r="M1548" s="5" t="s">
        <v>21</v>
      </c>
      <c r="N1548" s="2" t="str">
        <f t="shared" si="367"/>
        <v>Master</v>
      </c>
      <c r="O1548" s="2" t="str">
        <f t="shared" si="368"/>
        <v>Master</v>
      </c>
      <c r="P1548" s="4">
        <v>32278</v>
      </c>
      <c r="Q1548" s="4">
        <f t="shared" si="369"/>
        <v>32278</v>
      </c>
      <c r="R1548" s="18">
        <f t="shared" si="370"/>
        <v>0.57987208968094284</v>
      </c>
      <c r="S1548" s="18" t="str">
        <f t="shared" si="371"/>
        <v>Moderate Borrower</v>
      </c>
      <c r="T1548" s="3">
        <v>60</v>
      </c>
      <c r="U1548" s="3">
        <f t="shared" si="372"/>
        <v>60</v>
      </c>
      <c r="V1548" s="5" t="s">
        <v>35</v>
      </c>
      <c r="W1548" s="5" t="s">
        <v>30</v>
      </c>
      <c r="X1548" s="4">
        <v>710</v>
      </c>
      <c r="Y1548" s="18">
        <v>0.59185718399999998</v>
      </c>
      <c r="Z1548" s="5" t="s">
        <v>31</v>
      </c>
      <c r="AA1548" s="3">
        <v>17</v>
      </c>
      <c r="AB1548" s="4">
        <v>3757</v>
      </c>
      <c r="AC1548" s="4">
        <v>4638.6666670000004</v>
      </c>
      <c r="AD1548" s="4" t="str">
        <f t="shared" si="373"/>
        <v>Low Income</v>
      </c>
      <c r="AE1548" s="4">
        <v>110005</v>
      </c>
      <c r="AF1548" s="18">
        <v>0.278713722</v>
      </c>
      <c r="AG1548" s="3">
        <v>0</v>
      </c>
      <c r="AH1548" s="3">
        <v>50</v>
      </c>
      <c r="AI1548" s="2" t="str">
        <f t="shared" si="374"/>
        <v>Medium Risk</v>
      </c>
    </row>
    <row r="1549" spans="1:35" x14ac:dyDescent="0.25">
      <c r="A1549" s="6">
        <v>44648</v>
      </c>
      <c r="B1549" s="3">
        <v>43</v>
      </c>
      <c r="C1549" s="3" t="str">
        <f t="shared" si="360"/>
        <v>Senior</v>
      </c>
      <c r="D1549" s="4">
        <v>54736</v>
      </c>
      <c r="E1549" s="4">
        <f t="shared" si="361"/>
        <v>54736</v>
      </c>
      <c r="F1549" s="3">
        <v>609</v>
      </c>
      <c r="G1549" s="3">
        <f t="shared" si="362"/>
        <v>609</v>
      </c>
      <c r="H1549" s="3" t="str">
        <f t="shared" si="363"/>
        <v>Good</v>
      </c>
      <c r="I1549" s="5" t="s">
        <v>45</v>
      </c>
      <c r="J1549" s="2" t="str">
        <f t="shared" si="364"/>
        <v>Unemployed</v>
      </c>
      <c r="K1549" s="2" t="str">
        <f t="shared" si="365"/>
        <v>Unemployed</v>
      </c>
      <c r="L1549" s="2" t="str">
        <f t="shared" si="366"/>
        <v>Unemployed</v>
      </c>
      <c r="M1549" s="5" t="s">
        <v>32</v>
      </c>
      <c r="N1549" s="2" t="str">
        <f t="shared" si="367"/>
        <v>High School</v>
      </c>
      <c r="O1549" s="2" t="str">
        <f t="shared" si="368"/>
        <v>High School</v>
      </c>
      <c r="P1549" s="4">
        <v>11036</v>
      </c>
      <c r="Q1549" s="4">
        <f t="shared" si="369"/>
        <v>11036</v>
      </c>
      <c r="R1549" s="18">
        <f t="shared" si="370"/>
        <v>0.20162233265127155</v>
      </c>
      <c r="S1549" s="18" t="str">
        <f t="shared" si="371"/>
        <v>Conservative Borrower</v>
      </c>
      <c r="T1549" s="3">
        <v>24</v>
      </c>
      <c r="U1549" s="3">
        <f t="shared" si="372"/>
        <v>24</v>
      </c>
      <c r="V1549" s="5" t="s">
        <v>22</v>
      </c>
      <c r="W1549" s="5" t="s">
        <v>30</v>
      </c>
      <c r="X1549" s="4">
        <v>923</v>
      </c>
      <c r="Y1549" s="18">
        <v>0.41638030500000001</v>
      </c>
      <c r="Z1549" s="5" t="s">
        <v>28</v>
      </c>
      <c r="AA1549" s="3">
        <v>23</v>
      </c>
      <c r="AB1549" s="4">
        <v>3318</v>
      </c>
      <c r="AC1549" s="4">
        <v>4561.3333329999996</v>
      </c>
      <c r="AD1549" s="4" t="str">
        <f t="shared" si="373"/>
        <v>Low Income</v>
      </c>
      <c r="AE1549" s="4">
        <v>34866</v>
      </c>
      <c r="AF1549" s="18">
        <v>0.19326800199999999</v>
      </c>
      <c r="AG1549" s="3">
        <v>0</v>
      </c>
      <c r="AH1549" s="3">
        <v>57</v>
      </c>
      <c r="AI1549" s="2" t="str">
        <f t="shared" si="374"/>
        <v>High Risk</v>
      </c>
    </row>
    <row r="1550" spans="1:35" x14ac:dyDescent="0.25">
      <c r="A1550" s="6">
        <v>44649</v>
      </c>
      <c r="B1550" s="3">
        <v>49</v>
      </c>
      <c r="C1550" s="3" t="str">
        <f t="shared" si="360"/>
        <v>Senior</v>
      </c>
      <c r="D1550" s="4">
        <v>93147</v>
      </c>
      <c r="E1550" s="4">
        <f t="shared" si="361"/>
        <v>93147</v>
      </c>
      <c r="F1550" s="3">
        <v>654</v>
      </c>
      <c r="G1550" s="3">
        <f t="shared" si="362"/>
        <v>654</v>
      </c>
      <c r="H1550" s="3" t="str">
        <f t="shared" si="363"/>
        <v>Excellent</v>
      </c>
      <c r="I1550" s="5" t="s">
        <v>20</v>
      </c>
      <c r="J1550" s="2" t="str">
        <f t="shared" si="364"/>
        <v>Employed</v>
      </c>
      <c r="K1550" s="2" t="str">
        <f t="shared" si="365"/>
        <v>Employed</v>
      </c>
      <c r="L1550" s="2" t="str">
        <f t="shared" si="366"/>
        <v>Employed</v>
      </c>
      <c r="M1550" s="5" t="s">
        <v>21</v>
      </c>
      <c r="N1550" s="2" t="str">
        <f t="shared" si="367"/>
        <v>Master</v>
      </c>
      <c r="O1550" s="2" t="str">
        <f t="shared" si="368"/>
        <v>Master</v>
      </c>
      <c r="P1550" s="4">
        <v>30116</v>
      </c>
      <c r="Q1550" s="4">
        <f t="shared" si="369"/>
        <v>30116</v>
      </c>
      <c r="R1550" s="18">
        <f t="shared" si="370"/>
        <v>0.32331690768355398</v>
      </c>
      <c r="S1550" s="18" t="str">
        <f t="shared" si="371"/>
        <v>Conservative Borrower</v>
      </c>
      <c r="T1550" s="3">
        <v>24</v>
      </c>
      <c r="U1550" s="3">
        <f t="shared" si="372"/>
        <v>24</v>
      </c>
      <c r="V1550" s="5" t="s">
        <v>22</v>
      </c>
      <c r="W1550" s="5" t="s">
        <v>30</v>
      </c>
      <c r="X1550" s="4">
        <v>526</v>
      </c>
      <c r="Y1550" s="18">
        <v>0.156643116</v>
      </c>
      <c r="Z1550" s="5" t="s">
        <v>31</v>
      </c>
      <c r="AA1550" s="3">
        <v>23</v>
      </c>
      <c r="AB1550" s="4">
        <v>3118</v>
      </c>
      <c r="AC1550" s="4">
        <v>7762.25</v>
      </c>
      <c r="AD1550" s="4" t="str">
        <f t="shared" si="373"/>
        <v>Medium Income</v>
      </c>
      <c r="AE1550" s="4">
        <v>123964</v>
      </c>
      <c r="AF1550" s="18">
        <v>0.16332650000000001</v>
      </c>
      <c r="AG1550" s="3">
        <v>1</v>
      </c>
      <c r="AH1550" s="3">
        <v>31.2</v>
      </c>
      <c r="AI1550" s="2" t="str">
        <f t="shared" si="374"/>
        <v>Low Risk</v>
      </c>
    </row>
    <row r="1551" spans="1:35" x14ac:dyDescent="0.25">
      <c r="A1551" s="6">
        <v>44650</v>
      </c>
      <c r="B1551" s="3">
        <v>54</v>
      </c>
      <c r="C1551" s="3" t="str">
        <f t="shared" si="360"/>
        <v>Senior</v>
      </c>
      <c r="D1551" s="4">
        <v>48069</v>
      </c>
      <c r="E1551" s="4">
        <f t="shared" si="361"/>
        <v>48069</v>
      </c>
      <c r="F1551" s="3">
        <v>597</v>
      </c>
      <c r="G1551" s="3">
        <f t="shared" si="362"/>
        <v>597</v>
      </c>
      <c r="H1551" s="3" t="str">
        <f t="shared" si="363"/>
        <v>Good</v>
      </c>
      <c r="I1551" s="5" t="s">
        <v>20</v>
      </c>
      <c r="J1551" s="2" t="str">
        <f t="shared" si="364"/>
        <v>Employed</v>
      </c>
      <c r="K1551" s="2" t="str">
        <f t="shared" si="365"/>
        <v>Employed</v>
      </c>
      <c r="L1551" s="2" t="str">
        <f t="shared" si="366"/>
        <v>Employed</v>
      </c>
      <c r="M1551" s="5" t="s">
        <v>41</v>
      </c>
      <c r="N1551" s="2" t="str">
        <f t="shared" si="367"/>
        <v>Doctorate</v>
      </c>
      <c r="O1551" s="2" t="str">
        <f t="shared" si="368"/>
        <v>Doctorate</v>
      </c>
      <c r="P1551" s="4">
        <v>34213</v>
      </c>
      <c r="Q1551" s="4">
        <f t="shared" si="369"/>
        <v>34213</v>
      </c>
      <c r="R1551" s="18">
        <f t="shared" si="370"/>
        <v>0.71174769602030419</v>
      </c>
      <c r="S1551" s="18" t="str">
        <f t="shared" si="371"/>
        <v>Moderate Borrower</v>
      </c>
      <c r="T1551" s="3">
        <v>72</v>
      </c>
      <c r="U1551" s="3">
        <f t="shared" si="372"/>
        <v>72</v>
      </c>
      <c r="V1551" s="5" t="s">
        <v>22</v>
      </c>
      <c r="W1551" s="5" t="s">
        <v>27</v>
      </c>
      <c r="X1551" s="4">
        <v>290</v>
      </c>
      <c r="Y1551" s="18">
        <v>0.43368633200000001</v>
      </c>
      <c r="Z1551" s="5" t="s">
        <v>31</v>
      </c>
      <c r="AA1551" s="3">
        <v>33</v>
      </c>
      <c r="AB1551" s="4">
        <v>717</v>
      </c>
      <c r="AC1551" s="4">
        <v>4005.75</v>
      </c>
      <c r="AD1551" s="4" t="str">
        <f t="shared" si="373"/>
        <v>Low Income</v>
      </c>
      <c r="AE1551" s="4">
        <v>251261</v>
      </c>
      <c r="AF1551" s="18">
        <v>0.234325213</v>
      </c>
      <c r="AG1551" s="3">
        <v>0</v>
      </c>
      <c r="AH1551" s="3">
        <v>58</v>
      </c>
      <c r="AI1551" s="2" t="str">
        <f t="shared" si="374"/>
        <v>High Risk</v>
      </c>
    </row>
    <row r="1552" spans="1:35" x14ac:dyDescent="0.25">
      <c r="A1552" s="6">
        <v>44651</v>
      </c>
      <c r="B1552" s="3">
        <v>38</v>
      </c>
      <c r="C1552" s="3" t="str">
        <f t="shared" si="360"/>
        <v>Mid</v>
      </c>
      <c r="D1552" s="4">
        <v>45908</v>
      </c>
      <c r="E1552" s="4">
        <f t="shared" si="361"/>
        <v>45908</v>
      </c>
      <c r="F1552" s="3">
        <v>641</v>
      </c>
      <c r="G1552" s="3">
        <f t="shared" si="362"/>
        <v>641</v>
      </c>
      <c r="H1552" s="3" t="str">
        <f t="shared" si="363"/>
        <v>Good</v>
      </c>
      <c r="I1552" s="5" t="s">
        <v>20</v>
      </c>
      <c r="J1552" s="2" t="str">
        <f t="shared" si="364"/>
        <v>Employed</v>
      </c>
      <c r="K1552" s="2" t="str">
        <f t="shared" si="365"/>
        <v>Employed</v>
      </c>
      <c r="L1552" s="2" t="str">
        <f t="shared" si="366"/>
        <v>Employed</v>
      </c>
      <c r="M1552" s="5" t="s">
        <v>41</v>
      </c>
      <c r="N1552" s="2" t="str">
        <f t="shared" si="367"/>
        <v>Doctorate</v>
      </c>
      <c r="O1552" s="2" t="str">
        <f t="shared" si="368"/>
        <v>Doctorate</v>
      </c>
      <c r="P1552" s="4">
        <v>27954</v>
      </c>
      <c r="Q1552" s="4">
        <f t="shared" si="369"/>
        <v>27954</v>
      </c>
      <c r="R1552" s="18">
        <f t="shared" si="370"/>
        <v>0.60891347913217742</v>
      </c>
      <c r="S1552" s="18" t="str">
        <f t="shared" si="371"/>
        <v>Moderate Borrower</v>
      </c>
      <c r="T1552" s="3">
        <v>72</v>
      </c>
      <c r="U1552" s="3">
        <f t="shared" si="372"/>
        <v>72</v>
      </c>
      <c r="V1552" s="5" t="s">
        <v>26</v>
      </c>
      <c r="W1552" s="5" t="s">
        <v>27</v>
      </c>
      <c r="X1552" s="4">
        <v>681</v>
      </c>
      <c r="Y1552" s="18">
        <v>0.54050353399999995</v>
      </c>
      <c r="Z1552" s="5" t="s">
        <v>28</v>
      </c>
      <c r="AA1552" s="3">
        <v>22</v>
      </c>
      <c r="AB1552" s="4">
        <v>1418</v>
      </c>
      <c r="AC1552" s="4">
        <v>3825.666667</v>
      </c>
      <c r="AD1552" s="4" t="str">
        <f t="shared" si="373"/>
        <v>Low Income</v>
      </c>
      <c r="AE1552" s="4">
        <v>31366</v>
      </c>
      <c r="AF1552" s="18">
        <v>0.19326078599999999</v>
      </c>
      <c r="AG1552" s="3">
        <v>0</v>
      </c>
      <c r="AH1552" s="3">
        <v>59</v>
      </c>
      <c r="AI1552" s="2" t="str">
        <f t="shared" si="374"/>
        <v>High Risk</v>
      </c>
    </row>
    <row r="1553" spans="1:35" x14ac:dyDescent="0.25">
      <c r="A1553" s="6">
        <v>44652</v>
      </c>
      <c r="B1553" s="3">
        <v>37</v>
      </c>
      <c r="C1553" s="3" t="str">
        <f t="shared" si="360"/>
        <v>Mid</v>
      </c>
      <c r="D1553" s="4">
        <v>17729</v>
      </c>
      <c r="E1553" s="4">
        <f t="shared" si="361"/>
        <v>17729</v>
      </c>
      <c r="G1553" s="3">
        <f t="shared" si="362"/>
        <v>570.23428571428576</v>
      </c>
      <c r="H1553" s="3" t="str">
        <f t="shared" si="363"/>
        <v>Good</v>
      </c>
      <c r="I1553" s="5" t="s">
        <v>45</v>
      </c>
      <c r="J1553" s="2" t="str">
        <f t="shared" si="364"/>
        <v>Unemployed</v>
      </c>
      <c r="K1553" s="2" t="str">
        <f t="shared" si="365"/>
        <v>Unemployed</v>
      </c>
      <c r="L1553" s="2" t="str">
        <f t="shared" si="366"/>
        <v>Unemployed</v>
      </c>
      <c r="M1553" s="5" t="s">
        <v>32</v>
      </c>
      <c r="N1553" s="2" t="str">
        <f t="shared" si="367"/>
        <v>High School</v>
      </c>
      <c r="O1553" s="2" t="str">
        <f t="shared" si="368"/>
        <v>High School</v>
      </c>
      <c r="P1553" s="4">
        <v>25408</v>
      </c>
      <c r="Q1553" s="4">
        <f t="shared" si="369"/>
        <v>25408</v>
      </c>
      <c r="R1553" s="18">
        <f t="shared" si="370"/>
        <v>1.4331321563539963</v>
      </c>
      <c r="S1553" s="18" t="str">
        <f t="shared" si="371"/>
        <v>Aggressive Borrower</v>
      </c>
      <c r="T1553" s="3">
        <v>24</v>
      </c>
      <c r="U1553" s="3">
        <f t="shared" si="372"/>
        <v>24</v>
      </c>
      <c r="V1553" s="5" t="s">
        <v>22</v>
      </c>
      <c r="W1553" s="5" t="s">
        <v>30</v>
      </c>
      <c r="X1553" s="4">
        <v>140</v>
      </c>
      <c r="Y1553" s="18">
        <v>0.61028686399999998</v>
      </c>
      <c r="Z1553" s="5" t="s">
        <v>38</v>
      </c>
      <c r="AA1553" s="3">
        <v>25</v>
      </c>
      <c r="AB1553" s="4">
        <v>424</v>
      </c>
      <c r="AC1553" s="4">
        <v>1477.416667</v>
      </c>
      <c r="AD1553" s="4" t="str">
        <f t="shared" si="373"/>
        <v>Low Income</v>
      </c>
      <c r="AE1553" s="4">
        <v>10628</v>
      </c>
      <c r="AF1553" s="18">
        <v>0.209876697</v>
      </c>
      <c r="AG1553" s="3">
        <v>0</v>
      </c>
      <c r="AH1553" s="3">
        <v>63</v>
      </c>
      <c r="AI1553" s="2" t="str">
        <f t="shared" si="374"/>
        <v>High Risk</v>
      </c>
    </row>
    <row r="1554" spans="1:35" x14ac:dyDescent="0.25">
      <c r="A1554" s="6">
        <v>44653</v>
      </c>
      <c r="B1554" s="3">
        <v>29</v>
      </c>
      <c r="C1554" s="3" t="str">
        <f t="shared" si="360"/>
        <v>Mid</v>
      </c>
      <c r="D1554" s="4">
        <v>43417</v>
      </c>
      <c r="E1554" s="4">
        <f t="shared" si="361"/>
        <v>43417</v>
      </c>
      <c r="F1554" s="3">
        <v>551</v>
      </c>
      <c r="G1554" s="3">
        <f t="shared" si="362"/>
        <v>551</v>
      </c>
      <c r="H1554" s="3" t="str">
        <f t="shared" si="363"/>
        <v>Good</v>
      </c>
      <c r="I1554" s="5" t="s">
        <v>20</v>
      </c>
      <c r="J1554" s="2" t="str">
        <f t="shared" si="364"/>
        <v>Employed</v>
      </c>
      <c r="K1554" s="2" t="str">
        <f t="shared" si="365"/>
        <v>Employed</v>
      </c>
      <c r="L1554" s="2" t="str">
        <f t="shared" si="366"/>
        <v>Employed</v>
      </c>
      <c r="M1554" s="5" t="s">
        <v>29</v>
      </c>
      <c r="N1554" s="2" t="str">
        <f t="shared" si="367"/>
        <v>Bachelor</v>
      </c>
      <c r="O1554" s="2" t="str">
        <f t="shared" si="368"/>
        <v>Bachelor</v>
      </c>
      <c r="P1554" s="4">
        <v>28791</v>
      </c>
      <c r="Q1554" s="4">
        <f t="shared" si="369"/>
        <v>28791</v>
      </c>
      <c r="R1554" s="18">
        <f t="shared" si="370"/>
        <v>0.66312734643112148</v>
      </c>
      <c r="S1554" s="18" t="str">
        <f t="shared" si="371"/>
        <v>Moderate Borrower</v>
      </c>
      <c r="T1554" s="3">
        <v>60</v>
      </c>
      <c r="U1554" s="3">
        <f t="shared" si="372"/>
        <v>60</v>
      </c>
      <c r="V1554" s="5" t="s">
        <v>22</v>
      </c>
      <c r="W1554" s="5" t="s">
        <v>30</v>
      </c>
      <c r="X1554" s="4">
        <v>235</v>
      </c>
      <c r="Y1554" s="18">
        <v>0.15709425799999999</v>
      </c>
      <c r="Z1554" s="5" t="s">
        <v>24</v>
      </c>
      <c r="AA1554" s="3">
        <v>19</v>
      </c>
      <c r="AB1554" s="4">
        <v>2434</v>
      </c>
      <c r="AC1554" s="4">
        <v>3618.083333</v>
      </c>
      <c r="AD1554" s="4" t="str">
        <f t="shared" si="373"/>
        <v>Low Income</v>
      </c>
      <c r="AE1554" s="4">
        <v>83602</v>
      </c>
      <c r="AF1554" s="18">
        <v>0.25368061800000002</v>
      </c>
      <c r="AG1554" s="3">
        <v>0</v>
      </c>
      <c r="AH1554" s="3">
        <v>48</v>
      </c>
      <c r="AI1554" s="2" t="str">
        <f t="shared" si="374"/>
        <v>Medium Risk</v>
      </c>
    </row>
    <row r="1555" spans="1:35" x14ac:dyDescent="0.25">
      <c r="A1555" s="6">
        <v>44654</v>
      </c>
      <c r="B1555" s="3">
        <v>30</v>
      </c>
      <c r="C1555" s="3" t="str">
        <f t="shared" si="360"/>
        <v>Mid</v>
      </c>
      <c r="D1555" s="4">
        <v>31313</v>
      </c>
      <c r="E1555" s="4">
        <f t="shared" si="361"/>
        <v>31313</v>
      </c>
      <c r="F1555" s="3">
        <v>530</v>
      </c>
      <c r="G1555" s="3">
        <f t="shared" si="362"/>
        <v>530</v>
      </c>
      <c r="H1555" s="3" t="str">
        <f t="shared" si="363"/>
        <v>Fair</v>
      </c>
      <c r="I1555" s="5" t="s">
        <v>20</v>
      </c>
      <c r="J1555" s="2" t="str">
        <f t="shared" si="364"/>
        <v>Employed</v>
      </c>
      <c r="K1555" s="2" t="str">
        <f t="shared" si="365"/>
        <v>Employed</v>
      </c>
      <c r="L1555" s="2" t="str">
        <f t="shared" si="366"/>
        <v>Employed</v>
      </c>
      <c r="M1555" s="5" t="s">
        <v>29</v>
      </c>
      <c r="N1555" s="2" t="str">
        <f t="shared" si="367"/>
        <v>Bachelor</v>
      </c>
      <c r="O1555" s="2" t="str">
        <f t="shared" si="368"/>
        <v>Bachelor</v>
      </c>
      <c r="P1555" s="4">
        <v>16025</v>
      </c>
      <c r="Q1555" s="4">
        <f t="shared" si="369"/>
        <v>16025</v>
      </c>
      <c r="R1555" s="18">
        <f t="shared" si="370"/>
        <v>0.51176827515728296</v>
      </c>
      <c r="S1555" s="18" t="str">
        <f t="shared" si="371"/>
        <v>Moderate Borrower</v>
      </c>
      <c r="T1555" s="3">
        <v>60</v>
      </c>
      <c r="U1555" s="3">
        <f t="shared" si="372"/>
        <v>60</v>
      </c>
      <c r="V1555" s="5" t="s">
        <v>26</v>
      </c>
      <c r="W1555" s="5" t="s">
        <v>23</v>
      </c>
      <c r="X1555" s="4">
        <v>306</v>
      </c>
      <c r="Y1555" s="18">
        <v>4.6138606999999998E-2</v>
      </c>
      <c r="Z1555" s="5" t="s">
        <v>24</v>
      </c>
      <c r="AA1555" s="3">
        <v>22</v>
      </c>
      <c r="AB1555" s="4">
        <v>3606</v>
      </c>
      <c r="AC1555" s="4">
        <v>2609.416667</v>
      </c>
      <c r="AD1555" s="4" t="str">
        <f t="shared" si="373"/>
        <v>Low Income</v>
      </c>
      <c r="AE1555" s="4">
        <v>51588</v>
      </c>
      <c r="AF1555" s="18">
        <v>0.277197154</v>
      </c>
      <c r="AG1555" s="3">
        <v>0</v>
      </c>
      <c r="AH1555" s="3">
        <v>53</v>
      </c>
      <c r="AI1555" s="2" t="str">
        <f t="shared" si="374"/>
        <v>Medium Risk</v>
      </c>
    </row>
    <row r="1556" spans="1:35" x14ac:dyDescent="0.25">
      <c r="A1556" s="6">
        <v>44655</v>
      </c>
      <c r="B1556" s="3">
        <v>37</v>
      </c>
      <c r="C1556" s="3" t="str">
        <f t="shared" si="360"/>
        <v>Mid</v>
      </c>
      <c r="D1556" s="4">
        <v>77037</v>
      </c>
      <c r="E1556" s="4">
        <f t="shared" si="361"/>
        <v>77037</v>
      </c>
      <c r="F1556" s="3">
        <v>486</v>
      </c>
      <c r="G1556" s="3">
        <f t="shared" si="362"/>
        <v>486</v>
      </c>
      <c r="H1556" s="3" t="str">
        <f t="shared" si="363"/>
        <v>Fair</v>
      </c>
      <c r="J1556" s="2" t="str">
        <f t="shared" si="364"/>
        <v/>
      </c>
      <c r="K1556" s="2" t="str">
        <f t="shared" si="365"/>
        <v/>
      </c>
      <c r="L1556" s="2" t="str">
        <f t="shared" si="366"/>
        <v>Employed</v>
      </c>
      <c r="M1556" s="5" t="s">
        <v>32</v>
      </c>
      <c r="N1556" s="2" t="str">
        <f t="shared" si="367"/>
        <v>High School</v>
      </c>
      <c r="O1556" s="2" t="str">
        <f t="shared" si="368"/>
        <v>High School</v>
      </c>
      <c r="P1556" s="4">
        <v>16070</v>
      </c>
      <c r="Q1556" s="4">
        <f t="shared" si="369"/>
        <v>16070</v>
      </c>
      <c r="R1556" s="18">
        <f t="shared" si="370"/>
        <v>0.20860106182743357</v>
      </c>
      <c r="S1556" s="18" t="str">
        <f t="shared" si="371"/>
        <v>Conservative Borrower</v>
      </c>
      <c r="T1556" s="3">
        <v>48</v>
      </c>
      <c r="U1556" s="3">
        <f t="shared" si="372"/>
        <v>48</v>
      </c>
      <c r="V1556" s="5" t="s">
        <v>22</v>
      </c>
      <c r="W1556" s="5" t="s">
        <v>27</v>
      </c>
      <c r="X1556" s="4">
        <v>1517</v>
      </c>
      <c r="Y1556" s="18">
        <v>4.5234166999999999E-2</v>
      </c>
      <c r="Z1556" s="5" t="s">
        <v>31</v>
      </c>
      <c r="AA1556" s="3">
        <v>19</v>
      </c>
      <c r="AB1556" s="4">
        <v>9205</v>
      </c>
      <c r="AC1556" s="4">
        <v>6419.75</v>
      </c>
      <c r="AD1556" s="4" t="str">
        <f t="shared" si="373"/>
        <v>Medium Income</v>
      </c>
      <c r="AE1556" s="4">
        <v>6751</v>
      </c>
      <c r="AF1556" s="18">
        <v>0.28430463500000003</v>
      </c>
      <c r="AG1556" s="3">
        <v>0</v>
      </c>
      <c r="AH1556" s="3">
        <v>51</v>
      </c>
      <c r="AI1556" s="2" t="str">
        <f t="shared" si="374"/>
        <v>Medium Risk</v>
      </c>
    </row>
    <row r="1557" spans="1:35" x14ac:dyDescent="0.25">
      <c r="A1557" s="6">
        <v>44656</v>
      </c>
      <c r="B1557" s="3">
        <v>44</v>
      </c>
      <c r="C1557" s="3" t="str">
        <f t="shared" si="360"/>
        <v>Senior</v>
      </c>
      <c r="D1557" s="4">
        <v>19230</v>
      </c>
      <c r="E1557" s="4">
        <f t="shared" si="361"/>
        <v>19230</v>
      </c>
      <c r="F1557" s="3">
        <v>631</v>
      </c>
      <c r="G1557" s="3">
        <f t="shared" si="362"/>
        <v>631</v>
      </c>
      <c r="H1557" s="3" t="str">
        <f t="shared" si="363"/>
        <v>Good</v>
      </c>
      <c r="I1557" s="5" t="s">
        <v>20</v>
      </c>
      <c r="J1557" s="2" t="str">
        <f t="shared" si="364"/>
        <v>Employed</v>
      </c>
      <c r="K1557" s="2" t="str">
        <f t="shared" si="365"/>
        <v>Employed</v>
      </c>
      <c r="L1557" s="2" t="str">
        <f t="shared" si="366"/>
        <v>Employed</v>
      </c>
      <c r="M1557" s="5" t="s">
        <v>29</v>
      </c>
      <c r="N1557" s="2" t="str">
        <f t="shared" si="367"/>
        <v>Bachelor</v>
      </c>
      <c r="O1557" s="2" t="str">
        <f t="shared" si="368"/>
        <v>Bachelor</v>
      </c>
      <c r="P1557" s="4">
        <v>14415</v>
      </c>
      <c r="Q1557" s="4">
        <f t="shared" si="369"/>
        <v>14415</v>
      </c>
      <c r="R1557" s="18">
        <f t="shared" si="370"/>
        <v>0.74960998439937598</v>
      </c>
      <c r="S1557" s="18" t="str">
        <f t="shared" si="371"/>
        <v>Moderate Borrower</v>
      </c>
      <c r="T1557" s="3">
        <v>96</v>
      </c>
      <c r="U1557" s="3">
        <f t="shared" si="372"/>
        <v>96</v>
      </c>
      <c r="V1557" s="5" t="s">
        <v>22</v>
      </c>
      <c r="W1557" s="5" t="s">
        <v>27</v>
      </c>
      <c r="X1557" s="4">
        <v>320</v>
      </c>
      <c r="Y1557" s="18">
        <v>0.53231216999999997</v>
      </c>
      <c r="Z1557" s="5" t="s">
        <v>24</v>
      </c>
      <c r="AA1557" s="3">
        <v>18</v>
      </c>
      <c r="AB1557" s="4">
        <v>988</v>
      </c>
      <c r="AC1557" s="4">
        <v>1602.5</v>
      </c>
      <c r="AD1557" s="4" t="str">
        <f t="shared" si="373"/>
        <v>Low Income</v>
      </c>
      <c r="AE1557" s="4">
        <v>74903</v>
      </c>
      <c r="AF1557" s="18">
        <v>0.237630692</v>
      </c>
      <c r="AG1557" s="3">
        <v>0</v>
      </c>
      <c r="AH1557" s="3">
        <v>55</v>
      </c>
      <c r="AI1557" s="2" t="str">
        <f t="shared" si="374"/>
        <v>High Risk</v>
      </c>
    </row>
    <row r="1558" spans="1:35" x14ac:dyDescent="0.25">
      <c r="A1558" s="6">
        <v>44657</v>
      </c>
      <c r="B1558" s="3">
        <v>50</v>
      </c>
      <c r="C1558" s="3" t="str">
        <f t="shared" si="360"/>
        <v>Senior</v>
      </c>
      <c r="D1558" s="4">
        <v>43299</v>
      </c>
      <c r="E1558" s="4">
        <f t="shared" si="361"/>
        <v>43299</v>
      </c>
      <c r="F1558" s="3">
        <v>573</v>
      </c>
      <c r="G1558" s="3">
        <f t="shared" si="362"/>
        <v>573</v>
      </c>
      <c r="H1558" s="3" t="str">
        <f t="shared" si="363"/>
        <v>Good</v>
      </c>
      <c r="I1558" s="5" t="s">
        <v>20</v>
      </c>
      <c r="J1558" s="2" t="str">
        <f t="shared" si="364"/>
        <v>Employed</v>
      </c>
      <c r="K1558" s="2" t="str">
        <f t="shared" si="365"/>
        <v>Employed</v>
      </c>
      <c r="L1558" s="2" t="str">
        <f t="shared" si="366"/>
        <v>Employed</v>
      </c>
      <c r="M1558" s="5" t="s">
        <v>29</v>
      </c>
      <c r="N1558" s="2" t="str">
        <f t="shared" si="367"/>
        <v>Bachelor</v>
      </c>
      <c r="O1558" s="2" t="str">
        <f t="shared" si="368"/>
        <v>Bachelor</v>
      </c>
      <c r="P1558" s="4">
        <v>6986</v>
      </c>
      <c r="Q1558" s="4">
        <f t="shared" si="369"/>
        <v>6986</v>
      </c>
      <c r="R1558" s="18">
        <f t="shared" si="370"/>
        <v>0.16134321808817756</v>
      </c>
      <c r="S1558" s="18" t="str">
        <f t="shared" si="371"/>
        <v>Conservative Borrower</v>
      </c>
      <c r="T1558" s="3">
        <v>36</v>
      </c>
      <c r="U1558" s="3">
        <f t="shared" si="372"/>
        <v>36</v>
      </c>
      <c r="V1558" s="5" t="s">
        <v>22</v>
      </c>
      <c r="W1558" s="5" t="s">
        <v>27</v>
      </c>
      <c r="X1558" s="4">
        <v>339</v>
      </c>
      <c r="Y1558" s="18">
        <v>0.31061881499999999</v>
      </c>
      <c r="Z1558" s="5" t="s">
        <v>38</v>
      </c>
      <c r="AA1558" s="3">
        <v>22</v>
      </c>
      <c r="AB1558" s="4">
        <v>3521</v>
      </c>
      <c r="AC1558" s="4">
        <v>3608.25</v>
      </c>
      <c r="AD1558" s="4" t="str">
        <f t="shared" si="373"/>
        <v>Low Income</v>
      </c>
      <c r="AE1558" s="4">
        <v>55862</v>
      </c>
      <c r="AF1558" s="18">
        <v>0.22668123700000001</v>
      </c>
      <c r="AG1558" s="3">
        <v>1</v>
      </c>
      <c r="AH1558" s="3">
        <v>42.4</v>
      </c>
      <c r="AI1558" s="2" t="str">
        <f t="shared" si="374"/>
        <v>Medium Risk</v>
      </c>
    </row>
    <row r="1559" spans="1:35" x14ac:dyDescent="0.25">
      <c r="A1559" s="6">
        <v>44658</v>
      </c>
      <c r="B1559" s="3">
        <v>30</v>
      </c>
      <c r="C1559" s="3" t="str">
        <f t="shared" si="360"/>
        <v>Mid</v>
      </c>
      <c r="D1559" s="4">
        <v>30944</v>
      </c>
      <c r="E1559" s="4">
        <f t="shared" si="361"/>
        <v>30944</v>
      </c>
      <c r="F1559" s="3">
        <v>504</v>
      </c>
      <c r="G1559" s="3">
        <f t="shared" si="362"/>
        <v>504</v>
      </c>
      <c r="H1559" s="3" t="str">
        <f t="shared" si="363"/>
        <v>Fair</v>
      </c>
      <c r="I1559" s="5" t="s">
        <v>20</v>
      </c>
      <c r="J1559" s="2" t="str">
        <f t="shared" si="364"/>
        <v>Employed</v>
      </c>
      <c r="K1559" s="2" t="str">
        <f t="shared" si="365"/>
        <v>Employed</v>
      </c>
      <c r="L1559" s="2" t="str">
        <f t="shared" si="366"/>
        <v>Employed</v>
      </c>
      <c r="M1559" s="5" t="s">
        <v>25</v>
      </c>
      <c r="N1559" s="2" t="str">
        <f t="shared" si="367"/>
        <v>Associate</v>
      </c>
      <c r="O1559" s="2" t="str">
        <f t="shared" si="368"/>
        <v>Associate</v>
      </c>
      <c r="P1559" s="4">
        <v>16434</v>
      </c>
      <c r="Q1559" s="4">
        <f t="shared" si="369"/>
        <v>16434</v>
      </c>
      <c r="R1559" s="18">
        <f t="shared" si="370"/>
        <v>0.53108841778697002</v>
      </c>
      <c r="S1559" s="18" t="str">
        <f t="shared" si="371"/>
        <v>Moderate Borrower</v>
      </c>
      <c r="T1559" s="3">
        <v>48</v>
      </c>
      <c r="U1559" s="3">
        <f t="shared" si="372"/>
        <v>48</v>
      </c>
      <c r="V1559" s="5" t="s">
        <v>35</v>
      </c>
      <c r="W1559" s="5" t="s">
        <v>27</v>
      </c>
      <c r="X1559" s="4">
        <v>258</v>
      </c>
      <c r="Y1559" s="18">
        <v>2.6409154000000001E-2</v>
      </c>
      <c r="Z1559" s="5" t="s">
        <v>24</v>
      </c>
      <c r="AA1559" s="3">
        <v>23</v>
      </c>
      <c r="AB1559" s="4">
        <v>828</v>
      </c>
      <c r="AC1559" s="4">
        <v>2578.666667</v>
      </c>
      <c r="AD1559" s="4" t="str">
        <f t="shared" si="373"/>
        <v>Low Income</v>
      </c>
      <c r="AE1559" s="4">
        <v>11153</v>
      </c>
      <c r="AF1559" s="18">
        <v>0.26538676500000002</v>
      </c>
      <c r="AG1559" s="3">
        <v>0</v>
      </c>
      <c r="AH1559" s="3">
        <v>54</v>
      </c>
      <c r="AI1559" s="2" t="str">
        <f t="shared" si="374"/>
        <v>Medium Risk</v>
      </c>
    </row>
    <row r="1560" spans="1:35" x14ac:dyDescent="0.25">
      <c r="A1560" s="6">
        <v>44659</v>
      </c>
      <c r="B1560" s="3">
        <v>57</v>
      </c>
      <c r="C1560" s="3" t="str">
        <f t="shared" si="360"/>
        <v>Senior</v>
      </c>
      <c r="D1560" s="4">
        <v>88321</v>
      </c>
      <c r="E1560" s="4">
        <f t="shared" si="361"/>
        <v>88321</v>
      </c>
      <c r="F1560" s="3">
        <v>596</v>
      </c>
      <c r="G1560" s="3">
        <f t="shared" si="362"/>
        <v>596</v>
      </c>
      <c r="H1560" s="3" t="str">
        <f t="shared" si="363"/>
        <v>Good</v>
      </c>
      <c r="I1560" s="5" t="s">
        <v>20</v>
      </c>
      <c r="J1560" s="2" t="str">
        <f t="shared" si="364"/>
        <v>Employed</v>
      </c>
      <c r="K1560" s="2" t="str">
        <f t="shared" si="365"/>
        <v>Employed</v>
      </c>
      <c r="L1560" s="2" t="str">
        <f t="shared" si="366"/>
        <v>Employed</v>
      </c>
      <c r="M1560" s="5" t="s">
        <v>25</v>
      </c>
      <c r="N1560" s="2" t="str">
        <f t="shared" si="367"/>
        <v>Associate</v>
      </c>
      <c r="O1560" s="2" t="str">
        <f t="shared" si="368"/>
        <v>Associate</v>
      </c>
      <c r="P1560" s="4">
        <v>12002</v>
      </c>
      <c r="Q1560" s="4">
        <f t="shared" si="369"/>
        <v>12002</v>
      </c>
      <c r="R1560" s="18">
        <f t="shared" si="370"/>
        <v>0.13589067152772275</v>
      </c>
      <c r="S1560" s="18" t="str">
        <f t="shared" si="371"/>
        <v>Conservative Borrower</v>
      </c>
      <c r="T1560" s="3">
        <v>36</v>
      </c>
      <c r="U1560" s="3">
        <f t="shared" si="372"/>
        <v>36</v>
      </c>
      <c r="V1560" s="5" t="s">
        <v>22</v>
      </c>
      <c r="W1560" s="5" t="s">
        <v>30</v>
      </c>
      <c r="X1560" s="4">
        <v>400</v>
      </c>
      <c r="Y1560" s="18">
        <v>9.4056675000000006E-2</v>
      </c>
      <c r="Z1560" s="5" t="s">
        <v>38</v>
      </c>
      <c r="AA1560" s="3">
        <v>22</v>
      </c>
      <c r="AB1560" s="4">
        <v>7642</v>
      </c>
      <c r="AC1560" s="4">
        <v>7360.0833329999996</v>
      </c>
      <c r="AD1560" s="4" t="str">
        <f t="shared" si="373"/>
        <v>Medium Income</v>
      </c>
      <c r="AE1560" s="4">
        <v>7709</v>
      </c>
      <c r="AF1560" s="18">
        <v>0.19257711899999999</v>
      </c>
      <c r="AG1560" s="3">
        <v>1</v>
      </c>
      <c r="AH1560" s="3">
        <v>40</v>
      </c>
      <c r="AI1560" s="2" t="str">
        <f t="shared" si="374"/>
        <v>Medium Risk</v>
      </c>
    </row>
    <row r="1561" spans="1:35" x14ac:dyDescent="0.25">
      <c r="A1561" s="6">
        <v>44660</v>
      </c>
      <c r="B1561" s="3">
        <v>36</v>
      </c>
      <c r="C1561" s="3" t="str">
        <f t="shared" si="360"/>
        <v>Mid</v>
      </c>
      <c r="D1561" s="4">
        <v>21441</v>
      </c>
      <c r="E1561" s="4">
        <f t="shared" si="361"/>
        <v>21441</v>
      </c>
      <c r="F1561" s="3">
        <v>586</v>
      </c>
      <c r="G1561" s="3">
        <f t="shared" si="362"/>
        <v>586</v>
      </c>
      <c r="H1561" s="3" t="str">
        <f t="shared" si="363"/>
        <v>Good</v>
      </c>
      <c r="I1561" s="5" t="s">
        <v>20</v>
      </c>
      <c r="J1561" s="2" t="str">
        <f t="shared" si="364"/>
        <v>Employed</v>
      </c>
      <c r="K1561" s="2" t="str">
        <f t="shared" si="365"/>
        <v>Employed</v>
      </c>
      <c r="L1561" s="2" t="str">
        <f t="shared" si="366"/>
        <v>Employed</v>
      </c>
      <c r="M1561" s="5" t="s">
        <v>32</v>
      </c>
      <c r="N1561" s="2" t="str">
        <f t="shared" si="367"/>
        <v>High School</v>
      </c>
      <c r="O1561" s="2" t="str">
        <f t="shared" si="368"/>
        <v>High School</v>
      </c>
      <c r="P1561" s="4">
        <v>16050</v>
      </c>
      <c r="Q1561" s="4">
        <f t="shared" si="369"/>
        <v>16050</v>
      </c>
      <c r="R1561" s="18">
        <f t="shared" si="370"/>
        <v>0.74856583181754577</v>
      </c>
      <c r="S1561" s="18" t="str">
        <f t="shared" si="371"/>
        <v>Moderate Borrower</v>
      </c>
      <c r="T1561" s="3">
        <v>84</v>
      </c>
      <c r="U1561" s="3">
        <f t="shared" si="372"/>
        <v>84</v>
      </c>
      <c r="V1561" s="5" t="s">
        <v>22</v>
      </c>
      <c r="W1561" s="5" t="s">
        <v>27</v>
      </c>
      <c r="X1561" s="4">
        <v>101</v>
      </c>
      <c r="Y1561" s="18">
        <v>0.33129316800000003</v>
      </c>
      <c r="Z1561" s="5" t="s">
        <v>24</v>
      </c>
      <c r="AA1561" s="3">
        <v>15</v>
      </c>
      <c r="AB1561" s="4">
        <v>32036</v>
      </c>
      <c r="AC1561" s="4">
        <v>1786.75</v>
      </c>
      <c r="AD1561" s="4" t="str">
        <f t="shared" si="373"/>
        <v>Low Income</v>
      </c>
      <c r="AE1561" s="4">
        <v>3753</v>
      </c>
      <c r="AF1561" s="18">
        <v>0.265588361</v>
      </c>
      <c r="AG1561" s="3">
        <v>0</v>
      </c>
      <c r="AH1561" s="3">
        <v>57</v>
      </c>
      <c r="AI1561" s="2" t="str">
        <f t="shared" si="374"/>
        <v>High Risk</v>
      </c>
    </row>
    <row r="1562" spans="1:35" x14ac:dyDescent="0.25">
      <c r="A1562" s="6">
        <v>44661</v>
      </c>
      <c r="B1562" s="3">
        <v>39</v>
      </c>
      <c r="C1562" s="3" t="str">
        <f t="shared" si="360"/>
        <v>Mid</v>
      </c>
      <c r="D1562" s="4">
        <v>61227</v>
      </c>
      <c r="E1562" s="4">
        <f t="shared" si="361"/>
        <v>61227</v>
      </c>
      <c r="F1562" s="3">
        <v>630</v>
      </c>
      <c r="G1562" s="3">
        <f t="shared" si="362"/>
        <v>630</v>
      </c>
      <c r="H1562" s="3" t="str">
        <f t="shared" si="363"/>
        <v>Good</v>
      </c>
      <c r="J1562" s="2" t="str">
        <f t="shared" si="364"/>
        <v/>
      </c>
      <c r="K1562" s="2" t="str">
        <f t="shared" si="365"/>
        <v/>
      </c>
      <c r="L1562" s="2" t="str">
        <f t="shared" si="366"/>
        <v>Employed</v>
      </c>
      <c r="M1562" s="5" t="s">
        <v>41</v>
      </c>
      <c r="N1562" s="2" t="str">
        <f t="shared" si="367"/>
        <v>Doctorate</v>
      </c>
      <c r="O1562" s="2" t="str">
        <f t="shared" si="368"/>
        <v>Doctorate</v>
      </c>
      <c r="P1562" s="4">
        <v>13954</v>
      </c>
      <c r="Q1562" s="4">
        <f t="shared" si="369"/>
        <v>13954</v>
      </c>
      <c r="R1562" s="18">
        <f t="shared" si="370"/>
        <v>0.22790598918777663</v>
      </c>
      <c r="S1562" s="18" t="str">
        <f t="shared" si="371"/>
        <v>Conservative Borrower</v>
      </c>
      <c r="T1562" s="3">
        <v>36</v>
      </c>
      <c r="U1562" s="3">
        <f t="shared" si="372"/>
        <v>36</v>
      </c>
      <c r="V1562" s="5" t="s">
        <v>26</v>
      </c>
      <c r="W1562" s="5" t="s">
        <v>34</v>
      </c>
      <c r="X1562" s="4">
        <v>524</v>
      </c>
      <c r="Y1562" s="18">
        <v>0.31541789599999998</v>
      </c>
      <c r="Z1562" s="5" t="s">
        <v>38</v>
      </c>
      <c r="AA1562" s="3">
        <v>25</v>
      </c>
      <c r="AB1562" s="4">
        <v>1325</v>
      </c>
      <c r="AC1562" s="4">
        <v>5102.25</v>
      </c>
      <c r="AD1562" s="4" t="str">
        <f t="shared" si="373"/>
        <v>Medium Income</v>
      </c>
      <c r="AE1562" s="4">
        <v>28780</v>
      </c>
      <c r="AF1562" s="18">
        <v>0.17902722300000001</v>
      </c>
      <c r="AG1562" s="3">
        <v>0</v>
      </c>
      <c r="AH1562" s="3">
        <v>66</v>
      </c>
      <c r="AI1562" s="2" t="str">
        <f t="shared" si="374"/>
        <v>High Risk</v>
      </c>
    </row>
    <row r="1563" spans="1:35" x14ac:dyDescent="0.25">
      <c r="A1563" s="6">
        <v>44662</v>
      </c>
      <c r="B1563" s="3">
        <v>31</v>
      </c>
      <c r="C1563" s="3" t="str">
        <f t="shared" si="360"/>
        <v>Mid</v>
      </c>
      <c r="D1563" s="4">
        <v>45871</v>
      </c>
      <c r="E1563" s="4">
        <f t="shared" si="361"/>
        <v>45871</v>
      </c>
      <c r="F1563" s="3">
        <v>621</v>
      </c>
      <c r="G1563" s="3">
        <f t="shared" si="362"/>
        <v>621</v>
      </c>
      <c r="H1563" s="3" t="str">
        <f t="shared" si="363"/>
        <v>Good</v>
      </c>
      <c r="I1563" s="5" t="s">
        <v>20</v>
      </c>
      <c r="J1563" s="2" t="str">
        <f t="shared" si="364"/>
        <v>Employed</v>
      </c>
      <c r="K1563" s="2" t="str">
        <f t="shared" si="365"/>
        <v>Employed</v>
      </c>
      <c r="L1563" s="2" t="str">
        <f t="shared" si="366"/>
        <v>Employed</v>
      </c>
      <c r="M1563" s="5" t="s">
        <v>21</v>
      </c>
      <c r="N1563" s="2" t="str">
        <f t="shared" si="367"/>
        <v>Master</v>
      </c>
      <c r="O1563" s="2" t="str">
        <f t="shared" si="368"/>
        <v>Master</v>
      </c>
      <c r="Q1563" s="4">
        <f t="shared" si="369"/>
        <v>23946.390946502059</v>
      </c>
      <c r="R1563" s="18">
        <f t="shared" si="370"/>
        <v>0.52203769149358115</v>
      </c>
      <c r="S1563" s="18" t="str">
        <f t="shared" si="371"/>
        <v>Moderate Borrower</v>
      </c>
      <c r="T1563" s="3">
        <v>120</v>
      </c>
      <c r="U1563" s="3">
        <f t="shared" si="372"/>
        <v>120</v>
      </c>
      <c r="V1563" s="5" t="s">
        <v>26</v>
      </c>
      <c r="W1563" s="5" t="s">
        <v>23</v>
      </c>
      <c r="X1563" s="4">
        <v>212</v>
      </c>
      <c r="Y1563" s="18">
        <v>0.215943406</v>
      </c>
      <c r="Z1563" s="5" t="s">
        <v>31</v>
      </c>
      <c r="AA1563" s="3">
        <v>27</v>
      </c>
      <c r="AB1563" s="4">
        <v>892</v>
      </c>
      <c r="AC1563" s="4">
        <v>3822.583333</v>
      </c>
      <c r="AD1563" s="4" t="str">
        <f t="shared" si="373"/>
        <v>Low Income</v>
      </c>
      <c r="AE1563" s="4">
        <v>117422</v>
      </c>
      <c r="AF1563" s="18">
        <v>0.24709832000000001</v>
      </c>
      <c r="AG1563" s="3">
        <v>0</v>
      </c>
      <c r="AH1563" s="3">
        <v>47</v>
      </c>
      <c r="AI1563" s="2" t="str">
        <f t="shared" si="374"/>
        <v>Medium Risk</v>
      </c>
    </row>
    <row r="1564" spans="1:35" x14ac:dyDescent="0.25">
      <c r="A1564" s="6">
        <v>44663</v>
      </c>
      <c r="B1564" s="3">
        <v>18</v>
      </c>
      <c r="C1564" s="3" t="str">
        <f t="shared" si="360"/>
        <v>Young</v>
      </c>
      <c r="D1564" s="4">
        <v>64382</v>
      </c>
      <c r="E1564" s="4">
        <f t="shared" si="361"/>
        <v>64382</v>
      </c>
      <c r="F1564" s="3">
        <v>496</v>
      </c>
      <c r="G1564" s="3">
        <f t="shared" si="362"/>
        <v>496</v>
      </c>
      <c r="H1564" s="3" t="str">
        <f t="shared" si="363"/>
        <v>Fair</v>
      </c>
      <c r="I1564" s="5" t="s">
        <v>20</v>
      </c>
      <c r="J1564" s="2" t="str">
        <f t="shared" si="364"/>
        <v>Employed</v>
      </c>
      <c r="K1564" s="2" t="str">
        <f t="shared" si="365"/>
        <v>Employed</v>
      </c>
      <c r="L1564" s="2" t="str">
        <f t="shared" si="366"/>
        <v>Employed</v>
      </c>
      <c r="M1564" s="5" t="s">
        <v>29</v>
      </c>
      <c r="N1564" s="2" t="str">
        <f t="shared" si="367"/>
        <v>Bachelor</v>
      </c>
      <c r="O1564" s="2" t="str">
        <f t="shared" si="368"/>
        <v>Bachelor</v>
      </c>
      <c r="P1564" s="4">
        <v>33091</v>
      </c>
      <c r="Q1564" s="4">
        <f t="shared" si="369"/>
        <v>33091</v>
      </c>
      <c r="R1564" s="18">
        <f t="shared" si="370"/>
        <v>0.51397906247087699</v>
      </c>
      <c r="S1564" s="18" t="str">
        <f t="shared" si="371"/>
        <v>Moderate Borrower</v>
      </c>
      <c r="T1564" s="3">
        <v>36</v>
      </c>
      <c r="U1564" s="3">
        <f t="shared" si="372"/>
        <v>36</v>
      </c>
      <c r="V1564" s="5" t="s">
        <v>22</v>
      </c>
      <c r="W1564" s="5" t="s">
        <v>23</v>
      </c>
      <c r="X1564" s="4">
        <v>1109</v>
      </c>
      <c r="Y1564" s="18">
        <v>0.107453539</v>
      </c>
      <c r="Z1564" s="5" t="s">
        <v>28</v>
      </c>
      <c r="AA1564" s="3">
        <v>25</v>
      </c>
      <c r="AB1564" s="4">
        <v>5081</v>
      </c>
      <c r="AC1564" s="4">
        <v>5365.1666670000004</v>
      </c>
      <c r="AD1564" s="4" t="str">
        <f t="shared" si="373"/>
        <v>Medium Income</v>
      </c>
      <c r="AE1564" s="4">
        <v>14607</v>
      </c>
      <c r="AF1564" s="18">
        <v>0.30883845199999999</v>
      </c>
      <c r="AG1564" s="3">
        <v>0</v>
      </c>
      <c r="AH1564" s="3">
        <v>50</v>
      </c>
      <c r="AI1564" s="2" t="str">
        <f t="shared" si="374"/>
        <v>Medium Risk</v>
      </c>
    </row>
    <row r="1565" spans="1:35" x14ac:dyDescent="0.25">
      <c r="A1565" s="6">
        <v>44664</v>
      </c>
      <c r="B1565" s="3">
        <v>50</v>
      </c>
      <c r="C1565" s="3" t="str">
        <f t="shared" si="360"/>
        <v>Senior</v>
      </c>
      <c r="D1565" s="4">
        <v>29865</v>
      </c>
      <c r="E1565" s="4">
        <f t="shared" si="361"/>
        <v>29865</v>
      </c>
      <c r="F1565" s="3">
        <v>582</v>
      </c>
      <c r="G1565" s="3">
        <f t="shared" si="362"/>
        <v>582</v>
      </c>
      <c r="H1565" s="3" t="str">
        <f t="shared" si="363"/>
        <v>Good</v>
      </c>
      <c r="I1565" s="5" t="s">
        <v>45</v>
      </c>
      <c r="J1565" s="2" t="str">
        <f t="shared" si="364"/>
        <v>Unemployed</v>
      </c>
      <c r="K1565" s="2" t="str">
        <f t="shared" si="365"/>
        <v>Unemployed</v>
      </c>
      <c r="L1565" s="2" t="str">
        <f t="shared" si="366"/>
        <v>Unemployed</v>
      </c>
      <c r="M1565" s="5" t="s">
        <v>32</v>
      </c>
      <c r="N1565" s="2" t="str">
        <f t="shared" si="367"/>
        <v>High School</v>
      </c>
      <c r="O1565" s="2" t="str">
        <f t="shared" si="368"/>
        <v>High School</v>
      </c>
      <c r="P1565" s="4">
        <v>16718</v>
      </c>
      <c r="Q1565" s="4">
        <f t="shared" si="369"/>
        <v>16718</v>
      </c>
      <c r="R1565" s="18">
        <f t="shared" si="370"/>
        <v>0.55978570232713876</v>
      </c>
      <c r="S1565" s="18" t="str">
        <f t="shared" si="371"/>
        <v>Moderate Borrower</v>
      </c>
      <c r="T1565" s="3">
        <v>12</v>
      </c>
      <c r="U1565" s="3">
        <f t="shared" si="372"/>
        <v>12</v>
      </c>
      <c r="V1565" s="5" t="s">
        <v>22</v>
      </c>
      <c r="W1565" s="5" t="s">
        <v>30</v>
      </c>
      <c r="X1565" s="4">
        <v>295</v>
      </c>
      <c r="Y1565" s="18">
        <v>7.8383173E-2</v>
      </c>
      <c r="Z1565" s="5" t="s">
        <v>24</v>
      </c>
      <c r="AA1565" s="3">
        <v>26</v>
      </c>
      <c r="AB1565" s="4">
        <v>4524</v>
      </c>
      <c r="AC1565" s="4">
        <v>2488.75</v>
      </c>
      <c r="AD1565" s="4" t="str">
        <f t="shared" si="373"/>
        <v>Low Income</v>
      </c>
      <c r="AE1565" s="4">
        <v>241786</v>
      </c>
      <c r="AF1565" s="18">
        <v>0.19143555100000001</v>
      </c>
      <c r="AG1565" s="3">
        <v>0</v>
      </c>
      <c r="AH1565" s="3">
        <v>51</v>
      </c>
      <c r="AI1565" s="2" t="str">
        <f t="shared" si="374"/>
        <v>Medium Risk</v>
      </c>
    </row>
    <row r="1566" spans="1:35" x14ac:dyDescent="0.25">
      <c r="A1566" s="6">
        <v>44665</v>
      </c>
      <c r="B1566" s="3">
        <v>48</v>
      </c>
      <c r="C1566" s="3" t="str">
        <f t="shared" si="360"/>
        <v>Senior</v>
      </c>
      <c r="D1566" s="4">
        <v>24756</v>
      </c>
      <c r="E1566" s="4">
        <f t="shared" si="361"/>
        <v>24756</v>
      </c>
      <c r="F1566" s="3">
        <v>627</v>
      </c>
      <c r="G1566" s="3">
        <f t="shared" si="362"/>
        <v>627</v>
      </c>
      <c r="H1566" s="3" t="str">
        <f t="shared" si="363"/>
        <v>Good</v>
      </c>
      <c r="J1566" s="2" t="str">
        <f t="shared" si="364"/>
        <v/>
      </c>
      <c r="K1566" s="2" t="str">
        <f t="shared" si="365"/>
        <v/>
      </c>
      <c r="L1566" s="2" t="str">
        <f t="shared" si="366"/>
        <v>Employed</v>
      </c>
      <c r="M1566" s="5" t="s">
        <v>29</v>
      </c>
      <c r="N1566" s="2" t="str">
        <f t="shared" si="367"/>
        <v>Bachelor</v>
      </c>
      <c r="O1566" s="2" t="str">
        <f t="shared" si="368"/>
        <v>Bachelor</v>
      </c>
      <c r="P1566" s="4">
        <v>41113</v>
      </c>
      <c r="Q1566" s="4">
        <f t="shared" si="369"/>
        <v>41113</v>
      </c>
      <c r="R1566" s="18">
        <f t="shared" si="370"/>
        <v>1.6607287122313783</v>
      </c>
      <c r="S1566" s="18" t="str">
        <f t="shared" si="371"/>
        <v>Aggressive Borrower</v>
      </c>
      <c r="T1566" s="3">
        <v>24</v>
      </c>
      <c r="U1566" s="3">
        <f t="shared" si="372"/>
        <v>24</v>
      </c>
      <c r="V1566" s="5" t="s">
        <v>22</v>
      </c>
      <c r="W1566" s="5" t="s">
        <v>34</v>
      </c>
      <c r="X1566" s="4">
        <v>304</v>
      </c>
      <c r="Y1566" s="18">
        <v>0.26547705900000002</v>
      </c>
      <c r="Z1566" s="5" t="s">
        <v>38</v>
      </c>
      <c r="AA1566" s="3">
        <v>29</v>
      </c>
      <c r="AB1566" s="4">
        <v>3439</v>
      </c>
      <c r="AC1566" s="4">
        <v>2063</v>
      </c>
      <c r="AD1566" s="4" t="str">
        <f t="shared" si="373"/>
        <v>Low Income</v>
      </c>
      <c r="AE1566" s="4">
        <v>381553</v>
      </c>
      <c r="AF1566" s="18">
        <v>0.1620904</v>
      </c>
      <c r="AG1566" s="3">
        <v>0</v>
      </c>
      <c r="AH1566" s="3">
        <v>44</v>
      </c>
      <c r="AI1566" s="2" t="str">
        <f t="shared" si="374"/>
        <v>Medium Risk</v>
      </c>
    </row>
    <row r="1567" spans="1:35" x14ac:dyDescent="0.25">
      <c r="A1567" s="6">
        <v>44666</v>
      </c>
      <c r="B1567" s="3">
        <v>36</v>
      </c>
      <c r="C1567" s="3" t="str">
        <f t="shared" si="360"/>
        <v>Mid</v>
      </c>
      <c r="D1567" s="4">
        <v>64694</v>
      </c>
      <c r="E1567" s="4">
        <f t="shared" si="361"/>
        <v>64694</v>
      </c>
      <c r="F1567" s="3">
        <v>633</v>
      </c>
      <c r="G1567" s="3">
        <f t="shared" si="362"/>
        <v>633</v>
      </c>
      <c r="H1567" s="3" t="str">
        <f t="shared" si="363"/>
        <v>Good</v>
      </c>
      <c r="J1567" s="2" t="str">
        <f t="shared" si="364"/>
        <v/>
      </c>
      <c r="K1567" s="2" t="str">
        <f t="shared" si="365"/>
        <v/>
      </c>
      <c r="L1567" s="2" t="str">
        <f t="shared" si="366"/>
        <v>Employed</v>
      </c>
      <c r="M1567" s="5" t="s">
        <v>32</v>
      </c>
      <c r="N1567" s="2" t="str">
        <f t="shared" si="367"/>
        <v>High School</v>
      </c>
      <c r="O1567" s="2" t="str">
        <f t="shared" si="368"/>
        <v>High School</v>
      </c>
      <c r="P1567" s="4">
        <v>17451</v>
      </c>
      <c r="Q1567" s="4">
        <f t="shared" si="369"/>
        <v>17451</v>
      </c>
      <c r="R1567" s="18">
        <f t="shared" si="370"/>
        <v>0.26974680805020557</v>
      </c>
      <c r="S1567" s="18" t="str">
        <f t="shared" si="371"/>
        <v>Conservative Borrower</v>
      </c>
      <c r="T1567" s="3">
        <v>84</v>
      </c>
      <c r="U1567" s="3">
        <f t="shared" si="372"/>
        <v>84</v>
      </c>
      <c r="V1567" s="5" t="s">
        <v>22</v>
      </c>
      <c r="W1567" s="5" t="s">
        <v>30</v>
      </c>
      <c r="X1567" s="4">
        <v>304</v>
      </c>
      <c r="Y1567" s="18">
        <v>0.111868439</v>
      </c>
      <c r="Z1567" s="5" t="s">
        <v>28</v>
      </c>
      <c r="AA1567" s="3">
        <v>26</v>
      </c>
      <c r="AB1567" s="4">
        <v>13618</v>
      </c>
      <c r="AC1567" s="4">
        <v>5391.1666670000004</v>
      </c>
      <c r="AD1567" s="4" t="str">
        <f t="shared" si="373"/>
        <v>Medium Income</v>
      </c>
      <c r="AE1567" s="4">
        <v>104436</v>
      </c>
      <c r="AF1567" s="18">
        <v>0.234172087</v>
      </c>
      <c r="AG1567" s="3">
        <v>0</v>
      </c>
      <c r="AH1567" s="3">
        <v>43</v>
      </c>
      <c r="AI1567" s="2" t="str">
        <f t="shared" si="374"/>
        <v>Medium Risk</v>
      </c>
    </row>
    <row r="1568" spans="1:35" x14ac:dyDescent="0.25">
      <c r="A1568" s="6">
        <v>44667</v>
      </c>
      <c r="B1568" s="3">
        <v>40</v>
      </c>
      <c r="C1568" s="3" t="str">
        <f t="shared" si="360"/>
        <v>Senior</v>
      </c>
      <c r="D1568" s="4">
        <v>22513</v>
      </c>
      <c r="E1568" s="4">
        <f t="shared" si="361"/>
        <v>22513</v>
      </c>
      <c r="F1568" s="3">
        <v>522</v>
      </c>
      <c r="G1568" s="3">
        <f t="shared" si="362"/>
        <v>522</v>
      </c>
      <c r="H1568" s="3" t="str">
        <f t="shared" si="363"/>
        <v>Fair</v>
      </c>
      <c r="I1568" s="5" t="s">
        <v>20</v>
      </c>
      <c r="J1568" s="2" t="str">
        <f t="shared" si="364"/>
        <v>Employed</v>
      </c>
      <c r="K1568" s="2" t="str">
        <f t="shared" si="365"/>
        <v>Employed</v>
      </c>
      <c r="L1568" s="2" t="str">
        <f t="shared" si="366"/>
        <v>Employed</v>
      </c>
      <c r="M1568" s="5" t="s">
        <v>29</v>
      </c>
      <c r="N1568" s="2" t="str">
        <f t="shared" si="367"/>
        <v>Bachelor</v>
      </c>
      <c r="O1568" s="2" t="str">
        <f t="shared" si="368"/>
        <v>Bachelor</v>
      </c>
      <c r="P1568" s="4">
        <v>8072</v>
      </c>
      <c r="Q1568" s="4">
        <f t="shared" si="369"/>
        <v>8072</v>
      </c>
      <c r="R1568" s="18">
        <f t="shared" si="370"/>
        <v>0.35854839426109358</v>
      </c>
      <c r="S1568" s="18" t="str">
        <f t="shared" si="371"/>
        <v>Conservative Borrower</v>
      </c>
      <c r="T1568" s="3">
        <v>48</v>
      </c>
      <c r="U1568" s="3">
        <f t="shared" si="372"/>
        <v>48</v>
      </c>
      <c r="V1568" s="5" t="s">
        <v>26</v>
      </c>
      <c r="W1568" s="5" t="s">
        <v>23</v>
      </c>
      <c r="X1568" s="4">
        <v>124</v>
      </c>
      <c r="Y1568" s="18">
        <v>1.8025498000000001E-2</v>
      </c>
      <c r="Z1568" s="5" t="s">
        <v>28</v>
      </c>
      <c r="AA1568" s="3">
        <v>26</v>
      </c>
      <c r="AB1568" s="4">
        <v>3815</v>
      </c>
      <c r="AC1568" s="4">
        <v>1876.083333</v>
      </c>
      <c r="AD1568" s="4" t="str">
        <f t="shared" si="373"/>
        <v>Low Income</v>
      </c>
      <c r="AE1568" s="4">
        <v>17289</v>
      </c>
      <c r="AF1568" s="18">
        <v>0.25227298599999998</v>
      </c>
      <c r="AG1568" s="3">
        <v>0</v>
      </c>
      <c r="AH1568" s="3">
        <v>55</v>
      </c>
      <c r="AI1568" s="2" t="str">
        <f t="shared" si="374"/>
        <v>High Risk</v>
      </c>
    </row>
    <row r="1569" spans="1:35" x14ac:dyDescent="0.25">
      <c r="A1569" s="6">
        <v>44668</v>
      </c>
      <c r="B1569" s="3">
        <v>46</v>
      </c>
      <c r="C1569" s="3" t="str">
        <f t="shared" si="360"/>
        <v>Senior</v>
      </c>
      <c r="D1569" s="4">
        <v>33458</v>
      </c>
      <c r="E1569" s="4">
        <f t="shared" si="361"/>
        <v>33458</v>
      </c>
      <c r="F1569" s="3">
        <v>593</v>
      </c>
      <c r="G1569" s="3">
        <f t="shared" si="362"/>
        <v>593</v>
      </c>
      <c r="H1569" s="3" t="str">
        <f t="shared" si="363"/>
        <v>Good</v>
      </c>
      <c r="I1569" s="5" t="s">
        <v>20</v>
      </c>
      <c r="J1569" s="2" t="str">
        <f t="shared" si="364"/>
        <v>Employed</v>
      </c>
      <c r="K1569" s="2" t="str">
        <f t="shared" si="365"/>
        <v>Employed</v>
      </c>
      <c r="L1569" s="2" t="str">
        <f t="shared" si="366"/>
        <v>Employed</v>
      </c>
      <c r="M1569" s="5" t="s">
        <v>29</v>
      </c>
      <c r="N1569" s="2" t="str">
        <f t="shared" si="367"/>
        <v>Bachelor</v>
      </c>
      <c r="O1569" s="2" t="str">
        <f t="shared" si="368"/>
        <v>Bachelor</v>
      </c>
      <c r="Q1569" s="4">
        <f t="shared" si="369"/>
        <v>25183.596306068601</v>
      </c>
      <c r="R1569" s="18">
        <f t="shared" si="370"/>
        <v>0.75269281804257882</v>
      </c>
      <c r="S1569" s="18" t="str">
        <f t="shared" si="371"/>
        <v>Moderate Borrower</v>
      </c>
      <c r="T1569" s="3">
        <v>96</v>
      </c>
      <c r="U1569" s="3">
        <f t="shared" si="372"/>
        <v>96</v>
      </c>
      <c r="V1569" s="5" t="s">
        <v>26</v>
      </c>
      <c r="W1569" s="5" t="s">
        <v>27</v>
      </c>
      <c r="X1569" s="4">
        <v>731</v>
      </c>
      <c r="Y1569" s="18">
        <v>0.43187274399999998</v>
      </c>
      <c r="Z1569" s="5" t="s">
        <v>28</v>
      </c>
      <c r="AA1569" s="3">
        <v>14</v>
      </c>
      <c r="AB1569" s="4">
        <v>1415</v>
      </c>
      <c r="AC1569" s="4">
        <v>2788.166667</v>
      </c>
      <c r="AD1569" s="4" t="str">
        <f t="shared" si="373"/>
        <v>Low Income</v>
      </c>
      <c r="AE1569" s="4">
        <v>109212</v>
      </c>
      <c r="AF1569" s="18">
        <v>0.24046734</v>
      </c>
      <c r="AG1569" s="3">
        <v>0</v>
      </c>
      <c r="AH1569" s="3">
        <v>59</v>
      </c>
      <c r="AI1569" s="2" t="str">
        <f t="shared" si="374"/>
        <v>High Risk</v>
      </c>
    </row>
    <row r="1570" spans="1:35" x14ac:dyDescent="0.25">
      <c r="A1570" s="6">
        <v>44669</v>
      </c>
      <c r="B1570" s="3">
        <v>21</v>
      </c>
      <c r="C1570" s="3" t="str">
        <f t="shared" si="360"/>
        <v>Young</v>
      </c>
      <c r="D1570" s="4">
        <v>35733</v>
      </c>
      <c r="E1570" s="4">
        <f t="shared" si="361"/>
        <v>35733</v>
      </c>
      <c r="F1570" s="3">
        <v>487</v>
      </c>
      <c r="G1570" s="3">
        <f t="shared" si="362"/>
        <v>487</v>
      </c>
      <c r="H1570" s="3" t="str">
        <f t="shared" si="363"/>
        <v>Fair</v>
      </c>
      <c r="I1570" s="5" t="s">
        <v>33</v>
      </c>
      <c r="J1570" s="2" t="str">
        <f t="shared" si="364"/>
        <v>Self-Employed</v>
      </c>
      <c r="K1570" s="2" t="str">
        <f t="shared" si="365"/>
        <v>Self-Employed</v>
      </c>
      <c r="L1570" s="2" t="str">
        <f t="shared" si="366"/>
        <v>Self-Employed</v>
      </c>
      <c r="M1570" s="5" t="s">
        <v>21</v>
      </c>
      <c r="N1570" s="2" t="str">
        <f t="shared" si="367"/>
        <v>Master</v>
      </c>
      <c r="O1570" s="2" t="str">
        <f t="shared" si="368"/>
        <v>Master</v>
      </c>
      <c r="P1570" s="4">
        <v>12140</v>
      </c>
      <c r="Q1570" s="4">
        <f t="shared" si="369"/>
        <v>12140</v>
      </c>
      <c r="R1570" s="18">
        <f t="shared" si="370"/>
        <v>0.33974197520499261</v>
      </c>
      <c r="S1570" s="18" t="str">
        <f t="shared" si="371"/>
        <v>Conservative Borrower</v>
      </c>
      <c r="T1570" s="3">
        <v>48</v>
      </c>
      <c r="U1570" s="3">
        <f t="shared" si="372"/>
        <v>48</v>
      </c>
      <c r="V1570" s="5" t="s">
        <v>35</v>
      </c>
      <c r="W1570" s="5" t="s">
        <v>27</v>
      </c>
      <c r="X1570" s="4">
        <v>539</v>
      </c>
      <c r="Y1570" s="18">
        <v>9.6433565999999998E-2</v>
      </c>
      <c r="Z1570" s="5" t="s">
        <v>24</v>
      </c>
      <c r="AA1570" s="3">
        <v>20</v>
      </c>
      <c r="AB1570" s="4">
        <v>4190</v>
      </c>
      <c r="AC1570" s="4">
        <v>2977.75</v>
      </c>
      <c r="AD1570" s="4" t="str">
        <f t="shared" si="373"/>
        <v>Low Income</v>
      </c>
      <c r="AE1570" s="4">
        <v>7817</v>
      </c>
      <c r="AF1570" s="18">
        <v>0.21091199999999999</v>
      </c>
      <c r="AG1570" s="3">
        <v>0</v>
      </c>
      <c r="AH1570" s="3">
        <v>54</v>
      </c>
      <c r="AI1570" s="2" t="str">
        <f t="shared" si="374"/>
        <v>Medium Risk</v>
      </c>
    </row>
    <row r="1571" spans="1:35" x14ac:dyDescent="0.25">
      <c r="A1571" s="6">
        <v>44670</v>
      </c>
      <c r="B1571" s="3">
        <v>33</v>
      </c>
      <c r="C1571" s="3" t="str">
        <f t="shared" si="360"/>
        <v>Mid</v>
      </c>
      <c r="D1571" s="4">
        <v>55408</v>
      </c>
      <c r="E1571" s="4">
        <f t="shared" si="361"/>
        <v>55408</v>
      </c>
      <c r="G1571" s="3">
        <f t="shared" si="362"/>
        <v>577.02515723270437</v>
      </c>
      <c r="H1571" s="3" t="str">
        <f t="shared" si="363"/>
        <v>Good</v>
      </c>
      <c r="I1571" s="5" t="s">
        <v>52</v>
      </c>
      <c r="J1571" s="2" t="str">
        <f t="shared" si="364"/>
        <v>EMPLOYED</v>
      </c>
      <c r="K1571" s="2" t="str">
        <f t="shared" si="365"/>
        <v>Employed</v>
      </c>
      <c r="L1571" s="2" t="str">
        <f t="shared" si="366"/>
        <v>Employed</v>
      </c>
      <c r="M1571" s="5" t="s">
        <v>32</v>
      </c>
      <c r="N1571" s="2" t="str">
        <f t="shared" si="367"/>
        <v>High School</v>
      </c>
      <c r="O1571" s="2" t="str">
        <f t="shared" si="368"/>
        <v>High School</v>
      </c>
      <c r="P1571" s="4">
        <v>29000</v>
      </c>
      <c r="Q1571" s="4">
        <f t="shared" si="369"/>
        <v>29000</v>
      </c>
      <c r="R1571" s="18">
        <f t="shared" si="370"/>
        <v>0.52339012416979502</v>
      </c>
      <c r="S1571" s="18" t="str">
        <f t="shared" si="371"/>
        <v>Moderate Borrower</v>
      </c>
      <c r="T1571" s="3">
        <v>72</v>
      </c>
      <c r="U1571" s="3">
        <f t="shared" si="372"/>
        <v>72</v>
      </c>
      <c r="V1571" s="5" t="s">
        <v>35</v>
      </c>
      <c r="W1571" s="5" t="s">
        <v>27</v>
      </c>
      <c r="X1571" s="4">
        <v>269</v>
      </c>
      <c r="Y1571" s="18">
        <v>0.281273995</v>
      </c>
      <c r="Z1571" s="5" t="s">
        <v>31</v>
      </c>
      <c r="AA1571" s="3">
        <v>26</v>
      </c>
      <c r="AB1571" s="4">
        <v>28541</v>
      </c>
      <c r="AC1571" s="4">
        <v>4617.3333329999996</v>
      </c>
      <c r="AD1571" s="4" t="str">
        <f t="shared" si="373"/>
        <v>Low Income</v>
      </c>
      <c r="AE1571" s="4">
        <v>84724</v>
      </c>
      <c r="AF1571" s="18">
        <v>0.29252062600000001</v>
      </c>
      <c r="AG1571" s="3">
        <v>0</v>
      </c>
      <c r="AH1571" s="3">
        <v>50</v>
      </c>
      <c r="AI1571" s="2" t="str">
        <f t="shared" si="374"/>
        <v>Medium Risk</v>
      </c>
    </row>
    <row r="1572" spans="1:35" x14ac:dyDescent="0.25">
      <c r="A1572" s="6">
        <v>44671</v>
      </c>
      <c r="B1572" s="3">
        <v>49</v>
      </c>
      <c r="C1572" s="3" t="str">
        <f t="shared" si="360"/>
        <v>Senior</v>
      </c>
      <c r="D1572" s="4">
        <v>21302</v>
      </c>
      <c r="E1572" s="4">
        <f t="shared" si="361"/>
        <v>21302</v>
      </c>
      <c r="F1572" s="3">
        <v>594</v>
      </c>
      <c r="G1572" s="3">
        <f t="shared" si="362"/>
        <v>594</v>
      </c>
      <c r="H1572" s="3" t="str">
        <f t="shared" si="363"/>
        <v>Good</v>
      </c>
      <c r="I1572" s="5" t="s">
        <v>45</v>
      </c>
      <c r="J1572" s="2" t="str">
        <f t="shared" si="364"/>
        <v>Unemployed</v>
      </c>
      <c r="K1572" s="2" t="str">
        <f t="shared" si="365"/>
        <v>Unemployed</v>
      </c>
      <c r="L1572" s="2" t="str">
        <f t="shared" si="366"/>
        <v>Unemployed</v>
      </c>
      <c r="M1572" s="5" t="s">
        <v>32</v>
      </c>
      <c r="N1572" s="2" t="str">
        <f t="shared" si="367"/>
        <v>High School</v>
      </c>
      <c r="O1572" s="2" t="str">
        <f t="shared" si="368"/>
        <v>High School</v>
      </c>
      <c r="P1572" s="4">
        <v>28519</v>
      </c>
      <c r="Q1572" s="4">
        <f t="shared" si="369"/>
        <v>28519</v>
      </c>
      <c r="R1572" s="18">
        <f t="shared" si="370"/>
        <v>1.3387944793916065</v>
      </c>
      <c r="S1572" s="18" t="str">
        <f t="shared" si="371"/>
        <v>Aggressive Borrower</v>
      </c>
      <c r="T1572" s="3">
        <v>36</v>
      </c>
      <c r="U1572" s="3">
        <f t="shared" si="372"/>
        <v>36</v>
      </c>
      <c r="V1572" s="5" t="s">
        <v>22</v>
      </c>
      <c r="W1572" s="5" t="s">
        <v>30</v>
      </c>
      <c r="X1572" s="4">
        <v>388</v>
      </c>
      <c r="Y1572" s="18">
        <v>0.15085775300000001</v>
      </c>
      <c r="Z1572" s="5" t="s">
        <v>28</v>
      </c>
      <c r="AA1572" s="3">
        <v>14</v>
      </c>
      <c r="AB1572" s="4">
        <v>2850</v>
      </c>
      <c r="AC1572" s="4">
        <v>1775.166667</v>
      </c>
      <c r="AD1572" s="4" t="str">
        <f t="shared" si="373"/>
        <v>Low Income</v>
      </c>
      <c r="AE1572" s="4">
        <v>75114</v>
      </c>
      <c r="AF1572" s="18">
        <v>0.230987994</v>
      </c>
      <c r="AG1572" s="3">
        <v>0</v>
      </c>
      <c r="AH1572" s="3">
        <v>54</v>
      </c>
      <c r="AI1572" s="2" t="str">
        <f t="shared" si="374"/>
        <v>Medium Risk</v>
      </c>
    </row>
    <row r="1573" spans="1:35" x14ac:dyDescent="0.25">
      <c r="A1573" s="6">
        <v>44672</v>
      </c>
      <c r="B1573" s="3">
        <v>24</v>
      </c>
      <c r="C1573" s="3" t="str">
        <f t="shared" si="360"/>
        <v>Young</v>
      </c>
      <c r="D1573" s="4">
        <v>44145</v>
      </c>
      <c r="E1573" s="4">
        <f t="shared" si="361"/>
        <v>44145</v>
      </c>
      <c r="F1573" s="3">
        <v>563</v>
      </c>
      <c r="G1573" s="3">
        <f t="shared" si="362"/>
        <v>563</v>
      </c>
      <c r="H1573" s="3" t="str">
        <f t="shared" si="363"/>
        <v>Good</v>
      </c>
      <c r="I1573" s="5" t="s">
        <v>20</v>
      </c>
      <c r="J1573" s="2" t="str">
        <f t="shared" si="364"/>
        <v>Employed</v>
      </c>
      <c r="K1573" s="2" t="str">
        <f t="shared" si="365"/>
        <v>Employed</v>
      </c>
      <c r="L1573" s="2" t="str">
        <f t="shared" si="366"/>
        <v>Employed</v>
      </c>
      <c r="M1573" s="5" t="s">
        <v>21</v>
      </c>
      <c r="N1573" s="2" t="str">
        <f t="shared" si="367"/>
        <v>Master</v>
      </c>
      <c r="O1573" s="2" t="str">
        <f t="shared" si="368"/>
        <v>Master</v>
      </c>
      <c r="P1573" s="4">
        <v>25922</v>
      </c>
      <c r="Q1573" s="4">
        <f t="shared" si="369"/>
        <v>25922</v>
      </c>
      <c r="R1573" s="18">
        <f t="shared" si="370"/>
        <v>0.5872012685468343</v>
      </c>
      <c r="S1573" s="18" t="str">
        <f t="shared" si="371"/>
        <v>Moderate Borrower</v>
      </c>
      <c r="T1573" s="3">
        <v>96</v>
      </c>
      <c r="U1573" s="3">
        <f t="shared" si="372"/>
        <v>96</v>
      </c>
      <c r="V1573" s="5" t="s">
        <v>22</v>
      </c>
      <c r="W1573" s="5" t="s">
        <v>23</v>
      </c>
      <c r="X1573" s="4">
        <v>598</v>
      </c>
      <c r="Y1573" s="18">
        <v>0.37722603700000001</v>
      </c>
      <c r="Z1573" s="5" t="s">
        <v>28</v>
      </c>
      <c r="AA1573" s="3">
        <v>22</v>
      </c>
      <c r="AB1573" s="4">
        <v>5944</v>
      </c>
      <c r="AC1573" s="4">
        <v>3678.75</v>
      </c>
      <c r="AD1573" s="4" t="str">
        <f t="shared" si="373"/>
        <v>Low Income</v>
      </c>
      <c r="AE1573" s="4">
        <v>8228</v>
      </c>
      <c r="AF1573" s="18">
        <v>0.31283393199999998</v>
      </c>
      <c r="AG1573" s="3">
        <v>0</v>
      </c>
      <c r="AH1573" s="3">
        <v>55</v>
      </c>
      <c r="AI1573" s="2" t="str">
        <f t="shared" si="374"/>
        <v>High Risk</v>
      </c>
    </row>
    <row r="1574" spans="1:35" x14ac:dyDescent="0.25">
      <c r="A1574" s="6">
        <v>44673</v>
      </c>
      <c r="B1574" s="3">
        <v>43</v>
      </c>
      <c r="C1574" s="3" t="str">
        <f t="shared" si="360"/>
        <v>Senior</v>
      </c>
      <c r="D1574" s="4">
        <v>55821</v>
      </c>
      <c r="E1574" s="4">
        <f t="shared" si="361"/>
        <v>55821</v>
      </c>
      <c r="F1574" s="3">
        <v>596</v>
      </c>
      <c r="G1574" s="3">
        <f t="shared" si="362"/>
        <v>596</v>
      </c>
      <c r="H1574" s="3" t="str">
        <f t="shared" si="363"/>
        <v>Good</v>
      </c>
      <c r="I1574" s="5" t="s">
        <v>20</v>
      </c>
      <c r="J1574" s="2" t="str">
        <f t="shared" si="364"/>
        <v>Employed</v>
      </c>
      <c r="K1574" s="2" t="str">
        <f t="shared" si="365"/>
        <v>Employed</v>
      </c>
      <c r="L1574" s="2" t="str">
        <f t="shared" si="366"/>
        <v>Employed</v>
      </c>
      <c r="M1574" s="5" t="s">
        <v>21</v>
      </c>
      <c r="N1574" s="2" t="str">
        <f t="shared" si="367"/>
        <v>Master</v>
      </c>
      <c r="O1574" s="2" t="str">
        <f t="shared" si="368"/>
        <v>Master</v>
      </c>
      <c r="P1574" s="4">
        <v>33557</v>
      </c>
      <c r="Q1574" s="4">
        <f t="shared" si="369"/>
        <v>33557</v>
      </c>
      <c r="R1574" s="18">
        <f t="shared" si="370"/>
        <v>0.60115368768026367</v>
      </c>
      <c r="S1574" s="18" t="str">
        <f t="shared" si="371"/>
        <v>Moderate Borrower</v>
      </c>
      <c r="T1574" s="3">
        <v>48</v>
      </c>
      <c r="U1574" s="3">
        <f t="shared" si="372"/>
        <v>48</v>
      </c>
      <c r="V1574" s="5" t="s">
        <v>22</v>
      </c>
      <c r="W1574" s="5" t="s">
        <v>27</v>
      </c>
      <c r="X1574" s="4">
        <v>438</v>
      </c>
      <c r="Y1574" s="18">
        <v>0.252133363</v>
      </c>
      <c r="Z1574" s="5" t="s">
        <v>31</v>
      </c>
      <c r="AA1574" s="3">
        <v>20</v>
      </c>
      <c r="AB1574" s="4">
        <v>2914</v>
      </c>
      <c r="AC1574" s="4">
        <v>4651.75</v>
      </c>
      <c r="AD1574" s="4" t="str">
        <f t="shared" si="373"/>
        <v>Low Income</v>
      </c>
      <c r="AE1574" s="4">
        <v>3196</v>
      </c>
      <c r="AF1574" s="18">
        <v>0.24200841000000001</v>
      </c>
      <c r="AG1574" s="3">
        <v>0</v>
      </c>
      <c r="AH1574" s="3">
        <v>53</v>
      </c>
      <c r="AI1574" s="2" t="str">
        <f t="shared" si="374"/>
        <v>Medium Risk</v>
      </c>
    </row>
    <row r="1575" spans="1:35" x14ac:dyDescent="0.25">
      <c r="A1575" s="6">
        <v>44674</v>
      </c>
      <c r="B1575" s="3">
        <v>23</v>
      </c>
      <c r="C1575" s="3" t="str">
        <f t="shared" si="360"/>
        <v>Young</v>
      </c>
      <c r="D1575" s="4">
        <v>23368</v>
      </c>
      <c r="E1575" s="4">
        <f t="shared" si="361"/>
        <v>23368</v>
      </c>
      <c r="F1575" s="3">
        <v>591</v>
      </c>
      <c r="G1575" s="3">
        <f t="shared" si="362"/>
        <v>591</v>
      </c>
      <c r="H1575" s="3" t="str">
        <f t="shared" si="363"/>
        <v>Good</v>
      </c>
      <c r="I1575" s="5" t="s">
        <v>20</v>
      </c>
      <c r="J1575" s="2" t="str">
        <f t="shared" si="364"/>
        <v>Employed</v>
      </c>
      <c r="K1575" s="2" t="str">
        <f t="shared" si="365"/>
        <v>Employed</v>
      </c>
      <c r="L1575" s="2" t="str">
        <f t="shared" si="366"/>
        <v>Employed</v>
      </c>
      <c r="M1575" s="5" t="s">
        <v>25</v>
      </c>
      <c r="N1575" s="2" t="str">
        <f t="shared" si="367"/>
        <v>Associate</v>
      </c>
      <c r="O1575" s="2" t="str">
        <f t="shared" si="368"/>
        <v>Associate</v>
      </c>
      <c r="P1575" s="4">
        <v>14988</v>
      </c>
      <c r="Q1575" s="4">
        <f t="shared" si="369"/>
        <v>14988</v>
      </c>
      <c r="R1575" s="18">
        <f t="shared" si="370"/>
        <v>0.64138993495378294</v>
      </c>
      <c r="S1575" s="18" t="str">
        <f t="shared" si="371"/>
        <v>Moderate Borrower</v>
      </c>
      <c r="T1575" s="3">
        <v>48</v>
      </c>
      <c r="U1575" s="3">
        <f t="shared" si="372"/>
        <v>48</v>
      </c>
      <c r="V1575" s="5" t="s">
        <v>35</v>
      </c>
      <c r="W1575" s="5" t="s">
        <v>27</v>
      </c>
      <c r="X1575" s="4">
        <v>1109</v>
      </c>
      <c r="Y1575" s="18">
        <v>0.16619234399999999</v>
      </c>
      <c r="Z1575" s="5" t="s">
        <v>28</v>
      </c>
      <c r="AA1575" s="3">
        <v>32</v>
      </c>
      <c r="AB1575" s="4">
        <v>2478</v>
      </c>
      <c r="AC1575" s="4">
        <v>1947.333333</v>
      </c>
      <c r="AD1575" s="4" t="str">
        <f t="shared" si="373"/>
        <v>Low Income</v>
      </c>
      <c r="AE1575" s="4">
        <v>7258</v>
      </c>
      <c r="AF1575" s="18">
        <v>0.1715904</v>
      </c>
      <c r="AG1575" s="3">
        <v>0</v>
      </c>
      <c r="AH1575" s="3">
        <v>51</v>
      </c>
      <c r="AI1575" s="2" t="str">
        <f t="shared" si="374"/>
        <v>Medium Risk</v>
      </c>
    </row>
    <row r="1576" spans="1:35" x14ac:dyDescent="0.25">
      <c r="A1576" s="6">
        <v>44675</v>
      </c>
      <c r="B1576" s="3">
        <v>45</v>
      </c>
      <c r="C1576" s="3" t="str">
        <f t="shared" si="360"/>
        <v>Senior</v>
      </c>
      <c r="D1576" s="4">
        <v>30625</v>
      </c>
      <c r="E1576" s="4">
        <f t="shared" si="361"/>
        <v>30625</v>
      </c>
      <c r="F1576" s="3">
        <v>600</v>
      </c>
      <c r="G1576" s="3">
        <f t="shared" si="362"/>
        <v>600</v>
      </c>
      <c r="H1576" s="3" t="str">
        <f t="shared" si="363"/>
        <v>Good</v>
      </c>
      <c r="I1576" s="5" t="s">
        <v>20</v>
      </c>
      <c r="J1576" s="2" t="str">
        <f t="shared" si="364"/>
        <v>Employed</v>
      </c>
      <c r="K1576" s="2" t="str">
        <f t="shared" si="365"/>
        <v>Employed</v>
      </c>
      <c r="L1576" s="2" t="str">
        <f t="shared" si="366"/>
        <v>Employed</v>
      </c>
      <c r="M1576" s="5" t="s">
        <v>32</v>
      </c>
      <c r="N1576" s="2" t="str">
        <f t="shared" si="367"/>
        <v>High School</v>
      </c>
      <c r="O1576" s="2" t="str">
        <f t="shared" si="368"/>
        <v>High School</v>
      </c>
      <c r="P1576" s="4">
        <v>17518</v>
      </c>
      <c r="Q1576" s="4">
        <f t="shared" si="369"/>
        <v>17518</v>
      </c>
      <c r="R1576" s="18">
        <f t="shared" si="370"/>
        <v>0.5720163265306123</v>
      </c>
      <c r="S1576" s="18" t="str">
        <f t="shared" si="371"/>
        <v>Moderate Borrower</v>
      </c>
      <c r="T1576" s="3">
        <v>48</v>
      </c>
      <c r="U1576" s="3">
        <f t="shared" si="372"/>
        <v>48</v>
      </c>
      <c r="V1576" s="5" t="s">
        <v>35</v>
      </c>
      <c r="W1576" s="5" t="s">
        <v>30</v>
      </c>
      <c r="X1576" s="4">
        <v>290</v>
      </c>
      <c r="Y1576" s="18">
        <v>0.21742114900000001</v>
      </c>
      <c r="Z1576" s="5" t="s">
        <v>24</v>
      </c>
      <c r="AA1576" s="3">
        <v>29</v>
      </c>
      <c r="AB1576" s="4">
        <v>2324</v>
      </c>
      <c r="AC1576" s="4">
        <v>2552.083333</v>
      </c>
      <c r="AD1576" s="4" t="str">
        <f t="shared" si="373"/>
        <v>Low Income</v>
      </c>
      <c r="AE1576" s="4">
        <v>75243</v>
      </c>
      <c r="AF1576" s="18">
        <v>0.25015663399999999</v>
      </c>
      <c r="AG1576" s="3">
        <v>0</v>
      </c>
      <c r="AH1576" s="3">
        <v>47</v>
      </c>
      <c r="AI1576" s="2" t="str">
        <f t="shared" si="374"/>
        <v>Medium Risk</v>
      </c>
    </row>
    <row r="1577" spans="1:35" x14ac:dyDescent="0.25">
      <c r="A1577" s="6">
        <v>44676</v>
      </c>
      <c r="B1577" s="3">
        <v>39</v>
      </c>
      <c r="C1577" s="3" t="str">
        <f t="shared" si="360"/>
        <v>Mid</v>
      </c>
      <c r="D1577" s="4">
        <v>68546</v>
      </c>
      <c r="E1577" s="4">
        <f t="shared" si="361"/>
        <v>68546</v>
      </c>
      <c r="F1577" s="3">
        <v>576</v>
      </c>
      <c r="G1577" s="3">
        <f t="shared" si="362"/>
        <v>576</v>
      </c>
      <c r="H1577" s="3" t="str">
        <f t="shared" si="363"/>
        <v>Good</v>
      </c>
      <c r="I1577" s="5" t="s">
        <v>20</v>
      </c>
      <c r="J1577" s="2" t="str">
        <f t="shared" si="364"/>
        <v>Employed</v>
      </c>
      <c r="K1577" s="2" t="str">
        <f t="shared" si="365"/>
        <v>Employed</v>
      </c>
      <c r="L1577" s="2" t="str">
        <f t="shared" si="366"/>
        <v>Employed</v>
      </c>
      <c r="M1577" s="5" t="s">
        <v>25</v>
      </c>
      <c r="N1577" s="2" t="str">
        <f t="shared" si="367"/>
        <v>Associate</v>
      </c>
      <c r="O1577" s="2" t="str">
        <f t="shared" si="368"/>
        <v>Associate</v>
      </c>
      <c r="P1577" s="4">
        <v>5773</v>
      </c>
      <c r="Q1577" s="4">
        <f t="shared" si="369"/>
        <v>5773</v>
      </c>
      <c r="R1577" s="18">
        <f t="shared" si="370"/>
        <v>8.4220815218977035E-2</v>
      </c>
      <c r="S1577" s="18" t="str">
        <f t="shared" si="371"/>
        <v>Conservative Borrower</v>
      </c>
      <c r="T1577" s="3">
        <v>120</v>
      </c>
      <c r="U1577" s="3">
        <f t="shared" si="372"/>
        <v>120</v>
      </c>
      <c r="V1577" s="5" t="s">
        <v>44</v>
      </c>
      <c r="W1577" s="5" t="s">
        <v>27</v>
      </c>
      <c r="X1577" s="4">
        <v>359</v>
      </c>
      <c r="Y1577" s="18">
        <v>5.7399822000000003E-2</v>
      </c>
      <c r="Z1577" s="5" t="s">
        <v>34</v>
      </c>
      <c r="AA1577" s="3">
        <v>18</v>
      </c>
      <c r="AB1577" s="4">
        <v>23759</v>
      </c>
      <c r="AC1577" s="4">
        <v>5712.1666670000004</v>
      </c>
      <c r="AD1577" s="4" t="str">
        <f t="shared" si="373"/>
        <v>Medium Income</v>
      </c>
      <c r="AE1577" s="4">
        <v>12565</v>
      </c>
      <c r="AF1577" s="18">
        <v>0.24115509399999999</v>
      </c>
      <c r="AG1577" s="3">
        <v>1</v>
      </c>
      <c r="AH1577" s="3">
        <v>40.799999999999997</v>
      </c>
      <c r="AI1577" s="2" t="str">
        <f t="shared" si="374"/>
        <v>Medium Risk</v>
      </c>
    </row>
    <row r="1578" spans="1:35" x14ac:dyDescent="0.25">
      <c r="A1578" s="6">
        <v>44677</v>
      </c>
      <c r="B1578" s="3">
        <v>20</v>
      </c>
      <c r="C1578" s="3" t="str">
        <f t="shared" si="360"/>
        <v>Young</v>
      </c>
      <c r="D1578" s="4">
        <v>36101</v>
      </c>
      <c r="E1578" s="4">
        <f t="shared" si="361"/>
        <v>36101</v>
      </c>
      <c r="F1578" s="3">
        <v>465</v>
      </c>
      <c r="G1578" s="3">
        <f t="shared" si="362"/>
        <v>465</v>
      </c>
      <c r="H1578" s="3" t="str">
        <f t="shared" si="363"/>
        <v>Fair</v>
      </c>
      <c r="I1578" s="5" t="s">
        <v>20</v>
      </c>
      <c r="J1578" s="2" t="str">
        <f t="shared" si="364"/>
        <v>Employed</v>
      </c>
      <c r="K1578" s="2" t="str">
        <f t="shared" si="365"/>
        <v>Employed</v>
      </c>
      <c r="L1578" s="2" t="str">
        <f t="shared" si="366"/>
        <v>Employed</v>
      </c>
      <c r="M1578" s="5" t="s">
        <v>29</v>
      </c>
      <c r="N1578" s="2" t="str">
        <f t="shared" si="367"/>
        <v>Bachelor</v>
      </c>
      <c r="O1578" s="2" t="str">
        <f t="shared" si="368"/>
        <v>Bachelor</v>
      </c>
      <c r="P1578" s="4">
        <v>27390</v>
      </c>
      <c r="Q1578" s="4">
        <f t="shared" si="369"/>
        <v>27390</v>
      </c>
      <c r="R1578" s="18">
        <f t="shared" si="370"/>
        <v>0.75870474502091356</v>
      </c>
      <c r="S1578" s="18" t="str">
        <f t="shared" si="371"/>
        <v>Moderate Borrower</v>
      </c>
      <c r="T1578" s="3">
        <v>24</v>
      </c>
      <c r="U1578" s="3">
        <f t="shared" si="372"/>
        <v>24</v>
      </c>
      <c r="V1578" s="5" t="s">
        <v>26</v>
      </c>
      <c r="W1578" s="5" t="s">
        <v>23</v>
      </c>
      <c r="X1578" s="4">
        <v>324</v>
      </c>
      <c r="Y1578" s="18">
        <v>0.22227602399999999</v>
      </c>
      <c r="Z1578" s="5" t="s">
        <v>34</v>
      </c>
      <c r="AA1578" s="3">
        <v>21</v>
      </c>
      <c r="AB1578" s="4">
        <v>17587</v>
      </c>
      <c r="AC1578" s="4">
        <v>3008.416667</v>
      </c>
      <c r="AD1578" s="4" t="str">
        <f t="shared" si="373"/>
        <v>Low Income</v>
      </c>
      <c r="AE1578" s="4">
        <v>9330</v>
      </c>
      <c r="AF1578" s="18">
        <v>0.25537313699999997</v>
      </c>
      <c r="AG1578" s="3">
        <v>0</v>
      </c>
      <c r="AH1578" s="3">
        <v>54</v>
      </c>
      <c r="AI1578" s="2" t="str">
        <f t="shared" si="374"/>
        <v>Medium Risk</v>
      </c>
    </row>
    <row r="1579" spans="1:35" x14ac:dyDescent="0.25">
      <c r="A1579" s="6">
        <v>44678</v>
      </c>
      <c r="B1579" s="3">
        <v>53</v>
      </c>
      <c r="C1579" s="3" t="str">
        <f t="shared" si="360"/>
        <v>Senior</v>
      </c>
      <c r="D1579" s="4">
        <v>53975</v>
      </c>
      <c r="E1579" s="4">
        <f t="shared" si="361"/>
        <v>53975</v>
      </c>
      <c r="F1579" s="3">
        <v>671</v>
      </c>
      <c r="G1579" s="3">
        <f t="shared" si="362"/>
        <v>671</v>
      </c>
      <c r="H1579" s="3" t="str">
        <f t="shared" si="363"/>
        <v>Excellent</v>
      </c>
      <c r="I1579" s="5" t="s">
        <v>20</v>
      </c>
      <c r="J1579" s="2" t="str">
        <f t="shared" si="364"/>
        <v>Employed</v>
      </c>
      <c r="K1579" s="2" t="str">
        <f t="shared" si="365"/>
        <v>Employed</v>
      </c>
      <c r="L1579" s="2" t="str">
        <f t="shared" si="366"/>
        <v>Employed</v>
      </c>
      <c r="M1579" s="5" t="s">
        <v>21</v>
      </c>
      <c r="N1579" s="2" t="str">
        <f t="shared" si="367"/>
        <v>Master</v>
      </c>
      <c r="O1579" s="2" t="str">
        <f t="shared" si="368"/>
        <v>Master</v>
      </c>
      <c r="P1579" s="4">
        <v>25225</v>
      </c>
      <c r="Q1579" s="4">
        <f t="shared" si="369"/>
        <v>25225</v>
      </c>
      <c r="R1579" s="18">
        <f t="shared" si="370"/>
        <v>0.46734599351551642</v>
      </c>
      <c r="S1579" s="18" t="str">
        <f t="shared" si="371"/>
        <v>Conservative Borrower</v>
      </c>
      <c r="T1579" s="3">
        <v>48</v>
      </c>
      <c r="U1579" s="3">
        <f t="shared" si="372"/>
        <v>48</v>
      </c>
      <c r="V1579" s="5" t="s">
        <v>26</v>
      </c>
      <c r="W1579" s="5" t="s">
        <v>30</v>
      </c>
      <c r="X1579" s="4">
        <v>580</v>
      </c>
      <c r="Y1579" s="18">
        <v>0.246219618</v>
      </c>
      <c r="Z1579" s="5" t="s">
        <v>24</v>
      </c>
      <c r="AA1579" s="3">
        <v>21</v>
      </c>
      <c r="AB1579" s="4">
        <v>1275</v>
      </c>
      <c r="AC1579" s="4">
        <v>4497.9166670000004</v>
      </c>
      <c r="AD1579" s="4" t="str">
        <f t="shared" si="373"/>
        <v>Low Income</v>
      </c>
      <c r="AE1579" s="4">
        <v>91393</v>
      </c>
      <c r="AF1579" s="18">
        <v>0.192216423</v>
      </c>
      <c r="AG1579" s="3">
        <v>0</v>
      </c>
      <c r="AH1579" s="3">
        <v>43</v>
      </c>
      <c r="AI1579" s="2" t="str">
        <f t="shared" si="374"/>
        <v>Medium Risk</v>
      </c>
    </row>
    <row r="1580" spans="1:35" x14ac:dyDescent="0.25">
      <c r="A1580" s="6">
        <v>44679</v>
      </c>
      <c r="B1580" s="3">
        <v>31</v>
      </c>
      <c r="C1580" s="3" t="str">
        <f t="shared" si="360"/>
        <v>Mid</v>
      </c>
      <c r="D1580" s="4">
        <v>78580</v>
      </c>
      <c r="E1580" s="4">
        <f t="shared" si="361"/>
        <v>78580</v>
      </c>
      <c r="F1580" s="3">
        <v>597</v>
      </c>
      <c r="G1580" s="3">
        <f t="shared" si="362"/>
        <v>597</v>
      </c>
      <c r="H1580" s="3" t="str">
        <f t="shared" si="363"/>
        <v>Good</v>
      </c>
      <c r="I1580" s="5" t="s">
        <v>45</v>
      </c>
      <c r="J1580" s="2" t="str">
        <f t="shared" si="364"/>
        <v>Unemployed</v>
      </c>
      <c r="K1580" s="2" t="str">
        <f t="shared" si="365"/>
        <v>Unemployed</v>
      </c>
      <c r="L1580" s="2" t="str">
        <f t="shared" si="366"/>
        <v>Unemployed</v>
      </c>
      <c r="M1580" s="5" t="s">
        <v>29</v>
      </c>
      <c r="N1580" s="2" t="str">
        <f t="shared" si="367"/>
        <v>Bachelor</v>
      </c>
      <c r="O1580" s="2" t="str">
        <f t="shared" si="368"/>
        <v>Bachelor</v>
      </c>
      <c r="P1580" s="4">
        <v>16496</v>
      </c>
      <c r="Q1580" s="4">
        <f t="shared" si="369"/>
        <v>16496</v>
      </c>
      <c r="R1580" s="18">
        <f t="shared" si="370"/>
        <v>0.20992618987019598</v>
      </c>
      <c r="S1580" s="18" t="str">
        <f t="shared" si="371"/>
        <v>Conservative Borrower</v>
      </c>
      <c r="T1580" s="3">
        <v>48</v>
      </c>
      <c r="U1580" s="3">
        <f t="shared" si="372"/>
        <v>48</v>
      </c>
      <c r="V1580" s="5" t="s">
        <v>22</v>
      </c>
      <c r="W1580" s="5" t="s">
        <v>23</v>
      </c>
      <c r="X1580" s="4">
        <v>239</v>
      </c>
      <c r="Y1580" s="18">
        <v>0.444634902</v>
      </c>
      <c r="Z1580" s="5" t="s">
        <v>31</v>
      </c>
      <c r="AA1580" s="3">
        <v>27</v>
      </c>
      <c r="AB1580" s="4">
        <v>5830</v>
      </c>
      <c r="AC1580" s="4">
        <v>6548.3333329999996</v>
      </c>
      <c r="AD1580" s="4" t="str">
        <f t="shared" si="373"/>
        <v>Medium Income</v>
      </c>
      <c r="AE1580" s="4">
        <v>20657</v>
      </c>
      <c r="AF1580" s="18">
        <v>0.21194226799999999</v>
      </c>
      <c r="AG1580" s="3">
        <v>1</v>
      </c>
      <c r="AH1580" s="3">
        <v>47.2</v>
      </c>
      <c r="AI1580" s="2" t="str">
        <f t="shared" si="374"/>
        <v>Medium Risk</v>
      </c>
    </row>
    <row r="1581" spans="1:35" x14ac:dyDescent="0.25">
      <c r="A1581" s="6">
        <v>44680</v>
      </c>
      <c r="B1581" s="3">
        <v>30</v>
      </c>
      <c r="C1581" s="3" t="str">
        <f t="shared" si="360"/>
        <v>Mid</v>
      </c>
      <c r="D1581" s="4">
        <v>40751</v>
      </c>
      <c r="E1581" s="4">
        <f t="shared" si="361"/>
        <v>40751</v>
      </c>
      <c r="F1581" s="3">
        <v>584</v>
      </c>
      <c r="G1581" s="3">
        <f t="shared" si="362"/>
        <v>584</v>
      </c>
      <c r="H1581" s="3" t="str">
        <f t="shared" si="363"/>
        <v>Good</v>
      </c>
      <c r="I1581" s="5" t="s">
        <v>20</v>
      </c>
      <c r="J1581" s="2" t="str">
        <f t="shared" si="364"/>
        <v>Employed</v>
      </c>
      <c r="K1581" s="2" t="str">
        <f t="shared" si="365"/>
        <v>Employed</v>
      </c>
      <c r="L1581" s="2" t="str">
        <f t="shared" si="366"/>
        <v>Employed</v>
      </c>
      <c r="M1581" s="5" t="s">
        <v>32</v>
      </c>
      <c r="N1581" s="2" t="str">
        <f t="shared" si="367"/>
        <v>High School</v>
      </c>
      <c r="O1581" s="2" t="str">
        <f t="shared" si="368"/>
        <v>High School</v>
      </c>
      <c r="P1581" s="4">
        <v>9688</v>
      </c>
      <c r="Q1581" s="4">
        <f t="shared" si="369"/>
        <v>9688</v>
      </c>
      <c r="R1581" s="18">
        <f t="shared" si="370"/>
        <v>0.23773649726387083</v>
      </c>
      <c r="S1581" s="18" t="str">
        <f t="shared" si="371"/>
        <v>Conservative Borrower</v>
      </c>
      <c r="T1581" s="3">
        <v>72</v>
      </c>
      <c r="U1581" s="3">
        <f t="shared" si="372"/>
        <v>72</v>
      </c>
      <c r="V1581" s="5" t="s">
        <v>22</v>
      </c>
      <c r="W1581" s="5" t="s">
        <v>34</v>
      </c>
      <c r="X1581" s="4">
        <v>506</v>
      </c>
      <c r="Y1581" s="18">
        <v>0.41474877199999999</v>
      </c>
      <c r="Z1581" s="5" t="s">
        <v>28</v>
      </c>
      <c r="AA1581" s="3">
        <v>33</v>
      </c>
      <c r="AB1581" s="4">
        <v>3574</v>
      </c>
      <c r="AC1581" s="4">
        <v>3395.916667</v>
      </c>
      <c r="AD1581" s="4" t="str">
        <f t="shared" si="373"/>
        <v>Low Income</v>
      </c>
      <c r="AE1581" s="4">
        <v>47921</v>
      </c>
      <c r="AF1581" s="18">
        <v>0.21865511800000001</v>
      </c>
      <c r="AG1581" s="3">
        <v>0</v>
      </c>
      <c r="AH1581" s="3">
        <v>56</v>
      </c>
      <c r="AI1581" s="2" t="str">
        <f t="shared" si="374"/>
        <v>High Risk</v>
      </c>
    </row>
    <row r="1582" spans="1:35" x14ac:dyDescent="0.25">
      <c r="A1582" s="6">
        <v>44681</v>
      </c>
      <c r="B1582" s="3">
        <v>42</v>
      </c>
      <c r="C1582" s="3" t="str">
        <f t="shared" si="360"/>
        <v>Senior</v>
      </c>
      <c r="D1582" s="4">
        <v>122818</v>
      </c>
      <c r="E1582" s="4">
        <f t="shared" si="361"/>
        <v>122818</v>
      </c>
      <c r="F1582" s="3">
        <v>494</v>
      </c>
      <c r="G1582" s="3">
        <f t="shared" si="362"/>
        <v>494</v>
      </c>
      <c r="H1582" s="3" t="str">
        <f t="shared" si="363"/>
        <v>Fair</v>
      </c>
      <c r="I1582" s="5" t="s">
        <v>20</v>
      </c>
      <c r="J1582" s="2" t="str">
        <f t="shared" si="364"/>
        <v>Employed</v>
      </c>
      <c r="K1582" s="2" t="str">
        <f t="shared" si="365"/>
        <v>Employed</v>
      </c>
      <c r="L1582" s="2" t="str">
        <f t="shared" si="366"/>
        <v>Employed</v>
      </c>
      <c r="M1582" s="5" t="s">
        <v>29</v>
      </c>
      <c r="N1582" s="2" t="str">
        <f t="shared" si="367"/>
        <v>Bachelor</v>
      </c>
      <c r="O1582" s="2" t="str">
        <f t="shared" si="368"/>
        <v>Bachelor</v>
      </c>
      <c r="P1582" s="4">
        <v>11144</v>
      </c>
      <c r="Q1582" s="4">
        <f t="shared" si="369"/>
        <v>11144</v>
      </c>
      <c r="R1582" s="18">
        <f t="shared" si="370"/>
        <v>9.0735885619371751E-2</v>
      </c>
      <c r="S1582" s="18" t="str">
        <f t="shared" si="371"/>
        <v>Conservative Borrower</v>
      </c>
      <c r="T1582" s="3">
        <v>36</v>
      </c>
      <c r="U1582" s="3">
        <f t="shared" si="372"/>
        <v>36</v>
      </c>
      <c r="V1582" s="5" t="s">
        <v>26</v>
      </c>
      <c r="W1582" s="5" t="s">
        <v>23</v>
      </c>
      <c r="X1582" s="4">
        <v>451</v>
      </c>
      <c r="Y1582" s="18">
        <v>0.27219322699999998</v>
      </c>
      <c r="Z1582" s="5" t="s">
        <v>28</v>
      </c>
      <c r="AA1582" s="3">
        <v>24</v>
      </c>
      <c r="AB1582" s="4">
        <v>2124</v>
      </c>
      <c r="AC1582" s="4">
        <v>10234.833329999999</v>
      </c>
      <c r="AD1582" s="4" t="str">
        <f t="shared" si="373"/>
        <v>Medium Income</v>
      </c>
      <c r="AE1582" s="4">
        <v>95730</v>
      </c>
      <c r="AF1582" s="18">
        <v>0.239791632</v>
      </c>
      <c r="AG1582" s="3">
        <v>1</v>
      </c>
      <c r="AH1582" s="3">
        <v>41.6</v>
      </c>
      <c r="AI1582" s="2" t="str">
        <f t="shared" si="374"/>
        <v>Medium Risk</v>
      </c>
    </row>
    <row r="1583" spans="1:35" x14ac:dyDescent="0.25">
      <c r="A1583" s="6">
        <v>44682</v>
      </c>
      <c r="B1583" s="3">
        <v>53</v>
      </c>
      <c r="C1583" s="3" t="str">
        <f t="shared" si="360"/>
        <v>Senior</v>
      </c>
      <c r="D1583" s="4">
        <v>18038</v>
      </c>
      <c r="E1583" s="4">
        <f t="shared" si="361"/>
        <v>18038</v>
      </c>
      <c r="G1583" s="3">
        <f t="shared" si="362"/>
        <v>576.96694214876038</v>
      </c>
      <c r="H1583" s="3" t="str">
        <f t="shared" si="363"/>
        <v>Good</v>
      </c>
      <c r="I1583" s="5" t="s">
        <v>20</v>
      </c>
      <c r="J1583" s="2" t="str">
        <f t="shared" si="364"/>
        <v>Employed</v>
      </c>
      <c r="K1583" s="2" t="str">
        <f t="shared" si="365"/>
        <v>Employed</v>
      </c>
      <c r="L1583" s="2" t="str">
        <f t="shared" si="366"/>
        <v>Employed</v>
      </c>
      <c r="M1583" s="5" t="s">
        <v>32</v>
      </c>
      <c r="N1583" s="2" t="str">
        <f t="shared" si="367"/>
        <v>High School</v>
      </c>
      <c r="O1583" s="2" t="str">
        <f t="shared" si="368"/>
        <v>High School</v>
      </c>
      <c r="P1583" s="4">
        <v>12417</v>
      </c>
      <c r="Q1583" s="4">
        <f t="shared" si="369"/>
        <v>12417</v>
      </c>
      <c r="R1583" s="18">
        <f t="shared" si="370"/>
        <v>0.6883800864840891</v>
      </c>
      <c r="S1583" s="18" t="str">
        <f t="shared" si="371"/>
        <v>Moderate Borrower</v>
      </c>
      <c r="T1583" s="3">
        <v>36</v>
      </c>
      <c r="U1583" s="3">
        <f t="shared" si="372"/>
        <v>36</v>
      </c>
      <c r="V1583" s="5" t="s">
        <v>26</v>
      </c>
      <c r="W1583" s="5" t="s">
        <v>27</v>
      </c>
      <c r="X1583" s="4">
        <v>257</v>
      </c>
      <c r="Y1583" s="18">
        <v>0.32621244599999999</v>
      </c>
      <c r="Z1583" s="5" t="s">
        <v>28</v>
      </c>
      <c r="AA1583" s="3">
        <v>29</v>
      </c>
      <c r="AB1583" s="4">
        <v>773</v>
      </c>
      <c r="AC1583" s="4">
        <v>1503.166667</v>
      </c>
      <c r="AD1583" s="4" t="str">
        <f t="shared" si="373"/>
        <v>Low Income</v>
      </c>
      <c r="AE1583" s="4">
        <v>16976</v>
      </c>
      <c r="AF1583" s="18">
        <v>0.153068654</v>
      </c>
      <c r="AG1583" s="3">
        <v>0</v>
      </c>
      <c r="AH1583" s="3">
        <v>58</v>
      </c>
      <c r="AI1583" s="2" t="str">
        <f t="shared" si="374"/>
        <v>High Risk</v>
      </c>
    </row>
    <row r="1584" spans="1:35" x14ac:dyDescent="0.25">
      <c r="A1584" s="6">
        <v>44683</v>
      </c>
      <c r="B1584" s="3">
        <v>27</v>
      </c>
      <c r="C1584" s="3" t="str">
        <f t="shared" si="360"/>
        <v>Mid</v>
      </c>
      <c r="D1584" s="4">
        <v>32436</v>
      </c>
      <c r="E1584" s="4">
        <f t="shared" si="361"/>
        <v>32436</v>
      </c>
      <c r="F1584" s="3">
        <v>562</v>
      </c>
      <c r="G1584" s="3">
        <f t="shared" si="362"/>
        <v>562</v>
      </c>
      <c r="H1584" s="3" t="str">
        <f t="shared" si="363"/>
        <v>Good</v>
      </c>
      <c r="I1584" s="5" t="s">
        <v>20</v>
      </c>
      <c r="J1584" s="2" t="str">
        <f t="shared" si="364"/>
        <v>Employed</v>
      </c>
      <c r="K1584" s="2" t="str">
        <f t="shared" si="365"/>
        <v>Employed</v>
      </c>
      <c r="L1584" s="2" t="str">
        <f t="shared" si="366"/>
        <v>Employed</v>
      </c>
      <c r="M1584" s="5" t="s">
        <v>32</v>
      </c>
      <c r="N1584" s="2" t="str">
        <f t="shared" si="367"/>
        <v>High School</v>
      </c>
      <c r="O1584" s="2" t="str">
        <f t="shared" si="368"/>
        <v>High School</v>
      </c>
      <c r="P1584" s="4">
        <v>47961</v>
      </c>
      <c r="Q1584" s="4">
        <f t="shared" si="369"/>
        <v>47961</v>
      </c>
      <c r="R1584" s="18">
        <f t="shared" si="370"/>
        <v>1.4786348501664817</v>
      </c>
      <c r="S1584" s="18" t="str">
        <f t="shared" si="371"/>
        <v>Aggressive Borrower</v>
      </c>
      <c r="T1584" s="3">
        <v>84</v>
      </c>
      <c r="U1584" s="3">
        <f t="shared" si="372"/>
        <v>84</v>
      </c>
      <c r="V1584" s="5" t="s">
        <v>26</v>
      </c>
      <c r="W1584" s="5" t="s">
        <v>27</v>
      </c>
      <c r="X1584" s="4">
        <v>230</v>
      </c>
      <c r="Y1584" s="18">
        <v>0.33459580900000002</v>
      </c>
      <c r="Z1584" s="5" t="s">
        <v>34</v>
      </c>
      <c r="AA1584" s="3">
        <v>32</v>
      </c>
      <c r="AB1584" s="4">
        <v>314</v>
      </c>
      <c r="AC1584" s="4">
        <v>2703</v>
      </c>
      <c r="AD1584" s="4" t="str">
        <f t="shared" si="373"/>
        <v>Low Income</v>
      </c>
      <c r="AE1584" s="4">
        <v>298561</v>
      </c>
      <c r="AF1584" s="18">
        <v>0.29543915100000001</v>
      </c>
      <c r="AG1584" s="3">
        <v>0</v>
      </c>
      <c r="AH1584" s="3">
        <v>61</v>
      </c>
      <c r="AI1584" s="2" t="str">
        <f t="shared" si="374"/>
        <v>High Risk</v>
      </c>
    </row>
    <row r="1585" spans="1:35" x14ac:dyDescent="0.25">
      <c r="A1585" s="6">
        <v>44684</v>
      </c>
      <c r="B1585" s="3">
        <v>40</v>
      </c>
      <c r="C1585" s="3" t="str">
        <f t="shared" si="360"/>
        <v>Senior</v>
      </c>
      <c r="D1585" s="4">
        <v>64283</v>
      </c>
      <c r="E1585" s="4">
        <f t="shared" si="361"/>
        <v>64283</v>
      </c>
      <c r="F1585" s="3">
        <v>549</v>
      </c>
      <c r="G1585" s="3">
        <f t="shared" si="362"/>
        <v>549</v>
      </c>
      <c r="H1585" s="3" t="str">
        <f t="shared" si="363"/>
        <v>Fair</v>
      </c>
      <c r="I1585" s="5" t="s">
        <v>33</v>
      </c>
      <c r="J1585" s="2" t="str">
        <f t="shared" si="364"/>
        <v>Self-Employed</v>
      </c>
      <c r="K1585" s="2" t="str">
        <f t="shared" si="365"/>
        <v>Self-Employed</v>
      </c>
      <c r="L1585" s="2" t="str">
        <f t="shared" si="366"/>
        <v>Self-Employed</v>
      </c>
      <c r="M1585" s="5" t="s">
        <v>25</v>
      </c>
      <c r="N1585" s="2" t="str">
        <f t="shared" si="367"/>
        <v>Associate</v>
      </c>
      <c r="O1585" s="2" t="str">
        <f t="shared" si="368"/>
        <v>Associate</v>
      </c>
      <c r="P1585" s="4">
        <v>9878</v>
      </c>
      <c r="Q1585" s="4">
        <f t="shared" si="369"/>
        <v>9878</v>
      </c>
      <c r="R1585" s="18">
        <f t="shared" si="370"/>
        <v>0.15366426582455703</v>
      </c>
      <c r="S1585" s="18" t="str">
        <f t="shared" si="371"/>
        <v>Conservative Borrower</v>
      </c>
      <c r="T1585" s="3">
        <v>24</v>
      </c>
      <c r="U1585" s="3">
        <f t="shared" si="372"/>
        <v>24</v>
      </c>
      <c r="V1585" s="5" t="s">
        <v>22</v>
      </c>
      <c r="W1585" s="5" t="s">
        <v>34</v>
      </c>
      <c r="X1585" s="4">
        <v>508</v>
      </c>
      <c r="Y1585" s="18">
        <v>0.14230506000000001</v>
      </c>
      <c r="Z1585" s="5" t="s">
        <v>24</v>
      </c>
      <c r="AA1585" s="3">
        <v>23</v>
      </c>
      <c r="AB1585" s="4">
        <v>2995</v>
      </c>
      <c r="AC1585" s="4">
        <v>5356.9166670000004</v>
      </c>
      <c r="AD1585" s="4" t="str">
        <f t="shared" si="373"/>
        <v>Medium Income</v>
      </c>
      <c r="AE1585" s="4">
        <v>145168</v>
      </c>
      <c r="AF1585" s="18">
        <v>0.17449336100000001</v>
      </c>
      <c r="AG1585" s="3">
        <v>1</v>
      </c>
      <c r="AH1585" s="3">
        <v>43.2</v>
      </c>
      <c r="AI1585" s="2" t="str">
        <f t="shared" si="374"/>
        <v>Medium Risk</v>
      </c>
    </row>
    <row r="1586" spans="1:35" x14ac:dyDescent="0.25">
      <c r="A1586" s="6">
        <v>44685</v>
      </c>
      <c r="B1586" s="3">
        <v>45</v>
      </c>
      <c r="C1586" s="3" t="str">
        <f t="shared" si="360"/>
        <v>Senior</v>
      </c>
      <c r="D1586" s="4">
        <v>31491</v>
      </c>
      <c r="E1586" s="4">
        <f t="shared" si="361"/>
        <v>31491</v>
      </c>
      <c r="F1586" s="3">
        <v>502</v>
      </c>
      <c r="G1586" s="3">
        <f t="shared" si="362"/>
        <v>502</v>
      </c>
      <c r="H1586" s="3" t="str">
        <f t="shared" si="363"/>
        <v>Fair</v>
      </c>
      <c r="I1586" s="5" t="s">
        <v>20</v>
      </c>
      <c r="J1586" s="2" t="str">
        <f t="shared" si="364"/>
        <v>Employed</v>
      </c>
      <c r="K1586" s="2" t="str">
        <f t="shared" si="365"/>
        <v>Employed</v>
      </c>
      <c r="L1586" s="2" t="str">
        <f t="shared" si="366"/>
        <v>Employed</v>
      </c>
      <c r="M1586" s="5" t="s">
        <v>32</v>
      </c>
      <c r="N1586" s="2" t="str">
        <f t="shared" si="367"/>
        <v>High School</v>
      </c>
      <c r="O1586" s="2" t="str">
        <f t="shared" si="368"/>
        <v>High School</v>
      </c>
      <c r="P1586" s="4">
        <v>63678</v>
      </c>
      <c r="Q1586" s="4">
        <f t="shared" si="369"/>
        <v>63678</v>
      </c>
      <c r="R1586" s="18">
        <f t="shared" si="370"/>
        <v>2.0221015528246165</v>
      </c>
      <c r="S1586" s="18" t="str">
        <f t="shared" si="371"/>
        <v>Aggressive Borrower</v>
      </c>
      <c r="T1586" s="3">
        <v>48</v>
      </c>
      <c r="U1586" s="3">
        <f t="shared" si="372"/>
        <v>48</v>
      </c>
      <c r="V1586" s="5" t="s">
        <v>26</v>
      </c>
      <c r="W1586" s="5" t="s">
        <v>27</v>
      </c>
      <c r="X1586" s="4">
        <v>406</v>
      </c>
      <c r="Y1586" s="18">
        <v>0.241074813</v>
      </c>
      <c r="Z1586" s="5" t="s">
        <v>38</v>
      </c>
      <c r="AA1586" s="3">
        <v>23</v>
      </c>
      <c r="AB1586" s="4">
        <v>2165</v>
      </c>
      <c r="AC1586" s="4">
        <v>2624.25</v>
      </c>
      <c r="AD1586" s="4" t="str">
        <f t="shared" si="373"/>
        <v>Low Income</v>
      </c>
      <c r="AE1586" s="4">
        <v>10236</v>
      </c>
      <c r="AF1586" s="18">
        <v>0.36825602400000002</v>
      </c>
      <c r="AG1586" s="3">
        <v>0</v>
      </c>
      <c r="AH1586" s="3">
        <v>61</v>
      </c>
      <c r="AI1586" s="2" t="str">
        <f t="shared" si="374"/>
        <v>High Risk</v>
      </c>
    </row>
    <row r="1587" spans="1:35" x14ac:dyDescent="0.25">
      <c r="A1587" s="6">
        <v>44686</v>
      </c>
      <c r="B1587" s="3">
        <v>48</v>
      </c>
      <c r="C1587" s="3" t="str">
        <f t="shared" si="360"/>
        <v>Senior</v>
      </c>
      <c r="D1587" s="4">
        <v>54804</v>
      </c>
      <c r="E1587" s="4">
        <f t="shared" si="361"/>
        <v>54804</v>
      </c>
      <c r="F1587" s="3">
        <v>596</v>
      </c>
      <c r="G1587" s="3">
        <f t="shared" si="362"/>
        <v>596</v>
      </c>
      <c r="H1587" s="3" t="str">
        <f t="shared" si="363"/>
        <v>Good</v>
      </c>
      <c r="I1587" s="5" t="s">
        <v>20</v>
      </c>
      <c r="J1587" s="2" t="str">
        <f t="shared" si="364"/>
        <v>Employed</v>
      </c>
      <c r="K1587" s="2" t="str">
        <f t="shared" si="365"/>
        <v>Employed</v>
      </c>
      <c r="L1587" s="2" t="str">
        <f t="shared" si="366"/>
        <v>Employed</v>
      </c>
      <c r="M1587" s="5" t="s">
        <v>21</v>
      </c>
      <c r="N1587" s="2" t="str">
        <f t="shared" si="367"/>
        <v>Master</v>
      </c>
      <c r="O1587" s="2" t="str">
        <f t="shared" si="368"/>
        <v>Master</v>
      </c>
      <c r="P1587" s="4">
        <v>12675</v>
      </c>
      <c r="Q1587" s="4">
        <f t="shared" si="369"/>
        <v>12675</v>
      </c>
      <c r="R1587" s="18">
        <f t="shared" si="370"/>
        <v>0.23127873877819138</v>
      </c>
      <c r="S1587" s="18" t="str">
        <f t="shared" si="371"/>
        <v>Conservative Borrower</v>
      </c>
      <c r="T1587" s="3">
        <v>108</v>
      </c>
      <c r="U1587" s="3">
        <f t="shared" si="372"/>
        <v>108</v>
      </c>
      <c r="V1587" s="5" t="s">
        <v>35</v>
      </c>
      <c r="W1587" s="5" t="s">
        <v>27</v>
      </c>
      <c r="X1587" s="4">
        <v>272</v>
      </c>
      <c r="Y1587" s="18">
        <v>0.29884988899999998</v>
      </c>
      <c r="Z1587" s="5" t="s">
        <v>34</v>
      </c>
      <c r="AA1587" s="3">
        <v>24</v>
      </c>
      <c r="AB1587" s="4">
        <v>6036</v>
      </c>
      <c r="AC1587" s="4">
        <v>4567</v>
      </c>
      <c r="AD1587" s="4" t="str">
        <f t="shared" si="373"/>
        <v>Low Income</v>
      </c>
      <c r="AE1587" s="4">
        <v>1838</v>
      </c>
      <c r="AF1587" s="18">
        <v>0.267559563</v>
      </c>
      <c r="AG1587" s="3">
        <v>0</v>
      </c>
      <c r="AH1587" s="3">
        <v>52</v>
      </c>
      <c r="AI1587" s="2" t="str">
        <f t="shared" si="374"/>
        <v>Medium Risk</v>
      </c>
    </row>
    <row r="1588" spans="1:35" x14ac:dyDescent="0.25">
      <c r="A1588" s="6">
        <v>44687</v>
      </c>
      <c r="B1588" s="3">
        <v>42</v>
      </c>
      <c r="C1588" s="3" t="str">
        <f t="shared" si="360"/>
        <v>Senior</v>
      </c>
      <c r="D1588" s="4">
        <v>103883</v>
      </c>
      <c r="E1588" s="4">
        <f t="shared" si="361"/>
        <v>103883</v>
      </c>
      <c r="F1588" s="3">
        <v>492</v>
      </c>
      <c r="G1588" s="3">
        <f t="shared" si="362"/>
        <v>492</v>
      </c>
      <c r="H1588" s="3" t="str">
        <f t="shared" si="363"/>
        <v>Fair</v>
      </c>
      <c r="I1588" s="5" t="s">
        <v>33</v>
      </c>
      <c r="J1588" s="2" t="str">
        <f t="shared" si="364"/>
        <v>Self-Employed</v>
      </c>
      <c r="K1588" s="2" t="str">
        <f t="shared" si="365"/>
        <v>Self-Employed</v>
      </c>
      <c r="L1588" s="2" t="str">
        <f t="shared" si="366"/>
        <v>Self-Employed</v>
      </c>
      <c r="M1588" s="5" t="s">
        <v>25</v>
      </c>
      <c r="N1588" s="2" t="str">
        <f t="shared" si="367"/>
        <v>Associate</v>
      </c>
      <c r="O1588" s="2" t="str">
        <f t="shared" si="368"/>
        <v>Associate</v>
      </c>
      <c r="P1588" s="4">
        <v>7950</v>
      </c>
      <c r="Q1588" s="4">
        <f t="shared" si="369"/>
        <v>7950</v>
      </c>
      <c r="R1588" s="18">
        <f t="shared" si="370"/>
        <v>7.6528402144720509E-2</v>
      </c>
      <c r="S1588" s="18" t="str">
        <f t="shared" si="371"/>
        <v>Conservative Borrower</v>
      </c>
      <c r="T1588" s="3">
        <v>36</v>
      </c>
      <c r="U1588" s="3">
        <f t="shared" si="372"/>
        <v>36</v>
      </c>
      <c r="V1588" s="5" t="s">
        <v>22</v>
      </c>
      <c r="W1588" s="5" t="s">
        <v>30</v>
      </c>
      <c r="X1588" s="4">
        <v>234</v>
      </c>
      <c r="Y1588" s="18">
        <v>0.13484831999999999</v>
      </c>
      <c r="Z1588" s="5" t="s">
        <v>38</v>
      </c>
      <c r="AA1588" s="3">
        <v>20</v>
      </c>
      <c r="AB1588" s="4">
        <v>6262</v>
      </c>
      <c r="AC1588" s="4">
        <v>8656.9166669999995</v>
      </c>
      <c r="AD1588" s="4" t="str">
        <f t="shared" si="373"/>
        <v>Medium Income</v>
      </c>
      <c r="AE1588" s="4">
        <v>14796</v>
      </c>
      <c r="AF1588" s="18">
        <v>0.24155135699999999</v>
      </c>
      <c r="AG1588" s="3">
        <v>1</v>
      </c>
      <c r="AH1588" s="3">
        <v>46.4</v>
      </c>
      <c r="AI1588" s="2" t="str">
        <f t="shared" si="374"/>
        <v>Medium Risk</v>
      </c>
    </row>
    <row r="1589" spans="1:35" x14ac:dyDescent="0.25">
      <c r="A1589" s="6">
        <v>44688</v>
      </c>
      <c r="B1589" s="3">
        <v>35</v>
      </c>
      <c r="C1589" s="3" t="str">
        <f t="shared" si="360"/>
        <v>Mid</v>
      </c>
      <c r="D1589" s="4">
        <v>27477</v>
      </c>
      <c r="E1589" s="4">
        <f t="shared" si="361"/>
        <v>27477</v>
      </c>
      <c r="F1589" s="3">
        <v>581</v>
      </c>
      <c r="G1589" s="3">
        <f t="shared" si="362"/>
        <v>581</v>
      </c>
      <c r="H1589" s="3" t="str">
        <f t="shared" si="363"/>
        <v>Good</v>
      </c>
      <c r="I1589" s="5" t="s">
        <v>33</v>
      </c>
      <c r="J1589" s="2" t="str">
        <f t="shared" si="364"/>
        <v>Self-Employed</v>
      </c>
      <c r="K1589" s="2" t="str">
        <f t="shared" si="365"/>
        <v>Self-Employed</v>
      </c>
      <c r="L1589" s="2" t="str">
        <f t="shared" si="366"/>
        <v>Self-Employed</v>
      </c>
      <c r="M1589" s="5" t="s">
        <v>29</v>
      </c>
      <c r="N1589" s="2" t="str">
        <f t="shared" si="367"/>
        <v>Bachelor</v>
      </c>
      <c r="O1589" s="2" t="str">
        <f t="shared" si="368"/>
        <v>Bachelor</v>
      </c>
      <c r="P1589" s="4">
        <v>11715</v>
      </c>
      <c r="Q1589" s="4">
        <f t="shared" si="369"/>
        <v>11715</v>
      </c>
      <c r="R1589" s="18">
        <f t="shared" si="370"/>
        <v>0.4263565891472868</v>
      </c>
      <c r="S1589" s="18" t="str">
        <f t="shared" si="371"/>
        <v>Conservative Borrower</v>
      </c>
      <c r="T1589" s="3">
        <v>48</v>
      </c>
      <c r="U1589" s="3">
        <f t="shared" si="372"/>
        <v>48</v>
      </c>
      <c r="V1589" s="5" t="s">
        <v>44</v>
      </c>
      <c r="W1589" s="5" t="s">
        <v>30</v>
      </c>
      <c r="X1589" s="4">
        <v>665</v>
      </c>
      <c r="Y1589" s="18">
        <v>0.57825550599999997</v>
      </c>
      <c r="Z1589" s="5" t="s">
        <v>24</v>
      </c>
      <c r="AA1589" s="3">
        <v>22</v>
      </c>
      <c r="AB1589" s="4">
        <v>8048</v>
      </c>
      <c r="AC1589" s="4">
        <v>2289.75</v>
      </c>
      <c r="AD1589" s="4" t="str">
        <f t="shared" si="373"/>
        <v>Low Income</v>
      </c>
      <c r="AE1589" s="4">
        <v>168541</v>
      </c>
      <c r="AF1589" s="18">
        <v>0.222927398</v>
      </c>
      <c r="AG1589" s="3">
        <v>0</v>
      </c>
      <c r="AH1589" s="3">
        <v>58</v>
      </c>
      <c r="AI1589" s="2" t="str">
        <f t="shared" si="374"/>
        <v>High Risk</v>
      </c>
    </row>
    <row r="1590" spans="1:35" x14ac:dyDescent="0.25">
      <c r="A1590" s="6">
        <v>44689</v>
      </c>
      <c r="B1590" s="3">
        <v>30</v>
      </c>
      <c r="C1590" s="3" t="str">
        <f t="shared" si="360"/>
        <v>Mid</v>
      </c>
      <c r="D1590" s="4">
        <v>69073</v>
      </c>
      <c r="E1590" s="4">
        <f t="shared" si="361"/>
        <v>69073</v>
      </c>
      <c r="F1590" s="3">
        <v>622</v>
      </c>
      <c r="G1590" s="3">
        <f t="shared" si="362"/>
        <v>622</v>
      </c>
      <c r="H1590" s="3" t="str">
        <f t="shared" si="363"/>
        <v>Good</v>
      </c>
      <c r="I1590" s="5" t="s">
        <v>20</v>
      </c>
      <c r="J1590" s="2" t="str">
        <f t="shared" si="364"/>
        <v>Employed</v>
      </c>
      <c r="K1590" s="2" t="str">
        <f t="shared" si="365"/>
        <v>Employed</v>
      </c>
      <c r="L1590" s="2" t="str">
        <f t="shared" si="366"/>
        <v>Employed</v>
      </c>
      <c r="M1590" s="5" t="s">
        <v>29</v>
      </c>
      <c r="N1590" s="2" t="str">
        <f t="shared" si="367"/>
        <v>Bachelor</v>
      </c>
      <c r="O1590" s="2" t="str">
        <f t="shared" si="368"/>
        <v>Bachelor</v>
      </c>
      <c r="P1590" s="4">
        <v>48397</v>
      </c>
      <c r="Q1590" s="4">
        <f t="shared" si="369"/>
        <v>48397</v>
      </c>
      <c r="R1590" s="18">
        <f t="shared" si="370"/>
        <v>0.70066451435437871</v>
      </c>
      <c r="S1590" s="18" t="str">
        <f t="shared" si="371"/>
        <v>Moderate Borrower</v>
      </c>
      <c r="T1590" s="3">
        <v>96</v>
      </c>
      <c r="U1590" s="3">
        <f t="shared" si="372"/>
        <v>96</v>
      </c>
      <c r="V1590" s="5" t="s">
        <v>26</v>
      </c>
      <c r="W1590" s="5" t="s">
        <v>34</v>
      </c>
      <c r="X1590" s="4">
        <v>657</v>
      </c>
      <c r="Y1590" s="18">
        <v>0.186616959</v>
      </c>
      <c r="Z1590" s="5" t="s">
        <v>34</v>
      </c>
      <c r="AA1590" s="3">
        <v>20</v>
      </c>
      <c r="AB1590" s="4">
        <v>1276</v>
      </c>
      <c r="AC1590" s="4">
        <v>5756.0833329999996</v>
      </c>
      <c r="AD1590" s="4" t="str">
        <f t="shared" si="373"/>
        <v>Medium Income</v>
      </c>
      <c r="AE1590" s="4">
        <v>39822</v>
      </c>
      <c r="AF1590" s="18">
        <v>0.25082332000000002</v>
      </c>
      <c r="AG1590" s="3">
        <v>0</v>
      </c>
      <c r="AH1590" s="3">
        <v>47</v>
      </c>
      <c r="AI1590" s="2" t="str">
        <f t="shared" si="374"/>
        <v>Medium Risk</v>
      </c>
    </row>
    <row r="1591" spans="1:35" x14ac:dyDescent="0.25">
      <c r="A1591" s="6">
        <v>44690</v>
      </c>
      <c r="B1591" s="3">
        <v>41</v>
      </c>
      <c r="C1591" s="3" t="str">
        <f t="shared" si="360"/>
        <v>Senior</v>
      </c>
      <c r="D1591" s="4">
        <v>78951</v>
      </c>
      <c r="E1591" s="4">
        <f t="shared" si="361"/>
        <v>78951</v>
      </c>
      <c r="F1591" s="3">
        <v>624</v>
      </c>
      <c r="G1591" s="3">
        <f t="shared" si="362"/>
        <v>624</v>
      </c>
      <c r="H1591" s="3" t="str">
        <f t="shared" si="363"/>
        <v>Good</v>
      </c>
      <c r="I1591" s="5" t="s">
        <v>20</v>
      </c>
      <c r="J1591" s="2" t="str">
        <f t="shared" si="364"/>
        <v>Employed</v>
      </c>
      <c r="K1591" s="2" t="str">
        <f t="shared" si="365"/>
        <v>Employed</v>
      </c>
      <c r="L1591" s="2" t="str">
        <f t="shared" si="366"/>
        <v>Employed</v>
      </c>
      <c r="M1591" s="5" t="s">
        <v>41</v>
      </c>
      <c r="N1591" s="2" t="str">
        <f t="shared" si="367"/>
        <v>Doctorate</v>
      </c>
      <c r="O1591" s="2" t="str">
        <f t="shared" si="368"/>
        <v>Doctorate</v>
      </c>
      <c r="Q1591" s="4">
        <f t="shared" si="369"/>
        <v>24756.13157894737</v>
      </c>
      <c r="R1591" s="18">
        <f t="shared" si="370"/>
        <v>0.31356324275749986</v>
      </c>
      <c r="S1591" s="18" t="str">
        <f t="shared" si="371"/>
        <v>Conservative Borrower</v>
      </c>
      <c r="T1591" s="3">
        <v>12</v>
      </c>
      <c r="U1591" s="3">
        <f t="shared" si="372"/>
        <v>12</v>
      </c>
      <c r="V1591" s="5" t="s">
        <v>22</v>
      </c>
      <c r="W1591" s="5" t="s">
        <v>27</v>
      </c>
      <c r="X1591" s="4">
        <v>338</v>
      </c>
      <c r="Y1591" s="18">
        <v>0.17141911900000001</v>
      </c>
      <c r="Z1591" s="5" t="s">
        <v>28</v>
      </c>
      <c r="AA1591" s="3">
        <v>21</v>
      </c>
      <c r="AB1591" s="4">
        <v>1187</v>
      </c>
      <c r="AC1591" s="4">
        <v>6579.25</v>
      </c>
      <c r="AD1591" s="4" t="str">
        <f t="shared" si="373"/>
        <v>Medium Income</v>
      </c>
      <c r="AE1591" s="4">
        <v>6993</v>
      </c>
      <c r="AF1591" s="18">
        <v>0.207555977</v>
      </c>
      <c r="AG1591" s="3">
        <v>0</v>
      </c>
      <c r="AH1591" s="3">
        <v>56</v>
      </c>
      <c r="AI1591" s="2" t="str">
        <f t="shared" si="374"/>
        <v>High Risk</v>
      </c>
    </row>
    <row r="1592" spans="1:35" x14ac:dyDescent="0.25">
      <c r="A1592" s="6">
        <v>44691</v>
      </c>
      <c r="B1592" s="3">
        <v>27</v>
      </c>
      <c r="C1592" s="3" t="str">
        <f t="shared" si="360"/>
        <v>Mid</v>
      </c>
      <c r="D1592" s="4">
        <v>47430</v>
      </c>
      <c r="E1592" s="4">
        <f t="shared" si="361"/>
        <v>47430</v>
      </c>
      <c r="G1592" s="3">
        <f t="shared" si="362"/>
        <v>572.4019138755981</v>
      </c>
      <c r="H1592" s="3" t="str">
        <f t="shared" si="363"/>
        <v>Good</v>
      </c>
      <c r="I1592" s="5" t="s">
        <v>20</v>
      </c>
      <c r="J1592" s="2" t="str">
        <f t="shared" si="364"/>
        <v>Employed</v>
      </c>
      <c r="K1592" s="2" t="str">
        <f t="shared" si="365"/>
        <v>Employed</v>
      </c>
      <c r="L1592" s="2" t="str">
        <f t="shared" si="366"/>
        <v>Employed</v>
      </c>
      <c r="M1592" s="5" t="s">
        <v>21</v>
      </c>
      <c r="N1592" s="2" t="str">
        <f t="shared" si="367"/>
        <v>Master</v>
      </c>
      <c r="O1592" s="2" t="str">
        <f t="shared" si="368"/>
        <v>Master</v>
      </c>
      <c r="P1592" s="4">
        <v>15729</v>
      </c>
      <c r="Q1592" s="4">
        <f t="shared" si="369"/>
        <v>15729</v>
      </c>
      <c r="R1592" s="18">
        <f t="shared" si="370"/>
        <v>0.33162555344718531</v>
      </c>
      <c r="S1592" s="18" t="str">
        <f t="shared" si="371"/>
        <v>Conservative Borrower</v>
      </c>
      <c r="T1592" s="3">
        <v>12</v>
      </c>
      <c r="U1592" s="3">
        <f t="shared" si="372"/>
        <v>12</v>
      </c>
      <c r="V1592" s="5" t="s">
        <v>22</v>
      </c>
      <c r="W1592" s="5" t="s">
        <v>30</v>
      </c>
      <c r="X1592" s="4">
        <v>579</v>
      </c>
      <c r="Y1592" s="18">
        <v>0.21307767499999999</v>
      </c>
      <c r="Z1592" s="5" t="s">
        <v>24</v>
      </c>
      <c r="AA1592" s="3">
        <v>24</v>
      </c>
      <c r="AB1592" s="4">
        <v>1038</v>
      </c>
      <c r="AC1592" s="4">
        <v>3952.5</v>
      </c>
      <c r="AD1592" s="4" t="str">
        <f t="shared" si="373"/>
        <v>Low Income</v>
      </c>
      <c r="AE1592" s="4">
        <v>78802</v>
      </c>
      <c r="AF1592" s="18">
        <v>0.19317283099999999</v>
      </c>
      <c r="AG1592" s="3">
        <v>0</v>
      </c>
      <c r="AH1592" s="3">
        <v>52</v>
      </c>
      <c r="AI1592" s="2" t="str">
        <f t="shared" si="374"/>
        <v>Medium Risk</v>
      </c>
    </row>
    <row r="1593" spans="1:35" x14ac:dyDescent="0.25">
      <c r="A1593" s="6">
        <v>44692</v>
      </c>
      <c r="B1593" s="3">
        <v>18</v>
      </c>
      <c r="C1593" s="3" t="str">
        <f t="shared" si="360"/>
        <v>Young</v>
      </c>
      <c r="D1593" s="4">
        <v>51163</v>
      </c>
      <c r="E1593" s="4">
        <f t="shared" si="361"/>
        <v>51163</v>
      </c>
      <c r="F1593" s="3">
        <v>587</v>
      </c>
      <c r="G1593" s="3">
        <f t="shared" si="362"/>
        <v>587</v>
      </c>
      <c r="H1593" s="3" t="str">
        <f t="shared" si="363"/>
        <v>Good</v>
      </c>
      <c r="I1593" s="5" t="s">
        <v>45</v>
      </c>
      <c r="J1593" s="2" t="str">
        <f t="shared" si="364"/>
        <v>Unemployed</v>
      </c>
      <c r="K1593" s="2" t="str">
        <f t="shared" si="365"/>
        <v>Unemployed</v>
      </c>
      <c r="L1593" s="2" t="str">
        <f t="shared" si="366"/>
        <v>Unemployed</v>
      </c>
      <c r="M1593" s="5" t="s">
        <v>21</v>
      </c>
      <c r="N1593" s="2" t="str">
        <f t="shared" si="367"/>
        <v>Master</v>
      </c>
      <c r="O1593" s="2" t="str">
        <f t="shared" si="368"/>
        <v>Master</v>
      </c>
      <c r="P1593" s="4">
        <v>17552</v>
      </c>
      <c r="Q1593" s="4">
        <f t="shared" si="369"/>
        <v>17552</v>
      </c>
      <c r="R1593" s="18">
        <f t="shared" si="370"/>
        <v>0.34306041475284876</v>
      </c>
      <c r="S1593" s="18" t="str">
        <f t="shared" si="371"/>
        <v>Conservative Borrower</v>
      </c>
      <c r="T1593" s="3">
        <v>36</v>
      </c>
      <c r="U1593" s="3">
        <f t="shared" si="372"/>
        <v>36</v>
      </c>
      <c r="V1593" s="5" t="s">
        <v>22</v>
      </c>
      <c r="W1593" s="5" t="s">
        <v>27</v>
      </c>
      <c r="X1593" s="4">
        <v>758</v>
      </c>
      <c r="Y1593" s="18">
        <v>0.42675106000000002</v>
      </c>
      <c r="Z1593" s="5" t="s">
        <v>31</v>
      </c>
      <c r="AA1593" s="3">
        <v>38</v>
      </c>
      <c r="AB1593" s="4">
        <v>4622</v>
      </c>
      <c r="AC1593" s="4">
        <v>4263.5833329999996</v>
      </c>
      <c r="AD1593" s="4" t="str">
        <f t="shared" si="373"/>
        <v>Low Income</v>
      </c>
      <c r="AE1593" s="4">
        <v>15225</v>
      </c>
      <c r="AF1593" s="18">
        <v>0.22349402800000001</v>
      </c>
      <c r="AG1593" s="3">
        <v>0</v>
      </c>
      <c r="AH1593" s="3">
        <v>59</v>
      </c>
      <c r="AI1593" s="2" t="str">
        <f t="shared" si="374"/>
        <v>High Risk</v>
      </c>
    </row>
    <row r="1594" spans="1:35" x14ac:dyDescent="0.25">
      <c r="A1594" s="6">
        <v>44693</v>
      </c>
      <c r="B1594" s="3">
        <v>45</v>
      </c>
      <c r="C1594" s="3" t="str">
        <f t="shared" si="360"/>
        <v>Senior</v>
      </c>
      <c r="D1594" s="4">
        <v>25688</v>
      </c>
      <c r="E1594" s="4">
        <f t="shared" si="361"/>
        <v>25688</v>
      </c>
      <c r="F1594" s="3">
        <v>609</v>
      </c>
      <c r="G1594" s="3">
        <f t="shared" si="362"/>
        <v>609</v>
      </c>
      <c r="H1594" s="3" t="str">
        <f t="shared" si="363"/>
        <v>Good</v>
      </c>
      <c r="I1594" s="5" t="s">
        <v>20</v>
      </c>
      <c r="J1594" s="2" t="str">
        <f t="shared" si="364"/>
        <v>Employed</v>
      </c>
      <c r="K1594" s="2" t="str">
        <f t="shared" si="365"/>
        <v>Employed</v>
      </c>
      <c r="L1594" s="2" t="str">
        <f t="shared" si="366"/>
        <v>Employed</v>
      </c>
      <c r="M1594" s="5" t="s">
        <v>25</v>
      </c>
      <c r="N1594" s="2" t="str">
        <f t="shared" si="367"/>
        <v>Associate</v>
      </c>
      <c r="O1594" s="2" t="str">
        <f t="shared" si="368"/>
        <v>Associate</v>
      </c>
      <c r="P1594" s="4">
        <v>26365</v>
      </c>
      <c r="Q1594" s="4">
        <f t="shared" si="369"/>
        <v>26365</v>
      </c>
      <c r="R1594" s="18">
        <f t="shared" si="370"/>
        <v>1.0263547181563375</v>
      </c>
      <c r="S1594" s="18" t="str">
        <f t="shared" si="371"/>
        <v>Aggressive Borrower</v>
      </c>
      <c r="T1594" s="3">
        <v>60</v>
      </c>
      <c r="U1594" s="3">
        <f t="shared" si="372"/>
        <v>60</v>
      </c>
      <c r="V1594" s="5" t="s">
        <v>26</v>
      </c>
      <c r="W1594" s="5" t="s">
        <v>27</v>
      </c>
      <c r="X1594" s="4">
        <v>425</v>
      </c>
      <c r="Y1594" s="18">
        <v>0.28581786300000001</v>
      </c>
      <c r="Z1594" s="5" t="s">
        <v>24</v>
      </c>
      <c r="AA1594" s="3">
        <v>21</v>
      </c>
      <c r="AB1594" s="4">
        <v>3868</v>
      </c>
      <c r="AC1594" s="4">
        <v>2140.666667</v>
      </c>
      <c r="AD1594" s="4" t="str">
        <f t="shared" si="373"/>
        <v>Low Income</v>
      </c>
      <c r="AE1594" s="4">
        <v>67882</v>
      </c>
      <c r="AF1594" s="18">
        <v>0.24236474099999999</v>
      </c>
      <c r="AG1594" s="3">
        <v>0</v>
      </c>
      <c r="AH1594" s="3">
        <v>49</v>
      </c>
      <c r="AI1594" s="2" t="str">
        <f t="shared" si="374"/>
        <v>Medium Risk</v>
      </c>
    </row>
    <row r="1595" spans="1:35" x14ac:dyDescent="0.25">
      <c r="A1595" s="6">
        <v>44694</v>
      </c>
      <c r="B1595" s="3">
        <v>50</v>
      </c>
      <c r="C1595" s="3" t="str">
        <f t="shared" si="360"/>
        <v>Senior</v>
      </c>
      <c r="D1595" s="4">
        <v>64435</v>
      </c>
      <c r="E1595" s="4">
        <f t="shared" si="361"/>
        <v>64435</v>
      </c>
      <c r="F1595" s="3">
        <v>619</v>
      </c>
      <c r="G1595" s="3">
        <f t="shared" si="362"/>
        <v>619</v>
      </c>
      <c r="H1595" s="3" t="str">
        <f t="shared" si="363"/>
        <v>Good</v>
      </c>
      <c r="I1595" s="5" t="s">
        <v>20</v>
      </c>
      <c r="J1595" s="2" t="str">
        <f t="shared" si="364"/>
        <v>Employed</v>
      </c>
      <c r="K1595" s="2" t="str">
        <f t="shared" si="365"/>
        <v>Employed</v>
      </c>
      <c r="L1595" s="2" t="str">
        <f t="shared" si="366"/>
        <v>Employed</v>
      </c>
      <c r="N1595" s="2" t="str">
        <f t="shared" si="367"/>
        <v/>
      </c>
      <c r="O1595" s="2" t="str">
        <f t="shared" si="368"/>
        <v>Bachelor</v>
      </c>
      <c r="P1595" s="4">
        <v>33529</v>
      </c>
      <c r="Q1595" s="4">
        <f t="shared" si="369"/>
        <v>33529</v>
      </c>
      <c r="R1595" s="18">
        <f t="shared" si="370"/>
        <v>0.52035384496003723</v>
      </c>
      <c r="S1595" s="18" t="str">
        <f t="shared" si="371"/>
        <v>Moderate Borrower</v>
      </c>
      <c r="T1595" s="3">
        <v>36</v>
      </c>
      <c r="U1595" s="3">
        <f t="shared" si="372"/>
        <v>36</v>
      </c>
      <c r="V1595" s="5" t="s">
        <v>35</v>
      </c>
      <c r="W1595" s="5" t="s">
        <v>27</v>
      </c>
      <c r="X1595" s="4">
        <v>78</v>
      </c>
      <c r="Y1595" s="18">
        <v>7.7765850999999997E-2</v>
      </c>
      <c r="Z1595" s="5" t="s">
        <v>28</v>
      </c>
      <c r="AA1595" s="3">
        <v>20</v>
      </c>
      <c r="AB1595" s="4">
        <v>675</v>
      </c>
      <c r="AC1595" s="4">
        <v>5369.5833329999996</v>
      </c>
      <c r="AD1595" s="4" t="str">
        <f t="shared" si="373"/>
        <v>Medium Income</v>
      </c>
      <c r="AE1595" s="4">
        <v>8137</v>
      </c>
      <c r="AF1595" s="18">
        <v>0.22720278999999999</v>
      </c>
      <c r="AG1595" s="3">
        <v>0</v>
      </c>
      <c r="AH1595" s="3">
        <v>50</v>
      </c>
      <c r="AI1595" s="2" t="str">
        <f t="shared" si="374"/>
        <v>Medium Risk</v>
      </c>
    </row>
    <row r="1596" spans="1:35" x14ac:dyDescent="0.25">
      <c r="A1596" s="6">
        <v>44695</v>
      </c>
      <c r="B1596" s="3">
        <v>18</v>
      </c>
      <c r="C1596" s="3" t="str">
        <f t="shared" si="360"/>
        <v>Young</v>
      </c>
      <c r="D1596" s="4">
        <v>23373</v>
      </c>
      <c r="E1596" s="4">
        <f t="shared" si="361"/>
        <v>23373</v>
      </c>
      <c r="F1596" s="3">
        <v>601</v>
      </c>
      <c r="G1596" s="3">
        <f t="shared" si="362"/>
        <v>601</v>
      </c>
      <c r="H1596" s="3" t="str">
        <f t="shared" si="363"/>
        <v>Good</v>
      </c>
      <c r="I1596" s="5" t="s">
        <v>45</v>
      </c>
      <c r="J1596" s="2" t="str">
        <f t="shared" si="364"/>
        <v>Unemployed</v>
      </c>
      <c r="K1596" s="2" t="str">
        <f t="shared" si="365"/>
        <v>Unemployed</v>
      </c>
      <c r="L1596" s="2" t="str">
        <f t="shared" si="366"/>
        <v>Unemployed</v>
      </c>
      <c r="M1596" s="5" t="s">
        <v>29</v>
      </c>
      <c r="N1596" s="2" t="str">
        <f t="shared" si="367"/>
        <v>Bachelor</v>
      </c>
      <c r="O1596" s="2" t="str">
        <f t="shared" si="368"/>
        <v>Bachelor</v>
      </c>
      <c r="P1596" s="4">
        <v>37256</v>
      </c>
      <c r="Q1596" s="4">
        <f t="shared" si="369"/>
        <v>37256</v>
      </c>
      <c r="R1596" s="18">
        <f t="shared" si="370"/>
        <v>1.593975955161939</v>
      </c>
      <c r="S1596" s="18" t="str">
        <f t="shared" si="371"/>
        <v>Aggressive Borrower</v>
      </c>
      <c r="T1596" s="3">
        <v>60</v>
      </c>
      <c r="U1596" s="3">
        <f t="shared" si="372"/>
        <v>60</v>
      </c>
      <c r="V1596" s="5" t="s">
        <v>22</v>
      </c>
      <c r="W1596" s="5" t="s">
        <v>23</v>
      </c>
      <c r="X1596" s="4">
        <v>674</v>
      </c>
      <c r="Y1596" s="18">
        <v>0.22222940799999999</v>
      </c>
      <c r="Z1596" s="5" t="s">
        <v>38</v>
      </c>
      <c r="AA1596" s="3">
        <v>26</v>
      </c>
      <c r="AB1596" s="4">
        <v>2933</v>
      </c>
      <c r="AC1596" s="4">
        <v>1947.75</v>
      </c>
      <c r="AD1596" s="4" t="str">
        <f t="shared" si="373"/>
        <v>Low Income</v>
      </c>
      <c r="AE1596" s="4">
        <v>129625</v>
      </c>
      <c r="AF1596" s="18">
        <v>0.24747781399999999</v>
      </c>
      <c r="AG1596" s="3">
        <v>0</v>
      </c>
      <c r="AH1596" s="3">
        <v>50</v>
      </c>
      <c r="AI1596" s="2" t="str">
        <f t="shared" si="374"/>
        <v>Medium Risk</v>
      </c>
    </row>
    <row r="1597" spans="1:35" x14ac:dyDescent="0.25">
      <c r="A1597" s="6">
        <v>44696</v>
      </c>
      <c r="B1597" s="3">
        <v>27</v>
      </c>
      <c r="C1597" s="3" t="str">
        <f t="shared" si="360"/>
        <v>Mid</v>
      </c>
      <c r="D1597" s="4">
        <v>57366</v>
      </c>
      <c r="E1597" s="4">
        <f t="shared" si="361"/>
        <v>57366</v>
      </c>
      <c r="F1597" s="3">
        <v>596</v>
      </c>
      <c r="G1597" s="3">
        <f t="shared" si="362"/>
        <v>596</v>
      </c>
      <c r="H1597" s="3" t="str">
        <f t="shared" si="363"/>
        <v>Good</v>
      </c>
      <c r="I1597" s="5" t="s">
        <v>20</v>
      </c>
      <c r="J1597" s="2" t="str">
        <f t="shared" si="364"/>
        <v>Employed</v>
      </c>
      <c r="K1597" s="2" t="str">
        <f t="shared" si="365"/>
        <v>Employed</v>
      </c>
      <c r="L1597" s="2" t="str">
        <f t="shared" si="366"/>
        <v>Employed</v>
      </c>
      <c r="M1597" s="5" t="s">
        <v>25</v>
      </c>
      <c r="N1597" s="2" t="str">
        <f t="shared" si="367"/>
        <v>Associate</v>
      </c>
      <c r="O1597" s="2" t="str">
        <f t="shared" si="368"/>
        <v>Associate</v>
      </c>
      <c r="P1597" s="4">
        <v>16322</v>
      </c>
      <c r="Q1597" s="4">
        <f t="shared" si="369"/>
        <v>16322</v>
      </c>
      <c r="R1597" s="18">
        <f t="shared" si="370"/>
        <v>0.28452393403758325</v>
      </c>
      <c r="S1597" s="18" t="str">
        <f t="shared" si="371"/>
        <v>Conservative Borrower</v>
      </c>
      <c r="T1597" s="3">
        <v>48</v>
      </c>
      <c r="U1597" s="3">
        <f t="shared" si="372"/>
        <v>48</v>
      </c>
      <c r="V1597" s="5" t="s">
        <v>44</v>
      </c>
      <c r="W1597" s="5" t="s">
        <v>23</v>
      </c>
      <c r="X1597" s="4">
        <v>273</v>
      </c>
      <c r="Y1597" s="18">
        <v>0.301552983</v>
      </c>
      <c r="Z1597" s="5" t="s">
        <v>31</v>
      </c>
      <c r="AA1597" s="3">
        <v>27</v>
      </c>
      <c r="AB1597" s="4">
        <v>3822</v>
      </c>
      <c r="AC1597" s="4">
        <v>4780.5</v>
      </c>
      <c r="AD1597" s="4" t="str">
        <f t="shared" si="373"/>
        <v>Low Income</v>
      </c>
      <c r="AE1597" s="4">
        <v>83621</v>
      </c>
      <c r="AF1597" s="18">
        <v>0.17858832399999999</v>
      </c>
      <c r="AG1597" s="3">
        <v>1</v>
      </c>
      <c r="AH1597" s="3">
        <v>45.6</v>
      </c>
      <c r="AI1597" s="2" t="str">
        <f t="shared" si="374"/>
        <v>Medium Risk</v>
      </c>
    </row>
    <row r="1598" spans="1:35" x14ac:dyDescent="0.25">
      <c r="A1598" s="6">
        <v>44697</v>
      </c>
      <c r="B1598" s="3">
        <v>47</v>
      </c>
      <c r="C1598" s="3" t="str">
        <f t="shared" si="360"/>
        <v>Senior</v>
      </c>
      <c r="D1598" s="4">
        <v>36806</v>
      </c>
      <c r="E1598" s="4">
        <f t="shared" si="361"/>
        <v>36806</v>
      </c>
      <c r="F1598" s="3">
        <v>602</v>
      </c>
      <c r="G1598" s="3">
        <f t="shared" si="362"/>
        <v>602</v>
      </c>
      <c r="H1598" s="3" t="str">
        <f t="shared" si="363"/>
        <v>Good</v>
      </c>
      <c r="I1598" s="5" t="s">
        <v>20</v>
      </c>
      <c r="J1598" s="2" t="str">
        <f t="shared" si="364"/>
        <v>Employed</v>
      </c>
      <c r="K1598" s="2" t="str">
        <f t="shared" si="365"/>
        <v>Employed</v>
      </c>
      <c r="L1598" s="2" t="str">
        <f t="shared" si="366"/>
        <v>Employed</v>
      </c>
      <c r="M1598" s="5" t="s">
        <v>32</v>
      </c>
      <c r="N1598" s="2" t="str">
        <f t="shared" si="367"/>
        <v>High School</v>
      </c>
      <c r="O1598" s="2" t="str">
        <f t="shared" si="368"/>
        <v>High School</v>
      </c>
      <c r="P1598" s="4">
        <v>8655</v>
      </c>
      <c r="Q1598" s="4">
        <f t="shared" si="369"/>
        <v>8655</v>
      </c>
      <c r="R1598" s="18">
        <f t="shared" si="370"/>
        <v>0.23515187741129165</v>
      </c>
      <c r="S1598" s="18" t="str">
        <f t="shared" si="371"/>
        <v>Conservative Borrower</v>
      </c>
      <c r="T1598" s="3">
        <v>48</v>
      </c>
      <c r="U1598" s="3">
        <f t="shared" si="372"/>
        <v>48</v>
      </c>
      <c r="V1598" s="5" t="s">
        <v>22</v>
      </c>
      <c r="W1598" s="5" t="s">
        <v>30</v>
      </c>
      <c r="X1598" s="4">
        <v>1383</v>
      </c>
      <c r="Y1598" s="18">
        <v>0.42606551599999998</v>
      </c>
      <c r="Z1598" s="5" t="s">
        <v>24</v>
      </c>
      <c r="AA1598" s="3">
        <v>16</v>
      </c>
      <c r="AB1598" s="4">
        <v>2905</v>
      </c>
      <c r="AC1598" s="4">
        <v>3067.166667</v>
      </c>
      <c r="AD1598" s="4" t="str">
        <f t="shared" si="373"/>
        <v>Low Income</v>
      </c>
      <c r="AE1598" s="4">
        <v>142965</v>
      </c>
      <c r="AF1598" s="18">
        <v>0.24318600000000001</v>
      </c>
      <c r="AG1598" s="3">
        <v>0</v>
      </c>
      <c r="AH1598" s="3">
        <v>49</v>
      </c>
      <c r="AI1598" s="2" t="str">
        <f t="shared" si="374"/>
        <v>Medium Risk</v>
      </c>
    </row>
    <row r="1599" spans="1:35" x14ac:dyDescent="0.25">
      <c r="A1599" s="6">
        <v>44698</v>
      </c>
      <c r="B1599" s="3">
        <v>64</v>
      </c>
      <c r="C1599" s="3" t="str">
        <f t="shared" si="360"/>
        <v>Old</v>
      </c>
      <c r="D1599" s="4">
        <v>41748</v>
      </c>
      <c r="E1599" s="4">
        <f t="shared" si="361"/>
        <v>41748</v>
      </c>
      <c r="F1599" s="3">
        <v>431</v>
      </c>
      <c r="G1599" s="3">
        <f t="shared" si="362"/>
        <v>431</v>
      </c>
      <c r="H1599" s="3" t="str">
        <f t="shared" si="363"/>
        <v>Poor</v>
      </c>
      <c r="I1599" s="5" t="s">
        <v>52</v>
      </c>
      <c r="J1599" s="2" t="str">
        <f t="shared" si="364"/>
        <v>EMPLOYED</v>
      </c>
      <c r="K1599" s="2" t="str">
        <f t="shared" si="365"/>
        <v>Employed</v>
      </c>
      <c r="L1599" s="2" t="str">
        <f t="shared" si="366"/>
        <v>Employed</v>
      </c>
      <c r="M1599" s="5" t="s">
        <v>32</v>
      </c>
      <c r="N1599" s="2" t="str">
        <f t="shared" si="367"/>
        <v>High School</v>
      </c>
      <c r="O1599" s="2" t="str">
        <f t="shared" si="368"/>
        <v>High School</v>
      </c>
      <c r="P1599" s="4">
        <v>32203</v>
      </c>
      <c r="Q1599" s="4">
        <f t="shared" si="369"/>
        <v>32203</v>
      </c>
      <c r="R1599" s="18">
        <f t="shared" si="370"/>
        <v>0.77136629299607162</v>
      </c>
      <c r="S1599" s="18" t="str">
        <f t="shared" si="371"/>
        <v>Moderate Borrower</v>
      </c>
      <c r="T1599" s="3">
        <v>36</v>
      </c>
      <c r="U1599" s="3">
        <f t="shared" si="372"/>
        <v>36</v>
      </c>
      <c r="V1599" s="5" t="s">
        <v>44</v>
      </c>
      <c r="W1599" s="5" t="s">
        <v>30</v>
      </c>
      <c r="X1599" s="4">
        <v>644</v>
      </c>
      <c r="Y1599" s="18">
        <v>0.73768568000000001</v>
      </c>
      <c r="Z1599" s="5" t="s">
        <v>24</v>
      </c>
      <c r="AA1599" s="3">
        <v>21</v>
      </c>
      <c r="AB1599" s="4">
        <v>1387</v>
      </c>
      <c r="AC1599" s="4">
        <v>3479</v>
      </c>
      <c r="AD1599" s="4" t="str">
        <f t="shared" si="373"/>
        <v>Low Income</v>
      </c>
      <c r="AE1599" s="4">
        <v>116833</v>
      </c>
      <c r="AF1599" s="18">
        <v>0.26001020899999999</v>
      </c>
      <c r="AG1599" s="3">
        <v>0</v>
      </c>
      <c r="AH1599" s="3">
        <v>54</v>
      </c>
      <c r="AI1599" s="2" t="str">
        <f t="shared" si="374"/>
        <v>Medium Risk</v>
      </c>
    </row>
    <row r="1600" spans="1:35" x14ac:dyDescent="0.25">
      <c r="A1600" s="6">
        <v>44699</v>
      </c>
      <c r="B1600" s="3">
        <v>40</v>
      </c>
      <c r="C1600" s="3" t="str">
        <f t="shared" si="360"/>
        <v>Senior</v>
      </c>
      <c r="D1600" s="4">
        <v>41210</v>
      </c>
      <c r="E1600" s="4">
        <f t="shared" si="361"/>
        <v>41210</v>
      </c>
      <c r="F1600" s="3">
        <v>462</v>
      </c>
      <c r="G1600" s="3">
        <f t="shared" si="362"/>
        <v>462</v>
      </c>
      <c r="H1600" s="3" t="str">
        <f t="shared" si="363"/>
        <v>Fair</v>
      </c>
      <c r="J1600" s="2" t="str">
        <f t="shared" si="364"/>
        <v/>
      </c>
      <c r="K1600" s="2" t="str">
        <f t="shared" si="365"/>
        <v/>
      </c>
      <c r="L1600" s="2" t="str">
        <f t="shared" si="366"/>
        <v>Employed</v>
      </c>
      <c r="M1600" s="5" t="s">
        <v>25</v>
      </c>
      <c r="N1600" s="2" t="str">
        <f t="shared" si="367"/>
        <v>Associate</v>
      </c>
      <c r="O1600" s="2" t="str">
        <f t="shared" si="368"/>
        <v>Associate</v>
      </c>
      <c r="P1600" s="4">
        <v>15124</v>
      </c>
      <c r="Q1600" s="4">
        <f t="shared" si="369"/>
        <v>15124</v>
      </c>
      <c r="R1600" s="18">
        <f t="shared" si="370"/>
        <v>0.36699830138315942</v>
      </c>
      <c r="S1600" s="18" t="str">
        <f t="shared" si="371"/>
        <v>Conservative Borrower</v>
      </c>
      <c r="T1600" s="3">
        <v>72</v>
      </c>
      <c r="U1600" s="3">
        <f t="shared" si="372"/>
        <v>72</v>
      </c>
      <c r="V1600" s="5" t="s">
        <v>26</v>
      </c>
      <c r="W1600" s="5" t="s">
        <v>27</v>
      </c>
      <c r="X1600" s="4">
        <v>386</v>
      </c>
      <c r="Y1600" s="18">
        <v>0.14193488800000001</v>
      </c>
      <c r="Z1600" s="5" t="s">
        <v>31</v>
      </c>
      <c r="AA1600" s="3">
        <v>23</v>
      </c>
      <c r="AB1600" s="4">
        <v>3633</v>
      </c>
      <c r="AC1600" s="4">
        <v>3434.166667</v>
      </c>
      <c r="AD1600" s="4" t="str">
        <f t="shared" si="373"/>
        <v>Low Income</v>
      </c>
      <c r="AE1600" s="4">
        <v>211862</v>
      </c>
      <c r="AF1600" s="18">
        <v>0.25877340599999998</v>
      </c>
      <c r="AG1600" s="3">
        <v>1</v>
      </c>
      <c r="AH1600" s="3">
        <v>36.799999999999997</v>
      </c>
      <c r="AI1600" s="2" t="str">
        <f t="shared" si="374"/>
        <v>Low Risk</v>
      </c>
    </row>
    <row r="1601" spans="1:35" x14ac:dyDescent="0.25">
      <c r="A1601" s="6">
        <v>44700</v>
      </c>
      <c r="B1601" s="3">
        <v>31</v>
      </c>
      <c r="C1601" s="3" t="str">
        <f t="shared" si="360"/>
        <v>Mid</v>
      </c>
      <c r="D1601" s="4">
        <v>76620</v>
      </c>
      <c r="E1601" s="4">
        <f t="shared" si="361"/>
        <v>76620</v>
      </c>
      <c r="F1601" s="3">
        <v>609</v>
      </c>
      <c r="G1601" s="3">
        <f t="shared" si="362"/>
        <v>609</v>
      </c>
      <c r="H1601" s="3" t="str">
        <f t="shared" si="363"/>
        <v>Good</v>
      </c>
      <c r="I1601" s="5" t="s">
        <v>20</v>
      </c>
      <c r="J1601" s="2" t="str">
        <f t="shared" si="364"/>
        <v>Employed</v>
      </c>
      <c r="K1601" s="2" t="str">
        <f t="shared" si="365"/>
        <v>Employed</v>
      </c>
      <c r="L1601" s="2" t="str">
        <f t="shared" si="366"/>
        <v>Employed</v>
      </c>
      <c r="N1601" s="2" t="str">
        <f t="shared" si="367"/>
        <v/>
      </c>
      <c r="O1601" s="2" t="str">
        <f t="shared" si="368"/>
        <v>Bachelor</v>
      </c>
      <c r="P1601" s="4">
        <v>50148</v>
      </c>
      <c r="Q1601" s="4">
        <f t="shared" si="369"/>
        <v>50148</v>
      </c>
      <c r="R1601" s="18">
        <f t="shared" si="370"/>
        <v>0.65450274079874704</v>
      </c>
      <c r="S1601" s="18" t="str">
        <f t="shared" si="371"/>
        <v>Moderate Borrower</v>
      </c>
      <c r="T1601" s="3">
        <v>60</v>
      </c>
      <c r="U1601" s="3">
        <f t="shared" si="372"/>
        <v>60</v>
      </c>
      <c r="V1601" s="5" t="s">
        <v>22</v>
      </c>
      <c r="W1601" s="5" t="s">
        <v>30</v>
      </c>
      <c r="X1601" s="4">
        <v>1087</v>
      </c>
      <c r="Y1601" s="18">
        <v>0.20600738299999999</v>
      </c>
      <c r="Z1601" s="5" t="s">
        <v>24</v>
      </c>
      <c r="AA1601" s="3">
        <v>18</v>
      </c>
      <c r="AB1601" s="4">
        <v>5044</v>
      </c>
      <c r="AC1601" s="4">
        <v>6385</v>
      </c>
      <c r="AD1601" s="4" t="str">
        <f t="shared" si="373"/>
        <v>Medium Income</v>
      </c>
      <c r="AE1601" s="4">
        <v>4724</v>
      </c>
      <c r="AF1601" s="18">
        <v>0.20051840000000001</v>
      </c>
      <c r="AG1601" s="3">
        <v>0</v>
      </c>
      <c r="AH1601" s="3">
        <v>51</v>
      </c>
      <c r="AI1601" s="2" t="str">
        <f t="shared" si="374"/>
        <v>Medium Risk</v>
      </c>
    </row>
    <row r="1602" spans="1:35" x14ac:dyDescent="0.25">
      <c r="A1602" s="6">
        <v>44701</v>
      </c>
      <c r="B1602" s="3">
        <v>37</v>
      </c>
      <c r="C1602" s="3" t="str">
        <f t="shared" ref="C1602:C1665" si="375">IF(B1602&lt;25,"Young",IF(B1602&lt;40,"Mid",IF(B1602&lt;60,"Senior","Old")))</f>
        <v>Mid</v>
      </c>
      <c r="D1602" s="4">
        <v>145021</v>
      </c>
      <c r="E1602" s="4">
        <f t="shared" ref="E1602:E1665" si="376">IF(D1602="",AC1602*12,D1602)</f>
        <v>145021</v>
      </c>
      <c r="F1602" s="3">
        <v>508</v>
      </c>
      <c r="G1602" s="3">
        <f t="shared" ref="G1602:G1665" si="377">IF(F1602="",AVERAGEIF($AA$2:$AA$2648,AA1602,$F$2:$F$2648),F1602)</f>
        <v>508</v>
      </c>
      <c r="H1602" s="3" t="str">
        <f t="shared" ref="H1602:H1665" si="378">IF(G1602&lt;450,"Poor", IF(G1602&lt;550,"Fair",IF(G1602&lt;650,"Good","Excellent")))</f>
        <v>Fair</v>
      </c>
      <c r="I1602" s="5" t="s">
        <v>20</v>
      </c>
      <c r="J1602" s="2" t="str">
        <f t="shared" ref="J1602:J1665" si="379">TRIM(CLEAN(I1602))</f>
        <v>Employed</v>
      </c>
      <c r="K1602" s="2" t="str">
        <f t="shared" ref="K1602:K1665" si="380">PROPER(J1602)</f>
        <v>Employed</v>
      </c>
      <c r="L1602" s="2" t="str">
        <f t="shared" ref="L1602:L1665" si="381">IF(K1602="","Employed",K1602)</f>
        <v>Employed</v>
      </c>
      <c r="M1602" s="5" t="s">
        <v>29</v>
      </c>
      <c r="N1602" s="2" t="str">
        <f t="shared" ref="N1602:N1665" si="382">TRIM(CLEAN(M1602))</f>
        <v>Bachelor</v>
      </c>
      <c r="O1602" s="2" t="str">
        <f t="shared" ref="O1602:O1665" si="383">IF(N1602="","Bachelor",N1602)</f>
        <v>Bachelor</v>
      </c>
      <c r="P1602" s="4">
        <v>44140</v>
      </c>
      <c r="Q1602" s="4">
        <f t="shared" ref="Q1602:Q1665" si="384">IF(P1602="",(AVERAGEIFS($P$2:$P$2648,$Z$2:$Z$2648,Z1602,$AD$2:$AD$2648,AD1602)),P1602)</f>
        <v>44140</v>
      </c>
      <c r="R1602" s="18">
        <f t="shared" ref="R1602:R1665" si="385">Q1602/E1602</f>
        <v>0.30436971197274876</v>
      </c>
      <c r="S1602" s="18" t="str">
        <f t="shared" ref="S1602:S1665" si="386">IF(R1602 &lt;= 0.5, "Conservative Borrower", IF(R1602 &lt;= 1, "Moderate Borrower", "Aggressive Borrower"))</f>
        <v>Conservative Borrower</v>
      </c>
      <c r="T1602" s="3">
        <v>36</v>
      </c>
      <c r="U1602" s="3">
        <f t="shared" ref="U1602:U1665" si="387">IF(T1602="",AVERAGEIFS($T$2:$T$2648,$Z$2:$Z$2648,Z1602,$AD$2:$AD$2648,AD1602),T1602)</f>
        <v>36</v>
      </c>
      <c r="V1602" s="5" t="s">
        <v>35</v>
      </c>
      <c r="W1602" s="5" t="s">
        <v>27</v>
      </c>
      <c r="X1602" s="4">
        <v>389</v>
      </c>
      <c r="Y1602" s="18">
        <v>0.43019128000000001</v>
      </c>
      <c r="Z1602" s="5" t="s">
        <v>24</v>
      </c>
      <c r="AA1602" s="3">
        <v>19</v>
      </c>
      <c r="AB1602" s="4">
        <v>3780</v>
      </c>
      <c r="AC1602" s="4">
        <v>12085.083329999999</v>
      </c>
      <c r="AD1602" s="4" t="str">
        <f t="shared" ref="AD1602:AD1665" si="388">IF(AC1602&lt;=5000,"Low Income",IF(AC1602&lt;=12000,"Medium Income","High Income"))</f>
        <v>High Income</v>
      </c>
      <c r="AE1602" s="4">
        <v>10101</v>
      </c>
      <c r="AF1602" s="18">
        <v>0.28207235400000003</v>
      </c>
      <c r="AG1602" s="3">
        <v>0</v>
      </c>
      <c r="AH1602" s="3">
        <v>61</v>
      </c>
      <c r="AI1602" s="2" t="str">
        <f t="shared" ref="AI1602:AI1665" si="389">IF(AH1602&lt;40,"Low Risk", IF(AH1602&lt;55,"Medium Risk", IF(AH1602&lt;70,"High Risk","Very High Risk")))</f>
        <v>High Risk</v>
      </c>
    </row>
    <row r="1603" spans="1:35" x14ac:dyDescent="0.25">
      <c r="A1603" s="6">
        <v>44702</v>
      </c>
      <c r="B1603" s="3">
        <v>56</v>
      </c>
      <c r="C1603" s="3" t="str">
        <f t="shared" si="375"/>
        <v>Senior</v>
      </c>
      <c r="D1603" s="4">
        <v>62365</v>
      </c>
      <c r="E1603" s="4">
        <f t="shared" si="376"/>
        <v>62365</v>
      </c>
      <c r="F1603" s="3">
        <v>611</v>
      </c>
      <c r="G1603" s="3">
        <f t="shared" si="377"/>
        <v>611</v>
      </c>
      <c r="H1603" s="3" t="str">
        <f t="shared" si="378"/>
        <v>Good</v>
      </c>
      <c r="I1603" s="5" t="s">
        <v>20</v>
      </c>
      <c r="J1603" s="2" t="str">
        <f t="shared" si="379"/>
        <v>Employed</v>
      </c>
      <c r="K1603" s="2" t="str">
        <f t="shared" si="380"/>
        <v>Employed</v>
      </c>
      <c r="L1603" s="2" t="str">
        <f t="shared" si="381"/>
        <v>Employed</v>
      </c>
      <c r="M1603" s="5" t="s">
        <v>29</v>
      </c>
      <c r="N1603" s="2" t="str">
        <f t="shared" si="382"/>
        <v>Bachelor</v>
      </c>
      <c r="O1603" s="2" t="str">
        <f t="shared" si="383"/>
        <v>Bachelor</v>
      </c>
      <c r="P1603" s="4">
        <v>12017</v>
      </c>
      <c r="Q1603" s="4">
        <f t="shared" si="384"/>
        <v>12017</v>
      </c>
      <c r="R1603" s="18">
        <f t="shared" si="385"/>
        <v>0.19268820652609636</v>
      </c>
      <c r="S1603" s="18" t="str">
        <f t="shared" si="386"/>
        <v>Conservative Borrower</v>
      </c>
      <c r="T1603" s="3">
        <v>96</v>
      </c>
      <c r="U1603" s="3">
        <f t="shared" si="387"/>
        <v>96</v>
      </c>
      <c r="V1603" s="5" t="s">
        <v>26</v>
      </c>
      <c r="W1603" s="5" t="s">
        <v>23</v>
      </c>
      <c r="X1603" s="4">
        <v>361</v>
      </c>
      <c r="Y1603" s="18">
        <v>0.28456663900000001</v>
      </c>
      <c r="Z1603" s="5" t="s">
        <v>38</v>
      </c>
      <c r="AA1603" s="3">
        <v>27</v>
      </c>
      <c r="AB1603" s="4">
        <v>1759</v>
      </c>
      <c r="AC1603" s="4">
        <v>5197.0833329999996</v>
      </c>
      <c r="AD1603" s="4" t="str">
        <f t="shared" si="388"/>
        <v>Medium Income</v>
      </c>
      <c r="AE1603" s="4">
        <v>257870</v>
      </c>
      <c r="AF1603" s="18">
        <v>0.22673911999999999</v>
      </c>
      <c r="AG1603" s="3">
        <v>1</v>
      </c>
      <c r="AH1603" s="3">
        <v>35.200000000000003</v>
      </c>
      <c r="AI1603" s="2" t="str">
        <f t="shared" si="389"/>
        <v>Low Risk</v>
      </c>
    </row>
    <row r="1604" spans="1:35" x14ac:dyDescent="0.25">
      <c r="A1604" s="6">
        <v>44703</v>
      </c>
      <c r="B1604" s="3">
        <v>32</v>
      </c>
      <c r="C1604" s="3" t="str">
        <f t="shared" si="375"/>
        <v>Mid</v>
      </c>
      <c r="D1604" s="4">
        <v>36261</v>
      </c>
      <c r="E1604" s="4">
        <f t="shared" si="376"/>
        <v>36261</v>
      </c>
      <c r="F1604" s="3">
        <v>608</v>
      </c>
      <c r="G1604" s="3">
        <f t="shared" si="377"/>
        <v>608</v>
      </c>
      <c r="H1604" s="3" t="str">
        <f t="shared" si="378"/>
        <v>Good</v>
      </c>
      <c r="I1604" s="5" t="s">
        <v>20</v>
      </c>
      <c r="J1604" s="2" t="str">
        <f t="shared" si="379"/>
        <v>Employed</v>
      </c>
      <c r="K1604" s="2" t="str">
        <f t="shared" si="380"/>
        <v>Employed</v>
      </c>
      <c r="L1604" s="2" t="str">
        <f t="shared" si="381"/>
        <v>Employed</v>
      </c>
      <c r="M1604" s="5" t="s">
        <v>25</v>
      </c>
      <c r="N1604" s="2" t="str">
        <f t="shared" si="382"/>
        <v>Associate</v>
      </c>
      <c r="O1604" s="2" t="str">
        <f t="shared" si="383"/>
        <v>Associate</v>
      </c>
      <c r="P1604" s="4">
        <v>25397</v>
      </c>
      <c r="Q1604" s="4">
        <f t="shared" si="384"/>
        <v>25397</v>
      </c>
      <c r="R1604" s="18">
        <f t="shared" si="385"/>
        <v>0.70039436308982106</v>
      </c>
      <c r="S1604" s="18" t="str">
        <f t="shared" si="386"/>
        <v>Moderate Borrower</v>
      </c>
      <c r="T1604" s="3">
        <v>60</v>
      </c>
      <c r="U1604" s="3">
        <f t="shared" si="387"/>
        <v>60</v>
      </c>
      <c r="V1604" s="5" t="s">
        <v>22</v>
      </c>
      <c r="W1604" s="5" t="s">
        <v>27</v>
      </c>
      <c r="X1604" s="4">
        <v>565</v>
      </c>
      <c r="Y1604" s="18">
        <v>0.38395602499999998</v>
      </c>
      <c r="Z1604" s="5" t="s">
        <v>34</v>
      </c>
      <c r="AA1604" s="3">
        <v>25</v>
      </c>
      <c r="AB1604" s="4">
        <v>832</v>
      </c>
      <c r="AC1604" s="4">
        <v>3021.75</v>
      </c>
      <c r="AD1604" s="4" t="str">
        <f t="shared" si="388"/>
        <v>Low Income</v>
      </c>
      <c r="AE1604" s="4">
        <v>23343</v>
      </c>
      <c r="AF1604" s="18">
        <v>0.208748975</v>
      </c>
      <c r="AG1604" s="3">
        <v>0</v>
      </c>
      <c r="AH1604" s="3">
        <v>52</v>
      </c>
      <c r="AI1604" s="2" t="str">
        <f t="shared" si="389"/>
        <v>Medium Risk</v>
      </c>
    </row>
    <row r="1605" spans="1:35" x14ac:dyDescent="0.25">
      <c r="A1605" s="6">
        <v>44704</v>
      </c>
      <c r="B1605" s="3">
        <v>30</v>
      </c>
      <c r="C1605" s="3" t="str">
        <f t="shared" si="375"/>
        <v>Mid</v>
      </c>
      <c r="D1605" s="4">
        <v>17960</v>
      </c>
      <c r="E1605" s="4">
        <f t="shared" si="376"/>
        <v>17960</v>
      </c>
      <c r="F1605" s="3">
        <v>589</v>
      </c>
      <c r="G1605" s="3">
        <f t="shared" si="377"/>
        <v>589</v>
      </c>
      <c r="H1605" s="3" t="str">
        <f t="shared" si="378"/>
        <v>Good</v>
      </c>
      <c r="I1605" s="5" t="s">
        <v>20</v>
      </c>
      <c r="J1605" s="2" t="str">
        <f t="shared" si="379"/>
        <v>Employed</v>
      </c>
      <c r="K1605" s="2" t="str">
        <f t="shared" si="380"/>
        <v>Employed</v>
      </c>
      <c r="L1605" s="2" t="str">
        <f t="shared" si="381"/>
        <v>Employed</v>
      </c>
      <c r="M1605" s="5" t="s">
        <v>25</v>
      </c>
      <c r="N1605" s="2" t="str">
        <f t="shared" si="382"/>
        <v>Associate</v>
      </c>
      <c r="O1605" s="2" t="str">
        <f t="shared" si="383"/>
        <v>Associate</v>
      </c>
      <c r="P1605" s="4">
        <v>7716</v>
      </c>
      <c r="Q1605" s="4">
        <f t="shared" si="384"/>
        <v>7716</v>
      </c>
      <c r="R1605" s="18">
        <f t="shared" si="385"/>
        <v>0.42962138084632517</v>
      </c>
      <c r="S1605" s="18" t="str">
        <f t="shared" si="386"/>
        <v>Conservative Borrower</v>
      </c>
      <c r="T1605" s="3">
        <v>96</v>
      </c>
      <c r="U1605" s="3">
        <f t="shared" si="387"/>
        <v>96</v>
      </c>
      <c r="V1605" s="5" t="s">
        <v>35</v>
      </c>
      <c r="W1605" s="5" t="s">
        <v>30</v>
      </c>
      <c r="X1605" s="4">
        <v>152</v>
      </c>
      <c r="Y1605" s="18">
        <v>0.26406939800000001</v>
      </c>
      <c r="Z1605" s="5" t="s">
        <v>38</v>
      </c>
      <c r="AA1605" s="3">
        <v>16</v>
      </c>
      <c r="AB1605" s="4">
        <v>6533</v>
      </c>
      <c r="AC1605" s="4">
        <v>1496.666667</v>
      </c>
      <c r="AD1605" s="4" t="str">
        <f t="shared" si="388"/>
        <v>Low Income</v>
      </c>
      <c r="AE1605" s="4">
        <v>27821</v>
      </c>
      <c r="AF1605" s="18">
        <v>0.202026385</v>
      </c>
      <c r="AG1605" s="3">
        <v>0</v>
      </c>
      <c r="AH1605" s="3">
        <v>54</v>
      </c>
      <c r="AI1605" s="2" t="str">
        <f t="shared" si="389"/>
        <v>Medium Risk</v>
      </c>
    </row>
    <row r="1606" spans="1:35" x14ac:dyDescent="0.25">
      <c r="A1606" s="6">
        <v>44705</v>
      </c>
      <c r="B1606" s="3">
        <v>34</v>
      </c>
      <c r="C1606" s="3" t="str">
        <f t="shared" si="375"/>
        <v>Mid</v>
      </c>
      <c r="D1606" s="4">
        <v>100757</v>
      </c>
      <c r="E1606" s="4">
        <f t="shared" si="376"/>
        <v>100757</v>
      </c>
      <c r="F1606" s="3">
        <v>602</v>
      </c>
      <c r="G1606" s="3">
        <f t="shared" si="377"/>
        <v>602</v>
      </c>
      <c r="H1606" s="3" t="str">
        <f t="shared" si="378"/>
        <v>Good</v>
      </c>
      <c r="I1606" s="5" t="s">
        <v>45</v>
      </c>
      <c r="J1606" s="2" t="str">
        <f t="shared" si="379"/>
        <v>Unemployed</v>
      </c>
      <c r="K1606" s="2" t="str">
        <f t="shared" si="380"/>
        <v>Unemployed</v>
      </c>
      <c r="L1606" s="2" t="str">
        <f t="shared" si="381"/>
        <v>Unemployed</v>
      </c>
      <c r="M1606" s="5" t="s">
        <v>29</v>
      </c>
      <c r="N1606" s="2" t="str">
        <f t="shared" si="382"/>
        <v>Bachelor</v>
      </c>
      <c r="O1606" s="2" t="str">
        <f t="shared" si="383"/>
        <v>Bachelor</v>
      </c>
      <c r="P1606" s="4">
        <v>33228</v>
      </c>
      <c r="Q1606" s="4">
        <f t="shared" si="384"/>
        <v>33228</v>
      </c>
      <c r="R1606" s="18">
        <f t="shared" si="385"/>
        <v>0.32978353861270182</v>
      </c>
      <c r="S1606" s="18" t="str">
        <f t="shared" si="386"/>
        <v>Conservative Borrower</v>
      </c>
      <c r="T1606" s="3">
        <v>36</v>
      </c>
      <c r="U1606" s="3">
        <f t="shared" si="387"/>
        <v>36</v>
      </c>
      <c r="V1606" s="5" t="s">
        <v>22</v>
      </c>
      <c r="W1606" s="5" t="s">
        <v>27</v>
      </c>
      <c r="X1606" s="4">
        <v>716</v>
      </c>
      <c r="Y1606" s="18">
        <v>0.21486561300000001</v>
      </c>
      <c r="Z1606" s="5" t="s">
        <v>34</v>
      </c>
      <c r="AA1606" s="3">
        <v>21</v>
      </c>
      <c r="AB1606" s="4">
        <v>2045</v>
      </c>
      <c r="AC1606" s="4">
        <v>8396.4166669999995</v>
      </c>
      <c r="AD1606" s="4" t="str">
        <f t="shared" si="388"/>
        <v>Medium Income</v>
      </c>
      <c r="AE1606" s="4">
        <v>18853</v>
      </c>
      <c r="AF1606" s="18">
        <v>0.21838526899999999</v>
      </c>
      <c r="AG1606" s="3">
        <v>0</v>
      </c>
      <c r="AH1606" s="3">
        <v>51</v>
      </c>
      <c r="AI1606" s="2" t="str">
        <f t="shared" si="389"/>
        <v>Medium Risk</v>
      </c>
    </row>
    <row r="1607" spans="1:35" x14ac:dyDescent="0.25">
      <c r="A1607" s="6">
        <v>44706</v>
      </c>
      <c r="B1607" s="3">
        <v>28</v>
      </c>
      <c r="C1607" s="3" t="str">
        <f t="shared" si="375"/>
        <v>Mid</v>
      </c>
      <c r="D1607" s="4">
        <v>66910</v>
      </c>
      <c r="E1607" s="4">
        <f t="shared" si="376"/>
        <v>66910</v>
      </c>
      <c r="F1607" s="3">
        <v>566</v>
      </c>
      <c r="G1607" s="3">
        <f t="shared" si="377"/>
        <v>566</v>
      </c>
      <c r="H1607" s="3" t="str">
        <f t="shared" si="378"/>
        <v>Good</v>
      </c>
      <c r="I1607" s="5" t="s">
        <v>33</v>
      </c>
      <c r="J1607" s="2" t="str">
        <f t="shared" si="379"/>
        <v>Self-Employed</v>
      </c>
      <c r="K1607" s="2" t="str">
        <f t="shared" si="380"/>
        <v>Self-Employed</v>
      </c>
      <c r="L1607" s="2" t="str">
        <f t="shared" si="381"/>
        <v>Self-Employed</v>
      </c>
      <c r="M1607" s="5" t="s">
        <v>41</v>
      </c>
      <c r="N1607" s="2" t="str">
        <f t="shared" si="382"/>
        <v>Doctorate</v>
      </c>
      <c r="O1607" s="2" t="str">
        <f t="shared" si="383"/>
        <v>Doctorate</v>
      </c>
      <c r="P1607" s="4">
        <v>3729</v>
      </c>
      <c r="Q1607" s="4">
        <f t="shared" si="384"/>
        <v>3729</v>
      </c>
      <c r="R1607" s="18">
        <f t="shared" si="385"/>
        <v>5.5731579733971005E-2</v>
      </c>
      <c r="S1607" s="18" t="str">
        <f t="shared" si="386"/>
        <v>Conservative Borrower</v>
      </c>
      <c r="T1607" s="3">
        <v>36</v>
      </c>
      <c r="U1607" s="3">
        <f t="shared" si="387"/>
        <v>36</v>
      </c>
      <c r="V1607" s="5" t="s">
        <v>26</v>
      </c>
      <c r="W1607" s="5" t="s">
        <v>30</v>
      </c>
      <c r="X1607" s="4">
        <v>226</v>
      </c>
      <c r="Y1607" s="18">
        <v>0.39606986599999999</v>
      </c>
      <c r="Z1607" s="5" t="s">
        <v>24</v>
      </c>
      <c r="AA1607" s="3">
        <v>20</v>
      </c>
      <c r="AB1607" s="4">
        <v>571</v>
      </c>
      <c r="AC1607" s="4">
        <v>5575.8333329999996</v>
      </c>
      <c r="AD1607" s="4" t="str">
        <f t="shared" si="388"/>
        <v>Medium Income</v>
      </c>
      <c r="AE1607" s="4">
        <v>13293</v>
      </c>
      <c r="AF1607" s="18">
        <v>0.22305143899999999</v>
      </c>
      <c r="AG1607" s="3">
        <v>1</v>
      </c>
      <c r="AH1607" s="3">
        <v>44.8</v>
      </c>
      <c r="AI1607" s="2" t="str">
        <f t="shared" si="389"/>
        <v>Medium Risk</v>
      </c>
    </row>
    <row r="1608" spans="1:35" x14ac:dyDescent="0.25">
      <c r="A1608" s="6">
        <v>44707</v>
      </c>
      <c r="B1608" s="3">
        <v>41</v>
      </c>
      <c r="C1608" s="3" t="str">
        <f t="shared" si="375"/>
        <v>Senior</v>
      </c>
      <c r="D1608" s="4">
        <v>38350</v>
      </c>
      <c r="E1608" s="4">
        <f t="shared" si="376"/>
        <v>38350</v>
      </c>
      <c r="F1608" s="3">
        <v>427</v>
      </c>
      <c r="G1608" s="3">
        <f t="shared" si="377"/>
        <v>427</v>
      </c>
      <c r="H1608" s="3" t="str">
        <f t="shared" si="378"/>
        <v>Poor</v>
      </c>
      <c r="I1608" s="5" t="s">
        <v>20</v>
      </c>
      <c r="J1608" s="2" t="str">
        <f t="shared" si="379"/>
        <v>Employed</v>
      </c>
      <c r="K1608" s="2" t="str">
        <f t="shared" si="380"/>
        <v>Employed</v>
      </c>
      <c r="L1608" s="2" t="str">
        <f t="shared" si="381"/>
        <v>Employed</v>
      </c>
      <c r="M1608" s="5" t="s">
        <v>32</v>
      </c>
      <c r="N1608" s="2" t="str">
        <f t="shared" si="382"/>
        <v>High School</v>
      </c>
      <c r="O1608" s="2" t="str">
        <f t="shared" si="383"/>
        <v>High School</v>
      </c>
      <c r="P1608" s="4">
        <v>33003</v>
      </c>
      <c r="Q1608" s="4">
        <f t="shared" si="384"/>
        <v>33003</v>
      </c>
      <c r="R1608" s="18">
        <f t="shared" si="385"/>
        <v>0.86057366362451104</v>
      </c>
      <c r="S1608" s="18" t="str">
        <f t="shared" si="386"/>
        <v>Moderate Borrower</v>
      </c>
      <c r="T1608" s="3">
        <v>36</v>
      </c>
      <c r="U1608" s="3">
        <f t="shared" si="387"/>
        <v>36</v>
      </c>
      <c r="V1608" s="5" t="s">
        <v>26</v>
      </c>
      <c r="W1608" s="5" t="s">
        <v>30</v>
      </c>
      <c r="X1608" s="4">
        <v>737</v>
      </c>
      <c r="Y1608" s="18">
        <v>0.36851677799999999</v>
      </c>
      <c r="Z1608" s="5" t="s">
        <v>24</v>
      </c>
      <c r="AA1608" s="3">
        <v>18</v>
      </c>
      <c r="AB1608" s="4">
        <v>2120</v>
      </c>
      <c r="AC1608" s="4">
        <v>3195.833333</v>
      </c>
      <c r="AD1608" s="4" t="str">
        <f t="shared" si="388"/>
        <v>Low Income</v>
      </c>
      <c r="AE1608" s="4">
        <v>159887</v>
      </c>
      <c r="AF1608" s="18">
        <v>0.30782900499999999</v>
      </c>
      <c r="AG1608" s="3">
        <v>0</v>
      </c>
      <c r="AH1608" s="3">
        <v>51</v>
      </c>
      <c r="AI1608" s="2" t="str">
        <f t="shared" si="389"/>
        <v>Medium Risk</v>
      </c>
    </row>
    <row r="1609" spans="1:35" x14ac:dyDescent="0.25">
      <c r="A1609" s="6">
        <v>44708</v>
      </c>
      <c r="B1609" s="3">
        <v>59</v>
      </c>
      <c r="C1609" s="3" t="str">
        <f t="shared" si="375"/>
        <v>Senior</v>
      </c>
      <c r="D1609" s="4">
        <v>59762</v>
      </c>
      <c r="E1609" s="4">
        <f t="shared" si="376"/>
        <v>59762</v>
      </c>
      <c r="F1609" s="3">
        <v>597</v>
      </c>
      <c r="G1609" s="3">
        <f t="shared" si="377"/>
        <v>597</v>
      </c>
      <c r="H1609" s="3" t="str">
        <f t="shared" si="378"/>
        <v>Good</v>
      </c>
      <c r="I1609" s="5" t="s">
        <v>20</v>
      </c>
      <c r="J1609" s="2" t="str">
        <f t="shared" si="379"/>
        <v>Employed</v>
      </c>
      <c r="K1609" s="2" t="str">
        <f t="shared" si="380"/>
        <v>Employed</v>
      </c>
      <c r="L1609" s="2" t="str">
        <f t="shared" si="381"/>
        <v>Employed</v>
      </c>
      <c r="M1609" s="5" t="s">
        <v>29</v>
      </c>
      <c r="N1609" s="2" t="str">
        <f t="shared" si="382"/>
        <v>Bachelor</v>
      </c>
      <c r="O1609" s="2" t="str">
        <f t="shared" si="383"/>
        <v>Bachelor</v>
      </c>
      <c r="P1609" s="4">
        <v>44397</v>
      </c>
      <c r="Q1609" s="4">
        <f t="shared" si="384"/>
        <v>44397</v>
      </c>
      <c r="R1609" s="18">
        <f t="shared" si="385"/>
        <v>0.74289682406880631</v>
      </c>
      <c r="S1609" s="18" t="str">
        <f t="shared" si="386"/>
        <v>Moderate Borrower</v>
      </c>
      <c r="T1609" s="3">
        <v>60</v>
      </c>
      <c r="U1609" s="3">
        <f t="shared" si="387"/>
        <v>60</v>
      </c>
      <c r="V1609" s="5" t="s">
        <v>35</v>
      </c>
      <c r="W1609" s="5" t="s">
        <v>27</v>
      </c>
      <c r="X1609" s="4">
        <v>765</v>
      </c>
      <c r="Y1609" s="18">
        <v>0.34921456499999998</v>
      </c>
      <c r="Z1609" s="5" t="s">
        <v>24</v>
      </c>
      <c r="AA1609" s="3">
        <v>26</v>
      </c>
      <c r="AB1609" s="4">
        <v>851</v>
      </c>
      <c r="AC1609" s="4">
        <v>4980.1666670000004</v>
      </c>
      <c r="AD1609" s="4" t="str">
        <f t="shared" si="388"/>
        <v>Low Income</v>
      </c>
      <c r="AE1609" s="4">
        <v>142252</v>
      </c>
      <c r="AF1609" s="18">
        <v>0.22262615899999999</v>
      </c>
      <c r="AG1609" s="3">
        <v>0</v>
      </c>
      <c r="AH1609" s="3">
        <v>51</v>
      </c>
      <c r="AI1609" s="2" t="str">
        <f t="shared" si="389"/>
        <v>Medium Risk</v>
      </c>
    </row>
    <row r="1610" spans="1:35" x14ac:dyDescent="0.25">
      <c r="A1610" s="6">
        <v>44709</v>
      </c>
      <c r="B1610" s="3">
        <v>43</v>
      </c>
      <c r="C1610" s="3" t="str">
        <f t="shared" si="375"/>
        <v>Senior</v>
      </c>
      <c r="E1610" s="4">
        <f t="shared" si="376"/>
        <v>78833.000004000001</v>
      </c>
      <c r="F1610" s="3">
        <v>611</v>
      </c>
      <c r="G1610" s="3">
        <f t="shared" si="377"/>
        <v>611</v>
      </c>
      <c r="H1610" s="3" t="str">
        <f t="shared" si="378"/>
        <v>Good</v>
      </c>
      <c r="I1610" s="5" t="s">
        <v>20</v>
      </c>
      <c r="J1610" s="2" t="str">
        <f t="shared" si="379"/>
        <v>Employed</v>
      </c>
      <c r="K1610" s="2" t="str">
        <f t="shared" si="380"/>
        <v>Employed</v>
      </c>
      <c r="L1610" s="2" t="str">
        <f t="shared" si="381"/>
        <v>Employed</v>
      </c>
      <c r="M1610" s="5" t="s">
        <v>25</v>
      </c>
      <c r="N1610" s="2" t="str">
        <f t="shared" si="382"/>
        <v>Associate</v>
      </c>
      <c r="O1610" s="2" t="str">
        <f t="shared" si="383"/>
        <v>Associate</v>
      </c>
      <c r="P1610" s="4">
        <v>10478</v>
      </c>
      <c r="Q1610" s="4">
        <f t="shared" si="384"/>
        <v>10478</v>
      </c>
      <c r="R1610" s="18">
        <f t="shared" si="385"/>
        <v>0.13291388123588274</v>
      </c>
      <c r="S1610" s="18" t="str">
        <f t="shared" si="386"/>
        <v>Conservative Borrower</v>
      </c>
      <c r="U1610" s="3">
        <f t="shared" si="387"/>
        <v>51.067669172932334</v>
      </c>
      <c r="V1610" s="5" t="s">
        <v>22</v>
      </c>
      <c r="W1610" s="5" t="s">
        <v>30</v>
      </c>
      <c r="X1610" s="4">
        <v>371</v>
      </c>
      <c r="Y1610" s="18">
        <v>7.2562738000000002E-2</v>
      </c>
      <c r="Z1610" s="5" t="s">
        <v>31</v>
      </c>
      <c r="AA1610" s="3">
        <v>17</v>
      </c>
      <c r="AB1610" s="4">
        <v>1231</v>
      </c>
      <c r="AC1610" s="4">
        <v>6569.4166670000004</v>
      </c>
      <c r="AD1610" s="4" t="str">
        <f t="shared" si="388"/>
        <v>Medium Income</v>
      </c>
      <c r="AE1610" s="4">
        <v>4849</v>
      </c>
      <c r="AF1610" s="18">
        <v>0.243194779</v>
      </c>
      <c r="AG1610" s="3">
        <v>0</v>
      </c>
      <c r="AH1610" s="3">
        <v>49</v>
      </c>
      <c r="AI1610" s="2" t="str">
        <f t="shared" si="389"/>
        <v>Medium Risk</v>
      </c>
    </row>
    <row r="1611" spans="1:35" x14ac:dyDescent="0.25">
      <c r="A1611" s="6">
        <v>44710</v>
      </c>
      <c r="B1611" s="3">
        <v>36</v>
      </c>
      <c r="C1611" s="3" t="str">
        <f t="shared" si="375"/>
        <v>Mid</v>
      </c>
      <c r="E1611" s="4">
        <f t="shared" si="376"/>
        <v>31217.000004000001</v>
      </c>
      <c r="F1611" s="3">
        <v>515</v>
      </c>
      <c r="G1611" s="3">
        <f t="shared" si="377"/>
        <v>515</v>
      </c>
      <c r="H1611" s="3" t="str">
        <f t="shared" si="378"/>
        <v>Fair</v>
      </c>
      <c r="I1611" s="5" t="s">
        <v>20</v>
      </c>
      <c r="J1611" s="2" t="str">
        <f t="shared" si="379"/>
        <v>Employed</v>
      </c>
      <c r="K1611" s="2" t="str">
        <f t="shared" si="380"/>
        <v>Employed</v>
      </c>
      <c r="L1611" s="2" t="str">
        <f t="shared" si="381"/>
        <v>Employed</v>
      </c>
      <c r="M1611" s="5" t="s">
        <v>32</v>
      </c>
      <c r="N1611" s="2" t="str">
        <f t="shared" si="382"/>
        <v>High School</v>
      </c>
      <c r="O1611" s="2" t="str">
        <f t="shared" si="383"/>
        <v>High School</v>
      </c>
      <c r="P1611" s="4">
        <v>24879</v>
      </c>
      <c r="Q1611" s="4">
        <f t="shared" si="384"/>
        <v>24879</v>
      </c>
      <c r="R1611" s="18">
        <f t="shared" si="385"/>
        <v>0.79696959979537174</v>
      </c>
      <c r="S1611" s="18" t="str">
        <f t="shared" si="386"/>
        <v>Moderate Borrower</v>
      </c>
      <c r="U1611" s="3">
        <f t="shared" si="387"/>
        <v>53.057851239669418</v>
      </c>
      <c r="V1611" s="5" t="s">
        <v>35</v>
      </c>
      <c r="W1611" s="5" t="s">
        <v>30</v>
      </c>
      <c r="X1611" s="4">
        <v>456</v>
      </c>
      <c r="Y1611" s="18">
        <v>7.6585173000000006E-2</v>
      </c>
      <c r="Z1611" s="5" t="s">
        <v>31</v>
      </c>
      <c r="AA1611" s="3">
        <v>22</v>
      </c>
      <c r="AB1611" s="4">
        <v>2308</v>
      </c>
      <c r="AC1611" s="4">
        <v>2601.416667</v>
      </c>
      <c r="AD1611" s="4" t="str">
        <f t="shared" si="388"/>
        <v>Low Income</v>
      </c>
      <c r="AE1611" s="4">
        <v>117883</v>
      </c>
      <c r="AF1611" s="18">
        <v>0.23503433700000001</v>
      </c>
      <c r="AG1611" s="3">
        <v>0</v>
      </c>
      <c r="AH1611" s="3">
        <v>49</v>
      </c>
      <c r="AI1611" s="2" t="str">
        <f t="shared" si="389"/>
        <v>Medium Risk</v>
      </c>
    </row>
    <row r="1612" spans="1:35" x14ac:dyDescent="0.25">
      <c r="A1612" s="6">
        <v>44711</v>
      </c>
      <c r="B1612" s="3">
        <v>36</v>
      </c>
      <c r="C1612" s="3" t="str">
        <f t="shared" si="375"/>
        <v>Mid</v>
      </c>
      <c r="D1612" s="4">
        <v>24664</v>
      </c>
      <c r="E1612" s="4">
        <f t="shared" si="376"/>
        <v>24664</v>
      </c>
      <c r="F1612" s="3">
        <v>430</v>
      </c>
      <c r="G1612" s="3">
        <f t="shared" si="377"/>
        <v>430</v>
      </c>
      <c r="H1612" s="3" t="str">
        <f t="shared" si="378"/>
        <v>Poor</v>
      </c>
      <c r="I1612" s="5" t="s">
        <v>20</v>
      </c>
      <c r="J1612" s="2" t="str">
        <f t="shared" si="379"/>
        <v>Employed</v>
      </c>
      <c r="K1612" s="2" t="str">
        <f t="shared" si="380"/>
        <v>Employed</v>
      </c>
      <c r="L1612" s="2" t="str">
        <f t="shared" si="381"/>
        <v>Employed</v>
      </c>
      <c r="M1612" s="5" t="s">
        <v>25</v>
      </c>
      <c r="N1612" s="2" t="str">
        <f t="shared" si="382"/>
        <v>Associate</v>
      </c>
      <c r="O1612" s="2" t="str">
        <f t="shared" si="383"/>
        <v>Associate</v>
      </c>
      <c r="P1612" s="4">
        <v>6777</v>
      </c>
      <c r="Q1612" s="4">
        <f t="shared" si="384"/>
        <v>6777</v>
      </c>
      <c r="R1612" s="18">
        <f t="shared" si="385"/>
        <v>0.27477294842685696</v>
      </c>
      <c r="S1612" s="18" t="str">
        <f t="shared" si="386"/>
        <v>Conservative Borrower</v>
      </c>
      <c r="T1612" s="3">
        <v>60</v>
      </c>
      <c r="U1612" s="3">
        <f t="shared" si="387"/>
        <v>60</v>
      </c>
      <c r="V1612" s="5" t="s">
        <v>26</v>
      </c>
      <c r="W1612" s="5" t="s">
        <v>27</v>
      </c>
      <c r="X1612" s="4">
        <v>460</v>
      </c>
      <c r="Y1612" s="18">
        <v>0.10826757300000001</v>
      </c>
      <c r="Z1612" s="5" t="s">
        <v>28</v>
      </c>
      <c r="AA1612" s="3">
        <v>13</v>
      </c>
      <c r="AB1612" s="4">
        <v>18042</v>
      </c>
      <c r="AC1612" s="4">
        <v>2055.333333</v>
      </c>
      <c r="AD1612" s="4" t="str">
        <f t="shared" si="388"/>
        <v>Low Income</v>
      </c>
      <c r="AE1612" s="4">
        <v>67187</v>
      </c>
      <c r="AF1612" s="18">
        <v>0.25559066800000002</v>
      </c>
      <c r="AG1612" s="3">
        <v>0</v>
      </c>
      <c r="AH1612" s="3">
        <v>55</v>
      </c>
      <c r="AI1612" s="2" t="str">
        <f t="shared" si="389"/>
        <v>High Risk</v>
      </c>
    </row>
    <row r="1613" spans="1:35" x14ac:dyDescent="0.25">
      <c r="A1613" s="6">
        <v>44712</v>
      </c>
      <c r="B1613" s="3">
        <v>21</v>
      </c>
      <c r="C1613" s="3" t="str">
        <f t="shared" si="375"/>
        <v>Young</v>
      </c>
      <c r="D1613" s="4">
        <v>21850</v>
      </c>
      <c r="E1613" s="4">
        <f t="shared" si="376"/>
        <v>21850</v>
      </c>
      <c r="F1613" s="3">
        <v>603</v>
      </c>
      <c r="G1613" s="3">
        <f t="shared" si="377"/>
        <v>603</v>
      </c>
      <c r="H1613" s="3" t="str">
        <f t="shared" si="378"/>
        <v>Good</v>
      </c>
      <c r="I1613" s="5" t="s">
        <v>20</v>
      </c>
      <c r="J1613" s="2" t="str">
        <f t="shared" si="379"/>
        <v>Employed</v>
      </c>
      <c r="K1613" s="2" t="str">
        <f t="shared" si="380"/>
        <v>Employed</v>
      </c>
      <c r="L1613" s="2" t="str">
        <f t="shared" si="381"/>
        <v>Employed</v>
      </c>
      <c r="M1613" s="5" t="s">
        <v>29</v>
      </c>
      <c r="N1613" s="2" t="str">
        <f t="shared" si="382"/>
        <v>Bachelor</v>
      </c>
      <c r="O1613" s="2" t="str">
        <f t="shared" si="383"/>
        <v>Bachelor</v>
      </c>
      <c r="P1613" s="4">
        <v>20937</v>
      </c>
      <c r="Q1613" s="4">
        <f t="shared" si="384"/>
        <v>20937</v>
      </c>
      <c r="R1613" s="18">
        <f t="shared" si="385"/>
        <v>0.95821510297482837</v>
      </c>
      <c r="S1613" s="18" t="str">
        <f t="shared" si="386"/>
        <v>Moderate Borrower</v>
      </c>
      <c r="T1613" s="3">
        <v>48</v>
      </c>
      <c r="U1613" s="3">
        <f t="shared" si="387"/>
        <v>48</v>
      </c>
      <c r="V1613" s="5" t="s">
        <v>22</v>
      </c>
      <c r="W1613" s="5" t="s">
        <v>27</v>
      </c>
      <c r="X1613" s="4">
        <v>221</v>
      </c>
      <c r="Y1613" s="18">
        <v>8.8533663999999998E-2</v>
      </c>
      <c r="Z1613" s="5" t="s">
        <v>38</v>
      </c>
      <c r="AA1613" s="3">
        <v>22</v>
      </c>
      <c r="AB1613" s="4">
        <v>7718</v>
      </c>
      <c r="AC1613" s="4">
        <v>1820.833333</v>
      </c>
      <c r="AD1613" s="4" t="str">
        <f t="shared" si="388"/>
        <v>Low Income</v>
      </c>
      <c r="AE1613" s="4">
        <v>3715</v>
      </c>
      <c r="AF1613" s="18">
        <v>0.218537589</v>
      </c>
      <c r="AG1613" s="3">
        <v>0</v>
      </c>
      <c r="AH1613" s="3">
        <v>54</v>
      </c>
      <c r="AI1613" s="2" t="str">
        <f t="shared" si="389"/>
        <v>Medium Risk</v>
      </c>
    </row>
    <row r="1614" spans="1:35" x14ac:dyDescent="0.25">
      <c r="A1614" s="6">
        <v>44713</v>
      </c>
      <c r="B1614" s="3">
        <v>50</v>
      </c>
      <c r="C1614" s="3" t="str">
        <f t="shared" si="375"/>
        <v>Senior</v>
      </c>
      <c r="D1614" s="4">
        <v>27375</v>
      </c>
      <c r="E1614" s="4">
        <f t="shared" si="376"/>
        <v>27375</v>
      </c>
      <c r="F1614" s="3">
        <v>644</v>
      </c>
      <c r="G1614" s="3">
        <f t="shared" si="377"/>
        <v>644</v>
      </c>
      <c r="H1614" s="3" t="str">
        <f t="shared" si="378"/>
        <v>Good</v>
      </c>
      <c r="I1614" s="5" t="s">
        <v>20</v>
      </c>
      <c r="J1614" s="2" t="str">
        <f t="shared" si="379"/>
        <v>Employed</v>
      </c>
      <c r="K1614" s="2" t="str">
        <f t="shared" si="380"/>
        <v>Employed</v>
      </c>
      <c r="L1614" s="2" t="str">
        <f t="shared" si="381"/>
        <v>Employed</v>
      </c>
      <c r="M1614" s="5" t="s">
        <v>29</v>
      </c>
      <c r="N1614" s="2" t="str">
        <f t="shared" si="382"/>
        <v>Bachelor</v>
      </c>
      <c r="O1614" s="2" t="str">
        <f t="shared" si="383"/>
        <v>Bachelor</v>
      </c>
      <c r="P1614" s="4">
        <v>14487</v>
      </c>
      <c r="Q1614" s="4">
        <f t="shared" si="384"/>
        <v>14487</v>
      </c>
      <c r="R1614" s="18">
        <f t="shared" si="385"/>
        <v>0.52920547945205476</v>
      </c>
      <c r="S1614" s="18" t="str">
        <f t="shared" si="386"/>
        <v>Moderate Borrower</v>
      </c>
      <c r="T1614" s="3">
        <v>24</v>
      </c>
      <c r="U1614" s="3">
        <f t="shared" si="387"/>
        <v>24</v>
      </c>
      <c r="V1614" s="5" t="s">
        <v>35</v>
      </c>
      <c r="W1614" s="5" t="s">
        <v>27</v>
      </c>
      <c r="X1614" s="4">
        <v>283</v>
      </c>
      <c r="Y1614" s="18">
        <v>0.60886320100000002</v>
      </c>
      <c r="Z1614" s="5" t="s">
        <v>24</v>
      </c>
      <c r="AA1614" s="3">
        <v>23</v>
      </c>
      <c r="AB1614" s="4">
        <v>3519</v>
      </c>
      <c r="AC1614" s="4">
        <v>2281.25</v>
      </c>
      <c r="AD1614" s="4" t="str">
        <f t="shared" si="388"/>
        <v>Low Income</v>
      </c>
      <c r="AE1614" s="4">
        <v>1863</v>
      </c>
      <c r="AF1614" s="18">
        <v>0.166984465</v>
      </c>
      <c r="AG1614" s="3">
        <v>0</v>
      </c>
      <c r="AH1614" s="3">
        <v>57</v>
      </c>
      <c r="AI1614" s="2" t="str">
        <f t="shared" si="389"/>
        <v>High Risk</v>
      </c>
    </row>
    <row r="1615" spans="1:35" x14ac:dyDescent="0.25">
      <c r="A1615" s="6">
        <v>44714</v>
      </c>
      <c r="B1615" s="3">
        <v>39</v>
      </c>
      <c r="C1615" s="3" t="str">
        <f t="shared" si="375"/>
        <v>Mid</v>
      </c>
      <c r="D1615" s="4">
        <v>30051</v>
      </c>
      <c r="E1615" s="4">
        <f t="shared" si="376"/>
        <v>30051</v>
      </c>
      <c r="F1615" s="3">
        <v>556</v>
      </c>
      <c r="G1615" s="3">
        <f t="shared" si="377"/>
        <v>556</v>
      </c>
      <c r="H1615" s="3" t="str">
        <f t="shared" si="378"/>
        <v>Good</v>
      </c>
      <c r="I1615" s="5" t="s">
        <v>20</v>
      </c>
      <c r="J1615" s="2" t="str">
        <f t="shared" si="379"/>
        <v>Employed</v>
      </c>
      <c r="K1615" s="2" t="str">
        <f t="shared" si="380"/>
        <v>Employed</v>
      </c>
      <c r="L1615" s="2" t="str">
        <f t="shared" si="381"/>
        <v>Employed</v>
      </c>
      <c r="N1615" s="2" t="str">
        <f t="shared" si="382"/>
        <v/>
      </c>
      <c r="O1615" s="2" t="str">
        <f t="shared" si="383"/>
        <v>Bachelor</v>
      </c>
      <c r="P1615" s="4">
        <v>23590</v>
      </c>
      <c r="Q1615" s="4">
        <f t="shared" si="384"/>
        <v>23590</v>
      </c>
      <c r="R1615" s="18">
        <f t="shared" si="385"/>
        <v>0.78499883531330072</v>
      </c>
      <c r="S1615" s="18" t="str">
        <f t="shared" si="386"/>
        <v>Moderate Borrower</v>
      </c>
      <c r="T1615" s="3">
        <v>60</v>
      </c>
      <c r="U1615" s="3">
        <f t="shared" si="387"/>
        <v>60</v>
      </c>
      <c r="V1615" s="5" t="s">
        <v>35</v>
      </c>
      <c r="W1615" s="5" t="s">
        <v>23</v>
      </c>
      <c r="X1615" s="4">
        <v>520</v>
      </c>
      <c r="Y1615" s="18">
        <v>0.194933142</v>
      </c>
      <c r="Z1615" s="5" t="s">
        <v>38</v>
      </c>
      <c r="AA1615" s="3">
        <v>13</v>
      </c>
      <c r="AB1615" s="4">
        <v>8588</v>
      </c>
      <c r="AC1615" s="4">
        <v>2504.25</v>
      </c>
      <c r="AD1615" s="4" t="str">
        <f t="shared" si="388"/>
        <v>Low Income</v>
      </c>
      <c r="AE1615" s="4">
        <v>223726</v>
      </c>
      <c r="AF1615" s="18">
        <v>0.216392323</v>
      </c>
      <c r="AG1615" s="3">
        <v>0</v>
      </c>
      <c r="AH1615" s="3">
        <v>46</v>
      </c>
      <c r="AI1615" s="2" t="str">
        <f t="shared" si="389"/>
        <v>Medium Risk</v>
      </c>
    </row>
    <row r="1616" spans="1:35" x14ac:dyDescent="0.25">
      <c r="A1616" s="6">
        <v>44715</v>
      </c>
      <c r="B1616" s="3">
        <v>37</v>
      </c>
      <c r="C1616" s="3" t="str">
        <f t="shared" si="375"/>
        <v>Mid</v>
      </c>
      <c r="D1616" s="4">
        <v>107007</v>
      </c>
      <c r="E1616" s="4">
        <f t="shared" si="376"/>
        <v>107007</v>
      </c>
      <c r="F1616" s="3">
        <v>573</v>
      </c>
      <c r="G1616" s="3">
        <f t="shared" si="377"/>
        <v>573</v>
      </c>
      <c r="H1616" s="3" t="str">
        <f t="shared" si="378"/>
        <v>Good</v>
      </c>
      <c r="I1616" s="5" t="s">
        <v>20</v>
      </c>
      <c r="J1616" s="2" t="str">
        <f t="shared" si="379"/>
        <v>Employed</v>
      </c>
      <c r="K1616" s="2" t="str">
        <f t="shared" si="380"/>
        <v>Employed</v>
      </c>
      <c r="L1616" s="2" t="str">
        <f t="shared" si="381"/>
        <v>Employed</v>
      </c>
      <c r="M1616" s="5" t="s">
        <v>29</v>
      </c>
      <c r="N1616" s="2" t="str">
        <f t="shared" si="382"/>
        <v>Bachelor</v>
      </c>
      <c r="O1616" s="2" t="str">
        <f t="shared" si="383"/>
        <v>Bachelor</v>
      </c>
      <c r="P1616" s="4">
        <v>23812</v>
      </c>
      <c r="Q1616" s="4">
        <f t="shared" si="384"/>
        <v>23812</v>
      </c>
      <c r="R1616" s="18">
        <f t="shared" si="385"/>
        <v>0.22252749820105228</v>
      </c>
      <c r="S1616" s="18" t="str">
        <f t="shared" si="386"/>
        <v>Conservative Borrower</v>
      </c>
      <c r="T1616" s="3">
        <v>48</v>
      </c>
      <c r="U1616" s="3">
        <f t="shared" si="387"/>
        <v>48</v>
      </c>
      <c r="V1616" s="5" t="s">
        <v>26</v>
      </c>
      <c r="W1616" s="5" t="s">
        <v>27</v>
      </c>
      <c r="X1616" s="4">
        <v>491</v>
      </c>
      <c r="Y1616" s="18">
        <v>0.415717899</v>
      </c>
      <c r="Z1616" s="5" t="s">
        <v>28</v>
      </c>
      <c r="AA1616" s="3">
        <v>25</v>
      </c>
      <c r="AB1616" s="4">
        <v>1583</v>
      </c>
      <c r="AC1616" s="4">
        <v>8917.25</v>
      </c>
      <c r="AD1616" s="4" t="str">
        <f t="shared" si="388"/>
        <v>Medium Income</v>
      </c>
      <c r="AE1616" s="4">
        <v>8804</v>
      </c>
      <c r="AF1616" s="18">
        <v>0.24357338100000001</v>
      </c>
      <c r="AG1616" s="3">
        <v>1</v>
      </c>
      <c r="AH1616" s="3">
        <v>44.8</v>
      </c>
      <c r="AI1616" s="2" t="str">
        <f t="shared" si="389"/>
        <v>Medium Risk</v>
      </c>
    </row>
    <row r="1617" spans="1:35" x14ac:dyDescent="0.25">
      <c r="A1617" s="6">
        <v>44716</v>
      </c>
      <c r="B1617" s="3">
        <v>78</v>
      </c>
      <c r="C1617" s="3" t="str">
        <f t="shared" si="375"/>
        <v>Old</v>
      </c>
      <c r="D1617" s="4">
        <v>43612</v>
      </c>
      <c r="E1617" s="4">
        <f t="shared" si="376"/>
        <v>43612</v>
      </c>
      <c r="F1617" s="3">
        <v>607</v>
      </c>
      <c r="G1617" s="3">
        <f t="shared" si="377"/>
        <v>607</v>
      </c>
      <c r="H1617" s="3" t="str">
        <f t="shared" si="378"/>
        <v>Good</v>
      </c>
      <c r="I1617" s="5" t="s">
        <v>20</v>
      </c>
      <c r="J1617" s="2" t="str">
        <f t="shared" si="379"/>
        <v>Employed</v>
      </c>
      <c r="K1617" s="2" t="str">
        <f t="shared" si="380"/>
        <v>Employed</v>
      </c>
      <c r="L1617" s="2" t="str">
        <f t="shared" si="381"/>
        <v>Employed</v>
      </c>
      <c r="M1617" s="5" t="s">
        <v>32</v>
      </c>
      <c r="N1617" s="2" t="str">
        <f t="shared" si="382"/>
        <v>High School</v>
      </c>
      <c r="O1617" s="2" t="str">
        <f t="shared" si="383"/>
        <v>High School</v>
      </c>
      <c r="P1617" s="4">
        <v>20901</v>
      </c>
      <c r="Q1617" s="4">
        <f t="shared" si="384"/>
        <v>20901</v>
      </c>
      <c r="R1617" s="18">
        <f t="shared" si="385"/>
        <v>0.4792488305970834</v>
      </c>
      <c r="S1617" s="18" t="str">
        <f t="shared" si="386"/>
        <v>Conservative Borrower</v>
      </c>
      <c r="T1617" s="3">
        <v>72</v>
      </c>
      <c r="U1617" s="3">
        <f t="shared" si="387"/>
        <v>72</v>
      </c>
      <c r="V1617" s="5" t="s">
        <v>22</v>
      </c>
      <c r="W1617" s="5" t="s">
        <v>34</v>
      </c>
      <c r="X1617" s="4">
        <v>449</v>
      </c>
      <c r="Y1617" s="18">
        <v>0.37738182999999997</v>
      </c>
      <c r="Z1617" s="5" t="s">
        <v>34</v>
      </c>
      <c r="AA1617" s="3">
        <v>20</v>
      </c>
      <c r="AB1617" s="4">
        <v>1563</v>
      </c>
      <c r="AC1617" s="4">
        <v>3634.333333</v>
      </c>
      <c r="AD1617" s="4" t="str">
        <f t="shared" si="388"/>
        <v>Low Income</v>
      </c>
      <c r="AE1617" s="4">
        <v>277023</v>
      </c>
      <c r="AF1617" s="18">
        <v>0.225565819</v>
      </c>
      <c r="AG1617" s="3">
        <v>0</v>
      </c>
      <c r="AH1617" s="3">
        <v>46</v>
      </c>
      <c r="AI1617" s="2" t="str">
        <f t="shared" si="389"/>
        <v>Medium Risk</v>
      </c>
    </row>
    <row r="1618" spans="1:35" x14ac:dyDescent="0.25">
      <c r="A1618" s="6">
        <v>44717</v>
      </c>
      <c r="B1618" s="3">
        <v>43</v>
      </c>
      <c r="C1618" s="3" t="str">
        <f t="shared" si="375"/>
        <v>Senior</v>
      </c>
      <c r="D1618" s="4">
        <v>59858</v>
      </c>
      <c r="E1618" s="4">
        <f t="shared" si="376"/>
        <v>59858</v>
      </c>
      <c r="F1618" s="3">
        <v>587</v>
      </c>
      <c r="G1618" s="3">
        <f t="shared" si="377"/>
        <v>587</v>
      </c>
      <c r="H1618" s="3" t="str">
        <f t="shared" si="378"/>
        <v>Good</v>
      </c>
      <c r="J1618" s="2" t="str">
        <f t="shared" si="379"/>
        <v/>
      </c>
      <c r="K1618" s="2" t="str">
        <f t="shared" si="380"/>
        <v/>
      </c>
      <c r="L1618" s="2" t="str">
        <f t="shared" si="381"/>
        <v>Employed</v>
      </c>
      <c r="M1618" s="5" t="s">
        <v>25</v>
      </c>
      <c r="N1618" s="2" t="str">
        <f t="shared" si="382"/>
        <v>Associate</v>
      </c>
      <c r="O1618" s="2" t="str">
        <f t="shared" si="383"/>
        <v>Associate</v>
      </c>
      <c r="P1618" s="4">
        <v>22122</v>
      </c>
      <c r="Q1618" s="4">
        <f t="shared" si="384"/>
        <v>22122</v>
      </c>
      <c r="R1618" s="18">
        <f t="shared" si="385"/>
        <v>0.36957466002873468</v>
      </c>
      <c r="S1618" s="18" t="str">
        <f t="shared" si="386"/>
        <v>Conservative Borrower</v>
      </c>
      <c r="T1618" s="3">
        <v>48</v>
      </c>
      <c r="U1618" s="3">
        <f t="shared" si="387"/>
        <v>48</v>
      </c>
      <c r="V1618" s="5" t="s">
        <v>22</v>
      </c>
      <c r="W1618" s="5" t="s">
        <v>27</v>
      </c>
      <c r="X1618" s="4">
        <v>336</v>
      </c>
      <c r="Y1618" s="18">
        <v>0.13711069000000001</v>
      </c>
      <c r="Z1618" s="5" t="s">
        <v>38</v>
      </c>
      <c r="AA1618" s="3">
        <v>33</v>
      </c>
      <c r="AB1618" s="4">
        <v>470</v>
      </c>
      <c r="AC1618" s="4">
        <v>4988.1666670000004</v>
      </c>
      <c r="AD1618" s="4" t="str">
        <f t="shared" si="388"/>
        <v>Low Income</v>
      </c>
      <c r="AE1618" s="4">
        <v>65306</v>
      </c>
      <c r="AF1618" s="18">
        <v>0.236429102</v>
      </c>
      <c r="AG1618" s="3">
        <v>0</v>
      </c>
      <c r="AH1618" s="3">
        <v>56</v>
      </c>
      <c r="AI1618" s="2" t="str">
        <f t="shared" si="389"/>
        <v>High Risk</v>
      </c>
    </row>
    <row r="1619" spans="1:35" x14ac:dyDescent="0.25">
      <c r="A1619" s="6">
        <v>44718</v>
      </c>
      <c r="B1619" s="3">
        <v>30</v>
      </c>
      <c r="C1619" s="3" t="str">
        <f t="shared" si="375"/>
        <v>Mid</v>
      </c>
      <c r="D1619" s="4">
        <v>81315</v>
      </c>
      <c r="E1619" s="4">
        <f t="shared" si="376"/>
        <v>81315</v>
      </c>
      <c r="F1619" s="3">
        <v>521</v>
      </c>
      <c r="G1619" s="3">
        <f t="shared" si="377"/>
        <v>521</v>
      </c>
      <c r="H1619" s="3" t="str">
        <f t="shared" si="378"/>
        <v>Fair</v>
      </c>
      <c r="I1619" s="5" t="s">
        <v>20</v>
      </c>
      <c r="J1619" s="2" t="str">
        <f t="shared" si="379"/>
        <v>Employed</v>
      </c>
      <c r="K1619" s="2" t="str">
        <f t="shared" si="380"/>
        <v>Employed</v>
      </c>
      <c r="L1619" s="2" t="str">
        <f t="shared" si="381"/>
        <v>Employed</v>
      </c>
      <c r="M1619" s="5" t="s">
        <v>25</v>
      </c>
      <c r="N1619" s="2" t="str">
        <f t="shared" si="382"/>
        <v>Associate</v>
      </c>
      <c r="O1619" s="2" t="str">
        <f t="shared" si="383"/>
        <v>Associate</v>
      </c>
      <c r="P1619" s="4">
        <v>6303</v>
      </c>
      <c r="Q1619" s="4">
        <f t="shared" si="384"/>
        <v>6303</v>
      </c>
      <c r="R1619" s="18">
        <f t="shared" si="385"/>
        <v>7.7513373916251613E-2</v>
      </c>
      <c r="S1619" s="18" t="str">
        <f t="shared" si="386"/>
        <v>Conservative Borrower</v>
      </c>
      <c r="T1619" s="3">
        <v>96</v>
      </c>
      <c r="U1619" s="3">
        <f t="shared" si="387"/>
        <v>96</v>
      </c>
      <c r="V1619" s="5" t="s">
        <v>26</v>
      </c>
      <c r="W1619" s="5" t="s">
        <v>30</v>
      </c>
      <c r="X1619" s="4">
        <v>298</v>
      </c>
      <c r="Y1619" s="18">
        <v>8.5653920999999994E-2</v>
      </c>
      <c r="Z1619" s="5" t="s">
        <v>28</v>
      </c>
      <c r="AA1619" s="3">
        <v>17</v>
      </c>
      <c r="AB1619" s="4">
        <v>1247</v>
      </c>
      <c r="AC1619" s="4">
        <v>6776.25</v>
      </c>
      <c r="AD1619" s="4" t="str">
        <f t="shared" si="388"/>
        <v>Medium Income</v>
      </c>
      <c r="AE1619" s="4">
        <v>7403</v>
      </c>
      <c r="AF1619" s="18">
        <v>0.29184705500000002</v>
      </c>
      <c r="AG1619" s="3">
        <v>0</v>
      </c>
      <c r="AH1619" s="3">
        <v>52</v>
      </c>
      <c r="AI1619" s="2" t="str">
        <f t="shared" si="389"/>
        <v>Medium Risk</v>
      </c>
    </row>
    <row r="1620" spans="1:35" x14ac:dyDescent="0.25">
      <c r="A1620" s="6">
        <v>44719</v>
      </c>
      <c r="B1620" s="3">
        <v>34</v>
      </c>
      <c r="C1620" s="3" t="str">
        <f t="shared" si="375"/>
        <v>Mid</v>
      </c>
      <c r="D1620" s="4">
        <v>67370</v>
      </c>
      <c r="E1620" s="4">
        <f t="shared" si="376"/>
        <v>67370</v>
      </c>
      <c r="F1620" s="3">
        <v>634</v>
      </c>
      <c r="G1620" s="3">
        <f t="shared" si="377"/>
        <v>634</v>
      </c>
      <c r="H1620" s="3" t="str">
        <f t="shared" si="378"/>
        <v>Good</v>
      </c>
      <c r="I1620" s="5" t="s">
        <v>20</v>
      </c>
      <c r="J1620" s="2" t="str">
        <f t="shared" si="379"/>
        <v>Employed</v>
      </c>
      <c r="K1620" s="2" t="str">
        <f t="shared" si="380"/>
        <v>Employed</v>
      </c>
      <c r="L1620" s="2" t="str">
        <f t="shared" si="381"/>
        <v>Employed</v>
      </c>
      <c r="N1620" s="2" t="str">
        <f t="shared" si="382"/>
        <v/>
      </c>
      <c r="O1620" s="2" t="str">
        <f t="shared" si="383"/>
        <v>Bachelor</v>
      </c>
      <c r="P1620" s="4">
        <v>17033</v>
      </c>
      <c r="Q1620" s="4">
        <f t="shared" si="384"/>
        <v>17033</v>
      </c>
      <c r="R1620" s="18">
        <f t="shared" si="385"/>
        <v>0.25282766810152885</v>
      </c>
      <c r="S1620" s="18" t="str">
        <f t="shared" si="386"/>
        <v>Conservative Borrower</v>
      </c>
      <c r="T1620" s="3">
        <v>84</v>
      </c>
      <c r="U1620" s="3">
        <f t="shared" si="387"/>
        <v>84</v>
      </c>
      <c r="V1620" s="5" t="s">
        <v>44</v>
      </c>
      <c r="W1620" s="5" t="s">
        <v>30</v>
      </c>
      <c r="X1620" s="4">
        <v>1159</v>
      </c>
      <c r="Y1620" s="18">
        <v>0.24120784000000001</v>
      </c>
      <c r="Z1620" s="5" t="s">
        <v>28</v>
      </c>
      <c r="AA1620" s="3">
        <v>23</v>
      </c>
      <c r="AB1620" s="4">
        <v>2087</v>
      </c>
      <c r="AC1620" s="4">
        <v>5614.1666670000004</v>
      </c>
      <c r="AD1620" s="4" t="str">
        <f t="shared" si="388"/>
        <v>Medium Income</v>
      </c>
      <c r="AE1620" s="4">
        <v>248160</v>
      </c>
      <c r="AF1620" s="18">
        <v>0.23661086000000001</v>
      </c>
      <c r="AG1620" s="3">
        <v>0</v>
      </c>
      <c r="AH1620" s="3">
        <v>48</v>
      </c>
      <c r="AI1620" s="2" t="str">
        <f t="shared" si="389"/>
        <v>Medium Risk</v>
      </c>
    </row>
    <row r="1621" spans="1:35" x14ac:dyDescent="0.25">
      <c r="A1621" s="6">
        <v>44720</v>
      </c>
      <c r="B1621" s="3">
        <v>53</v>
      </c>
      <c r="C1621" s="3" t="str">
        <f t="shared" si="375"/>
        <v>Senior</v>
      </c>
      <c r="D1621" s="4">
        <v>151952</v>
      </c>
      <c r="E1621" s="4">
        <f t="shared" si="376"/>
        <v>151952</v>
      </c>
      <c r="F1621" s="3">
        <v>622</v>
      </c>
      <c r="G1621" s="3">
        <f t="shared" si="377"/>
        <v>622</v>
      </c>
      <c r="H1621" s="3" t="str">
        <f t="shared" si="378"/>
        <v>Good</v>
      </c>
      <c r="I1621" s="5" t="s">
        <v>20</v>
      </c>
      <c r="J1621" s="2" t="str">
        <f t="shared" si="379"/>
        <v>Employed</v>
      </c>
      <c r="K1621" s="2" t="str">
        <f t="shared" si="380"/>
        <v>Employed</v>
      </c>
      <c r="L1621" s="2" t="str">
        <f t="shared" si="381"/>
        <v>Employed</v>
      </c>
      <c r="M1621" s="5" t="s">
        <v>32</v>
      </c>
      <c r="N1621" s="2" t="str">
        <f t="shared" si="382"/>
        <v>High School</v>
      </c>
      <c r="O1621" s="2" t="str">
        <f t="shared" si="383"/>
        <v>High School</v>
      </c>
      <c r="P1621" s="4">
        <v>8540</v>
      </c>
      <c r="Q1621" s="4">
        <f t="shared" si="384"/>
        <v>8540</v>
      </c>
      <c r="R1621" s="18">
        <f t="shared" si="385"/>
        <v>5.6201958513214696E-2</v>
      </c>
      <c r="S1621" s="18" t="str">
        <f t="shared" si="386"/>
        <v>Conservative Borrower</v>
      </c>
      <c r="T1621" s="3">
        <v>60</v>
      </c>
      <c r="U1621" s="3">
        <f t="shared" si="387"/>
        <v>60</v>
      </c>
      <c r="V1621" s="5" t="s">
        <v>22</v>
      </c>
      <c r="W1621" s="5" t="s">
        <v>34</v>
      </c>
      <c r="X1621" s="4">
        <v>248</v>
      </c>
      <c r="Y1621" s="18">
        <v>0.123042717</v>
      </c>
      <c r="Z1621" s="5" t="s">
        <v>24</v>
      </c>
      <c r="AA1621" s="3">
        <v>24</v>
      </c>
      <c r="AB1621" s="4">
        <v>2292</v>
      </c>
      <c r="AC1621" s="4">
        <v>12662.666670000001</v>
      </c>
      <c r="AD1621" s="4" t="str">
        <f t="shared" si="388"/>
        <v>High Income</v>
      </c>
      <c r="AE1621" s="4">
        <v>37993</v>
      </c>
      <c r="AF1621" s="18">
        <v>0.188337333</v>
      </c>
      <c r="AG1621" s="3">
        <v>1</v>
      </c>
      <c r="AH1621" s="3">
        <v>35.200000000000003</v>
      </c>
      <c r="AI1621" s="2" t="str">
        <f t="shared" si="389"/>
        <v>Low Risk</v>
      </c>
    </row>
    <row r="1622" spans="1:35" x14ac:dyDescent="0.25">
      <c r="A1622" s="6">
        <v>44721</v>
      </c>
      <c r="B1622" s="3">
        <v>41</v>
      </c>
      <c r="C1622" s="3" t="str">
        <f t="shared" si="375"/>
        <v>Senior</v>
      </c>
      <c r="D1622" s="4">
        <v>42202</v>
      </c>
      <c r="E1622" s="4">
        <f t="shared" si="376"/>
        <v>42202</v>
      </c>
      <c r="F1622" s="3">
        <v>604</v>
      </c>
      <c r="G1622" s="3">
        <f t="shared" si="377"/>
        <v>604</v>
      </c>
      <c r="H1622" s="3" t="str">
        <f t="shared" si="378"/>
        <v>Good</v>
      </c>
      <c r="I1622" s="5" t="s">
        <v>20</v>
      </c>
      <c r="J1622" s="2" t="str">
        <f t="shared" si="379"/>
        <v>Employed</v>
      </c>
      <c r="K1622" s="2" t="str">
        <f t="shared" si="380"/>
        <v>Employed</v>
      </c>
      <c r="L1622" s="2" t="str">
        <f t="shared" si="381"/>
        <v>Employed</v>
      </c>
      <c r="M1622" s="5" t="s">
        <v>25</v>
      </c>
      <c r="N1622" s="2" t="str">
        <f t="shared" si="382"/>
        <v>Associate</v>
      </c>
      <c r="O1622" s="2" t="str">
        <f t="shared" si="383"/>
        <v>Associate</v>
      </c>
      <c r="P1622" s="4">
        <v>63106</v>
      </c>
      <c r="Q1622" s="4">
        <f t="shared" si="384"/>
        <v>63106</v>
      </c>
      <c r="R1622" s="18">
        <f t="shared" si="385"/>
        <v>1.4953319747879248</v>
      </c>
      <c r="S1622" s="18" t="str">
        <f t="shared" si="386"/>
        <v>Aggressive Borrower</v>
      </c>
      <c r="T1622" s="3">
        <v>12</v>
      </c>
      <c r="U1622" s="3">
        <f t="shared" si="387"/>
        <v>12</v>
      </c>
      <c r="V1622" s="5" t="s">
        <v>35</v>
      </c>
      <c r="W1622" s="5" t="s">
        <v>30</v>
      </c>
      <c r="X1622" s="4">
        <v>475</v>
      </c>
      <c r="Y1622" s="18">
        <v>0.61318912999999997</v>
      </c>
      <c r="Z1622" s="5" t="s">
        <v>38</v>
      </c>
      <c r="AA1622" s="3">
        <v>27</v>
      </c>
      <c r="AB1622" s="4">
        <v>18361</v>
      </c>
      <c r="AC1622" s="4">
        <v>3516.833333</v>
      </c>
      <c r="AD1622" s="4" t="str">
        <f t="shared" si="388"/>
        <v>Low Income</v>
      </c>
      <c r="AE1622" s="4">
        <v>8198</v>
      </c>
      <c r="AF1622" s="18">
        <v>0.21567678900000001</v>
      </c>
      <c r="AG1622" s="3">
        <v>0</v>
      </c>
      <c r="AH1622" s="3">
        <v>67</v>
      </c>
      <c r="AI1622" s="2" t="str">
        <f t="shared" si="389"/>
        <v>High Risk</v>
      </c>
    </row>
    <row r="1623" spans="1:35" x14ac:dyDescent="0.25">
      <c r="A1623" s="6">
        <v>44722</v>
      </c>
      <c r="B1623" s="3">
        <v>22</v>
      </c>
      <c r="C1623" s="3" t="str">
        <f t="shared" si="375"/>
        <v>Young</v>
      </c>
      <c r="D1623" s="4">
        <v>38847</v>
      </c>
      <c r="E1623" s="4">
        <f t="shared" si="376"/>
        <v>38847</v>
      </c>
      <c r="F1623" s="3">
        <v>582</v>
      </c>
      <c r="G1623" s="3">
        <f t="shared" si="377"/>
        <v>582</v>
      </c>
      <c r="H1623" s="3" t="str">
        <f t="shared" si="378"/>
        <v>Good</v>
      </c>
      <c r="I1623" s="5" t="s">
        <v>20</v>
      </c>
      <c r="J1623" s="2" t="str">
        <f t="shared" si="379"/>
        <v>Employed</v>
      </c>
      <c r="K1623" s="2" t="str">
        <f t="shared" si="380"/>
        <v>Employed</v>
      </c>
      <c r="L1623" s="2" t="str">
        <f t="shared" si="381"/>
        <v>Employed</v>
      </c>
      <c r="M1623" s="5" t="s">
        <v>25</v>
      </c>
      <c r="N1623" s="2" t="str">
        <f t="shared" si="382"/>
        <v>Associate</v>
      </c>
      <c r="O1623" s="2" t="str">
        <f t="shared" si="383"/>
        <v>Associate</v>
      </c>
      <c r="P1623" s="4">
        <v>21882</v>
      </c>
      <c r="Q1623" s="4">
        <f t="shared" si="384"/>
        <v>21882</v>
      </c>
      <c r="R1623" s="18">
        <f t="shared" si="385"/>
        <v>0.56328674028882542</v>
      </c>
      <c r="S1623" s="18" t="str">
        <f t="shared" si="386"/>
        <v>Moderate Borrower</v>
      </c>
      <c r="T1623" s="3">
        <v>60</v>
      </c>
      <c r="U1623" s="3">
        <f t="shared" si="387"/>
        <v>60</v>
      </c>
      <c r="V1623" s="5" t="s">
        <v>35</v>
      </c>
      <c r="W1623" s="5" t="s">
        <v>34</v>
      </c>
      <c r="X1623" s="4">
        <v>638</v>
      </c>
      <c r="Y1623" s="18">
        <v>0.41988112100000002</v>
      </c>
      <c r="Z1623" s="5" t="s">
        <v>34</v>
      </c>
      <c r="AA1623" s="3">
        <v>16</v>
      </c>
      <c r="AB1623" s="4">
        <v>2341</v>
      </c>
      <c r="AC1623" s="4">
        <v>3237.25</v>
      </c>
      <c r="AD1623" s="4" t="str">
        <f t="shared" si="388"/>
        <v>Low Income</v>
      </c>
      <c r="AE1623" s="4">
        <v>65542</v>
      </c>
      <c r="AF1623" s="18">
        <v>0.25878040299999999</v>
      </c>
      <c r="AG1623" s="3">
        <v>0</v>
      </c>
      <c r="AH1623" s="3">
        <v>57</v>
      </c>
      <c r="AI1623" s="2" t="str">
        <f t="shared" si="389"/>
        <v>High Risk</v>
      </c>
    </row>
    <row r="1624" spans="1:35" x14ac:dyDescent="0.25">
      <c r="A1624" s="6">
        <v>44723</v>
      </c>
      <c r="B1624" s="3">
        <v>51</v>
      </c>
      <c r="C1624" s="3" t="str">
        <f t="shared" si="375"/>
        <v>Senior</v>
      </c>
      <c r="D1624" s="4">
        <v>45064</v>
      </c>
      <c r="E1624" s="4">
        <f t="shared" si="376"/>
        <v>45064</v>
      </c>
      <c r="F1624" s="3">
        <v>652</v>
      </c>
      <c r="G1624" s="3">
        <f t="shared" si="377"/>
        <v>652</v>
      </c>
      <c r="H1624" s="3" t="str">
        <f t="shared" si="378"/>
        <v>Excellent</v>
      </c>
      <c r="I1624" s="5" t="s">
        <v>45</v>
      </c>
      <c r="J1624" s="2" t="str">
        <f t="shared" si="379"/>
        <v>Unemployed</v>
      </c>
      <c r="K1624" s="2" t="str">
        <f t="shared" si="380"/>
        <v>Unemployed</v>
      </c>
      <c r="L1624" s="2" t="str">
        <f t="shared" si="381"/>
        <v>Unemployed</v>
      </c>
      <c r="M1624" s="5" t="s">
        <v>29</v>
      </c>
      <c r="N1624" s="2" t="str">
        <f t="shared" si="382"/>
        <v>Bachelor</v>
      </c>
      <c r="O1624" s="2" t="str">
        <f t="shared" si="383"/>
        <v>Bachelor</v>
      </c>
      <c r="P1624" s="4">
        <v>18148</v>
      </c>
      <c r="Q1624" s="4">
        <f t="shared" si="384"/>
        <v>18148</v>
      </c>
      <c r="R1624" s="18">
        <f t="shared" si="385"/>
        <v>0.40271613704952958</v>
      </c>
      <c r="S1624" s="18" t="str">
        <f t="shared" si="386"/>
        <v>Conservative Borrower</v>
      </c>
      <c r="T1624" s="3">
        <v>72</v>
      </c>
      <c r="U1624" s="3">
        <f t="shared" si="387"/>
        <v>72</v>
      </c>
      <c r="V1624" s="5" t="s">
        <v>22</v>
      </c>
      <c r="W1624" s="5" t="s">
        <v>34</v>
      </c>
      <c r="X1624" s="4">
        <v>308</v>
      </c>
      <c r="Y1624" s="18">
        <v>0.10486630399999999</v>
      </c>
      <c r="Z1624" s="5" t="s">
        <v>31</v>
      </c>
      <c r="AA1624" s="3">
        <v>20</v>
      </c>
      <c r="AB1624" s="4">
        <v>2473</v>
      </c>
      <c r="AC1624" s="4">
        <v>3755.333333</v>
      </c>
      <c r="AD1624" s="4" t="str">
        <f t="shared" si="388"/>
        <v>Low Income</v>
      </c>
      <c r="AE1624" s="4">
        <v>8055</v>
      </c>
      <c r="AF1624" s="18">
        <v>0.197872943</v>
      </c>
      <c r="AG1624" s="3">
        <v>0</v>
      </c>
      <c r="AH1624" s="3">
        <v>49</v>
      </c>
      <c r="AI1624" s="2" t="str">
        <f t="shared" si="389"/>
        <v>Medium Risk</v>
      </c>
    </row>
    <row r="1625" spans="1:35" x14ac:dyDescent="0.25">
      <c r="A1625" s="6">
        <v>44724</v>
      </c>
      <c r="B1625" s="3">
        <v>31</v>
      </c>
      <c r="C1625" s="3" t="str">
        <f t="shared" si="375"/>
        <v>Mid</v>
      </c>
      <c r="D1625" s="4">
        <v>184008</v>
      </c>
      <c r="E1625" s="4">
        <f t="shared" si="376"/>
        <v>184008</v>
      </c>
      <c r="F1625" s="3">
        <v>626</v>
      </c>
      <c r="G1625" s="3">
        <f t="shared" si="377"/>
        <v>626</v>
      </c>
      <c r="H1625" s="3" t="str">
        <f t="shared" si="378"/>
        <v>Good</v>
      </c>
      <c r="I1625" s="5" t="s">
        <v>33</v>
      </c>
      <c r="J1625" s="2" t="str">
        <f t="shared" si="379"/>
        <v>Self-Employed</v>
      </c>
      <c r="K1625" s="2" t="str">
        <f t="shared" si="380"/>
        <v>Self-Employed</v>
      </c>
      <c r="L1625" s="2" t="str">
        <f t="shared" si="381"/>
        <v>Self-Employed</v>
      </c>
      <c r="M1625" s="5" t="s">
        <v>29</v>
      </c>
      <c r="N1625" s="2" t="str">
        <f t="shared" si="382"/>
        <v>Bachelor</v>
      </c>
      <c r="O1625" s="2" t="str">
        <f t="shared" si="383"/>
        <v>Bachelor</v>
      </c>
      <c r="P1625" s="4">
        <v>27495</v>
      </c>
      <c r="Q1625" s="4">
        <f t="shared" si="384"/>
        <v>27495</v>
      </c>
      <c r="R1625" s="18">
        <f t="shared" si="385"/>
        <v>0.14942285118038345</v>
      </c>
      <c r="S1625" s="18" t="str">
        <f t="shared" si="386"/>
        <v>Conservative Borrower</v>
      </c>
      <c r="T1625" s="3">
        <v>48</v>
      </c>
      <c r="U1625" s="3">
        <f t="shared" si="387"/>
        <v>48</v>
      </c>
      <c r="V1625" s="5" t="s">
        <v>26</v>
      </c>
      <c r="W1625" s="5" t="s">
        <v>30</v>
      </c>
      <c r="X1625" s="4">
        <v>525</v>
      </c>
      <c r="Y1625" s="18">
        <v>0.43182308800000002</v>
      </c>
      <c r="Z1625" s="5" t="s">
        <v>24</v>
      </c>
      <c r="AA1625" s="3">
        <v>28</v>
      </c>
      <c r="AB1625" s="4">
        <v>2603</v>
      </c>
      <c r="AC1625" s="4">
        <v>15334</v>
      </c>
      <c r="AD1625" s="4" t="str">
        <f t="shared" si="388"/>
        <v>High Income</v>
      </c>
      <c r="AE1625" s="4">
        <v>3717</v>
      </c>
      <c r="AF1625" s="18">
        <v>0.23675183899999999</v>
      </c>
      <c r="AG1625" s="3">
        <v>1</v>
      </c>
      <c r="AH1625" s="3">
        <v>42.4</v>
      </c>
      <c r="AI1625" s="2" t="str">
        <f t="shared" si="389"/>
        <v>Medium Risk</v>
      </c>
    </row>
    <row r="1626" spans="1:35" x14ac:dyDescent="0.25">
      <c r="A1626" s="6">
        <v>44725</v>
      </c>
      <c r="B1626" s="3">
        <v>62</v>
      </c>
      <c r="C1626" s="3" t="str">
        <f t="shared" si="375"/>
        <v>Old</v>
      </c>
      <c r="D1626" s="4">
        <v>99164</v>
      </c>
      <c r="E1626" s="4">
        <f t="shared" si="376"/>
        <v>99164</v>
      </c>
      <c r="F1626" s="3">
        <v>605</v>
      </c>
      <c r="G1626" s="3">
        <f t="shared" si="377"/>
        <v>605</v>
      </c>
      <c r="H1626" s="3" t="str">
        <f t="shared" si="378"/>
        <v>Good</v>
      </c>
      <c r="J1626" s="2" t="str">
        <f t="shared" si="379"/>
        <v/>
      </c>
      <c r="K1626" s="2" t="str">
        <f t="shared" si="380"/>
        <v/>
      </c>
      <c r="L1626" s="2" t="str">
        <f t="shared" si="381"/>
        <v>Employed</v>
      </c>
      <c r="M1626" s="5" t="s">
        <v>29</v>
      </c>
      <c r="N1626" s="2" t="str">
        <f t="shared" si="382"/>
        <v>Bachelor</v>
      </c>
      <c r="O1626" s="2" t="str">
        <f t="shared" si="383"/>
        <v>Bachelor</v>
      </c>
      <c r="P1626" s="4">
        <v>47300</v>
      </c>
      <c r="Q1626" s="4">
        <f t="shared" si="384"/>
        <v>47300</v>
      </c>
      <c r="R1626" s="18">
        <f t="shared" si="385"/>
        <v>0.47698761647372029</v>
      </c>
      <c r="S1626" s="18" t="str">
        <f t="shared" si="386"/>
        <v>Conservative Borrower</v>
      </c>
      <c r="T1626" s="3">
        <v>48</v>
      </c>
      <c r="U1626" s="3">
        <f t="shared" si="387"/>
        <v>48</v>
      </c>
      <c r="V1626" s="5" t="s">
        <v>44</v>
      </c>
      <c r="W1626" s="5" t="s">
        <v>27</v>
      </c>
      <c r="X1626" s="4">
        <v>84</v>
      </c>
      <c r="Y1626" s="18">
        <v>0.47707276900000001</v>
      </c>
      <c r="Z1626" s="5" t="s">
        <v>28</v>
      </c>
      <c r="AA1626" s="3">
        <v>29</v>
      </c>
      <c r="AB1626" s="4">
        <v>1322</v>
      </c>
      <c r="AC1626" s="4">
        <v>8263.6666669999995</v>
      </c>
      <c r="AD1626" s="4" t="str">
        <f t="shared" si="388"/>
        <v>Medium Income</v>
      </c>
      <c r="AE1626" s="4">
        <v>183224</v>
      </c>
      <c r="AF1626" s="18">
        <v>0.211701163</v>
      </c>
      <c r="AG1626" s="3">
        <v>1</v>
      </c>
      <c r="AH1626" s="3">
        <v>40</v>
      </c>
      <c r="AI1626" s="2" t="str">
        <f t="shared" si="389"/>
        <v>Medium Risk</v>
      </c>
    </row>
    <row r="1627" spans="1:35" x14ac:dyDescent="0.25">
      <c r="A1627" s="6">
        <v>44726</v>
      </c>
      <c r="B1627" s="3">
        <v>52</v>
      </c>
      <c r="C1627" s="3" t="str">
        <f t="shared" si="375"/>
        <v>Senior</v>
      </c>
      <c r="D1627" s="4">
        <v>26383</v>
      </c>
      <c r="E1627" s="4">
        <f t="shared" si="376"/>
        <v>26383</v>
      </c>
      <c r="F1627" s="3">
        <v>498</v>
      </c>
      <c r="G1627" s="3">
        <f t="shared" si="377"/>
        <v>498</v>
      </c>
      <c r="H1627" s="3" t="str">
        <f t="shared" si="378"/>
        <v>Fair</v>
      </c>
      <c r="J1627" s="2" t="str">
        <f t="shared" si="379"/>
        <v/>
      </c>
      <c r="K1627" s="2" t="str">
        <f t="shared" si="380"/>
        <v/>
      </c>
      <c r="L1627" s="2" t="str">
        <f t="shared" si="381"/>
        <v>Employed</v>
      </c>
      <c r="M1627" s="5" t="s">
        <v>29</v>
      </c>
      <c r="N1627" s="2" t="str">
        <f t="shared" si="382"/>
        <v>Bachelor</v>
      </c>
      <c r="O1627" s="2" t="str">
        <f t="shared" si="383"/>
        <v>Bachelor</v>
      </c>
      <c r="P1627" s="4">
        <v>15991</v>
      </c>
      <c r="Q1627" s="4">
        <f t="shared" si="384"/>
        <v>15991</v>
      </c>
      <c r="R1627" s="18">
        <f t="shared" si="385"/>
        <v>0.60610999507258467</v>
      </c>
      <c r="S1627" s="18" t="str">
        <f t="shared" si="386"/>
        <v>Moderate Borrower</v>
      </c>
      <c r="T1627" s="3">
        <v>60</v>
      </c>
      <c r="U1627" s="3">
        <f t="shared" si="387"/>
        <v>60</v>
      </c>
      <c r="V1627" s="5" t="s">
        <v>22</v>
      </c>
      <c r="W1627" s="5" t="s">
        <v>27</v>
      </c>
      <c r="X1627" s="4">
        <v>322</v>
      </c>
      <c r="Y1627" s="18">
        <v>0.260480512</v>
      </c>
      <c r="Z1627" s="5" t="s">
        <v>31</v>
      </c>
      <c r="AA1627" s="3">
        <v>22</v>
      </c>
      <c r="AB1627" s="4">
        <v>967</v>
      </c>
      <c r="AC1627" s="4">
        <v>2198.583333</v>
      </c>
      <c r="AD1627" s="4" t="str">
        <f t="shared" si="388"/>
        <v>Low Income</v>
      </c>
      <c r="AE1627" s="4">
        <v>26903</v>
      </c>
      <c r="AF1627" s="18">
        <v>0.24341896099999999</v>
      </c>
      <c r="AG1627" s="3">
        <v>0</v>
      </c>
      <c r="AH1627" s="3">
        <v>53</v>
      </c>
      <c r="AI1627" s="2" t="str">
        <f t="shared" si="389"/>
        <v>Medium Risk</v>
      </c>
    </row>
    <row r="1628" spans="1:35" x14ac:dyDescent="0.25">
      <c r="A1628" s="6">
        <v>44727</v>
      </c>
      <c r="B1628" s="3">
        <v>34</v>
      </c>
      <c r="C1628" s="3" t="str">
        <f t="shared" si="375"/>
        <v>Mid</v>
      </c>
      <c r="D1628" s="4">
        <v>134951</v>
      </c>
      <c r="E1628" s="4">
        <f t="shared" si="376"/>
        <v>134951</v>
      </c>
      <c r="F1628" s="3">
        <v>593</v>
      </c>
      <c r="G1628" s="3">
        <f t="shared" si="377"/>
        <v>593</v>
      </c>
      <c r="H1628" s="3" t="str">
        <f t="shared" si="378"/>
        <v>Good</v>
      </c>
      <c r="I1628" s="5" t="s">
        <v>20</v>
      </c>
      <c r="J1628" s="2" t="str">
        <f t="shared" si="379"/>
        <v>Employed</v>
      </c>
      <c r="K1628" s="2" t="str">
        <f t="shared" si="380"/>
        <v>Employed</v>
      </c>
      <c r="L1628" s="2" t="str">
        <f t="shared" si="381"/>
        <v>Employed</v>
      </c>
      <c r="M1628" s="5" t="s">
        <v>32</v>
      </c>
      <c r="N1628" s="2" t="str">
        <f t="shared" si="382"/>
        <v>High School</v>
      </c>
      <c r="O1628" s="2" t="str">
        <f t="shared" si="383"/>
        <v>High School</v>
      </c>
      <c r="P1628" s="4">
        <v>6879</v>
      </c>
      <c r="Q1628" s="4">
        <f t="shared" si="384"/>
        <v>6879</v>
      </c>
      <c r="R1628" s="18">
        <f t="shared" si="385"/>
        <v>5.0974057250409405E-2</v>
      </c>
      <c r="S1628" s="18" t="str">
        <f t="shared" si="386"/>
        <v>Conservative Borrower</v>
      </c>
      <c r="T1628" s="3">
        <v>60</v>
      </c>
      <c r="U1628" s="3">
        <f t="shared" si="387"/>
        <v>60</v>
      </c>
      <c r="V1628" s="5" t="s">
        <v>22</v>
      </c>
      <c r="W1628" s="5" t="s">
        <v>27</v>
      </c>
      <c r="X1628" s="4">
        <v>136</v>
      </c>
      <c r="Y1628" s="18">
        <v>0.62424749199999996</v>
      </c>
      <c r="Z1628" s="5" t="s">
        <v>34</v>
      </c>
      <c r="AA1628" s="3">
        <v>22</v>
      </c>
      <c r="AB1628" s="4">
        <v>2925</v>
      </c>
      <c r="AC1628" s="4">
        <v>11245.916670000001</v>
      </c>
      <c r="AD1628" s="4" t="str">
        <f t="shared" si="388"/>
        <v>Medium Income</v>
      </c>
      <c r="AE1628" s="4">
        <v>8585</v>
      </c>
      <c r="AF1628" s="18">
        <v>0.21550936400000001</v>
      </c>
      <c r="AG1628" s="3">
        <v>1</v>
      </c>
      <c r="AH1628" s="3">
        <v>45.6</v>
      </c>
      <c r="AI1628" s="2" t="str">
        <f t="shared" si="389"/>
        <v>Medium Risk</v>
      </c>
    </row>
    <row r="1629" spans="1:35" x14ac:dyDescent="0.25">
      <c r="A1629" s="6">
        <v>44728</v>
      </c>
      <c r="B1629" s="3">
        <v>55</v>
      </c>
      <c r="C1629" s="3" t="str">
        <f t="shared" si="375"/>
        <v>Senior</v>
      </c>
      <c r="D1629" s="4">
        <v>81171</v>
      </c>
      <c r="E1629" s="4">
        <f t="shared" si="376"/>
        <v>81171</v>
      </c>
      <c r="F1629" s="3">
        <v>475</v>
      </c>
      <c r="G1629" s="3">
        <f t="shared" si="377"/>
        <v>475</v>
      </c>
      <c r="H1629" s="3" t="str">
        <f t="shared" si="378"/>
        <v>Fair</v>
      </c>
      <c r="I1629" s="5" t="s">
        <v>20</v>
      </c>
      <c r="J1629" s="2" t="str">
        <f t="shared" si="379"/>
        <v>Employed</v>
      </c>
      <c r="K1629" s="2" t="str">
        <f t="shared" si="380"/>
        <v>Employed</v>
      </c>
      <c r="L1629" s="2" t="str">
        <f t="shared" si="381"/>
        <v>Employed</v>
      </c>
      <c r="M1629" s="5" t="s">
        <v>21</v>
      </c>
      <c r="N1629" s="2" t="str">
        <f t="shared" si="382"/>
        <v>Master</v>
      </c>
      <c r="O1629" s="2" t="str">
        <f t="shared" si="383"/>
        <v>Master</v>
      </c>
      <c r="Q1629" s="4">
        <f t="shared" si="384"/>
        <v>24756.13157894737</v>
      </c>
      <c r="R1629" s="18">
        <f t="shared" si="385"/>
        <v>0.304987391789523</v>
      </c>
      <c r="S1629" s="18" t="str">
        <f t="shared" si="386"/>
        <v>Conservative Borrower</v>
      </c>
      <c r="T1629" s="3">
        <v>72</v>
      </c>
      <c r="U1629" s="3">
        <f t="shared" si="387"/>
        <v>72</v>
      </c>
      <c r="V1629" s="5" t="s">
        <v>22</v>
      </c>
      <c r="W1629" s="5" t="s">
        <v>34</v>
      </c>
      <c r="X1629" s="4">
        <v>522</v>
      </c>
      <c r="Y1629" s="18">
        <v>0.44975319600000002</v>
      </c>
      <c r="Z1629" s="5" t="s">
        <v>28</v>
      </c>
      <c r="AA1629" s="3">
        <v>22</v>
      </c>
      <c r="AB1629" s="4">
        <v>5524</v>
      </c>
      <c r="AC1629" s="4">
        <v>6764.25</v>
      </c>
      <c r="AD1629" s="4" t="str">
        <f t="shared" si="388"/>
        <v>Medium Income</v>
      </c>
      <c r="AE1629" s="4">
        <v>11316</v>
      </c>
      <c r="AF1629" s="18">
        <v>0.29569104099999999</v>
      </c>
      <c r="AG1629" s="3">
        <v>0</v>
      </c>
      <c r="AH1629" s="3">
        <v>71</v>
      </c>
      <c r="AI1629" s="2" t="str">
        <f t="shared" si="389"/>
        <v>Very High Risk</v>
      </c>
    </row>
    <row r="1630" spans="1:35" x14ac:dyDescent="0.25">
      <c r="A1630" s="6">
        <v>44729</v>
      </c>
      <c r="B1630" s="3">
        <v>40</v>
      </c>
      <c r="C1630" s="3" t="str">
        <f t="shared" si="375"/>
        <v>Senior</v>
      </c>
      <c r="D1630" s="4">
        <v>54822</v>
      </c>
      <c r="E1630" s="4">
        <f t="shared" si="376"/>
        <v>54822</v>
      </c>
      <c r="F1630" s="3">
        <v>572</v>
      </c>
      <c r="G1630" s="3">
        <f t="shared" si="377"/>
        <v>572</v>
      </c>
      <c r="H1630" s="3" t="str">
        <f t="shared" si="378"/>
        <v>Good</v>
      </c>
      <c r="I1630" s="5" t="s">
        <v>45</v>
      </c>
      <c r="J1630" s="2" t="str">
        <f t="shared" si="379"/>
        <v>Unemployed</v>
      </c>
      <c r="K1630" s="2" t="str">
        <f t="shared" si="380"/>
        <v>Unemployed</v>
      </c>
      <c r="L1630" s="2" t="str">
        <f t="shared" si="381"/>
        <v>Unemployed</v>
      </c>
      <c r="M1630" s="5" t="s">
        <v>25</v>
      </c>
      <c r="N1630" s="2" t="str">
        <f t="shared" si="382"/>
        <v>Associate</v>
      </c>
      <c r="O1630" s="2" t="str">
        <f t="shared" si="383"/>
        <v>Associate</v>
      </c>
      <c r="Q1630" s="4">
        <f t="shared" si="384"/>
        <v>25961.919161676647</v>
      </c>
      <c r="R1630" s="18">
        <f t="shared" si="385"/>
        <v>0.47356753058401091</v>
      </c>
      <c r="S1630" s="18" t="str">
        <f t="shared" si="386"/>
        <v>Conservative Borrower</v>
      </c>
      <c r="T1630" s="3">
        <v>108</v>
      </c>
      <c r="U1630" s="3">
        <f t="shared" si="387"/>
        <v>108</v>
      </c>
      <c r="V1630" s="5" t="s">
        <v>22</v>
      </c>
      <c r="W1630" s="5" t="s">
        <v>30</v>
      </c>
      <c r="X1630" s="4">
        <v>434</v>
      </c>
      <c r="Y1630" s="18">
        <v>0.33897384000000003</v>
      </c>
      <c r="Z1630" s="5" t="s">
        <v>38</v>
      </c>
      <c r="AA1630" s="3">
        <v>18</v>
      </c>
      <c r="AB1630" s="4">
        <v>4853</v>
      </c>
      <c r="AC1630" s="4">
        <v>4568.5</v>
      </c>
      <c r="AD1630" s="4" t="str">
        <f t="shared" si="388"/>
        <v>Low Income</v>
      </c>
      <c r="AE1630" s="4">
        <v>5694</v>
      </c>
      <c r="AF1630" s="18">
        <v>0.27091326799999998</v>
      </c>
      <c r="AG1630" s="3">
        <v>0</v>
      </c>
      <c r="AH1630" s="3">
        <v>58</v>
      </c>
      <c r="AI1630" s="2" t="str">
        <f t="shared" si="389"/>
        <v>High Risk</v>
      </c>
    </row>
    <row r="1631" spans="1:35" x14ac:dyDescent="0.25">
      <c r="A1631" s="6">
        <v>44730</v>
      </c>
      <c r="B1631" s="3">
        <v>50</v>
      </c>
      <c r="C1631" s="3" t="str">
        <f t="shared" si="375"/>
        <v>Senior</v>
      </c>
      <c r="D1631" s="4">
        <v>56900</v>
      </c>
      <c r="E1631" s="4">
        <f t="shared" si="376"/>
        <v>56900</v>
      </c>
      <c r="F1631" s="3">
        <v>605</v>
      </c>
      <c r="G1631" s="3">
        <f t="shared" si="377"/>
        <v>605</v>
      </c>
      <c r="H1631" s="3" t="str">
        <f t="shared" si="378"/>
        <v>Good</v>
      </c>
      <c r="J1631" s="2" t="str">
        <f t="shared" si="379"/>
        <v/>
      </c>
      <c r="K1631" s="2" t="str">
        <f t="shared" si="380"/>
        <v/>
      </c>
      <c r="L1631" s="2" t="str">
        <f t="shared" si="381"/>
        <v>Employed</v>
      </c>
      <c r="M1631" s="5" t="s">
        <v>32</v>
      </c>
      <c r="N1631" s="2" t="str">
        <f t="shared" si="382"/>
        <v>High School</v>
      </c>
      <c r="O1631" s="2" t="str">
        <f t="shared" si="383"/>
        <v>High School</v>
      </c>
      <c r="P1631" s="4">
        <v>46568</v>
      </c>
      <c r="Q1631" s="4">
        <f t="shared" si="384"/>
        <v>46568</v>
      </c>
      <c r="R1631" s="18">
        <f t="shared" si="385"/>
        <v>0.81841827768014064</v>
      </c>
      <c r="S1631" s="18" t="str">
        <f t="shared" si="386"/>
        <v>Moderate Borrower</v>
      </c>
      <c r="T1631" s="3">
        <v>48</v>
      </c>
      <c r="U1631" s="3">
        <f t="shared" si="387"/>
        <v>48</v>
      </c>
      <c r="V1631" s="5" t="s">
        <v>22</v>
      </c>
      <c r="W1631" s="5" t="s">
        <v>27</v>
      </c>
      <c r="X1631" s="4">
        <v>728</v>
      </c>
      <c r="Y1631" s="18">
        <v>0.36360543299999998</v>
      </c>
      <c r="Z1631" s="5" t="s">
        <v>38</v>
      </c>
      <c r="AA1631" s="3">
        <v>31</v>
      </c>
      <c r="AB1631" s="4">
        <v>839</v>
      </c>
      <c r="AC1631" s="4">
        <v>4741.6666670000004</v>
      </c>
      <c r="AD1631" s="4" t="str">
        <f t="shared" si="388"/>
        <v>Low Income</v>
      </c>
      <c r="AE1631" s="4">
        <v>9211</v>
      </c>
      <c r="AF1631" s="18">
        <v>0.24025698600000001</v>
      </c>
      <c r="AG1631" s="3">
        <v>0</v>
      </c>
      <c r="AH1631" s="3">
        <v>51</v>
      </c>
      <c r="AI1631" s="2" t="str">
        <f t="shared" si="389"/>
        <v>Medium Risk</v>
      </c>
    </row>
    <row r="1632" spans="1:35" x14ac:dyDescent="0.25">
      <c r="A1632" s="6">
        <v>44731</v>
      </c>
      <c r="B1632" s="3">
        <v>45</v>
      </c>
      <c r="C1632" s="3" t="str">
        <f t="shared" si="375"/>
        <v>Senior</v>
      </c>
      <c r="D1632" s="4">
        <v>28563</v>
      </c>
      <c r="E1632" s="4">
        <f t="shared" si="376"/>
        <v>28563</v>
      </c>
      <c r="F1632" s="3">
        <v>598</v>
      </c>
      <c r="G1632" s="3">
        <f t="shared" si="377"/>
        <v>598</v>
      </c>
      <c r="H1632" s="3" t="str">
        <f t="shared" si="378"/>
        <v>Good</v>
      </c>
      <c r="I1632" s="5" t="s">
        <v>20</v>
      </c>
      <c r="J1632" s="2" t="str">
        <f t="shared" si="379"/>
        <v>Employed</v>
      </c>
      <c r="K1632" s="2" t="str">
        <f t="shared" si="380"/>
        <v>Employed</v>
      </c>
      <c r="L1632" s="2" t="str">
        <f t="shared" si="381"/>
        <v>Employed</v>
      </c>
      <c r="N1632" s="2" t="str">
        <f t="shared" si="382"/>
        <v/>
      </c>
      <c r="O1632" s="2" t="str">
        <f t="shared" si="383"/>
        <v>Bachelor</v>
      </c>
      <c r="P1632" s="4">
        <v>35991</v>
      </c>
      <c r="Q1632" s="4">
        <f t="shared" si="384"/>
        <v>35991</v>
      </c>
      <c r="R1632" s="18">
        <f t="shared" si="385"/>
        <v>1.2600567167314358</v>
      </c>
      <c r="S1632" s="18" t="str">
        <f t="shared" si="386"/>
        <v>Aggressive Borrower</v>
      </c>
      <c r="T1632" s="3">
        <v>72</v>
      </c>
      <c r="U1632" s="3">
        <f t="shared" si="387"/>
        <v>72</v>
      </c>
      <c r="V1632" s="5" t="s">
        <v>22</v>
      </c>
      <c r="W1632" s="5" t="s">
        <v>23</v>
      </c>
      <c r="X1632" s="4">
        <v>196</v>
      </c>
      <c r="Y1632" s="18">
        <v>0.60225521900000001</v>
      </c>
      <c r="Z1632" s="5" t="s">
        <v>28</v>
      </c>
      <c r="AA1632" s="3">
        <v>20</v>
      </c>
      <c r="AB1632" s="4">
        <v>2016</v>
      </c>
      <c r="AC1632" s="4">
        <v>2380.25</v>
      </c>
      <c r="AD1632" s="4" t="str">
        <f t="shared" si="388"/>
        <v>Low Income</v>
      </c>
      <c r="AE1632" s="4">
        <v>33962</v>
      </c>
      <c r="AF1632" s="18">
        <v>0.27166729899999997</v>
      </c>
      <c r="AG1632" s="3">
        <v>0</v>
      </c>
      <c r="AH1632" s="3">
        <v>60</v>
      </c>
      <c r="AI1632" s="2" t="str">
        <f t="shared" si="389"/>
        <v>High Risk</v>
      </c>
    </row>
    <row r="1633" spans="1:35" x14ac:dyDescent="0.25">
      <c r="A1633" s="6">
        <v>44732</v>
      </c>
      <c r="B1633" s="3">
        <v>29</v>
      </c>
      <c r="C1633" s="3" t="str">
        <f t="shared" si="375"/>
        <v>Mid</v>
      </c>
      <c r="D1633" s="4">
        <v>56115</v>
      </c>
      <c r="E1633" s="4">
        <f t="shared" si="376"/>
        <v>56115</v>
      </c>
      <c r="F1633" s="3">
        <v>593</v>
      </c>
      <c r="G1633" s="3">
        <f t="shared" si="377"/>
        <v>593</v>
      </c>
      <c r="H1633" s="3" t="str">
        <f t="shared" si="378"/>
        <v>Good</v>
      </c>
      <c r="I1633" s="5" t="s">
        <v>20</v>
      </c>
      <c r="J1633" s="2" t="str">
        <f t="shared" si="379"/>
        <v>Employed</v>
      </c>
      <c r="K1633" s="2" t="str">
        <f t="shared" si="380"/>
        <v>Employed</v>
      </c>
      <c r="L1633" s="2" t="str">
        <f t="shared" si="381"/>
        <v>Employed</v>
      </c>
      <c r="M1633" s="5" t="s">
        <v>29</v>
      </c>
      <c r="N1633" s="2" t="str">
        <f t="shared" si="382"/>
        <v>Bachelor</v>
      </c>
      <c r="O1633" s="2" t="str">
        <f t="shared" si="383"/>
        <v>Bachelor</v>
      </c>
      <c r="P1633" s="4">
        <v>24026</v>
      </c>
      <c r="Q1633" s="4">
        <f t="shared" si="384"/>
        <v>24026</v>
      </c>
      <c r="R1633" s="18">
        <f t="shared" si="385"/>
        <v>0.42815646440345717</v>
      </c>
      <c r="S1633" s="18" t="str">
        <f t="shared" si="386"/>
        <v>Conservative Borrower</v>
      </c>
      <c r="T1633" s="3">
        <v>36</v>
      </c>
      <c r="U1633" s="3">
        <f t="shared" si="387"/>
        <v>36</v>
      </c>
      <c r="V1633" s="5" t="s">
        <v>26</v>
      </c>
      <c r="W1633" s="5" t="s">
        <v>23</v>
      </c>
      <c r="X1633" s="4">
        <v>803</v>
      </c>
      <c r="Y1633" s="18">
        <v>0.58962830200000005</v>
      </c>
      <c r="Z1633" s="5" t="s">
        <v>28</v>
      </c>
      <c r="AA1633" s="3">
        <v>32</v>
      </c>
      <c r="AB1633" s="4">
        <v>348</v>
      </c>
      <c r="AC1633" s="4">
        <v>4676.25</v>
      </c>
      <c r="AD1633" s="4" t="str">
        <f t="shared" si="388"/>
        <v>Low Income</v>
      </c>
      <c r="AE1633" s="4">
        <v>3563</v>
      </c>
      <c r="AF1633" s="18">
        <v>0.23525669799999999</v>
      </c>
      <c r="AG1633" s="3">
        <v>0</v>
      </c>
      <c r="AH1633" s="3">
        <v>59</v>
      </c>
      <c r="AI1633" s="2" t="str">
        <f t="shared" si="389"/>
        <v>High Risk</v>
      </c>
    </row>
    <row r="1634" spans="1:35" x14ac:dyDescent="0.25">
      <c r="A1634" s="6">
        <v>44733</v>
      </c>
      <c r="B1634" s="3">
        <v>32</v>
      </c>
      <c r="C1634" s="3" t="str">
        <f t="shared" si="375"/>
        <v>Mid</v>
      </c>
      <c r="D1634" s="4">
        <v>31987</v>
      </c>
      <c r="E1634" s="4">
        <f t="shared" si="376"/>
        <v>31987</v>
      </c>
      <c r="F1634" s="3">
        <v>545</v>
      </c>
      <c r="G1634" s="3">
        <f t="shared" si="377"/>
        <v>545</v>
      </c>
      <c r="H1634" s="3" t="str">
        <f t="shared" si="378"/>
        <v>Fair</v>
      </c>
      <c r="I1634" s="5" t="s">
        <v>20</v>
      </c>
      <c r="J1634" s="2" t="str">
        <f t="shared" si="379"/>
        <v>Employed</v>
      </c>
      <c r="K1634" s="2" t="str">
        <f t="shared" si="380"/>
        <v>Employed</v>
      </c>
      <c r="L1634" s="2" t="str">
        <f t="shared" si="381"/>
        <v>Employed</v>
      </c>
      <c r="M1634" s="5" t="s">
        <v>32</v>
      </c>
      <c r="N1634" s="2" t="str">
        <f t="shared" si="382"/>
        <v>High School</v>
      </c>
      <c r="O1634" s="2" t="str">
        <f t="shared" si="383"/>
        <v>High School</v>
      </c>
      <c r="P1634" s="4">
        <v>13356</v>
      </c>
      <c r="Q1634" s="4">
        <f t="shared" si="384"/>
        <v>13356</v>
      </c>
      <c r="R1634" s="18">
        <f t="shared" si="385"/>
        <v>0.41754462750492388</v>
      </c>
      <c r="S1634" s="18" t="str">
        <f t="shared" si="386"/>
        <v>Conservative Borrower</v>
      </c>
      <c r="T1634" s="3">
        <v>36</v>
      </c>
      <c r="U1634" s="3">
        <f t="shared" si="387"/>
        <v>36</v>
      </c>
      <c r="V1634" s="5" t="s">
        <v>22</v>
      </c>
      <c r="W1634" s="5" t="s">
        <v>34</v>
      </c>
      <c r="X1634" s="4">
        <v>333</v>
      </c>
      <c r="Y1634" s="18">
        <v>0.12121169599999999</v>
      </c>
      <c r="Z1634" s="5" t="s">
        <v>28</v>
      </c>
      <c r="AA1634" s="3">
        <v>29</v>
      </c>
      <c r="AB1634" s="4">
        <v>2545</v>
      </c>
      <c r="AC1634" s="4">
        <v>2665.583333</v>
      </c>
      <c r="AD1634" s="4" t="str">
        <f t="shared" si="388"/>
        <v>Low Income</v>
      </c>
      <c r="AE1634" s="4">
        <v>3373</v>
      </c>
      <c r="AF1634" s="18">
        <v>0.248140052</v>
      </c>
      <c r="AG1634" s="3">
        <v>0</v>
      </c>
      <c r="AH1634" s="3">
        <v>63</v>
      </c>
      <c r="AI1634" s="2" t="str">
        <f t="shared" si="389"/>
        <v>High Risk</v>
      </c>
    </row>
    <row r="1635" spans="1:35" x14ac:dyDescent="0.25">
      <c r="A1635" s="6">
        <v>44734</v>
      </c>
      <c r="B1635" s="3">
        <v>52</v>
      </c>
      <c r="C1635" s="3" t="str">
        <f t="shared" si="375"/>
        <v>Senior</v>
      </c>
      <c r="D1635" s="4">
        <v>48343</v>
      </c>
      <c r="E1635" s="4">
        <f t="shared" si="376"/>
        <v>48343</v>
      </c>
      <c r="F1635" s="3">
        <v>564</v>
      </c>
      <c r="G1635" s="3">
        <f t="shared" si="377"/>
        <v>564</v>
      </c>
      <c r="H1635" s="3" t="str">
        <f t="shared" si="378"/>
        <v>Good</v>
      </c>
      <c r="I1635" s="5" t="s">
        <v>20</v>
      </c>
      <c r="J1635" s="2" t="str">
        <f t="shared" si="379"/>
        <v>Employed</v>
      </c>
      <c r="K1635" s="2" t="str">
        <f t="shared" si="380"/>
        <v>Employed</v>
      </c>
      <c r="L1635" s="2" t="str">
        <f t="shared" si="381"/>
        <v>Employed</v>
      </c>
      <c r="M1635" s="5" t="s">
        <v>41</v>
      </c>
      <c r="N1635" s="2" t="str">
        <f t="shared" si="382"/>
        <v>Doctorate</v>
      </c>
      <c r="O1635" s="2" t="str">
        <f t="shared" si="383"/>
        <v>Doctorate</v>
      </c>
      <c r="P1635" s="4">
        <v>25223</v>
      </c>
      <c r="Q1635" s="4">
        <f t="shared" si="384"/>
        <v>25223</v>
      </c>
      <c r="R1635" s="18">
        <f t="shared" si="385"/>
        <v>0.52175082224934322</v>
      </c>
      <c r="S1635" s="18" t="str">
        <f t="shared" si="386"/>
        <v>Moderate Borrower</v>
      </c>
      <c r="T1635" s="3">
        <v>36</v>
      </c>
      <c r="U1635" s="3">
        <f t="shared" si="387"/>
        <v>36</v>
      </c>
      <c r="V1635" s="5" t="s">
        <v>44</v>
      </c>
      <c r="W1635" s="5" t="s">
        <v>23</v>
      </c>
      <c r="X1635" s="4">
        <v>177</v>
      </c>
      <c r="Y1635" s="18">
        <v>0.32571799200000001</v>
      </c>
      <c r="Z1635" s="5" t="s">
        <v>34</v>
      </c>
      <c r="AA1635" s="3">
        <v>27</v>
      </c>
      <c r="AB1635" s="4">
        <v>3636</v>
      </c>
      <c r="AC1635" s="4">
        <v>4028.583333</v>
      </c>
      <c r="AD1635" s="4" t="str">
        <f t="shared" si="388"/>
        <v>Low Income</v>
      </c>
      <c r="AE1635" s="4">
        <v>75189</v>
      </c>
      <c r="AF1635" s="18">
        <v>0.211179689</v>
      </c>
      <c r="AG1635" s="3">
        <v>1</v>
      </c>
      <c r="AH1635" s="3">
        <v>43.2</v>
      </c>
      <c r="AI1635" s="2" t="str">
        <f t="shared" si="389"/>
        <v>Medium Risk</v>
      </c>
    </row>
    <row r="1636" spans="1:35" x14ac:dyDescent="0.25">
      <c r="A1636" s="6">
        <v>44735</v>
      </c>
      <c r="B1636" s="3">
        <v>35</v>
      </c>
      <c r="C1636" s="3" t="str">
        <f t="shared" si="375"/>
        <v>Mid</v>
      </c>
      <c r="D1636" s="4">
        <v>80624</v>
      </c>
      <c r="E1636" s="4">
        <f t="shared" si="376"/>
        <v>80624</v>
      </c>
      <c r="F1636" s="3">
        <v>613</v>
      </c>
      <c r="G1636" s="3">
        <f t="shared" si="377"/>
        <v>613</v>
      </c>
      <c r="H1636" s="3" t="str">
        <f t="shared" si="378"/>
        <v>Good</v>
      </c>
      <c r="I1636" s="5" t="s">
        <v>20</v>
      </c>
      <c r="J1636" s="2" t="str">
        <f t="shared" si="379"/>
        <v>Employed</v>
      </c>
      <c r="K1636" s="2" t="str">
        <f t="shared" si="380"/>
        <v>Employed</v>
      </c>
      <c r="L1636" s="2" t="str">
        <f t="shared" si="381"/>
        <v>Employed</v>
      </c>
      <c r="M1636" s="5" t="s">
        <v>29</v>
      </c>
      <c r="N1636" s="2" t="str">
        <f t="shared" si="382"/>
        <v>Bachelor</v>
      </c>
      <c r="O1636" s="2" t="str">
        <f t="shared" si="383"/>
        <v>Bachelor</v>
      </c>
      <c r="P1636" s="4">
        <v>40120</v>
      </c>
      <c r="Q1636" s="4">
        <f t="shared" si="384"/>
        <v>40120</v>
      </c>
      <c r="R1636" s="18">
        <f t="shared" si="385"/>
        <v>0.49761857511410995</v>
      </c>
      <c r="S1636" s="18" t="str">
        <f t="shared" si="386"/>
        <v>Conservative Borrower</v>
      </c>
      <c r="T1636" s="3">
        <v>84</v>
      </c>
      <c r="U1636" s="3">
        <f t="shared" si="387"/>
        <v>84</v>
      </c>
      <c r="V1636" s="5" t="s">
        <v>22</v>
      </c>
      <c r="W1636" s="5" t="s">
        <v>23</v>
      </c>
      <c r="X1636" s="4">
        <v>669</v>
      </c>
      <c r="Y1636" s="18">
        <v>0.1553128</v>
      </c>
      <c r="Z1636" s="5" t="s">
        <v>24</v>
      </c>
      <c r="AA1636" s="3">
        <v>18</v>
      </c>
      <c r="AB1636" s="4">
        <v>1399</v>
      </c>
      <c r="AC1636" s="4">
        <v>6718.6666670000004</v>
      </c>
      <c r="AD1636" s="4" t="str">
        <f t="shared" si="388"/>
        <v>Medium Income</v>
      </c>
      <c r="AE1636" s="4">
        <v>10048</v>
      </c>
      <c r="AF1636" s="18">
        <v>0.25108728800000002</v>
      </c>
      <c r="AG1636" s="3">
        <v>0</v>
      </c>
      <c r="AH1636" s="3">
        <v>46</v>
      </c>
      <c r="AI1636" s="2" t="str">
        <f t="shared" si="389"/>
        <v>Medium Risk</v>
      </c>
    </row>
    <row r="1637" spans="1:35" x14ac:dyDescent="0.25">
      <c r="A1637" s="6">
        <v>44736</v>
      </c>
      <c r="B1637" s="3">
        <v>35</v>
      </c>
      <c r="C1637" s="3" t="str">
        <f t="shared" si="375"/>
        <v>Mid</v>
      </c>
      <c r="D1637" s="4">
        <v>40573</v>
      </c>
      <c r="E1637" s="4">
        <f t="shared" si="376"/>
        <v>40573</v>
      </c>
      <c r="F1637" s="3">
        <v>539</v>
      </c>
      <c r="G1637" s="3">
        <f t="shared" si="377"/>
        <v>539</v>
      </c>
      <c r="H1637" s="3" t="str">
        <f t="shared" si="378"/>
        <v>Fair</v>
      </c>
      <c r="I1637" s="5" t="s">
        <v>20</v>
      </c>
      <c r="J1637" s="2" t="str">
        <f t="shared" si="379"/>
        <v>Employed</v>
      </c>
      <c r="K1637" s="2" t="str">
        <f t="shared" si="380"/>
        <v>Employed</v>
      </c>
      <c r="L1637" s="2" t="str">
        <f t="shared" si="381"/>
        <v>Employed</v>
      </c>
      <c r="M1637" s="5" t="s">
        <v>25</v>
      </c>
      <c r="N1637" s="2" t="str">
        <f t="shared" si="382"/>
        <v>Associate</v>
      </c>
      <c r="O1637" s="2" t="str">
        <f t="shared" si="383"/>
        <v>Associate</v>
      </c>
      <c r="P1637" s="4">
        <v>42138</v>
      </c>
      <c r="Q1637" s="4">
        <f t="shared" si="384"/>
        <v>42138</v>
      </c>
      <c r="R1637" s="18">
        <f t="shared" si="385"/>
        <v>1.0385724496586399</v>
      </c>
      <c r="S1637" s="18" t="str">
        <f t="shared" si="386"/>
        <v>Aggressive Borrower</v>
      </c>
      <c r="T1637" s="3">
        <v>72</v>
      </c>
      <c r="U1637" s="3">
        <f t="shared" si="387"/>
        <v>72</v>
      </c>
      <c r="V1637" s="5" t="s">
        <v>22</v>
      </c>
      <c r="W1637" s="5" t="s">
        <v>30</v>
      </c>
      <c r="X1637" s="4">
        <v>550</v>
      </c>
      <c r="Y1637" s="18">
        <v>0.119830198</v>
      </c>
      <c r="Z1637" s="5" t="s">
        <v>24</v>
      </c>
      <c r="AA1637" s="3">
        <v>25</v>
      </c>
      <c r="AB1637" s="4">
        <v>2458</v>
      </c>
      <c r="AC1637" s="4">
        <v>3381.083333</v>
      </c>
      <c r="AD1637" s="4" t="str">
        <f t="shared" si="388"/>
        <v>Low Income</v>
      </c>
      <c r="AE1637" s="4">
        <v>8677</v>
      </c>
      <c r="AF1637" s="18">
        <v>0.27166604300000002</v>
      </c>
      <c r="AG1637" s="3">
        <v>0</v>
      </c>
      <c r="AH1637" s="3">
        <v>56</v>
      </c>
      <c r="AI1637" s="2" t="str">
        <f t="shared" si="389"/>
        <v>High Risk</v>
      </c>
    </row>
    <row r="1638" spans="1:35" x14ac:dyDescent="0.25">
      <c r="A1638" s="6">
        <v>44737</v>
      </c>
      <c r="B1638" s="3">
        <v>28</v>
      </c>
      <c r="C1638" s="3" t="str">
        <f t="shared" si="375"/>
        <v>Mid</v>
      </c>
      <c r="D1638" s="4">
        <v>40283</v>
      </c>
      <c r="E1638" s="4">
        <f t="shared" si="376"/>
        <v>40283</v>
      </c>
      <c r="F1638" s="3">
        <v>593</v>
      </c>
      <c r="G1638" s="3">
        <f t="shared" si="377"/>
        <v>593</v>
      </c>
      <c r="H1638" s="3" t="str">
        <f t="shared" si="378"/>
        <v>Good</v>
      </c>
      <c r="I1638" s="5" t="s">
        <v>20</v>
      </c>
      <c r="J1638" s="2" t="str">
        <f t="shared" si="379"/>
        <v>Employed</v>
      </c>
      <c r="K1638" s="2" t="str">
        <f t="shared" si="380"/>
        <v>Employed</v>
      </c>
      <c r="L1638" s="2" t="str">
        <f t="shared" si="381"/>
        <v>Employed</v>
      </c>
      <c r="M1638" s="5" t="s">
        <v>25</v>
      </c>
      <c r="N1638" s="2" t="str">
        <f t="shared" si="382"/>
        <v>Associate</v>
      </c>
      <c r="O1638" s="2" t="str">
        <f t="shared" si="383"/>
        <v>Associate</v>
      </c>
      <c r="P1638" s="4">
        <v>26526</v>
      </c>
      <c r="Q1638" s="4">
        <f t="shared" si="384"/>
        <v>26526</v>
      </c>
      <c r="R1638" s="18">
        <f t="shared" si="385"/>
        <v>0.65849117493731846</v>
      </c>
      <c r="S1638" s="18" t="str">
        <f t="shared" si="386"/>
        <v>Moderate Borrower</v>
      </c>
      <c r="T1638" s="3">
        <v>60</v>
      </c>
      <c r="U1638" s="3">
        <f t="shared" si="387"/>
        <v>60</v>
      </c>
      <c r="V1638" s="5" t="s">
        <v>35</v>
      </c>
      <c r="W1638" s="5" t="s">
        <v>23</v>
      </c>
      <c r="X1638" s="4">
        <v>186</v>
      </c>
      <c r="Y1638" s="18">
        <v>0.480824741</v>
      </c>
      <c r="Z1638" s="5" t="s">
        <v>28</v>
      </c>
      <c r="AA1638" s="3">
        <v>24</v>
      </c>
      <c r="AB1638" s="4">
        <v>7589</v>
      </c>
      <c r="AC1638" s="4">
        <v>3356.916667</v>
      </c>
      <c r="AD1638" s="4" t="str">
        <f t="shared" si="388"/>
        <v>Low Income</v>
      </c>
      <c r="AE1638" s="4">
        <v>69080</v>
      </c>
      <c r="AF1638" s="18">
        <v>0.24802089199999999</v>
      </c>
      <c r="AG1638" s="3">
        <v>0</v>
      </c>
      <c r="AH1638" s="3">
        <v>54</v>
      </c>
      <c r="AI1638" s="2" t="str">
        <f t="shared" si="389"/>
        <v>Medium Risk</v>
      </c>
    </row>
    <row r="1639" spans="1:35" x14ac:dyDescent="0.25">
      <c r="A1639" s="6">
        <v>44738</v>
      </c>
      <c r="B1639" s="3">
        <v>45</v>
      </c>
      <c r="C1639" s="3" t="str">
        <f t="shared" si="375"/>
        <v>Senior</v>
      </c>
      <c r="E1639" s="4">
        <f t="shared" si="376"/>
        <v>58482.999995999999</v>
      </c>
      <c r="F1639" s="3">
        <v>618</v>
      </c>
      <c r="G1639" s="3">
        <f t="shared" si="377"/>
        <v>618</v>
      </c>
      <c r="H1639" s="3" t="str">
        <f t="shared" si="378"/>
        <v>Good</v>
      </c>
      <c r="I1639" s="5" t="s">
        <v>20</v>
      </c>
      <c r="J1639" s="2" t="str">
        <f t="shared" si="379"/>
        <v>Employed</v>
      </c>
      <c r="K1639" s="2" t="str">
        <f t="shared" si="380"/>
        <v>Employed</v>
      </c>
      <c r="L1639" s="2" t="str">
        <f t="shared" si="381"/>
        <v>Employed</v>
      </c>
      <c r="M1639" s="5" t="s">
        <v>32</v>
      </c>
      <c r="N1639" s="2" t="str">
        <f t="shared" si="382"/>
        <v>High School</v>
      </c>
      <c r="O1639" s="2" t="str">
        <f t="shared" si="383"/>
        <v>High School</v>
      </c>
      <c r="P1639" s="4">
        <v>11642</v>
      </c>
      <c r="Q1639" s="4">
        <f t="shared" si="384"/>
        <v>11642</v>
      </c>
      <c r="R1639" s="18">
        <f t="shared" si="385"/>
        <v>0.19906639537637033</v>
      </c>
      <c r="S1639" s="18" t="str">
        <f t="shared" si="386"/>
        <v>Conservative Borrower</v>
      </c>
      <c r="U1639" s="3">
        <f t="shared" si="387"/>
        <v>53.018181818181816</v>
      </c>
      <c r="V1639" s="5" t="s">
        <v>35</v>
      </c>
      <c r="W1639" s="5" t="s">
        <v>23</v>
      </c>
      <c r="X1639" s="4">
        <v>246</v>
      </c>
      <c r="Y1639" s="18">
        <v>0.159902827</v>
      </c>
      <c r="Z1639" s="5" t="s">
        <v>28</v>
      </c>
      <c r="AA1639" s="3">
        <v>18</v>
      </c>
      <c r="AB1639" s="4">
        <v>6880</v>
      </c>
      <c r="AC1639" s="4">
        <v>4873.5833329999996</v>
      </c>
      <c r="AD1639" s="4" t="str">
        <f t="shared" si="388"/>
        <v>Low Income</v>
      </c>
      <c r="AE1639" s="4">
        <v>7526</v>
      </c>
      <c r="AF1639" s="18">
        <v>0.209575336</v>
      </c>
      <c r="AG1639" s="3">
        <v>1</v>
      </c>
      <c r="AH1639" s="3">
        <v>36.799999999999997</v>
      </c>
      <c r="AI1639" s="2" t="str">
        <f t="shared" si="389"/>
        <v>Low Risk</v>
      </c>
    </row>
    <row r="1640" spans="1:35" x14ac:dyDescent="0.25">
      <c r="A1640" s="6">
        <v>44739</v>
      </c>
      <c r="B1640" s="3">
        <v>64</v>
      </c>
      <c r="C1640" s="3" t="str">
        <f t="shared" si="375"/>
        <v>Old</v>
      </c>
      <c r="D1640" s="4">
        <v>151905</v>
      </c>
      <c r="E1640" s="4">
        <f t="shared" si="376"/>
        <v>151905</v>
      </c>
      <c r="F1640" s="3">
        <v>694</v>
      </c>
      <c r="G1640" s="3">
        <f t="shared" si="377"/>
        <v>694</v>
      </c>
      <c r="H1640" s="3" t="str">
        <f t="shared" si="378"/>
        <v>Excellent</v>
      </c>
      <c r="I1640" s="5" t="s">
        <v>45</v>
      </c>
      <c r="J1640" s="2" t="str">
        <f t="shared" si="379"/>
        <v>Unemployed</v>
      </c>
      <c r="K1640" s="2" t="str">
        <f t="shared" si="380"/>
        <v>Unemployed</v>
      </c>
      <c r="L1640" s="2" t="str">
        <f t="shared" si="381"/>
        <v>Unemployed</v>
      </c>
      <c r="M1640" s="5" t="s">
        <v>41</v>
      </c>
      <c r="N1640" s="2" t="str">
        <f t="shared" si="382"/>
        <v>Doctorate</v>
      </c>
      <c r="O1640" s="2" t="str">
        <f t="shared" si="383"/>
        <v>Doctorate</v>
      </c>
      <c r="P1640" s="4">
        <v>34902</v>
      </c>
      <c r="Q1640" s="4">
        <f t="shared" si="384"/>
        <v>34902</v>
      </c>
      <c r="R1640" s="18">
        <f t="shared" si="385"/>
        <v>0.22976202231657944</v>
      </c>
      <c r="S1640" s="18" t="str">
        <f t="shared" si="386"/>
        <v>Conservative Borrower</v>
      </c>
      <c r="T1640" s="3">
        <v>60</v>
      </c>
      <c r="U1640" s="3">
        <f t="shared" si="387"/>
        <v>60</v>
      </c>
      <c r="V1640" s="5" t="s">
        <v>22</v>
      </c>
      <c r="W1640" s="5" t="s">
        <v>23</v>
      </c>
      <c r="X1640" s="4">
        <v>213</v>
      </c>
      <c r="Y1640" s="18">
        <v>0.142949522</v>
      </c>
      <c r="Z1640" s="5" t="s">
        <v>31</v>
      </c>
      <c r="AA1640" s="3">
        <v>16</v>
      </c>
      <c r="AB1640" s="4">
        <v>1041</v>
      </c>
      <c r="AC1640" s="4">
        <v>12658.75</v>
      </c>
      <c r="AD1640" s="4" t="str">
        <f t="shared" si="388"/>
        <v>High Income</v>
      </c>
      <c r="AE1640" s="4">
        <v>2650</v>
      </c>
      <c r="AF1640" s="18">
        <v>0.21990725699999999</v>
      </c>
      <c r="AG1640" s="3">
        <v>1</v>
      </c>
      <c r="AH1640" s="3">
        <v>36.799999999999997</v>
      </c>
      <c r="AI1640" s="2" t="str">
        <f t="shared" si="389"/>
        <v>Low Risk</v>
      </c>
    </row>
    <row r="1641" spans="1:35" x14ac:dyDescent="0.25">
      <c r="A1641" s="6">
        <v>44740</v>
      </c>
      <c r="B1641" s="3">
        <v>27</v>
      </c>
      <c r="C1641" s="3" t="str">
        <f t="shared" si="375"/>
        <v>Mid</v>
      </c>
      <c r="D1641" s="4">
        <v>96088</v>
      </c>
      <c r="E1641" s="4">
        <f t="shared" si="376"/>
        <v>96088</v>
      </c>
      <c r="F1641" s="3">
        <v>406</v>
      </c>
      <c r="G1641" s="3">
        <f t="shared" si="377"/>
        <v>406</v>
      </c>
      <c r="H1641" s="3" t="str">
        <f t="shared" si="378"/>
        <v>Poor</v>
      </c>
      <c r="I1641" s="5" t="s">
        <v>20</v>
      </c>
      <c r="J1641" s="2" t="str">
        <f t="shared" si="379"/>
        <v>Employed</v>
      </c>
      <c r="K1641" s="2" t="str">
        <f t="shared" si="380"/>
        <v>Employed</v>
      </c>
      <c r="L1641" s="2" t="str">
        <f t="shared" si="381"/>
        <v>Employed</v>
      </c>
      <c r="M1641" s="5" t="s">
        <v>29</v>
      </c>
      <c r="N1641" s="2" t="str">
        <f t="shared" si="382"/>
        <v>Bachelor</v>
      </c>
      <c r="O1641" s="2" t="str">
        <f t="shared" si="383"/>
        <v>Bachelor</v>
      </c>
      <c r="P1641" s="4">
        <v>38498</v>
      </c>
      <c r="Q1641" s="4">
        <f t="shared" si="384"/>
        <v>38498</v>
      </c>
      <c r="R1641" s="18">
        <f t="shared" si="385"/>
        <v>0.40065356756306719</v>
      </c>
      <c r="S1641" s="18" t="str">
        <f t="shared" si="386"/>
        <v>Conservative Borrower</v>
      </c>
      <c r="T1641" s="3">
        <v>60</v>
      </c>
      <c r="U1641" s="3">
        <f t="shared" si="387"/>
        <v>60</v>
      </c>
      <c r="V1641" s="5" t="s">
        <v>22</v>
      </c>
      <c r="W1641" s="5" t="s">
        <v>30</v>
      </c>
      <c r="X1641" s="4">
        <v>390</v>
      </c>
      <c r="Y1641" s="18">
        <v>0.12558968700000001</v>
      </c>
      <c r="Z1641" s="5" t="s">
        <v>34</v>
      </c>
      <c r="AA1641" s="3">
        <v>17</v>
      </c>
      <c r="AB1641" s="4">
        <v>3994</v>
      </c>
      <c r="AC1641" s="4">
        <v>8007.3333329999996</v>
      </c>
      <c r="AD1641" s="4" t="str">
        <f t="shared" si="388"/>
        <v>Medium Income</v>
      </c>
      <c r="AE1641" s="4">
        <v>146310</v>
      </c>
      <c r="AF1641" s="18">
        <v>0.30571218</v>
      </c>
      <c r="AG1641" s="3">
        <v>0</v>
      </c>
      <c r="AH1641" s="3">
        <v>51</v>
      </c>
      <c r="AI1641" s="2" t="str">
        <f t="shared" si="389"/>
        <v>Medium Risk</v>
      </c>
    </row>
    <row r="1642" spans="1:35" x14ac:dyDescent="0.25">
      <c r="A1642" s="6">
        <v>44741</v>
      </c>
      <c r="B1642" s="3">
        <v>40</v>
      </c>
      <c r="C1642" s="3" t="str">
        <f t="shared" si="375"/>
        <v>Senior</v>
      </c>
      <c r="D1642" s="4">
        <v>52763</v>
      </c>
      <c r="E1642" s="4">
        <f t="shared" si="376"/>
        <v>52763</v>
      </c>
      <c r="F1642" s="3">
        <v>629</v>
      </c>
      <c r="G1642" s="3">
        <f t="shared" si="377"/>
        <v>629</v>
      </c>
      <c r="H1642" s="3" t="str">
        <f t="shared" si="378"/>
        <v>Good</v>
      </c>
      <c r="I1642" s="5" t="s">
        <v>20</v>
      </c>
      <c r="J1642" s="2" t="str">
        <f t="shared" si="379"/>
        <v>Employed</v>
      </c>
      <c r="K1642" s="2" t="str">
        <f t="shared" si="380"/>
        <v>Employed</v>
      </c>
      <c r="L1642" s="2" t="str">
        <f t="shared" si="381"/>
        <v>Employed</v>
      </c>
      <c r="M1642" s="5" t="s">
        <v>29</v>
      </c>
      <c r="N1642" s="2" t="str">
        <f t="shared" si="382"/>
        <v>Bachelor</v>
      </c>
      <c r="O1642" s="2" t="str">
        <f t="shared" si="383"/>
        <v>Bachelor</v>
      </c>
      <c r="P1642" s="4">
        <v>15321</v>
      </c>
      <c r="Q1642" s="4">
        <f t="shared" si="384"/>
        <v>15321</v>
      </c>
      <c r="R1642" s="18">
        <f t="shared" si="385"/>
        <v>0.29037393628110608</v>
      </c>
      <c r="S1642" s="18" t="str">
        <f t="shared" si="386"/>
        <v>Conservative Borrower</v>
      </c>
      <c r="T1642" s="3">
        <v>84</v>
      </c>
      <c r="U1642" s="3">
        <f t="shared" si="387"/>
        <v>84</v>
      </c>
      <c r="V1642" s="5" t="s">
        <v>26</v>
      </c>
      <c r="W1642" s="5" t="s">
        <v>27</v>
      </c>
      <c r="X1642" s="4">
        <v>133</v>
      </c>
      <c r="Y1642" s="18">
        <v>0.375703446</v>
      </c>
      <c r="Z1642" s="5" t="s">
        <v>28</v>
      </c>
      <c r="AA1642" s="3">
        <v>18</v>
      </c>
      <c r="AB1642" s="4">
        <v>3848</v>
      </c>
      <c r="AC1642" s="4">
        <v>4396.9166670000004</v>
      </c>
      <c r="AD1642" s="4" t="str">
        <f t="shared" si="388"/>
        <v>Low Income</v>
      </c>
      <c r="AE1642" s="4">
        <v>31456</v>
      </c>
      <c r="AF1642" s="18">
        <v>0.226659162</v>
      </c>
      <c r="AG1642" s="3">
        <v>0</v>
      </c>
      <c r="AH1642" s="3">
        <v>55</v>
      </c>
      <c r="AI1642" s="2" t="str">
        <f t="shared" si="389"/>
        <v>High Risk</v>
      </c>
    </row>
    <row r="1643" spans="1:35" x14ac:dyDescent="0.25">
      <c r="A1643" s="6">
        <v>44742</v>
      </c>
      <c r="B1643" s="3">
        <v>56</v>
      </c>
      <c r="C1643" s="3" t="str">
        <f t="shared" si="375"/>
        <v>Senior</v>
      </c>
      <c r="D1643" s="4">
        <v>48483</v>
      </c>
      <c r="E1643" s="4">
        <f t="shared" si="376"/>
        <v>48483</v>
      </c>
      <c r="F1643" s="3">
        <v>642</v>
      </c>
      <c r="G1643" s="3">
        <f t="shared" si="377"/>
        <v>642</v>
      </c>
      <c r="H1643" s="3" t="str">
        <f t="shared" si="378"/>
        <v>Good</v>
      </c>
      <c r="I1643" s="5" t="s">
        <v>52</v>
      </c>
      <c r="J1643" s="2" t="str">
        <f t="shared" si="379"/>
        <v>EMPLOYED</v>
      </c>
      <c r="K1643" s="2" t="str">
        <f t="shared" si="380"/>
        <v>Employed</v>
      </c>
      <c r="L1643" s="2" t="str">
        <f t="shared" si="381"/>
        <v>Employed</v>
      </c>
      <c r="M1643" s="5" t="s">
        <v>29</v>
      </c>
      <c r="N1643" s="2" t="str">
        <f t="shared" si="382"/>
        <v>Bachelor</v>
      </c>
      <c r="O1643" s="2" t="str">
        <f t="shared" si="383"/>
        <v>Bachelor</v>
      </c>
      <c r="P1643" s="4">
        <v>24687</v>
      </c>
      <c r="Q1643" s="4">
        <f t="shared" si="384"/>
        <v>24687</v>
      </c>
      <c r="R1643" s="18">
        <f t="shared" si="385"/>
        <v>0.50918878782253574</v>
      </c>
      <c r="S1643" s="18" t="str">
        <f t="shared" si="386"/>
        <v>Moderate Borrower</v>
      </c>
      <c r="T1643" s="3">
        <v>60</v>
      </c>
      <c r="U1643" s="3">
        <f t="shared" si="387"/>
        <v>60</v>
      </c>
      <c r="V1643" s="5" t="s">
        <v>35</v>
      </c>
      <c r="W1643" s="5" t="s">
        <v>23</v>
      </c>
      <c r="X1643" s="4">
        <v>1511</v>
      </c>
      <c r="Y1643" s="18">
        <v>8.0907134000000006E-2</v>
      </c>
      <c r="Z1643" s="5" t="s">
        <v>28</v>
      </c>
      <c r="AA1643" s="3">
        <v>20</v>
      </c>
      <c r="AB1643" s="4">
        <v>1165</v>
      </c>
      <c r="AC1643" s="4">
        <v>4040.25</v>
      </c>
      <c r="AD1643" s="4" t="str">
        <f t="shared" si="388"/>
        <v>Low Income</v>
      </c>
      <c r="AE1643" s="4">
        <v>263620</v>
      </c>
      <c r="AF1643" s="18">
        <v>0.22125251600000001</v>
      </c>
      <c r="AG1643" s="3">
        <v>0</v>
      </c>
      <c r="AH1643" s="3">
        <v>42</v>
      </c>
      <c r="AI1643" s="2" t="str">
        <f t="shared" si="389"/>
        <v>Medium Risk</v>
      </c>
    </row>
    <row r="1644" spans="1:35" x14ac:dyDescent="0.25">
      <c r="A1644" s="6">
        <v>44743</v>
      </c>
      <c r="B1644" s="3">
        <v>39</v>
      </c>
      <c r="C1644" s="3" t="str">
        <f t="shared" si="375"/>
        <v>Mid</v>
      </c>
      <c r="D1644" s="4">
        <v>155598</v>
      </c>
      <c r="E1644" s="4">
        <f t="shared" si="376"/>
        <v>155598</v>
      </c>
      <c r="F1644" s="3">
        <v>617</v>
      </c>
      <c r="G1644" s="3">
        <f t="shared" si="377"/>
        <v>617</v>
      </c>
      <c r="H1644" s="3" t="str">
        <f t="shared" si="378"/>
        <v>Good</v>
      </c>
      <c r="I1644" s="5" t="s">
        <v>20</v>
      </c>
      <c r="J1644" s="2" t="str">
        <f t="shared" si="379"/>
        <v>Employed</v>
      </c>
      <c r="K1644" s="2" t="str">
        <f t="shared" si="380"/>
        <v>Employed</v>
      </c>
      <c r="L1644" s="2" t="str">
        <f t="shared" si="381"/>
        <v>Employed</v>
      </c>
      <c r="M1644" s="5" t="s">
        <v>21</v>
      </c>
      <c r="N1644" s="2" t="str">
        <f t="shared" si="382"/>
        <v>Master</v>
      </c>
      <c r="O1644" s="2" t="str">
        <f t="shared" si="383"/>
        <v>Master</v>
      </c>
      <c r="P1644" s="4">
        <v>20062</v>
      </c>
      <c r="Q1644" s="4">
        <f t="shared" si="384"/>
        <v>20062</v>
      </c>
      <c r="R1644" s="18">
        <f t="shared" si="385"/>
        <v>0.12893481921361458</v>
      </c>
      <c r="S1644" s="18" t="str">
        <f t="shared" si="386"/>
        <v>Conservative Borrower</v>
      </c>
      <c r="T1644" s="3">
        <v>96</v>
      </c>
      <c r="U1644" s="3">
        <f t="shared" si="387"/>
        <v>96</v>
      </c>
      <c r="V1644" s="5" t="s">
        <v>22</v>
      </c>
      <c r="W1644" s="5" t="s">
        <v>34</v>
      </c>
      <c r="X1644" s="4">
        <v>264</v>
      </c>
      <c r="Y1644" s="18">
        <v>0.24334908199999999</v>
      </c>
      <c r="Z1644" s="5" t="s">
        <v>34</v>
      </c>
      <c r="AA1644" s="3">
        <v>26</v>
      </c>
      <c r="AB1644" s="4">
        <v>1036</v>
      </c>
      <c r="AC1644" s="4">
        <v>12966.5</v>
      </c>
      <c r="AD1644" s="4" t="str">
        <f t="shared" si="388"/>
        <v>High Income</v>
      </c>
      <c r="AE1644" s="4">
        <v>14996</v>
      </c>
      <c r="AF1644" s="18">
        <v>0.28276338000000001</v>
      </c>
      <c r="AG1644" s="3">
        <v>1</v>
      </c>
      <c r="AH1644" s="3">
        <v>40.799999999999997</v>
      </c>
      <c r="AI1644" s="2" t="str">
        <f t="shared" si="389"/>
        <v>Medium Risk</v>
      </c>
    </row>
    <row r="1645" spans="1:35" x14ac:dyDescent="0.25">
      <c r="A1645" s="6">
        <v>44744</v>
      </c>
      <c r="B1645" s="3">
        <v>45</v>
      </c>
      <c r="C1645" s="3" t="str">
        <f t="shared" si="375"/>
        <v>Senior</v>
      </c>
      <c r="D1645" s="4">
        <v>15000</v>
      </c>
      <c r="E1645" s="4">
        <f t="shared" si="376"/>
        <v>15000</v>
      </c>
      <c r="F1645" s="3">
        <v>569</v>
      </c>
      <c r="G1645" s="3">
        <f t="shared" si="377"/>
        <v>569</v>
      </c>
      <c r="H1645" s="3" t="str">
        <f t="shared" si="378"/>
        <v>Good</v>
      </c>
      <c r="I1645" s="5" t="s">
        <v>20</v>
      </c>
      <c r="J1645" s="2" t="str">
        <f t="shared" si="379"/>
        <v>Employed</v>
      </c>
      <c r="K1645" s="2" t="str">
        <f t="shared" si="380"/>
        <v>Employed</v>
      </c>
      <c r="L1645" s="2" t="str">
        <f t="shared" si="381"/>
        <v>Employed</v>
      </c>
      <c r="M1645" s="5" t="s">
        <v>29</v>
      </c>
      <c r="N1645" s="2" t="str">
        <f t="shared" si="382"/>
        <v>Bachelor</v>
      </c>
      <c r="O1645" s="2" t="str">
        <f t="shared" si="383"/>
        <v>Bachelor</v>
      </c>
      <c r="P1645" s="4">
        <v>57848</v>
      </c>
      <c r="Q1645" s="4">
        <f t="shared" si="384"/>
        <v>57848</v>
      </c>
      <c r="R1645" s="18">
        <f t="shared" si="385"/>
        <v>3.8565333333333331</v>
      </c>
      <c r="S1645" s="18" t="str">
        <f t="shared" si="386"/>
        <v>Aggressive Borrower</v>
      </c>
      <c r="T1645" s="3">
        <v>48</v>
      </c>
      <c r="U1645" s="3">
        <f t="shared" si="387"/>
        <v>48</v>
      </c>
      <c r="V1645" s="5" t="s">
        <v>22</v>
      </c>
      <c r="W1645" s="5" t="s">
        <v>27</v>
      </c>
      <c r="X1645" s="4">
        <v>509</v>
      </c>
      <c r="Y1645" s="18">
        <v>0.34286989400000001</v>
      </c>
      <c r="Z1645" s="5" t="s">
        <v>28</v>
      </c>
      <c r="AA1645" s="3">
        <v>21</v>
      </c>
      <c r="AB1645" s="4">
        <v>2406</v>
      </c>
      <c r="AC1645" s="4">
        <v>1250</v>
      </c>
      <c r="AD1645" s="4" t="str">
        <f t="shared" si="388"/>
        <v>Low Income</v>
      </c>
      <c r="AE1645" s="4">
        <v>9724</v>
      </c>
      <c r="AF1645" s="18">
        <v>0.28278434099999999</v>
      </c>
      <c r="AG1645" s="3">
        <v>0</v>
      </c>
      <c r="AH1645" s="3">
        <v>63</v>
      </c>
      <c r="AI1645" s="2" t="str">
        <f t="shared" si="389"/>
        <v>High Risk</v>
      </c>
    </row>
    <row r="1646" spans="1:35" x14ac:dyDescent="0.25">
      <c r="A1646" s="6">
        <v>44745</v>
      </c>
      <c r="B1646" s="3">
        <v>27</v>
      </c>
      <c r="C1646" s="3" t="str">
        <f t="shared" si="375"/>
        <v>Mid</v>
      </c>
      <c r="D1646" s="4">
        <v>63718</v>
      </c>
      <c r="E1646" s="4">
        <f t="shared" si="376"/>
        <v>63718</v>
      </c>
      <c r="F1646" s="3">
        <v>577</v>
      </c>
      <c r="G1646" s="3">
        <f t="shared" si="377"/>
        <v>577</v>
      </c>
      <c r="H1646" s="3" t="str">
        <f t="shared" si="378"/>
        <v>Good</v>
      </c>
      <c r="J1646" s="2" t="str">
        <f t="shared" si="379"/>
        <v/>
      </c>
      <c r="K1646" s="2" t="str">
        <f t="shared" si="380"/>
        <v/>
      </c>
      <c r="L1646" s="2" t="str">
        <f t="shared" si="381"/>
        <v>Employed</v>
      </c>
      <c r="N1646" s="2" t="str">
        <f t="shared" si="382"/>
        <v/>
      </c>
      <c r="O1646" s="2" t="str">
        <f t="shared" si="383"/>
        <v>Bachelor</v>
      </c>
      <c r="P1646" s="4">
        <v>14893</v>
      </c>
      <c r="Q1646" s="4">
        <f t="shared" si="384"/>
        <v>14893</v>
      </c>
      <c r="R1646" s="18">
        <f t="shared" si="385"/>
        <v>0.23373301108007158</v>
      </c>
      <c r="S1646" s="18" t="str">
        <f t="shared" si="386"/>
        <v>Conservative Borrower</v>
      </c>
      <c r="T1646" s="3">
        <v>24</v>
      </c>
      <c r="U1646" s="3">
        <f t="shared" si="387"/>
        <v>24</v>
      </c>
      <c r="V1646" s="5" t="s">
        <v>35</v>
      </c>
      <c r="W1646" s="5" t="s">
        <v>34</v>
      </c>
      <c r="X1646" s="4">
        <v>1056</v>
      </c>
      <c r="Y1646" s="18">
        <v>0.23745435200000001</v>
      </c>
      <c r="Z1646" s="5" t="s">
        <v>34</v>
      </c>
      <c r="AA1646" s="3">
        <v>23</v>
      </c>
      <c r="AB1646" s="4">
        <v>3180</v>
      </c>
      <c r="AC1646" s="4">
        <v>5309.8333329999996</v>
      </c>
      <c r="AD1646" s="4" t="str">
        <f t="shared" si="388"/>
        <v>Medium Income</v>
      </c>
      <c r="AE1646" s="4">
        <v>152297</v>
      </c>
      <c r="AF1646" s="18">
        <v>0.217941316</v>
      </c>
      <c r="AG1646" s="3">
        <v>0</v>
      </c>
      <c r="AH1646" s="3">
        <v>47</v>
      </c>
      <c r="AI1646" s="2" t="str">
        <f t="shared" si="389"/>
        <v>Medium Risk</v>
      </c>
    </row>
    <row r="1647" spans="1:35" x14ac:dyDescent="0.25">
      <c r="A1647" s="6">
        <v>44746</v>
      </c>
      <c r="B1647" s="3">
        <v>45</v>
      </c>
      <c r="C1647" s="3" t="str">
        <f t="shared" si="375"/>
        <v>Senior</v>
      </c>
      <c r="D1647" s="4">
        <v>57404</v>
      </c>
      <c r="E1647" s="4">
        <f t="shared" si="376"/>
        <v>57404</v>
      </c>
      <c r="F1647" s="3">
        <v>607</v>
      </c>
      <c r="G1647" s="3">
        <f t="shared" si="377"/>
        <v>607</v>
      </c>
      <c r="H1647" s="3" t="str">
        <f t="shared" si="378"/>
        <v>Good</v>
      </c>
      <c r="I1647" s="5" t="s">
        <v>20</v>
      </c>
      <c r="J1647" s="2" t="str">
        <f t="shared" si="379"/>
        <v>Employed</v>
      </c>
      <c r="K1647" s="2" t="str">
        <f t="shared" si="380"/>
        <v>Employed</v>
      </c>
      <c r="L1647" s="2" t="str">
        <f t="shared" si="381"/>
        <v>Employed</v>
      </c>
      <c r="M1647" s="5" t="s">
        <v>29</v>
      </c>
      <c r="N1647" s="2" t="str">
        <f t="shared" si="382"/>
        <v>Bachelor</v>
      </c>
      <c r="O1647" s="2" t="str">
        <f t="shared" si="383"/>
        <v>Bachelor</v>
      </c>
      <c r="P1647" s="4">
        <v>15880</v>
      </c>
      <c r="Q1647" s="4">
        <f t="shared" si="384"/>
        <v>15880</v>
      </c>
      <c r="R1647" s="18">
        <f t="shared" si="385"/>
        <v>0.2766357745104871</v>
      </c>
      <c r="S1647" s="18" t="str">
        <f t="shared" si="386"/>
        <v>Conservative Borrower</v>
      </c>
      <c r="T1647" s="3">
        <v>36</v>
      </c>
      <c r="U1647" s="3">
        <f t="shared" si="387"/>
        <v>36</v>
      </c>
      <c r="V1647" s="5" t="s">
        <v>35</v>
      </c>
      <c r="W1647" s="5" t="s">
        <v>30</v>
      </c>
      <c r="X1647" s="4">
        <v>266</v>
      </c>
      <c r="Y1647" s="18">
        <v>5.7199549000000002E-2</v>
      </c>
      <c r="Z1647" s="5" t="s">
        <v>38</v>
      </c>
      <c r="AA1647" s="3">
        <v>17</v>
      </c>
      <c r="AB1647" s="4">
        <v>1233</v>
      </c>
      <c r="AC1647" s="4">
        <v>4783.6666670000004</v>
      </c>
      <c r="AD1647" s="4" t="str">
        <f t="shared" si="388"/>
        <v>Low Income</v>
      </c>
      <c r="AE1647" s="4">
        <v>6148</v>
      </c>
      <c r="AF1647" s="18">
        <v>0.204835773</v>
      </c>
      <c r="AG1647" s="3">
        <v>1</v>
      </c>
      <c r="AH1647" s="3">
        <v>38.4</v>
      </c>
      <c r="AI1647" s="2" t="str">
        <f t="shared" si="389"/>
        <v>Low Risk</v>
      </c>
    </row>
    <row r="1648" spans="1:35" x14ac:dyDescent="0.25">
      <c r="A1648" s="6">
        <v>44747</v>
      </c>
      <c r="B1648" s="3">
        <v>37</v>
      </c>
      <c r="C1648" s="3" t="str">
        <f t="shared" si="375"/>
        <v>Mid</v>
      </c>
      <c r="D1648" s="4">
        <v>69176</v>
      </c>
      <c r="E1648" s="4">
        <f t="shared" si="376"/>
        <v>69176</v>
      </c>
      <c r="F1648" s="3">
        <v>508</v>
      </c>
      <c r="G1648" s="3">
        <f t="shared" si="377"/>
        <v>508</v>
      </c>
      <c r="H1648" s="3" t="str">
        <f t="shared" si="378"/>
        <v>Fair</v>
      </c>
      <c r="I1648" s="5" t="s">
        <v>33</v>
      </c>
      <c r="J1648" s="2" t="str">
        <f t="shared" si="379"/>
        <v>Self-Employed</v>
      </c>
      <c r="K1648" s="2" t="str">
        <f t="shared" si="380"/>
        <v>Self-Employed</v>
      </c>
      <c r="L1648" s="2" t="str">
        <f t="shared" si="381"/>
        <v>Self-Employed</v>
      </c>
      <c r="M1648" s="5" t="s">
        <v>29</v>
      </c>
      <c r="N1648" s="2" t="str">
        <f t="shared" si="382"/>
        <v>Bachelor</v>
      </c>
      <c r="O1648" s="2" t="str">
        <f t="shared" si="383"/>
        <v>Bachelor</v>
      </c>
      <c r="P1648" s="4">
        <v>29570</v>
      </c>
      <c r="Q1648" s="4">
        <f t="shared" si="384"/>
        <v>29570</v>
      </c>
      <c r="R1648" s="18">
        <f t="shared" si="385"/>
        <v>0.42746039088701282</v>
      </c>
      <c r="S1648" s="18" t="str">
        <f t="shared" si="386"/>
        <v>Conservative Borrower</v>
      </c>
      <c r="T1648" s="3">
        <v>36</v>
      </c>
      <c r="U1648" s="3">
        <f t="shared" si="387"/>
        <v>36</v>
      </c>
      <c r="V1648" s="5" t="s">
        <v>26</v>
      </c>
      <c r="W1648" s="5" t="s">
        <v>30</v>
      </c>
      <c r="X1648" s="4">
        <v>795</v>
      </c>
      <c r="Y1648" s="18">
        <v>9.8493898999999996E-2</v>
      </c>
      <c r="Z1648" s="5" t="s">
        <v>31</v>
      </c>
      <c r="AA1648" s="3">
        <v>25</v>
      </c>
      <c r="AB1648" s="4">
        <v>5116</v>
      </c>
      <c r="AC1648" s="4">
        <v>5764.6666670000004</v>
      </c>
      <c r="AD1648" s="4" t="str">
        <f t="shared" si="388"/>
        <v>Medium Income</v>
      </c>
      <c r="AE1648" s="4">
        <v>32631</v>
      </c>
      <c r="AF1648" s="18">
        <v>0.28530397600000001</v>
      </c>
      <c r="AG1648" s="3">
        <v>0</v>
      </c>
      <c r="AH1648" s="3">
        <v>57</v>
      </c>
      <c r="AI1648" s="2" t="str">
        <f t="shared" si="389"/>
        <v>High Risk</v>
      </c>
    </row>
    <row r="1649" spans="1:35" x14ac:dyDescent="0.25">
      <c r="A1649" s="6">
        <v>44748</v>
      </c>
      <c r="B1649" s="3">
        <v>51</v>
      </c>
      <c r="C1649" s="3" t="str">
        <f t="shared" si="375"/>
        <v>Senior</v>
      </c>
      <c r="D1649" s="4">
        <v>74388</v>
      </c>
      <c r="E1649" s="4">
        <f t="shared" si="376"/>
        <v>74388</v>
      </c>
      <c r="F1649" s="3">
        <v>665</v>
      </c>
      <c r="G1649" s="3">
        <f t="shared" si="377"/>
        <v>665</v>
      </c>
      <c r="H1649" s="3" t="str">
        <f t="shared" si="378"/>
        <v>Excellent</v>
      </c>
      <c r="I1649" s="5" t="s">
        <v>45</v>
      </c>
      <c r="J1649" s="2" t="str">
        <f t="shared" si="379"/>
        <v>Unemployed</v>
      </c>
      <c r="K1649" s="2" t="str">
        <f t="shared" si="380"/>
        <v>Unemployed</v>
      </c>
      <c r="L1649" s="2" t="str">
        <f t="shared" si="381"/>
        <v>Unemployed</v>
      </c>
      <c r="M1649" s="5" t="s">
        <v>41</v>
      </c>
      <c r="N1649" s="2" t="str">
        <f t="shared" si="382"/>
        <v>Doctorate</v>
      </c>
      <c r="O1649" s="2" t="str">
        <f t="shared" si="383"/>
        <v>Doctorate</v>
      </c>
      <c r="P1649" s="4">
        <v>17910</v>
      </c>
      <c r="Q1649" s="4">
        <f t="shared" si="384"/>
        <v>17910</v>
      </c>
      <c r="R1649" s="18">
        <f t="shared" si="385"/>
        <v>0.2407646394579771</v>
      </c>
      <c r="S1649" s="18" t="str">
        <f t="shared" si="386"/>
        <v>Conservative Borrower</v>
      </c>
      <c r="T1649" s="3">
        <v>48</v>
      </c>
      <c r="U1649" s="3">
        <f t="shared" si="387"/>
        <v>48</v>
      </c>
      <c r="V1649" s="5" t="s">
        <v>35</v>
      </c>
      <c r="W1649" s="5" t="s">
        <v>27</v>
      </c>
      <c r="X1649" s="4">
        <v>361</v>
      </c>
      <c r="Y1649" s="18">
        <v>9.9235463999999995E-2</v>
      </c>
      <c r="Z1649" s="5" t="s">
        <v>24</v>
      </c>
      <c r="AA1649" s="3">
        <v>19</v>
      </c>
      <c r="AB1649" s="4">
        <v>1063</v>
      </c>
      <c r="AC1649" s="4">
        <v>6199</v>
      </c>
      <c r="AD1649" s="4" t="str">
        <f t="shared" si="388"/>
        <v>Medium Income</v>
      </c>
      <c r="AE1649" s="4">
        <v>91783</v>
      </c>
      <c r="AF1649" s="18">
        <v>0.17186464000000001</v>
      </c>
      <c r="AG1649" s="3">
        <v>1</v>
      </c>
      <c r="AH1649" s="3">
        <v>38.4</v>
      </c>
      <c r="AI1649" s="2" t="str">
        <f t="shared" si="389"/>
        <v>Low Risk</v>
      </c>
    </row>
    <row r="1650" spans="1:35" x14ac:dyDescent="0.25">
      <c r="A1650" s="6">
        <v>44749</v>
      </c>
      <c r="B1650" s="3">
        <v>54</v>
      </c>
      <c r="C1650" s="3" t="str">
        <f t="shared" si="375"/>
        <v>Senior</v>
      </c>
      <c r="D1650" s="4">
        <v>126484</v>
      </c>
      <c r="E1650" s="4">
        <f t="shared" si="376"/>
        <v>126484</v>
      </c>
      <c r="F1650" s="3">
        <v>638</v>
      </c>
      <c r="G1650" s="3">
        <f t="shared" si="377"/>
        <v>638</v>
      </c>
      <c r="H1650" s="3" t="str">
        <f t="shared" si="378"/>
        <v>Good</v>
      </c>
      <c r="I1650" s="5" t="s">
        <v>33</v>
      </c>
      <c r="J1650" s="2" t="str">
        <f t="shared" si="379"/>
        <v>Self-Employed</v>
      </c>
      <c r="K1650" s="2" t="str">
        <f t="shared" si="380"/>
        <v>Self-Employed</v>
      </c>
      <c r="L1650" s="2" t="str">
        <f t="shared" si="381"/>
        <v>Self-Employed</v>
      </c>
      <c r="M1650" s="5" t="s">
        <v>29</v>
      </c>
      <c r="N1650" s="2" t="str">
        <f t="shared" si="382"/>
        <v>Bachelor</v>
      </c>
      <c r="O1650" s="2" t="str">
        <f t="shared" si="383"/>
        <v>Bachelor</v>
      </c>
      <c r="P1650" s="4">
        <v>18851</v>
      </c>
      <c r="Q1650" s="4">
        <f t="shared" si="384"/>
        <v>18851</v>
      </c>
      <c r="R1650" s="18">
        <f t="shared" si="385"/>
        <v>0.1490386135795832</v>
      </c>
      <c r="S1650" s="18" t="str">
        <f t="shared" si="386"/>
        <v>Conservative Borrower</v>
      </c>
      <c r="T1650" s="3">
        <v>60</v>
      </c>
      <c r="U1650" s="3">
        <f t="shared" si="387"/>
        <v>60</v>
      </c>
      <c r="V1650" s="5" t="s">
        <v>26</v>
      </c>
      <c r="W1650" s="5" t="s">
        <v>30</v>
      </c>
      <c r="X1650" s="4">
        <v>436</v>
      </c>
      <c r="Y1650" s="18">
        <v>0.36241636300000002</v>
      </c>
      <c r="Z1650" s="5" t="s">
        <v>24</v>
      </c>
      <c r="AA1650" s="3">
        <v>24</v>
      </c>
      <c r="AB1650" s="4">
        <v>1736</v>
      </c>
      <c r="AC1650" s="4">
        <v>10540.333329999999</v>
      </c>
      <c r="AD1650" s="4" t="str">
        <f t="shared" si="388"/>
        <v>Medium Income</v>
      </c>
      <c r="AE1650" s="4">
        <v>12967</v>
      </c>
      <c r="AF1650" s="18">
        <v>0.21484325900000001</v>
      </c>
      <c r="AG1650" s="3">
        <v>1</v>
      </c>
      <c r="AH1650" s="3">
        <v>46.4</v>
      </c>
      <c r="AI1650" s="2" t="str">
        <f t="shared" si="389"/>
        <v>Medium Risk</v>
      </c>
    </row>
    <row r="1651" spans="1:35" x14ac:dyDescent="0.25">
      <c r="A1651" s="6">
        <v>44750</v>
      </c>
      <c r="B1651" s="3">
        <v>71</v>
      </c>
      <c r="C1651" s="3" t="str">
        <f t="shared" si="375"/>
        <v>Old</v>
      </c>
      <c r="D1651" s="4">
        <v>72155</v>
      </c>
      <c r="E1651" s="4">
        <f t="shared" si="376"/>
        <v>72155</v>
      </c>
      <c r="F1651" s="3">
        <v>569</v>
      </c>
      <c r="G1651" s="3">
        <f t="shared" si="377"/>
        <v>569</v>
      </c>
      <c r="H1651" s="3" t="str">
        <f t="shared" si="378"/>
        <v>Good</v>
      </c>
      <c r="I1651" s="5" t="s">
        <v>20</v>
      </c>
      <c r="J1651" s="2" t="str">
        <f t="shared" si="379"/>
        <v>Employed</v>
      </c>
      <c r="K1651" s="2" t="str">
        <f t="shared" si="380"/>
        <v>Employed</v>
      </c>
      <c r="L1651" s="2" t="str">
        <f t="shared" si="381"/>
        <v>Employed</v>
      </c>
      <c r="M1651" s="5" t="s">
        <v>25</v>
      </c>
      <c r="N1651" s="2" t="str">
        <f t="shared" si="382"/>
        <v>Associate</v>
      </c>
      <c r="O1651" s="2" t="str">
        <f t="shared" si="383"/>
        <v>Associate</v>
      </c>
      <c r="P1651" s="4">
        <v>14946</v>
      </c>
      <c r="Q1651" s="4">
        <f t="shared" si="384"/>
        <v>14946</v>
      </c>
      <c r="R1651" s="18">
        <f t="shared" si="385"/>
        <v>0.20713741251472526</v>
      </c>
      <c r="S1651" s="18" t="str">
        <f t="shared" si="386"/>
        <v>Conservative Borrower</v>
      </c>
      <c r="T1651" s="3">
        <v>24</v>
      </c>
      <c r="U1651" s="3">
        <f t="shared" si="387"/>
        <v>24</v>
      </c>
      <c r="V1651" s="5" t="s">
        <v>26</v>
      </c>
      <c r="W1651" s="5" t="s">
        <v>27</v>
      </c>
      <c r="X1651" s="4">
        <v>379</v>
      </c>
      <c r="Y1651" s="18">
        <v>0.396288902</v>
      </c>
      <c r="Z1651" s="5" t="s">
        <v>31</v>
      </c>
      <c r="AA1651" s="3">
        <v>25</v>
      </c>
      <c r="AB1651" s="4">
        <v>2496</v>
      </c>
      <c r="AC1651" s="4">
        <v>6012.9166670000004</v>
      </c>
      <c r="AD1651" s="4" t="str">
        <f t="shared" si="388"/>
        <v>Medium Income</v>
      </c>
      <c r="AE1651" s="4">
        <v>7829</v>
      </c>
      <c r="AF1651" s="18">
        <v>0.18523257700000001</v>
      </c>
      <c r="AG1651" s="3">
        <v>1</v>
      </c>
      <c r="AH1651" s="3">
        <v>42.4</v>
      </c>
      <c r="AI1651" s="2" t="str">
        <f t="shared" si="389"/>
        <v>Medium Risk</v>
      </c>
    </row>
    <row r="1652" spans="1:35" x14ac:dyDescent="0.25">
      <c r="A1652" s="6">
        <v>44751</v>
      </c>
      <c r="B1652" s="3">
        <v>46</v>
      </c>
      <c r="C1652" s="3" t="str">
        <f t="shared" si="375"/>
        <v>Senior</v>
      </c>
      <c r="D1652" s="4">
        <v>17058</v>
      </c>
      <c r="E1652" s="4">
        <f t="shared" si="376"/>
        <v>17058</v>
      </c>
      <c r="F1652" s="3">
        <v>618</v>
      </c>
      <c r="G1652" s="3">
        <f t="shared" si="377"/>
        <v>618</v>
      </c>
      <c r="H1652" s="3" t="str">
        <f t="shared" si="378"/>
        <v>Good</v>
      </c>
      <c r="I1652" s="5" t="s">
        <v>20</v>
      </c>
      <c r="J1652" s="2" t="str">
        <f t="shared" si="379"/>
        <v>Employed</v>
      </c>
      <c r="K1652" s="2" t="str">
        <f t="shared" si="380"/>
        <v>Employed</v>
      </c>
      <c r="L1652" s="2" t="str">
        <f t="shared" si="381"/>
        <v>Employed</v>
      </c>
      <c r="M1652" s="5" t="s">
        <v>32</v>
      </c>
      <c r="N1652" s="2" t="str">
        <f t="shared" si="382"/>
        <v>High School</v>
      </c>
      <c r="O1652" s="2" t="str">
        <f t="shared" si="383"/>
        <v>High School</v>
      </c>
      <c r="P1652" s="4">
        <v>16012</v>
      </c>
      <c r="Q1652" s="4">
        <f t="shared" si="384"/>
        <v>16012</v>
      </c>
      <c r="R1652" s="18">
        <f t="shared" si="385"/>
        <v>0.93867979833509207</v>
      </c>
      <c r="S1652" s="18" t="str">
        <f t="shared" si="386"/>
        <v>Moderate Borrower</v>
      </c>
      <c r="T1652" s="3">
        <v>36</v>
      </c>
      <c r="U1652" s="3">
        <f t="shared" si="387"/>
        <v>36</v>
      </c>
      <c r="V1652" s="5" t="s">
        <v>26</v>
      </c>
      <c r="W1652" s="5" t="s">
        <v>23</v>
      </c>
      <c r="X1652" s="4">
        <v>327</v>
      </c>
      <c r="Y1652" s="18">
        <v>0.54961700300000005</v>
      </c>
      <c r="Z1652" s="5" t="s">
        <v>31</v>
      </c>
      <c r="AA1652" s="3">
        <v>29</v>
      </c>
      <c r="AB1652" s="4">
        <v>6003</v>
      </c>
      <c r="AC1652" s="4">
        <v>1421.5</v>
      </c>
      <c r="AD1652" s="4" t="str">
        <f t="shared" si="388"/>
        <v>Low Income</v>
      </c>
      <c r="AE1652" s="4">
        <v>7006</v>
      </c>
      <c r="AF1652" s="18">
        <v>0.20999387899999999</v>
      </c>
      <c r="AG1652" s="3">
        <v>0</v>
      </c>
      <c r="AH1652" s="3">
        <v>61</v>
      </c>
      <c r="AI1652" s="2" t="str">
        <f t="shared" si="389"/>
        <v>High Risk</v>
      </c>
    </row>
    <row r="1653" spans="1:35" x14ac:dyDescent="0.25">
      <c r="A1653" s="6">
        <v>44752</v>
      </c>
      <c r="B1653" s="3">
        <v>43</v>
      </c>
      <c r="C1653" s="3" t="str">
        <f t="shared" si="375"/>
        <v>Senior</v>
      </c>
      <c r="D1653" s="4">
        <v>20846</v>
      </c>
      <c r="E1653" s="4">
        <f t="shared" si="376"/>
        <v>20846</v>
      </c>
      <c r="F1653" s="3">
        <v>604</v>
      </c>
      <c r="G1653" s="3">
        <f t="shared" si="377"/>
        <v>604</v>
      </c>
      <c r="H1653" s="3" t="str">
        <f t="shared" si="378"/>
        <v>Good</v>
      </c>
      <c r="I1653" s="5" t="s">
        <v>20</v>
      </c>
      <c r="J1653" s="2" t="str">
        <f t="shared" si="379"/>
        <v>Employed</v>
      </c>
      <c r="K1653" s="2" t="str">
        <f t="shared" si="380"/>
        <v>Employed</v>
      </c>
      <c r="L1653" s="2" t="str">
        <f t="shared" si="381"/>
        <v>Employed</v>
      </c>
      <c r="M1653" s="5" t="s">
        <v>25</v>
      </c>
      <c r="N1653" s="2" t="str">
        <f t="shared" si="382"/>
        <v>Associate</v>
      </c>
      <c r="O1653" s="2" t="str">
        <f t="shared" si="383"/>
        <v>Associate</v>
      </c>
      <c r="P1653" s="4">
        <v>6065</v>
      </c>
      <c r="Q1653" s="4">
        <f t="shared" si="384"/>
        <v>6065</v>
      </c>
      <c r="R1653" s="18">
        <f t="shared" si="385"/>
        <v>0.29094310659119255</v>
      </c>
      <c r="S1653" s="18" t="str">
        <f t="shared" si="386"/>
        <v>Conservative Borrower</v>
      </c>
      <c r="T1653" s="3">
        <v>60</v>
      </c>
      <c r="U1653" s="3">
        <f t="shared" si="387"/>
        <v>60</v>
      </c>
      <c r="V1653" s="5" t="s">
        <v>22</v>
      </c>
      <c r="W1653" s="5" t="s">
        <v>34</v>
      </c>
      <c r="X1653" s="4">
        <v>868</v>
      </c>
      <c r="Y1653" s="18">
        <v>0.44837783599999997</v>
      </c>
      <c r="Z1653" s="5" t="s">
        <v>24</v>
      </c>
      <c r="AA1653" s="3">
        <v>27</v>
      </c>
      <c r="AB1653" s="4">
        <v>1058</v>
      </c>
      <c r="AC1653" s="4">
        <v>1737.166667</v>
      </c>
      <c r="AD1653" s="4" t="str">
        <f t="shared" si="388"/>
        <v>Low Income</v>
      </c>
      <c r="AE1653" s="4">
        <v>83416</v>
      </c>
      <c r="AF1653" s="18">
        <v>0.224387684</v>
      </c>
      <c r="AG1653" s="3">
        <v>0</v>
      </c>
      <c r="AH1653" s="3">
        <v>62</v>
      </c>
      <c r="AI1653" s="2" t="str">
        <f t="shared" si="389"/>
        <v>High Risk</v>
      </c>
    </row>
    <row r="1654" spans="1:35" x14ac:dyDescent="0.25">
      <c r="A1654" s="6">
        <v>44753</v>
      </c>
      <c r="B1654" s="3">
        <v>42</v>
      </c>
      <c r="C1654" s="3" t="str">
        <f t="shared" si="375"/>
        <v>Senior</v>
      </c>
      <c r="D1654" s="4">
        <v>49046</v>
      </c>
      <c r="E1654" s="4">
        <f t="shared" si="376"/>
        <v>49046</v>
      </c>
      <c r="F1654" s="3">
        <v>482</v>
      </c>
      <c r="G1654" s="3">
        <f t="shared" si="377"/>
        <v>482</v>
      </c>
      <c r="H1654" s="3" t="str">
        <f t="shared" si="378"/>
        <v>Fair</v>
      </c>
      <c r="I1654" s="5" t="s">
        <v>20</v>
      </c>
      <c r="J1654" s="2" t="str">
        <f t="shared" si="379"/>
        <v>Employed</v>
      </c>
      <c r="K1654" s="2" t="str">
        <f t="shared" si="380"/>
        <v>Employed</v>
      </c>
      <c r="L1654" s="2" t="str">
        <f t="shared" si="381"/>
        <v>Employed</v>
      </c>
      <c r="M1654" s="5" t="s">
        <v>29</v>
      </c>
      <c r="N1654" s="2" t="str">
        <f t="shared" si="382"/>
        <v>Bachelor</v>
      </c>
      <c r="O1654" s="2" t="str">
        <f t="shared" si="383"/>
        <v>Bachelor</v>
      </c>
      <c r="P1654" s="4">
        <v>58464</v>
      </c>
      <c r="Q1654" s="4">
        <f t="shared" si="384"/>
        <v>58464</v>
      </c>
      <c r="R1654" s="18">
        <f t="shared" si="385"/>
        <v>1.1920238143783386</v>
      </c>
      <c r="S1654" s="18" t="str">
        <f t="shared" si="386"/>
        <v>Aggressive Borrower</v>
      </c>
      <c r="T1654" s="3">
        <v>96</v>
      </c>
      <c r="U1654" s="3">
        <f t="shared" si="387"/>
        <v>96</v>
      </c>
      <c r="V1654" s="5" t="s">
        <v>26</v>
      </c>
      <c r="W1654" s="5" t="s">
        <v>23</v>
      </c>
      <c r="X1654" s="4">
        <v>629</v>
      </c>
      <c r="Y1654" s="18">
        <v>0.63794587999999997</v>
      </c>
      <c r="Z1654" s="5" t="s">
        <v>28</v>
      </c>
      <c r="AA1654" s="3">
        <v>17</v>
      </c>
      <c r="AB1654" s="4">
        <v>1229</v>
      </c>
      <c r="AC1654" s="4">
        <v>4087.166667</v>
      </c>
      <c r="AD1654" s="4" t="str">
        <f t="shared" si="388"/>
        <v>Low Income</v>
      </c>
      <c r="AE1654" s="4">
        <v>42660</v>
      </c>
      <c r="AF1654" s="18">
        <v>0.34973674599999999</v>
      </c>
      <c r="AG1654" s="3">
        <v>0</v>
      </c>
      <c r="AH1654" s="3">
        <v>59</v>
      </c>
      <c r="AI1654" s="2" t="str">
        <f t="shared" si="389"/>
        <v>High Risk</v>
      </c>
    </row>
    <row r="1655" spans="1:35" x14ac:dyDescent="0.25">
      <c r="A1655" s="6">
        <v>44754</v>
      </c>
      <c r="B1655" s="3">
        <v>35</v>
      </c>
      <c r="C1655" s="3" t="str">
        <f t="shared" si="375"/>
        <v>Mid</v>
      </c>
      <c r="D1655" s="4">
        <v>58562</v>
      </c>
      <c r="E1655" s="4">
        <f t="shared" si="376"/>
        <v>58562</v>
      </c>
      <c r="G1655" s="3">
        <f t="shared" si="377"/>
        <v>572.83333333333337</v>
      </c>
      <c r="H1655" s="3" t="str">
        <f t="shared" si="378"/>
        <v>Good</v>
      </c>
      <c r="I1655" s="5" t="s">
        <v>20</v>
      </c>
      <c r="J1655" s="2" t="str">
        <f t="shared" si="379"/>
        <v>Employed</v>
      </c>
      <c r="K1655" s="2" t="str">
        <f t="shared" si="380"/>
        <v>Employed</v>
      </c>
      <c r="L1655" s="2" t="str">
        <f t="shared" si="381"/>
        <v>Employed</v>
      </c>
      <c r="M1655" s="5" t="s">
        <v>32</v>
      </c>
      <c r="N1655" s="2" t="str">
        <f t="shared" si="382"/>
        <v>High School</v>
      </c>
      <c r="O1655" s="2" t="str">
        <f t="shared" si="383"/>
        <v>High School</v>
      </c>
      <c r="P1655" s="4">
        <v>19794</v>
      </c>
      <c r="Q1655" s="4">
        <f t="shared" si="384"/>
        <v>19794</v>
      </c>
      <c r="R1655" s="18">
        <f t="shared" si="385"/>
        <v>0.3380007513404597</v>
      </c>
      <c r="S1655" s="18" t="str">
        <f t="shared" si="386"/>
        <v>Conservative Borrower</v>
      </c>
      <c r="T1655" s="3">
        <v>36</v>
      </c>
      <c r="U1655" s="3">
        <f t="shared" si="387"/>
        <v>36</v>
      </c>
      <c r="V1655" s="5" t="s">
        <v>26</v>
      </c>
      <c r="W1655" s="5" t="s">
        <v>30</v>
      </c>
      <c r="X1655" s="4">
        <v>442</v>
      </c>
      <c r="Y1655" s="18">
        <v>0.64703890500000005</v>
      </c>
      <c r="Z1655" s="5" t="s">
        <v>31</v>
      </c>
      <c r="AA1655" s="3">
        <v>21</v>
      </c>
      <c r="AB1655" s="4">
        <v>4916</v>
      </c>
      <c r="AC1655" s="4">
        <v>4880.1666670000004</v>
      </c>
      <c r="AD1655" s="4" t="str">
        <f t="shared" si="388"/>
        <v>Low Income</v>
      </c>
      <c r="AE1655" s="4">
        <v>5498</v>
      </c>
      <c r="AF1655" s="18">
        <v>0.27941959799999999</v>
      </c>
      <c r="AG1655" s="3">
        <v>0</v>
      </c>
      <c r="AH1655" s="3">
        <v>58</v>
      </c>
      <c r="AI1655" s="2" t="str">
        <f t="shared" si="389"/>
        <v>High Risk</v>
      </c>
    </row>
    <row r="1656" spans="1:35" x14ac:dyDescent="0.25">
      <c r="A1656" s="6">
        <v>44755</v>
      </c>
      <c r="B1656" s="3">
        <v>44</v>
      </c>
      <c r="C1656" s="3" t="str">
        <f t="shared" si="375"/>
        <v>Senior</v>
      </c>
      <c r="D1656" s="4">
        <v>111791</v>
      </c>
      <c r="E1656" s="4">
        <f t="shared" si="376"/>
        <v>111791</v>
      </c>
      <c r="F1656" s="3">
        <v>609</v>
      </c>
      <c r="G1656" s="3">
        <f t="shared" si="377"/>
        <v>609</v>
      </c>
      <c r="H1656" s="3" t="str">
        <f t="shared" si="378"/>
        <v>Good</v>
      </c>
      <c r="I1656" s="5" t="s">
        <v>45</v>
      </c>
      <c r="J1656" s="2" t="str">
        <f t="shared" si="379"/>
        <v>Unemployed</v>
      </c>
      <c r="K1656" s="2" t="str">
        <f t="shared" si="380"/>
        <v>Unemployed</v>
      </c>
      <c r="L1656" s="2" t="str">
        <f t="shared" si="381"/>
        <v>Unemployed</v>
      </c>
      <c r="M1656" s="5" t="s">
        <v>29</v>
      </c>
      <c r="N1656" s="2" t="str">
        <f t="shared" si="382"/>
        <v>Bachelor</v>
      </c>
      <c r="O1656" s="2" t="str">
        <f t="shared" si="383"/>
        <v>Bachelor</v>
      </c>
      <c r="P1656" s="4">
        <v>31234</v>
      </c>
      <c r="Q1656" s="4">
        <f t="shared" si="384"/>
        <v>31234</v>
      </c>
      <c r="R1656" s="18">
        <f t="shared" si="385"/>
        <v>0.2793963735900028</v>
      </c>
      <c r="S1656" s="18" t="str">
        <f t="shared" si="386"/>
        <v>Conservative Borrower</v>
      </c>
      <c r="T1656" s="3">
        <v>24</v>
      </c>
      <c r="U1656" s="3">
        <f t="shared" si="387"/>
        <v>24</v>
      </c>
      <c r="V1656" s="5" t="s">
        <v>22</v>
      </c>
      <c r="W1656" s="5" t="s">
        <v>27</v>
      </c>
      <c r="X1656" s="4">
        <v>305</v>
      </c>
      <c r="Y1656" s="18">
        <v>0.35882091300000002</v>
      </c>
      <c r="Z1656" s="5" t="s">
        <v>31</v>
      </c>
      <c r="AA1656" s="3">
        <v>27</v>
      </c>
      <c r="AB1656" s="4">
        <v>2096</v>
      </c>
      <c r="AC1656" s="4">
        <v>9315.9166669999995</v>
      </c>
      <c r="AD1656" s="4" t="str">
        <f t="shared" si="388"/>
        <v>Medium Income</v>
      </c>
      <c r="AE1656" s="4">
        <v>10036</v>
      </c>
      <c r="AF1656" s="18">
        <v>0.178362837</v>
      </c>
      <c r="AG1656" s="3">
        <v>1</v>
      </c>
      <c r="AH1656" s="3">
        <v>42.4</v>
      </c>
      <c r="AI1656" s="2" t="str">
        <f t="shared" si="389"/>
        <v>Medium Risk</v>
      </c>
    </row>
    <row r="1657" spans="1:35" x14ac:dyDescent="0.25">
      <c r="A1657" s="6">
        <v>44756</v>
      </c>
      <c r="B1657" s="3">
        <v>36</v>
      </c>
      <c r="C1657" s="3" t="str">
        <f t="shared" si="375"/>
        <v>Mid</v>
      </c>
      <c r="E1657" s="4">
        <f t="shared" si="376"/>
        <v>41805</v>
      </c>
      <c r="F1657" s="3">
        <v>606</v>
      </c>
      <c r="G1657" s="3">
        <f t="shared" si="377"/>
        <v>606</v>
      </c>
      <c r="H1657" s="3" t="str">
        <f t="shared" si="378"/>
        <v>Good</v>
      </c>
      <c r="I1657" s="5" t="s">
        <v>20</v>
      </c>
      <c r="J1657" s="2" t="str">
        <f t="shared" si="379"/>
        <v>Employed</v>
      </c>
      <c r="K1657" s="2" t="str">
        <f t="shared" si="380"/>
        <v>Employed</v>
      </c>
      <c r="L1657" s="2" t="str">
        <f t="shared" si="381"/>
        <v>Employed</v>
      </c>
      <c r="M1657" s="5" t="s">
        <v>21</v>
      </c>
      <c r="N1657" s="2" t="str">
        <f t="shared" si="382"/>
        <v>Master</v>
      </c>
      <c r="O1657" s="2" t="str">
        <f t="shared" si="383"/>
        <v>Master</v>
      </c>
      <c r="P1657" s="4">
        <v>20138</v>
      </c>
      <c r="Q1657" s="4">
        <f t="shared" si="384"/>
        <v>20138</v>
      </c>
      <c r="R1657" s="18">
        <f t="shared" si="385"/>
        <v>0.48171271379021646</v>
      </c>
      <c r="S1657" s="18" t="str">
        <f t="shared" si="386"/>
        <v>Conservative Borrower</v>
      </c>
      <c r="U1657" s="3">
        <f t="shared" si="387"/>
        <v>53.018181818181816</v>
      </c>
      <c r="V1657" s="5" t="s">
        <v>22</v>
      </c>
      <c r="W1657" s="5" t="s">
        <v>30</v>
      </c>
      <c r="X1657" s="4">
        <v>382</v>
      </c>
      <c r="Y1657" s="18">
        <v>0.24746994</v>
      </c>
      <c r="Z1657" s="5" t="s">
        <v>28</v>
      </c>
      <c r="AA1657" s="3">
        <v>27</v>
      </c>
      <c r="AB1657" s="4">
        <v>18060</v>
      </c>
      <c r="AC1657" s="4">
        <v>3483.75</v>
      </c>
      <c r="AD1657" s="4" t="str">
        <f t="shared" si="388"/>
        <v>Low Income</v>
      </c>
      <c r="AE1657" s="4">
        <v>1517</v>
      </c>
      <c r="AF1657" s="18">
        <v>0.20876262100000001</v>
      </c>
      <c r="AG1657" s="3">
        <v>0</v>
      </c>
      <c r="AH1657" s="3">
        <v>49</v>
      </c>
      <c r="AI1657" s="2" t="str">
        <f t="shared" si="389"/>
        <v>Medium Risk</v>
      </c>
    </row>
    <row r="1658" spans="1:35" x14ac:dyDescent="0.25">
      <c r="A1658" s="6">
        <v>44757</v>
      </c>
      <c r="B1658" s="3">
        <v>42</v>
      </c>
      <c r="C1658" s="3" t="str">
        <f t="shared" si="375"/>
        <v>Senior</v>
      </c>
      <c r="D1658" s="4">
        <v>15000</v>
      </c>
      <c r="E1658" s="4">
        <f t="shared" si="376"/>
        <v>15000</v>
      </c>
      <c r="F1658" s="3">
        <v>563</v>
      </c>
      <c r="G1658" s="3">
        <f t="shared" si="377"/>
        <v>563</v>
      </c>
      <c r="H1658" s="3" t="str">
        <f t="shared" si="378"/>
        <v>Good</v>
      </c>
      <c r="I1658" s="5" t="s">
        <v>20</v>
      </c>
      <c r="J1658" s="2" t="str">
        <f t="shared" si="379"/>
        <v>Employed</v>
      </c>
      <c r="K1658" s="2" t="str">
        <f t="shared" si="380"/>
        <v>Employed</v>
      </c>
      <c r="L1658" s="2" t="str">
        <f t="shared" si="381"/>
        <v>Employed</v>
      </c>
      <c r="M1658" s="5" t="s">
        <v>32</v>
      </c>
      <c r="N1658" s="2" t="str">
        <f t="shared" si="382"/>
        <v>High School</v>
      </c>
      <c r="O1658" s="2" t="str">
        <f t="shared" si="383"/>
        <v>High School</v>
      </c>
      <c r="P1658" s="4">
        <v>18599</v>
      </c>
      <c r="Q1658" s="4">
        <f t="shared" si="384"/>
        <v>18599</v>
      </c>
      <c r="R1658" s="18">
        <f t="shared" si="385"/>
        <v>1.2399333333333333</v>
      </c>
      <c r="S1658" s="18" t="str">
        <f t="shared" si="386"/>
        <v>Aggressive Borrower</v>
      </c>
      <c r="T1658" s="3">
        <v>60</v>
      </c>
      <c r="U1658" s="3">
        <f t="shared" si="387"/>
        <v>60</v>
      </c>
      <c r="V1658" s="5" t="s">
        <v>35</v>
      </c>
      <c r="W1658" s="5" t="s">
        <v>23</v>
      </c>
      <c r="X1658" s="4">
        <v>267</v>
      </c>
      <c r="Y1658" s="18">
        <v>0.20787692199999999</v>
      </c>
      <c r="Z1658" s="5" t="s">
        <v>38</v>
      </c>
      <c r="AA1658" s="3">
        <v>27</v>
      </c>
      <c r="AB1658" s="4">
        <v>4389</v>
      </c>
      <c r="AC1658" s="4">
        <v>1250</v>
      </c>
      <c r="AD1658" s="4" t="str">
        <f t="shared" si="388"/>
        <v>Low Income</v>
      </c>
      <c r="AE1658" s="4">
        <v>4835</v>
      </c>
      <c r="AF1658" s="18">
        <v>0.232018641</v>
      </c>
      <c r="AG1658" s="3">
        <v>0</v>
      </c>
      <c r="AH1658" s="3">
        <v>57</v>
      </c>
      <c r="AI1658" s="2" t="str">
        <f t="shared" si="389"/>
        <v>High Risk</v>
      </c>
    </row>
    <row r="1659" spans="1:35" x14ac:dyDescent="0.25">
      <c r="A1659" s="6">
        <v>44758</v>
      </c>
      <c r="B1659" s="3">
        <v>55</v>
      </c>
      <c r="C1659" s="3" t="str">
        <f t="shared" si="375"/>
        <v>Senior</v>
      </c>
      <c r="D1659" s="4">
        <v>65422</v>
      </c>
      <c r="E1659" s="4">
        <f t="shared" si="376"/>
        <v>65422</v>
      </c>
      <c r="F1659" s="3">
        <v>614</v>
      </c>
      <c r="G1659" s="3">
        <f t="shared" si="377"/>
        <v>614</v>
      </c>
      <c r="H1659" s="3" t="str">
        <f t="shared" si="378"/>
        <v>Good</v>
      </c>
      <c r="I1659" s="5" t="s">
        <v>20</v>
      </c>
      <c r="J1659" s="2" t="str">
        <f t="shared" si="379"/>
        <v>Employed</v>
      </c>
      <c r="K1659" s="2" t="str">
        <f t="shared" si="380"/>
        <v>Employed</v>
      </c>
      <c r="L1659" s="2" t="str">
        <f t="shared" si="381"/>
        <v>Employed</v>
      </c>
      <c r="M1659" s="5" t="s">
        <v>29</v>
      </c>
      <c r="N1659" s="2" t="str">
        <f t="shared" si="382"/>
        <v>Bachelor</v>
      </c>
      <c r="O1659" s="2" t="str">
        <f t="shared" si="383"/>
        <v>Bachelor</v>
      </c>
      <c r="P1659" s="4">
        <v>17303</v>
      </c>
      <c r="Q1659" s="4">
        <f t="shared" si="384"/>
        <v>17303</v>
      </c>
      <c r="R1659" s="18">
        <f t="shared" si="385"/>
        <v>0.26448289566200972</v>
      </c>
      <c r="S1659" s="18" t="str">
        <f t="shared" si="386"/>
        <v>Conservative Borrower</v>
      </c>
      <c r="T1659" s="3">
        <v>60</v>
      </c>
      <c r="U1659" s="3">
        <f t="shared" si="387"/>
        <v>60</v>
      </c>
      <c r="V1659" s="5" t="s">
        <v>26</v>
      </c>
      <c r="W1659" s="5" t="s">
        <v>34</v>
      </c>
      <c r="X1659" s="4">
        <v>118</v>
      </c>
      <c r="Y1659" s="18">
        <v>0.244451117</v>
      </c>
      <c r="Z1659" s="5" t="s">
        <v>24</v>
      </c>
      <c r="AA1659" s="3">
        <v>32</v>
      </c>
      <c r="AB1659" s="4">
        <v>16719</v>
      </c>
      <c r="AC1659" s="4">
        <v>5451.8333329999996</v>
      </c>
      <c r="AD1659" s="4" t="str">
        <f t="shared" si="388"/>
        <v>Medium Income</v>
      </c>
      <c r="AE1659" s="4">
        <v>13320</v>
      </c>
      <c r="AF1659" s="18">
        <v>0.20126702899999999</v>
      </c>
      <c r="AG1659" s="3">
        <v>1</v>
      </c>
      <c r="AH1659" s="3">
        <v>39.200000000000003</v>
      </c>
      <c r="AI1659" s="2" t="str">
        <f t="shared" si="389"/>
        <v>Low Risk</v>
      </c>
    </row>
    <row r="1660" spans="1:35" x14ac:dyDescent="0.25">
      <c r="A1660" s="6">
        <v>44759</v>
      </c>
      <c r="B1660" s="3">
        <v>27</v>
      </c>
      <c r="C1660" s="3" t="str">
        <f t="shared" si="375"/>
        <v>Mid</v>
      </c>
      <c r="D1660" s="4">
        <v>38858</v>
      </c>
      <c r="E1660" s="4">
        <f t="shared" si="376"/>
        <v>38858</v>
      </c>
      <c r="F1660" s="3">
        <v>585</v>
      </c>
      <c r="G1660" s="3">
        <f t="shared" si="377"/>
        <v>585</v>
      </c>
      <c r="H1660" s="3" t="str">
        <f t="shared" si="378"/>
        <v>Good</v>
      </c>
      <c r="I1660" s="5" t="s">
        <v>20</v>
      </c>
      <c r="J1660" s="2" t="str">
        <f t="shared" si="379"/>
        <v>Employed</v>
      </c>
      <c r="K1660" s="2" t="str">
        <f t="shared" si="380"/>
        <v>Employed</v>
      </c>
      <c r="L1660" s="2" t="str">
        <f t="shared" si="381"/>
        <v>Employed</v>
      </c>
      <c r="M1660" s="5" t="s">
        <v>32</v>
      </c>
      <c r="N1660" s="2" t="str">
        <f t="shared" si="382"/>
        <v>High School</v>
      </c>
      <c r="O1660" s="2" t="str">
        <f t="shared" si="383"/>
        <v>High School</v>
      </c>
      <c r="P1660" s="4">
        <v>55356</v>
      </c>
      <c r="Q1660" s="4">
        <f t="shared" si="384"/>
        <v>55356</v>
      </c>
      <c r="R1660" s="18">
        <f t="shared" si="385"/>
        <v>1.4245715168047763</v>
      </c>
      <c r="S1660" s="18" t="str">
        <f t="shared" si="386"/>
        <v>Aggressive Borrower</v>
      </c>
      <c r="T1660" s="3">
        <v>24</v>
      </c>
      <c r="U1660" s="3">
        <f t="shared" si="387"/>
        <v>24</v>
      </c>
      <c r="V1660" s="5" t="s">
        <v>22</v>
      </c>
      <c r="W1660" s="5" t="s">
        <v>30</v>
      </c>
      <c r="X1660" s="4">
        <v>360</v>
      </c>
      <c r="Y1660" s="18">
        <v>0.65751747699999996</v>
      </c>
      <c r="Z1660" s="5" t="s">
        <v>24</v>
      </c>
      <c r="AA1660" s="3">
        <v>23</v>
      </c>
      <c r="AB1660" s="4">
        <v>6171</v>
      </c>
      <c r="AC1660" s="4">
        <v>3238.166667</v>
      </c>
      <c r="AD1660" s="4" t="str">
        <f t="shared" si="388"/>
        <v>Low Income</v>
      </c>
      <c r="AE1660" s="4">
        <v>134135</v>
      </c>
      <c r="AF1660" s="18">
        <v>0.239481202</v>
      </c>
      <c r="AG1660" s="3">
        <v>0</v>
      </c>
      <c r="AH1660" s="3">
        <v>57</v>
      </c>
      <c r="AI1660" s="2" t="str">
        <f t="shared" si="389"/>
        <v>High Risk</v>
      </c>
    </row>
    <row r="1661" spans="1:35" x14ac:dyDescent="0.25">
      <c r="A1661" s="6">
        <v>44760</v>
      </c>
      <c r="B1661" s="3">
        <v>53</v>
      </c>
      <c r="C1661" s="3" t="str">
        <f t="shared" si="375"/>
        <v>Senior</v>
      </c>
      <c r="D1661" s="4">
        <v>52245</v>
      </c>
      <c r="E1661" s="4">
        <f t="shared" si="376"/>
        <v>52245</v>
      </c>
      <c r="F1661" s="3">
        <v>528</v>
      </c>
      <c r="G1661" s="3">
        <f t="shared" si="377"/>
        <v>528</v>
      </c>
      <c r="H1661" s="3" t="str">
        <f t="shared" si="378"/>
        <v>Fair</v>
      </c>
      <c r="I1661" s="5" t="s">
        <v>20</v>
      </c>
      <c r="J1661" s="2" t="str">
        <f t="shared" si="379"/>
        <v>Employed</v>
      </c>
      <c r="K1661" s="2" t="str">
        <f t="shared" si="380"/>
        <v>Employed</v>
      </c>
      <c r="L1661" s="2" t="str">
        <f t="shared" si="381"/>
        <v>Employed</v>
      </c>
      <c r="M1661" s="5" t="s">
        <v>32</v>
      </c>
      <c r="N1661" s="2" t="str">
        <f t="shared" si="382"/>
        <v>High School</v>
      </c>
      <c r="O1661" s="2" t="str">
        <f t="shared" si="383"/>
        <v>High School</v>
      </c>
      <c r="P1661" s="4">
        <v>17590</v>
      </c>
      <c r="Q1661" s="4">
        <f t="shared" si="384"/>
        <v>17590</v>
      </c>
      <c r="R1661" s="18">
        <f t="shared" si="385"/>
        <v>0.33668293616614031</v>
      </c>
      <c r="S1661" s="18" t="str">
        <f t="shared" si="386"/>
        <v>Conservative Borrower</v>
      </c>
      <c r="T1661" s="3">
        <v>72</v>
      </c>
      <c r="U1661" s="3">
        <f t="shared" si="387"/>
        <v>72</v>
      </c>
      <c r="V1661" s="5" t="s">
        <v>22</v>
      </c>
      <c r="W1661" s="5" t="s">
        <v>23</v>
      </c>
      <c r="X1661" s="4">
        <v>713</v>
      </c>
      <c r="Y1661" s="18">
        <v>0.88023570299999998</v>
      </c>
      <c r="Z1661" s="5" t="s">
        <v>28</v>
      </c>
      <c r="AA1661" s="3">
        <v>20</v>
      </c>
      <c r="AB1661" s="4">
        <v>3489</v>
      </c>
      <c r="AC1661" s="4">
        <v>4353.75</v>
      </c>
      <c r="AD1661" s="4" t="str">
        <f t="shared" si="388"/>
        <v>Low Income</v>
      </c>
      <c r="AE1661" s="4">
        <v>42429</v>
      </c>
      <c r="AF1661" s="18">
        <v>0.257207303</v>
      </c>
      <c r="AG1661" s="3">
        <v>0</v>
      </c>
      <c r="AH1661" s="3">
        <v>58</v>
      </c>
      <c r="AI1661" s="2" t="str">
        <f t="shared" si="389"/>
        <v>High Risk</v>
      </c>
    </row>
    <row r="1662" spans="1:35" x14ac:dyDescent="0.25">
      <c r="A1662" s="6">
        <v>44761</v>
      </c>
      <c r="B1662" s="3">
        <v>55</v>
      </c>
      <c r="C1662" s="3" t="str">
        <f t="shared" si="375"/>
        <v>Senior</v>
      </c>
      <c r="D1662" s="4">
        <v>23284</v>
      </c>
      <c r="E1662" s="4">
        <f t="shared" si="376"/>
        <v>23284</v>
      </c>
      <c r="F1662" s="3">
        <v>636</v>
      </c>
      <c r="G1662" s="3">
        <f t="shared" si="377"/>
        <v>636</v>
      </c>
      <c r="H1662" s="3" t="str">
        <f t="shared" si="378"/>
        <v>Good</v>
      </c>
      <c r="I1662" s="5" t="s">
        <v>20</v>
      </c>
      <c r="J1662" s="2" t="str">
        <f t="shared" si="379"/>
        <v>Employed</v>
      </c>
      <c r="K1662" s="2" t="str">
        <f t="shared" si="380"/>
        <v>Employed</v>
      </c>
      <c r="L1662" s="2" t="str">
        <f t="shared" si="381"/>
        <v>Employed</v>
      </c>
      <c r="M1662" s="5" t="s">
        <v>32</v>
      </c>
      <c r="N1662" s="2" t="str">
        <f t="shared" si="382"/>
        <v>High School</v>
      </c>
      <c r="O1662" s="2" t="str">
        <f t="shared" si="383"/>
        <v>High School</v>
      </c>
      <c r="P1662" s="4">
        <v>20076</v>
      </c>
      <c r="Q1662" s="4">
        <f t="shared" si="384"/>
        <v>20076</v>
      </c>
      <c r="R1662" s="18">
        <f t="shared" si="385"/>
        <v>0.86222298574128153</v>
      </c>
      <c r="S1662" s="18" t="str">
        <f t="shared" si="386"/>
        <v>Moderate Borrower</v>
      </c>
      <c r="T1662" s="3">
        <v>24</v>
      </c>
      <c r="U1662" s="3">
        <f t="shared" si="387"/>
        <v>24</v>
      </c>
      <c r="V1662" s="5" t="s">
        <v>22</v>
      </c>
      <c r="W1662" s="5" t="s">
        <v>27</v>
      </c>
      <c r="X1662" s="4">
        <v>404</v>
      </c>
      <c r="Y1662" s="18">
        <v>0.58081121599999996</v>
      </c>
      <c r="Z1662" s="5" t="s">
        <v>24</v>
      </c>
      <c r="AA1662" s="3">
        <v>20</v>
      </c>
      <c r="AB1662" s="4">
        <v>5293</v>
      </c>
      <c r="AC1662" s="4">
        <v>1940.333333</v>
      </c>
      <c r="AD1662" s="4" t="str">
        <f t="shared" si="388"/>
        <v>Low Income</v>
      </c>
      <c r="AE1662" s="4">
        <v>5950</v>
      </c>
      <c r="AF1662" s="18">
        <v>0.17565508799999999</v>
      </c>
      <c r="AG1662" s="3">
        <v>0</v>
      </c>
      <c r="AH1662" s="3">
        <v>59</v>
      </c>
      <c r="AI1662" s="2" t="str">
        <f t="shared" si="389"/>
        <v>High Risk</v>
      </c>
    </row>
    <row r="1663" spans="1:35" x14ac:dyDescent="0.25">
      <c r="A1663" s="6">
        <v>44762</v>
      </c>
      <c r="B1663" s="3">
        <v>38</v>
      </c>
      <c r="C1663" s="3" t="str">
        <f t="shared" si="375"/>
        <v>Mid</v>
      </c>
      <c r="D1663" s="4">
        <v>101576</v>
      </c>
      <c r="E1663" s="4">
        <f t="shared" si="376"/>
        <v>101576</v>
      </c>
      <c r="F1663" s="3">
        <v>622</v>
      </c>
      <c r="G1663" s="3">
        <f t="shared" si="377"/>
        <v>622</v>
      </c>
      <c r="H1663" s="3" t="str">
        <f t="shared" si="378"/>
        <v>Good</v>
      </c>
      <c r="I1663" s="5" t="s">
        <v>20</v>
      </c>
      <c r="J1663" s="2" t="str">
        <f t="shared" si="379"/>
        <v>Employed</v>
      </c>
      <c r="K1663" s="2" t="str">
        <f t="shared" si="380"/>
        <v>Employed</v>
      </c>
      <c r="L1663" s="2" t="str">
        <f t="shared" si="381"/>
        <v>Employed</v>
      </c>
      <c r="M1663" s="5" t="s">
        <v>29</v>
      </c>
      <c r="N1663" s="2" t="str">
        <f t="shared" si="382"/>
        <v>Bachelor</v>
      </c>
      <c r="O1663" s="2" t="str">
        <f t="shared" si="383"/>
        <v>Bachelor</v>
      </c>
      <c r="P1663" s="4">
        <v>22153</v>
      </c>
      <c r="Q1663" s="4">
        <f t="shared" si="384"/>
        <v>22153</v>
      </c>
      <c r="R1663" s="18">
        <f t="shared" si="385"/>
        <v>0.21809285658029456</v>
      </c>
      <c r="S1663" s="18" t="str">
        <f t="shared" si="386"/>
        <v>Conservative Borrower</v>
      </c>
      <c r="T1663" s="3">
        <v>96</v>
      </c>
      <c r="U1663" s="3">
        <f t="shared" si="387"/>
        <v>96</v>
      </c>
      <c r="V1663" s="5" t="s">
        <v>22</v>
      </c>
      <c r="W1663" s="5" t="s">
        <v>30</v>
      </c>
      <c r="X1663" s="4">
        <v>381</v>
      </c>
      <c r="Y1663" s="18">
        <v>0.27330928900000001</v>
      </c>
      <c r="Z1663" s="5" t="s">
        <v>28</v>
      </c>
      <c r="AA1663" s="3">
        <v>21</v>
      </c>
      <c r="AB1663" s="4">
        <v>5670</v>
      </c>
      <c r="AC1663" s="4">
        <v>8464.6666669999995</v>
      </c>
      <c r="AD1663" s="4" t="str">
        <f t="shared" si="388"/>
        <v>Medium Income</v>
      </c>
      <c r="AE1663" s="4">
        <v>18579</v>
      </c>
      <c r="AF1663" s="18">
        <v>0.28778361499999999</v>
      </c>
      <c r="AG1663" s="3">
        <v>0</v>
      </c>
      <c r="AH1663" s="3">
        <v>48</v>
      </c>
      <c r="AI1663" s="2" t="str">
        <f t="shared" si="389"/>
        <v>Medium Risk</v>
      </c>
    </row>
    <row r="1664" spans="1:35" x14ac:dyDescent="0.25">
      <c r="A1664" s="6">
        <v>44763</v>
      </c>
      <c r="B1664" s="3">
        <v>18</v>
      </c>
      <c r="C1664" s="3" t="str">
        <f t="shared" si="375"/>
        <v>Young</v>
      </c>
      <c r="D1664" s="4">
        <v>25872</v>
      </c>
      <c r="E1664" s="4">
        <f t="shared" si="376"/>
        <v>25872</v>
      </c>
      <c r="F1664" s="3">
        <v>571</v>
      </c>
      <c r="G1664" s="3">
        <f t="shared" si="377"/>
        <v>571</v>
      </c>
      <c r="H1664" s="3" t="str">
        <f t="shared" si="378"/>
        <v>Good</v>
      </c>
      <c r="I1664" s="5" t="s">
        <v>33</v>
      </c>
      <c r="J1664" s="2" t="str">
        <f t="shared" si="379"/>
        <v>Self-Employed</v>
      </c>
      <c r="K1664" s="2" t="str">
        <f t="shared" si="380"/>
        <v>Self-Employed</v>
      </c>
      <c r="L1664" s="2" t="str">
        <f t="shared" si="381"/>
        <v>Self-Employed</v>
      </c>
      <c r="M1664" s="5" t="s">
        <v>41</v>
      </c>
      <c r="N1664" s="2" t="str">
        <f t="shared" si="382"/>
        <v>Doctorate</v>
      </c>
      <c r="O1664" s="2" t="str">
        <f t="shared" si="383"/>
        <v>Doctorate</v>
      </c>
      <c r="P1664" s="4">
        <v>33683</v>
      </c>
      <c r="Q1664" s="4">
        <f t="shared" si="384"/>
        <v>33683</v>
      </c>
      <c r="R1664" s="18">
        <f t="shared" si="385"/>
        <v>1.3019094001236859</v>
      </c>
      <c r="S1664" s="18" t="str">
        <f t="shared" si="386"/>
        <v>Aggressive Borrower</v>
      </c>
      <c r="T1664" s="3">
        <v>60</v>
      </c>
      <c r="U1664" s="3">
        <f t="shared" si="387"/>
        <v>60</v>
      </c>
      <c r="V1664" s="5" t="s">
        <v>22</v>
      </c>
      <c r="W1664" s="5" t="s">
        <v>30</v>
      </c>
      <c r="X1664" s="4">
        <v>300</v>
      </c>
      <c r="Y1664" s="18">
        <v>0.13809089199999999</v>
      </c>
      <c r="Z1664" s="5" t="s">
        <v>28</v>
      </c>
      <c r="AA1664" s="3">
        <v>21</v>
      </c>
      <c r="AB1664" s="4">
        <v>2662</v>
      </c>
      <c r="AC1664" s="4">
        <v>2156</v>
      </c>
      <c r="AD1664" s="4" t="str">
        <f t="shared" si="388"/>
        <v>Low Income</v>
      </c>
      <c r="AE1664" s="4">
        <v>9090</v>
      </c>
      <c r="AF1664" s="18">
        <v>0.26480204299999999</v>
      </c>
      <c r="AG1664" s="3">
        <v>0</v>
      </c>
      <c r="AH1664" s="3">
        <v>59</v>
      </c>
      <c r="AI1664" s="2" t="str">
        <f t="shared" si="389"/>
        <v>High Risk</v>
      </c>
    </row>
    <row r="1665" spans="1:35" x14ac:dyDescent="0.25">
      <c r="A1665" s="6">
        <v>44764</v>
      </c>
      <c r="B1665" s="3">
        <v>32</v>
      </c>
      <c r="C1665" s="3" t="str">
        <f t="shared" si="375"/>
        <v>Mid</v>
      </c>
      <c r="D1665" s="4">
        <v>59565</v>
      </c>
      <c r="E1665" s="4">
        <f t="shared" si="376"/>
        <v>59565</v>
      </c>
      <c r="F1665" s="3">
        <v>625</v>
      </c>
      <c r="G1665" s="3">
        <f t="shared" si="377"/>
        <v>625</v>
      </c>
      <c r="H1665" s="3" t="str">
        <f t="shared" si="378"/>
        <v>Good</v>
      </c>
      <c r="I1665" s="5" t="s">
        <v>20</v>
      </c>
      <c r="J1665" s="2" t="str">
        <f t="shared" si="379"/>
        <v>Employed</v>
      </c>
      <c r="K1665" s="2" t="str">
        <f t="shared" si="380"/>
        <v>Employed</v>
      </c>
      <c r="L1665" s="2" t="str">
        <f t="shared" si="381"/>
        <v>Employed</v>
      </c>
      <c r="M1665" s="5" t="s">
        <v>29</v>
      </c>
      <c r="N1665" s="2" t="str">
        <f t="shared" si="382"/>
        <v>Bachelor</v>
      </c>
      <c r="O1665" s="2" t="str">
        <f t="shared" si="383"/>
        <v>Bachelor</v>
      </c>
      <c r="P1665" s="4">
        <v>110702</v>
      </c>
      <c r="Q1665" s="4">
        <f t="shared" si="384"/>
        <v>110702</v>
      </c>
      <c r="R1665" s="18">
        <f t="shared" si="385"/>
        <v>1.8585075128011417</v>
      </c>
      <c r="S1665" s="18" t="str">
        <f t="shared" si="386"/>
        <v>Aggressive Borrower</v>
      </c>
      <c r="T1665" s="3">
        <v>24</v>
      </c>
      <c r="U1665" s="3">
        <f t="shared" si="387"/>
        <v>24</v>
      </c>
      <c r="V1665" s="5" t="s">
        <v>26</v>
      </c>
      <c r="W1665" s="5" t="s">
        <v>30</v>
      </c>
      <c r="X1665" s="4">
        <v>114</v>
      </c>
      <c r="Y1665" s="18">
        <v>0.56695066000000005</v>
      </c>
      <c r="Z1665" s="5" t="s">
        <v>38</v>
      </c>
      <c r="AA1665" s="3">
        <v>27</v>
      </c>
      <c r="AB1665" s="4">
        <v>552</v>
      </c>
      <c r="AC1665" s="4">
        <v>4963.75</v>
      </c>
      <c r="AD1665" s="4" t="str">
        <f t="shared" si="388"/>
        <v>Low Income</v>
      </c>
      <c r="AE1665" s="4">
        <v>27955</v>
      </c>
      <c r="AF1665" s="18">
        <v>0.29336314299999999</v>
      </c>
      <c r="AG1665" s="3">
        <v>0</v>
      </c>
      <c r="AH1665" s="3">
        <v>57</v>
      </c>
      <c r="AI1665" s="2" t="str">
        <f t="shared" si="389"/>
        <v>High Risk</v>
      </c>
    </row>
    <row r="1666" spans="1:35" x14ac:dyDescent="0.25">
      <c r="A1666" s="6">
        <v>44765</v>
      </c>
      <c r="B1666" s="3">
        <v>55</v>
      </c>
      <c r="C1666" s="3" t="str">
        <f t="shared" ref="C1666:C1729" si="390">IF(B1666&lt;25,"Young",IF(B1666&lt;40,"Mid",IF(B1666&lt;60,"Senior","Old")))</f>
        <v>Senior</v>
      </c>
      <c r="D1666" s="4">
        <v>52155</v>
      </c>
      <c r="E1666" s="4">
        <f t="shared" ref="E1666:E1729" si="391">IF(D1666="",AC1666*12,D1666)</f>
        <v>52155</v>
      </c>
      <c r="F1666" s="3">
        <v>599</v>
      </c>
      <c r="G1666" s="3">
        <f t="shared" ref="G1666:G1729" si="392">IF(F1666="",AVERAGEIF($AA$2:$AA$2648,AA1666,$F$2:$F$2648),F1666)</f>
        <v>599</v>
      </c>
      <c r="H1666" s="3" t="str">
        <f t="shared" ref="H1666:H1729" si="393">IF(G1666&lt;450,"Poor", IF(G1666&lt;550,"Fair",IF(G1666&lt;650,"Good","Excellent")))</f>
        <v>Good</v>
      </c>
      <c r="I1666" s="5" t="s">
        <v>20</v>
      </c>
      <c r="J1666" s="2" t="str">
        <f t="shared" ref="J1666:J1729" si="394">TRIM(CLEAN(I1666))</f>
        <v>Employed</v>
      </c>
      <c r="K1666" s="2" t="str">
        <f t="shared" ref="K1666:K1729" si="395">PROPER(J1666)</f>
        <v>Employed</v>
      </c>
      <c r="L1666" s="2" t="str">
        <f t="shared" ref="L1666:L1729" si="396">IF(K1666="","Employed",K1666)</f>
        <v>Employed</v>
      </c>
      <c r="M1666" s="5" t="s">
        <v>32</v>
      </c>
      <c r="N1666" s="2" t="str">
        <f t="shared" ref="N1666:N1729" si="397">TRIM(CLEAN(M1666))</f>
        <v>High School</v>
      </c>
      <c r="O1666" s="2" t="str">
        <f t="shared" ref="O1666:O1729" si="398">IF(N1666="","Bachelor",N1666)</f>
        <v>High School</v>
      </c>
      <c r="P1666" s="4">
        <v>30428</v>
      </c>
      <c r="Q1666" s="4">
        <f t="shared" ref="Q1666:Q1729" si="399">IF(P1666="",(AVERAGEIFS($P$2:$P$2648,$Z$2:$Z$2648,Z1666,$AD$2:$AD$2648,AD1666)),P1666)</f>
        <v>30428</v>
      </c>
      <c r="R1666" s="18">
        <f t="shared" ref="R1666:R1729" si="400">Q1666/E1666</f>
        <v>0.58341482120602051</v>
      </c>
      <c r="S1666" s="18" t="str">
        <f t="shared" ref="S1666:S1729" si="401">IF(R1666 &lt;= 0.5, "Conservative Borrower", IF(R1666 &lt;= 1, "Moderate Borrower", "Aggressive Borrower"))</f>
        <v>Moderate Borrower</v>
      </c>
      <c r="T1666" s="3">
        <v>72</v>
      </c>
      <c r="U1666" s="3">
        <f t="shared" ref="U1666:U1729" si="402">IF(T1666="",AVERAGEIFS($T$2:$T$2648,$Z$2:$Z$2648,Z1666,$AD$2:$AD$2648,AD1666),T1666)</f>
        <v>72</v>
      </c>
      <c r="V1666" s="5" t="s">
        <v>22</v>
      </c>
      <c r="W1666" s="5" t="s">
        <v>34</v>
      </c>
      <c r="X1666" s="4">
        <v>232</v>
      </c>
      <c r="Y1666" s="18">
        <v>0.21642816600000001</v>
      </c>
      <c r="Z1666" s="5" t="s">
        <v>28</v>
      </c>
      <c r="AA1666" s="3">
        <v>20</v>
      </c>
      <c r="AB1666" s="4">
        <v>2772</v>
      </c>
      <c r="AC1666" s="4">
        <v>4346.25</v>
      </c>
      <c r="AD1666" s="4" t="str">
        <f t="shared" ref="AD1666:AD1729" si="403">IF(AC1666&lt;=5000,"Low Income",IF(AC1666&lt;=12000,"Medium Income","High Income"))</f>
        <v>Low Income</v>
      </c>
      <c r="AE1666" s="4">
        <v>183800</v>
      </c>
      <c r="AF1666" s="18">
        <v>0.25524556500000001</v>
      </c>
      <c r="AG1666" s="3">
        <v>0</v>
      </c>
      <c r="AH1666" s="3">
        <v>47</v>
      </c>
      <c r="AI1666" s="2" t="str">
        <f t="shared" ref="AI1666:AI1729" si="404">IF(AH1666&lt;40,"Low Risk", IF(AH1666&lt;55,"Medium Risk", IF(AH1666&lt;70,"High Risk","Very High Risk")))</f>
        <v>Medium Risk</v>
      </c>
    </row>
    <row r="1667" spans="1:35" x14ac:dyDescent="0.25">
      <c r="A1667" s="6">
        <v>44766</v>
      </c>
      <c r="B1667" s="3">
        <v>39</v>
      </c>
      <c r="C1667" s="3" t="str">
        <f t="shared" si="390"/>
        <v>Mid</v>
      </c>
      <c r="D1667" s="4">
        <v>57811</v>
      </c>
      <c r="E1667" s="4">
        <f t="shared" si="391"/>
        <v>57811</v>
      </c>
      <c r="F1667" s="3">
        <v>575</v>
      </c>
      <c r="G1667" s="3">
        <f t="shared" si="392"/>
        <v>575</v>
      </c>
      <c r="H1667" s="3" t="str">
        <f t="shared" si="393"/>
        <v>Good</v>
      </c>
      <c r="I1667" s="5" t="s">
        <v>20</v>
      </c>
      <c r="J1667" s="2" t="str">
        <f t="shared" si="394"/>
        <v>Employed</v>
      </c>
      <c r="K1667" s="2" t="str">
        <f t="shared" si="395"/>
        <v>Employed</v>
      </c>
      <c r="L1667" s="2" t="str">
        <f t="shared" si="396"/>
        <v>Employed</v>
      </c>
      <c r="M1667" s="5" t="s">
        <v>32</v>
      </c>
      <c r="N1667" s="2" t="str">
        <f t="shared" si="397"/>
        <v>High School</v>
      </c>
      <c r="O1667" s="2" t="str">
        <f t="shared" si="398"/>
        <v>High School</v>
      </c>
      <c r="Q1667" s="4">
        <f t="shared" si="399"/>
        <v>25961.919161676647</v>
      </c>
      <c r="R1667" s="18">
        <f t="shared" si="400"/>
        <v>0.44908268602301721</v>
      </c>
      <c r="S1667" s="18" t="str">
        <f t="shared" si="401"/>
        <v>Conservative Borrower</v>
      </c>
      <c r="T1667" s="3">
        <v>48</v>
      </c>
      <c r="U1667" s="3">
        <f t="shared" si="402"/>
        <v>48</v>
      </c>
      <c r="V1667" s="5" t="s">
        <v>26</v>
      </c>
      <c r="W1667" s="5" t="s">
        <v>30</v>
      </c>
      <c r="X1667" s="4">
        <v>763</v>
      </c>
      <c r="Y1667" s="18">
        <v>0.30341651200000003</v>
      </c>
      <c r="Z1667" s="5" t="s">
        <v>38</v>
      </c>
      <c r="AA1667" s="3">
        <v>20</v>
      </c>
      <c r="AB1667" s="4">
        <v>9484</v>
      </c>
      <c r="AC1667" s="4">
        <v>4817.5833329999996</v>
      </c>
      <c r="AD1667" s="4" t="str">
        <f t="shared" si="403"/>
        <v>Low Income</v>
      </c>
      <c r="AE1667" s="4">
        <v>8356</v>
      </c>
      <c r="AF1667" s="18">
        <v>0.198620398</v>
      </c>
      <c r="AG1667" s="3">
        <v>1</v>
      </c>
      <c r="AH1667" s="3">
        <v>42.4</v>
      </c>
      <c r="AI1667" s="2" t="str">
        <f t="shared" si="404"/>
        <v>Medium Risk</v>
      </c>
    </row>
    <row r="1668" spans="1:35" x14ac:dyDescent="0.25">
      <c r="A1668" s="6">
        <v>44767</v>
      </c>
      <c r="B1668" s="3">
        <v>28</v>
      </c>
      <c r="C1668" s="3" t="str">
        <f t="shared" si="390"/>
        <v>Mid</v>
      </c>
      <c r="D1668" s="4">
        <v>27030</v>
      </c>
      <c r="E1668" s="4">
        <f t="shared" si="391"/>
        <v>27030</v>
      </c>
      <c r="F1668" s="3">
        <v>569</v>
      </c>
      <c r="G1668" s="3">
        <f t="shared" si="392"/>
        <v>569</v>
      </c>
      <c r="H1668" s="3" t="str">
        <f t="shared" si="393"/>
        <v>Good</v>
      </c>
      <c r="I1668" s="5" t="s">
        <v>20</v>
      </c>
      <c r="J1668" s="2" t="str">
        <f t="shared" si="394"/>
        <v>Employed</v>
      </c>
      <c r="K1668" s="2" t="str">
        <f t="shared" si="395"/>
        <v>Employed</v>
      </c>
      <c r="L1668" s="2" t="str">
        <f t="shared" si="396"/>
        <v>Employed</v>
      </c>
      <c r="M1668" s="5" t="s">
        <v>29</v>
      </c>
      <c r="N1668" s="2" t="str">
        <f t="shared" si="397"/>
        <v>Bachelor</v>
      </c>
      <c r="O1668" s="2" t="str">
        <f t="shared" si="398"/>
        <v>Bachelor</v>
      </c>
      <c r="P1668" s="4">
        <v>14979</v>
      </c>
      <c r="Q1668" s="4">
        <f t="shared" si="399"/>
        <v>14979</v>
      </c>
      <c r="R1668" s="18">
        <f t="shared" si="400"/>
        <v>0.55416204217536069</v>
      </c>
      <c r="S1668" s="18" t="str">
        <f t="shared" si="401"/>
        <v>Moderate Borrower</v>
      </c>
      <c r="T1668" s="3">
        <v>48</v>
      </c>
      <c r="U1668" s="3">
        <f t="shared" si="402"/>
        <v>48</v>
      </c>
      <c r="V1668" s="5" t="s">
        <v>35</v>
      </c>
      <c r="W1668" s="5" t="s">
        <v>27</v>
      </c>
      <c r="X1668" s="4">
        <v>223</v>
      </c>
      <c r="Y1668" s="18">
        <v>4.6463075E-2</v>
      </c>
      <c r="Z1668" s="5" t="s">
        <v>24</v>
      </c>
      <c r="AA1668" s="3">
        <v>25</v>
      </c>
      <c r="AB1668" s="4">
        <v>486</v>
      </c>
      <c r="AC1668" s="4">
        <v>2252.5</v>
      </c>
      <c r="AD1668" s="4" t="str">
        <f t="shared" si="403"/>
        <v>Low Income</v>
      </c>
      <c r="AE1668" s="4">
        <v>110648</v>
      </c>
      <c r="AF1668" s="18">
        <v>0.21787626700000001</v>
      </c>
      <c r="AG1668" s="3">
        <v>0</v>
      </c>
      <c r="AH1668" s="3">
        <v>47</v>
      </c>
      <c r="AI1668" s="2" t="str">
        <f t="shared" si="404"/>
        <v>Medium Risk</v>
      </c>
    </row>
    <row r="1669" spans="1:35" x14ac:dyDescent="0.25">
      <c r="A1669" s="6">
        <v>44768</v>
      </c>
      <c r="B1669" s="3">
        <v>33</v>
      </c>
      <c r="C1669" s="3" t="str">
        <f t="shared" si="390"/>
        <v>Mid</v>
      </c>
      <c r="D1669" s="4">
        <v>26410</v>
      </c>
      <c r="E1669" s="4">
        <f t="shared" si="391"/>
        <v>26410</v>
      </c>
      <c r="F1669" s="3">
        <v>589</v>
      </c>
      <c r="G1669" s="3">
        <f t="shared" si="392"/>
        <v>589</v>
      </c>
      <c r="H1669" s="3" t="str">
        <f t="shared" si="393"/>
        <v>Good</v>
      </c>
      <c r="I1669" s="5" t="s">
        <v>20</v>
      </c>
      <c r="J1669" s="2" t="str">
        <f t="shared" si="394"/>
        <v>Employed</v>
      </c>
      <c r="K1669" s="2" t="str">
        <f t="shared" si="395"/>
        <v>Employed</v>
      </c>
      <c r="L1669" s="2" t="str">
        <f t="shared" si="396"/>
        <v>Employed</v>
      </c>
      <c r="M1669" s="5" t="s">
        <v>32</v>
      </c>
      <c r="N1669" s="2" t="str">
        <f t="shared" si="397"/>
        <v>High School</v>
      </c>
      <c r="O1669" s="2" t="str">
        <f t="shared" si="398"/>
        <v>High School</v>
      </c>
      <c r="P1669" s="4">
        <v>12913</v>
      </c>
      <c r="Q1669" s="4">
        <f t="shared" si="399"/>
        <v>12913</v>
      </c>
      <c r="R1669" s="18">
        <f t="shared" si="400"/>
        <v>0.48894358197652404</v>
      </c>
      <c r="S1669" s="18" t="str">
        <f t="shared" si="401"/>
        <v>Conservative Borrower</v>
      </c>
      <c r="T1669" s="3">
        <v>24</v>
      </c>
      <c r="U1669" s="3">
        <f t="shared" si="402"/>
        <v>24</v>
      </c>
      <c r="V1669" s="5" t="s">
        <v>22</v>
      </c>
      <c r="W1669" s="5" t="s">
        <v>27</v>
      </c>
      <c r="X1669" s="4">
        <v>771</v>
      </c>
      <c r="Y1669" s="18">
        <v>0.324790099</v>
      </c>
      <c r="Z1669" s="5" t="s">
        <v>24</v>
      </c>
      <c r="AA1669" s="3">
        <v>15</v>
      </c>
      <c r="AB1669" s="4">
        <v>2619</v>
      </c>
      <c r="AC1669" s="4">
        <v>2200.833333</v>
      </c>
      <c r="AD1669" s="4" t="str">
        <f t="shared" si="403"/>
        <v>Low Income</v>
      </c>
      <c r="AE1669" s="4">
        <v>10002</v>
      </c>
      <c r="AF1669" s="18">
        <v>0.18342181399999999</v>
      </c>
      <c r="AG1669" s="3">
        <v>0</v>
      </c>
      <c r="AH1669" s="3">
        <v>57</v>
      </c>
      <c r="AI1669" s="2" t="str">
        <f t="shared" si="404"/>
        <v>High Risk</v>
      </c>
    </row>
    <row r="1670" spans="1:35" x14ac:dyDescent="0.25">
      <c r="A1670" s="6">
        <v>44769</v>
      </c>
      <c r="B1670" s="3">
        <v>50</v>
      </c>
      <c r="C1670" s="3" t="str">
        <f t="shared" si="390"/>
        <v>Senior</v>
      </c>
      <c r="D1670" s="4">
        <v>90238</v>
      </c>
      <c r="E1670" s="4">
        <f t="shared" si="391"/>
        <v>90238</v>
      </c>
      <c r="F1670" s="3">
        <v>641</v>
      </c>
      <c r="G1670" s="3">
        <f t="shared" si="392"/>
        <v>641</v>
      </c>
      <c r="H1670" s="3" t="str">
        <f t="shared" si="393"/>
        <v>Good</v>
      </c>
      <c r="I1670" s="5" t="s">
        <v>33</v>
      </c>
      <c r="J1670" s="2" t="str">
        <f t="shared" si="394"/>
        <v>Self-Employed</v>
      </c>
      <c r="K1670" s="2" t="str">
        <f t="shared" si="395"/>
        <v>Self-Employed</v>
      </c>
      <c r="L1670" s="2" t="str">
        <f t="shared" si="396"/>
        <v>Self-Employed</v>
      </c>
      <c r="M1670" s="5" t="s">
        <v>29</v>
      </c>
      <c r="N1670" s="2" t="str">
        <f t="shared" si="397"/>
        <v>Bachelor</v>
      </c>
      <c r="O1670" s="2" t="str">
        <f t="shared" si="398"/>
        <v>Bachelor</v>
      </c>
      <c r="P1670" s="4">
        <v>25273</v>
      </c>
      <c r="Q1670" s="4">
        <f t="shared" si="399"/>
        <v>25273</v>
      </c>
      <c r="R1670" s="18">
        <f t="shared" si="400"/>
        <v>0.28007048028546733</v>
      </c>
      <c r="S1670" s="18" t="str">
        <f t="shared" si="401"/>
        <v>Conservative Borrower</v>
      </c>
      <c r="T1670" s="3">
        <v>48</v>
      </c>
      <c r="U1670" s="3">
        <f t="shared" si="402"/>
        <v>48</v>
      </c>
      <c r="V1670" s="5" t="s">
        <v>26</v>
      </c>
      <c r="W1670" s="5" t="s">
        <v>30</v>
      </c>
      <c r="X1670" s="4">
        <v>334</v>
      </c>
      <c r="Y1670" s="18">
        <v>0.34271551</v>
      </c>
      <c r="Z1670" s="5" t="s">
        <v>31</v>
      </c>
      <c r="AA1670" s="3">
        <v>20</v>
      </c>
      <c r="AB1670" s="4">
        <v>15176</v>
      </c>
      <c r="AC1670" s="4">
        <v>7519.8333329999996</v>
      </c>
      <c r="AD1670" s="4" t="str">
        <f t="shared" si="403"/>
        <v>Medium Income</v>
      </c>
      <c r="AE1670" s="4">
        <v>24693</v>
      </c>
      <c r="AF1670" s="18">
        <v>0.18908966399999999</v>
      </c>
      <c r="AG1670" s="3">
        <v>1</v>
      </c>
      <c r="AH1670" s="3">
        <v>43.2</v>
      </c>
      <c r="AI1670" s="2" t="str">
        <f t="shared" si="404"/>
        <v>Medium Risk</v>
      </c>
    </row>
    <row r="1671" spans="1:35" x14ac:dyDescent="0.25">
      <c r="A1671" s="6">
        <v>44770</v>
      </c>
      <c r="B1671" s="3">
        <v>46</v>
      </c>
      <c r="C1671" s="3" t="str">
        <f t="shared" si="390"/>
        <v>Senior</v>
      </c>
      <c r="E1671" s="4">
        <f t="shared" si="391"/>
        <v>57908.000004000001</v>
      </c>
      <c r="F1671" s="3">
        <v>519</v>
      </c>
      <c r="G1671" s="3">
        <f t="shared" si="392"/>
        <v>519</v>
      </c>
      <c r="H1671" s="3" t="str">
        <f t="shared" si="393"/>
        <v>Fair</v>
      </c>
      <c r="I1671" s="5" t="s">
        <v>20</v>
      </c>
      <c r="J1671" s="2" t="str">
        <f t="shared" si="394"/>
        <v>Employed</v>
      </c>
      <c r="K1671" s="2" t="str">
        <f t="shared" si="395"/>
        <v>Employed</v>
      </c>
      <c r="L1671" s="2" t="str">
        <f t="shared" si="396"/>
        <v>Employed</v>
      </c>
      <c r="M1671" s="5" t="s">
        <v>32</v>
      </c>
      <c r="N1671" s="2" t="str">
        <f t="shared" si="397"/>
        <v>High School</v>
      </c>
      <c r="O1671" s="2" t="str">
        <f t="shared" si="398"/>
        <v>High School</v>
      </c>
      <c r="P1671" s="4">
        <v>17259</v>
      </c>
      <c r="Q1671" s="4">
        <f t="shared" si="399"/>
        <v>17259</v>
      </c>
      <c r="R1671" s="18">
        <f t="shared" si="400"/>
        <v>0.29804172133052137</v>
      </c>
      <c r="S1671" s="18" t="str">
        <f t="shared" si="401"/>
        <v>Conservative Borrower</v>
      </c>
      <c r="U1671" s="3">
        <f t="shared" si="402"/>
        <v>53.018181818181816</v>
      </c>
      <c r="V1671" s="5" t="s">
        <v>22</v>
      </c>
      <c r="W1671" s="5" t="s">
        <v>27</v>
      </c>
      <c r="X1671" s="4">
        <v>354</v>
      </c>
      <c r="Y1671" s="18">
        <v>0.26071332400000002</v>
      </c>
      <c r="Z1671" s="5" t="s">
        <v>28</v>
      </c>
      <c r="AA1671" s="3">
        <v>27</v>
      </c>
      <c r="AB1671" s="4">
        <v>314</v>
      </c>
      <c r="AC1671" s="4">
        <v>4825.6666670000004</v>
      </c>
      <c r="AD1671" s="4" t="str">
        <f t="shared" si="403"/>
        <v>Low Income</v>
      </c>
      <c r="AE1671" s="4">
        <v>24968</v>
      </c>
      <c r="AF1671" s="18">
        <v>0.26932876</v>
      </c>
      <c r="AG1671" s="3">
        <v>0</v>
      </c>
      <c r="AH1671" s="3">
        <v>52</v>
      </c>
      <c r="AI1671" s="2" t="str">
        <f t="shared" si="404"/>
        <v>Medium Risk</v>
      </c>
    </row>
    <row r="1672" spans="1:35" x14ac:dyDescent="0.25">
      <c r="A1672" s="6">
        <v>44771</v>
      </c>
      <c r="B1672" s="3">
        <v>37</v>
      </c>
      <c r="C1672" s="3" t="str">
        <f t="shared" si="390"/>
        <v>Mid</v>
      </c>
      <c r="D1672" s="4">
        <v>60662</v>
      </c>
      <c r="E1672" s="4">
        <f t="shared" si="391"/>
        <v>60662</v>
      </c>
      <c r="F1672" s="3">
        <v>591</v>
      </c>
      <c r="G1672" s="3">
        <f t="shared" si="392"/>
        <v>591</v>
      </c>
      <c r="H1672" s="3" t="str">
        <f t="shared" si="393"/>
        <v>Good</v>
      </c>
      <c r="I1672" s="5" t="s">
        <v>33</v>
      </c>
      <c r="J1672" s="2" t="str">
        <f t="shared" si="394"/>
        <v>Self-Employed</v>
      </c>
      <c r="K1672" s="2" t="str">
        <f t="shared" si="395"/>
        <v>Self-Employed</v>
      </c>
      <c r="L1672" s="2" t="str">
        <f t="shared" si="396"/>
        <v>Self-Employed</v>
      </c>
      <c r="M1672" s="5" t="s">
        <v>32</v>
      </c>
      <c r="N1672" s="2" t="str">
        <f t="shared" si="397"/>
        <v>High School</v>
      </c>
      <c r="O1672" s="2" t="str">
        <f t="shared" si="398"/>
        <v>High School</v>
      </c>
      <c r="P1672" s="4">
        <v>25521</v>
      </c>
      <c r="Q1672" s="4">
        <f t="shared" si="399"/>
        <v>25521</v>
      </c>
      <c r="R1672" s="18">
        <f t="shared" si="400"/>
        <v>0.42070818634400448</v>
      </c>
      <c r="S1672" s="18" t="str">
        <f t="shared" si="401"/>
        <v>Conservative Borrower</v>
      </c>
      <c r="T1672" s="3">
        <v>24</v>
      </c>
      <c r="U1672" s="3">
        <f t="shared" si="402"/>
        <v>24</v>
      </c>
      <c r="V1672" s="5" t="s">
        <v>26</v>
      </c>
      <c r="W1672" s="5" t="s">
        <v>30</v>
      </c>
      <c r="X1672" s="4">
        <v>495</v>
      </c>
      <c r="Y1672" s="18">
        <v>0.565035866</v>
      </c>
      <c r="Z1672" s="5" t="s">
        <v>31</v>
      </c>
      <c r="AA1672" s="3">
        <v>17</v>
      </c>
      <c r="AB1672" s="4">
        <v>4364</v>
      </c>
      <c r="AC1672" s="4">
        <v>5055.1666670000004</v>
      </c>
      <c r="AD1672" s="4" t="str">
        <f t="shared" si="403"/>
        <v>Medium Income</v>
      </c>
      <c r="AE1672" s="4">
        <v>916699</v>
      </c>
      <c r="AF1672" s="18">
        <v>0.199923762</v>
      </c>
      <c r="AG1672" s="3">
        <v>1</v>
      </c>
      <c r="AH1672" s="3">
        <v>42.4</v>
      </c>
      <c r="AI1672" s="2" t="str">
        <f t="shared" si="404"/>
        <v>Medium Risk</v>
      </c>
    </row>
    <row r="1673" spans="1:35" x14ac:dyDescent="0.25">
      <c r="A1673" s="6">
        <v>44772</v>
      </c>
      <c r="B1673" s="3">
        <v>35</v>
      </c>
      <c r="C1673" s="3" t="str">
        <f t="shared" si="390"/>
        <v>Mid</v>
      </c>
      <c r="D1673" s="4">
        <v>104614</v>
      </c>
      <c r="E1673" s="4">
        <f t="shared" si="391"/>
        <v>104614</v>
      </c>
      <c r="F1673" s="3">
        <v>506</v>
      </c>
      <c r="G1673" s="3">
        <f t="shared" si="392"/>
        <v>506</v>
      </c>
      <c r="H1673" s="3" t="str">
        <f t="shared" si="393"/>
        <v>Fair</v>
      </c>
      <c r="I1673" s="5" t="s">
        <v>45</v>
      </c>
      <c r="J1673" s="2" t="str">
        <f t="shared" si="394"/>
        <v>Unemployed</v>
      </c>
      <c r="K1673" s="2" t="str">
        <f t="shared" si="395"/>
        <v>Unemployed</v>
      </c>
      <c r="L1673" s="2" t="str">
        <f t="shared" si="396"/>
        <v>Unemployed</v>
      </c>
      <c r="M1673" s="5" t="s">
        <v>25</v>
      </c>
      <c r="N1673" s="2" t="str">
        <f t="shared" si="397"/>
        <v>Associate</v>
      </c>
      <c r="O1673" s="2" t="str">
        <f t="shared" si="398"/>
        <v>Associate</v>
      </c>
      <c r="P1673" s="4">
        <v>74458</v>
      </c>
      <c r="Q1673" s="4">
        <f t="shared" si="399"/>
        <v>74458</v>
      </c>
      <c r="R1673" s="18">
        <f t="shared" si="400"/>
        <v>0.71174030244517938</v>
      </c>
      <c r="S1673" s="18" t="str">
        <f t="shared" si="401"/>
        <v>Moderate Borrower</v>
      </c>
      <c r="T1673" s="3">
        <v>60</v>
      </c>
      <c r="U1673" s="3">
        <f t="shared" si="402"/>
        <v>60</v>
      </c>
      <c r="V1673" s="5" t="s">
        <v>26</v>
      </c>
      <c r="W1673" s="5" t="s">
        <v>23</v>
      </c>
      <c r="X1673" s="4">
        <v>441</v>
      </c>
      <c r="Y1673" s="18">
        <v>5.3489807E-2</v>
      </c>
      <c r="Z1673" s="5" t="s">
        <v>31</v>
      </c>
      <c r="AA1673" s="3">
        <v>19</v>
      </c>
      <c r="AB1673" s="4">
        <v>9501</v>
      </c>
      <c r="AC1673" s="4">
        <v>8717.8333330000005</v>
      </c>
      <c r="AD1673" s="4" t="str">
        <f t="shared" si="403"/>
        <v>Medium Income</v>
      </c>
      <c r="AE1673" s="4">
        <v>17249</v>
      </c>
      <c r="AF1673" s="18">
        <v>0.336284788</v>
      </c>
      <c r="AG1673" s="3">
        <v>0</v>
      </c>
      <c r="AH1673" s="3">
        <v>57</v>
      </c>
      <c r="AI1673" s="2" t="str">
        <f t="shared" si="404"/>
        <v>High Risk</v>
      </c>
    </row>
    <row r="1674" spans="1:35" x14ac:dyDescent="0.25">
      <c r="A1674" s="6">
        <v>44773</v>
      </c>
      <c r="B1674" s="3">
        <v>35</v>
      </c>
      <c r="C1674" s="3" t="str">
        <f t="shared" si="390"/>
        <v>Mid</v>
      </c>
      <c r="D1674" s="4">
        <v>65504</v>
      </c>
      <c r="E1674" s="4">
        <f t="shared" si="391"/>
        <v>65504</v>
      </c>
      <c r="G1674" s="3">
        <f t="shared" si="392"/>
        <v>566.45263157894738</v>
      </c>
      <c r="H1674" s="3" t="str">
        <f t="shared" si="393"/>
        <v>Good</v>
      </c>
      <c r="I1674" s="5" t="s">
        <v>20</v>
      </c>
      <c r="J1674" s="2" t="str">
        <f t="shared" si="394"/>
        <v>Employed</v>
      </c>
      <c r="K1674" s="2" t="str">
        <f t="shared" si="395"/>
        <v>Employed</v>
      </c>
      <c r="L1674" s="2" t="str">
        <f t="shared" si="396"/>
        <v>Employed</v>
      </c>
      <c r="M1674" s="5" t="s">
        <v>29</v>
      </c>
      <c r="N1674" s="2" t="str">
        <f t="shared" si="397"/>
        <v>Bachelor</v>
      </c>
      <c r="O1674" s="2" t="str">
        <f t="shared" si="398"/>
        <v>Bachelor</v>
      </c>
      <c r="P1674" s="4">
        <v>18256</v>
      </c>
      <c r="Q1674" s="4">
        <f t="shared" si="399"/>
        <v>18256</v>
      </c>
      <c r="R1674" s="18">
        <f t="shared" si="400"/>
        <v>0.27870053737176353</v>
      </c>
      <c r="S1674" s="18" t="str">
        <f t="shared" si="401"/>
        <v>Conservative Borrower</v>
      </c>
      <c r="T1674" s="3">
        <v>120</v>
      </c>
      <c r="U1674" s="3">
        <f t="shared" si="402"/>
        <v>120</v>
      </c>
      <c r="V1674" s="5" t="s">
        <v>26</v>
      </c>
      <c r="W1674" s="5" t="s">
        <v>27</v>
      </c>
      <c r="X1674" s="4">
        <v>517</v>
      </c>
      <c r="Y1674" s="18">
        <v>0.17358749200000001</v>
      </c>
      <c r="Z1674" s="5" t="s">
        <v>34</v>
      </c>
      <c r="AA1674" s="3">
        <v>22</v>
      </c>
      <c r="AB1674" s="4">
        <v>1743</v>
      </c>
      <c r="AC1674" s="4">
        <v>5458.6666670000004</v>
      </c>
      <c r="AD1674" s="4" t="str">
        <f t="shared" si="403"/>
        <v>Medium Income</v>
      </c>
      <c r="AE1674" s="4">
        <v>4216</v>
      </c>
      <c r="AF1674" s="18">
        <v>0.23867654799999999</v>
      </c>
      <c r="AG1674" s="3">
        <v>0</v>
      </c>
      <c r="AH1674" s="3">
        <v>46</v>
      </c>
      <c r="AI1674" s="2" t="str">
        <f t="shared" si="404"/>
        <v>Medium Risk</v>
      </c>
    </row>
    <row r="1675" spans="1:35" x14ac:dyDescent="0.25">
      <c r="A1675" s="6">
        <v>44774</v>
      </c>
      <c r="B1675" s="3">
        <v>28</v>
      </c>
      <c r="C1675" s="3" t="str">
        <f t="shared" si="390"/>
        <v>Mid</v>
      </c>
      <c r="D1675" s="4">
        <v>32869</v>
      </c>
      <c r="E1675" s="4">
        <f t="shared" si="391"/>
        <v>32869</v>
      </c>
      <c r="F1675" s="3">
        <v>599</v>
      </c>
      <c r="G1675" s="3">
        <f t="shared" si="392"/>
        <v>599</v>
      </c>
      <c r="H1675" s="3" t="str">
        <f t="shared" si="393"/>
        <v>Good</v>
      </c>
      <c r="J1675" s="2" t="str">
        <f t="shared" si="394"/>
        <v/>
      </c>
      <c r="K1675" s="2" t="str">
        <f t="shared" si="395"/>
        <v/>
      </c>
      <c r="L1675" s="2" t="str">
        <f t="shared" si="396"/>
        <v>Employed</v>
      </c>
      <c r="M1675" s="5" t="s">
        <v>32</v>
      </c>
      <c r="N1675" s="2" t="str">
        <f t="shared" si="397"/>
        <v>High School</v>
      </c>
      <c r="O1675" s="2" t="str">
        <f t="shared" si="398"/>
        <v>High School</v>
      </c>
      <c r="Q1675" s="4">
        <f t="shared" si="399"/>
        <v>24014.413793103449</v>
      </c>
      <c r="R1675" s="18">
        <f t="shared" si="400"/>
        <v>0.73060980842445611</v>
      </c>
      <c r="S1675" s="18" t="str">
        <f t="shared" si="401"/>
        <v>Moderate Borrower</v>
      </c>
      <c r="T1675" s="3">
        <v>24</v>
      </c>
      <c r="U1675" s="3">
        <f t="shared" si="402"/>
        <v>24</v>
      </c>
      <c r="V1675" s="5" t="s">
        <v>22</v>
      </c>
      <c r="W1675" s="5" t="s">
        <v>27</v>
      </c>
      <c r="X1675" s="4">
        <v>161</v>
      </c>
      <c r="Y1675" s="18">
        <v>0.47268835799999998</v>
      </c>
      <c r="Z1675" s="5" t="s">
        <v>34</v>
      </c>
      <c r="AA1675" s="3">
        <v>32</v>
      </c>
      <c r="AB1675" s="4">
        <v>3453</v>
      </c>
      <c r="AC1675" s="4">
        <v>2739.083333</v>
      </c>
      <c r="AD1675" s="4" t="str">
        <f t="shared" si="403"/>
        <v>Low Income</v>
      </c>
      <c r="AE1675" s="4">
        <v>64828</v>
      </c>
      <c r="AF1675" s="18">
        <v>0.19683861899999999</v>
      </c>
      <c r="AG1675" s="3">
        <v>0</v>
      </c>
      <c r="AH1675" s="3">
        <v>60</v>
      </c>
      <c r="AI1675" s="2" t="str">
        <f t="shared" si="404"/>
        <v>High Risk</v>
      </c>
    </row>
    <row r="1676" spans="1:35" x14ac:dyDescent="0.25">
      <c r="A1676" s="6">
        <v>44775</v>
      </c>
      <c r="B1676" s="3">
        <v>59</v>
      </c>
      <c r="C1676" s="3" t="str">
        <f t="shared" si="390"/>
        <v>Senior</v>
      </c>
      <c r="D1676" s="4">
        <v>61106</v>
      </c>
      <c r="E1676" s="4">
        <f t="shared" si="391"/>
        <v>61106</v>
      </c>
      <c r="F1676" s="3">
        <v>591</v>
      </c>
      <c r="G1676" s="3">
        <f t="shared" si="392"/>
        <v>591</v>
      </c>
      <c r="H1676" s="3" t="str">
        <f t="shared" si="393"/>
        <v>Good</v>
      </c>
      <c r="I1676" s="5" t="s">
        <v>20</v>
      </c>
      <c r="J1676" s="2" t="str">
        <f t="shared" si="394"/>
        <v>Employed</v>
      </c>
      <c r="K1676" s="2" t="str">
        <f t="shared" si="395"/>
        <v>Employed</v>
      </c>
      <c r="L1676" s="2" t="str">
        <f t="shared" si="396"/>
        <v>Employed</v>
      </c>
      <c r="M1676" s="5" t="s">
        <v>32</v>
      </c>
      <c r="N1676" s="2" t="str">
        <f t="shared" si="397"/>
        <v>High School</v>
      </c>
      <c r="O1676" s="2" t="str">
        <f t="shared" si="398"/>
        <v>High School</v>
      </c>
      <c r="P1676" s="4">
        <v>65498</v>
      </c>
      <c r="Q1676" s="4">
        <f t="shared" si="399"/>
        <v>65498</v>
      </c>
      <c r="R1676" s="18">
        <f t="shared" si="400"/>
        <v>1.0718751022812818</v>
      </c>
      <c r="S1676" s="18" t="str">
        <f t="shared" si="401"/>
        <v>Aggressive Borrower</v>
      </c>
      <c r="T1676" s="3">
        <v>96</v>
      </c>
      <c r="U1676" s="3">
        <f t="shared" si="402"/>
        <v>96</v>
      </c>
      <c r="V1676" s="5" t="s">
        <v>26</v>
      </c>
      <c r="W1676" s="5" t="s">
        <v>27</v>
      </c>
      <c r="X1676" s="4">
        <v>804</v>
      </c>
      <c r="Y1676" s="18">
        <v>0.20075805599999999</v>
      </c>
      <c r="Z1676" s="5" t="s">
        <v>31</v>
      </c>
      <c r="AA1676" s="3">
        <v>27</v>
      </c>
      <c r="AB1676" s="4">
        <v>13456</v>
      </c>
      <c r="AC1676" s="4">
        <v>5092.1666670000004</v>
      </c>
      <c r="AD1676" s="4" t="str">
        <f t="shared" si="403"/>
        <v>Medium Income</v>
      </c>
      <c r="AE1676" s="4">
        <v>241722</v>
      </c>
      <c r="AF1676" s="18">
        <v>0.25237149599999997</v>
      </c>
      <c r="AG1676" s="3">
        <v>0</v>
      </c>
      <c r="AH1676" s="3">
        <v>48</v>
      </c>
      <c r="AI1676" s="2" t="str">
        <f t="shared" si="404"/>
        <v>Medium Risk</v>
      </c>
    </row>
    <row r="1677" spans="1:35" x14ac:dyDescent="0.25">
      <c r="A1677" s="6">
        <v>44776</v>
      </c>
      <c r="B1677" s="3">
        <v>36</v>
      </c>
      <c r="C1677" s="3" t="str">
        <f t="shared" si="390"/>
        <v>Mid</v>
      </c>
      <c r="D1677" s="4">
        <v>72174</v>
      </c>
      <c r="E1677" s="4">
        <f t="shared" si="391"/>
        <v>72174</v>
      </c>
      <c r="F1677" s="3">
        <v>623</v>
      </c>
      <c r="G1677" s="3">
        <f t="shared" si="392"/>
        <v>623</v>
      </c>
      <c r="H1677" s="3" t="str">
        <f t="shared" si="393"/>
        <v>Good</v>
      </c>
      <c r="I1677" s="5" t="s">
        <v>20</v>
      </c>
      <c r="J1677" s="2" t="str">
        <f t="shared" si="394"/>
        <v>Employed</v>
      </c>
      <c r="K1677" s="2" t="str">
        <f t="shared" si="395"/>
        <v>Employed</v>
      </c>
      <c r="L1677" s="2" t="str">
        <f t="shared" si="396"/>
        <v>Employed</v>
      </c>
      <c r="M1677" s="5" t="s">
        <v>29</v>
      </c>
      <c r="N1677" s="2" t="str">
        <f t="shared" si="397"/>
        <v>Bachelor</v>
      </c>
      <c r="O1677" s="2" t="str">
        <f t="shared" si="398"/>
        <v>Bachelor</v>
      </c>
      <c r="P1677" s="4">
        <v>7230</v>
      </c>
      <c r="Q1677" s="4">
        <f t="shared" si="399"/>
        <v>7230</v>
      </c>
      <c r="R1677" s="18">
        <f t="shared" si="400"/>
        <v>0.10017457810291795</v>
      </c>
      <c r="S1677" s="18" t="str">
        <f t="shared" si="401"/>
        <v>Conservative Borrower</v>
      </c>
      <c r="T1677" s="3">
        <v>48</v>
      </c>
      <c r="U1677" s="3">
        <f t="shared" si="402"/>
        <v>48</v>
      </c>
      <c r="V1677" s="5" t="s">
        <v>35</v>
      </c>
      <c r="W1677" s="5" t="s">
        <v>34</v>
      </c>
      <c r="X1677" s="4">
        <v>427</v>
      </c>
      <c r="Y1677" s="18">
        <v>9.3295499000000004E-2</v>
      </c>
      <c r="Z1677" s="5" t="s">
        <v>31</v>
      </c>
      <c r="AA1677" s="3">
        <v>34</v>
      </c>
      <c r="AB1677" s="4">
        <v>2896</v>
      </c>
      <c r="AC1677" s="4">
        <v>6014.5</v>
      </c>
      <c r="AD1677" s="4" t="str">
        <f t="shared" si="403"/>
        <v>Medium Income</v>
      </c>
      <c r="AE1677" s="4">
        <v>53451</v>
      </c>
      <c r="AF1677" s="18">
        <v>0.228876</v>
      </c>
      <c r="AG1677" s="3">
        <v>0</v>
      </c>
      <c r="AH1677" s="3">
        <v>56</v>
      </c>
      <c r="AI1677" s="2" t="str">
        <f t="shared" si="404"/>
        <v>High Risk</v>
      </c>
    </row>
    <row r="1678" spans="1:35" x14ac:dyDescent="0.25">
      <c r="A1678" s="6">
        <v>44777</v>
      </c>
      <c r="B1678" s="3">
        <v>54</v>
      </c>
      <c r="C1678" s="3" t="str">
        <f t="shared" si="390"/>
        <v>Senior</v>
      </c>
      <c r="D1678" s="4">
        <v>71598</v>
      </c>
      <c r="E1678" s="4">
        <f t="shared" si="391"/>
        <v>71598</v>
      </c>
      <c r="F1678" s="3">
        <v>612</v>
      </c>
      <c r="G1678" s="3">
        <f t="shared" si="392"/>
        <v>612</v>
      </c>
      <c r="H1678" s="3" t="str">
        <f t="shared" si="393"/>
        <v>Good</v>
      </c>
      <c r="I1678" s="5" t="s">
        <v>20</v>
      </c>
      <c r="J1678" s="2" t="str">
        <f t="shared" si="394"/>
        <v>Employed</v>
      </c>
      <c r="K1678" s="2" t="str">
        <f t="shared" si="395"/>
        <v>Employed</v>
      </c>
      <c r="L1678" s="2" t="str">
        <f t="shared" si="396"/>
        <v>Employed</v>
      </c>
      <c r="M1678" s="5" t="s">
        <v>25</v>
      </c>
      <c r="N1678" s="2" t="str">
        <f t="shared" si="397"/>
        <v>Associate</v>
      </c>
      <c r="O1678" s="2" t="str">
        <f t="shared" si="398"/>
        <v>Associate</v>
      </c>
      <c r="P1678" s="4">
        <v>32884</v>
      </c>
      <c r="Q1678" s="4">
        <f t="shared" si="399"/>
        <v>32884</v>
      </c>
      <c r="R1678" s="18">
        <f t="shared" si="400"/>
        <v>0.45928657225062153</v>
      </c>
      <c r="S1678" s="18" t="str">
        <f t="shared" si="401"/>
        <v>Conservative Borrower</v>
      </c>
      <c r="T1678" s="3">
        <v>48</v>
      </c>
      <c r="U1678" s="3">
        <f t="shared" si="402"/>
        <v>48</v>
      </c>
      <c r="V1678" s="5" t="s">
        <v>35</v>
      </c>
      <c r="W1678" s="5" t="s">
        <v>23</v>
      </c>
      <c r="X1678" s="4">
        <v>571</v>
      </c>
      <c r="Y1678" s="18">
        <v>4.3121291999999999E-2</v>
      </c>
      <c r="Z1678" s="5" t="s">
        <v>38</v>
      </c>
      <c r="AA1678" s="3">
        <v>18</v>
      </c>
      <c r="AB1678" s="4">
        <v>3010</v>
      </c>
      <c r="AC1678" s="4">
        <v>5966.5</v>
      </c>
      <c r="AD1678" s="4" t="str">
        <f t="shared" si="403"/>
        <v>Medium Income</v>
      </c>
      <c r="AE1678" s="4">
        <v>200511</v>
      </c>
      <c r="AF1678" s="18">
        <v>0.21968548600000001</v>
      </c>
      <c r="AG1678" s="3">
        <v>1</v>
      </c>
      <c r="AH1678" s="3">
        <v>36</v>
      </c>
      <c r="AI1678" s="2" t="str">
        <f t="shared" si="404"/>
        <v>Low Risk</v>
      </c>
    </row>
    <row r="1679" spans="1:35" x14ac:dyDescent="0.25">
      <c r="A1679" s="6">
        <v>44778</v>
      </c>
      <c r="B1679" s="3">
        <v>58</v>
      </c>
      <c r="C1679" s="3" t="str">
        <f t="shared" si="390"/>
        <v>Senior</v>
      </c>
      <c r="D1679" s="4">
        <v>38673</v>
      </c>
      <c r="E1679" s="4">
        <f t="shared" si="391"/>
        <v>38673</v>
      </c>
      <c r="F1679" s="3">
        <v>628</v>
      </c>
      <c r="G1679" s="3">
        <f t="shared" si="392"/>
        <v>628</v>
      </c>
      <c r="H1679" s="3" t="str">
        <f t="shared" si="393"/>
        <v>Good</v>
      </c>
      <c r="I1679" s="5" t="s">
        <v>20</v>
      </c>
      <c r="J1679" s="2" t="str">
        <f t="shared" si="394"/>
        <v>Employed</v>
      </c>
      <c r="K1679" s="2" t="str">
        <f t="shared" si="395"/>
        <v>Employed</v>
      </c>
      <c r="L1679" s="2" t="str">
        <f t="shared" si="396"/>
        <v>Employed</v>
      </c>
      <c r="M1679" s="5" t="s">
        <v>41</v>
      </c>
      <c r="N1679" s="2" t="str">
        <f t="shared" si="397"/>
        <v>Doctorate</v>
      </c>
      <c r="O1679" s="2" t="str">
        <f t="shared" si="398"/>
        <v>Doctorate</v>
      </c>
      <c r="P1679" s="4">
        <v>40083</v>
      </c>
      <c r="Q1679" s="4">
        <f t="shared" si="399"/>
        <v>40083</v>
      </c>
      <c r="R1679" s="18">
        <f t="shared" si="400"/>
        <v>1.0364595454192849</v>
      </c>
      <c r="S1679" s="18" t="str">
        <f t="shared" si="401"/>
        <v>Aggressive Borrower</v>
      </c>
      <c r="T1679" s="3">
        <v>60</v>
      </c>
      <c r="U1679" s="3">
        <f t="shared" si="402"/>
        <v>60</v>
      </c>
      <c r="V1679" s="5" t="s">
        <v>22</v>
      </c>
      <c r="W1679" s="5" t="s">
        <v>30</v>
      </c>
      <c r="X1679" s="4">
        <v>223</v>
      </c>
      <c r="Y1679" s="18">
        <v>0.32768867000000002</v>
      </c>
      <c r="Z1679" s="5" t="s">
        <v>28</v>
      </c>
      <c r="AA1679" s="3">
        <v>19</v>
      </c>
      <c r="AB1679" s="4">
        <v>5257</v>
      </c>
      <c r="AC1679" s="4">
        <v>3222.75</v>
      </c>
      <c r="AD1679" s="4" t="str">
        <f t="shared" si="403"/>
        <v>Low Income</v>
      </c>
      <c r="AE1679" s="4">
        <v>4118</v>
      </c>
      <c r="AF1679" s="18">
        <v>0.23568117199999999</v>
      </c>
      <c r="AG1679" s="3">
        <v>0</v>
      </c>
      <c r="AH1679" s="3">
        <v>51</v>
      </c>
      <c r="AI1679" s="2" t="str">
        <f t="shared" si="404"/>
        <v>Medium Risk</v>
      </c>
    </row>
    <row r="1680" spans="1:35" x14ac:dyDescent="0.25">
      <c r="A1680" s="6">
        <v>44779</v>
      </c>
      <c r="B1680" s="3">
        <v>51</v>
      </c>
      <c r="C1680" s="3" t="str">
        <f t="shared" si="390"/>
        <v>Senior</v>
      </c>
      <c r="D1680" s="4">
        <v>25583</v>
      </c>
      <c r="E1680" s="4">
        <f t="shared" si="391"/>
        <v>25583</v>
      </c>
      <c r="F1680" s="3">
        <v>612</v>
      </c>
      <c r="G1680" s="3">
        <f t="shared" si="392"/>
        <v>612</v>
      </c>
      <c r="H1680" s="3" t="str">
        <f t="shared" si="393"/>
        <v>Good</v>
      </c>
      <c r="I1680" s="5" t="s">
        <v>20</v>
      </c>
      <c r="J1680" s="2" t="str">
        <f t="shared" si="394"/>
        <v>Employed</v>
      </c>
      <c r="K1680" s="2" t="str">
        <f t="shared" si="395"/>
        <v>Employed</v>
      </c>
      <c r="L1680" s="2" t="str">
        <f t="shared" si="396"/>
        <v>Employed</v>
      </c>
      <c r="M1680" s="5" t="s">
        <v>32</v>
      </c>
      <c r="N1680" s="2" t="str">
        <f t="shared" si="397"/>
        <v>High School</v>
      </c>
      <c r="O1680" s="2" t="str">
        <f t="shared" si="398"/>
        <v>High School</v>
      </c>
      <c r="P1680" s="4">
        <v>19495</v>
      </c>
      <c r="Q1680" s="4">
        <f t="shared" si="399"/>
        <v>19495</v>
      </c>
      <c r="R1680" s="18">
        <f t="shared" si="400"/>
        <v>0.76202947269671262</v>
      </c>
      <c r="S1680" s="18" t="str">
        <f t="shared" si="401"/>
        <v>Moderate Borrower</v>
      </c>
      <c r="T1680" s="3">
        <v>120</v>
      </c>
      <c r="U1680" s="3">
        <f t="shared" si="402"/>
        <v>120</v>
      </c>
      <c r="V1680" s="5" t="s">
        <v>22</v>
      </c>
      <c r="W1680" s="5" t="s">
        <v>30</v>
      </c>
      <c r="X1680" s="4">
        <v>328</v>
      </c>
      <c r="Y1680" s="18">
        <v>0.26712408500000001</v>
      </c>
      <c r="Z1680" s="5" t="s">
        <v>38</v>
      </c>
      <c r="AA1680" s="3">
        <v>30</v>
      </c>
      <c r="AB1680" s="4">
        <v>6526</v>
      </c>
      <c r="AC1680" s="4">
        <v>2131.916667</v>
      </c>
      <c r="AD1680" s="4" t="str">
        <f t="shared" si="403"/>
        <v>Low Income</v>
      </c>
      <c r="AE1680" s="4">
        <v>28137</v>
      </c>
      <c r="AF1680" s="18">
        <v>0.23775126899999999</v>
      </c>
      <c r="AG1680" s="3">
        <v>0</v>
      </c>
      <c r="AH1680" s="3">
        <v>63</v>
      </c>
      <c r="AI1680" s="2" t="str">
        <f t="shared" si="404"/>
        <v>High Risk</v>
      </c>
    </row>
    <row r="1681" spans="1:35" x14ac:dyDescent="0.25">
      <c r="A1681" s="6">
        <v>44780</v>
      </c>
      <c r="B1681" s="3">
        <v>34</v>
      </c>
      <c r="C1681" s="3" t="str">
        <f t="shared" si="390"/>
        <v>Mid</v>
      </c>
      <c r="D1681" s="4">
        <v>64006</v>
      </c>
      <c r="E1681" s="4">
        <f t="shared" si="391"/>
        <v>64006</v>
      </c>
      <c r="F1681" s="3">
        <v>509</v>
      </c>
      <c r="G1681" s="3">
        <f t="shared" si="392"/>
        <v>509</v>
      </c>
      <c r="H1681" s="3" t="str">
        <f t="shared" si="393"/>
        <v>Fair</v>
      </c>
      <c r="I1681" s="5" t="s">
        <v>20</v>
      </c>
      <c r="J1681" s="2" t="str">
        <f t="shared" si="394"/>
        <v>Employed</v>
      </c>
      <c r="K1681" s="2" t="str">
        <f t="shared" si="395"/>
        <v>Employed</v>
      </c>
      <c r="L1681" s="2" t="str">
        <f t="shared" si="396"/>
        <v>Employed</v>
      </c>
      <c r="M1681" s="5" t="s">
        <v>32</v>
      </c>
      <c r="N1681" s="2" t="str">
        <f t="shared" si="397"/>
        <v>High School</v>
      </c>
      <c r="O1681" s="2" t="str">
        <f t="shared" si="398"/>
        <v>High School</v>
      </c>
      <c r="P1681" s="4">
        <v>34627</v>
      </c>
      <c r="Q1681" s="4">
        <f t="shared" si="399"/>
        <v>34627</v>
      </c>
      <c r="R1681" s="18">
        <f t="shared" si="400"/>
        <v>0.54099615661031775</v>
      </c>
      <c r="S1681" s="18" t="str">
        <f t="shared" si="401"/>
        <v>Moderate Borrower</v>
      </c>
      <c r="T1681" s="3">
        <v>60</v>
      </c>
      <c r="U1681" s="3">
        <f t="shared" si="402"/>
        <v>60</v>
      </c>
      <c r="V1681" s="5" t="s">
        <v>22</v>
      </c>
      <c r="W1681" s="5" t="s">
        <v>27</v>
      </c>
      <c r="X1681" s="4">
        <v>596</v>
      </c>
      <c r="Y1681" s="18">
        <v>0.20090909300000001</v>
      </c>
      <c r="Z1681" s="5" t="s">
        <v>28</v>
      </c>
      <c r="AA1681" s="3">
        <v>22</v>
      </c>
      <c r="AB1681" s="4">
        <v>3979</v>
      </c>
      <c r="AC1681" s="4">
        <v>5333.8333329999996</v>
      </c>
      <c r="AD1681" s="4" t="str">
        <f t="shared" si="403"/>
        <v>Medium Income</v>
      </c>
      <c r="AE1681" s="4">
        <v>5416</v>
      </c>
      <c r="AF1681" s="18">
        <v>0.27477525899999999</v>
      </c>
      <c r="AG1681" s="3">
        <v>0</v>
      </c>
      <c r="AH1681" s="3">
        <v>52</v>
      </c>
      <c r="AI1681" s="2" t="str">
        <f t="shared" si="404"/>
        <v>Medium Risk</v>
      </c>
    </row>
    <row r="1682" spans="1:35" x14ac:dyDescent="0.25">
      <c r="A1682" s="6">
        <v>44781</v>
      </c>
      <c r="B1682" s="3">
        <v>44</v>
      </c>
      <c r="C1682" s="3" t="str">
        <f t="shared" si="390"/>
        <v>Senior</v>
      </c>
      <c r="D1682" s="4">
        <v>42246</v>
      </c>
      <c r="E1682" s="4">
        <f t="shared" si="391"/>
        <v>42246</v>
      </c>
      <c r="F1682" s="3">
        <v>621</v>
      </c>
      <c r="G1682" s="3">
        <f t="shared" si="392"/>
        <v>621</v>
      </c>
      <c r="H1682" s="3" t="str">
        <f t="shared" si="393"/>
        <v>Good</v>
      </c>
      <c r="I1682" s="5" t="s">
        <v>52</v>
      </c>
      <c r="J1682" s="2" t="str">
        <f t="shared" si="394"/>
        <v>EMPLOYED</v>
      </c>
      <c r="K1682" s="2" t="str">
        <f t="shared" si="395"/>
        <v>Employed</v>
      </c>
      <c r="L1682" s="2" t="str">
        <f t="shared" si="396"/>
        <v>Employed</v>
      </c>
      <c r="M1682" s="5" t="s">
        <v>29</v>
      </c>
      <c r="N1682" s="2" t="str">
        <f t="shared" si="397"/>
        <v>Bachelor</v>
      </c>
      <c r="O1682" s="2" t="str">
        <f t="shared" si="398"/>
        <v>Bachelor</v>
      </c>
      <c r="P1682" s="4">
        <v>28663</v>
      </c>
      <c r="Q1682" s="4">
        <f t="shared" si="399"/>
        <v>28663</v>
      </c>
      <c r="R1682" s="18">
        <f t="shared" si="400"/>
        <v>0.67847843582824408</v>
      </c>
      <c r="S1682" s="18" t="str">
        <f t="shared" si="401"/>
        <v>Moderate Borrower</v>
      </c>
      <c r="T1682" s="3">
        <v>48</v>
      </c>
      <c r="U1682" s="3">
        <f t="shared" si="402"/>
        <v>48</v>
      </c>
      <c r="V1682" s="5" t="s">
        <v>26</v>
      </c>
      <c r="W1682" s="5" t="s">
        <v>27</v>
      </c>
      <c r="X1682" s="4">
        <v>309</v>
      </c>
      <c r="Y1682" s="18">
        <v>0.603308917</v>
      </c>
      <c r="Z1682" s="5" t="s">
        <v>28</v>
      </c>
      <c r="AA1682" s="3">
        <v>23</v>
      </c>
      <c r="AB1682" s="4">
        <v>5983</v>
      </c>
      <c r="AC1682" s="4">
        <v>3520.5</v>
      </c>
      <c r="AD1682" s="4" t="str">
        <f t="shared" si="403"/>
        <v>Low Income</v>
      </c>
      <c r="AE1682" s="4">
        <v>1994</v>
      </c>
      <c r="AF1682" s="18">
        <v>0.222532859</v>
      </c>
      <c r="AG1682" s="3">
        <v>0</v>
      </c>
      <c r="AH1682" s="3">
        <v>63</v>
      </c>
      <c r="AI1682" s="2" t="str">
        <f t="shared" si="404"/>
        <v>High Risk</v>
      </c>
    </row>
    <row r="1683" spans="1:35" x14ac:dyDescent="0.25">
      <c r="A1683" s="6">
        <v>44782</v>
      </c>
      <c r="B1683" s="3">
        <v>39</v>
      </c>
      <c r="C1683" s="3" t="str">
        <f t="shared" si="390"/>
        <v>Mid</v>
      </c>
      <c r="D1683" s="4">
        <v>15177</v>
      </c>
      <c r="E1683" s="4">
        <f t="shared" si="391"/>
        <v>15177</v>
      </c>
      <c r="F1683" s="3">
        <v>630</v>
      </c>
      <c r="G1683" s="3">
        <f t="shared" si="392"/>
        <v>630</v>
      </c>
      <c r="H1683" s="3" t="str">
        <f t="shared" si="393"/>
        <v>Good</v>
      </c>
      <c r="I1683" s="5" t="s">
        <v>20</v>
      </c>
      <c r="J1683" s="2" t="str">
        <f t="shared" si="394"/>
        <v>Employed</v>
      </c>
      <c r="K1683" s="2" t="str">
        <f t="shared" si="395"/>
        <v>Employed</v>
      </c>
      <c r="L1683" s="2" t="str">
        <f t="shared" si="396"/>
        <v>Employed</v>
      </c>
      <c r="M1683" s="5" t="s">
        <v>32</v>
      </c>
      <c r="N1683" s="2" t="str">
        <f t="shared" si="397"/>
        <v>High School</v>
      </c>
      <c r="O1683" s="2" t="str">
        <f t="shared" si="398"/>
        <v>High School</v>
      </c>
      <c r="P1683" s="4">
        <v>35994</v>
      </c>
      <c r="Q1683" s="4">
        <f t="shared" si="399"/>
        <v>35994</v>
      </c>
      <c r="R1683" s="18">
        <f t="shared" si="400"/>
        <v>2.3716149436647558</v>
      </c>
      <c r="S1683" s="18" t="str">
        <f t="shared" si="401"/>
        <v>Aggressive Borrower</v>
      </c>
      <c r="T1683" s="3">
        <v>72</v>
      </c>
      <c r="U1683" s="3">
        <f t="shared" si="402"/>
        <v>72</v>
      </c>
      <c r="V1683" s="5" t="s">
        <v>22</v>
      </c>
      <c r="W1683" s="5" t="s">
        <v>27</v>
      </c>
      <c r="X1683" s="4">
        <v>488</v>
      </c>
      <c r="Y1683" s="18">
        <v>9.9920798000000005E-2</v>
      </c>
      <c r="Z1683" s="5" t="s">
        <v>24</v>
      </c>
      <c r="AA1683" s="3">
        <v>24</v>
      </c>
      <c r="AB1683" s="4">
        <v>2128</v>
      </c>
      <c r="AC1683" s="4">
        <v>1264.75</v>
      </c>
      <c r="AD1683" s="4" t="str">
        <f t="shared" si="403"/>
        <v>Low Income</v>
      </c>
      <c r="AE1683" s="4">
        <v>8743</v>
      </c>
      <c r="AF1683" s="18">
        <v>0.227776647</v>
      </c>
      <c r="AG1683" s="3">
        <v>0</v>
      </c>
      <c r="AH1683" s="3">
        <v>49</v>
      </c>
      <c r="AI1683" s="2" t="str">
        <f t="shared" si="404"/>
        <v>Medium Risk</v>
      </c>
    </row>
    <row r="1684" spans="1:35" x14ac:dyDescent="0.25">
      <c r="A1684" s="6">
        <v>44783</v>
      </c>
      <c r="B1684" s="3">
        <v>29</v>
      </c>
      <c r="C1684" s="3" t="str">
        <f t="shared" si="390"/>
        <v>Mid</v>
      </c>
      <c r="D1684" s="4">
        <v>15224</v>
      </c>
      <c r="E1684" s="4">
        <f t="shared" si="391"/>
        <v>15224</v>
      </c>
      <c r="F1684" s="3">
        <v>541</v>
      </c>
      <c r="G1684" s="3">
        <f t="shared" si="392"/>
        <v>541</v>
      </c>
      <c r="H1684" s="3" t="str">
        <f t="shared" si="393"/>
        <v>Fair</v>
      </c>
      <c r="I1684" s="5" t="s">
        <v>20</v>
      </c>
      <c r="J1684" s="2" t="str">
        <f t="shared" si="394"/>
        <v>Employed</v>
      </c>
      <c r="K1684" s="2" t="str">
        <f t="shared" si="395"/>
        <v>Employed</v>
      </c>
      <c r="L1684" s="2" t="str">
        <f t="shared" si="396"/>
        <v>Employed</v>
      </c>
      <c r="M1684" s="5" t="s">
        <v>25</v>
      </c>
      <c r="N1684" s="2" t="str">
        <f t="shared" si="397"/>
        <v>Associate</v>
      </c>
      <c r="O1684" s="2" t="str">
        <f t="shared" si="398"/>
        <v>Associate</v>
      </c>
      <c r="P1684" s="4">
        <v>22655</v>
      </c>
      <c r="Q1684" s="4">
        <f t="shared" si="399"/>
        <v>22655</v>
      </c>
      <c r="R1684" s="18">
        <f t="shared" si="400"/>
        <v>1.4881108775617446</v>
      </c>
      <c r="S1684" s="18" t="str">
        <f t="shared" si="401"/>
        <v>Aggressive Borrower</v>
      </c>
      <c r="T1684" s="3">
        <v>84</v>
      </c>
      <c r="U1684" s="3">
        <f t="shared" si="402"/>
        <v>84</v>
      </c>
      <c r="V1684" s="5" t="s">
        <v>22</v>
      </c>
      <c r="W1684" s="5" t="s">
        <v>27</v>
      </c>
      <c r="X1684" s="4">
        <v>102</v>
      </c>
      <c r="Y1684" s="18">
        <v>3.3322694999999999E-2</v>
      </c>
      <c r="Z1684" s="5" t="s">
        <v>34</v>
      </c>
      <c r="AA1684" s="3">
        <v>20</v>
      </c>
      <c r="AB1684" s="4">
        <v>9015</v>
      </c>
      <c r="AC1684" s="4">
        <v>1268.666667</v>
      </c>
      <c r="AD1684" s="4" t="str">
        <f t="shared" si="403"/>
        <v>Low Income</v>
      </c>
      <c r="AE1684" s="4">
        <v>49105</v>
      </c>
      <c r="AF1684" s="18">
        <v>0.27437836599999998</v>
      </c>
      <c r="AG1684" s="3">
        <v>0</v>
      </c>
      <c r="AH1684" s="3">
        <v>52</v>
      </c>
      <c r="AI1684" s="2" t="str">
        <f t="shared" si="404"/>
        <v>Medium Risk</v>
      </c>
    </row>
    <row r="1685" spans="1:35" x14ac:dyDescent="0.25">
      <c r="A1685" s="6">
        <v>44784</v>
      </c>
      <c r="B1685" s="3">
        <v>43</v>
      </c>
      <c r="C1685" s="3" t="str">
        <f t="shared" si="390"/>
        <v>Senior</v>
      </c>
      <c r="D1685" s="4">
        <v>24616</v>
      </c>
      <c r="E1685" s="4">
        <f t="shared" si="391"/>
        <v>24616</v>
      </c>
      <c r="F1685" s="3">
        <v>629</v>
      </c>
      <c r="G1685" s="3">
        <f t="shared" si="392"/>
        <v>629</v>
      </c>
      <c r="H1685" s="3" t="str">
        <f t="shared" si="393"/>
        <v>Good</v>
      </c>
      <c r="I1685" s="5" t="s">
        <v>20</v>
      </c>
      <c r="J1685" s="2" t="str">
        <f t="shared" si="394"/>
        <v>Employed</v>
      </c>
      <c r="K1685" s="2" t="str">
        <f t="shared" si="395"/>
        <v>Employed</v>
      </c>
      <c r="L1685" s="2" t="str">
        <f t="shared" si="396"/>
        <v>Employed</v>
      </c>
      <c r="M1685" s="5" t="s">
        <v>32</v>
      </c>
      <c r="N1685" s="2" t="str">
        <f t="shared" si="397"/>
        <v>High School</v>
      </c>
      <c r="O1685" s="2" t="str">
        <f t="shared" si="398"/>
        <v>High School</v>
      </c>
      <c r="P1685" s="4">
        <v>8259</v>
      </c>
      <c r="Q1685" s="4">
        <f t="shared" si="399"/>
        <v>8259</v>
      </c>
      <c r="R1685" s="18">
        <f t="shared" si="400"/>
        <v>0.33551348716282092</v>
      </c>
      <c r="S1685" s="18" t="str">
        <f t="shared" si="401"/>
        <v>Conservative Borrower</v>
      </c>
      <c r="T1685" s="3">
        <v>48</v>
      </c>
      <c r="U1685" s="3">
        <f t="shared" si="402"/>
        <v>48</v>
      </c>
      <c r="V1685" s="5" t="s">
        <v>35</v>
      </c>
      <c r="W1685" s="5" t="s">
        <v>27</v>
      </c>
      <c r="X1685" s="4">
        <v>301</v>
      </c>
      <c r="Y1685" s="18">
        <v>0.39693679900000001</v>
      </c>
      <c r="Z1685" s="5" t="s">
        <v>38</v>
      </c>
      <c r="AA1685" s="3">
        <v>26</v>
      </c>
      <c r="AB1685" s="4">
        <v>20287</v>
      </c>
      <c r="AC1685" s="4">
        <v>2051.333333</v>
      </c>
      <c r="AD1685" s="4" t="str">
        <f t="shared" si="403"/>
        <v>Low Income</v>
      </c>
      <c r="AE1685" s="4">
        <v>13843</v>
      </c>
      <c r="AF1685" s="18">
        <v>0.21161877300000001</v>
      </c>
      <c r="AG1685" s="3">
        <v>0</v>
      </c>
      <c r="AH1685" s="3">
        <v>53</v>
      </c>
      <c r="AI1685" s="2" t="str">
        <f t="shared" si="404"/>
        <v>Medium Risk</v>
      </c>
    </row>
    <row r="1686" spans="1:35" x14ac:dyDescent="0.25">
      <c r="A1686" s="6">
        <v>44785</v>
      </c>
      <c r="B1686" s="3">
        <v>25</v>
      </c>
      <c r="C1686" s="3" t="str">
        <f t="shared" si="390"/>
        <v>Mid</v>
      </c>
      <c r="D1686" s="4">
        <v>90282</v>
      </c>
      <c r="E1686" s="4">
        <f t="shared" si="391"/>
        <v>90282</v>
      </c>
      <c r="F1686" s="3">
        <v>612</v>
      </c>
      <c r="G1686" s="3">
        <f t="shared" si="392"/>
        <v>612</v>
      </c>
      <c r="H1686" s="3" t="str">
        <f t="shared" si="393"/>
        <v>Good</v>
      </c>
      <c r="I1686" s="5" t="s">
        <v>20</v>
      </c>
      <c r="J1686" s="2" t="str">
        <f t="shared" si="394"/>
        <v>Employed</v>
      </c>
      <c r="K1686" s="2" t="str">
        <f t="shared" si="395"/>
        <v>Employed</v>
      </c>
      <c r="L1686" s="2" t="str">
        <f t="shared" si="396"/>
        <v>Employed</v>
      </c>
      <c r="M1686" s="5" t="s">
        <v>21</v>
      </c>
      <c r="N1686" s="2" t="str">
        <f t="shared" si="397"/>
        <v>Master</v>
      </c>
      <c r="O1686" s="2" t="str">
        <f t="shared" si="398"/>
        <v>Master</v>
      </c>
      <c r="P1686" s="4">
        <v>14256</v>
      </c>
      <c r="Q1686" s="4">
        <f t="shared" si="399"/>
        <v>14256</v>
      </c>
      <c r="R1686" s="18">
        <f t="shared" si="400"/>
        <v>0.15790523027846082</v>
      </c>
      <c r="S1686" s="18" t="str">
        <f t="shared" si="401"/>
        <v>Conservative Borrower</v>
      </c>
      <c r="T1686" s="3">
        <v>84</v>
      </c>
      <c r="U1686" s="3">
        <f t="shared" si="402"/>
        <v>84</v>
      </c>
      <c r="V1686" s="5" t="s">
        <v>26</v>
      </c>
      <c r="W1686" s="5" t="s">
        <v>27</v>
      </c>
      <c r="X1686" s="4">
        <v>384</v>
      </c>
      <c r="Y1686" s="18">
        <v>0.34387234700000002</v>
      </c>
      <c r="Z1686" s="5" t="s">
        <v>38</v>
      </c>
      <c r="AA1686" s="3">
        <v>31</v>
      </c>
      <c r="AB1686" s="4">
        <v>9207</v>
      </c>
      <c r="AC1686" s="4">
        <v>7523.5</v>
      </c>
      <c r="AD1686" s="4" t="str">
        <f t="shared" si="403"/>
        <v>Medium Income</v>
      </c>
      <c r="AE1686" s="4">
        <v>9343</v>
      </c>
      <c r="AF1686" s="18">
        <v>0.216520078</v>
      </c>
      <c r="AG1686" s="3">
        <v>1</v>
      </c>
      <c r="AH1686" s="3">
        <v>43.2</v>
      </c>
      <c r="AI1686" s="2" t="str">
        <f t="shared" si="404"/>
        <v>Medium Risk</v>
      </c>
    </row>
    <row r="1687" spans="1:35" x14ac:dyDescent="0.25">
      <c r="A1687" s="6">
        <v>44786</v>
      </c>
      <c r="B1687" s="3">
        <v>54</v>
      </c>
      <c r="C1687" s="3" t="str">
        <f t="shared" si="390"/>
        <v>Senior</v>
      </c>
      <c r="D1687" s="4">
        <v>53131</v>
      </c>
      <c r="E1687" s="4">
        <f t="shared" si="391"/>
        <v>53131</v>
      </c>
      <c r="F1687" s="3">
        <v>607</v>
      </c>
      <c r="G1687" s="3">
        <f t="shared" si="392"/>
        <v>607</v>
      </c>
      <c r="H1687" s="3" t="str">
        <f t="shared" si="393"/>
        <v>Good</v>
      </c>
      <c r="I1687" s="5" t="s">
        <v>20</v>
      </c>
      <c r="J1687" s="2" t="str">
        <f t="shared" si="394"/>
        <v>Employed</v>
      </c>
      <c r="K1687" s="2" t="str">
        <f t="shared" si="395"/>
        <v>Employed</v>
      </c>
      <c r="L1687" s="2" t="str">
        <f t="shared" si="396"/>
        <v>Employed</v>
      </c>
      <c r="M1687" s="5" t="s">
        <v>25</v>
      </c>
      <c r="N1687" s="2" t="str">
        <f t="shared" si="397"/>
        <v>Associate</v>
      </c>
      <c r="O1687" s="2" t="str">
        <f t="shared" si="398"/>
        <v>Associate</v>
      </c>
      <c r="P1687" s="4">
        <v>13500</v>
      </c>
      <c r="Q1687" s="4">
        <f t="shared" si="399"/>
        <v>13500</v>
      </c>
      <c r="R1687" s="18">
        <f t="shared" si="400"/>
        <v>0.25408894995388759</v>
      </c>
      <c r="S1687" s="18" t="str">
        <f t="shared" si="401"/>
        <v>Conservative Borrower</v>
      </c>
      <c r="T1687" s="3">
        <v>48</v>
      </c>
      <c r="U1687" s="3">
        <f t="shared" si="402"/>
        <v>48</v>
      </c>
      <c r="V1687" s="5" t="s">
        <v>26</v>
      </c>
      <c r="W1687" s="5" t="s">
        <v>27</v>
      </c>
      <c r="X1687" s="4">
        <v>160</v>
      </c>
      <c r="Y1687" s="18">
        <v>0.32288276199999999</v>
      </c>
      <c r="Z1687" s="5" t="s">
        <v>28</v>
      </c>
      <c r="AA1687" s="3">
        <v>28</v>
      </c>
      <c r="AB1687" s="4">
        <v>7382</v>
      </c>
      <c r="AC1687" s="4">
        <v>4427.5833329999996</v>
      </c>
      <c r="AD1687" s="4" t="str">
        <f t="shared" si="403"/>
        <v>Low Income</v>
      </c>
      <c r="AE1687" s="4">
        <v>4176</v>
      </c>
      <c r="AF1687" s="18">
        <v>0.19544539699999999</v>
      </c>
      <c r="AG1687" s="3">
        <v>1</v>
      </c>
      <c r="AH1687" s="3">
        <v>40.799999999999997</v>
      </c>
      <c r="AI1687" s="2" t="str">
        <f t="shared" si="404"/>
        <v>Medium Risk</v>
      </c>
    </row>
    <row r="1688" spans="1:35" x14ac:dyDescent="0.25">
      <c r="A1688" s="6">
        <v>44787</v>
      </c>
      <c r="B1688" s="3">
        <v>34</v>
      </c>
      <c r="C1688" s="3" t="str">
        <f t="shared" si="390"/>
        <v>Mid</v>
      </c>
      <c r="D1688" s="4">
        <v>52518</v>
      </c>
      <c r="E1688" s="4">
        <f t="shared" si="391"/>
        <v>52518</v>
      </c>
      <c r="F1688" s="3">
        <v>591</v>
      </c>
      <c r="G1688" s="3">
        <f t="shared" si="392"/>
        <v>591</v>
      </c>
      <c r="H1688" s="3" t="str">
        <f t="shared" si="393"/>
        <v>Good</v>
      </c>
      <c r="I1688" s="5" t="s">
        <v>20</v>
      </c>
      <c r="J1688" s="2" t="str">
        <f t="shared" si="394"/>
        <v>Employed</v>
      </c>
      <c r="K1688" s="2" t="str">
        <f t="shared" si="395"/>
        <v>Employed</v>
      </c>
      <c r="L1688" s="2" t="str">
        <f t="shared" si="396"/>
        <v>Employed</v>
      </c>
      <c r="M1688" s="5" t="s">
        <v>29</v>
      </c>
      <c r="N1688" s="2" t="str">
        <f t="shared" si="397"/>
        <v>Bachelor</v>
      </c>
      <c r="O1688" s="2" t="str">
        <f t="shared" si="398"/>
        <v>Bachelor</v>
      </c>
      <c r="P1688" s="4">
        <v>15701</v>
      </c>
      <c r="Q1688" s="4">
        <f t="shared" si="399"/>
        <v>15701</v>
      </c>
      <c r="R1688" s="18">
        <f t="shared" si="400"/>
        <v>0.29896416466735215</v>
      </c>
      <c r="S1688" s="18" t="str">
        <f t="shared" si="401"/>
        <v>Conservative Borrower</v>
      </c>
      <c r="T1688" s="3">
        <v>96</v>
      </c>
      <c r="U1688" s="3">
        <f t="shared" si="402"/>
        <v>96</v>
      </c>
      <c r="V1688" s="5" t="s">
        <v>26</v>
      </c>
      <c r="W1688" s="5" t="s">
        <v>27</v>
      </c>
      <c r="X1688" s="4">
        <v>798</v>
      </c>
      <c r="Y1688" s="18">
        <v>0.45450892300000001</v>
      </c>
      <c r="Z1688" s="5" t="s">
        <v>24</v>
      </c>
      <c r="AA1688" s="3">
        <v>25</v>
      </c>
      <c r="AB1688" s="4">
        <v>10856</v>
      </c>
      <c r="AC1688" s="4">
        <v>4376.5</v>
      </c>
      <c r="AD1688" s="4" t="str">
        <f t="shared" si="403"/>
        <v>Low Income</v>
      </c>
      <c r="AE1688" s="4">
        <v>8274</v>
      </c>
      <c r="AF1688" s="18">
        <v>0.28696635399999998</v>
      </c>
      <c r="AG1688" s="3">
        <v>0</v>
      </c>
      <c r="AH1688" s="3">
        <v>55</v>
      </c>
      <c r="AI1688" s="2" t="str">
        <f t="shared" si="404"/>
        <v>High Risk</v>
      </c>
    </row>
    <row r="1689" spans="1:35" x14ac:dyDescent="0.25">
      <c r="A1689" s="6">
        <v>44788</v>
      </c>
      <c r="B1689" s="3">
        <v>42</v>
      </c>
      <c r="C1689" s="3" t="str">
        <f t="shared" si="390"/>
        <v>Senior</v>
      </c>
      <c r="D1689" s="4">
        <v>66600</v>
      </c>
      <c r="E1689" s="4">
        <f t="shared" si="391"/>
        <v>66600</v>
      </c>
      <c r="F1689" s="3">
        <v>617</v>
      </c>
      <c r="G1689" s="3">
        <f t="shared" si="392"/>
        <v>617</v>
      </c>
      <c r="H1689" s="3" t="str">
        <f t="shared" si="393"/>
        <v>Good</v>
      </c>
      <c r="I1689" s="5" t="s">
        <v>52</v>
      </c>
      <c r="J1689" s="2" t="str">
        <f t="shared" si="394"/>
        <v>EMPLOYED</v>
      </c>
      <c r="K1689" s="2" t="str">
        <f t="shared" si="395"/>
        <v>Employed</v>
      </c>
      <c r="L1689" s="2" t="str">
        <f t="shared" si="396"/>
        <v>Employed</v>
      </c>
      <c r="M1689" s="5" t="s">
        <v>21</v>
      </c>
      <c r="N1689" s="2" t="str">
        <f t="shared" si="397"/>
        <v>Master</v>
      </c>
      <c r="O1689" s="2" t="str">
        <f t="shared" si="398"/>
        <v>Master</v>
      </c>
      <c r="P1689" s="4">
        <v>13826</v>
      </c>
      <c r="Q1689" s="4">
        <f t="shared" si="399"/>
        <v>13826</v>
      </c>
      <c r="R1689" s="18">
        <f t="shared" si="400"/>
        <v>0.20759759759759761</v>
      </c>
      <c r="S1689" s="18" t="str">
        <f t="shared" si="401"/>
        <v>Conservative Borrower</v>
      </c>
      <c r="T1689" s="3">
        <v>60</v>
      </c>
      <c r="U1689" s="3">
        <f t="shared" si="402"/>
        <v>60</v>
      </c>
      <c r="V1689" s="5" t="s">
        <v>22</v>
      </c>
      <c r="W1689" s="5" t="s">
        <v>30</v>
      </c>
      <c r="X1689" s="4">
        <v>484</v>
      </c>
      <c r="Y1689" s="18">
        <v>0.49024956800000002</v>
      </c>
      <c r="Z1689" s="5" t="s">
        <v>38</v>
      </c>
      <c r="AA1689" s="3">
        <v>19</v>
      </c>
      <c r="AB1689" s="4">
        <v>3236</v>
      </c>
      <c r="AC1689" s="4">
        <v>3383.916667</v>
      </c>
      <c r="AD1689" s="4" t="str">
        <f t="shared" si="403"/>
        <v>Low Income</v>
      </c>
      <c r="AE1689" s="4">
        <v>10336</v>
      </c>
      <c r="AF1689" s="18">
        <v>0.18461807499999999</v>
      </c>
      <c r="AG1689" s="3">
        <v>0</v>
      </c>
      <c r="AH1689" s="3">
        <v>53</v>
      </c>
      <c r="AI1689" s="2" t="str">
        <f t="shared" si="404"/>
        <v>Medium Risk</v>
      </c>
    </row>
    <row r="1690" spans="1:35" x14ac:dyDescent="0.25">
      <c r="A1690" s="6">
        <v>44789</v>
      </c>
      <c r="B1690" s="3">
        <v>43</v>
      </c>
      <c r="C1690" s="3" t="str">
        <f t="shared" si="390"/>
        <v>Senior</v>
      </c>
      <c r="D1690" s="4">
        <v>29872</v>
      </c>
      <c r="E1690" s="4">
        <f t="shared" si="391"/>
        <v>29872</v>
      </c>
      <c r="F1690" s="3">
        <v>607</v>
      </c>
      <c r="G1690" s="3">
        <f t="shared" si="392"/>
        <v>607</v>
      </c>
      <c r="H1690" s="3" t="str">
        <f t="shared" si="393"/>
        <v>Good</v>
      </c>
      <c r="J1690" s="2" t="str">
        <f t="shared" si="394"/>
        <v/>
      </c>
      <c r="K1690" s="2" t="str">
        <f t="shared" si="395"/>
        <v/>
      </c>
      <c r="L1690" s="2" t="str">
        <f t="shared" si="396"/>
        <v>Employed</v>
      </c>
      <c r="M1690" s="5" t="s">
        <v>21</v>
      </c>
      <c r="N1690" s="2" t="str">
        <f t="shared" si="397"/>
        <v>Master</v>
      </c>
      <c r="O1690" s="2" t="str">
        <f t="shared" si="398"/>
        <v>Master</v>
      </c>
      <c r="P1690" s="4">
        <v>16719</v>
      </c>
      <c r="Q1690" s="4">
        <f t="shared" si="399"/>
        <v>16719</v>
      </c>
      <c r="R1690" s="18">
        <f t="shared" si="400"/>
        <v>0.55968800214247461</v>
      </c>
      <c r="S1690" s="18" t="str">
        <f t="shared" si="401"/>
        <v>Moderate Borrower</v>
      </c>
      <c r="T1690" s="3">
        <v>12</v>
      </c>
      <c r="U1690" s="3">
        <f t="shared" si="402"/>
        <v>12</v>
      </c>
      <c r="V1690" s="5" t="s">
        <v>22</v>
      </c>
      <c r="W1690" s="5" t="s">
        <v>34</v>
      </c>
      <c r="X1690" s="4">
        <v>826</v>
      </c>
      <c r="Y1690" s="18">
        <v>0.441791298</v>
      </c>
      <c r="Z1690" s="5" t="s">
        <v>38</v>
      </c>
      <c r="AA1690" s="3">
        <v>34</v>
      </c>
      <c r="AB1690" s="4">
        <v>294</v>
      </c>
      <c r="AC1690" s="4">
        <v>2489.333333</v>
      </c>
      <c r="AD1690" s="4" t="str">
        <f t="shared" si="403"/>
        <v>Low Income</v>
      </c>
      <c r="AE1690" s="4">
        <v>10868</v>
      </c>
      <c r="AF1690" s="18">
        <v>0.15005773</v>
      </c>
      <c r="AG1690" s="3">
        <v>0</v>
      </c>
      <c r="AH1690" s="3">
        <v>55</v>
      </c>
      <c r="AI1690" s="2" t="str">
        <f t="shared" si="404"/>
        <v>High Risk</v>
      </c>
    </row>
    <row r="1691" spans="1:35" x14ac:dyDescent="0.25">
      <c r="A1691" s="6">
        <v>44790</v>
      </c>
      <c r="B1691" s="3">
        <v>36</v>
      </c>
      <c r="C1691" s="3" t="str">
        <f t="shared" si="390"/>
        <v>Mid</v>
      </c>
      <c r="D1691" s="4">
        <v>80299</v>
      </c>
      <c r="E1691" s="4">
        <f t="shared" si="391"/>
        <v>80299</v>
      </c>
      <c r="F1691" s="3">
        <v>567</v>
      </c>
      <c r="G1691" s="3">
        <f t="shared" si="392"/>
        <v>567</v>
      </c>
      <c r="H1691" s="3" t="str">
        <f t="shared" si="393"/>
        <v>Good</v>
      </c>
      <c r="I1691" s="5" t="s">
        <v>20</v>
      </c>
      <c r="J1691" s="2" t="str">
        <f t="shared" si="394"/>
        <v>Employed</v>
      </c>
      <c r="K1691" s="2" t="str">
        <f t="shared" si="395"/>
        <v>Employed</v>
      </c>
      <c r="L1691" s="2" t="str">
        <f t="shared" si="396"/>
        <v>Employed</v>
      </c>
      <c r="M1691" s="5" t="s">
        <v>29</v>
      </c>
      <c r="N1691" s="2" t="str">
        <f t="shared" si="397"/>
        <v>Bachelor</v>
      </c>
      <c r="O1691" s="2" t="str">
        <f t="shared" si="398"/>
        <v>Bachelor</v>
      </c>
      <c r="P1691" s="4">
        <v>18593</v>
      </c>
      <c r="Q1691" s="4">
        <f t="shared" si="399"/>
        <v>18593</v>
      </c>
      <c r="R1691" s="18">
        <f t="shared" si="400"/>
        <v>0.23154709274088095</v>
      </c>
      <c r="S1691" s="18" t="str">
        <f t="shared" si="401"/>
        <v>Conservative Borrower</v>
      </c>
      <c r="T1691" s="3">
        <v>120</v>
      </c>
      <c r="U1691" s="3">
        <f t="shared" si="402"/>
        <v>120</v>
      </c>
      <c r="V1691" s="5" t="s">
        <v>22</v>
      </c>
      <c r="W1691" s="5" t="s">
        <v>34</v>
      </c>
      <c r="X1691" s="4">
        <v>478</v>
      </c>
      <c r="Y1691" s="18">
        <v>0.62348027900000003</v>
      </c>
      <c r="Z1691" s="5" t="s">
        <v>24</v>
      </c>
      <c r="AA1691" s="3">
        <v>28</v>
      </c>
      <c r="AB1691" s="4">
        <v>10139</v>
      </c>
      <c r="AC1691" s="4">
        <v>6691.5833329999996</v>
      </c>
      <c r="AD1691" s="4" t="str">
        <f t="shared" si="403"/>
        <v>Medium Income</v>
      </c>
      <c r="AE1691" s="4">
        <v>582610</v>
      </c>
      <c r="AF1691" s="18">
        <v>0.291118235</v>
      </c>
      <c r="AG1691" s="3">
        <v>1</v>
      </c>
      <c r="AH1691" s="3">
        <v>40.799999999999997</v>
      </c>
      <c r="AI1691" s="2" t="str">
        <f t="shared" si="404"/>
        <v>Medium Risk</v>
      </c>
    </row>
    <row r="1692" spans="1:35" x14ac:dyDescent="0.25">
      <c r="A1692" s="6">
        <v>44791</v>
      </c>
      <c r="B1692" s="3">
        <v>47</v>
      </c>
      <c r="C1692" s="3" t="str">
        <f t="shared" si="390"/>
        <v>Senior</v>
      </c>
      <c r="D1692" s="4">
        <v>86909</v>
      </c>
      <c r="E1692" s="4">
        <f t="shared" si="391"/>
        <v>86909</v>
      </c>
      <c r="F1692" s="3">
        <v>642</v>
      </c>
      <c r="G1692" s="3">
        <f t="shared" si="392"/>
        <v>642</v>
      </c>
      <c r="H1692" s="3" t="str">
        <f t="shared" si="393"/>
        <v>Good</v>
      </c>
      <c r="I1692" s="5" t="s">
        <v>52</v>
      </c>
      <c r="J1692" s="2" t="str">
        <f t="shared" si="394"/>
        <v>EMPLOYED</v>
      </c>
      <c r="K1692" s="2" t="str">
        <f t="shared" si="395"/>
        <v>Employed</v>
      </c>
      <c r="L1692" s="2" t="str">
        <f t="shared" si="396"/>
        <v>Employed</v>
      </c>
      <c r="M1692" s="5" t="s">
        <v>41</v>
      </c>
      <c r="N1692" s="2" t="str">
        <f t="shared" si="397"/>
        <v>Doctorate</v>
      </c>
      <c r="O1692" s="2" t="str">
        <f t="shared" si="398"/>
        <v>Doctorate</v>
      </c>
      <c r="P1692" s="4">
        <v>16852</v>
      </c>
      <c r="Q1692" s="4">
        <f t="shared" si="399"/>
        <v>16852</v>
      </c>
      <c r="R1692" s="18">
        <f t="shared" si="400"/>
        <v>0.19390396851879552</v>
      </c>
      <c r="S1692" s="18" t="str">
        <f t="shared" si="401"/>
        <v>Conservative Borrower</v>
      </c>
      <c r="T1692" s="3">
        <v>48</v>
      </c>
      <c r="U1692" s="3">
        <f t="shared" si="402"/>
        <v>48</v>
      </c>
      <c r="V1692" s="5" t="s">
        <v>26</v>
      </c>
      <c r="W1692" s="5" t="s">
        <v>27</v>
      </c>
      <c r="X1692" s="4">
        <v>534</v>
      </c>
      <c r="Y1692" s="18">
        <v>0.115268118</v>
      </c>
      <c r="Z1692" s="5" t="s">
        <v>28</v>
      </c>
      <c r="AA1692" s="3">
        <v>22</v>
      </c>
      <c r="AB1692" s="4">
        <v>4193</v>
      </c>
      <c r="AC1692" s="4">
        <v>7242.4166670000004</v>
      </c>
      <c r="AD1692" s="4" t="str">
        <f t="shared" si="403"/>
        <v>Medium Income</v>
      </c>
      <c r="AE1692" s="4">
        <v>193572</v>
      </c>
      <c r="AF1692" s="18">
        <v>0.19475899899999999</v>
      </c>
      <c r="AG1692" s="3">
        <v>1</v>
      </c>
      <c r="AH1692" s="3">
        <v>33.6</v>
      </c>
      <c r="AI1692" s="2" t="str">
        <f t="shared" si="404"/>
        <v>Low Risk</v>
      </c>
    </row>
    <row r="1693" spans="1:35" x14ac:dyDescent="0.25">
      <c r="A1693" s="6">
        <v>44792</v>
      </c>
      <c r="B1693" s="3">
        <v>34</v>
      </c>
      <c r="C1693" s="3" t="str">
        <f t="shared" si="390"/>
        <v>Mid</v>
      </c>
      <c r="D1693" s="4">
        <v>34669</v>
      </c>
      <c r="E1693" s="4">
        <f t="shared" si="391"/>
        <v>34669</v>
      </c>
      <c r="F1693" s="3">
        <v>565</v>
      </c>
      <c r="G1693" s="3">
        <f t="shared" si="392"/>
        <v>565</v>
      </c>
      <c r="H1693" s="3" t="str">
        <f t="shared" si="393"/>
        <v>Good</v>
      </c>
      <c r="I1693" s="5" t="s">
        <v>20</v>
      </c>
      <c r="J1693" s="2" t="str">
        <f t="shared" si="394"/>
        <v>Employed</v>
      </c>
      <c r="K1693" s="2" t="str">
        <f t="shared" si="395"/>
        <v>Employed</v>
      </c>
      <c r="L1693" s="2" t="str">
        <f t="shared" si="396"/>
        <v>Employed</v>
      </c>
      <c r="M1693" s="5" t="s">
        <v>29</v>
      </c>
      <c r="N1693" s="2" t="str">
        <f t="shared" si="397"/>
        <v>Bachelor</v>
      </c>
      <c r="O1693" s="2" t="str">
        <f t="shared" si="398"/>
        <v>Bachelor</v>
      </c>
      <c r="P1693" s="4">
        <v>37128</v>
      </c>
      <c r="Q1693" s="4">
        <f t="shared" si="399"/>
        <v>37128</v>
      </c>
      <c r="R1693" s="18">
        <f t="shared" si="400"/>
        <v>1.0709279183131906</v>
      </c>
      <c r="S1693" s="18" t="str">
        <f t="shared" si="401"/>
        <v>Aggressive Borrower</v>
      </c>
      <c r="T1693" s="3">
        <v>36</v>
      </c>
      <c r="U1693" s="3">
        <f t="shared" si="402"/>
        <v>36</v>
      </c>
      <c r="V1693" s="5" t="s">
        <v>26</v>
      </c>
      <c r="W1693" s="5" t="s">
        <v>30</v>
      </c>
      <c r="X1693" s="4">
        <v>317</v>
      </c>
      <c r="Y1693" s="18">
        <v>0.56856615600000004</v>
      </c>
      <c r="Z1693" s="5" t="s">
        <v>38</v>
      </c>
      <c r="AA1693" s="3">
        <v>40</v>
      </c>
      <c r="AB1693" s="4">
        <v>2773</v>
      </c>
      <c r="AC1693" s="4">
        <v>2889.083333</v>
      </c>
      <c r="AD1693" s="4" t="str">
        <f t="shared" si="403"/>
        <v>Low Income</v>
      </c>
      <c r="AE1693" s="4">
        <v>60416</v>
      </c>
      <c r="AF1693" s="18">
        <v>0.23600526399999999</v>
      </c>
      <c r="AG1693" s="3">
        <v>0</v>
      </c>
      <c r="AH1693" s="3">
        <v>56</v>
      </c>
      <c r="AI1693" s="2" t="str">
        <f t="shared" si="404"/>
        <v>High Risk</v>
      </c>
    </row>
    <row r="1694" spans="1:35" x14ac:dyDescent="0.25">
      <c r="A1694" s="6">
        <v>44793</v>
      </c>
      <c r="B1694" s="3">
        <v>50</v>
      </c>
      <c r="C1694" s="3" t="str">
        <f t="shared" si="390"/>
        <v>Senior</v>
      </c>
      <c r="D1694" s="4">
        <v>90324</v>
      </c>
      <c r="E1694" s="4">
        <f t="shared" si="391"/>
        <v>90324</v>
      </c>
      <c r="F1694" s="3">
        <v>581</v>
      </c>
      <c r="G1694" s="3">
        <f t="shared" si="392"/>
        <v>581</v>
      </c>
      <c r="H1694" s="3" t="str">
        <f t="shared" si="393"/>
        <v>Good</v>
      </c>
      <c r="I1694" s="5" t="s">
        <v>20</v>
      </c>
      <c r="J1694" s="2" t="str">
        <f t="shared" si="394"/>
        <v>Employed</v>
      </c>
      <c r="K1694" s="2" t="str">
        <f t="shared" si="395"/>
        <v>Employed</v>
      </c>
      <c r="L1694" s="2" t="str">
        <f t="shared" si="396"/>
        <v>Employed</v>
      </c>
      <c r="M1694" s="5" t="s">
        <v>32</v>
      </c>
      <c r="N1694" s="2" t="str">
        <f t="shared" si="397"/>
        <v>High School</v>
      </c>
      <c r="O1694" s="2" t="str">
        <f t="shared" si="398"/>
        <v>High School</v>
      </c>
      <c r="P1694" s="4">
        <v>22468</v>
      </c>
      <c r="Q1694" s="4">
        <f t="shared" si="399"/>
        <v>22468</v>
      </c>
      <c r="R1694" s="18">
        <f t="shared" si="400"/>
        <v>0.2487489482308135</v>
      </c>
      <c r="S1694" s="18" t="str">
        <f t="shared" si="401"/>
        <v>Conservative Borrower</v>
      </c>
      <c r="T1694" s="3">
        <v>60</v>
      </c>
      <c r="U1694" s="3">
        <f t="shared" si="402"/>
        <v>60</v>
      </c>
      <c r="V1694" s="5" t="s">
        <v>22</v>
      </c>
      <c r="W1694" s="5" t="s">
        <v>27</v>
      </c>
      <c r="X1694" s="4">
        <v>271</v>
      </c>
      <c r="Y1694" s="18">
        <v>0.181989555</v>
      </c>
      <c r="Z1694" s="5" t="s">
        <v>38</v>
      </c>
      <c r="AA1694" s="3">
        <v>23</v>
      </c>
      <c r="AB1694" s="4">
        <v>6213</v>
      </c>
      <c r="AC1694" s="4">
        <v>7527</v>
      </c>
      <c r="AD1694" s="4" t="str">
        <f t="shared" si="403"/>
        <v>Medium Income</v>
      </c>
      <c r="AE1694" s="4">
        <v>10670</v>
      </c>
      <c r="AF1694" s="18">
        <v>0.243954956</v>
      </c>
      <c r="AG1694" s="3">
        <v>0</v>
      </c>
      <c r="AH1694" s="3">
        <v>51</v>
      </c>
      <c r="AI1694" s="2" t="str">
        <f t="shared" si="404"/>
        <v>Medium Risk</v>
      </c>
    </row>
    <row r="1695" spans="1:35" x14ac:dyDescent="0.25">
      <c r="A1695" s="6">
        <v>44794</v>
      </c>
      <c r="B1695" s="3">
        <v>23</v>
      </c>
      <c r="C1695" s="3" t="str">
        <f t="shared" si="390"/>
        <v>Young</v>
      </c>
      <c r="D1695" s="4">
        <v>79046</v>
      </c>
      <c r="E1695" s="4">
        <f t="shared" si="391"/>
        <v>79046</v>
      </c>
      <c r="F1695" s="3">
        <v>558</v>
      </c>
      <c r="G1695" s="3">
        <f t="shared" si="392"/>
        <v>558</v>
      </c>
      <c r="H1695" s="3" t="str">
        <f t="shared" si="393"/>
        <v>Good</v>
      </c>
      <c r="I1695" s="5" t="s">
        <v>20</v>
      </c>
      <c r="J1695" s="2" t="str">
        <f t="shared" si="394"/>
        <v>Employed</v>
      </c>
      <c r="K1695" s="2" t="str">
        <f t="shared" si="395"/>
        <v>Employed</v>
      </c>
      <c r="L1695" s="2" t="str">
        <f t="shared" si="396"/>
        <v>Employed</v>
      </c>
      <c r="M1695" s="5" t="s">
        <v>21</v>
      </c>
      <c r="N1695" s="2" t="str">
        <f t="shared" si="397"/>
        <v>Master</v>
      </c>
      <c r="O1695" s="2" t="str">
        <f t="shared" si="398"/>
        <v>Master</v>
      </c>
      <c r="P1695" s="4">
        <v>12632</v>
      </c>
      <c r="Q1695" s="4">
        <f t="shared" si="399"/>
        <v>12632</v>
      </c>
      <c r="R1695" s="18">
        <f t="shared" si="400"/>
        <v>0.15980568276699644</v>
      </c>
      <c r="S1695" s="18" t="str">
        <f t="shared" si="401"/>
        <v>Conservative Borrower</v>
      </c>
      <c r="T1695" s="3">
        <v>48</v>
      </c>
      <c r="U1695" s="3">
        <f t="shared" si="402"/>
        <v>48</v>
      </c>
      <c r="V1695" s="5" t="s">
        <v>44</v>
      </c>
      <c r="W1695" s="5" t="s">
        <v>27</v>
      </c>
      <c r="X1695" s="4">
        <v>143</v>
      </c>
      <c r="Y1695" s="18">
        <v>0.43648050799999999</v>
      </c>
      <c r="Z1695" s="5" t="s">
        <v>28</v>
      </c>
      <c r="AA1695" s="3">
        <v>24</v>
      </c>
      <c r="AB1695" s="4">
        <v>2989</v>
      </c>
      <c r="AC1695" s="4">
        <v>6587.1666670000004</v>
      </c>
      <c r="AD1695" s="4" t="str">
        <f t="shared" si="403"/>
        <v>Medium Income</v>
      </c>
      <c r="AE1695" s="4">
        <v>129599</v>
      </c>
      <c r="AF1695" s="18">
        <v>0.21326901500000001</v>
      </c>
      <c r="AG1695" s="3">
        <v>1</v>
      </c>
      <c r="AH1695" s="3">
        <v>41.6</v>
      </c>
      <c r="AI1695" s="2" t="str">
        <f t="shared" si="404"/>
        <v>Medium Risk</v>
      </c>
    </row>
    <row r="1696" spans="1:35" x14ac:dyDescent="0.25">
      <c r="A1696" s="6">
        <v>44795</v>
      </c>
      <c r="B1696" s="3">
        <v>41</v>
      </c>
      <c r="C1696" s="3" t="str">
        <f t="shared" si="390"/>
        <v>Senior</v>
      </c>
      <c r="D1696" s="4">
        <v>23212</v>
      </c>
      <c r="E1696" s="4">
        <f t="shared" si="391"/>
        <v>23212</v>
      </c>
      <c r="F1696" s="3">
        <v>560</v>
      </c>
      <c r="G1696" s="3">
        <f t="shared" si="392"/>
        <v>560</v>
      </c>
      <c r="H1696" s="3" t="str">
        <f t="shared" si="393"/>
        <v>Good</v>
      </c>
      <c r="I1696" s="5" t="s">
        <v>20</v>
      </c>
      <c r="J1696" s="2" t="str">
        <f t="shared" si="394"/>
        <v>Employed</v>
      </c>
      <c r="K1696" s="2" t="str">
        <f t="shared" si="395"/>
        <v>Employed</v>
      </c>
      <c r="L1696" s="2" t="str">
        <f t="shared" si="396"/>
        <v>Employed</v>
      </c>
      <c r="M1696" s="5" t="s">
        <v>25</v>
      </c>
      <c r="N1696" s="2" t="str">
        <f t="shared" si="397"/>
        <v>Associate</v>
      </c>
      <c r="O1696" s="2" t="str">
        <f t="shared" si="398"/>
        <v>Associate</v>
      </c>
      <c r="P1696" s="4">
        <v>29141</v>
      </c>
      <c r="Q1696" s="4">
        <f t="shared" si="399"/>
        <v>29141</v>
      </c>
      <c r="R1696" s="18">
        <f t="shared" si="400"/>
        <v>1.255428226779252</v>
      </c>
      <c r="S1696" s="18" t="str">
        <f t="shared" si="401"/>
        <v>Aggressive Borrower</v>
      </c>
      <c r="T1696" s="3">
        <v>36</v>
      </c>
      <c r="U1696" s="3">
        <f t="shared" si="402"/>
        <v>36</v>
      </c>
      <c r="V1696" s="5" t="s">
        <v>22</v>
      </c>
      <c r="W1696" s="5" t="s">
        <v>30</v>
      </c>
      <c r="X1696" s="4">
        <v>358</v>
      </c>
      <c r="Y1696" s="18">
        <v>0.34846736</v>
      </c>
      <c r="Z1696" s="5" t="s">
        <v>24</v>
      </c>
      <c r="AA1696" s="3">
        <v>20</v>
      </c>
      <c r="AB1696" s="4">
        <v>4479</v>
      </c>
      <c r="AC1696" s="4">
        <v>1934.333333</v>
      </c>
      <c r="AD1696" s="4" t="str">
        <f t="shared" si="403"/>
        <v>Low Income</v>
      </c>
      <c r="AE1696" s="4">
        <v>45003</v>
      </c>
      <c r="AF1696" s="18">
        <v>0.26591170800000002</v>
      </c>
      <c r="AG1696" s="3">
        <v>0</v>
      </c>
      <c r="AH1696" s="3">
        <v>55</v>
      </c>
      <c r="AI1696" s="2" t="str">
        <f t="shared" si="404"/>
        <v>High Risk</v>
      </c>
    </row>
    <row r="1697" spans="1:35" x14ac:dyDescent="0.25">
      <c r="A1697" s="6">
        <v>44796</v>
      </c>
      <c r="B1697" s="3">
        <v>63</v>
      </c>
      <c r="C1697" s="3" t="str">
        <f t="shared" si="390"/>
        <v>Old</v>
      </c>
      <c r="D1697" s="4">
        <v>45066</v>
      </c>
      <c r="E1697" s="4">
        <f t="shared" si="391"/>
        <v>45066</v>
      </c>
      <c r="F1697" s="3">
        <v>477</v>
      </c>
      <c r="G1697" s="3">
        <f t="shared" si="392"/>
        <v>477</v>
      </c>
      <c r="H1697" s="3" t="str">
        <f t="shared" si="393"/>
        <v>Fair</v>
      </c>
      <c r="I1697" s="5" t="s">
        <v>20</v>
      </c>
      <c r="J1697" s="2" t="str">
        <f t="shared" si="394"/>
        <v>Employed</v>
      </c>
      <c r="K1697" s="2" t="str">
        <f t="shared" si="395"/>
        <v>Employed</v>
      </c>
      <c r="L1697" s="2" t="str">
        <f t="shared" si="396"/>
        <v>Employed</v>
      </c>
      <c r="M1697" s="5" t="s">
        <v>32</v>
      </c>
      <c r="N1697" s="2" t="str">
        <f t="shared" si="397"/>
        <v>High School</v>
      </c>
      <c r="O1697" s="2" t="str">
        <f t="shared" si="398"/>
        <v>High School</v>
      </c>
      <c r="P1697" s="4">
        <v>14533</v>
      </c>
      <c r="Q1697" s="4">
        <f t="shared" si="399"/>
        <v>14533</v>
      </c>
      <c r="R1697" s="18">
        <f t="shared" si="400"/>
        <v>0.32248258110327077</v>
      </c>
      <c r="S1697" s="18" t="str">
        <f t="shared" si="401"/>
        <v>Conservative Borrower</v>
      </c>
      <c r="T1697" s="3">
        <v>96</v>
      </c>
      <c r="U1697" s="3">
        <f t="shared" si="402"/>
        <v>96</v>
      </c>
      <c r="V1697" s="5" t="s">
        <v>22</v>
      </c>
      <c r="W1697" s="5" t="s">
        <v>27</v>
      </c>
      <c r="X1697" s="4">
        <v>623</v>
      </c>
      <c r="Y1697" s="18">
        <v>0.55156157100000003</v>
      </c>
      <c r="Z1697" s="5" t="s">
        <v>31</v>
      </c>
      <c r="AA1697" s="3">
        <v>22</v>
      </c>
      <c r="AB1697" s="4">
        <v>789</v>
      </c>
      <c r="AC1697" s="4">
        <v>3755.5</v>
      </c>
      <c r="AD1697" s="4" t="str">
        <f t="shared" si="403"/>
        <v>Low Income</v>
      </c>
      <c r="AE1697" s="4">
        <v>9979</v>
      </c>
      <c r="AF1697" s="18">
        <v>0.3732396</v>
      </c>
      <c r="AG1697" s="3">
        <v>0</v>
      </c>
      <c r="AH1697" s="3">
        <v>64</v>
      </c>
      <c r="AI1697" s="2" t="str">
        <f t="shared" si="404"/>
        <v>High Risk</v>
      </c>
    </row>
    <row r="1698" spans="1:35" x14ac:dyDescent="0.25">
      <c r="A1698" s="6">
        <v>44797</v>
      </c>
      <c r="B1698" s="3">
        <v>27</v>
      </c>
      <c r="C1698" s="3" t="str">
        <f t="shared" si="390"/>
        <v>Mid</v>
      </c>
      <c r="D1698" s="4">
        <v>35893</v>
      </c>
      <c r="E1698" s="4">
        <f t="shared" si="391"/>
        <v>35893</v>
      </c>
      <c r="F1698" s="3">
        <v>588</v>
      </c>
      <c r="G1698" s="3">
        <f t="shared" si="392"/>
        <v>588</v>
      </c>
      <c r="H1698" s="3" t="str">
        <f t="shared" si="393"/>
        <v>Good</v>
      </c>
      <c r="I1698" s="5" t="s">
        <v>52</v>
      </c>
      <c r="J1698" s="2" t="str">
        <f t="shared" si="394"/>
        <v>EMPLOYED</v>
      </c>
      <c r="K1698" s="2" t="str">
        <f t="shared" si="395"/>
        <v>Employed</v>
      </c>
      <c r="L1698" s="2" t="str">
        <f t="shared" si="396"/>
        <v>Employed</v>
      </c>
      <c r="M1698" s="5" t="s">
        <v>29</v>
      </c>
      <c r="N1698" s="2" t="str">
        <f t="shared" si="397"/>
        <v>Bachelor</v>
      </c>
      <c r="O1698" s="2" t="str">
        <f t="shared" si="398"/>
        <v>Bachelor</v>
      </c>
      <c r="P1698" s="4">
        <v>14828</v>
      </c>
      <c r="Q1698" s="4">
        <f t="shared" si="399"/>
        <v>14828</v>
      </c>
      <c r="R1698" s="18">
        <f t="shared" si="400"/>
        <v>0.41311676371437328</v>
      </c>
      <c r="S1698" s="18" t="str">
        <f t="shared" si="401"/>
        <v>Conservative Borrower</v>
      </c>
      <c r="T1698" s="3">
        <v>48</v>
      </c>
      <c r="U1698" s="3">
        <f t="shared" si="402"/>
        <v>48</v>
      </c>
      <c r="V1698" s="5" t="s">
        <v>26</v>
      </c>
      <c r="W1698" s="5" t="s">
        <v>23</v>
      </c>
      <c r="X1698" s="4">
        <v>548</v>
      </c>
      <c r="Y1698" s="18">
        <v>0.286226863</v>
      </c>
      <c r="Z1698" s="5" t="s">
        <v>28</v>
      </c>
      <c r="AA1698" s="3">
        <v>25</v>
      </c>
      <c r="AB1698" s="4">
        <v>1096</v>
      </c>
      <c r="AC1698" s="4">
        <v>2991.083333</v>
      </c>
      <c r="AD1698" s="4" t="str">
        <f t="shared" si="403"/>
        <v>Low Income</v>
      </c>
      <c r="AE1698" s="4">
        <v>151735</v>
      </c>
      <c r="AF1698" s="18">
        <v>0.20435956599999999</v>
      </c>
      <c r="AG1698" s="3">
        <v>0</v>
      </c>
      <c r="AH1698" s="3">
        <v>49</v>
      </c>
      <c r="AI1698" s="2" t="str">
        <f t="shared" si="404"/>
        <v>Medium Risk</v>
      </c>
    </row>
    <row r="1699" spans="1:35" x14ac:dyDescent="0.25">
      <c r="A1699" s="6">
        <v>44798</v>
      </c>
      <c r="B1699" s="3">
        <v>31</v>
      </c>
      <c r="C1699" s="3" t="str">
        <f t="shared" si="390"/>
        <v>Mid</v>
      </c>
      <c r="D1699" s="4">
        <v>67596</v>
      </c>
      <c r="E1699" s="4">
        <f t="shared" si="391"/>
        <v>67596</v>
      </c>
      <c r="F1699" s="3">
        <v>574</v>
      </c>
      <c r="G1699" s="3">
        <f t="shared" si="392"/>
        <v>574</v>
      </c>
      <c r="H1699" s="3" t="str">
        <f t="shared" si="393"/>
        <v>Good</v>
      </c>
      <c r="I1699" s="5" t="s">
        <v>20</v>
      </c>
      <c r="J1699" s="2" t="str">
        <f t="shared" si="394"/>
        <v>Employed</v>
      </c>
      <c r="K1699" s="2" t="str">
        <f t="shared" si="395"/>
        <v>Employed</v>
      </c>
      <c r="L1699" s="2" t="str">
        <f t="shared" si="396"/>
        <v>Employed</v>
      </c>
      <c r="M1699" s="5" t="s">
        <v>29</v>
      </c>
      <c r="N1699" s="2" t="str">
        <f t="shared" si="397"/>
        <v>Bachelor</v>
      </c>
      <c r="O1699" s="2" t="str">
        <f t="shared" si="398"/>
        <v>Bachelor</v>
      </c>
      <c r="P1699" s="4">
        <v>19611</v>
      </c>
      <c r="Q1699" s="4">
        <f t="shared" si="399"/>
        <v>19611</v>
      </c>
      <c r="R1699" s="18">
        <f t="shared" si="400"/>
        <v>0.29012071720220134</v>
      </c>
      <c r="S1699" s="18" t="str">
        <f t="shared" si="401"/>
        <v>Conservative Borrower</v>
      </c>
      <c r="T1699" s="3">
        <v>60</v>
      </c>
      <c r="U1699" s="3">
        <f t="shared" si="402"/>
        <v>60</v>
      </c>
      <c r="V1699" s="5" t="s">
        <v>26</v>
      </c>
      <c r="W1699" s="5" t="s">
        <v>27</v>
      </c>
      <c r="X1699" s="4">
        <v>1004</v>
      </c>
      <c r="Y1699" s="18">
        <v>0.29880716499999999</v>
      </c>
      <c r="Z1699" s="5" t="s">
        <v>28</v>
      </c>
      <c r="AA1699" s="3">
        <v>28</v>
      </c>
      <c r="AB1699" s="4">
        <v>3295</v>
      </c>
      <c r="AC1699" s="4">
        <v>5633</v>
      </c>
      <c r="AD1699" s="4" t="str">
        <f t="shared" si="403"/>
        <v>Medium Income</v>
      </c>
      <c r="AE1699" s="4">
        <v>213747</v>
      </c>
      <c r="AF1699" s="18">
        <v>0.22649662300000001</v>
      </c>
      <c r="AG1699" s="3">
        <v>1</v>
      </c>
      <c r="AH1699" s="3">
        <v>39.200000000000003</v>
      </c>
      <c r="AI1699" s="2" t="str">
        <f t="shared" si="404"/>
        <v>Low Risk</v>
      </c>
    </row>
    <row r="1700" spans="1:35" x14ac:dyDescent="0.25">
      <c r="A1700" s="6">
        <v>44799</v>
      </c>
      <c r="B1700" s="3">
        <v>46</v>
      </c>
      <c r="C1700" s="3" t="str">
        <f t="shared" si="390"/>
        <v>Senior</v>
      </c>
      <c r="D1700" s="4">
        <v>23502</v>
      </c>
      <c r="E1700" s="4">
        <f t="shared" si="391"/>
        <v>23502</v>
      </c>
      <c r="F1700" s="3">
        <v>593</v>
      </c>
      <c r="G1700" s="3">
        <f t="shared" si="392"/>
        <v>593</v>
      </c>
      <c r="H1700" s="3" t="str">
        <f t="shared" si="393"/>
        <v>Good</v>
      </c>
      <c r="I1700" s="5" t="s">
        <v>20</v>
      </c>
      <c r="J1700" s="2" t="str">
        <f t="shared" si="394"/>
        <v>Employed</v>
      </c>
      <c r="K1700" s="2" t="str">
        <f t="shared" si="395"/>
        <v>Employed</v>
      </c>
      <c r="L1700" s="2" t="str">
        <f t="shared" si="396"/>
        <v>Employed</v>
      </c>
      <c r="M1700" s="5" t="s">
        <v>21</v>
      </c>
      <c r="N1700" s="2" t="str">
        <f t="shared" si="397"/>
        <v>Master</v>
      </c>
      <c r="O1700" s="2" t="str">
        <f t="shared" si="398"/>
        <v>Master</v>
      </c>
      <c r="P1700" s="4">
        <v>33365</v>
      </c>
      <c r="Q1700" s="4">
        <f t="shared" si="399"/>
        <v>33365</v>
      </c>
      <c r="R1700" s="18">
        <f t="shared" si="400"/>
        <v>1.4196664113692452</v>
      </c>
      <c r="S1700" s="18" t="str">
        <f t="shared" si="401"/>
        <v>Aggressive Borrower</v>
      </c>
      <c r="T1700" s="3">
        <v>60</v>
      </c>
      <c r="U1700" s="3">
        <f t="shared" si="402"/>
        <v>60</v>
      </c>
      <c r="V1700" s="5" t="s">
        <v>35</v>
      </c>
      <c r="W1700" s="5" t="s">
        <v>30</v>
      </c>
      <c r="X1700" s="4">
        <v>233</v>
      </c>
      <c r="Y1700" s="18">
        <v>6.9873957E-2</v>
      </c>
      <c r="Z1700" s="5" t="s">
        <v>28</v>
      </c>
      <c r="AA1700" s="3">
        <v>30</v>
      </c>
      <c r="AB1700" s="4">
        <v>5160</v>
      </c>
      <c r="AC1700" s="4">
        <v>1958.5</v>
      </c>
      <c r="AD1700" s="4" t="str">
        <f t="shared" si="403"/>
        <v>Low Income</v>
      </c>
      <c r="AE1700" s="4">
        <v>210950</v>
      </c>
      <c r="AF1700" s="18">
        <v>0.24125373</v>
      </c>
      <c r="AG1700" s="3">
        <v>0</v>
      </c>
      <c r="AH1700" s="3">
        <v>48</v>
      </c>
      <c r="AI1700" s="2" t="str">
        <f t="shared" si="404"/>
        <v>Medium Risk</v>
      </c>
    </row>
    <row r="1701" spans="1:35" x14ac:dyDescent="0.25">
      <c r="A1701" s="6">
        <v>44800</v>
      </c>
      <c r="B1701" s="3">
        <v>42</v>
      </c>
      <c r="C1701" s="3" t="str">
        <f t="shared" si="390"/>
        <v>Senior</v>
      </c>
      <c r="D1701" s="4">
        <v>35873</v>
      </c>
      <c r="E1701" s="4">
        <f t="shared" si="391"/>
        <v>35873</v>
      </c>
      <c r="F1701" s="3">
        <v>596</v>
      </c>
      <c r="G1701" s="3">
        <f t="shared" si="392"/>
        <v>596</v>
      </c>
      <c r="H1701" s="3" t="str">
        <f t="shared" si="393"/>
        <v>Good</v>
      </c>
      <c r="I1701" s="5" t="s">
        <v>20</v>
      </c>
      <c r="J1701" s="2" t="str">
        <f t="shared" si="394"/>
        <v>Employed</v>
      </c>
      <c r="K1701" s="2" t="str">
        <f t="shared" si="395"/>
        <v>Employed</v>
      </c>
      <c r="L1701" s="2" t="str">
        <f t="shared" si="396"/>
        <v>Employed</v>
      </c>
      <c r="M1701" s="5" t="s">
        <v>21</v>
      </c>
      <c r="N1701" s="2" t="str">
        <f t="shared" si="397"/>
        <v>Master</v>
      </c>
      <c r="O1701" s="2" t="str">
        <f t="shared" si="398"/>
        <v>Master</v>
      </c>
      <c r="P1701" s="4">
        <v>18633</v>
      </c>
      <c r="Q1701" s="4">
        <f t="shared" si="399"/>
        <v>18633</v>
      </c>
      <c r="R1701" s="18">
        <f t="shared" si="400"/>
        <v>0.51941571655562679</v>
      </c>
      <c r="S1701" s="18" t="str">
        <f t="shared" si="401"/>
        <v>Moderate Borrower</v>
      </c>
      <c r="T1701" s="3">
        <v>48</v>
      </c>
      <c r="U1701" s="3">
        <f t="shared" si="402"/>
        <v>48</v>
      </c>
      <c r="V1701" s="5" t="s">
        <v>22</v>
      </c>
      <c r="W1701" s="5" t="s">
        <v>27</v>
      </c>
      <c r="X1701" s="4">
        <v>412</v>
      </c>
      <c r="Y1701" s="18">
        <v>0.119405309</v>
      </c>
      <c r="Z1701" s="5" t="s">
        <v>24</v>
      </c>
      <c r="AA1701" s="3">
        <v>24</v>
      </c>
      <c r="AB1701" s="4">
        <v>19631</v>
      </c>
      <c r="AC1701" s="4">
        <v>2989.416667</v>
      </c>
      <c r="AD1701" s="4" t="str">
        <f t="shared" si="403"/>
        <v>Low Income</v>
      </c>
      <c r="AE1701" s="4">
        <v>173902</v>
      </c>
      <c r="AF1701" s="18">
        <v>0.23959159099999999</v>
      </c>
      <c r="AG1701" s="3">
        <v>0</v>
      </c>
      <c r="AH1701" s="3">
        <v>52</v>
      </c>
      <c r="AI1701" s="2" t="str">
        <f t="shared" si="404"/>
        <v>Medium Risk</v>
      </c>
    </row>
    <row r="1702" spans="1:35" x14ac:dyDescent="0.25">
      <c r="A1702" s="6">
        <v>44801</v>
      </c>
      <c r="B1702" s="3">
        <v>44</v>
      </c>
      <c r="C1702" s="3" t="str">
        <f t="shared" si="390"/>
        <v>Senior</v>
      </c>
      <c r="D1702" s="4">
        <v>77240</v>
      </c>
      <c r="E1702" s="4">
        <f t="shared" si="391"/>
        <v>77240</v>
      </c>
      <c r="F1702" s="3">
        <v>539</v>
      </c>
      <c r="G1702" s="3">
        <f t="shared" si="392"/>
        <v>539</v>
      </c>
      <c r="H1702" s="3" t="str">
        <f t="shared" si="393"/>
        <v>Fair</v>
      </c>
      <c r="I1702" s="5" t="s">
        <v>20</v>
      </c>
      <c r="J1702" s="2" t="str">
        <f t="shared" si="394"/>
        <v>Employed</v>
      </c>
      <c r="K1702" s="2" t="str">
        <f t="shared" si="395"/>
        <v>Employed</v>
      </c>
      <c r="L1702" s="2" t="str">
        <f t="shared" si="396"/>
        <v>Employed</v>
      </c>
      <c r="M1702" s="5" t="s">
        <v>25</v>
      </c>
      <c r="N1702" s="2" t="str">
        <f t="shared" si="397"/>
        <v>Associate</v>
      </c>
      <c r="O1702" s="2" t="str">
        <f t="shared" si="398"/>
        <v>Associate</v>
      </c>
      <c r="P1702" s="4">
        <v>17143</v>
      </c>
      <c r="Q1702" s="4">
        <f t="shared" si="399"/>
        <v>17143</v>
      </c>
      <c r="R1702" s="18">
        <f t="shared" si="400"/>
        <v>0.22194458829621957</v>
      </c>
      <c r="S1702" s="18" t="str">
        <f t="shared" si="401"/>
        <v>Conservative Borrower</v>
      </c>
      <c r="T1702" s="3">
        <v>120</v>
      </c>
      <c r="U1702" s="3">
        <f t="shared" si="402"/>
        <v>120</v>
      </c>
      <c r="V1702" s="5" t="s">
        <v>22</v>
      </c>
      <c r="W1702" s="5" t="s">
        <v>27</v>
      </c>
      <c r="X1702" s="4">
        <v>301</v>
      </c>
      <c r="Y1702" s="18">
        <v>0.48419586399999998</v>
      </c>
      <c r="Z1702" s="5" t="s">
        <v>34</v>
      </c>
      <c r="AA1702" s="3">
        <v>22</v>
      </c>
      <c r="AB1702" s="4">
        <v>2427</v>
      </c>
      <c r="AC1702" s="4">
        <v>6436.6666670000004</v>
      </c>
      <c r="AD1702" s="4" t="str">
        <f t="shared" si="403"/>
        <v>Medium Income</v>
      </c>
      <c r="AE1702" s="4">
        <v>180475</v>
      </c>
      <c r="AF1702" s="18">
        <v>0.24211440000000001</v>
      </c>
      <c r="AG1702" s="3">
        <v>1</v>
      </c>
      <c r="AH1702" s="3">
        <v>41.6</v>
      </c>
      <c r="AI1702" s="2" t="str">
        <f t="shared" si="404"/>
        <v>Medium Risk</v>
      </c>
    </row>
    <row r="1703" spans="1:35" x14ac:dyDescent="0.25">
      <c r="A1703" s="6">
        <v>44802</v>
      </c>
      <c r="B1703" s="3">
        <v>45</v>
      </c>
      <c r="C1703" s="3" t="str">
        <f t="shared" si="390"/>
        <v>Senior</v>
      </c>
      <c r="D1703" s="4">
        <v>19973</v>
      </c>
      <c r="E1703" s="4">
        <f t="shared" si="391"/>
        <v>19973</v>
      </c>
      <c r="F1703" s="3">
        <v>625</v>
      </c>
      <c r="G1703" s="3">
        <f t="shared" si="392"/>
        <v>625</v>
      </c>
      <c r="H1703" s="3" t="str">
        <f t="shared" si="393"/>
        <v>Good</v>
      </c>
      <c r="I1703" s="5" t="s">
        <v>45</v>
      </c>
      <c r="J1703" s="2" t="str">
        <f t="shared" si="394"/>
        <v>Unemployed</v>
      </c>
      <c r="K1703" s="2" t="str">
        <f t="shared" si="395"/>
        <v>Unemployed</v>
      </c>
      <c r="L1703" s="2" t="str">
        <f t="shared" si="396"/>
        <v>Unemployed</v>
      </c>
      <c r="M1703" s="5" t="s">
        <v>32</v>
      </c>
      <c r="N1703" s="2" t="str">
        <f t="shared" si="397"/>
        <v>High School</v>
      </c>
      <c r="O1703" s="2" t="str">
        <f t="shared" si="398"/>
        <v>High School</v>
      </c>
      <c r="P1703" s="4">
        <v>10009</v>
      </c>
      <c r="Q1703" s="4">
        <f t="shared" si="399"/>
        <v>10009</v>
      </c>
      <c r="R1703" s="18">
        <f t="shared" si="400"/>
        <v>0.50112652080308417</v>
      </c>
      <c r="S1703" s="18" t="str">
        <f t="shared" si="401"/>
        <v>Moderate Borrower</v>
      </c>
      <c r="T1703" s="3">
        <v>96</v>
      </c>
      <c r="U1703" s="3">
        <f t="shared" si="402"/>
        <v>96</v>
      </c>
      <c r="V1703" s="5" t="s">
        <v>22</v>
      </c>
      <c r="W1703" s="5" t="s">
        <v>27</v>
      </c>
      <c r="X1703" s="4">
        <v>605</v>
      </c>
      <c r="Y1703" s="18">
        <v>9.2829964000000001E-2</v>
      </c>
      <c r="Z1703" s="5" t="s">
        <v>38</v>
      </c>
      <c r="AA1703" s="3">
        <v>27</v>
      </c>
      <c r="AB1703" s="4">
        <v>5007</v>
      </c>
      <c r="AC1703" s="4">
        <v>1664.416667</v>
      </c>
      <c r="AD1703" s="4" t="str">
        <f t="shared" si="403"/>
        <v>Low Income</v>
      </c>
      <c r="AE1703" s="4">
        <v>164491</v>
      </c>
      <c r="AF1703" s="18">
        <v>0.24012281199999999</v>
      </c>
      <c r="AG1703" s="3">
        <v>0</v>
      </c>
      <c r="AH1703" s="3">
        <v>49</v>
      </c>
      <c r="AI1703" s="2" t="str">
        <f t="shared" si="404"/>
        <v>Medium Risk</v>
      </c>
    </row>
    <row r="1704" spans="1:35" x14ac:dyDescent="0.25">
      <c r="A1704" s="6">
        <v>44803</v>
      </c>
      <c r="B1704" s="3">
        <v>47</v>
      </c>
      <c r="C1704" s="3" t="str">
        <f t="shared" si="390"/>
        <v>Senior</v>
      </c>
      <c r="D1704" s="4">
        <v>45228</v>
      </c>
      <c r="E1704" s="4">
        <f t="shared" si="391"/>
        <v>45228</v>
      </c>
      <c r="F1704" s="3">
        <v>614</v>
      </c>
      <c r="G1704" s="3">
        <f t="shared" si="392"/>
        <v>614</v>
      </c>
      <c r="H1704" s="3" t="str">
        <f t="shared" si="393"/>
        <v>Good</v>
      </c>
      <c r="J1704" s="2" t="str">
        <f t="shared" si="394"/>
        <v/>
      </c>
      <c r="K1704" s="2" t="str">
        <f t="shared" si="395"/>
        <v/>
      </c>
      <c r="L1704" s="2" t="str">
        <f t="shared" si="396"/>
        <v>Employed</v>
      </c>
      <c r="M1704" s="5" t="s">
        <v>29</v>
      </c>
      <c r="N1704" s="2" t="str">
        <f t="shared" si="397"/>
        <v>Bachelor</v>
      </c>
      <c r="O1704" s="2" t="str">
        <f t="shared" si="398"/>
        <v>Bachelor</v>
      </c>
      <c r="P1704" s="4">
        <v>21243</v>
      </c>
      <c r="Q1704" s="4">
        <f t="shared" si="399"/>
        <v>21243</v>
      </c>
      <c r="R1704" s="18">
        <f t="shared" si="400"/>
        <v>0.46968691960732289</v>
      </c>
      <c r="S1704" s="18" t="str">
        <f t="shared" si="401"/>
        <v>Conservative Borrower</v>
      </c>
      <c r="T1704" s="3">
        <v>60</v>
      </c>
      <c r="U1704" s="3">
        <f t="shared" si="402"/>
        <v>60</v>
      </c>
      <c r="V1704" s="5" t="s">
        <v>22</v>
      </c>
      <c r="W1704" s="5" t="s">
        <v>27</v>
      </c>
      <c r="X1704" s="4">
        <v>279</v>
      </c>
      <c r="Y1704" s="18">
        <v>8.5021528999999998E-2</v>
      </c>
      <c r="Z1704" s="5" t="s">
        <v>24</v>
      </c>
      <c r="AA1704" s="3">
        <v>28</v>
      </c>
      <c r="AB1704" s="4">
        <v>2299</v>
      </c>
      <c r="AC1704" s="4">
        <v>3769</v>
      </c>
      <c r="AD1704" s="4" t="str">
        <f t="shared" si="403"/>
        <v>Low Income</v>
      </c>
      <c r="AE1704" s="4">
        <v>451222</v>
      </c>
      <c r="AF1704" s="18">
        <v>0.26309159999999998</v>
      </c>
      <c r="AG1704" s="3">
        <v>0</v>
      </c>
      <c r="AH1704" s="3">
        <v>43</v>
      </c>
      <c r="AI1704" s="2" t="str">
        <f t="shared" si="404"/>
        <v>Medium Risk</v>
      </c>
    </row>
    <row r="1705" spans="1:35" x14ac:dyDescent="0.25">
      <c r="A1705" s="6">
        <v>44804</v>
      </c>
      <c r="B1705" s="3">
        <v>53</v>
      </c>
      <c r="C1705" s="3" t="str">
        <f t="shared" si="390"/>
        <v>Senior</v>
      </c>
      <c r="D1705" s="4">
        <v>27115</v>
      </c>
      <c r="E1705" s="4">
        <f t="shared" si="391"/>
        <v>27115</v>
      </c>
      <c r="F1705" s="3">
        <v>609</v>
      </c>
      <c r="G1705" s="3">
        <f t="shared" si="392"/>
        <v>609</v>
      </c>
      <c r="H1705" s="3" t="str">
        <f t="shared" si="393"/>
        <v>Good</v>
      </c>
      <c r="I1705" s="5" t="s">
        <v>20</v>
      </c>
      <c r="J1705" s="2" t="str">
        <f t="shared" si="394"/>
        <v>Employed</v>
      </c>
      <c r="K1705" s="2" t="str">
        <f t="shared" si="395"/>
        <v>Employed</v>
      </c>
      <c r="L1705" s="2" t="str">
        <f t="shared" si="396"/>
        <v>Employed</v>
      </c>
      <c r="M1705" s="5" t="s">
        <v>29</v>
      </c>
      <c r="N1705" s="2" t="str">
        <f t="shared" si="397"/>
        <v>Bachelor</v>
      </c>
      <c r="O1705" s="2" t="str">
        <f t="shared" si="398"/>
        <v>Bachelor</v>
      </c>
      <c r="P1705" s="4">
        <v>24962</v>
      </c>
      <c r="Q1705" s="4">
        <f t="shared" si="399"/>
        <v>24962</v>
      </c>
      <c r="R1705" s="18">
        <f t="shared" si="400"/>
        <v>0.9205974552830537</v>
      </c>
      <c r="S1705" s="18" t="str">
        <f t="shared" si="401"/>
        <v>Moderate Borrower</v>
      </c>
      <c r="T1705" s="3">
        <v>96</v>
      </c>
      <c r="U1705" s="3">
        <f t="shared" si="402"/>
        <v>96</v>
      </c>
      <c r="V1705" s="5" t="s">
        <v>26</v>
      </c>
      <c r="W1705" s="5" t="s">
        <v>27</v>
      </c>
      <c r="X1705" s="4">
        <v>673</v>
      </c>
      <c r="Y1705" s="18">
        <v>0.62633157100000003</v>
      </c>
      <c r="Z1705" s="5" t="s">
        <v>31</v>
      </c>
      <c r="AA1705" s="3">
        <v>25</v>
      </c>
      <c r="AB1705" s="4">
        <v>2422</v>
      </c>
      <c r="AC1705" s="4">
        <v>2259.583333</v>
      </c>
      <c r="AD1705" s="4" t="str">
        <f t="shared" si="403"/>
        <v>Low Income</v>
      </c>
      <c r="AE1705" s="4">
        <v>7149</v>
      </c>
      <c r="AF1705" s="18">
        <v>0.26158094100000001</v>
      </c>
      <c r="AG1705" s="3">
        <v>0</v>
      </c>
      <c r="AH1705" s="3">
        <v>56</v>
      </c>
      <c r="AI1705" s="2" t="str">
        <f t="shared" si="404"/>
        <v>High Risk</v>
      </c>
    </row>
    <row r="1706" spans="1:35" x14ac:dyDescent="0.25">
      <c r="A1706" s="6">
        <v>44805</v>
      </c>
      <c r="B1706" s="3">
        <v>44</v>
      </c>
      <c r="C1706" s="3" t="str">
        <f t="shared" si="390"/>
        <v>Senior</v>
      </c>
      <c r="D1706" s="4">
        <v>71945</v>
      </c>
      <c r="E1706" s="4">
        <f t="shared" si="391"/>
        <v>71945</v>
      </c>
      <c r="F1706" s="3">
        <v>590</v>
      </c>
      <c r="G1706" s="3">
        <f t="shared" si="392"/>
        <v>590</v>
      </c>
      <c r="H1706" s="3" t="str">
        <f t="shared" si="393"/>
        <v>Good</v>
      </c>
      <c r="I1706" s="5" t="s">
        <v>20</v>
      </c>
      <c r="J1706" s="2" t="str">
        <f t="shared" si="394"/>
        <v>Employed</v>
      </c>
      <c r="K1706" s="2" t="str">
        <f t="shared" si="395"/>
        <v>Employed</v>
      </c>
      <c r="L1706" s="2" t="str">
        <f t="shared" si="396"/>
        <v>Employed</v>
      </c>
      <c r="M1706" s="5" t="s">
        <v>32</v>
      </c>
      <c r="N1706" s="2" t="str">
        <f t="shared" si="397"/>
        <v>High School</v>
      </c>
      <c r="O1706" s="2" t="str">
        <f t="shared" si="398"/>
        <v>High School</v>
      </c>
      <c r="P1706" s="4">
        <v>17383</v>
      </c>
      <c r="Q1706" s="4">
        <f t="shared" si="399"/>
        <v>17383</v>
      </c>
      <c r="R1706" s="18">
        <f t="shared" si="400"/>
        <v>0.24161512266314547</v>
      </c>
      <c r="S1706" s="18" t="str">
        <f t="shared" si="401"/>
        <v>Conservative Borrower</v>
      </c>
      <c r="T1706" s="3">
        <v>96</v>
      </c>
      <c r="U1706" s="3">
        <f t="shared" si="402"/>
        <v>96</v>
      </c>
      <c r="V1706" s="5" t="s">
        <v>26</v>
      </c>
      <c r="W1706" s="5" t="s">
        <v>27</v>
      </c>
      <c r="X1706" s="4">
        <v>371</v>
      </c>
      <c r="Y1706" s="18">
        <v>0.17663183099999999</v>
      </c>
      <c r="Z1706" s="5" t="s">
        <v>24</v>
      </c>
      <c r="AA1706" s="3">
        <v>22</v>
      </c>
      <c r="AB1706" s="4">
        <v>787</v>
      </c>
      <c r="AC1706" s="4">
        <v>5995.4166670000004</v>
      </c>
      <c r="AD1706" s="4" t="str">
        <f t="shared" si="403"/>
        <v>Medium Income</v>
      </c>
      <c r="AE1706" s="4">
        <v>2804</v>
      </c>
      <c r="AF1706" s="18">
        <v>0.30377572899999999</v>
      </c>
      <c r="AG1706" s="3">
        <v>0</v>
      </c>
      <c r="AH1706" s="3">
        <v>50</v>
      </c>
      <c r="AI1706" s="2" t="str">
        <f t="shared" si="404"/>
        <v>Medium Risk</v>
      </c>
    </row>
    <row r="1707" spans="1:35" x14ac:dyDescent="0.25">
      <c r="A1707" s="6">
        <v>44806</v>
      </c>
      <c r="B1707" s="3">
        <v>37</v>
      </c>
      <c r="C1707" s="3" t="str">
        <f t="shared" si="390"/>
        <v>Mid</v>
      </c>
      <c r="D1707" s="4">
        <v>50976</v>
      </c>
      <c r="E1707" s="4">
        <f t="shared" si="391"/>
        <v>50976</v>
      </c>
      <c r="F1707" s="3">
        <v>548</v>
      </c>
      <c r="G1707" s="3">
        <f t="shared" si="392"/>
        <v>548</v>
      </c>
      <c r="H1707" s="3" t="str">
        <f t="shared" si="393"/>
        <v>Fair</v>
      </c>
      <c r="I1707" s="5" t="s">
        <v>20</v>
      </c>
      <c r="J1707" s="2" t="str">
        <f t="shared" si="394"/>
        <v>Employed</v>
      </c>
      <c r="K1707" s="2" t="str">
        <f t="shared" si="395"/>
        <v>Employed</v>
      </c>
      <c r="L1707" s="2" t="str">
        <f t="shared" si="396"/>
        <v>Employed</v>
      </c>
      <c r="M1707" s="5" t="s">
        <v>32</v>
      </c>
      <c r="N1707" s="2" t="str">
        <f t="shared" si="397"/>
        <v>High School</v>
      </c>
      <c r="O1707" s="2" t="str">
        <f t="shared" si="398"/>
        <v>High School</v>
      </c>
      <c r="P1707" s="4">
        <v>29137</v>
      </c>
      <c r="Q1707" s="4">
        <f t="shared" si="399"/>
        <v>29137</v>
      </c>
      <c r="R1707" s="18">
        <f t="shared" si="400"/>
        <v>0.57158270558694291</v>
      </c>
      <c r="S1707" s="18" t="str">
        <f t="shared" si="401"/>
        <v>Moderate Borrower</v>
      </c>
      <c r="T1707" s="3">
        <v>24</v>
      </c>
      <c r="U1707" s="3">
        <f t="shared" si="402"/>
        <v>24</v>
      </c>
      <c r="V1707" s="5" t="s">
        <v>22</v>
      </c>
      <c r="W1707" s="5" t="s">
        <v>30</v>
      </c>
      <c r="X1707" s="4">
        <v>325</v>
      </c>
      <c r="Y1707" s="18">
        <v>0.37738509799999997</v>
      </c>
      <c r="Z1707" s="5" t="s">
        <v>31</v>
      </c>
      <c r="AA1707" s="3">
        <v>16</v>
      </c>
      <c r="AB1707" s="4">
        <v>2278</v>
      </c>
      <c r="AC1707" s="4">
        <v>4248</v>
      </c>
      <c r="AD1707" s="4" t="str">
        <f t="shared" si="403"/>
        <v>Low Income</v>
      </c>
      <c r="AE1707" s="4">
        <v>48376</v>
      </c>
      <c r="AF1707" s="18">
        <v>0.23324609499999999</v>
      </c>
      <c r="AG1707" s="3">
        <v>0</v>
      </c>
      <c r="AH1707" s="3">
        <v>53</v>
      </c>
      <c r="AI1707" s="2" t="str">
        <f t="shared" si="404"/>
        <v>Medium Risk</v>
      </c>
    </row>
    <row r="1708" spans="1:35" x14ac:dyDescent="0.25">
      <c r="A1708" s="6">
        <v>44807</v>
      </c>
      <c r="B1708" s="3">
        <v>48</v>
      </c>
      <c r="C1708" s="3" t="str">
        <f t="shared" si="390"/>
        <v>Senior</v>
      </c>
      <c r="D1708" s="4">
        <v>18536</v>
      </c>
      <c r="E1708" s="4">
        <f t="shared" si="391"/>
        <v>18536</v>
      </c>
      <c r="F1708" s="3">
        <v>535</v>
      </c>
      <c r="G1708" s="3">
        <f t="shared" si="392"/>
        <v>535</v>
      </c>
      <c r="H1708" s="3" t="str">
        <f t="shared" si="393"/>
        <v>Fair</v>
      </c>
      <c r="I1708" s="5" t="s">
        <v>20</v>
      </c>
      <c r="J1708" s="2" t="str">
        <f t="shared" si="394"/>
        <v>Employed</v>
      </c>
      <c r="K1708" s="2" t="str">
        <f t="shared" si="395"/>
        <v>Employed</v>
      </c>
      <c r="L1708" s="2" t="str">
        <f t="shared" si="396"/>
        <v>Employed</v>
      </c>
      <c r="M1708" s="5" t="s">
        <v>32</v>
      </c>
      <c r="N1708" s="2" t="str">
        <f t="shared" si="397"/>
        <v>High School</v>
      </c>
      <c r="O1708" s="2" t="str">
        <f t="shared" si="398"/>
        <v>High School</v>
      </c>
      <c r="P1708" s="4">
        <v>12918</v>
      </c>
      <c r="Q1708" s="4">
        <f t="shared" si="399"/>
        <v>12918</v>
      </c>
      <c r="R1708" s="18">
        <f t="shared" si="400"/>
        <v>0.69691411307725504</v>
      </c>
      <c r="S1708" s="18" t="str">
        <f t="shared" si="401"/>
        <v>Moderate Borrower</v>
      </c>
      <c r="T1708" s="3">
        <v>60</v>
      </c>
      <c r="U1708" s="3">
        <f t="shared" si="402"/>
        <v>60</v>
      </c>
      <c r="V1708" s="5" t="s">
        <v>22</v>
      </c>
      <c r="W1708" s="5" t="s">
        <v>30</v>
      </c>
      <c r="X1708" s="4">
        <v>229</v>
      </c>
      <c r="Y1708" s="18">
        <v>0.54257449099999999</v>
      </c>
      <c r="Z1708" s="5" t="s">
        <v>38</v>
      </c>
      <c r="AA1708" s="3">
        <v>37</v>
      </c>
      <c r="AB1708" s="4">
        <v>16700</v>
      </c>
      <c r="AC1708" s="4">
        <v>1544.666667</v>
      </c>
      <c r="AD1708" s="4" t="str">
        <f t="shared" si="403"/>
        <v>Low Income</v>
      </c>
      <c r="AE1708" s="4">
        <v>99769</v>
      </c>
      <c r="AF1708" s="18">
        <v>0.21655026099999999</v>
      </c>
      <c r="AG1708" s="3">
        <v>0</v>
      </c>
      <c r="AH1708" s="3">
        <v>60</v>
      </c>
      <c r="AI1708" s="2" t="str">
        <f t="shared" si="404"/>
        <v>High Risk</v>
      </c>
    </row>
    <row r="1709" spans="1:35" x14ac:dyDescent="0.25">
      <c r="A1709" s="6">
        <v>44808</v>
      </c>
      <c r="B1709" s="3">
        <v>62</v>
      </c>
      <c r="C1709" s="3" t="str">
        <f t="shared" si="390"/>
        <v>Old</v>
      </c>
      <c r="D1709" s="4">
        <v>35967</v>
      </c>
      <c r="E1709" s="4">
        <f t="shared" si="391"/>
        <v>35967</v>
      </c>
      <c r="F1709" s="3">
        <v>587</v>
      </c>
      <c r="G1709" s="3">
        <f t="shared" si="392"/>
        <v>587</v>
      </c>
      <c r="H1709" s="3" t="str">
        <f t="shared" si="393"/>
        <v>Good</v>
      </c>
      <c r="I1709" s="5" t="s">
        <v>33</v>
      </c>
      <c r="J1709" s="2" t="str">
        <f t="shared" si="394"/>
        <v>Self-Employed</v>
      </c>
      <c r="K1709" s="2" t="str">
        <f t="shared" si="395"/>
        <v>Self-Employed</v>
      </c>
      <c r="L1709" s="2" t="str">
        <f t="shared" si="396"/>
        <v>Self-Employed</v>
      </c>
      <c r="M1709" s="5" t="s">
        <v>29</v>
      </c>
      <c r="N1709" s="2" t="str">
        <f t="shared" si="397"/>
        <v>Bachelor</v>
      </c>
      <c r="O1709" s="2" t="str">
        <f t="shared" si="398"/>
        <v>Bachelor</v>
      </c>
      <c r="P1709" s="4">
        <v>24481</v>
      </c>
      <c r="Q1709" s="4">
        <f t="shared" si="399"/>
        <v>24481</v>
      </c>
      <c r="R1709" s="18">
        <f t="shared" si="400"/>
        <v>0.6806517085105791</v>
      </c>
      <c r="S1709" s="18" t="str">
        <f t="shared" si="401"/>
        <v>Moderate Borrower</v>
      </c>
      <c r="T1709" s="3">
        <v>60</v>
      </c>
      <c r="U1709" s="3">
        <f t="shared" si="402"/>
        <v>60</v>
      </c>
      <c r="V1709" s="5" t="s">
        <v>22</v>
      </c>
      <c r="W1709" s="5" t="s">
        <v>34</v>
      </c>
      <c r="X1709" s="4">
        <v>607</v>
      </c>
      <c r="Y1709" s="18">
        <v>0.78096105500000002</v>
      </c>
      <c r="Z1709" s="5" t="s">
        <v>28</v>
      </c>
      <c r="AA1709" s="3">
        <v>31</v>
      </c>
      <c r="AB1709" s="4">
        <v>5033</v>
      </c>
      <c r="AC1709" s="4">
        <v>2997.25</v>
      </c>
      <c r="AD1709" s="4" t="str">
        <f t="shared" si="403"/>
        <v>Low Income</v>
      </c>
      <c r="AE1709" s="4">
        <v>6001</v>
      </c>
      <c r="AF1709" s="18">
        <v>0.24046155</v>
      </c>
      <c r="AG1709" s="3">
        <v>0</v>
      </c>
      <c r="AH1709" s="3">
        <v>62</v>
      </c>
      <c r="AI1709" s="2" t="str">
        <f t="shared" si="404"/>
        <v>High Risk</v>
      </c>
    </row>
    <row r="1710" spans="1:35" x14ac:dyDescent="0.25">
      <c r="A1710" s="6">
        <v>44809</v>
      </c>
      <c r="B1710" s="3">
        <v>38</v>
      </c>
      <c r="C1710" s="3" t="str">
        <f t="shared" si="390"/>
        <v>Mid</v>
      </c>
      <c r="D1710" s="4">
        <v>49493</v>
      </c>
      <c r="E1710" s="4">
        <f t="shared" si="391"/>
        <v>49493</v>
      </c>
      <c r="F1710" s="3">
        <v>639</v>
      </c>
      <c r="G1710" s="3">
        <f t="shared" si="392"/>
        <v>639</v>
      </c>
      <c r="H1710" s="3" t="str">
        <f t="shared" si="393"/>
        <v>Good</v>
      </c>
      <c r="I1710" s="5" t="s">
        <v>20</v>
      </c>
      <c r="J1710" s="2" t="str">
        <f t="shared" si="394"/>
        <v>Employed</v>
      </c>
      <c r="K1710" s="2" t="str">
        <f t="shared" si="395"/>
        <v>Employed</v>
      </c>
      <c r="L1710" s="2" t="str">
        <f t="shared" si="396"/>
        <v>Employed</v>
      </c>
      <c r="M1710" s="5" t="s">
        <v>32</v>
      </c>
      <c r="N1710" s="2" t="str">
        <f t="shared" si="397"/>
        <v>High School</v>
      </c>
      <c r="O1710" s="2" t="str">
        <f t="shared" si="398"/>
        <v>High School</v>
      </c>
      <c r="P1710" s="4">
        <v>31671</v>
      </c>
      <c r="Q1710" s="4">
        <f t="shared" si="399"/>
        <v>31671</v>
      </c>
      <c r="R1710" s="18">
        <f t="shared" si="400"/>
        <v>0.6399086739538925</v>
      </c>
      <c r="S1710" s="18" t="str">
        <f t="shared" si="401"/>
        <v>Moderate Borrower</v>
      </c>
      <c r="T1710" s="3">
        <v>72</v>
      </c>
      <c r="U1710" s="3">
        <f t="shared" si="402"/>
        <v>72</v>
      </c>
      <c r="V1710" s="5" t="s">
        <v>22</v>
      </c>
      <c r="W1710" s="5" t="s">
        <v>30</v>
      </c>
      <c r="X1710" s="4">
        <v>425</v>
      </c>
      <c r="Y1710" s="18">
        <v>0.36769145399999997</v>
      </c>
      <c r="Z1710" s="5" t="s">
        <v>24</v>
      </c>
      <c r="AA1710" s="3">
        <v>20</v>
      </c>
      <c r="AB1710" s="4">
        <v>2036</v>
      </c>
      <c r="AC1710" s="4">
        <v>4124.4166670000004</v>
      </c>
      <c r="AD1710" s="4" t="str">
        <f t="shared" si="403"/>
        <v>Low Income</v>
      </c>
      <c r="AE1710" s="4">
        <v>214962</v>
      </c>
      <c r="AF1710" s="18">
        <v>0.21141553499999999</v>
      </c>
      <c r="AG1710" s="3">
        <v>0</v>
      </c>
      <c r="AH1710" s="3">
        <v>51</v>
      </c>
      <c r="AI1710" s="2" t="str">
        <f t="shared" si="404"/>
        <v>Medium Risk</v>
      </c>
    </row>
    <row r="1711" spans="1:35" x14ac:dyDescent="0.25">
      <c r="A1711" s="6">
        <v>44810</v>
      </c>
      <c r="B1711" s="3">
        <v>28</v>
      </c>
      <c r="C1711" s="3" t="str">
        <f t="shared" si="390"/>
        <v>Mid</v>
      </c>
      <c r="D1711" s="4">
        <v>15000</v>
      </c>
      <c r="E1711" s="4">
        <f t="shared" si="391"/>
        <v>15000</v>
      </c>
      <c r="F1711" s="3">
        <v>564</v>
      </c>
      <c r="G1711" s="3">
        <f t="shared" si="392"/>
        <v>564</v>
      </c>
      <c r="H1711" s="3" t="str">
        <f t="shared" si="393"/>
        <v>Good</v>
      </c>
      <c r="I1711" s="5" t="s">
        <v>20</v>
      </c>
      <c r="J1711" s="2" t="str">
        <f t="shared" si="394"/>
        <v>Employed</v>
      </c>
      <c r="K1711" s="2" t="str">
        <f t="shared" si="395"/>
        <v>Employed</v>
      </c>
      <c r="L1711" s="2" t="str">
        <f t="shared" si="396"/>
        <v>Employed</v>
      </c>
      <c r="M1711" s="5" t="s">
        <v>32</v>
      </c>
      <c r="N1711" s="2" t="str">
        <f t="shared" si="397"/>
        <v>High School</v>
      </c>
      <c r="O1711" s="2" t="str">
        <f t="shared" si="398"/>
        <v>High School</v>
      </c>
      <c r="P1711" s="4">
        <v>12107</v>
      </c>
      <c r="Q1711" s="4">
        <f t="shared" si="399"/>
        <v>12107</v>
      </c>
      <c r="R1711" s="18">
        <f t="shared" si="400"/>
        <v>0.80713333333333337</v>
      </c>
      <c r="S1711" s="18" t="str">
        <f t="shared" si="401"/>
        <v>Moderate Borrower</v>
      </c>
      <c r="T1711" s="3">
        <v>60</v>
      </c>
      <c r="U1711" s="3">
        <f t="shared" si="402"/>
        <v>60</v>
      </c>
      <c r="V1711" s="5" t="s">
        <v>22</v>
      </c>
      <c r="W1711" s="5" t="s">
        <v>27</v>
      </c>
      <c r="X1711" s="4">
        <v>411</v>
      </c>
      <c r="Y1711" s="18">
        <v>0.41821979599999998</v>
      </c>
      <c r="Z1711" s="5" t="s">
        <v>28</v>
      </c>
      <c r="AA1711" s="3">
        <v>26</v>
      </c>
      <c r="AB1711" s="4">
        <v>4084</v>
      </c>
      <c r="AC1711" s="4">
        <v>1250</v>
      </c>
      <c r="AD1711" s="4" t="str">
        <f t="shared" si="403"/>
        <v>Low Income</v>
      </c>
      <c r="AE1711" s="4">
        <v>6394</v>
      </c>
      <c r="AF1711" s="18">
        <v>0.26073590699999999</v>
      </c>
      <c r="AG1711" s="3">
        <v>0</v>
      </c>
      <c r="AH1711" s="3">
        <v>57</v>
      </c>
      <c r="AI1711" s="2" t="str">
        <f t="shared" si="404"/>
        <v>High Risk</v>
      </c>
    </row>
    <row r="1712" spans="1:35" x14ac:dyDescent="0.25">
      <c r="A1712" s="6">
        <v>44811</v>
      </c>
      <c r="B1712" s="3">
        <v>53</v>
      </c>
      <c r="C1712" s="3" t="str">
        <f t="shared" si="390"/>
        <v>Senior</v>
      </c>
      <c r="D1712" s="4">
        <v>30594</v>
      </c>
      <c r="E1712" s="4">
        <f t="shared" si="391"/>
        <v>30594</v>
      </c>
      <c r="F1712" s="3">
        <v>596</v>
      </c>
      <c r="G1712" s="3">
        <f t="shared" si="392"/>
        <v>596</v>
      </c>
      <c r="H1712" s="3" t="str">
        <f t="shared" si="393"/>
        <v>Good</v>
      </c>
      <c r="I1712" s="5" t="s">
        <v>45</v>
      </c>
      <c r="J1712" s="2" t="str">
        <f t="shared" si="394"/>
        <v>Unemployed</v>
      </c>
      <c r="K1712" s="2" t="str">
        <f t="shared" si="395"/>
        <v>Unemployed</v>
      </c>
      <c r="L1712" s="2" t="str">
        <f t="shared" si="396"/>
        <v>Unemployed</v>
      </c>
      <c r="M1712" s="5" t="s">
        <v>29</v>
      </c>
      <c r="N1712" s="2" t="str">
        <f t="shared" si="397"/>
        <v>Bachelor</v>
      </c>
      <c r="O1712" s="2" t="str">
        <f t="shared" si="398"/>
        <v>Bachelor</v>
      </c>
      <c r="P1712" s="4">
        <v>15087</v>
      </c>
      <c r="Q1712" s="4">
        <f t="shared" si="399"/>
        <v>15087</v>
      </c>
      <c r="R1712" s="18">
        <f t="shared" si="400"/>
        <v>0.49313590900176507</v>
      </c>
      <c r="S1712" s="18" t="str">
        <f t="shared" si="401"/>
        <v>Conservative Borrower</v>
      </c>
      <c r="T1712" s="3">
        <v>60</v>
      </c>
      <c r="U1712" s="3">
        <f t="shared" si="402"/>
        <v>60</v>
      </c>
      <c r="V1712" s="5" t="s">
        <v>22</v>
      </c>
      <c r="W1712" s="5" t="s">
        <v>30</v>
      </c>
      <c r="X1712" s="4">
        <v>139</v>
      </c>
      <c r="Y1712" s="18">
        <v>2.6749253000000001E-2</v>
      </c>
      <c r="Z1712" s="5" t="s">
        <v>38</v>
      </c>
      <c r="AA1712" s="3">
        <v>23</v>
      </c>
      <c r="AB1712" s="4">
        <v>8257</v>
      </c>
      <c r="AC1712" s="4">
        <v>2549.5</v>
      </c>
      <c r="AD1712" s="4" t="str">
        <f t="shared" si="403"/>
        <v>Low Income</v>
      </c>
      <c r="AE1712" s="4">
        <v>251689</v>
      </c>
      <c r="AF1712" s="18">
        <v>0.25030996</v>
      </c>
      <c r="AG1712" s="3">
        <v>0</v>
      </c>
      <c r="AH1712" s="3">
        <v>52</v>
      </c>
      <c r="AI1712" s="2" t="str">
        <f t="shared" si="404"/>
        <v>Medium Risk</v>
      </c>
    </row>
    <row r="1713" spans="1:35" x14ac:dyDescent="0.25">
      <c r="A1713" s="6">
        <v>44812</v>
      </c>
      <c r="B1713" s="3">
        <v>38</v>
      </c>
      <c r="C1713" s="3" t="str">
        <f t="shared" si="390"/>
        <v>Mid</v>
      </c>
      <c r="D1713" s="4">
        <v>28669</v>
      </c>
      <c r="E1713" s="4">
        <f t="shared" si="391"/>
        <v>28669</v>
      </c>
      <c r="F1713" s="3">
        <v>552</v>
      </c>
      <c r="G1713" s="3">
        <f t="shared" si="392"/>
        <v>552</v>
      </c>
      <c r="H1713" s="3" t="str">
        <f t="shared" si="393"/>
        <v>Good</v>
      </c>
      <c r="J1713" s="2" t="str">
        <f t="shared" si="394"/>
        <v/>
      </c>
      <c r="K1713" s="2" t="str">
        <f t="shared" si="395"/>
        <v/>
      </c>
      <c r="L1713" s="2" t="str">
        <f t="shared" si="396"/>
        <v>Employed</v>
      </c>
      <c r="M1713" s="5" t="s">
        <v>32</v>
      </c>
      <c r="N1713" s="2" t="str">
        <f t="shared" si="397"/>
        <v>High School</v>
      </c>
      <c r="O1713" s="2" t="str">
        <f t="shared" si="398"/>
        <v>High School</v>
      </c>
      <c r="P1713" s="4">
        <v>7249</v>
      </c>
      <c r="Q1713" s="4">
        <f t="shared" si="399"/>
        <v>7249</v>
      </c>
      <c r="R1713" s="18">
        <f t="shared" si="400"/>
        <v>0.25285151208622553</v>
      </c>
      <c r="S1713" s="18" t="str">
        <f t="shared" si="401"/>
        <v>Conservative Borrower</v>
      </c>
      <c r="T1713" s="3">
        <v>36</v>
      </c>
      <c r="U1713" s="3">
        <f t="shared" si="402"/>
        <v>36</v>
      </c>
      <c r="V1713" s="5" t="s">
        <v>22</v>
      </c>
      <c r="W1713" s="5" t="s">
        <v>27</v>
      </c>
      <c r="X1713" s="4">
        <v>158</v>
      </c>
      <c r="Y1713" s="18">
        <v>4.8738702000000002E-2</v>
      </c>
      <c r="Z1713" s="5" t="s">
        <v>28</v>
      </c>
      <c r="AA1713" s="3">
        <v>25</v>
      </c>
      <c r="AB1713" s="4">
        <v>1146</v>
      </c>
      <c r="AC1713" s="4">
        <v>2389.083333</v>
      </c>
      <c r="AD1713" s="4" t="str">
        <f t="shared" si="403"/>
        <v>Low Income</v>
      </c>
      <c r="AE1713" s="4">
        <v>17727</v>
      </c>
      <c r="AF1713" s="18">
        <v>0.224505279</v>
      </c>
      <c r="AG1713" s="3">
        <v>0</v>
      </c>
      <c r="AH1713" s="3">
        <v>60</v>
      </c>
      <c r="AI1713" s="2" t="str">
        <f t="shared" si="404"/>
        <v>High Risk</v>
      </c>
    </row>
    <row r="1714" spans="1:35" x14ac:dyDescent="0.25">
      <c r="A1714" s="6">
        <v>44813</v>
      </c>
      <c r="B1714" s="3">
        <v>18</v>
      </c>
      <c r="C1714" s="3" t="str">
        <f t="shared" si="390"/>
        <v>Young</v>
      </c>
      <c r="D1714" s="4">
        <v>81172</v>
      </c>
      <c r="E1714" s="4">
        <f t="shared" si="391"/>
        <v>81172</v>
      </c>
      <c r="F1714" s="3">
        <v>518</v>
      </c>
      <c r="G1714" s="3">
        <f t="shared" si="392"/>
        <v>518</v>
      </c>
      <c r="H1714" s="3" t="str">
        <f t="shared" si="393"/>
        <v>Fair</v>
      </c>
      <c r="I1714" s="5" t="s">
        <v>20</v>
      </c>
      <c r="J1714" s="2" t="str">
        <f t="shared" si="394"/>
        <v>Employed</v>
      </c>
      <c r="K1714" s="2" t="str">
        <f t="shared" si="395"/>
        <v>Employed</v>
      </c>
      <c r="L1714" s="2" t="str">
        <f t="shared" si="396"/>
        <v>Employed</v>
      </c>
      <c r="M1714" s="5" t="s">
        <v>32</v>
      </c>
      <c r="N1714" s="2" t="str">
        <f t="shared" si="397"/>
        <v>High School</v>
      </c>
      <c r="O1714" s="2" t="str">
        <f t="shared" si="398"/>
        <v>High School</v>
      </c>
      <c r="P1714" s="4">
        <v>20747</v>
      </c>
      <c r="Q1714" s="4">
        <f t="shared" si="399"/>
        <v>20747</v>
      </c>
      <c r="R1714" s="18">
        <f t="shared" si="400"/>
        <v>0.25559306164687329</v>
      </c>
      <c r="S1714" s="18" t="str">
        <f t="shared" si="401"/>
        <v>Conservative Borrower</v>
      </c>
      <c r="T1714" s="3">
        <v>48</v>
      </c>
      <c r="U1714" s="3">
        <f t="shared" si="402"/>
        <v>48</v>
      </c>
      <c r="V1714" s="5" t="s">
        <v>22</v>
      </c>
      <c r="W1714" s="5" t="s">
        <v>27</v>
      </c>
      <c r="X1714" s="4">
        <v>973</v>
      </c>
      <c r="Y1714" s="18">
        <v>0.102391884</v>
      </c>
      <c r="Z1714" s="5" t="s">
        <v>24</v>
      </c>
      <c r="AA1714" s="3">
        <v>17</v>
      </c>
      <c r="AB1714" s="4">
        <v>4069</v>
      </c>
      <c r="AC1714" s="4">
        <v>6764.3333329999996</v>
      </c>
      <c r="AD1714" s="4" t="str">
        <f t="shared" si="403"/>
        <v>Medium Income</v>
      </c>
      <c r="AE1714" s="4">
        <v>49516</v>
      </c>
      <c r="AF1714" s="18">
        <v>0.224908302</v>
      </c>
      <c r="AG1714" s="3">
        <v>0</v>
      </c>
      <c r="AH1714" s="3">
        <v>49</v>
      </c>
      <c r="AI1714" s="2" t="str">
        <f t="shared" si="404"/>
        <v>Medium Risk</v>
      </c>
    </row>
    <row r="1715" spans="1:35" x14ac:dyDescent="0.25">
      <c r="A1715" s="6">
        <v>44814</v>
      </c>
      <c r="B1715" s="3">
        <v>50</v>
      </c>
      <c r="C1715" s="3" t="str">
        <f t="shared" si="390"/>
        <v>Senior</v>
      </c>
      <c r="D1715" s="4">
        <v>47816</v>
      </c>
      <c r="E1715" s="4">
        <f t="shared" si="391"/>
        <v>47816</v>
      </c>
      <c r="F1715" s="3">
        <v>628</v>
      </c>
      <c r="G1715" s="3">
        <f t="shared" si="392"/>
        <v>628</v>
      </c>
      <c r="H1715" s="3" t="str">
        <f t="shared" si="393"/>
        <v>Good</v>
      </c>
      <c r="I1715" s="5" t="s">
        <v>20</v>
      </c>
      <c r="J1715" s="2" t="str">
        <f t="shared" si="394"/>
        <v>Employed</v>
      </c>
      <c r="K1715" s="2" t="str">
        <f t="shared" si="395"/>
        <v>Employed</v>
      </c>
      <c r="L1715" s="2" t="str">
        <f t="shared" si="396"/>
        <v>Employed</v>
      </c>
      <c r="N1715" s="2" t="str">
        <f t="shared" si="397"/>
        <v/>
      </c>
      <c r="O1715" s="2" t="str">
        <f t="shared" si="398"/>
        <v>Bachelor</v>
      </c>
      <c r="P1715" s="4">
        <v>16152</v>
      </c>
      <c r="Q1715" s="4">
        <f t="shared" si="399"/>
        <v>16152</v>
      </c>
      <c r="R1715" s="18">
        <f t="shared" si="400"/>
        <v>0.33779488037476996</v>
      </c>
      <c r="S1715" s="18" t="str">
        <f t="shared" si="401"/>
        <v>Conservative Borrower</v>
      </c>
      <c r="T1715" s="3">
        <v>48</v>
      </c>
      <c r="U1715" s="3">
        <f t="shared" si="402"/>
        <v>48</v>
      </c>
      <c r="V1715" s="5" t="s">
        <v>22</v>
      </c>
      <c r="W1715" s="5" t="s">
        <v>30</v>
      </c>
      <c r="X1715" s="4">
        <v>275</v>
      </c>
      <c r="Y1715" s="18">
        <v>0.26549488300000001</v>
      </c>
      <c r="Z1715" s="5" t="s">
        <v>24</v>
      </c>
      <c r="AA1715" s="3">
        <v>28</v>
      </c>
      <c r="AB1715" s="4">
        <v>1457</v>
      </c>
      <c r="AC1715" s="4">
        <v>3984.666667</v>
      </c>
      <c r="AD1715" s="4" t="str">
        <f t="shared" si="403"/>
        <v>Low Income</v>
      </c>
      <c r="AE1715" s="4">
        <v>8628</v>
      </c>
      <c r="AF1715" s="18">
        <v>0.18735992800000001</v>
      </c>
      <c r="AG1715" s="3">
        <v>0</v>
      </c>
      <c r="AH1715" s="3">
        <v>49</v>
      </c>
      <c r="AI1715" s="2" t="str">
        <f t="shared" si="404"/>
        <v>Medium Risk</v>
      </c>
    </row>
    <row r="1716" spans="1:35" x14ac:dyDescent="0.25">
      <c r="A1716" s="6">
        <v>44815</v>
      </c>
      <c r="B1716" s="3">
        <v>33</v>
      </c>
      <c r="C1716" s="3" t="str">
        <f t="shared" si="390"/>
        <v>Mid</v>
      </c>
      <c r="D1716" s="4">
        <v>63441</v>
      </c>
      <c r="E1716" s="4">
        <f t="shared" si="391"/>
        <v>63441</v>
      </c>
      <c r="G1716" s="3">
        <f t="shared" si="392"/>
        <v>572.4019138755981</v>
      </c>
      <c r="H1716" s="3" t="str">
        <f t="shared" si="393"/>
        <v>Good</v>
      </c>
      <c r="J1716" s="2" t="str">
        <f t="shared" si="394"/>
        <v/>
      </c>
      <c r="K1716" s="2" t="str">
        <f t="shared" si="395"/>
        <v/>
      </c>
      <c r="L1716" s="2" t="str">
        <f t="shared" si="396"/>
        <v>Employed</v>
      </c>
      <c r="M1716" s="5" t="s">
        <v>29</v>
      </c>
      <c r="N1716" s="2" t="str">
        <f t="shared" si="397"/>
        <v>Bachelor</v>
      </c>
      <c r="O1716" s="2" t="str">
        <f t="shared" si="398"/>
        <v>Bachelor</v>
      </c>
      <c r="P1716" s="4">
        <v>14630</v>
      </c>
      <c r="Q1716" s="4">
        <f t="shared" si="399"/>
        <v>14630</v>
      </c>
      <c r="R1716" s="18">
        <f t="shared" si="400"/>
        <v>0.23060796645702306</v>
      </c>
      <c r="S1716" s="18" t="str">
        <f t="shared" si="401"/>
        <v>Conservative Borrower</v>
      </c>
      <c r="T1716" s="3">
        <v>36</v>
      </c>
      <c r="U1716" s="3">
        <f t="shared" si="402"/>
        <v>36</v>
      </c>
      <c r="V1716" s="5" t="s">
        <v>22</v>
      </c>
      <c r="W1716" s="5" t="s">
        <v>34</v>
      </c>
      <c r="X1716" s="4">
        <v>387</v>
      </c>
      <c r="Y1716" s="18">
        <v>0.26142822999999998</v>
      </c>
      <c r="Z1716" s="5" t="s">
        <v>34</v>
      </c>
      <c r="AA1716" s="3">
        <v>24</v>
      </c>
      <c r="AB1716" s="4">
        <v>7960</v>
      </c>
      <c r="AC1716" s="4">
        <v>5286.75</v>
      </c>
      <c r="AD1716" s="4" t="str">
        <f t="shared" si="403"/>
        <v>Medium Income</v>
      </c>
      <c r="AE1716" s="4">
        <v>1256153</v>
      </c>
      <c r="AF1716" s="18">
        <v>0.20320396299999999</v>
      </c>
      <c r="AG1716" s="3">
        <v>1</v>
      </c>
      <c r="AH1716" s="3">
        <v>36</v>
      </c>
      <c r="AI1716" s="2" t="str">
        <f t="shared" si="404"/>
        <v>Low Risk</v>
      </c>
    </row>
    <row r="1717" spans="1:35" x14ac:dyDescent="0.25">
      <c r="A1717" s="6">
        <v>44816</v>
      </c>
      <c r="B1717" s="3">
        <v>38</v>
      </c>
      <c r="C1717" s="3" t="str">
        <f t="shared" si="390"/>
        <v>Mid</v>
      </c>
      <c r="D1717" s="4">
        <v>36346</v>
      </c>
      <c r="E1717" s="4">
        <f t="shared" si="391"/>
        <v>36346</v>
      </c>
      <c r="F1717" s="3">
        <v>517</v>
      </c>
      <c r="G1717" s="3">
        <f t="shared" si="392"/>
        <v>517</v>
      </c>
      <c r="H1717" s="3" t="str">
        <f t="shared" si="393"/>
        <v>Fair</v>
      </c>
      <c r="I1717" s="5" t="s">
        <v>20</v>
      </c>
      <c r="J1717" s="2" t="str">
        <f t="shared" si="394"/>
        <v>Employed</v>
      </c>
      <c r="K1717" s="2" t="str">
        <f t="shared" si="395"/>
        <v>Employed</v>
      </c>
      <c r="L1717" s="2" t="str">
        <f t="shared" si="396"/>
        <v>Employed</v>
      </c>
      <c r="M1717" s="5" t="s">
        <v>25</v>
      </c>
      <c r="N1717" s="2" t="str">
        <f t="shared" si="397"/>
        <v>Associate</v>
      </c>
      <c r="O1717" s="2" t="str">
        <f t="shared" si="398"/>
        <v>Associate</v>
      </c>
      <c r="Q1717" s="4">
        <f t="shared" si="399"/>
        <v>24695.307531380753</v>
      </c>
      <c r="R1717" s="18">
        <f t="shared" si="400"/>
        <v>0.67945049060091212</v>
      </c>
      <c r="S1717" s="18" t="str">
        <f t="shared" si="401"/>
        <v>Moderate Borrower</v>
      </c>
      <c r="T1717" s="3">
        <v>48</v>
      </c>
      <c r="U1717" s="3">
        <f t="shared" si="402"/>
        <v>48</v>
      </c>
      <c r="V1717" s="5" t="s">
        <v>26</v>
      </c>
      <c r="W1717" s="5" t="s">
        <v>30</v>
      </c>
      <c r="X1717" s="4">
        <v>529</v>
      </c>
      <c r="Y1717" s="18">
        <v>8.6992421E-2</v>
      </c>
      <c r="Z1717" s="5" t="s">
        <v>24</v>
      </c>
      <c r="AA1717" s="3">
        <v>30</v>
      </c>
      <c r="AB1717" s="4">
        <v>879</v>
      </c>
      <c r="AC1717" s="4">
        <v>3028.833333</v>
      </c>
      <c r="AD1717" s="4" t="str">
        <f t="shared" si="403"/>
        <v>Low Income</v>
      </c>
      <c r="AE1717" s="4">
        <v>951524</v>
      </c>
      <c r="AF1717" s="18">
        <v>0.22244381999999999</v>
      </c>
      <c r="AG1717" s="3">
        <v>1</v>
      </c>
      <c r="AH1717" s="3">
        <v>33.6</v>
      </c>
      <c r="AI1717" s="2" t="str">
        <f t="shared" si="404"/>
        <v>Low Risk</v>
      </c>
    </row>
    <row r="1718" spans="1:35" x14ac:dyDescent="0.25">
      <c r="A1718" s="6">
        <v>44817</v>
      </c>
      <c r="B1718" s="3">
        <v>43</v>
      </c>
      <c r="C1718" s="3" t="str">
        <f t="shared" si="390"/>
        <v>Senior</v>
      </c>
      <c r="D1718" s="4">
        <v>100445</v>
      </c>
      <c r="E1718" s="4">
        <f t="shared" si="391"/>
        <v>100445</v>
      </c>
      <c r="F1718" s="3">
        <v>646</v>
      </c>
      <c r="G1718" s="3">
        <f t="shared" si="392"/>
        <v>646</v>
      </c>
      <c r="H1718" s="3" t="str">
        <f t="shared" si="393"/>
        <v>Good</v>
      </c>
      <c r="I1718" s="5" t="s">
        <v>45</v>
      </c>
      <c r="J1718" s="2" t="str">
        <f t="shared" si="394"/>
        <v>Unemployed</v>
      </c>
      <c r="K1718" s="2" t="str">
        <f t="shared" si="395"/>
        <v>Unemployed</v>
      </c>
      <c r="L1718" s="2" t="str">
        <f t="shared" si="396"/>
        <v>Unemployed</v>
      </c>
      <c r="M1718" s="5" t="s">
        <v>21</v>
      </c>
      <c r="N1718" s="2" t="str">
        <f t="shared" si="397"/>
        <v>Master</v>
      </c>
      <c r="O1718" s="2" t="str">
        <f t="shared" si="398"/>
        <v>Master</v>
      </c>
      <c r="P1718" s="4">
        <v>24841</v>
      </c>
      <c r="Q1718" s="4">
        <f t="shared" si="399"/>
        <v>24841</v>
      </c>
      <c r="R1718" s="18">
        <f t="shared" si="400"/>
        <v>0.24730947284583604</v>
      </c>
      <c r="S1718" s="18" t="str">
        <f t="shared" si="401"/>
        <v>Conservative Borrower</v>
      </c>
      <c r="T1718" s="3">
        <v>72</v>
      </c>
      <c r="U1718" s="3">
        <f t="shared" si="402"/>
        <v>72</v>
      </c>
      <c r="V1718" s="5" t="s">
        <v>26</v>
      </c>
      <c r="W1718" s="5" t="s">
        <v>23</v>
      </c>
      <c r="X1718" s="4">
        <v>489</v>
      </c>
      <c r="Y1718" s="18">
        <v>0.44624984099999998</v>
      </c>
      <c r="Z1718" s="5" t="s">
        <v>38</v>
      </c>
      <c r="AA1718" s="3">
        <v>23</v>
      </c>
      <c r="AB1718" s="4">
        <v>7859</v>
      </c>
      <c r="AC1718" s="4">
        <v>8370.4166669999995</v>
      </c>
      <c r="AD1718" s="4" t="str">
        <f t="shared" si="403"/>
        <v>Medium Income</v>
      </c>
      <c r="AE1718" s="4">
        <v>21385</v>
      </c>
      <c r="AF1718" s="18">
        <v>0.19383352400000001</v>
      </c>
      <c r="AG1718" s="3">
        <v>0</v>
      </c>
      <c r="AH1718" s="3">
        <v>74</v>
      </c>
      <c r="AI1718" s="2" t="str">
        <f t="shared" si="404"/>
        <v>Very High Risk</v>
      </c>
    </row>
    <row r="1719" spans="1:35" x14ac:dyDescent="0.25">
      <c r="A1719" s="6">
        <v>44818</v>
      </c>
      <c r="B1719" s="3">
        <v>42</v>
      </c>
      <c r="C1719" s="3" t="str">
        <f t="shared" si="390"/>
        <v>Senior</v>
      </c>
      <c r="D1719" s="4">
        <v>16357</v>
      </c>
      <c r="E1719" s="4">
        <f t="shared" si="391"/>
        <v>16357</v>
      </c>
      <c r="F1719" s="3">
        <v>521</v>
      </c>
      <c r="G1719" s="3">
        <f t="shared" si="392"/>
        <v>521</v>
      </c>
      <c r="H1719" s="3" t="str">
        <f t="shared" si="393"/>
        <v>Fair</v>
      </c>
      <c r="I1719" s="5" t="s">
        <v>33</v>
      </c>
      <c r="J1719" s="2" t="str">
        <f t="shared" si="394"/>
        <v>Self-Employed</v>
      </c>
      <c r="K1719" s="2" t="str">
        <f t="shared" si="395"/>
        <v>Self-Employed</v>
      </c>
      <c r="L1719" s="2" t="str">
        <f t="shared" si="396"/>
        <v>Self-Employed</v>
      </c>
      <c r="M1719" s="5" t="s">
        <v>32</v>
      </c>
      <c r="N1719" s="2" t="str">
        <f t="shared" si="397"/>
        <v>High School</v>
      </c>
      <c r="O1719" s="2" t="str">
        <f t="shared" si="398"/>
        <v>High School</v>
      </c>
      <c r="P1719" s="4">
        <v>9442</v>
      </c>
      <c r="Q1719" s="4">
        <f t="shared" si="399"/>
        <v>9442</v>
      </c>
      <c r="R1719" s="18">
        <f t="shared" si="400"/>
        <v>0.57724521611542456</v>
      </c>
      <c r="S1719" s="18" t="str">
        <f t="shared" si="401"/>
        <v>Moderate Borrower</v>
      </c>
      <c r="T1719" s="3">
        <v>12</v>
      </c>
      <c r="U1719" s="3">
        <f t="shared" si="402"/>
        <v>12</v>
      </c>
      <c r="V1719" s="5" t="s">
        <v>35</v>
      </c>
      <c r="W1719" s="5" t="s">
        <v>30</v>
      </c>
      <c r="X1719" s="4">
        <v>285</v>
      </c>
      <c r="Y1719" s="18">
        <v>0.33235468400000001</v>
      </c>
      <c r="Z1719" s="5" t="s">
        <v>28</v>
      </c>
      <c r="AA1719" s="3">
        <v>23</v>
      </c>
      <c r="AB1719" s="4">
        <v>9842</v>
      </c>
      <c r="AC1719" s="4">
        <v>1363.083333</v>
      </c>
      <c r="AD1719" s="4" t="str">
        <f t="shared" si="403"/>
        <v>Low Income</v>
      </c>
      <c r="AE1719" s="4">
        <v>7854</v>
      </c>
      <c r="AF1719" s="18">
        <v>0.22144195999999999</v>
      </c>
      <c r="AG1719" s="3">
        <v>0</v>
      </c>
      <c r="AH1719" s="3">
        <v>58</v>
      </c>
      <c r="AI1719" s="2" t="str">
        <f t="shared" si="404"/>
        <v>High Risk</v>
      </c>
    </row>
    <row r="1720" spans="1:35" x14ac:dyDescent="0.25">
      <c r="A1720" s="6">
        <v>44819</v>
      </c>
      <c r="B1720" s="3">
        <v>48</v>
      </c>
      <c r="C1720" s="3" t="str">
        <f t="shared" si="390"/>
        <v>Senior</v>
      </c>
      <c r="E1720" s="4">
        <f t="shared" si="391"/>
        <v>31485.999995999999</v>
      </c>
      <c r="F1720" s="3">
        <v>604</v>
      </c>
      <c r="G1720" s="3">
        <f t="shared" si="392"/>
        <v>604</v>
      </c>
      <c r="H1720" s="3" t="str">
        <f t="shared" si="393"/>
        <v>Good</v>
      </c>
      <c r="I1720" s="5" t="s">
        <v>20</v>
      </c>
      <c r="J1720" s="2" t="str">
        <f t="shared" si="394"/>
        <v>Employed</v>
      </c>
      <c r="K1720" s="2" t="str">
        <f t="shared" si="395"/>
        <v>Employed</v>
      </c>
      <c r="L1720" s="2" t="str">
        <f t="shared" si="396"/>
        <v>Employed</v>
      </c>
      <c r="M1720" s="5" t="s">
        <v>29</v>
      </c>
      <c r="N1720" s="2" t="str">
        <f t="shared" si="397"/>
        <v>Bachelor</v>
      </c>
      <c r="O1720" s="2" t="str">
        <f t="shared" si="398"/>
        <v>Bachelor</v>
      </c>
      <c r="P1720" s="4">
        <v>29223</v>
      </c>
      <c r="Q1720" s="4">
        <f t="shared" si="399"/>
        <v>29223</v>
      </c>
      <c r="R1720" s="18">
        <f t="shared" si="400"/>
        <v>0.92812678662619919</v>
      </c>
      <c r="S1720" s="18" t="str">
        <f t="shared" si="401"/>
        <v>Moderate Borrower</v>
      </c>
      <c r="U1720" s="3">
        <f t="shared" si="402"/>
        <v>54.618025751072963</v>
      </c>
      <c r="V1720" s="5" t="s">
        <v>22</v>
      </c>
      <c r="W1720" s="5" t="s">
        <v>30</v>
      </c>
      <c r="X1720" s="4">
        <v>199</v>
      </c>
      <c r="Y1720" s="18">
        <v>0.60020146299999999</v>
      </c>
      <c r="Z1720" s="5" t="s">
        <v>24</v>
      </c>
      <c r="AA1720" s="3">
        <v>24</v>
      </c>
      <c r="AB1720" s="4">
        <v>20339</v>
      </c>
      <c r="AC1720" s="4">
        <v>2623.833333</v>
      </c>
      <c r="AD1720" s="4" t="str">
        <f t="shared" si="403"/>
        <v>Low Income</v>
      </c>
      <c r="AE1720" s="4">
        <v>9104</v>
      </c>
      <c r="AF1720" s="18">
        <v>0.23065253899999999</v>
      </c>
      <c r="AG1720" s="3">
        <v>0</v>
      </c>
      <c r="AH1720" s="3">
        <v>60</v>
      </c>
      <c r="AI1720" s="2" t="str">
        <f t="shared" si="404"/>
        <v>High Risk</v>
      </c>
    </row>
    <row r="1721" spans="1:35" x14ac:dyDescent="0.25">
      <c r="A1721" s="6">
        <v>44820</v>
      </c>
      <c r="B1721" s="3">
        <v>34</v>
      </c>
      <c r="C1721" s="3" t="str">
        <f t="shared" si="390"/>
        <v>Mid</v>
      </c>
      <c r="D1721" s="4">
        <v>45850</v>
      </c>
      <c r="E1721" s="4">
        <f t="shared" si="391"/>
        <v>45850</v>
      </c>
      <c r="F1721" s="3">
        <v>603</v>
      </c>
      <c r="G1721" s="3">
        <f t="shared" si="392"/>
        <v>603</v>
      </c>
      <c r="H1721" s="3" t="str">
        <f t="shared" si="393"/>
        <v>Good</v>
      </c>
      <c r="I1721" s="5" t="s">
        <v>33</v>
      </c>
      <c r="J1721" s="2" t="str">
        <f t="shared" si="394"/>
        <v>Self-Employed</v>
      </c>
      <c r="K1721" s="2" t="str">
        <f t="shared" si="395"/>
        <v>Self-Employed</v>
      </c>
      <c r="L1721" s="2" t="str">
        <f t="shared" si="396"/>
        <v>Self-Employed</v>
      </c>
      <c r="M1721" s="5" t="s">
        <v>25</v>
      </c>
      <c r="N1721" s="2" t="str">
        <f t="shared" si="397"/>
        <v>Associate</v>
      </c>
      <c r="O1721" s="2" t="str">
        <f t="shared" si="398"/>
        <v>Associate</v>
      </c>
      <c r="Q1721" s="4">
        <f t="shared" si="399"/>
        <v>24695.307531380753</v>
      </c>
      <c r="R1721" s="18">
        <f t="shared" si="400"/>
        <v>0.53861085128420394</v>
      </c>
      <c r="S1721" s="18" t="str">
        <f t="shared" si="401"/>
        <v>Moderate Borrower</v>
      </c>
      <c r="T1721" s="3">
        <v>48</v>
      </c>
      <c r="U1721" s="3">
        <f t="shared" si="402"/>
        <v>48</v>
      </c>
      <c r="V1721" s="5" t="s">
        <v>26</v>
      </c>
      <c r="W1721" s="5" t="s">
        <v>23</v>
      </c>
      <c r="X1721" s="4">
        <v>485</v>
      </c>
      <c r="Y1721" s="18">
        <v>0.285706193</v>
      </c>
      <c r="Z1721" s="5" t="s">
        <v>24</v>
      </c>
      <c r="AA1721" s="3">
        <v>20</v>
      </c>
      <c r="AB1721" s="4">
        <v>2347</v>
      </c>
      <c r="AC1721" s="4">
        <v>3820.833333</v>
      </c>
      <c r="AD1721" s="4" t="str">
        <f t="shared" si="403"/>
        <v>Low Income</v>
      </c>
      <c r="AE1721" s="4">
        <v>8290</v>
      </c>
      <c r="AF1721" s="18">
        <v>0.185881251</v>
      </c>
      <c r="AG1721" s="3">
        <v>0</v>
      </c>
      <c r="AH1721" s="3">
        <v>55</v>
      </c>
      <c r="AI1721" s="2" t="str">
        <f t="shared" si="404"/>
        <v>High Risk</v>
      </c>
    </row>
    <row r="1722" spans="1:35" x14ac:dyDescent="0.25">
      <c r="A1722" s="6">
        <v>44821</v>
      </c>
      <c r="B1722" s="3">
        <v>46</v>
      </c>
      <c r="C1722" s="3" t="str">
        <f t="shared" si="390"/>
        <v>Senior</v>
      </c>
      <c r="D1722" s="4">
        <v>57580</v>
      </c>
      <c r="E1722" s="4">
        <f t="shared" si="391"/>
        <v>57580</v>
      </c>
      <c r="G1722" s="3">
        <f t="shared" si="392"/>
        <v>589.85714285714289</v>
      </c>
      <c r="H1722" s="3" t="str">
        <f t="shared" si="393"/>
        <v>Good</v>
      </c>
      <c r="J1722" s="2" t="str">
        <f t="shared" si="394"/>
        <v/>
      </c>
      <c r="K1722" s="2" t="str">
        <f t="shared" si="395"/>
        <v/>
      </c>
      <c r="L1722" s="2" t="str">
        <f t="shared" si="396"/>
        <v>Employed</v>
      </c>
      <c r="M1722" s="5" t="s">
        <v>29</v>
      </c>
      <c r="N1722" s="2" t="str">
        <f t="shared" si="397"/>
        <v>Bachelor</v>
      </c>
      <c r="O1722" s="2" t="str">
        <f t="shared" si="398"/>
        <v>Bachelor</v>
      </c>
      <c r="P1722" s="4">
        <v>25395</v>
      </c>
      <c r="Q1722" s="4">
        <f t="shared" si="399"/>
        <v>25395</v>
      </c>
      <c r="R1722" s="18">
        <f t="shared" si="400"/>
        <v>0.44103855505383815</v>
      </c>
      <c r="S1722" s="18" t="str">
        <f t="shared" si="401"/>
        <v>Conservative Borrower</v>
      </c>
      <c r="T1722" s="3">
        <v>60</v>
      </c>
      <c r="U1722" s="3">
        <f t="shared" si="402"/>
        <v>60</v>
      </c>
      <c r="V1722" s="5" t="s">
        <v>22</v>
      </c>
      <c r="W1722" s="5" t="s">
        <v>30</v>
      </c>
      <c r="X1722" s="4">
        <v>289</v>
      </c>
      <c r="Y1722" s="18">
        <v>0.57935847900000004</v>
      </c>
      <c r="Z1722" s="5" t="s">
        <v>24</v>
      </c>
      <c r="AA1722" s="3">
        <v>13</v>
      </c>
      <c r="AB1722" s="4">
        <v>2351</v>
      </c>
      <c r="AC1722" s="4">
        <v>4798.3333329999996</v>
      </c>
      <c r="AD1722" s="4" t="str">
        <f t="shared" si="403"/>
        <v>Low Income</v>
      </c>
      <c r="AE1722" s="4">
        <v>114618</v>
      </c>
      <c r="AF1722" s="18">
        <v>0.17640351500000001</v>
      </c>
      <c r="AG1722" s="3">
        <v>0</v>
      </c>
      <c r="AH1722" s="3">
        <v>62</v>
      </c>
      <c r="AI1722" s="2" t="str">
        <f t="shared" si="404"/>
        <v>High Risk</v>
      </c>
    </row>
    <row r="1723" spans="1:35" x14ac:dyDescent="0.25">
      <c r="A1723" s="6">
        <v>44822</v>
      </c>
      <c r="B1723" s="3">
        <v>36</v>
      </c>
      <c r="C1723" s="3" t="str">
        <f t="shared" si="390"/>
        <v>Mid</v>
      </c>
      <c r="D1723" s="4">
        <v>51649</v>
      </c>
      <c r="E1723" s="4">
        <f t="shared" si="391"/>
        <v>51649</v>
      </c>
      <c r="F1723" s="3">
        <v>570</v>
      </c>
      <c r="G1723" s="3">
        <f t="shared" si="392"/>
        <v>570</v>
      </c>
      <c r="H1723" s="3" t="str">
        <f t="shared" si="393"/>
        <v>Good</v>
      </c>
      <c r="I1723" s="5" t="s">
        <v>20</v>
      </c>
      <c r="J1723" s="2" t="str">
        <f t="shared" si="394"/>
        <v>Employed</v>
      </c>
      <c r="K1723" s="2" t="str">
        <f t="shared" si="395"/>
        <v>Employed</v>
      </c>
      <c r="L1723" s="2" t="str">
        <f t="shared" si="396"/>
        <v>Employed</v>
      </c>
      <c r="M1723" s="5" t="s">
        <v>25</v>
      </c>
      <c r="N1723" s="2" t="str">
        <f t="shared" si="397"/>
        <v>Associate</v>
      </c>
      <c r="O1723" s="2" t="str">
        <f t="shared" si="398"/>
        <v>Associate</v>
      </c>
      <c r="P1723" s="4">
        <v>16519</v>
      </c>
      <c r="Q1723" s="4">
        <f t="shared" si="399"/>
        <v>16519</v>
      </c>
      <c r="R1723" s="18">
        <f t="shared" si="400"/>
        <v>0.31983194253518943</v>
      </c>
      <c r="S1723" s="18" t="str">
        <f t="shared" si="401"/>
        <v>Conservative Borrower</v>
      </c>
      <c r="T1723" s="3">
        <v>48</v>
      </c>
      <c r="U1723" s="3">
        <f t="shared" si="402"/>
        <v>48</v>
      </c>
      <c r="V1723" s="5" t="s">
        <v>22</v>
      </c>
      <c r="W1723" s="5" t="s">
        <v>27</v>
      </c>
      <c r="X1723" s="4">
        <v>139</v>
      </c>
      <c r="Y1723" s="18">
        <v>0.19603410499999999</v>
      </c>
      <c r="Z1723" s="5" t="s">
        <v>38</v>
      </c>
      <c r="AA1723" s="3">
        <v>16</v>
      </c>
      <c r="AB1723" s="4">
        <v>1052</v>
      </c>
      <c r="AC1723" s="4">
        <v>4304.0833329999996</v>
      </c>
      <c r="AD1723" s="4" t="str">
        <f t="shared" si="403"/>
        <v>Low Income</v>
      </c>
      <c r="AE1723" s="4">
        <v>5705</v>
      </c>
      <c r="AF1723" s="18">
        <v>0.20566059</v>
      </c>
      <c r="AG1723" s="3">
        <v>0</v>
      </c>
      <c r="AH1723" s="3">
        <v>51</v>
      </c>
      <c r="AI1723" s="2" t="str">
        <f t="shared" si="404"/>
        <v>Medium Risk</v>
      </c>
    </row>
    <row r="1724" spans="1:35" x14ac:dyDescent="0.25">
      <c r="A1724" s="6">
        <v>44823</v>
      </c>
      <c r="B1724" s="3">
        <v>48</v>
      </c>
      <c r="C1724" s="3" t="str">
        <f t="shared" si="390"/>
        <v>Senior</v>
      </c>
      <c r="D1724" s="4">
        <v>41376</v>
      </c>
      <c r="E1724" s="4">
        <f t="shared" si="391"/>
        <v>41376</v>
      </c>
      <c r="F1724" s="3">
        <v>571</v>
      </c>
      <c r="G1724" s="3">
        <f t="shared" si="392"/>
        <v>571</v>
      </c>
      <c r="H1724" s="3" t="str">
        <f t="shared" si="393"/>
        <v>Good</v>
      </c>
      <c r="I1724" s="5" t="s">
        <v>20</v>
      </c>
      <c r="J1724" s="2" t="str">
        <f t="shared" si="394"/>
        <v>Employed</v>
      </c>
      <c r="K1724" s="2" t="str">
        <f t="shared" si="395"/>
        <v>Employed</v>
      </c>
      <c r="L1724" s="2" t="str">
        <f t="shared" si="396"/>
        <v>Employed</v>
      </c>
      <c r="M1724" s="5" t="s">
        <v>32</v>
      </c>
      <c r="N1724" s="2" t="str">
        <f t="shared" si="397"/>
        <v>High School</v>
      </c>
      <c r="O1724" s="2" t="str">
        <f t="shared" si="398"/>
        <v>High School</v>
      </c>
      <c r="P1724" s="4">
        <v>14485</v>
      </c>
      <c r="Q1724" s="4">
        <f t="shared" si="399"/>
        <v>14485</v>
      </c>
      <c r="R1724" s="18">
        <f t="shared" si="400"/>
        <v>0.35008217324052593</v>
      </c>
      <c r="S1724" s="18" t="str">
        <f t="shared" si="401"/>
        <v>Conservative Borrower</v>
      </c>
      <c r="T1724" s="3">
        <v>48</v>
      </c>
      <c r="U1724" s="3">
        <f t="shared" si="402"/>
        <v>48</v>
      </c>
      <c r="V1724" s="5" t="s">
        <v>26</v>
      </c>
      <c r="W1724" s="5" t="s">
        <v>30</v>
      </c>
      <c r="X1724" s="4">
        <v>309</v>
      </c>
      <c r="Y1724" s="18">
        <v>0.54317118200000003</v>
      </c>
      <c r="Z1724" s="5" t="s">
        <v>28</v>
      </c>
      <c r="AA1724" s="3">
        <v>20</v>
      </c>
      <c r="AB1724" s="4">
        <v>5999</v>
      </c>
      <c r="AC1724" s="4">
        <v>3448</v>
      </c>
      <c r="AD1724" s="4" t="str">
        <f t="shared" si="403"/>
        <v>Low Income</v>
      </c>
      <c r="AE1724" s="4">
        <v>3223</v>
      </c>
      <c r="AF1724" s="18">
        <v>0.236335663</v>
      </c>
      <c r="AG1724" s="3">
        <v>0</v>
      </c>
      <c r="AH1724" s="3">
        <v>58</v>
      </c>
      <c r="AI1724" s="2" t="str">
        <f t="shared" si="404"/>
        <v>High Risk</v>
      </c>
    </row>
    <row r="1725" spans="1:35" x14ac:dyDescent="0.25">
      <c r="A1725" s="6">
        <v>44824</v>
      </c>
      <c r="B1725" s="3">
        <v>47</v>
      </c>
      <c r="C1725" s="3" t="str">
        <f t="shared" si="390"/>
        <v>Senior</v>
      </c>
      <c r="D1725" s="4">
        <v>69444</v>
      </c>
      <c r="E1725" s="4">
        <f t="shared" si="391"/>
        <v>69444</v>
      </c>
      <c r="F1725" s="3">
        <v>596</v>
      </c>
      <c r="G1725" s="3">
        <f t="shared" si="392"/>
        <v>596</v>
      </c>
      <c r="H1725" s="3" t="str">
        <f t="shared" si="393"/>
        <v>Good</v>
      </c>
      <c r="I1725" s="5" t="s">
        <v>20</v>
      </c>
      <c r="J1725" s="2" t="str">
        <f t="shared" si="394"/>
        <v>Employed</v>
      </c>
      <c r="K1725" s="2" t="str">
        <f t="shared" si="395"/>
        <v>Employed</v>
      </c>
      <c r="L1725" s="2" t="str">
        <f t="shared" si="396"/>
        <v>Employed</v>
      </c>
      <c r="M1725" s="5" t="s">
        <v>29</v>
      </c>
      <c r="N1725" s="2" t="str">
        <f t="shared" si="397"/>
        <v>Bachelor</v>
      </c>
      <c r="O1725" s="2" t="str">
        <f t="shared" si="398"/>
        <v>Bachelor</v>
      </c>
      <c r="P1725" s="4">
        <v>10210</v>
      </c>
      <c r="Q1725" s="4">
        <f t="shared" si="399"/>
        <v>10210</v>
      </c>
      <c r="R1725" s="18">
        <f t="shared" si="400"/>
        <v>0.14702494095962215</v>
      </c>
      <c r="S1725" s="18" t="str">
        <f t="shared" si="401"/>
        <v>Conservative Borrower</v>
      </c>
      <c r="T1725" s="3">
        <v>48</v>
      </c>
      <c r="U1725" s="3">
        <f t="shared" si="402"/>
        <v>48</v>
      </c>
      <c r="V1725" s="5" t="s">
        <v>26</v>
      </c>
      <c r="W1725" s="5" t="s">
        <v>30</v>
      </c>
      <c r="X1725" s="4">
        <v>371</v>
      </c>
      <c r="Y1725" s="18">
        <v>0.25453408100000002</v>
      </c>
      <c r="Z1725" s="5" t="s">
        <v>24</v>
      </c>
      <c r="AA1725" s="3">
        <v>24</v>
      </c>
      <c r="AB1725" s="4">
        <v>11077</v>
      </c>
      <c r="AC1725" s="4">
        <v>5787</v>
      </c>
      <c r="AD1725" s="4" t="str">
        <f t="shared" si="403"/>
        <v>Medium Income</v>
      </c>
      <c r="AE1725" s="4">
        <v>179087</v>
      </c>
      <c r="AF1725" s="18">
        <v>0.215596543</v>
      </c>
      <c r="AG1725" s="3">
        <v>1</v>
      </c>
      <c r="AH1725" s="3">
        <v>37.6</v>
      </c>
      <c r="AI1725" s="2" t="str">
        <f t="shared" si="404"/>
        <v>Low Risk</v>
      </c>
    </row>
    <row r="1726" spans="1:35" x14ac:dyDescent="0.25">
      <c r="A1726" s="6">
        <v>44825</v>
      </c>
      <c r="B1726" s="3">
        <v>28</v>
      </c>
      <c r="C1726" s="3" t="str">
        <f t="shared" si="390"/>
        <v>Mid</v>
      </c>
      <c r="D1726" s="4">
        <v>41461</v>
      </c>
      <c r="E1726" s="4">
        <f t="shared" si="391"/>
        <v>41461</v>
      </c>
      <c r="F1726" s="3">
        <v>472</v>
      </c>
      <c r="G1726" s="3">
        <f t="shared" si="392"/>
        <v>472</v>
      </c>
      <c r="H1726" s="3" t="str">
        <f t="shared" si="393"/>
        <v>Fair</v>
      </c>
      <c r="I1726" s="5" t="s">
        <v>20</v>
      </c>
      <c r="J1726" s="2" t="str">
        <f t="shared" si="394"/>
        <v>Employed</v>
      </c>
      <c r="K1726" s="2" t="str">
        <f t="shared" si="395"/>
        <v>Employed</v>
      </c>
      <c r="L1726" s="2" t="str">
        <f t="shared" si="396"/>
        <v>Employed</v>
      </c>
      <c r="M1726" s="5" t="s">
        <v>29</v>
      </c>
      <c r="N1726" s="2" t="str">
        <f t="shared" si="397"/>
        <v>Bachelor</v>
      </c>
      <c r="O1726" s="2" t="str">
        <f t="shared" si="398"/>
        <v>Bachelor</v>
      </c>
      <c r="P1726" s="4">
        <v>34961</v>
      </c>
      <c r="Q1726" s="4">
        <f t="shared" si="399"/>
        <v>34961</v>
      </c>
      <c r="R1726" s="18">
        <f t="shared" si="400"/>
        <v>0.84322616434721787</v>
      </c>
      <c r="S1726" s="18" t="str">
        <f t="shared" si="401"/>
        <v>Moderate Borrower</v>
      </c>
      <c r="T1726" s="3">
        <v>24</v>
      </c>
      <c r="U1726" s="3">
        <f t="shared" si="402"/>
        <v>24</v>
      </c>
      <c r="V1726" s="5" t="s">
        <v>26</v>
      </c>
      <c r="W1726" s="5" t="s">
        <v>30</v>
      </c>
      <c r="X1726" s="4">
        <v>349</v>
      </c>
      <c r="Y1726" s="18">
        <v>5.4472140000000002E-2</v>
      </c>
      <c r="Z1726" s="5" t="s">
        <v>28</v>
      </c>
      <c r="AA1726" s="3">
        <v>24</v>
      </c>
      <c r="AB1726" s="4">
        <v>8970</v>
      </c>
      <c r="AC1726" s="4">
        <v>3455.083333</v>
      </c>
      <c r="AD1726" s="4" t="str">
        <f t="shared" si="403"/>
        <v>Low Income</v>
      </c>
      <c r="AE1726" s="4">
        <v>153013</v>
      </c>
      <c r="AF1726" s="18">
        <v>0.273307244</v>
      </c>
      <c r="AG1726" s="3">
        <v>0</v>
      </c>
      <c r="AH1726" s="3">
        <v>51</v>
      </c>
      <c r="AI1726" s="2" t="str">
        <f t="shared" si="404"/>
        <v>Medium Risk</v>
      </c>
    </row>
    <row r="1727" spans="1:35" x14ac:dyDescent="0.25">
      <c r="A1727" s="6">
        <v>44826</v>
      </c>
      <c r="B1727" s="3">
        <v>53</v>
      </c>
      <c r="C1727" s="3" t="str">
        <f t="shared" si="390"/>
        <v>Senior</v>
      </c>
      <c r="D1727" s="4">
        <v>52740</v>
      </c>
      <c r="E1727" s="4">
        <f t="shared" si="391"/>
        <v>52740</v>
      </c>
      <c r="G1727" s="3">
        <f t="shared" si="392"/>
        <v>566.45263157894738</v>
      </c>
      <c r="H1727" s="3" t="str">
        <f t="shared" si="393"/>
        <v>Good</v>
      </c>
      <c r="I1727" s="5" t="s">
        <v>20</v>
      </c>
      <c r="J1727" s="2" t="str">
        <f t="shared" si="394"/>
        <v>Employed</v>
      </c>
      <c r="K1727" s="2" t="str">
        <f t="shared" si="395"/>
        <v>Employed</v>
      </c>
      <c r="L1727" s="2" t="str">
        <f t="shared" si="396"/>
        <v>Employed</v>
      </c>
      <c r="M1727" s="5" t="s">
        <v>29</v>
      </c>
      <c r="N1727" s="2" t="str">
        <f t="shared" si="397"/>
        <v>Bachelor</v>
      </c>
      <c r="O1727" s="2" t="str">
        <f t="shared" si="398"/>
        <v>Bachelor</v>
      </c>
      <c r="P1727" s="4">
        <v>42663</v>
      </c>
      <c r="Q1727" s="4">
        <f t="shared" si="399"/>
        <v>42663</v>
      </c>
      <c r="R1727" s="18">
        <f t="shared" si="400"/>
        <v>0.80893060295790675</v>
      </c>
      <c r="S1727" s="18" t="str">
        <f t="shared" si="401"/>
        <v>Moderate Borrower</v>
      </c>
      <c r="T1727" s="3">
        <v>36</v>
      </c>
      <c r="U1727" s="3">
        <f t="shared" si="402"/>
        <v>36</v>
      </c>
      <c r="V1727" s="5" t="s">
        <v>22</v>
      </c>
      <c r="W1727" s="5" t="s">
        <v>27</v>
      </c>
      <c r="X1727" s="4">
        <v>494</v>
      </c>
      <c r="Y1727" s="18">
        <v>0.497949366</v>
      </c>
      <c r="Z1727" s="5" t="s">
        <v>24</v>
      </c>
      <c r="AA1727" s="3">
        <v>22</v>
      </c>
      <c r="AB1727" s="4">
        <v>8171</v>
      </c>
      <c r="AC1727" s="4">
        <v>4395</v>
      </c>
      <c r="AD1727" s="4" t="str">
        <f t="shared" si="403"/>
        <v>Low Income</v>
      </c>
      <c r="AE1727" s="4">
        <v>82614</v>
      </c>
      <c r="AF1727" s="18">
        <v>0.21880591499999999</v>
      </c>
      <c r="AG1727" s="3">
        <v>0</v>
      </c>
      <c r="AH1727" s="3">
        <v>57</v>
      </c>
      <c r="AI1727" s="2" t="str">
        <f t="shared" si="404"/>
        <v>High Risk</v>
      </c>
    </row>
    <row r="1728" spans="1:35" x14ac:dyDescent="0.25">
      <c r="A1728" s="6">
        <v>44827</v>
      </c>
      <c r="B1728" s="3">
        <v>33</v>
      </c>
      <c r="C1728" s="3" t="str">
        <f t="shared" si="390"/>
        <v>Mid</v>
      </c>
      <c r="D1728" s="4">
        <v>24349</v>
      </c>
      <c r="E1728" s="4">
        <f t="shared" si="391"/>
        <v>24349</v>
      </c>
      <c r="F1728" s="3">
        <v>517</v>
      </c>
      <c r="G1728" s="3">
        <f t="shared" si="392"/>
        <v>517</v>
      </c>
      <c r="H1728" s="3" t="str">
        <f t="shared" si="393"/>
        <v>Fair</v>
      </c>
      <c r="I1728" s="5" t="s">
        <v>20</v>
      </c>
      <c r="J1728" s="2" t="str">
        <f t="shared" si="394"/>
        <v>Employed</v>
      </c>
      <c r="K1728" s="2" t="str">
        <f t="shared" si="395"/>
        <v>Employed</v>
      </c>
      <c r="L1728" s="2" t="str">
        <f t="shared" si="396"/>
        <v>Employed</v>
      </c>
      <c r="N1728" s="2" t="str">
        <f t="shared" si="397"/>
        <v/>
      </c>
      <c r="O1728" s="2" t="str">
        <f t="shared" si="398"/>
        <v>Bachelor</v>
      </c>
      <c r="P1728" s="4">
        <v>31538</v>
      </c>
      <c r="Q1728" s="4">
        <f t="shared" si="399"/>
        <v>31538</v>
      </c>
      <c r="R1728" s="18">
        <f t="shared" si="400"/>
        <v>1.2952482648158035</v>
      </c>
      <c r="S1728" s="18" t="str">
        <f t="shared" si="401"/>
        <v>Aggressive Borrower</v>
      </c>
      <c r="T1728" s="3">
        <v>24</v>
      </c>
      <c r="U1728" s="3">
        <f t="shared" si="402"/>
        <v>24</v>
      </c>
      <c r="V1728" s="5" t="s">
        <v>22</v>
      </c>
      <c r="W1728" s="5" t="s">
        <v>23</v>
      </c>
      <c r="X1728" s="4">
        <v>434</v>
      </c>
      <c r="Y1728" s="18">
        <v>0.24047053900000001</v>
      </c>
      <c r="Z1728" s="5" t="s">
        <v>38</v>
      </c>
      <c r="AA1728" s="3">
        <v>25</v>
      </c>
      <c r="AB1728" s="4">
        <v>1950</v>
      </c>
      <c r="AC1728" s="4">
        <v>2029.083333</v>
      </c>
      <c r="AD1728" s="4" t="str">
        <f t="shared" si="403"/>
        <v>Low Income</v>
      </c>
      <c r="AE1728" s="4">
        <v>69476</v>
      </c>
      <c r="AF1728" s="18">
        <v>0.267032096</v>
      </c>
      <c r="AG1728" s="3">
        <v>0</v>
      </c>
      <c r="AH1728" s="3">
        <v>51</v>
      </c>
      <c r="AI1728" s="2" t="str">
        <f t="shared" si="404"/>
        <v>Medium Risk</v>
      </c>
    </row>
    <row r="1729" spans="1:35" x14ac:dyDescent="0.25">
      <c r="A1729" s="6">
        <v>44828</v>
      </c>
      <c r="B1729" s="3">
        <v>49</v>
      </c>
      <c r="C1729" s="3" t="str">
        <f t="shared" si="390"/>
        <v>Senior</v>
      </c>
      <c r="D1729" s="4">
        <v>21154</v>
      </c>
      <c r="E1729" s="4">
        <f t="shared" si="391"/>
        <v>21154</v>
      </c>
      <c r="F1729" s="3">
        <v>538</v>
      </c>
      <c r="G1729" s="3">
        <f t="shared" si="392"/>
        <v>538</v>
      </c>
      <c r="H1729" s="3" t="str">
        <f t="shared" si="393"/>
        <v>Fair</v>
      </c>
      <c r="I1729" s="5" t="s">
        <v>20</v>
      </c>
      <c r="J1729" s="2" t="str">
        <f t="shared" si="394"/>
        <v>Employed</v>
      </c>
      <c r="K1729" s="2" t="str">
        <f t="shared" si="395"/>
        <v>Employed</v>
      </c>
      <c r="L1729" s="2" t="str">
        <f t="shared" si="396"/>
        <v>Employed</v>
      </c>
      <c r="M1729" s="5" t="s">
        <v>25</v>
      </c>
      <c r="N1729" s="2" t="str">
        <f t="shared" si="397"/>
        <v>Associate</v>
      </c>
      <c r="O1729" s="2" t="str">
        <f t="shared" si="398"/>
        <v>Associate</v>
      </c>
      <c r="P1729" s="4">
        <v>18408</v>
      </c>
      <c r="Q1729" s="4">
        <f t="shared" si="399"/>
        <v>18408</v>
      </c>
      <c r="R1729" s="18">
        <f t="shared" si="400"/>
        <v>0.87019003498156378</v>
      </c>
      <c r="S1729" s="18" t="str">
        <f t="shared" si="401"/>
        <v>Moderate Borrower</v>
      </c>
      <c r="T1729" s="3">
        <v>72</v>
      </c>
      <c r="U1729" s="3">
        <f t="shared" si="402"/>
        <v>72</v>
      </c>
      <c r="V1729" s="5" t="s">
        <v>26</v>
      </c>
      <c r="W1729" s="5" t="s">
        <v>23</v>
      </c>
      <c r="X1729" s="4">
        <v>240</v>
      </c>
      <c r="Y1729" s="18">
        <v>0.29534315</v>
      </c>
      <c r="Z1729" s="5" t="s">
        <v>38</v>
      </c>
      <c r="AA1729" s="3">
        <v>31</v>
      </c>
      <c r="AB1729" s="4">
        <v>1652</v>
      </c>
      <c r="AC1729" s="4">
        <v>1762.833333</v>
      </c>
      <c r="AD1729" s="4" t="str">
        <f t="shared" si="403"/>
        <v>Low Income</v>
      </c>
      <c r="AE1729" s="4">
        <v>5248</v>
      </c>
      <c r="AF1729" s="18">
        <v>0.290122934</v>
      </c>
      <c r="AG1729" s="3">
        <v>0</v>
      </c>
      <c r="AH1729" s="3">
        <v>57</v>
      </c>
      <c r="AI1729" s="2" t="str">
        <f t="shared" si="404"/>
        <v>High Risk</v>
      </c>
    </row>
    <row r="1730" spans="1:35" x14ac:dyDescent="0.25">
      <c r="A1730" s="6">
        <v>44829</v>
      </c>
      <c r="B1730" s="3">
        <v>44</v>
      </c>
      <c r="C1730" s="3" t="str">
        <f t="shared" ref="C1730:C1793" si="405">IF(B1730&lt;25,"Young",IF(B1730&lt;40,"Mid",IF(B1730&lt;60,"Senior","Old")))</f>
        <v>Senior</v>
      </c>
      <c r="D1730" s="4">
        <v>27655</v>
      </c>
      <c r="E1730" s="4">
        <f t="shared" ref="E1730:E1793" si="406">IF(D1730="",AC1730*12,D1730)</f>
        <v>27655</v>
      </c>
      <c r="F1730" s="3">
        <v>592</v>
      </c>
      <c r="G1730" s="3">
        <f t="shared" ref="G1730:G1793" si="407">IF(F1730="",AVERAGEIF($AA$2:$AA$2648,AA1730,$F$2:$F$2648),F1730)</f>
        <v>592</v>
      </c>
      <c r="H1730" s="3" t="str">
        <f t="shared" ref="H1730:H1793" si="408">IF(G1730&lt;450,"Poor", IF(G1730&lt;550,"Fair",IF(G1730&lt;650,"Good","Excellent")))</f>
        <v>Good</v>
      </c>
      <c r="I1730" s="5" t="s">
        <v>20</v>
      </c>
      <c r="J1730" s="2" t="str">
        <f t="shared" ref="J1730:J1793" si="409">TRIM(CLEAN(I1730))</f>
        <v>Employed</v>
      </c>
      <c r="K1730" s="2" t="str">
        <f t="shared" ref="K1730:K1793" si="410">PROPER(J1730)</f>
        <v>Employed</v>
      </c>
      <c r="L1730" s="2" t="str">
        <f t="shared" ref="L1730:L1793" si="411">IF(K1730="","Employed",K1730)</f>
        <v>Employed</v>
      </c>
      <c r="M1730" s="5" t="s">
        <v>29</v>
      </c>
      <c r="N1730" s="2" t="str">
        <f t="shared" ref="N1730:N1793" si="412">TRIM(CLEAN(M1730))</f>
        <v>Bachelor</v>
      </c>
      <c r="O1730" s="2" t="str">
        <f t="shared" ref="O1730:O1793" si="413">IF(N1730="","Bachelor",N1730)</f>
        <v>Bachelor</v>
      </c>
      <c r="P1730" s="4">
        <v>29169</v>
      </c>
      <c r="Q1730" s="4">
        <f t="shared" ref="Q1730:Q1793" si="414">IF(P1730="",(AVERAGEIFS($P$2:$P$2648,$Z$2:$Z$2648,Z1730,$AD$2:$AD$2648,AD1730)),P1730)</f>
        <v>29169</v>
      </c>
      <c r="R1730" s="18">
        <f t="shared" ref="R1730:R1793" si="415">Q1730/E1730</f>
        <v>1.0547459772193093</v>
      </c>
      <c r="S1730" s="18" t="str">
        <f t="shared" ref="S1730:S1793" si="416">IF(R1730 &lt;= 0.5, "Conservative Borrower", IF(R1730 &lt;= 1, "Moderate Borrower", "Aggressive Borrower"))</f>
        <v>Aggressive Borrower</v>
      </c>
      <c r="T1730" s="3">
        <v>60</v>
      </c>
      <c r="U1730" s="3">
        <f t="shared" ref="U1730:U1793" si="417">IF(T1730="",AVERAGEIFS($T$2:$T$2648,$Z$2:$Z$2648,Z1730,$AD$2:$AD$2648,AD1730),T1730)</f>
        <v>60</v>
      </c>
      <c r="V1730" s="5" t="s">
        <v>22</v>
      </c>
      <c r="W1730" s="5" t="s">
        <v>27</v>
      </c>
      <c r="X1730" s="4">
        <v>449</v>
      </c>
      <c r="Y1730" s="18">
        <v>0.38699084</v>
      </c>
      <c r="Z1730" s="5" t="s">
        <v>31</v>
      </c>
      <c r="AA1730" s="3">
        <v>27</v>
      </c>
      <c r="AB1730" s="4">
        <v>3099</v>
      </c>
      <c r="AC1730" s="4">
        <v>2304.583333</v>
      </c>
      <c r="AD1730" s="4" t="str">
        <f t="shared" ref="AD1730:AD1793" si="418">IF(AC1730&lt;=5000,"Low Income",IF(AC1730&lt;=12000,"Medium Income","High Income"))</f>
        <v>Low Income</v>
      </c>
      <c r="AE1730" s="4">
        <v>175651</v>
      </c>
      <c r="AF1730" s="18">
        <v>0.22021670300000001</v>
      </c>
      <c r="AG1730" s="3">
        <v>0</v>
      </c>
      <c r="AH1730" s="3">
        <v>53</v>
      </c>
      <c r="AI1730" s="2" t="str">
        <f t="shared" ref="AI1730:AI1793" si="419">IF(AH1730&lt;40,"Low Risk", IF(AH1730&lt;55,"Medium Risk", IF(AH1730&lt;70,"High Risk","Very High Risk")))</f>
        <v>Medium Risk</v>
      </c>
    </row>
    <row r="1731" spans="1:35" x14ac:dyDescent="0.25">
      <c r="A1731" s="6">
        <v>44830</v>
      </c>
      <c r="B1731" s="3">
        <v>62</v>
      </c>
      <c r="C1731" s="3" t="str">
        <f t="shared" si="405"/>
        <v>Old</v>
      </c>
      <c r="D1731" s="4">
        <v>18807</v>
      </c>
      <c r="E1731" s="4">
        <f t="shared" si="406"/>
        <v>18807</v>
      </c>
      <c r="F1731" s="3">
        <v>648</v>
      </c>
      <c r="G1731" s="3">
        <f t="shared" si="407"/>
        <v>648</v>
      </c>
      <c r="H1731" s="3" t="str">
        <f t="shared" si="408"/>
        <v>Good</v>
      </c>
      <c r="I1731" s="5" t="s">
        <v>20</v>
      </c>
      <c r="J1731" s="2" t="str">
        <f t="shared" si="409"/>
        <v>Employed</v>
      </c>
      <c r="K1731" s="2" t="str">
        <f t="shared" si="410"/>
        <v>Employed</v>
      </c>
      <c r="L1731" s="2" t="str">
        <f t="shared" si="411"/>
        <v>Employed</v>
      </c>
      <c r="M1731" s="5" t="s">
        <v>29</v>
      </c>
      <c r="N1731" s="2" t="str">
        <f t="shared" si="412"/>
        <v>Bachelor</v>
      </c>
      <c r="O1731" s="2" t="str">
        <f t="shared" si="413"/>
        <v>Bachelor</v>
      </c>
      <c r="P1731" s="4">
        <v>14543</v>
      </c>
      <c r="Q1731" s="4">
        <f t="shared" si="414"/>
        <v>14543</v>
      </c>
      <c r="R1731" s="18">
        <f t="shared" si="415"/>
        <v>0.77327590790663048</v>
      </c>
      <c r="S1731" s="18" t="str">
        <f t="shared" si="416"/>
        <v>Moderate Borrower</v>
      </c>
      <c r="T1731" s="3">
        <v>120</v>
      </c>
      <c r="U1731" s="3">
        <f t="shared" si="417"/>
        <v>120</v>
      </c>
      <c r="V1731" s="5" t="s">
        <v>35</v>
      </c>
      <c r="W1731" s="5" t="s">
        <v>30</v>
      </c>
      <c r="X1731" s="4">
        <v>435</v>
      </c>
      <c r="Y1731" s="18">
        <v>0.574190647</v>
      </c>
      <c r="Z1731" s="5" t="s">
        <v>28</v>
      </c>
      <c r="AA1731" s="3">
        <v>21</v>
      </c>
      <c r="AB1731" s="4">
        <v>5216</v>
      </c>
      <c r="AC1731" s="4">
        <v>1567.25</v>
      </c>
      <c r="AD1731" s="4" t="str">
        <f t="shared" si="418"/>
        <v>Low Income</v>
      </c>
      <c r="AE1731" s="4">
        <v>10782</v>
      </c>
      <c r="AF1731" s="18">
        <v>0.23974319699999999</v>
      </c>
      <c r="AG1731" s="3">
        <v>0</v>
      </c>
      <c r="AH1731" s="3">
        <v>62</v>
      </c>
      <c r="AI1731" s="2" t="str">
        <f t="shared" si="419"/>
        <v>High Risk</v>
      </c>
    </row>
    <row r="1732" spans="1:35" x14ac:dyDescent="0.25">
      <c r="A1732" s="6">
        <v>44831</v>
      </c>
      <c r="B1732" s="3">
        <v>37</v>
      </c>
      <c r="C1732" s="3" t="str">
        <f t="shared" si="405"/>
        <v>Mid</v>
      </c>
      <c r="D1732" s="4">
        <v>49214</v>
      </c>
      <c r="E1732" s="4">
        <f t="shared" si="406"/>
        <v>49214</v>
      </c>
      <c r="F1732" s="3">
        <v>587</v>
      </c>
      <c r="G1732" s="3">
        <f t="shared" si="407"/>
        <v>587</v>
      </c>
      <c r="H1732" s="3" t="str">
        <f t="shared" si="408"/>
        <v>Good</v>
      </c>
      <c r="I1732" s="5" t="s">
        <v>20</v>
      </c>
      <c r="J1732" s="2" t="str">
        <f t="shared" si="409"/>
        <v>Employed</v>
      </c>
      <c r="K1732" s="2" t="str">
        <f t="shared" si="410"/>
        <v>Employed</v>
      </c>
      <c r="L1732" s="2" t="str">
        <f t="shared" si="411"/>
        <v>Employed</v>
      </c>
      <c r="M1732" s="5" t="s">
        <v>32</v>
      </c>
      <c r="N1732" s="2" t="str">
        <f t="shared" si="412"/>
        <v>High School</v>
      </c>
      <c r="O1732" s="2" t="str">
        <f t="shared" si="413"/>
        <v>High School</v>
      </c>
      <c r="P1732" s="4">
        <v>13026</v>
      </c>
      <c r="Q1732" s="4">
        <f t="shared" si="414"/>
        <v>13026</v>
      </c>
      <c r="R1732" s="18">
        <f t="shared" si="415"/>
        <v>0.26468078189133176</v>
      </c>
      <c r="S1732" s="18" t="str">
        <f t="shared" si="416"/>
        <v>Conservative Borrower</v>
      </c>
      <c r="T1732" s="3">
        <v>36</v>
      </c>
      <c r="U1732" s="3">
        <f t="shared" si="417"/>
        <v>36</v>
      </c>
      <c r="V1732" s="5" t="s">
        <v>35</v>
      </c>
      <c r="W1732" s="5" t="s">
        <v>34</v>
      </c>
      <c r="X1732" s="4">
        <v>652</v>
      </c>
      <c r="Y1732" s="18">
        <v>0.15338116700000001</v>
      </c>
      <c r="Z1732" s="5" t="s">
        <v>24</v>
      </c>
      <c r="AA1732" s="3">
        <v>22</v>
      </c>
      <c r="AB1732" s="4">
        <v>497</v>
      </c>
      <c r="AC1732" s="4">
        <v>4101.1666670000004</v>
      </c>
      <c r="AD1732" s="4" t="str">
        <f t="shared" si="418"/>
        <v>Low Income</v>
      </c>
      <c r="AE1732" s="4">
        <v>6386</v>
      </c>
      <c r="AF1732" s="18">
        <v>0.19904714100000001</v>
      </c>
      <c r="AG1732" s="3">
        <v>0</v>
      </c>
      <c r="AH1732" s="3">
        <v>52</v>
      </c>
      <c r="AI1732" s="2" t="str">
        <f t="shared" si="419"/>
        <v>Medium Risk</v>
      </c>
    </row>
    <row r="1733" spans="1:35" x14ac:dyDescent="0.25">
      <c r="A1733" s="6">
        <v>44832</v>
      </c>
      <c r="B1733" s="3">
        <v>35</v>
      </c>
      <c r="C1733" s="3" t="str">
        <f t="shared" si="405"/>
        <v>Mid</v>
      </c>
      <c r="D1733" s="4">
        <v>96969</v>
      </c>
      <c r="E1733" s="4">
        <f t="shared" si="406"/>
        <v>96969</v>
      </c>
      <c r="F1733" s="3">
        <v>645</v>
      </c>
      <c r="G1733" s="3">
        <f t="shared" si="407"/>
        <v>645</v>
      </c>
      <c r="H1733" s="3" t="str">
        <f t="shared" si="408"/>
        <v>Good</v>
      </c>
      <c r="I1733" s="5" t="s">
        <v>20</v>
      </c>
      <c r="J1733" s="2" t="str">
        <f t="shared" si="409"/>
        <v>Employed</v>
      </c>
      <c r="K1733" s="2" t="str">
        <f t="shared" si="410"/>
        <v>Employed</v>
      </c>
      <c r="L1733" s="2" t="str">
        <f t="shared" si="411"/>
        <v>Employed</v>
      </c>
      <c r="M1733" s="5" t="s">
        <v>21</v>
      </c>
      <c r="N1733" s="2" t="str">
        <f t="shared" si="412"/>
        <v>Master</v>
      </c>
      <c r="O1733" s="2" t="str">
        <f t="shared" si="413"/>
        <v>Master</v>
      </c>
      <c r="P1733" s="4">
        <v>45585</v>
      </c>
      <c r="Q1733" s="4">
        <f t="shared" si="414"/>
        <v>45585</v>
      </c>
      <c r="R1733" s="18">
        <f t="shared" si="415"/>
        <v>0.47009869133434395</v>
      </c>
      <c r="S1733" s="18" t="str">
        <f t="shared" si="416"/>
        <v>Conservative Borrower</v>
      </c>
      <c r="T1733" s="3">
        <v>60</v>
      </c>
      <c r="U1733" s="3">
        <f t="shared" si="417"/>
        <v>60</v>
      </c>
      <c r="V1733" s="5" t="s">
        <v>26</v>
      </c>
      <c r="W1733" s="5" t="s">
        <v>27</v>
      </c>
      <c r="X1733" s="4">
        <v>420</v>
      </c>
      <c r="Y1733" s="18">
        <v>0.42211205400000001</v>
      </c>
      <c r="Z1733" s="5" t="s">
        <v>34</v>
      </c>
      <c r="AA1733" s="3">
        <v>27</v>
      </c>
      <c r="AB1733" s="4">
        <v>7117</v>
      </c>
      <c r="AC1733" s="4">
        <v>8080.75</v>
      </c>
      <c r="AD1733" s="4" t="str">
        <f t="shared" si="418"/>
        <v>Medium Income</v>
      </c>
      <c r="AE1733" s="4">
        <v>566222</v>
      </c>
      <c r="AF1733" s="18">
        <v>0.21605232999999999</v>
      </c>
      <c r="AG1733" s="3">
        <v>1</v>
      </c>
      <c r="AH1733" s="3">
        <v>35.200000000000003</v>
      </c>
      <c r="AI1733" s="2" t="str">
        <f t="shared" si="419"/>
        <v>Low Risk</v>
      </c>
    </row>
    <row r="1734" spans="1:35" x14ac:dyDescent="0.25">
      <c r="A1734" s="6">
        <v>44833</v>
      </c>
      <c r="B1734" s="3">
        <v>39</v>
      </c>
      <c r="C1734" s="3" t="str">
        <f t="shared" si="405"/>
        <v>Mid</v>
      </c>
      <c r="D1734" s="4">
        <v>31602</v>
      </c>
      <c r="E1734" s="4">
        <f t="shared" si="406"/>
        <v>31602</v>
      </c>
      <c r="F1734" s="3">
        <v>641</v>
      </c>
      <c r="G1734" s="3">
        <f t="shared" si="407"/>
        <v>641</v>
      </c>
      <c r="H1734" s="3" t="str">
        <f t="shared" si="408"/>
        <v>Good</v>
      </c>
      <c r="I1734" s="5" t="s">
        <v>20</v>
      </c>
      <c r="J1734" s="2" t="str">
        <f t="shared" si="409"/>
        <v>Employed</v>
      </c>
      <c r="K1734" s="2" t="str">
        <f t="shared" si="410"/>
        <v>Employed</v>
      </c>
      <c r="L1734" s="2" t="str">
        <f t="shared" si="411"/>
        <v>Employed</v>
      </c>
      <c r="M1734" s="5" t="s">
        <v>21</v>
      </c>
      <c r="N1734" s="2" t="str">
        <f t="shared" si="412"/>
        <v>Master</v>
      </c>
      <c r="O1734" s="2" t="str">
        <f t="shared" si="413"/>
        <v>Master</v>
      </c>
      <c r="P1734" s="4">
        <v>19318</v>
      </c>
      <c r="Q1734" s="4">
        <f t="shared" si="414"/>
        <v>19318</v>
      </c>
      <c r="R1734" s="18">
        <f t="shared" si="415"/>
        <v>0.61129042465666728</v>
      </c>
      <c r="S1734" s="18" t="str">
        <f t="shared" si="416"/>
        <v>Moderate Borrower</v>
      </c>
      <c r="T1734" s="3">
        <v>48</v>
      </c>
      <c r="U1734" s="3">
        <f t="shared" si="417"/>
        <v>48</v>
      </c>
      <c r="V1734" s="5" t="s">
        <v>35</v>
      </c>
      <c r="W1734" s="5" t="s">
        <v>30</v>
      </c>
      <c r="X1734" s="4">
        <v>687</v>
      </c>
      <c r="Y1734" s="18">
        <v>0.24231713499999999</v>
      </c>
      <c r="Z1734" s="5" t="s">
        <v>38</v>
      </c>
      <c r="AA1734" s="3">
        <v>17</v>
      </c>
      <c r="AB1734" s="4">
        <v>2058</v>
      </c>
      <c r="AC1734" s="4">
        <v>2633.5</v>
      </c>
      <c r="AD1734" s="4" t="str">
        <f t="shared" si="418"/>
        <v>Low Income</v>
      </c>
      <c r="AE1734" s="4">
        <v>4085</v>
      </c>
      <c r="AF1734" s="18">
        <v>0.21246330999999999</v>
      </c>
      <c r="AG1734" s="3">
        <v>0</v>
      </c>
      <c r="AH1734" s="3">
        <v>51</v>
      </c>
      <c r="AI1734" s="2" t="str">
        <f t="shared" si="419"/>
        <v>Medium Risk</v>
      </c>
    </row>
    <row r="1735" spans="1:35" x14ac:dyDescent="0.25">
      <c r="A1735" s="6">
        <v>44834</v>
      </c>
      <c r="B1735" s="3">
        <v>36</v>
      </c>
      <c r="C1735" s="3" t="str">
        <f t="shared" si="405"/>
        <v>Mid</v>
      </c>
      <c r="D1735" s="4">
        <v>104847</v>
      </c>
      <c r="E1735" s="4">
        <f t="shared" si="406"/>
        <v>104847</v>
      </c>
      <c r="F1735" s="3">
        <v>610</v>
      </c>
      <c r="G1735" s="3">
        <f t="shared" si="407"/>
        <v>610</v>
      </c>
      <c r="H1735" s="3" t="str">
        <f t="shared" si="408"/>
        <v>Good</v>
      </c>
      <c r="I1735" s="5" t="s">
        <v>20</v>
      </c>
      <c r="J1735" s="2" t="str">
        <f t="shared" si="409"/>
        <v>Employed</v>
      </c>
      <c r="K1735" s="2" t="str">
        <f t="shared" si="410"/>
        <v>Employed</v>
      </c>
      <c r="L1735" s="2" t="str">
        <f t="shared" si="411"/>
        <v>Employed</v>
      </c>
      <c r="M1735" s="5" t="s">
        <v>41</v>
      </c>
      <c r="N1735" s="2" t="str">
        <f t="shared" si="412"/>
        <v>Doctorate</v>
      </c>
      <c r="O1735" s="2" t="str">
        <f t="shared" si="413"/>
        <v>Doctorate</v>
      </c>
      <c r="P1735" s="4">
        <v>30281</v>
      </c>
      <c r="Q1735" s="4">
        <f t="shared" si="414"/>
        <v>30281</v>
      </c>
      <c r="R1735" s="18">
        <f t="shared" si="415"/>
        <v>0.28881131553597145</v>
      </c>
      <c r="S1735" s="18" t="str">
        <f t="shared" si="416"/>
        <v>Conservative Borrower</v>
      </c>
      <c r="T1735" s="3">
        <v>96</v>
      </c>
      <c r="U1735" s="3">
        <f t="shared" si="417"/>
        <v>96</v>
      </c>
      <c r="V1735" s="5" t="s">
        <v>22</v>
      </c>
      <c r="W1735" s="5" t="s">
        <v>30</v>
      </c>
      <c r="X1735" s="4">
        <v>352</v>
      </c>
      <c r="Y1735" s="18">
        <v>0.17065675399999999</v>
      </c>
      <c r="Z1735" s="5" t="s">
        <v>31</v>
      </c>
      <c r="AA1735" s="3">
        <v>23</v>
      </c>
      <c r="AB1735" s="4">
        <v>7273</v>
      </c>
      <c r="AC1735" s="4">
        <v>8737.25</v>
      </c>
      <c r="AD1735" s="4" t="str">
        <f t="shared" si="418"/>
        <v>Medium Income</v>
      </c>
      <c r="AE1735" s="4">
        <v>356444</v>
      </c>
      <c r="AF1735" s="18">
        <v>0.237473184</v>
      </c>
      <c r="AG1735" s="3">
        <v>1</v>
      </c>
      <c r="AH1735" s="3">
        <v>31.2</v>
      </c>
      <c r="AI1735" s="2" t="str">
        <f t="shared" si="419"/>
        <v>Low Risk</v>
      </c>
    </row>
    <row r="1736" spans="1:35" x14ac:dyDescent="0.25">
      <c r="A1736" s="6">
        <v>44835</v>
      </c>
      <c r="B1736" s="3">
        <v>49</v>
      </c>
      <c r="C1736" s="3" t="str">
        <f t="shared" si="405"/>
        <v>Senior</v>
      </c>
      <c r="D1736" s="4">
        <v>65770</v>
      </c>
      <c r="E1736" s="4">
        <f t="shared" si="406"/>
        <v>65770</v>
      </c>
      <c r="F1736" s="3">
        <v>579</v>
      </c>
      <c r="G1736" s="3">
        <f t="shared" si="407"/>
        <v>579</v>
      </c>
      <c r="H1736" s="3" t="str">
        <f t="shared" si="408"/>
        <v>Good</v>
      </c>
      <c r="I1736" s="5" t="s">
        <v>20</v>
      </c>
      <c r="J1736" s="2" t="str">
        <f t="shared" si="409"/>
        <v>Employed</v>
      </c>
      <c r="K1736" s="2" t="str">
        <f t="shared" si="410"/>
        <v>Employed</v>
      </c>
      <c r="L1736" s="2" t="str">
        <f t="shared" si="411"/>
        <v>Employed</v>
      </c>
      <c r="M1736" s="5" t="s">
        <v>29</v>
      </c>
      <c r="N1736" s="2" t="str">
        <f t="shared" si="412"/>
        <v>Bachelor</v>
      </c>
      <c r="O1736" s="2" t="str">
        <f t="shared" si="413"/>
        <v>Bachelor</v>
      </c>
      <c r="P1736" s="4">
        <v>13664</v>
      </c>
      <c r="Q1736" s="4">
        <f t="shared" si="414"/>
        <v>13664</v>
      </c>
      <c r="R1736" s="18">
        <f t="shared" si="415"/>
        <v>0.20775429527140032</v>
      </c>
      <c r="S1736" s="18" t="str">
        <f t="shared" si="416"/>
        <v>Conservative Borrower</v>
      </c>
      <c r="T1736" s="3">
        <v>36</v>
      </c>
      <c r="U1736" s="3">
        <f t="shared" si="417"/>
        <v>36</v>
      </c>
      <c r="V1736" s="5" t="s">
        <v>26</v>
      </c>
      <c r="W1736" s="5" t="s">
        <v>27</v>
      </c>
      <c r="X1736" s="4">
        <v>222</v>
      </c>
      <c r="Y1736" s="18">
        <v>0.32294994799999999</v>
      </c>
      <c r="Z1736" s="5" t="s">
        <v>31</v>
      </c>
      <c r="AA1736" s="3">
        <v>24</v>
      </c>
      <c r="AB1736" s="4">
        <v>2224</v>
      </c>
      <c r="AC1736" s="4">
        <v>5480.8333329999996</v>
      </c>
      <c r="AD1736" s="4" t="str">
        <f t="shared" si="418"/>
        <v>Medium Income</v>
      </c>
      <c r="AE1736" s="4">
        <v>12809</v>
      </c>
      <c r="AF1736" s="18">
        <v>0.22320668699999999</v>
      </c>
      <c r="AG1736" s="3">
        <v>1</v>
      </c>
      <c r="AH1736" s="3">
        <v>42.4</v>
      </c>
      <c r="AI1736" s="2" t="str">
        <f t="shared" si="419"/>
        <v>Medium Risk</v>
      </c>
    </row>
    <row r="1737" spans="1:35" x14ac:dyDescent="0.25">
      <c r="A1737" s="6">
        <v>44836</v>
      </c>
      <c r="B1737" s="3">
        <v>20</v>
      </c>
      <c r="C1737" s="3" t="str">
        <f t="shared" si="405"/>
        <v>Young</v>
      </c>
      <c r="D1737" s="4">
        <v>32566</v>
      </c>
      <c r="E1737" s="4">
        <f t="shared" si="406"/>
        <v>32566</v>
      </c>
      <c r="F1737" s="3">
        <v>552</v>
      </c>
      <c r="G1737" s="3">
        <f t="shared" si="407"/>
        <v>552</v>
      </c>
      <c r="H1737" s="3" t="str">
        <f t="shared" si="408"/>
        <v>Good</v>
      </c>
      <c r="I1737" s="5" t="s">
        <v>20</v>
      </c>
      <c r="J1737" s="2" t="str">
        <f t="shared" si="409"/>
        <v>Employed</v>
      </c>
      <c r="K1737" s="2" t="str">
        <f t="shared" si="410"/>
        <v>Employed</v>
      </c>
      <c r="L1737" s="2" t="str">
        <f t="shared" si="411"/>
        <v>Employed</v>
      </c>
      <c r="M1737" s="5" t="s">
        <v>29</v>
      </c>
      <c r="N1737" s="2" t="str">
        <f t="shared" si="412"/>
        <v>Bachelor</v>
      </c>
      <c r="O1737" s="2" t="str">
        <f t="shared" si="413"/>
        <v>Bachelor</v>
      </c>
      <c r="P1737" s="4">
        <v>16913</v>
      </c>
      <c r="Q1737" s="4">
        <f t="shared" si="414"/>
        <v>16913</v>
      </c>
      <c r="R1737" s="18">
        <f t="shared" si="415"/>
        <v>0.51934532948473866</v>
      </c>
      <c r="S1737" s="18" t="str">
        <f t="shared" si="416"/>
        <v>Moderate Borrower</v>
      </c>
      <c r="T1737" s="3">
        <v>36</v>
      </c>
      <c r="U1737" s="3">
        <f t="shared" si="417"/>
        <v>36</v>
      </c>
      <c r="V1737" s="5" t="s">
        <v>22</v>
      </c>
      <c r="W1737" s="5" t="s">
        <v>23</v>
      </c>
      <c r="X1737" s="4">
        <v>392</v>
      </c>
      <c r="Y1737" s="18">
        <v>0.327684753</v>
      </c>
      <c r="Z1737" s="5" t="s">
        <v>28</v>
      </c>
      <c r="AA1737" s="3">
        <v>31</v>
      </c>
      <c r="AB1737" s="4">
        <v>2053</v>
      </c>
      <c r="AC1737" s="4">
        <v>2713.833333</v>
      </c>
      <c r="AD1737" s="4" t="str">
        <f t="shared" si="418"/>
        <v>Low Income</v>
      </c>
      <c r="AE1737" s="4">
        <v>23343</v>
      </c>
      <c r="AF1737" s="18">
        <v>0.22486213999999999</v>
      </c>
      <c r="AG1737" s="3">
        <v>0</v>
      </c>
      <c r="AH1737" s="3">
        <v>55</v>
      </c>
      <c r="AI1737" s="2" t="str">
        <f t="shared" si="419"/>
        <v>High Risk</v>
      </c>
    </row>
    <row r="1738" spans="1:35" x14ac:dyDescent="0.25">
      <c r="A1738" s="6">
        <v>44837</v>
      </c>
      <c r="B1738" s="3">
        <v>27</v>
      </c>
      <c r="C1738" s="3" t="str">
        <f t="shared" si="405"/>
        <v>Mid</v>
      </c>
      <c r="D1738" s="4">
        <v>40926</v>
      </c>
      <c r="E1738" s="4">
        <f t="shared" si="406"/>
        <v>40926</v>
      </c>
      <c r="F1738" s="3">
        <v>618</v>
      </c>
      <c r="G1738" s="3">
        <f t="shared" si="407"/>
        <v>618</v>
      </c>
      <c r="H1738" s="3" t="str">
        <f t="shared" si="408"/>
        <v>Good</v>
      </c>
      <c r="I1738" s="5" t="s">
        <v>45</v>
      </c>
      <c r="J1738" s="2" t="str">
        <f t="shared" si="409"/>
        <v>Unemployed</v>
      </c>
      <c r="K1738" s="2" t="str">
        <f t="shared" si="410"/>
        <v>Unemployed</v>
      </c>
      <c r="L1738" s="2" t="str">
        <f t="shared" si="411"/>
        <v>Unemployed</v>
      </c>
      <c r="M1738" s="5" t="s">
        <v>21</v>
      </c>
      <c r="N1738" s="2" t="str">
        <f t="shared" si="412"/>
        <v>Master</v>
      </c>
      <c r="O1738" s="2" t="str">
        <f t="shared" si="413"/>
        <v>Master</v>
      </c>
      <c r="P1738" s="4">
        <v>37765</v>
      </c>
      <c r="Q1738" s="4">
        <f t="shared" si="414"/>
        <v>37765</v>
      </c>
      <c r="R1738" s="18">
        <f t="shared" si="415"/>
        <v>0.92276303572301221</v>
      </c>
      <c r="S1738" s="18" t="str">
        <f t="shared" si="416"/>
        <v>Moderate Borrower</v>
      </c>
      <c r="T1738" s="3">
        <v>36</v>
      </c>
      <c r="U1738" s="3">
        <f t="shared" si="417"/>
        <v>36</v>
      </c>
      <c r="V1738" s="5" t="s">
        <v>35</v>
      </c>
      <c r="W1738" s="5" t="s">
        <v>27</v>
      </c>
      <c r="X1738" s="4">
        <v>235</v>
      </c>
      <c r="Y1738" s="18">
        <v>0.22836384000000001</v>
      </c>
      <c r="Z1738" s="5" t="s">
        <v>38</v>
      </c>
      <c r="AA1738" s="3">
        <v>19</v>
      </c>
      <c r="AB1738" s="4">
        <v>6255</v>
      </c>
      <c r="AC1738" s="4">
        <v>3410.5</v>
      </c>
      <c r="AD1738" s="4" t="str">
        <f t="shared" si="418"/>
        <v>Low Income</v>
      </c>
      <c r="AE1738" s="4">
        <v>5446</v>
      </c>
      <c r="AF1738" s="18">
        <v>0.21862082899999999</v>
      </c>
      <c r="AG1738" s="3">
        <v>0</v>
      </c>
      <c r="AH1738" s="3">
        <v>53</v>
      </c>
      <c r="AI1738" s="2" t="str">
        <f t="shared" si="419"/>
        <v>Medium Risk</v>
      </c>
    </row>
    <row r="1739" spans="1:35" x14ac:dyDescent="0.25">
      <c r="A1739" s="6">
        <v>44838</v>
      </c>
      <c r="B1739" s="3">
        <v>27</v>
      </c>
      <c r="C1739" s="3" t="str">
        <f t="shared" si="405"/>
        <v>Mid</v>
      </c>
      <c r="D1739" s="4">
        <v>75824</v>
      </c>
      <c r="E1739" s="4">
        <f t="shared" si="406"/>
        <v>75824</v>
      </c>
      <c r="G1739" s="3">
        <f t="shared" si="407"/>
        <v>572.4019138755981</v>
      </c>
      <c r="H1739" s="3" t="str">
        <f t="shared" si="408"/>
        <v>Good</v>
      </c>
      <c r="J1739" s="2" t="str">
        <f t="shared" si="409"/>
        <v/>
      </c>
      <c r="K1739" s="2" t="str">
        <f t="shared" si="410"/>
        <v/>
      </c>
      <c r="L1739" s="2" t="str">
        <f t="shared" si="411"/>
        <v>Employed</v>
      </c>
      <c r="N1739" s="2" t="str">
        <f t="shared" si="412"/>
        <v/>
      </c>
      <c r="O1739" s="2" t="str">
        <f t="shared" si="413"/>
        <v>Bachelor</v>
      </c>
      <c r="P1739" s="4">
        <v>51437</v>
      </c>
      <c r="Q1739" s="4">
        <f t="shared" si="414"/>
        <v>51437</v>
      </c>
      <c r="R1739" s="18">
        <f t="shared" si="415"/>
        <v>0.67837360202574382</v>
      </c>
      <c r="S1739" s="18" t="str">
        <f t="shared" si="416"/>
        <v>Moderate Borrower</v>
      </c>
      <c r="T1739" s="3">
        <v>48</v>
      </c>
      <c r="U1739" s="3">
        <f t="shared" si="417"/>
        <v>48</v>
      </c>
      <c r="V1739" s="5" t="s">
        <v>22</v>
      </c>
      <c r="W1739" s="5" t="s">
        <v>27</v>
      </c>
      <c r="X1739" s="4">
        <v>373</v>
      </c>
      <c r="Y1739" s="18">
        <v>0.43894503099999999</v>
      </c>
      <c r="Z1739" s="5" t="s">
        <v>28</v>
      </c>
      <c r="AA1739" s="3">
        <v>24</v>
      </c>
      <c r="AB1739" s="4">
        <v>4783</v>
      </c>
      <c r="AC1739" s="4">
        <v>6318.6666670000004</v>
      </c>
      <c r="AD1739" s="4" t="str">
        <f t="shared" si="418"/>
        <v>Medium Income</v>
      </c>
      <c r="AE1739" s="4">
        <v>59841</v>
      </c>
      <c r="AF1739" s="18">
        <v>0.273284099</v>
      </c>
      <c r="AG1739" s="3">
        <v>0</v>
      </c>
      <c r="AH1739" s="3">
        <v>53</v>
      </c>
      <c r="AI1739" s="2" t="str">
        <f t="shared" si="419"/>
        <v>Medium Risk</v>
      </c>
    </row>
    <row r="1740" spans="1:35" x14ac:dyDescent="0.25">
      <c r="A1740" s="6">
        <v>44839</v>
      </c>
      <c r="B1740" s="3">
        <v>51</v>
      </c>
      <c r="C1740" s="3" t="str">
        <f t="shared" si="405"/>
        <v>Senior</v>
      </c>
      <c r="D1740" s="4">
        <v>17466</v>
      </c>
      <c r="E1740" s="4">
        <f t="shared" si="406"/>
        <v>17466</v>
      </c>
      <c r="F1740" s="3">
        <v>669</v>
      </c>
      <c r="G1740" s="3">
        <f t="shared" si="407"/>
        <v>669</v>
      </c>
      <c r="H1740" s="3" t="str">
        <f t="shared" si="408"/>
        <v>Excellent</v>
      </c>
      <c r="I1740" s="5" t="s">
        <v>33</v>
      </c>
      <c r="J1740" s="2" t="str">
        <f t="shared" si="409"/>
        <v>Self-Employed</v>
      </c>
      <c r="K1740" s="2" t="str">
        <f t="shared" si="410"/>
        <v>Self-Employed</v>
      </c>
      <c r="L1740" s="2" t="str">
        <f t="shared" si="411"/>
        <v>Self-Employed</v>
      </c>
      <c r="M1740" s="5" t="s">
        <v>21</v>
      </c>
      <c r="N1740" s="2" t="str">
        <f t="shared" si="412"/>
        <v>Master</v>
      </c>
      <c r="O1740" s="2" t="str">
        <f t="shared" si="413"/>
        <v>Master</v>
      </c>
      <c r="P1740" s="4">
        <v>8201</v>
      </c>
      <c r="Q1740" s="4">
        <f t="shared" si="414"/>
        <v>8201</v>
      </c>
      <c r="R1740" s="18">
        <f t="shared" si="415"/>
        <v>0.46954082216878507</v>
      </c>
      <c r="S1740" s="18" t="str">
        <f t="shared" si="416"/>
        <v>Conservative Borrower</v>
      </c>
      <c r="T1740" s="3">
        <v>60</v>
      </c>
      <c r="U1740" s="3">
        <f t="shared" si="417"/>
        <v>60</v>
      </c>
      <c r="V1740" s="5" t="s">
        <v>35</v>
      </c>
      <c r="W1740" s="5" t="s">
        <v>27</v>
      </c>
      <c r="X1740" s="4">
        <v>176</v>
      </c>
      <c r="Y1740" s="18">
        <v>0.15440459200000001</v>
      </c>
      <c r="Z1740" s="5" t="s">
        <v>24</v>
      </c>
      <c r="AA1740" s="3">
        <v>31</v>
      </c>
      <c r="AB1740" s="4">
        <v>1594</v>
      </c>
      <c r="AC1740" s="4">
        <v>1455.5</v>
      </c>
      <c r="AD1740" s="4" t="str">
        <f t="shared" si="418"/>
        <v>Low Income</v>
      </c>
      <c r="AE1740" s="4">
        <v>13261</v>
      </c>
      <c r="AF1740" s="18">
        <v>0.180806946</v>
      </c>
      <c r="AG1740" s="3">
        <v>0</v>
      </c>
      <c r="AH1740" s="3">
        <v>55</v>
      </c>
      <c r="AI1740" s="2" t="str">
        <f t="shared" si="419"/>
        <v>High Risk</v>
      </c>
    </row>
    <row r="1741" spans="1:35" x14ac:dyDescent="0.25">
      <c r="A1741" s="6">
        <v>44840</v>
      </c>
      <c r="B1741" s="3">
        <v>60</v>
      </c>
      <c r="C1741" s="3" t="str">
        <f t="shared" si="405"/>
        <v>Old</v>
      </c>
      <c r="D1741" s="4">
        <v>97702</v>
      </c>
      <c r="E1741" s="4">
        <f t="shared" si="406"/>
        <v>97702</v>
      </c>
      <c r="F1741" s="3">
        <v>602</v>
      </c>
      <c r="G1741" s="3">
        <f t="shared" si="407"/>
        <v>602</v>
      </c>
      <c r="H1741" s="3" t="str">
        <f t="shared" si="408"/>
        <v>Good</v>
      </c>
      <c r="I1741" s="5" t="s">
        <v>20</v>
      </c>
      <c r="J1741" s="2" t="str">
        <f t="shared" si="409"/>
        <v>Employed</v>
      </c>
      <c r="K1741" s="2" t="str">
        <f t="shared" si="410"/>
        <v>Employed</v>
      </c>
      <c r="L1741" s="2" t="str">
        <f t="shared" si="411"/>
        <v>Employed</v>
      </c>
      <c r="M1741" s="5" t="s">
        <v>32</v>
      </c>
      <c r="N1741" s="2" t="str">
        <f t="shared" si="412"/>
        <v>High School</v>
      </c>
      <c r="O1741" s="2" t="str">
        <f t="shared" si="413"/>
        <v>High School</v>
      </c>
      <c r="P1741" s="4">
        <v>17756</v>
      </c>
      <c r="Q1741" s="4">
        <f t="shared" si="414"/>
        <v>17756</v>
      </c>
      <c r="R1741" s="18">
        <f t="shared" si="415"/>
        <v>0.18173630017809256</v>
      </c>
      <c r="S1741" s="18" t="str">
        <f t="shared" si="416"/>
        <v>Conservative Borrower</v>
      </c>
      <c r="T1741" s="3">
        <v>36</v>
      </c>
      <c r="U1741" s="3">
        <f t="shared" si="417"/>
        <v>36</v>
      </c>
      <c r="V1741" s="5" t="s">
        <v>22</v>
      </c>
      <c r="W1741" s="5" t="s">
        <v>34</v>
      </c>
      <c r="X1741" s="4">
        <v>303</v>
      </c>
      <c r="Y1741" s="18">
        <v>0.54530879700000001</v>
      </c>
      <c r="Z1741" s="5" t="s">
        <v>31</v>
      </c>
      <c r="AA1741" s="3">
        <v>27</v>
      </c>
      <c r="AB1741" s="4">
        <v>15275</v>
      </c>
      <c r="AC1741" s="4">
        <v>8141.8333329999996</v>
      </c>
      <c r="AD1741" s="4" t="str">
        <f t="shared" si="418"/>
        <v>Medium Income</v>
      </c>
      <c r="AE1741" s="4">
        <v>11946</v>
      </c>
      <c r="AF1741" s="18">
        <v>0.19808909899999999</v>
      </c>
      <c r="AG1741" s="3">
        <v>1</v>
      </c>
      <c r="AH1741" s="3">
        <v>43.2</v>
      </c>
      <c r="AI1741" s="2" t="str">
        <f t="shared" si="419"/>
        <v>Medium Risk</v>
      </c>
    </row>
    <row r="1742" spans="1:35" x14ac:dyDescent="0.25">
      <c r="A1742" s="6">
        <v>44841</v>
      </c>
      <c r="B1742" s="3">
        <v>38</v>
      </c>
      <c r="C1742" s="3" t="str">
        <f t="shared" si="405"/>
        <v>Mid</v>
      </c>
      <c r="D1742" s="4">
        <v>61635</v>
      </c>
      <c r="E1742" s="4">
        <f t="shared" si="406"/>
        <v>61635</v>
      </c>
      <c r="F1742" s="3">
        <v>540</v>
      </c>
      <c r="G1742" s="3">
        <f t="shared" si="407"/>
        <v>540</v>
      </c>
      <c r="H1742" s="3" t="str">
        <f t="shared" si="408"/>
        <v>Fair</v>
      </c>
      <c r="I1742" s="5" t="s">
        <v>45</v>
      </c>
      <c r="J1742" s="2" t="str">
        <f t="shared" si="409"/>
        <v>Unemployed</v>
      </c>
      <c r="K1742" s="2" t="str">
        <f t="shared" si="410"/>
        <v>Unemployed</v>
      </c>
      <c r="L1742" s="2" t="str">
        <f t="shared" si="411"/>
        <v>Unemployed</v>
      </c>
      <c r="M1742" s="5" t="s">
        <v>32</v>
      </c>
      <c r="N1742" s="2" t="str">
        <f t="shared" si="412"/>
        <v>High School</v>
      </c>
      <c r="O1742" s="2" t="str">
        <f t="shared" si="413"/>
        <v>High School</v>
      </c>
      <c r="P1742" s="4">
        <v>37740</v>
      </c>
      <c r="Q1742" s="4">
        <f t="shared" si="414"/>
        <v>37740</v>
      </c>
      <c r="R1742" s="18">
        <f t="shared" si="415"/>
        <v>0.61231443173521538</v>
      </c>
      <c r="S1742" s="18" t="str">
        <f t="shared" si="416"/>
        <v>Moderate Borrower</v>
      </c>
      <c r="T1742" s="3">
        <v>60</v>
      </c>
      <c r="U1742" s="3">
        <f t="shared" si="417"/>
        <v>60</v>
      </c>
      <c r="V1742" s="5" t="s">
        <v>22</v>
      </c>
      <c r="W1742" s="5" t="s">
        <v>23</v>
      </c>
      <c r="X1742" s="4">
        <v>434</v>
      </c>
      <c r="Y1742" s="18">
        <v>0.25984378800000002</v>
      </c>
      <c r="Z1742" s="5" t="s">
        <v>31</v>
      </c>
      <c r="AA1742" s="3">
        <v>27</v>
      </c>
      <c r="AB1742" s="4">
        <v>8239</v>
      </c>
      <c r="AC1742" s="4">
        <v>5136.25</v>
      </c>
      <c r="AD1742" s="4" t="str">
        <f t="shared" si="418"/>
        <v>Medium Income</v>
      </c>
      <c r="AE1742" s="4">
        <v>116866</v>
      </c>
      <c r="AF1742" s="18">
        <v>0.26579600199999998</v>
      </c>
      <c r="AG1742" s="3">
        <v>0</v>
      </c>
      <c r="AH1742" s="3">
        <v>51</v>
      </c>
      <c r="AI1742" s="2" t="str">
        <f t="shared" si="419"/>
        <v>Medium Risk</v>
      </c>
    </row>
    <row r="1743" spans="1:35" x14ac:dyDescent="0.25">
      <c r="A1743" s="6">
        <v>44842</v>
      </c>
      <c r="B1743" s="3">
        <v>37</v>
      </c>
      <c r="C1743" s="3" t="str">
        <f t="shared" si="405"/>
        <v>Mid</v>
      </c>
      <c r="D1743" s="4">
        <v>33640</v>
      </c>
      <c r="E1743" s="4">
        <f t="shared" si="406"/>
        <v>33640</v>
      </c>
      <c r="F1743" s="3">
        <v>552</v>
      </c>
      <c r="G1743" s="3">
        <f t="shared" si="407"/>
        <v>552</v>
      </c>
      <c r="H1743" s="3" t="str">
        <f t="shared" si="408"/>
        <v>Good</v>
      </c>
      <c r="I1743" s="5" t="s">
        <v>20</v>
      </c>
      <c r="J1743" s="2" t="str">
        <f t="shared" si="409"/>
        <v>Employed</v>
      </c>
      <c r="K1743" s="2" t="str">
        <f t="shared" si="410"/>
        <v>Employed</v>
      </c>
      <c r="L1743" s="2" t="str">
        <f t="shared" si="411"/>
        <v>Employed</v>
      </c>
      <c r="M1743" s="5" t="s">
        <v>32</v>
      </c>
      <c r="N1743" s="2" t="str">
        <f t="shared" si="412"/>
        <v>High School</v>
      </c>
      <c r="O1743" s="2" t="str">
        <f t="shared" si="413"/>
        <v>High School</v>
      </c>
      <c r="P1743" s="4">
        <v>36165</v>
      </c>
      <c r="Q1743" s="4">
        <f t="shared" si="414"/>
        <v>36165</v>
      </c>
      <c r="R1743" s="18">
        <f t="shared" si="415"/>
        <v>1.0750594530321047</v>
      </c>
      <c r="S1743" s="18" t="str">
        <f t="shared" si="416"/>
        <v>Aggressive Borrower</v>
      </c>
      <c r="T1743" s="3">
        <v>36</v>
      </c>
      <c r="U1743" s="3">
        <f t="shared" si="417"/>
        <v>36</v>
      </c>
      <c r="V1743" s="5" t="s">
        <v>22</v>
      </c>
      <c r="W1743" s="5" t="s">
        <v>27</v>
      </c>
      <c r="X1743" s="4">
        <v>524</v>
      </c>
      <c r="Y1743" s="18">
        <v>7.2713422999999999E-2</v>
      </c>
      <c r="Z1743" s="5" t="s">
        <v>24</v>
      </c>
      <c r="AA1743" s="3">
        <v>25</v>
      </c>
      <c r="AB1743" s="4">
        <v>2289</v>
      </c>
      <c r="AC1743" s="4">
        <v>2803.333333</v>
      </c>
      <c r="AD1743" s="4" t="str">
        <f t="shared" si="418"/>
        <v>Low Income</v>
      </c>
      <c r="AE1743" s="4">
        <v>5929</v>
      </c>
      <c r="AF1743" s="18">
        <v>0.29063070400000002</v>
      </c>
      <c r="AG1743" s="3">
        <v>0</v>
      </c>
      <c r="AH1743" s="3">
        <v>52</v>
      </c>
      <c r="AI1743" s="2" t="str">
        <f t="shared" si="419"/>
        <v>Medium Risk</v>
      </c>
    </row>
    <row r="1744" spans="1:35" x14ac:dyDescent="0.25">
      <c r="A1744" s="6">
        <v>44843</v>
      </c>
      <c r="B1744" s="3">
        <v>40</v>
      </c>
      <c r="C1744" s="3" t="str">
        <f t="shared" si="405"/>
        <v>Senior</v>
      </c>
      <c r="D1744" s="4">
        <v>38109</v>
      </c>
      <c r="E1744" s="4">
        <f t="shared" si="406"/>
        <v>38109</v>
      </c>
      <c r="F1744" s="3">
        <v>430</v>
      </c>
      <c r="G1744" s="3">
        <f t="shared" si="407"/>
        <v>430</v>
      </c>
      <c r="H1744" s="3" t="str">
        <f t="shared" si="408"/>
        <v>Poor</v>
      </c>
      <c r="I1744" s="5" t="s">
        <v>20</v>
      </c>
      <c r="J1744" s="2" t="str">
        <f t="shared" si="409"/>
        <v>Employed</v>
      </c>
      <c r="K1744" s="2" t="str">
        <f t="shared" si="410"/>
        <v>Employed</v>
      </c>
      <c r="L1744" s="2" t="str">
        <f t="shared" si="411"/>
        <v>Employed</v>
      </c>
      <c r="M1744" s="5" t="s">
        <v>29</v>
      </c>
      <c r="N1744" s="2" t="str">
        <f t="shared" si="412"/>
        <v>Bachelor</v>
      </c>
      <c r="O1744" s="2" t="str">
        <f t="shared" si="413"/>
        <v>Bachelor</v>
      </c>
      <c r="P1744" s="4">
        <v>31636</v>
      </c>
      <c r="Q1744" s="4">
        <f t="shared" si="414"/>
        <v>31636</v>
      </c>
      <c r="R1744" s="18">
        <f t="shared" si="415"/>
        <v>0.83014511007898395</v>
      </c>
      <c r="S1744" s="18" t="str">
        <f t="shared" si="416"/>
        <v>Moderate Borrower</v>
      </c>
      <c r="T1744" s="3">
        <v>36</v>
      </c>
      <c r="U1744" s="3">
        <f t="shared" si="417"/>
        <v>36</v>
      </c>
      <c r="V1744" s="5" t="s">
        <v>22</v>
      </c>
      <c r="W1744" s="5" t="s">
        <v>27</v>
      </c>
      <c r="X1744" s="4">
        <v>297</v>
      </c>
      <c r="Y1744" s="18">
        <v>0.52647301999999996</v>
      </c>
      <c r="Z1744" s="5" t="s">
        <v>28</v>
      </c>
      <c r="AA1744" s="3">
        <v>22</v>
      </c>
      <c r="AB1744" s="4">
        <v>7251</v>
      </c>
      <c r="AC1744" s="4">
        <v>3175.75</v>
      </c>
      <c r="AD1744" s="4" t="str">
        <f t="shared" si="418"/>
        <v>Low Income</v>
      </c>
      <c r="AE1744" s="4">
        <v>35203</v>
      </c>
      <c r="AF1744" s="18">
        <v>0.300680004</v>
      </c>
      <c r="AG1744" s="3">
        <v>0</v>
      </c>
      <c r="AH1744" s="3">
        <v>65</v>
      </c>
      <c r="AI1744" s="2" t="str">
        <f t="shared" si="419"/>
        <v>High Risk</v>
      </c>
    </row>
    <row r="1745" spans="1:35" x14ac:dyDescent="0.25">
      <c r="A1745" s="6">
        <v>44844</v>
      </c>
      <c r="B1745" s="3">
        <v>53</v>
      </c>
      <c r="C1745" s="3" t="str">
        <f t="shared" si="405"/>
        <v>Senior</v>
      </c>
      <c r="D1745" s="4">
        <v>121225</v>
      </c>
      <c r="E1745" s="4">
        <f t="shared" si="406"/>
        <v>121225</v>
      </c>
      <c r="F1745" s="3">
        <v>478</v>
      </c>
      <c r="G1745" s="3">
        <f t="shared" si="407"/>
        <v>478</v>
      </c>
      <c r="H1745" s="3" t="str">
        <f t="shared" si="408"/>
        <v>Fair</v>
      </c>
      <c r="I1745" s="5" t="s">
        <v>45</v>
      </c>
      <c r="J1745" s="2" t="str">
        <f t="shared" si="409"/>
        <v>Unemployed</v>
      </c>
      <c r="K1745" s="2" t="str">
        <f t="shared" si="410"/>
        <v>Unemployed</v>
      </c>
      <c r="L1745" s="2" t="str">
        <f t="shared" si="411"/>
        <v>Unemployed</v>
      </c>
      <c r="M1745" s="5" t="s">
        <v>32</v>
      </c>
      <c r="N1745" s="2" t="str">
        <f t="shared" si="412"/>
        <v>High School</v>
      </c>
      <c r="O1745" s="2" t="str">
        <f t="shared" si="413"/>
        <v>High School</v>
      </c>
      <c r="P1745" s="4">
        <v>12487</v>
      </c>
      <c r="Q1745" s="4">
        <f t="shared" si="414"/>
        <v>12487</v>
      </c>
      <c r="R1745" s="18">
        <f t="shared" si="415"/>
        <v>0.10300680552691277</v>
      </c>
      <c r="S1745" s="18" t="str">
        <f t="shared" si="416"/>
        <v>Conservative Borrower</v>
      </c>
      <c r="T1745" s="3">
        <v>36</v>
      </c>
      <c r="U1745" s="3">
        <f t="shared" si="417"/>
        <v>36</v>
      </c>
      <c r="V1745" s="5" t="s">
        <v>35</v>
      </c>
      <c r="W1745" s="5" t="s">
        <v>30</v>
      </c>
      <c r="X1745" s="4">
        <v>387</v>
      </c>
      <c r="Y1745" s="18">
        <v>0.50002369099999999</v>
      </c>
      <c r="Z1745" s="5" t="s">
        <v>38</v>
      </c>
      <c r="AA1745" s="3">
        <v>29</v>
      </c>
      <c r="AB1745" s="4">
        <v>3716</v>
      </c>
      <c r="AC1745" s="4">
        <v>10102.083329999999</v>
      </c>
      <c r="AD1745" s="4" t="str">
        <f t="shared" si="418"/>
        <v>Medium Income</v>
      </c>
      <c r="AE1745" s="4">
        <v>29275</v>
      </c>
      <c r="AF1745" s="18">
        <v>0.24752812699999999</v>
      </c>
      <c r="AG1745" s="3">
        <v>1</v>
      </c>
      <c r="AH1745" s="3">
        <v>47.2</v>
      </c>
      <c r="AI1745" s="2" t="str">
        <f t="shared" si="419"/>
        <v>Medium Risk</v>
      </c>
    </row>
    <row r="1746" spans="1:35" x14ac:dyDescent="0.25">
      <c r="A1746" s="6">
        <v>44572</v>
      </c>
      <c r="B1746" s="3">
        <v>28</v>
      </c>
      <c r="C1746" s="3" t="str">
        <f t="shared" si="405"/>
        <v>Mid</v>
      </c>
      <c r="D1746" s="4">
        <v>16076</v>
      </c>
      <c r="E1746" s="4">
        <f t="shared" si="406"/>
        <v>16076</v>
      </c>
      <c r="F1746" s="3">
        <v>495</v>
      </c>
      <c r="G1746" s="3">
        <f t="shared" si="407"/>
        <v>495</v>
      </c>
      <c r="H1746" s="3" t="str">
        <f t="shared" si="408"/>
        <v>Fair</v>
      </c>
      <c r="I1746" s="5" t="s">
        <v>20</v>
      </c>
      <c r="J1746" s="2" t="str">
        <f t="shared" si="409"/>
        <v>Employed</v>
      </c>
      <c r="K1746" s="2" t="str">
        <f t="shared" si="410"/>
        <v>Employed</v>
      </c>
      <c r="L1746" s="2" t="str">
        <f t="shared" si="411"/>
        <v>Employed</v>
      </c>
      <c r="M1746" s="5" t="s">
        <v>32</v>
      </c>
      <c r="N1746" s="2" t="str">
        <f t="shared" si="412"/>
        <v>High School</v>
      </c>
      <c r="O1746" s="2" t="str">
        <f t="shared" si="413"/>
        <v>High School</v>
      </c>
      <c r="P1746" s="4">
        <v>8112</v>
      </c>
      <c r="Q1746" s="4">
        <f t="shared" si="414"/>
        <v>8112</v>
      </c>
      <c r="R1746" s="18">
        <f t="shared" si="415"/>
        <v>0.50460313510823585</v>
      </c>
      <c r="S1746" s="18" t="str">
        <f t="shared" si="416"/>
        <v>Moderate Borrower</v>
      </c>
      <c r="T1746" s="3">
        <v>36</v>
      </c>
      <c r="U1746" s="3">
        <f t="shared" si="417"/>
        <v>36</v>
      </c>
      <c r="V1746" s="5" t="s">
        <v>26</v>
      </c>
      <c r="W1746" s="5" t="s">
        <v>27</v>
      </c>
      <c r="X1746" s="4">
        <v>497</v>
      </c>
      <c r="Y1746" s="18">
        <v>0.20058305700000001</v>
      </c>
      <c r="Z1746" s="5" t="s">
        <v>31</v>
      </c>
      <c r="AA1746" s="3">
        <v>18</v>
      </c>
      <c r="AB1746" s="4">
        <v>562</v>
      </c>
      <c r="AC1746" s="4">
        <v>1339.666667</v>
      </c>
      <c r="AD1746" s="4" t="str">
        <f t="shared" si="418"/>
        <v>Low Income</v>
      </c>
      <c r="AE1746" s="4">
        <v>49415</v>
      </c>
      <c r="AF1746" s="18">
        <v>0.27968324300000003</v>
      </c>
      <c r="AG1746" s="3">
        <v>0</v>
      </c>
      <c r="AH1746" s="3">
        <v>54</v>
      </c>
      <c r="AI1746" s="2" t="str">
        <f t="shared" si="419"/>
        <v>Medium Risk</v>
      </c>
    </row>
    <row r="1747" spans="1:35" x14ac:dyDescent="0.25">
      <c r="A1747" s="6">
        <v>44846</v>
      </c>
      <c r="B1747" s="3">
        <v>42</v>
      </c>
      <c r="C1747" s="3" t="str">
        <f t="shared" si="405"/>
        <v>Senior</v>
      </c>
      <c r="D1747" s="4">
        <v>46792</v>
      </c>
      <c r="E1747" s="4">
        <f t="shared" si="406"/>
        <v>46792</v>
      </c>
      <c r="F1747" s="3">
        <v>588</v>
      </c>
      <c r="G1747" s="3">
        <f t="shared" si="407"/>
        <v>588</v>
      </c>
      <c r="H1747" s="3" t="str">
        <f t="shared" si="408"/>
        <v>Good</v>
      </c>
      <c r="I1747" s="5" t="s">
        <v>20</v>
      </c>
      <c r="J1747" s="2" t="str">
        <f t="shared" si="409"/>
        <v>Employed</v>
      </c>
      <c r="K1747" s="2" t="str">
        <f t="shared" si="410"/>
        <v>Employed</v>
      </c>
      <c r="L1747" s="2" t="str">
        <f t="shared" si="411"/>
        <v>Employed</v>
      </c>
      <c r="M1747" s="5" t="s">
        <v>29</v>
      </c>
      <c r="N1747" s="2" t="str">
        <f t="shared" si="412"/>
        <v>Bachelor</v>
      </c>
      <c r="O1747" s="2" t="str">
        <f t="shared" si="413"/>
        <v>Bachelor</v>
      </c>
      <c r="Q1747" s="4">
        <f t="shared" si="414"/>
        <v>25183.596306068601</v>
      </c>
      <c r="R1747" s="18">
        <f t="shared" si="415"/>
        <v>0.5382030326993632</v>
      </c>
      <c r="S1747" s="18" t="str">
        <f t="shared" si="416"/>
        <v>Moderate Borrower</v>
      </c>
      <c r="T1747" s="3">
        <v>36</v>
      </c>
      <c r="U1747" s="3">
        <f t="shared" si="417"/>
        <v>36</v>
      </c>
      <c r="V1747" s="5" t="s">
        <v>26</v>
      </c>
      <c r="W1747" s="5" t="s">
        <v>23</v>
      </c>
      <c r="X1747" s="4">
        <v>588</v>
      </c>
      <c r="Y1747" s="18">
        <v>0.27604477999999999</v>
      </c>
      <c r="Z1747" s="5" t="s">
        <v>28</v>
      </c>
      <c r="AA1747" s="3">
        <v>24</v>
      </c>
      <c r="AB1747" s="4">
        <v>8084</v>
      </c>
      <c r="AC1747" s="4">
        <v>3899.333333</v>
      </c>
      <c r="AD1747" s="4" t="str">
        <f t="shared" si="418"/>
        <v>Low Income</v>
      </c>
      <c r="AE1747" s="4">
        <v>2677</v>
      </c>
      <c r="AF1747" s="18">
        <v>0.19170361799999999</v>
      </c>
      <c r="AG1747" s="3">
        <v>0</v>
      </c>
      <c r="AH1747" s="3">
        <v>58</v>
      </c>
      <c r="AI1747" s="2" t="str">
        <f t="shared" si="419"/>
        <v>High Risk</v>
      </c>
    </row>
    <row r="1748" spans="1:35" x14ac:dyDescent="0.25">
      <c r="A1748" s="6">
        <v>44847</v>
      </c>
      <c r="B1748" s="3">
        <v>51</v>
      </c>
      <c r="C1748" s="3" t="str">
        <f t="shared" si="405"/>
        <v>Senior</v>
      </c>
      <c r="D1748" s="4">
        <v>75531</v>
      </c>
      <c r="E1748" s="4">
        <f t="shared" si="406"/>
        <v>75531</v>
      </c>
      <c r="F1748" s="3">
        <v>592</v>
      </c>
      <c r="G1748" s="3">
        <f t="shared" si="407"/>
        <v>592</v>
      </c>
      <c r="H1748" s="3" t="str">
        <f t="shared" si="408"/>
        <v>Good</v>
      </c>
      <c r="I1748" s="5" t="s">
        <v>33</v>
      </c>
      <c r="J1748" s="2" t="str">
        <f t="shared" si="409"/>
        <v>Self-Employed</v>
      </c>
      <c r="K1748" s="2" t="str">
        <f t="shared" si="410"/>
        <v>Self-Employed</v>
      </c>
      <c r="L1748" s="2" t="str">
        <f t="shared" si="411"/>
        <v>Self-Employed</v>
      </c>
      <c r="M1748" s="5" t="s">
        <v>25</v>
      </c>
      <c r="N1748" s="2" t="str">
        <f t="shared" si="412"/>
        <v>Associate</v>
      </c>
      <c r="O1748" s="2" t="str">
        <f t="shared" si="413"/>
        <v>Associate</v>
      </c>
      <c r="P1748" s="4">
        <v>15645</v>
      </c>
      <c r="Q1748" s="4">
        <f t="shared" si="414"/>
        <v>15645</v>
      </c>
      <c r="R1748" s="18">
        <f t="shared" si="415"/>
        <v>0.20713349485641658</v>
      </c>
      <c r="S1748" s="18" t="str">
        <f t="shared" si="416"/>
        <v>Conservative Borrower</v>
      </c>
      <c r="T1748" s="3">
        <v>24</v>
      </c>
      <c r="U1748" s="3">
        <f t="shared" si="417"/>
        <v>24</v>
      </c>
      <c r="V1748" s="5" t="s">
        <v>26</v>
      </c>
      <c r="W1748" s="5" t="s">
        <v>27</v>
      </c>
      <c r="X1748" s="4">
        <v>736</v>
      </c>
      <c r="Y1748" s="18">
        <v>0.40343392099999997</v>
      </c>
      <c r="Z1748" s="5" t="s">
        <v>24</v>
      </c>
      <c r="AA1748" s="3">
        <v>29</v>
      </c>
      <c r="AB1748" s="4">
        <v>676</v>
      </c>
      <c r="AC1748" s="4">
        <v>6294.25</v>
      </c>
      <c r="AD1748" s="4" t="str">
        <f t="shared" si="418"/>
        <v>Medium Income</v>
      </c>
      <c r="AE1748" s="4">
        <v>69050</v>
      </c>
      <c r="AF1748" s="18">
        <v>0.17315450299999999</v>
      </c>
      <c r="AG1748" s="3">
        <v>1</v>
      </c>
      <c r="AH1748" s="3">
        <v>48</v>
      </c>
      <c r="AI1748" s="2" t="str">
        <f t="shared" si="419"/>
        <v>Medium Risk</v>
      </c>
    </row>
    <row r="1749" spans="1:35" x14ac:dyDescent="0.25">
      <c r="A1749" s="6">
        <v>44848</v>
      </c>
      <c r="B1749" s="3">
        <v>46</v>
      </c>
      <c r="C1749" s="3" t="str">
        <f t="shared" si="405"/>
        <v>Senior</v>
      </c>
      <c r="D1749" s="4">
        <v>61009</v>
      </c>
      <c r="E1749" s="4">
        <f t="shared" si="406"/>
        <v>61009</v>
      </c>
      <c r="F1749" s="3">
        <v>642</v>
      </c>
      <c r="G1749" s="3">
        <f t="shared" si="407"/>
        <v>642</v>
      </c>
      <c r="H1749" s="3" t="str">
        <f t="shared" si="408"/>
        <v>Good</v>
      </c>
      <c r="J1749" s="2" t="str">
        <f t="shared" si="409"/>
        <v/>
      </c>
      <c r="K1749" s="2" t="str">
        <f t="shared" si="410"/>
        <v/>
      </c>
      <c r="L1749" s="2" t="str">
        <f t="shared" si="411"/>
        <v>Employed</v>
      </c>
      <c r="M1749" s="5" t="s">
        <v>21</v>
      </c>
      <c r="N1749" s="2" t="str">
        <f t="shared" si="412"/>
        <v>Master</v>
      </c>
      <c r="O1749" s="2" t="str">
        <f t="shared" si="413"/>
        <v>Master</v>
      </c>
      <c r="P1749" s="4">
        <v>24629</v>
      </c>
      <c r="Q1749" s="4">
        <f t="shared" si="414"/>
        <v>24629</v>
      </c>
      <c r="R1749" s="18">
        <f t="shared" si="415"/>
        <v>0.40369453687160911</v>
      </c>
      <c r="S1749" s="18" t="str">
        <f t="shared" si="416"/>
        <v>Conservative Borrower</v>
      </c>
      <c r="T1749" s="3">
        <v>24</v>
      </c>
      <c r="U1749" s="3">
        <f t="shared" si="417"/>
        <v>24</v>
      </c>
      <c r="V1749" s="5" t="s">
        <v>22</v>
      </c>
      <c r="W1749" s="5" t="s">
        <v>27</v>
      </c>
      <c r="X1749" s="4">
        <v>584</v>
      </c>
      <c r="Y1749" s="18">
        <v>0.34116975799999999</v>
      </c>
      <c r="Z1749" s="5" t="s">
        <v>38</v>
      </c>
      <c r="AA1749" s="3">
        <v>19</v>
      </c>
      <c r="AB1749" s="4">
        <v>5107</v>
      </c>
      <c r="AC1749" s="4">
        <v>5084.0833329999996</v>
      </c>
      <c r="AD1749" s="4" t="str">
        <f t="shared" si="418"/>
        <v>Medium Income</v>
      </c>
      <c r="AE1749" s="4">
        <v>1752</v>
      </c>
      <c r="AF1749" s="18">
        <v>0.14290320000000001</v>
      </c>
      <c r="AG1749" s="3">
        <v>1</v>
      </c>
      <c r="AH1749" s="3">
        <v>40</v>
      </c>
      <c r="AI1749" s="2" t="str">
        <f t="shared" si="419"/>
        <v>Medium Risk</v>
      </c>
    </row>
    <row r="1750" spans="1:35" x14ac:dyDescent="0.25">
      <c r="A1750" s="6">
        <v>44849</v>
      </c>
      <c r="B1750" s="3">
        <v>42</v>
      </c>
      <c r="C1750" s="3" t="str">
        <f t="shared" si="405"/>
        <v>Senior</v>
      </c>
      <c r="D1750" s="4">
        <v>48516</v>
      </c>
      <c r="E1750" s="4">
        <f t="shared" si="406"/>
        <v>48516</v>
      </c>
      <c r="F1750" s="3">
        <v>589</v>
      </c>
      <c r="G1750" s="3">
        <f t="shared" si="407"/>
        <v>589</v>
      </c>
      <c r="H1750" s="3" t="str">
        <f t="shared" si="408"/>
        <v>Good</v>
      </c>
      <c r="I1750" s="5" t="s">
        <v>20</v>
      </c>
      <c r="J1750" s="2" t="str">
        <f t="shared" si="409"/>
        <v>Employed</v>
      </c>
      <c r="K1750" s="2" t="str">
        <f t="shared" si="410"/>
        <v>Employed</v>
      </c>
      <c r="L1750" s="2" t="str">
        <f t="shared" si="411"/>
        <v>Employed</v>
      </c>
      <c r="M1750" s="5" t="s">
        <v>32</v>
      </c>
      <c r="N1750" s="2" t="str">
        <f t="shared" si="412"/>
        <v>High School</v>
      </c>
      <c r="O1750" s="2" t="str">
        <f t="shared" si="413"/>
        <v>High School</v>
      </c>
      <c r="P1750" s="4">
        <v>20947</v>
      </c>
      <c r="Q1750" s="4">
        <f t="shared" si="414"/>
        <v>20947</v>
      </c>
      <c r="R1750" s="18">
        <f t="shared" si="415"/>
        <v>0.43175447275125733</v>
      </c>
      <c r="S1750" s="18" t="str">
        <f t="shared" si="416"/>
        <v>Conservative Borrower</v>
      </c>
      <c r="T1750" s="3">
        <v>60</v>
      </c>
      <c r="U1750" s="3">
        <f t="shared" si="417"/>
        <v>60</v>
      </c>
      <c r="V1750" s="5" t="s">
        <v>26</v>
      </c>
      <c r="W1750" s="5" t="s">
        <v>23</v>
      </c>
      <c r="X1750" s="4">
        <v>660</v>
      </c>
      <c r="Y1750" s="18">
        <v>0.42560035899999998</v>
      </c>
      <c r="Z1750" s="5" t="s">
        <v>31</v>
      </c>
      <c r="AA1750" s="3">
        <v>28</v>
      </c>
      <c r="AB1750" s="4">
        <v>977</v>
      </c>
      <c r="AC1750" s="4">
        <v>4043</v>
      </c>
      <c r="AD1750" s="4" t="str">
        <f t="shared" si="418"/>
        <v>Low Income</v>
      </c>
      <c r="AE1750" s="4">
        <v>56676</v>
      </c>
      <c r="AF1750" s="18">
        <v>0.22211456900000001</v>
      </c>
      <c r="AG1750" s="3">
        <v>0</v>
      </c>
      <c r="AH1750" s="3">
        <v>61</v>
      </c>
      <c r="AI1750" s="2" t="str">
        <f t="shared" si="419"/>
        <v>High Risk</v>
      </c>
    </row>
    <row r="1751" spans="1:35" x14ac:dyDescent="0.25">
      <c r="A1751" s="6">
        <v>44850</v>
      </c>
      <c r="B1751" s="3">
        <v>52</v>
      </c>
      <c r="C1751" s="3" t="str">
        <f t="shared" si="405"/>
        <v>Senior</v>
      </c>
      <c r="D1751" s="4">
        <v>135335</v>
      </c>
      <c r="E1751" s="4">
        <f t="shared" si="406"/>
        <v>135335</v>
      </c>
      <c r="F1751" s="3">
        <v>484</v>
      </c>
      <c r="G1751" s="3">
        <f t="shared" si="407"/>
        <v>484</v>
      </c>
      <c r="H1751" s="3" t="str">
        <f t="shared" si="408"/>
        <v>Fair</v>
      </c>
      <c r="J1751" s="2" t="str">
        <f t="shared" si="409"/>
        <v/>
      </c>
      <c r="K1751" s="2" t="str">
        <f t="shared" si="410"/>
        <v/>
      </c>
      <c r="L1751" s="2" t="str">
        <f t="shared" si="411"/>
        <v>Employed</v>
      </c>
      <c r="M1751" s="5" t="s">
        <v>32</v>
      </c>
      <c r="N1751" s="2" t="str">
        <f t="shared" si="412"/>
        <v>High School</v>
      </c>
      <c r="O1751" s="2" t="str">
        <f t="shared" si="413"/>
        <v>High School</v>
      </c>
      <c r="P1751" s="4">
        <v>47968</v>
      </c>
      <c r="Q1751" s="4">
        <f t="shared" si="414"/>
        <v>47968</v>
      </c>
      <c r="R1751" s="18">
        <f t="shared" si="415"/>
        <v>0.35443898474156721</v>
      </c>
      <c r="S1751" s="18" t="str">
        <f t="shared" si="416"/>
        <v>Conservative Borrower</v>
      </c>
      <c r="T1751" s="3">
        <v>84</v>
      </c>
      <c r="U1751" s="3">
        <f t="shared" si="417"/>
        <v>84</v>
      </c>
      <c r="V1751" s="5" t="s">
        <v>26</v>
      </c>
      <c r="W1751" s="5" t="s">
        <v>30</v>
      </c>
      <c r="X1751" s="4">
        <v>405</v>
      </c>
      <c r="Y1751" s="18">
        <v>0.36793330600000002</v>
      </c>
      <c r="Z1751" s="5" t="s">
        <v>38</v>
      </c>
      <c r="AA1751" s="3">
        <v>28</v>
      </c>
      <c r="AB1751" s="4">
        <v>362</v>
      </c>
      <c r="AC1751" s="4">
        <v>11277.916670000001</v>
      </c>
      <c r="AD1751" s="4" t="str">
        <f t="shared" si="418"/>
        <v>Medium Income</v>
      </c>
      <c r="AE1751" s="4">
        <v>4966</v>
      </c>
      <c r="AF1751" s="18">
        <v>0.29717505700000002</v>
      </c>
      <c r="AG1751" s="3">
        <v>0</v>
      </c>
      <c r="AH1751" s="3">
        <v>53</v>
      </c>
      <c r="AI1751" s="2" t="str">
        <f t="shared" si="419"/>
        <v>Medium Risk</v>
      </c>
    </row>
    <row r="1752" spans="1:35" x14ac:dyDescent="0.25">
      <c r="A1752" s="6">
        <v>44851</v>
      </c>
      <c r="B1752" s="3">
        <v>18</v>
      </c>
      <c r="C1752" s="3" t="str">
        <f t="shared" si="405"/>
        <v>Young</v>
      </c>
      <c r="D1752" s="4">
        <v>20954</v>
      </c>
      <c r="E1752" s="4">
        <f t="shared" si="406"/>
        <v>20954</v>
      </c>
      <c r="F1752" s="3">
        <v>525</v>
      </c>
      <c r="G1752" s="3">
        <f t="shared" si="407"/>
        <v>525</v>
      </c>
      <c r="H1752" s="3" t="str">
        <f t="shared" si="408"/>
        <v>Fair</v>
      </c>
      <c r="I1752" s="5" t="s">
        <v>45</v>
      </c>
      <c r="J1752" s="2" t="str">
        <f t="shared" si="409"/>
        <v>Unemployed</v>
      </c>
      <c r="K1752" s="2" t="str">
        <f t="shared" si="410"/>
        <v>Unemployed</v>
      </c>
      <c r="L1752" s="2" t="str">
        <f t="shared" si="411"/>
        <v>Unemployed</v>
      </c>
      <c r="M1752" s="5" t="s">
        <v>32</v>
      </c>
      <c r="N1752" s="2" t="str">
        <f t="shared" si="412"/>
        <v>High School</v>
      </c>
      <c r="O1752" s="2" t="str">
        <f t="shared" si="413"/>
        <v>High School</v>
      </c>
      <c r="P1752" s="4">
        <v>58209</v>
      </c>
      <c r="Q1752" s="4">
        <f t="shared" si="414"/>
        <v>58209</v>
      </c>
      <c r="R1752" s="18">
        <f t="shared" si="415"/>
        <v>2.7779421590149851</v>
      </c>
      <c r="S1752" s="18" t="str">
        <f t="shared" si="416"/>
        <v>Aggressive Borrower</v>
      </c>
      <c r="T1752" s="3">
        <v>72</v>
      </c>
      <c r="U1752" s="3">
        <f t="shared" si="417"/>
        <v>72</v>
      </c>
      <c r="V1752" s="5" t="s">
        <v>26</v>
      </c>
      <c r="W1752" s="5" t="s">
        <v>23</v>
      </c>
      <c r="X1752" s="4">
        <v>173</v>
      </c>
      <c r="Y1752" s="18">
        <v>0.25456562500000002</v>
      </c>
      <c r="Z1752" s="5" t="s">
        <v>38</v>
      </c>
      <c r="AA1752" s="3">
        <v>24</v>
      </c>
      <c r="AB1752" s="4">
        <v>1286</v>
      </c>
      <c r="AC1752" s="4">
        <v>1746.166667</v>
      </c>
      <c r="AD1752" s="4" t="str">
        <f t="shared" si="418"/>
        <v>Low Income</v>
      </c>
      <c r="AE1752" s="4">
        <v>444763</v>
      </c>
      <c r="AF1752" s="18">
        <v>0.30453857499999998</v>
      </c>
      <c r="AG1752" s="3">
        <v>0</v>
      </c>
      <c r="AH1752" s="3">
        <v>51</v>
      </c>
      <c r="AI1752" s="2" t="str">
        <f t="shared" si="419"/>
        <v>Medium Risk</v>
      </c>
    </row>
    <row r="1753" spans="1:35" x14ac:dyDescent="0.25">
      <c r="A1753" s="6">
        <v>44852</v>
      </c>
      <c r="B1753" s="3">
        <v>48</v>
      </c>
      <c r="C1753" s="3" t="str">
        <f t="shared" si="405"/>
        <v>Senior</v>
      </c>
      <c r="D1753" s="4">
        <v>25619</v>
      </c>
      <c r="E1753" s="4">
        <f t="shared" si="406"/>
        <v>25619</v>
      </c>
      <c r="F1753" s="3">
        <v>605</v>
      </c>
      <c r="G1753" s="3">
        <f t="shared" si="407"/>
        <v>605</v>
      </c>
      <c r="H1753" s="3" t="str">
        <f t="shared" si="408"/>
        <v>Good</v>
      </c>
      <c r="I1753" s="5" t="s">
        <v>20</v>
      </c>
      <c r="J1753" s="2" t="str">
        <f t="shared" si="409"/>
        <v>Employed</v>
      </c>
      <c r="K1753" s="2" t="str">
        <f t="shared" si="410"/>
        <v>Employed</v>
      </c>
      <c r="L1753" s="2" t="str">
        <f t="shared" si="411"/>
        <v>Employed</v>
      </c>
      <c r="M1753" s="5" t="s">
        <v>29</v>
      </c>
      <c r="N1753" s="2" t="str">
        <f t="shared" si="412"/>
        <v>Bachelor</v>
      </c>
      <c r="O1753" s="2" t="str">
        <f t="shared" si="413"/>
        <v>Bachelor</v>
      </c>
      <c r="P1753" s="4">
        <v>27612</v>
      </c>
      <c r="Q1753" s="4">
        <f t="shared" si="414"/>
        <v>27612</v>
      </c>
      <c r="R1753" s="18">
        <f t="shared" si="415"/>
        <v>1.0777938248955854</v>
      </c>
      <c r="S1753" s="18" t="str">
        <f t="shared" si="416"/>
        <v>Aggressive Borrower</v>
      </c>
      <c r="T1753" s="3">
        <v>60</v>
      </c>
      <c r="U1753" s="3">
        <f t="shared" si="417"/>
        <v>60</v>
      </c>
      <c r="V1753" s="5" t="s">
        <v>26</v>
      </c>
      <c r="W1753" s="5" t="s">
        <v>30</v>
      </c>
      <c r="X1753" s="4">
        <v>490</v>
      </c>
      <c r="Y1753" s="18">
        <v>3.7975652999999998E-2</v>
      </c>
      <c r="Z1753" s="5" t="s">
        <v>34</v>
      </c>
      <c r="AA1753" s="3">
        <v>28</v>
      </c>
      <c r="AB1753" s="4">
        <v>2412</v>
      </c>
      <c r="AC1753" s="4">
        <v>2134.916667</v>
      </c>
      <c r="AD1753" s="4" t="str">
        <f t="shared" si="418"/>
        <v>Low Income</v>
      </c>
      <c r="AE1753" s="4">
        <v>7692</v>
      </c>
      <c r="AF1753" s="18">
        <v>0.236683897</v>
      </c>
      <c r="AG1753" s="3">
        <v>0</v>
      </c>
      <c r="AH1753" s="3">
        <v>48</v>
      </c>
      <c r="AI1753" s="2" t="str">
        <f t="shared" si="419"/>
        <v>Medium Risk</v>
      </c>
    </row>
    <row r="1754" spans="1:35" x14ac:dyDescent="0.25">
      <c r="A1754" s="6">
        <v>44853</v>
      </c>
      <c r="B1754" s="3">
        <v>32</v>
      </c>
      <c r="C1754" s="3" t="str">
        <f t="shared" si="405"/>
        <v>Mid</v>
      </c>
      <c r="D1754" s="4">
        <v>15000</v>
      </c>
      <c r="E1754" s="4">
        <f t="shared" si="406"/>
        <v>15000</v>
      </c>
      <c r="F1754" s="3">
        <v>550</v>
      </c>
      <c r="G1754" s="3">
        <f t="shared" si="407"/>
        <v>550</v>
      </c>
      <c r="H1754" s="3" t="str">
        <f t="shared" si="408"/>
        <v>Good</v>
      </c>
      <c r="I1754" s="5" t="s">
        <v>20</v>
      </c>
      <c r="J1754" s="2" t="str">
        <f t="shared" si="409"/>
        <v>Employed</v>
      </c>
      <c r="K1754" s="2" t="str">
        <f t="shared" si="410"/>
        <v>Employed</v>
      </c>
      <c r="L1754" s="2" t="str">
        <f t="shared" si="411"/>
        <v>Employed</v>
      </c>
      <c r="M1754" s="5" t="s">
        <v>25</v>
      </c>
      <c r="N1754" s="2" t="str">
        <f t="shared" si="412"/>
        <v>Associate</v>
      </c>
      <c r="O1754" s="2" t="str">
        <f t="shared" si="413"/>
        <v>Associate</v>
      </c>
      <c r="P1754" s="4">
        <v>21159</v>
      </c>
      <c r="Q1754" s="4">
        <f t="shared" si="414"/>
        <v>21159</v>
      </c>
      <c r="R1754" s="18">
        <f t="shared" si="415"/>
        <v>1.4106000000000001</v>
      </c>
      <c r="S1754" s="18" t="str">
        <f t="shared" si="416"/>
        <v>Aggressive Borrower</v>
      </c>
      <c r="T1754" s="3">
        <v>120</v>
      </c>
      <c r="U1754" s="3">
        <f t="shared" si="417"/>
        <v>120</v>
      </c>
      <c r="V1754" s="5" t="s">
        <v>26</v>
      </c>
      <c r="W1754" s="5" t="s">
        <v>23</v>
      </c>
      <c r="X1754" s="4">
        <v>232</v>
      </c>
      <c r="Y1754" s="18">
        <v>0.61513379400000001</v>
      </c>
      <c r="Z1754" s="5" t="s">
        <v>28</v>
      </c>
      <c r="AA1754" s="3">
        <v>24</v>
      </c>
      <c r="AB1754" s="4">
        <v>8181</v>
      </c>
      <c r="AC1754" s="4">
        <v>1250</v>
      </c>
      <c r="AD1754" s="4" t="str">
        <f t="shared" si="418"/>
        <v>Low Income</v>
      </c>
      <c r="AE1754" s="4">
        <v>10458</v>
      </c>
      <c r="AF1754" s="18">
        <v>0.28032237900000001</v>
      </c>
      <c r="AG1754" s="3">
        <v>0</v>
      </c>
      <c r="AH1754" s="3">
        <v>62</v>
      </c>
      <c r="AI1754" s="2" t="str">
        <f t="shared" si="419"/>
        <v>High Risk</v>
      </c>
    </row>
    <row r="1755" spans="1:35" x14ac:dyDescent="0.25">
      <c r="A1755" s="6">
        <v>44854</v>
      </c>
      <c r="B1755" s="3">
        <v>18</v>
      </c>
      <c r="C1755" s="3" t="str">
        <f t="shared" si="405"/>
        <v>Young</v>
      </c>
      <c r="D1755" s="4">
        <v>18598</v>
      </c>
      <c r="E1755" s="4">
        <f t="shared" si="406"/>
        <v>18598</v>
      </c>
      <c r="F1755" s="3">
        <v>561</v>
      </c>
      <c r="G1755" s="3">
        <f t="shared" si="407"/>
        <v>561</v>
      </c>
      <c r="H1755" s="3" t="str">
        <f t="shared" si="408"/>
        <v>Good</v>
      </c>
      <c r="I1755" s="5" t="s">
        <v>20</v>
      </c>
      <c r="J1755" s="2" t="str">
        <f t="shared" si="409"/>
        <v>Employed</v>
      </c>
      <c r="K1755" s="2" t="str">
        <f t="shared" si="410"/>
        <v>Employed</v>
      </c>
      <c r="L1755" s="2" t="str">
        <f t="shared" si="411"/>
        <v>Employed</v>
      </c>
      <c r="N1755" s="2" t="str">
        <f t="shared" si="412"/>
        <v/>
      </c>
      <c r="O1755" s="2" t="str">
        <f t="shared" si="413"/>
        <v>Bachelor</v>
      </c>
      <c r="P1755" s="4">
        <v>20969</v>
      </c>
      <c r="Q1755" s="4">
        <f t="shared" si="414"/>
        <v>20969</v>
      </c>
      <c r="R1755" s="18">
        <f t="shared" si="415"/>
        <v>1.1274868265404883</v>
      </c>
      <c r="S1755" s="18" t="str">
        <f t="shared" si="416"/>
        <v>Aggressive Borrower</v>
      </c>
      <c r="T1755" s="3">
        <v>24</v>
      </c>
      <c r="U1755" s="3">
        <f t="shared" si="417"/>
        <v>24</v>
      </c>
      <c r="V1755" s="5" t="s">
        <v>26</v>
      </c>
      <c r="W1755" s="5" t="s">
        <v>27</v>
      </c>
      <c r="X1755" s="4">
        <v>452</v>
      </c>
      <c r="Y1755" s="18">
        <v>0.213278563</v>
      </c>
      <c r="Z1755" s="5" t="s">
        <v>31</v>
      </c>
      <c r="AA1755" s="3">
        <v>25</v>
      </c>
      <c r="AB1755" s="4">
        <v>1937</v>
      </c>
      <c r="AC1755" s="4">
        <v>1549.833333</v>
      </c>
      <c r="AD1755" s="4" t="str">
        <f t="shared" si="418"/>
        <v>Low Income</v>
      </c>
      <c r="AE1755" s="4">
        <v>166985</v>
      </c>
      <c r="AF1755" s="18">
        <v>0.24621237300000001</v>
      </c>
      <c r="AG1755" s="3">
        <v>0</v>
      </c>
      <c r="AH1755" s="3">
        <v>49</v>
      </c>
      <c r="AI1755" s="2" t="str">
        <f t="shared" si="419"/>
        <v>Medium Risk</v>
      </c>
    </row>
    <row r="1756" spans="1:35" x14ac:dyDescent="0.25">
      <c r="A1756" s="6">
        <v>44855</v>
      </c>
      <c r="B1756" s="3">
        <v>46</v>
      </c>
      <c r="C1756" s="3" t="str">
        <f t="shared" si="405"/>
        <v>Senior</v>
      </c>
      <c r="D1756" s="4">
        <v>33832</v>
      </c>
      <c r="E1756" s="4">
        <f t="shared" si="406"/>
        <v>33832</v>
      </c>
      <c r="F1756" s="3">
        <v>625</v>
      </c>
      <c r="G1756" s="3">
        <f t="shared" si="407"/>
        <v>625</v>
      </c>
      <c r="H1756" s="3" t="str">
        <f t="shared" si="408"/>
        <v>Good</v>
      </c>
      <c r="I1756" s="5" t="s">
        <v>20</v>
      </c>
      <c r="J1756" s="2" t="str">
        <f t="shared" si="409"/>
        <v>Employed</v>
      </c>
      <c r="K1756" s="2" t="str">
        <f t="shared" si="410"/>
        <v>Employed</v>
      </c>
      <c r="L1756" s="2" t="str">
        <f t="shared" si="411"/>
        <v>Employed</v>
      </c>
      <c r="M1756" s="5" t="s">
        <v>25</v>
      </c>
      <c r="N1756" s="2" t="str">
        <f t="shared" si="412"/>
        <v>Associate</v>
      </c>
      <c r="O1756" s="2" t="str">
        <f t="shared" si="413"/>
        <v>Associate</v>
      </c>
      <c r="P1756" s="4">
        <v>19835</v>
      </c>
      <c r="Q1756" s="4">
        <f t="shared" si="414"/>
        <v>19835</v>
      </c>
      <c r="R1756" s="18">
        <f t="shared" si="415"/>
        <v>0.58627926223693549</v>
      </c>
      <c r="S1756" s="18" t="str">
        <f t="shared" si="416"/>
        <v>Moderate Borrower</v>
      </c>
      <c r="T1756" s="3">
        <v>60</v>
      </c>
      <c r="U1756" s="3">
        <f t="shared" si="417"/>
        <v>60</v>
      </c>
      <c r="V1756" s="5" t="s">
        <v>26</v>
      </c>
      <c r="W1756" s="5" t="s">
        <v>30</v>
      </c>
      <c r="X1756" s="4">
        <v>212</v>
      </c>
      <c r="Y1756" s="18">
        <v>9.4758238999999994E-2</v>
      </c>
      <c r="Z1756" s="5" t="s">
        <v>28</v>
      </c>
      <c r="AA1756" s="3">
        <v>18</v>
      </c>
      <c r="AB1756" s="4">
        <v>55767</v>
      </c>
      <c r="AC1756" s="4">
        <v>2819.333333</v>
      </c>
      <c r="AD1756" s="4" t="str">
        <f t="shared" si="418"/>
        <v>Low Income</v>
      </c>
      <c r="AE1756" s="4">
        <v>30433</v>
      </c>
      <c r="AF1756" s="18">
        <v>0.23707330700000001</v>
      </c>
      <c r="AG1756" s="3">
        <v>0</v>
      </c>
      <c r="AH1756" s="3">
        <v>49</v>
      </c>
      <c r="AI1756" s="2" t="str">
        <f t="shared" si="419"/>
        <v>Medium Risk</v>
      </c>
    </row>
    <row r="1757" spans="1:35" x14ac:dyDescent="0.25">
      <c r="A1757" s="6">
        <v>44856</v>
      </c>
      <c r="B1757" s="3">
        <v>56</v>
      </c>
      <c r="C1757" s="3" t="str">
        <f t="shared" si="405"/>
        <v>Senior</v>
      </c>
      <c r="D1757" s="4">
        <v>90711</v>
      </c>
      <c r="E1757" s="4">
        <f t="shared" si="406"/>
        <v>90711</v>
      </c>
      <c r="F1757" s="3">
        <v>675</v>
      </c>
      <c r="G1757" s="3">
        <f t="shared" si="407"/>
        <v>675</v>
      </c>
      <c r="H1757" s="3" t="str">
        <f t="shared" si="408"/>
        <v>Excellent</v>
      </c>
      <c r="I1757" s="5" t="s">
        <v>20</v>
      </c>
      <c r="J1757" s="2" t="str">
        <f t="shared" si="409"/>
        <v>Employed</v>
      </c>
      <c r="K1757" s="2" t="str">
        <f t="shared" si="410"/>
        <v>Employed</v>
      </c>
      <c r="L1757" s="2" t="str">
        <f t="shared" si="411"/>
        <v>Employed</v>
      </c>
      <c r="M1757" s="5" t="s">
        <v>21</v>
      </c>
      <c r="N1757" s="2" t="str">
        <f t="shared" si="412"/>
        <v>Master</v>
      </c>
      <c r="O1757" s="2" t="str">
        <f t="shared" si="413"/>
        <v>Master</v>
      </c>
      <c r="P1757" s="4">
        <v>10024</v>
      </c>
      <c r="Q1757" s="4">
        <f t="shared" si="414"/>
        <v>10024</v>
      </c>
      <c r="R1757" s="18">
        <f t="shared" si="415"/>
        <v>0.11050478993727332</v>
      </c>
      <c r="S1757" s="18" t="str">
        <f t="shared" si="416"/>
        <v>Conservative Borrower</v>
      </c>
      <c r="T1757" s="3">
        <v>24</v>
      </c>
      <c r="U1757" s="3">
        <f t="shared" si="417"/>
        <v>24</v>
      </c>
      <c r="V1757" s="5" t="s">
        <v>22</v>
      </c>
      <c r="W1757" s="5" t="s">
        <v>30</v>
      </c>
      <c r="X1757" s="4">
        <v>1207</v>
      </c>
      <c r="Y1757" s="18">
        <v>8.7738156999999997E-2</v>
      </c>
      <c r="Z1757" s="5" t="s">
        <v>28</v>
      </c>
      <c r="AA1757" s="3">
        <v>31</v>
      </c>
      <c r="AB1757" s="4">
        <v>2619</v>
      </c>
      <c r="AC1757" s="4">
        <v>7559.25</v>
      </c>
      <c r="AD1757" s="4" t="str">
        <f t="shared" si="418"/>
        <v>Medium Income</v>
      </c>
      <c r="AE1757" s="4">
        <v>6715</v>
      </c>
      <c r="AF1757" s="18">
        <v>0.15481714399999999</v>
      </c>
      <c r="AG1757" s="3">
        <v>1</v>
      </c>
      <c r="AH1757" s="3">
        <v>35.200000000000003</v>
      </c>
      <c r="AI1757" s="2" t="str">
        <f t="shared" si="419"/>
        <v>Low Risk</v>
      </c>
    </row>
    <row r="1758" spans="1:35" x14ac:dyDescent="0.25">
      <c r="A1758" s="6">
        <v>44857</v>
      </c>
      <c r="B1758" s="3">
        <v>38</v>
      </c>
      <c r="C1758" s="3" t="str">
        <f t="shared" si="405"/>
        <v>Mid</v>
      </c>
      <c r="D1758" s="4">
        <v>72650</v>
      </c>
      <c r="E1758" s="4">
        <f t="shared" si="406"/>
        <v>72650</v>
      </c>
      <c r="F1758" s="3">
        <v>586</v>
      </c>
      <c r="G1758" s="3">
        <f t="shared" si="407"/>
        <v>586</v>
      </c>
      <c r="H1758" s="3" t="str">
        <f t="shared" si="408"/>
        <v>Good</v>
      </c>
      <c r="I1758" s="5" t="s">
        <v>20</v>
      </c>
      <c r="J1758" s="2" t="str">
        <f t="shared" si="409"/>
        <v>Employed</v>
      </c>
      <c r="K1758" s="2" t="str">
        <f t="shared" si="410"/>
        <v>Employed</v>
      </c>
      <c r="L1758" s="2" t="str">
        <f t="shared" si="411"/>
        <v>Employed</v>
      </c>
      <c r="M1758" s="5" t="s">
        <v>32</v>
      </c>
      <c r="N1758" s="2" t="str">
        <f t="shared" si="412"/>
        <v>High School</v>
      </c>
      <c r="O1758" s="2" t="str">
        <f t="shared" si="413"/>
        <v>High School</v>
      </c>
      <c r="P1758" s="4">
        <v>11385</v>
      </c>
      <c r="Q1758" s="4">
        <f t="shared" si="414"/>
        <v>11385</v>
      </c>
      <c r="R1758" s="18">
        <f t="shared" si="415"/>
        <v>0.1567102546455609</v>
      </c>
      <c r="S1758" s="18" t="str">
        <f t="shared" si="416"/>
        <v>Conservative Borrower</v>
      </c>
      <c r="T1758" s="3">
        <v>96</v>
      </c>
      <c r="U1758" s="3">
        <f t="shared" si="417"/>
        <v>96</v>
      </c>
      <c r="V1758" s="5" t="s">
        <v>26</v>
      </c>
      <c r="W1758" s="5" t="s">
        <v>27</v>
      </c>
      <c r="X1758" s="4">
        <v>460</v>
      </c>
      <c r="Y1758" s="18">
        <v>0.61791277600000005</v>
      </c>
      <c r="Z1758" s="5" t="s">
        <v>24</v>
      </c>
      <c r="AA1758" s="3">
        <v>17</v>
      </c>
      <c r="AB1758" s="4">
        <v>1147</v>
      </c>
      <c r="AC1758" s="4">
        <v>6054.1666670000004</v>
      </c>
      <c r="AD1758" s="4" t="str">
        <f t="shared" si="418"/>
        <v>Medium Income</v>
      </c>
      <c r="AE1758" s="4">
        <v>53789</v>
      </c>
      <c r="AF1758" s="18">
        <v>0.25416926299999998</v>
      </c>
      <c r="AG1758" s="3">
        <v>0</v>
      </c>
      <c r="AH1758" s="3">
        <v>55</v>
      </c>
      <c r="AI1758" s="2" t="str">
        <f t="shared" si="419"/>
        <v>High Risk</v>
      </c>
    </row>
    <row r="1759" spans="1:35" x14ac:dyDescent="0.25">
      <c r="A1759" s="6">
        <v>44858</v>
      </c>
      <c r="B1759" s="3">
        <v>51</v>
      </c>
      <c r="C1759" s="3" t="str">
        <f t="shared" si="405"/>
        <v>Senior</v>
      </c>
      <c r="D1759" s="4">
        <v>47364</v>
      </c>
      <c r="E1759" s="4">
        <f t="shared" si="406"/>
        <v>47364</v>
      </c>
      <c r="F1759" s="3">
        <v>617</v>
      </c>
      <c r="G1759" s="3">
        <f t="shared" si="407"/>
        <v>617</v>
      </c>
      <c r="H1759" s="3" t="str">
        <f t="shared" si="408"/>
        <v>Good</v>
      </c>
      <c r="I1759" s="5" t="s">
        <v>45</v>
      </c>
      <c r="J1759" s="2" t="str">
        <f t="shared" si="409"/>
        <v>Unemployed</v>
      </c>
      <c r="K1759" s="2" t="str">
        <f t="shared" si="410"/>
        <v>Unemployed</v>
      </c>
      <c r="L1759" s="2" t="str">
        <f t="shared" si="411"/>
        <v>Unemployed</v>
      </c>
      <c r="M1759" s="5" t="s">
        <v>29</v>
      </c>
      <c r="N1759" s="2" t="str">
        <f t="shared" si="412"/>
        <v>Bachelor</v>
      </c>
      <c r="O1759" s="2" t="str">
        <f t="shared" si="413"/>
        <v>Bachelor</v>
      </c>
      <c r="P1759" s="4">
        <v>12880</v>
      </c>
      <c r="Q1759" s="4">
        <f t="shared" si="414"/>
        <v>12880</v>
      </c>
      <c r="R1759" s="18">
        <f t="shared" si="415"/>
        <v>0.27193649185035046</v>
      </c>
      <c r="S1759" s="18" t="str">
        <f t="shared" si="416"/>
        <v>Conservative Borrower</v>
      </c>
      <c r="T1759" s="3">
        <v>84</v>
      </c>
      <c r="U1759" s="3">
        <f t="shared" si="417"/>
        <v>84</v>
      </c>
      <c r="V1759" s="5" t="s">
        <v>44</v>
      </c>
      <c r="W1759" s="5" t="s">
        <v>30</v>
      </c>
      <c r="X1759" s="4">
        <v>583</v>
      </c>
      <c r="Y1759" s="18">
        <v>0.19276802400000001</v>
      </c>
      <c r="Z1759" s="5" t="s">
        <v>24</v>
      </c>
      <c r="AA1759" s="3">
        <v>19</v>
      </c>
      <c r="AB1759" s="4">
        <v>1102</v>
      </c>
      <c r="AC1759" s="4">
        <v>2003.75</v>
      </c>
      <c r="AD1759" s="4" t="str">
        <f t="shared" si="418"/>
        <v>Low Income</v>
      </c>
      <c r="AE1759" s="4">
        <v>65564</v>
      </c>
      <c r="AF1759" s="18">
        <v>0.22124386800000001</v>
      </c>
      <c r="AG1759" s="3">
        <v>0</v>
      </c>
      <c r="AH1759" s="3">
        <v>56</v>
      </c>
      <c r="AI1759" s="2" t="str">
        <f t="shared" si="419"/>
        <v>High Risk</v>
      </c>
    </row>
    <row r="1760" spans="1:35" x14ac:dyDescent="0.25">
      <c r="A1760" s="6">
        <v>44859</v>
      </c>
      <c r="B1760" s="3">
        <v>59</v>
      </c>
      <c r="C1760" s="3" t="str">
        <f t="shared" si="405"/>
        <v>Senior</v>
      </c>
      <c r="D1760" s="4">
        <v>46441</v>
      </c>
      <c r="E1760" s="4">
        <f t="shared" si="406"/>
        <v>46441</v>
      </c>
      <c r="F1760" s="3">
        <v>535</v>
      </c>
      <c r="G1760" s="3">
        <f t="shared" si="407"/>
        <v>535</v>
      </c>
      <c r="H1760" s="3" t="str">
        <f t="shared" si="408"/>
        <v>Fair</v>
      </c>
      <c r="I1760" s="5" t="s">
        <v>20</v>
      </c>
      <c r="J1760" s="2" t="str">
        <f t="shared" si="409"/>
        <v>Employed</v>
      </c>
      <c r="K1760" s="2" t="str">
        <f t="shared" si="410"/>
        <v>Employed</v>
      </c>
      <c r="L1760" s="2" t="str">
        <f t="shared" si="411"/>
        <v>Employed</v>
      </c>
      <c r="M1760" s="5" t="s">
        <v>32</v>
      </c>
      <c r="N1760" s="2" t="str">
        <f t="shared" si="412"/>
        <v>High School</v>
      </c>
      <c r="O1760" s="2" t="str">
        <f t="shared" si="413"/>
        <v>High School</v>
      </c>
      <c r="P1760" s="4">
        <v>14829</v>
      </c>
      <c r="Q1760" s="4">
        <f t="shared" si="414"/>
        <v>14829</v>
      </c>
      <c r="R1760" s="18">
        <f t="shared" si="415"/>
        <v>0.31930836975947979</v>
      </c>
      <c r="S1760" s="18" t="str">
        <f t="shared" si="416"/>
        <v>Conservative Borrower</v>
      </c>
      <c r="T1760" s="3">
        <v>48</v>
      </c>
      <c r="U1760" s="3">
        <f t="shared" si="417"/>
        <v>48</v>
      </c>
      <c r="V1760" s="5" t="s">
        <v>22</v>
      </c>
      <c r="W1760" s="5" t="s">
        <v>27</v>
      </c>
      <c r="X1760" s="4">
        <v>369</v>
      </c>
      <c r="Y1760" s="18">
        <v>0.404567067</v>
      </c>
      <c r="Z1760" s="5" t="s">
        <v>38</v>
      </c>
      <c r="AA1760" s="3">
        <v>27</v>
      </c>
      <c r="AB1760" s="4">
        <v>8171</v>
      </c>
      <c r="AC1760" s="4">
        <v>3870.083333</v>
      </c>
      <c r="AD1760" s="4" t="str">
        <f t="shared" si="418"/>
        <v>Low Income</v>
      </c>
      <c r="AE1760" s="4">
        <v>126990</v>
      </c>
      <c r="AF1760" s="18">
        <v>0.26899861400000002</v>
      </c>
      <c r="AG1760" s="3">
        <v>0</v>
      </c>
      <c r="AH1760" s="3">
        <v>53</v>
      </c>
      <c r="AI1760" s="2" t="str">
        <f t="shared" si="419"/>
        <v>Medium Risk</v>
      </c>
    </row>
    <row r="1761" spans="1:35" x14ac:dyDescent="0.25">
      <c r="A1761" s="6">
        <v>44860</v>
      </c>
      <c r="B1761" s="3">
        <v>55</v>
      </c>
      <c r="C1761" s="3" t="str">
        <f t="shared" si="405"/>
        <v>Senior</v>
      </c>
      <c r="D1761" s="4">
        <v>118130</v>
      </c>
      <c r="E1761" s="4">
        <f t="shared" si="406"/>
        <v>118130</v>
      </c>
      <c r="F1761" s="3">
        <v>629</v>
      </c>
      <c r="G1761" s="3">
        <f t="shared" si="407"/>
        <v>629</v>
      </c>
      <c r="H1761" s="3" t="str">
        <f t="shared" si="408"/>
        <v>Good</v>
      </c>
      <c r="I1761" s="5" t="s">
        <v>20</v>
      </c>
      <c r="J1761" s="2" t="str">
        <f t="shared" si="409"/>
        <v>Employed</v>
      </c>
      <c r="K1761" s="2" t="str">
        <f t="shared" si="410"/>
        <v>Employed</v>
      </c>
      <c r="L1761" s="2" t="str">
        <f t="shared" si="411"/>
        <v>Employed</v>
      </c>
      <c r="M1761" s="5" t="s">
        <v>32</v>
      </c>
      <c r="N1761" s="2" t="str">
        <f t="shared" si="412"/>
        <v>High School</v>
      </c>
      <c r="O1761" s="2" t="str">
        <f t="shared" si="413"/>
        <v>High School</v>
      </c>
      <c r="P1761" s="4">
        <v>11610</v>
      </c>
      <c r="Q1761" s="4">
        <f t="shared" si="414"/>
        <v>11610</v>
      </c>
      <c r="R1761" s="18">
        <f t="shared" si="415"/>
        <v>9.8281554219927195E-2</v>
      </c>
      <c r="S1761" s="18" t="str">
        <f t="shared" si="416"/>
        <v>Conservative Borrower</v>
      </c>
      <c r="T1761" s="3">
        <v>12</v>
      </c>
      <c r="U1761" s="3">
        <f t="shared" si="417"/>
        <v>12</v>
      </c>
      <c r="V1761" s="5" t="s">
        <v>22</v>
      </c>
      <c r="W1761" s="5" t="s">
        <v>27</v>
      </c>
      <c r="X1761" s="4">
        <v>549</v>
      </c>
      <c r="Y1761" s="18">
        <v>0.17968809599999999</v>
      </c>
      <c r="Z1761" s="5" t="s">
        <v>38</v>
      </c>
      <c r="AA1761" s="3">
        <v>28</v>
      </c>
      <c r="AB1761" s="4">
        <v>10615</v>
      </c>
      <c r="AC1761" s="4">
        <v>9844.1666669999995</v>
      </c>
      <c r="AD1761" s="4" t="str">
        <f t="shared" si="418"/>
        <v>Medium Income</v>
      </c>
      <c r="AE1761" s="4">
        <v>4133</v>
      </c>
      <c r="AF1761" s="18">
        <v>0.15929697900000001</v>
      </c>
      <c r="AG1761" s="3">
        <v>1</v>
      </c>
      <c r="AH1761" s="3">
        <v>36.799999999999997</v>
      </c>
      <c r="AI1761" s="2" t="str">
        <f t="shared" si="419"/>
        <v>Low Risk</v>
      </c>
    </row>
    <row r="1762" spans="1:35" x14ac:dyDescent="0.25">
      <c r="A1762" s="6">
        <v>44861</v>
      </c>
      <c r="B1762" s="3">
        <v>59</v>
      </c>
      <c r="C1762" s="3" t="str">
        <f t="shared" si="405"/>
        <v>Senior</v>
      </c>
      <c r="D1762" s="4">
        <v>39570</v>
      </c>
      <c r="E1762" s="4">
        <f t="shared" si="406"/>
        <v>39570</v>
      </c>
      <c r="F1762" s="3">
        <v>514</v>
      </c>
      <c r="G1762" s="3">
        <f t="shared" si="407"/>
        <v>514</v>
      </c>
      <c r="H1762" s="3" t="str">
        <f t="shared" si="408"/>
        <v>Fair</v>
      </c>
      <c r="I1762" s="5" t="s">
        <v>45</v>
      </c>
      <c r="J1762" s="2" t="str">
        <f t="shared" si="409"/>
        <v>Unemployed</v>
      </c>
      <c r="K1762" s="2" t="str">
        <f t="shared" si="410"/>
        <v>Unemployed</v>
      </c>
      <c r="L1762" s="2" t="str">
        <f t="shared" si="411"/>
        <v>Unemployed</v>
      </c>
      <c r="M1762" s="5" t="s">
        <v>32</v>
      </c>
      <c r="N1762" s="2" t="str">
        <f t="shared" si="412"/>
        <v>High School</v>
      </c>
      <c r="O1762" s="2" t="str">
        <f t="shared" si="413"/>
        <v>High School</v>
      </c>
      <c r="P1762" s="4">
        <v>21404</v>
      </c>
      <c r="Q1762" s="4">
        <f t="shared" si="414"/>
        <v>21404</v>
      </c>
      <c r="R1762" s="18">
        <f t="shared" si="415"/>
        <v>0.54091483447055855</v>
      </c>
      <c r="S1762" s="18" t="str">
        <f t="shared" si="416"/>
        <v>Moderate Borrower</v>
      </c>
      <c r="T1762" s="3">
        <v>24</v>
      </c>
      <c r="U1762" s="3">
        <f t="shared" si="417"/>
        <v>24</v>
      </c>
      <c r="V1762" s="5" t="s">
        <v>22</v>
      </c>
      <c r="W1762" s="5" t="s">
        <v>30</v>
      </c>
      <c r="X1762" s="4">
        <v>1246</v>
      </c>
      <c r="Y1762" s="18">
        <v>0.24964387699999999</v>
      </c>
      <c r="Z1762" s="5" t="s">
        <v>31</v>
      </c>
      <c r="AA1762" s="3">
        <v>24</v>
      </c>
      <c r="AB1762" s="4">
        <v>1152</v>
      </c>
      <c r="AC1762" s="4">
        <v>3297.5</v>
      </c>
      <c r="AD1762" s="4" t="str">
        <f t="shared" si="418"/>
        <v>Low Income</v>
      </c>
      <c r="AE1762" s="4">
        <v>2706</v>
      </c>
      <c r="AF1762" s="18">
        <v>0.26252919200000002</v>
      </c>
      <c r="AG1762" s="3">
        <v>0</v>
      </c>
      <c r="AH1762" s="3">
        <v>60</v>
      </c>
      <c r="AI1762" s="2" t="str">
        <f t="shared" si="419"/>
        <v>High Risk</v>
      </c>
    </row>
    <row r="1763" spans="1:35" x14ac:dyDescent="0.25">
      <c r="A1763" s="6">
        <v>44862</v>
      </c>
      <c r="B1763" s="3">
        <v>48</v>
      </c>
      <c r="C1763" s="3" t="str">
        <f t="shared" si="405"/>
        <v>Senior</v>
      </c>
      <c r="D1763" s="4">
        <v>72019</v>
      </c>
      <c r="E1763" s="4">
        <f t="shared" si="406"/>
        <v>72019</v>
      </c>
      <c r="F1763" s="3">
        <v>527</v>
      </c>
      <c r="G1763" s="3">
        <f t="shared" si="407"/>
        <v>527</v>
      </c>
      <c r="H1763" s="3" t="str">
        <f t="shared" si="408"/>
        <v>Fair</v>
      </c>
      <c r="I1763" s="5" t="s">
        <v>20</v>
      </c>
      <c r="J1763" s="2" t="str">
        <f t="shared" si="409"/>
        <v>Employed</v>
      </c>
      <c r="K1763" s="2" t="str">
        <f t="shared" si="410"/>
        <v>Employed</v>
      </c>
      <c r="L1763" s="2" t="str">
        <f t="shared" si="411"/>
        <v>Employed</v>
      </c>
      <c r="M1763" s="5" t="s">
        <v>25</v>
      </c>
      <c r="N1763" s="2" t="str">
        <f t="shared" si="412"/>
        <v>Associate</v>
      </c>
      <c r="O1763" s="2" t="str">
        <f t="shared" si="413"/>
        <v>Associate</v>
      </c>
      <c r="P1763" s="4">
        <v>11284</v>
      </c>
      <c r="Q1763" s="4">
        <f t="shared" si="414"/>
        <v>11284</v>
      </c>
      <c r="R1763" s="18">
        <f t="shared" si="415"/>
        <v>0.15668087587997612</v>
      </c>
      <c r="S1763" s="18" t="str">
        <f t="shared" si="416"/>
        <v>Conservative Borrower</v>
      </c>
      <c r="T1763" s="3">
        <v>108</v>
      </c>
      <c r="U1763" s="3">
        <f t="shared" si="417"/>
        <v>108</v>
      </c>
      <c r="V1763" s="5" t="s">
        <v>22</v>
      </c>
      <c r="W1763" s="5" t="s">
        <v>27</v>
      </c>
      <c r="X1763" s="4">
        <v>403</v>
      </c>
      <c r="Y1763" s="18">
        <v>0.21576889899999999</v>
      </c>
      <c r="Z1763" s="5" t="s">
        <v>31</v>
      </c>
      <c r="AA1763" s="3">
        <v>24</v>
      </c>
      <c r="AB1763" s="4">
        <v>4514</v>
      </c>
      <c r="AC1763" s="4">
        <v>6001.5833329999996</v>
      </c>
      <c r="AD1763" s="4" t="str">
        <f t="shared" si="418"/>
        <v>Medium Income</v>
      </c>
      <c r="AE1763" s="4">
        <v>43289</v>
      </c>
      <c r="AF1763" s="18">
        <v>0.272083303</v>
      </c>
      <c r="AG1763" s="3">
        <v>0</v>
      </c>
      <c r="AH1763" s="3">
        <v>51</v>
      </c>
      <c r="AI1763" s="2" t="str">
        <f t="shared" si="419"/>
        <v>Medium Risk</v>
      </c>
    </row>
    <row r="1764" spans="1:35" x14ac:dyDescent="0.25">
      <c r="A1764" s="6">
        <v>44863</v>
      </c>
      <c r="B1764" s="3">
        <v>40</v>
      </c>
      <c r="C1764" s="3" t="str">
        <f t="shared" si="405"/>
        <v>Senior</v>
      </c>
      <c r="D1764" s="4">
        <v>101530</v>
      </c>
      <c r="E1764" s="4">
        <f t="shared" si="406"/>
        <v>101530</v>
      </c>
      <c r="F1764" s="3">
        <v>604</v>
      </c>
      <c r="G1764" s="3">
        <f t="shared" si="407"/>
        <v>604</v>
      </c>
      <c r="H1764" s="3" t="str">
        <f t="shared" si="408"/>
        <v>Good</v>
      </c>
      <c r="I1764" s="5" t="s">
        <v>20</v>
      </c>
      <c r="J1764" s="2" t="str">
        <f t="shared" si="409"/>
        <v>Employed</v>
      </c>
      <c r="K1764" s="2" t="str">
        <f t="shared" si="410"/>
        <v>Employed</v>
      </c>
      <c r="L1764" s="2" t="str">
        <f t="shared" si="411"/>
        <v>Employed</v>
      </c>
      <c r="M1764" s="5" t="s">
        <v>25</v>
      </c>
      <c r="N1764" s="2" t="str">
        <f t="shared" si="412"/>
        <v>Associate</v>
      </c>
      <c r="O1764" s="2" t="str">
        <f t="shared" si="413"/>
        <v>Associate</v>
      </c>
      <c r="P1764" s="4">
        <v>27491</v>
      </c>
      <c r="Q1764" s="4">
        <f t="shared" si="414"/>
        <v>27491</v>
      </c>
      <c r="R1764" s="18">
        <f t="shared" si="415"/>
        <v>0.27076726090810599</v>
      </c>
      <c r="S1764" s="18" t="str">
        <f t="shared" si="416"/>
        <v>Conservative Borrower</v>
      </c>
      <c r="T1764" s="3">
        <v>120</v>
      </c>
      <c r="U1764" s="3">
        <f t="shared" si="417"/>
        <v>120</v>
      </c>
      <c r="V1764" s="5" t="s">
        <v>22</v>
      </c>
      <c r="W1764" s="5" t="s">
        <v>27</v>
      </c>
      <c r="X1764" s="4">
        <v>592</v>
      </c>
      <c r="Y1764" s="18">
        <v>0.18913331799999999</v>
      </c>
      <c r="Z1764" s="5" t="s">
        <v>38</v>
      </c>
      <c r="AA1764" s="3">
        <v>34</v>
      </c>
      <c r="AB1764" s="4">
        <v>1106</v>
      </c>
      <c r="AC1764" s="4">
        <v>8460.8333330000005</v>
      </c>
      <c r="AD1764" s="4" t="str">
        <f t="shared" si="418"/>
        <v>Medium Income</v>
      </c>
      <c r="AE1764" s="4">
        <v>7148</v>
      </c>
      <c r="AF1764" s="18">
        <v>0.33658919999999998</v>
      </c>
      <c r="AG1764" s="3">
        <v>0</v>
      </c>
      <c r="AH1764" s="3">
        <v>52</v>
      </c>
      <c r="AI1764" s="2" t="str">
        <f t="shared" si="419"/>
        <v>Medium Risk</v>
      </c>
    </row>
    <row r="1765" spans="1:35" x14ac:dyDescent="0.25">
      <c r="A1765" s="6">
        <v>44864</v>
      </c>
      <c r="B1765" s="3">
        <v>20</v>
      </c>
      <c r="C1765" s="3" t="str">
        <f t="shared" si="405"/>
        <v>Young</v>
      </c>
      <c r="D1765" s="4">
        <v>21485</v>
      </c>
      <c r="E1765" s="4">
        <f t="shared" si="406"/>
        <v>21485</v>
      </c>
      <c r="F1765" s="3">
        <v>522</v>
      </c>
      <c r="G1765" s="3">
        <f t="shared" si="407"/>
        <v>522</v>
      </c>
      <c r="H1765" s="3" t="str">
        <f t="shared" si="408"/>
        <v>Fair</v>
      </c>
      <c r="I1765" s="5" t="s">
        <v>20</v>
      </c>
      <c r="J1765" s="2" t="str">
        <f t="shared" si="409"/>
        <v>Employed</v>
      </c>
      <c r="K1765" s="2" t="str">
        <f t="shared" si="410"/>
        <v>Employed</v>
      </c>
      <c r="L1765" s="2" t="str">
        <f t="shared" si="411"/>
        <v>Employed</v>
      </c>
      <c r="M1765" s="5" t="s">
        <v>21</v>
      </c>
      <c r="N1765" s="2" t="str">
        <f t="shared" si="412"/>
        <v>Master</v>
      </c>
      <c r="O1765" s="2" t="str">
        <f t="shared" si="413"/>
        <v>Master</v>
      </c>
      <c r="P1765" s="4">
        <v>39331</v>
      </c>
      <c r="Q1765" s="4">
        <f t="shared" si="414"/>
        <v>39331</v>
      </c>
      <c r="R1765" s="18">
        <f t="shared" si="415"/>
        <v>1.8306260181521992</v>
      </c>
      <c r="S1765" s="18" t="str">
        <f t="shared" si="416"/>
        <v>Aggressive Borrower</v>
      </c>
      <c r="T1765" s="3">
        <v>12</v>
      </c>
      <c r="U1765" s="3">
        <f t="shared" si="417"/>
        <v>12</v>
      </c>
      <c r="V1765" s="5" t="s">
        <v>22</v>
      </c>
      <c r="W1765" s="5" t="s">
        <v>27</v>
      </c>
      <c r="X1765" s="4">
        <v>367</v>
      </c>
      <c r="Y1765" s="18">
        <v>0.27997687599999999</v>
      </c>
      <c r="Z1765" s="5" t="s">
        <v>38</v>
      </c>
      <c r="AA1765" s="3">
        <v>17</v>
      </c>
      <c r="AB1765" s="4">
        <v>857</v>
      </c>
      <c r="AC1765" s="4">
        <v>1790.416667</v>
      </c>
      <c r="AD1765" s="4" t="str">
        <f t="shared" si="418"/>
        <v>Low Income</v>
      </c>
      <c r="AE1765" s="4">
        <v>74179</v>
      </c>
      <c r="AF1765" s="18">
        <v>0.20122314499999999</v>
      </c>
      <c r="AG1765" s="3">
        <v>0</v>
      </c>
      <c r="AH1765" s="3">
        <v>54</v>
      </c>
      <c r="AI1765" s="2" t="str">
        <f t="shared" si="419"/>
        <v>Medium Risk</v>
      </c>
    </row>
    <row r="1766" spans="1:35" x14ac:dyDescent="0.25">
      <c r="A1766" s="6">
        <v>44865</v>
      </c>
      <c r="B1766" s="3">
        <v>37</v>
      </c>
      <c r="C1766" s="3" t="str">
        <f t="shared" si="405"/>
        <v>Mid</v>
      </c>
      <c r="D1766" s="4">
        <v>30840</v>
      </c>
      <c r="E1766" s="4">
        <f t="shared" si="406"/>
        <v>30840</v>
      </c>
      <c r="F1766" s="3">
        <v>660</v>
      </c>
      <c r="G1766" s="3">
        <f t="shared" si="407"/>
        <v>660</v>
      </c>
      <c r="H1766" s="3" t="str">
        <f t="shared" si="408"/>
        <v>Excellent</v>
      </c>
      <c r="I1766" s="5" t="s">
        <v>20</v>
      </c>
      <c r="J1766" s="2" t="str">
        <f t="shared" si="409"/>
        <v>Employed</v>
      </c>
      <c r="K1766" s="2" t="str">
        <f t="shared" si="410"/>
        <v>Employed</v>
      </c>
      <c r="L1766" s="2" t="str">
        <f t="shared" si="411"/>
        <v>Employed</v>
      </c>
      <c r="M1766" s="5" t="s">
        <v>21</v>
      </c>
      <c r="N1766" s="2" t="str">
        <f t="shared" si="412"/>
        <v>Master</v>
      </c>
      <c r="O1766" s="2" t="str">
        <f t="shared" si="413"/>
        <v>Master</v>
      </c>
      <c r="P1766" s="4">
        <v>26126</v>
      </c>
      <c r="Q1766" s="4">
        <f t="shared" si="414"/>
        <v>26126</v>
      </c>
      <c r="R1766" s="18">
        <f t="shared" si="415"/>
        <v>0.84714656290531776</v>
      </c>
      <c r="S1766" s="18" t="str">
        <f t="shared" si="416"/>
        <v>Moderate Borrower</v>
      </c>
      <c r="T1766" s="3">
        <v>48</v>
      </c>
      <c r="U1766" s="3">
        <f t="shared" si="417"/>
        <v>48</v>
      </c>
      <c r="V1766" s="5" t="s">
        <v>35</v>
      </c>
      <c r="W1766" s="5" t="s">
        <v>30</v>
      </c>
      <c r="X1766" s="4">
        <v>681</v>
      </c>
      <c r="Y1766" s="18">
        <v>0.22806304799999999</v>
      </c>
      <c r="Z1766" s="5" t="s">
        <v>24</v>
      </c>
      <c r="AA1766" s="3">
        <v>26</v>
      </c>
      <c r="AB1766" s="4">
        <v>2227</v>
      </c>
      <c r="AC1766" s="4">
        <v>2570</v>
      </c>
      <c r="AD1766" s="4" t="str">
        <f t="shared" si="418"/>
        <v>Low Income</v>
      </c>
      <c r="AE1766" s="4">
        <v>51936</v>
      </c>
      <c r="AF1766" s="18">
        <v>0.200986102</v>
      </c>
      <c r="AG1766" s="3">
        <v>0</v>
      </c>
      <c r="AH1766" s="3">
        <v>45</v>
      </c>
      <c r="AI1766" s="2" t="str">
        <f t="shared" si="419"/>
        <v>Medium Risk</v>
      </c>
    </row>
    <row r="1767" spans="1:35" x14ac:dyDescent="0.25">
      <c r="A1767" s="6">
        <v>44866</v>
      </c>
      <c r="B1767" s="3">
        <v>29</v>
      </c>
      <c r="C1767" s="3" t="str">
        <f t="shared" si="405"/>
        <v>Mid</v>
      </c>
      <c r="D1767" s="4">
        <v>133999</v>
      </c>
      <c r="E1767" s="4">
        <f t="shared" si="406"/>
        <v>133999</v>
      </c>
      <c r="F1767" s="3">
        <v>572</v>
      </c>
      <c r="G1767" s="3">
        <f t="shared" si="407"/>
        <v>572</v>
      </c>
      <c r="H1767" s="3" t="str">
        <f t="shared" si="408"/>
        <v>Good</v>
      </c>
      <c r="I1767" s="5" t="s">
        <v>20</v>
      </c>
      <c r="J1767" s="2" t="str">
        <f t="shared" si="409"/>
        <v>Employed</v>
      </c>
      <c r="K1767" s="2" t="str">
        <f t="shared" si="410"/>
        <v>Employed</v>
      </c>
      <c r="L1767" s="2" t="str">
        <f t="shared" si="411"/>
        <v>Employed</v>
      </c>
      <c r="M1767" s="5" t="s">
        <v>29</v>
      </c>
      <c r="N1767" s="2" t="str">
        <f t="shared" si="412"/>
        <v>Bachelor</v>
      </c>
      <c r="O1767" s="2" t="str">
        <f t="shared" si="413"/>
        <v>Bachelor</v>
      </c>
      <c r="P1767" s="4">
        <v>23189</v>
      </c>
      <c r="Q1767" s="4">
        <f t="shared" si="414"/>
        <v>23189</v>
      </c>
      <c r="R1767" s="18">
        <f t="shared" si="415"/>
        <v>0.17305353025022574</v>
      </c>
      <c r="S1767" s="18" t="str">
        <f t="shared" si="416"/>
        <v>Conservative Borrower</v>
      </c>
      <c r="T1767" s="3">
        <v>60</v>
      </c>
      <c r="U1767" s="3">
        <f t="shared" si="417"/>
        <v>60</v>
      </c>
      <c r="V1767" s="5" t="s">
        <v>22</v>
      </c>
      <c r="W1767" s="5" t="s">
        <v>23</v>
      </c>
      <c r="X1767" s="4">
        <v>256</v>
      </c>
      <c r="Y1767" s="18">
        <v>0.16860420000000001</v>
      </c>
      <c r="Z1767" s="5" t="s">
        <v>31</v>
      </c>
      <c r="AA1767" s="3">
        <v>25</v>
      </c>
      <c r="AB1767" s="4">
        <v>3135</v>
      </c>
      <c r="AC1767" s="4">
        <v>11166.583329999999</v>
      </c>
      <c r="AD1767" s="4" t="str">
        <f t="shared" si="418"/>
        <v>Medium Income</v>
      </c>
      <c r="AE1767" s="4">
        <v>1270</v>
      </c>
      <c r="AF1767" s="18">
        <v>0.25455285700000002</v>
      </c>
      <c r="AG1767" s="3">
        <v>0</v>
      </c>
      <c r="AH1767" s="3">
        <v>51</v>
      </c>
      <c r="AI1767" s="2" t="str">
        <f t="shared" si="419"/>
        <v>Medium Risk</v>
      </c>
    </row>
    <row r="1768" spans="1:35" x14ac:dyDescent="0.25">
      <c r="A1768" s="6">
        <v>44867</v>
      </c>
      <c r="B1768" s="3">
        <v>66</v>
      </c>
      <c r="C1768" s="3" t="str">
        <f t="shared" si="405"/>
        <v>Old</v>
      </c>
      <c r="D1768" s="4">
        <v>71744</v>
      </c>
      <c r="E1768" s="4">
        <f t="shared" si="406"/>
        <v>71744</v>
      </c>
      <c r="F1768" s="3">
        <v>620</v>
      </c>
      <c r="G1768" s="3">
        <f t="shared" si="407"/>
        <v>620</v>
      </c>
      <c r="H1768" s="3" t="str">
        <f t="shared" si="408"/>
        <v>Good</v>
      </c>
      <c r="I1768" s="5" t="s">
        <v>52</v>
      </c>
      <c r="J1768" s="2" t="str">
        <f t="shared" si="409"/>
        <v>EMPLOYED</v>
      </c>
      <c r="K1768" s="2" t="str">
        <f t="shared" si="410"/>
        <v>Employed</v>
      </c>
      <c r="L1768" s="2" t="str">
        <f t="shared" si="411"/>
        <v>Employed</v>
      </c>
      <c r="M1768" s="5" t="s">
        <v>32</v>
      </c>
      <c r="N1768" s="2" t="str">
        <f t="shared" si="412"/>
        <v>High School</v>
      </c>
      <c r="O1768" s="2" t="str">
        <f t="shared" si="413"/>
        <v>High School</v>
      </c>
      <c r="P1768" s="4">
        <v>15735</v>
      </c>
      <c r="Q1768" s="4">
        <f t="shared" si="414"/>
        <v>15735</v>
      </c>
      <c r="R1768" s="18">
        <f t="shared" si="415"/>
        <v>0.21932147636039251</v>
      </c>
      <c r="S1768" s="18" t="str">
        <f t="shared" si="416"/>
        <v>Conservative Borrower</v>
      </c>
      <c r="T1768" s="3">
        <v>36</v>
      </c>
      <c r="U1768" s="3">
        <f t="shared" si="417"/>
        <v>36</v>
      </c>
      <c r="V1768" s="5" t="s">
        <v>22</v>
      </c>
      <c r="W1768" s="5" t="s">
        <v>30</v>
      </c>
      <c r="X1768" s="4">
        <v>262</v>
      </c>
      <c r="Y1768" s="18">
        <v>0.27781935200000002</v>
      </c>
      <c r="Z1768" s="5" t="s">
        <v>38</v>
      </c>
      <c r="AA1768" s="3">
        <v>27</v>
      </c>
      <c r="AB1768" s="4">
        <v>1432</v>
      </c>
      <c r="AC1768" s="4">
        <v>5978.6666670000004</v>
      </c>
      <c r="AD1768" s="4" t="str">
        <f t="shared" si="418"/>
        <v>Medium Income</v>
      </c>
      <c r="AE1768" s="4">
        <v>19106</v>
      </c>
      <c r="AF1768" s="18">
        <v>0.18874010799999999</v>
      </c>
      <c r="AG1768" s="3">
        <v>0</v>
      </c>
      <c r="AH1768" s="3">
        <v>54</v>
      </c>
      <c r="AI1768" s="2" t="str">
        <f t="shared" si="419"/>
        <v>Medium Risk</v>
      </c>
    </row>
    <row r="1769" spans="1:35" x14ac:dyDescent="0.25">
      <c r="A1769" s="6">
        <v>44868</v>
      </c>
      <c r="B1769" s="3">
        <v>37</v>
      </c>
      <c r="C1769" s="3" t="str">
        <f t="shared" si="405"/>
        <v>Mid</v>
      </c>
      <c r="D1769" s="4">
        <v>26294</v>
      </c>
      <c r="E1769" s="4">
        <f t="shared" si="406"/>
        <v>26294</v>
      </c>
      <c r="F1769" s="3">
        <v>578</v>
      </c>
      <c r="G1769" s="3">
        <f t="shared" si="407"/>
        <v>578</v>
      </c>
      <c r="H1769" s="3" t="str">
        <f t="shared" si="408"/>
        <v>Good</v>
      </c>
      <c r="I1769" s="5" t="s">
        <v>52</v>
      </c>
      <c r="J1769" s="2" t="str">
        <f t="shared" si="409"/>
        <v>EMPLOYED</v>
      </c>
      <c r="K1769" s="2" t="str">
        <f t="shared" si="410"/>
        <v>Employed</v>
      </c>
      <c r="L1769" s="2" t="str">
        <f t="shared" si="411"/>
        <v>Employed</v>
      </c>
      <c r="M1769" s="5" t="s">
        <v>21</v>
      </c>
      <c r="N1769" s="2" t="str">
        <f t="shared" si="412"/>
        <v>Master</v>
      </c>
      <c r="O1769" s="2" t="str">
        <f t="shared" si="413"/>
        <v>Master</v>
      </c>
      <c r="P1769" s="4">
        <v>24028</v>
      </c>
      <c r="Q1769" s="4">
        <f t="shared" si="414"/>
        <v>24028</v>
      </c>
      <c r="R1769" s="18">
        <f t="shared" si="415"/>
        <v>0.913820643492812</v>
      </c>
      <c r="S1769" s="18" t="str">
        <f t="shared" si="416"/>
        <v>Moderate Borrower</v>
      </c>
      <c r="T1769" s="3">
        <v>60</v>
      </c>
      <c r="U1769" s="3">
        <f t="shared" si="417"/>
        <v>60</v>
      </c>
      <c r="V1769" s="5" t="s">
        <v>35</v>
      </c>
      <c r="W1769" s="5" t="s">
        <v>34</v>
      </c>
      <c r="X1769" s="4">
        <v>247</v>
      </c>
      <c r="Y1769" s="18">
        <v>0.21527255300000001</v>
      </c>
      <c r="Z1769" s="5" t="s">
        <v>38</v>
      </c>
      <c r="AA1769" s="3">
        <v>21</v>
      </c>
      <c r="AB1769" s="4">
        <v>3217</v>
      </c>
      <c r="AC1769" s="4">
        <v>2191.166667</v>
      </c>
      <c r="AD1769" s="4" t="str">
        <f t="shared" si="418"/>
        <v>Low Income</v>
      </c>
      <c r="AE1769" s="4">
        <v>166631</v>
      </c>
      <c r="AF1769" s="18">
        <v>0.264921083</v>
      </c>
      <c r="AG1769" s="3">
        <v>0</v>
      </c>
      <c r="AH1769" s="3">
        <v>51</v>
      </c>
      <c r="AI1769" s="2" t="str">
        <f t="shared" si="419"/>
        <v>Medium Risk</v>
      </c>
    </row>
    <row r="1770" spans="1:35" x14ac:dyDescent="0.25">
      <c r="A1770" s="6">
        <v>44869</v>
      </c>
      <c r="B1770" s="3">
        <v>41</v>
      </c>
      <c r="C1770" s="3" t="str">
        <f t="shared" si="405"/>
        <v>Senior</v>
      </c>
      <c r="E1770" s="4">
        <f t="shared" si="406"/>
        <v>33222.999995999999</v>
      </c>
      <c r="F1770" s="3">
        <v>604</v>
      </c>
      <c r="G1770" s="3">
        <f t="shared" si="407"/>
        <v>604</v>
      </c>
      <c r="H1770" s="3" t="str">
        <f t="shared" si="408"/>
        <v>Good</v>
      </c>
      <c r="I1770" s="5" t="s">
        <v>20</v>
      </c>
      <c r="J1770" s="2" t="str">
        <f t="shared" si="409"/>
        <v>Employed</v>
      </c>
      <c r="K1770" s="2" t="str">
        <f t="shared" si="410"/>
        <v>Employed</v>
      </c>
      <c r="L1770" s="2" t="str">
        <f t="shared" si="411"/>
        <v>Employed</v>
      </c>
      <c r="M1770" s="5" t="s">
        <v>29</v>
      </c>
      <c r="N1770" s="2" t="str">
        <f t="shared" si="412"/>
        <v>Bachelor</v>
      </c>
      <c r="O1770" s="2" t="str">
        <f t="shared" si="413"/>
        <v>Bachelor</v>
      </c>
      <c r="P1770" s="4">
        <v>27011</v>
      </c>
      <c r="Q1770" s="4">
        <f t="shared" si="414"/>
        <v>27011</v>
      </c>
      <c r="R1770" s="18">
        <f t="shared" si="415"/>
        <v>0.81302109993835858</v>
      </c>
      <c r="S1770" s="18" t="str">
        <f t="shared" si="416"/>
        <v>Moderate Borrower</v>
      </c>
      <c r="U1770" s="3">
        <f t="shared" si="417"/>
        <v>54.618025751072963</v>
      </c>
      <c r="V1770" s="5" t="s">
        <v>26</v>
      </c>
      <c r="W1770" s="5" t="s">
        <v>27</v>
      </c>
      <c r="X1770" s="4">
        <v>434</v>
      </c>
      <c r="Y1770" s="18">
        <v>0.247405654</v>
      </c>
      <c r="Z1770" s="5" t="s">
        <v>24</v>
      </c>
      <c r="AA1770" s="3">
        <v>14</v>
      </c>
      <c r="AB1770" s="4">
        <v>2118</v>
      </c>
      <c r="AC1770" s="4">
        <v>2768.583333</v>
      </c>
      <c r="AD1770" s="4" t="str">
        <f t="shared" si="418"/>
        <v>Low Income</v>
      </c>
      <c r="AE1770" s="4">
        <v>6613</v>
      </c>
      <c r="AF1770" s="18">
        <v>0.23431397500000001</v>
      </c>
      <c r="AG1770" s="3">
        <v>0</v>
      </c>
      <c r="AH1770" s="3">
        <v>53</v>
      </c>
      <c r="AI1770" s="2" t="str">
        <f t="shared" si="419"/>
        <v>Medium Risk</v>
      </c>
    </row>
    <row r="1771" spans="1:35" x14ac:dyDescent="0.25">
      <c r="A1771" s="6">
        <v>44870</v>
      </c>
      <c r="B1771" s="3">
        <v>46</v>
      </c>
      <c r="C1771" s="3" t="str">
        <f t="shared" si="405"/>
        <v>Senior</v>
      </c>
      <c r="D1771" s="4">
        <v>44766</v>
      </c>
      <c r="E1771" s="4">
        <f t="shared" si="406"/>
        <v>44766</v>
      </c>
      <c r="F1771" s="3">
        <v>559</v>
      </c>
      <c r="G1771" s="3">
        <f t="shared" si="407"/>
        <v>559</v>
      </c>
      <c r="H1771" s="3" t="str">
        <f t="shared" si="408"/>
        <v>Good</v>
      </c>
      <c r="I1771" s="5" t="s">
        <v>20</v>
      </c>
      <c r="J1771" s="2" t="str">
        <f t="shared" si="409"/>
        <v>Employed</v>
      </c>
      <c r="K1771" s="2" t="str">
        <f t="shared" si="410"/>
        <v>Employed</v>
      </c>
      <c r="L1771" s="2" t="str">
        <f t="shared" si="411"/>
        <v>Employed</v>
      </c>
      <c r="M1771" s="5" t="s">
        <v>29</v>
      </c>
      <c r="N1771" s="2" t="str">
        <f t="shared" si="412"/>
        <v>Bachelor</v>
      </c>
      <c r="O1771" s="2" t="str">
        <f t="shared" si="413"/>
        <v>Bachelor</v>
      </c>
      <c r="P1771" s="4">
        <v>17593</v>
      </c>
      <c r="Q1771" s="4">
        <f t="shared" si="414"/>
        <v>17593</v>
      </c>
      <c r="R1771" s="18">
        <f t="shared" si="415"/>
        <v>0.39299915114149131</v>
      </c>
      <c r="S1771" s="18" t="str">
        <f t="shared" si="416"/>
        <v>Conservative Borrower</v>
      </c>
      <c r="T1771" s="3">
        <v>60</v>
      </c>
      <c r="U1771" s="3">
        <f t="shared" si="417"/>
        <v>60</v>
      </c>
      <c r="V1771" s="5" t="s">
        <v>22</v>
      </c>
      <c r="W1771" s="5" t="s">
        <v>27</v>
      </c>
      <c r="X1771" s="4">
        <v>289</v>
      </c>
      <c r="Y1771" s="18">
        <v>0.102739396</v>
      </c>
      <c r="Z1771" s="5" t="s">
        <v>24</v>
      </c>
      <c r="AA1771" s="3">
        <v>20</v>
      </c>
      <c r="AB1771" s="4">
        <v>8093</v>
      </c>
      <c r="AC1771" s="4">
        <v>3730.5</v>
      </c>
      <c r="AD1771" s="4" t="str">
        <f t="shared" si="418"/>
        <v>Low Income</v>
      </c>
      <c r="AE1771" s="4">
        <v>9708</v>
      </c>
      <c r="AF1771" s="18">
        <v>0.29171160000000002</v>
      </c>
      <c r="AG1771" s="3">
        <v>0</v>
      </c>
      <c r="AH1771" s="3">
        <v>51</v>
      </c>
      <c r="AI1771" s="2" t="str">
        <f t="shared" si="419"/>
        <v>Medium Risk</v>
      </c>
    </row>
    <row r="1772" spans="1:35" x14ac:dyDescent="0.25">
      <c r="A1772" s="6">
        <v>44871</v>
      </c>
      <c r="B1772" s="3">
        <v>40</v>
      </c>
      <c r="C1772" s="3" t="str">
        <f t="shared" si="405"/>
        <v>Senior</v>
      </c>
      <c r="D1772" s="4">
        <v>106620</v>
      </c>
      <c r="E1772" s="4">
        <f t="shared" si="406"/>
        <v>106620</v>
      </c>
      <c r="F1772" s="3">
        <v>598</v>
      </c>
      <c r="G1772" s="3">
        <f t="shared" si="407"/>
        <v>598</v>
      </c>
      <c r="H1772" s="3" t="str">
        <f t="shared" si="408"/>
        <v>Good</v>
      </c>
      <c r="I1772" s="5" t="s">
        <v>20</v>
      </c>
      <c r="J1772" s="2" t="str">
        <f t="shared" si="409"/>
        <v>Employed</v>
      </c>
      <c r="K1772" s="2" t="str">
        <f t="shared" si="410"/>
        <v>Employed</v>
      </c>
      <c r="L1772" s="2" t="str">
        <f t="shared" si="411"/>
        <v>Employed</v>
      </c>
      <c r="M1772" s="5" t="s">
        <v>32</v>
      </c>
      <c r="N1772" s="2" t="str">
        <f t="shared" si="412"/>
        <v>High School</v>
      </c>
      <c r="O1772" s="2" t="str">
        <f t="shared" si="413"/>
        <v>High School</v>
      </c>
      <c r="P1772" s="4">
        <v>11961</v>
      </c>
      <c r="Q1772" s="4">
        <f t="shared" si="414"/>
        <v>11961</v>
      </c>
      <c r="R1772" s="18">
        <f t="shared" si="415"/>
        <v>0.11218345526167699</v>
      </c>
      <c r="S1772" s="18" t="str">
        <f t="shared" si="416"/>
        <v>Conservative Borrower</v>
      </c>
      <c r="T1772" s="3">
        <v>24</v>
      </c>
      <c r="U1772" s="3">
        <f t="shared" si="417"/>
        <v>24</v>
      </c>
      <c r="V1772" s="5" t="s">
        <v>35</v>
      </c>
      <c r="W1772" s="5" t="s">
        <v>30</v>
      </c>
      <c r="X1772" s="4">
        <v>400</v>
      </c>
      <c r="Y1772" s="18">
        <v>0.121487729</v>
      </c>
      <c r="Z1772" s="5" t="s">
        <v>28</v>
      </c>
      <c r="AA1772" s="3">
        <v>20</v>
      </c>
      <c r="AB1772" s="4">
        <v>4621</v>
      </c>
      <c r="AC1772" s="4">
        <v>8885</v>
      </c>
      <c r="AD1772" s="4" t="str">
        <f t="shared" si="418"/>
        <v>Medium Income</v>
      </c>
      <c r="AE1772" s="4">
        <v>32008</v>
      </c>
      <c r="AF1772" s="18">
        <v>0.19223535899999999</v>
      </c>
      <c r="AG1772" s="3">
        <v>1</v>
      </c>
      <c r="AH1772" s="3">
        <v>44</v>
      </c>
      <c r="AI1772" s="2" t="str">
        <f t="shared" si="419"/>
        <v>Medium Risk</v>
      </c>
    </row>
    <row r="1773" spans="1:35" x14ac:dyDescent="0.25">
      <c r="A1773" s="6">
        <v>44872</v>
      </c>
      <c r="B1773" s="3">
        <v>60</v>
      </c>
      <c r="C1773" s="3" t="str">
        <f t="shared" si="405"/>
        <v>Old</v>
      </c>
      <c r="D1773" s="4">
        <v>111042</v>
      </c>
      <c r="E1773" s="4">
        <f t="shared" si="406"/>
        <v>111042</v>
      </c>
      <c r="F1773" s="3">
        <v>603</v>
      </c>
      <c r="G1773" s="3">
        <f t="shared" si="407"/>
        <v>603</v>
      </c>
      <c r="H1773" s="3" t="str">
        <f t="shared" si="408"/>
        <v>Good</v>
      </c>
      <c r="I1773" s="5" t="s">
        <v>20</v>
      </c>
      <c r="J1773" s="2" t="str">
        <f t="shared" si="409"/>
        <v>Employed</v>
      </c>
      <c r="K1773" s="2" t="str">
        <f t="shared" si="410"/>
        <v>Employed</v>
      </c>
      <c r="L1773" s="2" t="str">
        <f t="shared" si="411"/>
        <v>Employed</v>
      </c>
      <c r="M1773" s="5" t="s">
        <v>29</v>
      </c>
      <c r="N1773" s="2" t="str">
        <f t="shared" si="412"/>
        <v>Bachelor</v>
      </c>
      <c r="O1773" s="2" t="str">
        <f t="shared" si="413"/>
        <v>Bachelor</v>
      </c>
      <c r="P1773" s="4">
        <v>19408</v>
      </c>
      <c r="Q1773" s="4">
        <f t="shared" si="414"/>
        <v>19408</v>
      </c>
      <c r="R1773" s="18">
        <f t="shared" si="415"/>
        <v>0.1747807136038616</v>
      </c>
      <c r="S1773" s="18" t="str">
        <f t="shared" si="416"/>
        <v>Conservative Borrower</v>
      </c>
      <c r="T1773" s="3">
        <v>24</v>
      </c>
      <c r="U1773" s="3">
        <f t="shared" si="417"/>
        <v>24</v>
      </c>
      <c r="V1773" s="5" t="s">
        <v>22</v>
      </c>
      <c r="W1773" s="5" t="s">
        <v>30</v>
      </c>
      <c r="X1773" s="4">
        <v>434</v>
      </c>
      <c r="Y1773" s="18">
        <v>9.8707521000000006E-2</v>
      </c>
      <c r="Z1773" s="5" t="s">
        <v>38</v>
      </c>
      <c r="AA1773" s="3">
        <v>22</v>
      </c>
      <c r="AB1773" s="4">
        <v>5490</v>
      </c>
      <c r="AC1773" s="4">
        <v>9253.5</v>
      </c>
      <c r="AD1773" s="4" t="str">
        <f t="shared" si="418"/>
        <v>Medium Income</v>
      </c>
      <c r="AE1773" s="4">
        <v>3662</v>
      </c>
      <c r="AF1773" s="18">
        <v>0.22624306899999999</v>
      </c>
      <c r="AG1773" s="3">
        <v>1</v>
      </c>
      <c r="AH1773" s="3">
        <v>36.799999999999997</v>
      </c>
      <c r="AI1773" s="2" t="str">
        <f t="shared" si="419"/>
        <v>Low Risk</v>
      </c>
    </row>
    <row r="1774" spans="1:35" x14ac:dyDescent="0.25">
      <c r="A1774" s="6">
        <v>44873</v>
      </c>
      <c r="B1774" s="3">
        <v>32</v>
      </c>
      <c r="C1774" s="3" t="str">
        <f t="shared" si="405"/>
        <v>Mid</v>
      </c>
      <c r="D1774" s="4">
        <v>88075</v>
      </c>
      <c r="E1774" s="4">
        <f t="shared" si="406"/>
        <v>88075</v>
      </c>
      <c r="F1774" s="3">
        <v>553</v>
      </c>
      <c r="G1774" s="3">
        <f t="shared" si="407"/>
        <v>553</v>
      </c>
      <c r="H1774" s="3" t="str">
        <f t="shared" si="408"/>
        <v>Good</v>
      </c>
      <c r="I1774" s="5" t="s">
        <v>20</v>
      </c>
      <c r="J1774" s="2" t="str">
        <f t="shared" si="409"/>
        <v>Employed</v>
      </c>
      <c r="K1774" s="2" t="str">
        <f t="shared" si="410"/>
        <v>Employed</v>
      </c>
      <c r="L1774" s="2" t="str">
        <f t="shared" si="411"/>
        <v>Employed</v>
      </c>
      <c r="M1774" s="5" t="s">
        <v>21</v>
      </c>
      <c r="N1774" s="2" t="str">
        <f t="shared" si="412"/>
        <v>Master</v>
      </c>
      <c r="O1774" s="2" t="str">
        <f t="shared" si="413"/>
        <v>Master</v>
      </c>
      <c r="P1774" s="4">
        <v>60293</v>
      </c>
      <c r="Q1774" s="4">
        <f t="shared" si="414"/>
        <v>60293</v>
      </c>
      <c r="R1774" s="18">
        <f t="shared" si="415"/>
        <v>0.68456429179676415</v>
      </c>
      <c r="S1774" s="18" t="str">
        <f t="shared" si="416"/>
        <v>Moderate Borrower</v>
      </c>
      <c r="T1774" s="3">
        <v>84</v>
      </c>
      <c r="U1774" s="3">
        <f t="shared" si="417"/>
        <v>84</v>
      </c>
      <c r="V1774" s="5" t="s">
        <v>26</v>
      </c>
      <c r="W1774" s="5" t="s">
        <v>30</v>
      </c>
      <c r="X1774" s="4">
        <v>1249</v>
      </c>
      <c r="Y1774" s="18">
        <v>0.389163072</v>
      </c>
      <c r="Z1774" s="5" t="s">
        <v>28</v>
      </c>
      <c r="AA1774" s="3">
        <v>20</v>
      </c>
      <c r="AB1774" s="4">
        <v>3380</v>
      </c>
      <c r="AC1774" s="4">
        <v>7339.5833329999996</v>
      </c>
      <c r="AD1774" s="4" t="str">
        <f t="shared" si="418"/>
        <v>Medium Income</v>
      </c>
      <c r="AE1774" s="4">
        <v>149016</v>
      </c>
      <c r="AF1774" s="18">
        <v>0.31912876899999998</v>
      </c>
      <c r="AG1774" s="3">
        <v>0</v>
      </c>
      <c r="AH1774" s="3">
        <v>48</v>
      </c>
      <c r="AI1774" s="2" t="str">
        <f t="shared" si="419"/>
        <v>Medium Risk</v>
      </c>
    </row>
    <row r="1775" spans="1:35" x14ac:dyDescent="0.25">
      <c r="A1775" s="6">
        <v>44874</v>
      </c>
      <c r="B1775" s="3">
        <v>42</v>
      </c>
      <c r="C1775" s="3" t="str">
        <f t="shared" si="405"/>
        <v>Senior</v>
      </c>
      <c r="D1775" s="4">
        <v>32645</v>
      </c>
      <c r="E1775" s="4">
        <f t="shared" si="406"/>
        <v>32645</v>
      </c>
      <c r="F1775" s="3">
        <v>534</v>
      </c>
      <c r="G1775" s="3">
        <f t="shared" si="407"/>
        <v>534</v>
      </c>
      <c r="H1775" s="3" t="str">
        <f t="shared" si="408"/>
        <v>Fair</v>
      </c>
      <c r="I1775" s="5" t="s">
        <v>20</v>
      </c>
      <c r="J1775" s="2" t="str">
        <f t="shared" si="409"/>
        <v>Employed</v>
      </c>
      <c r="K1775" s="2" t="str">
        <f t="shared" si="410"/>
        <v>Employed</v>
      </c>
      <c r="L1775" s="2" t="str">
        <f t="shared" si="411"/>
        <v>Employed</v>
      </c>
      <c r="M1775" s="5" t="s">
        <v>29</v>
      </c>
      <c r="N1775" s="2" t="str">
        <f t="shared" si="412"/>
        <v>Bachelor</v>
      </c>
      <c r="O1775" s="2" t="str">
        <f t="shared" si="413"/>
        <v>Bachelor</v>
      </c>
      <c r="P1775" s="4">
        <v>16809</v>
      </c>
      <c r="Q1775" s="4">
        <f t="shared" si="414"/>
        <v>16809</v>
      </c>
      <c r="R1775" s="18">
        <f t="shared" si="415"/>
        <v>0.51490274161433602</v>
      </c>
      <c r="S1775" s="18" t="str">
        <f t="shared" si="416"/>
        <v>Moderate Borrower</v>
      </c>
      <c r="T1775" s="3">
        <v>96</v>
      </c>
      <c r="U1775" s="3">
        <f t="shared" si="417"/>
        <v>96</v>
      </c>
      <c r="V1775" s="5" t="s">
        <v>35</v>
      </c>
      <c r="W1775" s="5" t="s">
        <v>30</v>
      </c>
      <c r="X1775" s="4">
        <v>511</v>
      </c>
      <c r="Y1775" s="18">
        <v>0.110552066</v>
      </c>
      <c r="Z1775" s="5" t="s">
        <v>38</v>
      </c>
      <c r="AA1775" s="3">
        <v>28</v>
      </c>
      <c r="AB1775" s="4">
        <v>18243</v>
      </c>
      <c r="AC1775" s="4">
        <v>2720.416667</v>
      </c>
      <c r="AD1775" s="4" t="str">
        <f t="shared" si="418"/>
        <v>Low Income</v>
      </c>
      <c r="AE1775" s="4">
        <v>67403</v>
      </c>
      <c r="AF1775" s="18">
        <v>0.274375596</v>
      </c>
      <c r="AG1775" s="3">
        <v>0</v>
      </c>
      <c r="AH1775" s="3">
        <v>51</v>
      </c>
      <c r="AI1775" s="2" t="str">
        <f t="shared" si="419"/>
        <v>Medium Risk</v>
      </c>
    </row>
    <row r="1776" spans="1:35" x14ac:dyDescent="0.25">
      <c r="A1776" s="6">
        <v>44875</v>
      </c>
      <c r="B1776" s="3">
        <v>31</v>
      </c>
      <c r="C1776" s="3" t="str">
        <f t="shared" si="405"/>
        <v>Mid</v>
      </c>
      <c r="D1776" s="4">
        <v>48835</v>
      </c>
      <c r="E1776" s="4">
        <f t="shared" si="406"/>
        <v>48835</v>
      </c>
      <c r="F1776" s="3">
        <v>514</v>
      </c>
      <c r="G1776" s="3">
        <f t="shared" si="407"/>
        <v>514</v>
      </c>
      <c r="H1776" s="3" t="str">
        <f t="shared" si="408"/>
        <v>Fair</v>
      </c>
      <c r="I1776" s="5" t="s">
        <v>20</v>
      </c>
      <c r="J1776" s="2" t="str">
        <f t="shared" si="409"/>
        <v>Employed</v>
      </c>
      <c r="K1776" s="2" t="str">
        <f t="shared" si="410"/>
        <v>Employed</v>
      </c>
      <c r="L1776" s="2" t="str">
        <f t="shared" si="411"/>
        <v>Employed</v>
      </c>
      <c r="M1776" s="5" t="s">
        <v>29</v>
      </c>
      <c r="N1776" s="2" t="str">
        <f t="shared" si="412"/>
        <v>Bachelor</v>
      </c>
      <c r="O1776" s="2" t="str">
        <f t="shared" si="413"/>
        <v>Bachelor</v>
      </c>
      <c r="P1776" s="4">
        <v>19812</v>
      </c>
      <c r="Q1776" s="4">
        <f t="shared" si="414"/>
        <v>19812</v>
      </c>
      <c r="R1776" s="18">
        <f t="shared" si="415"/>
        <v>0.4056926384765025</v>
      </c>
      <c r="S1776" s="18" t="str">
        <f t="shared" si="416"/>
        <v>Conservative Borrower</v>
      </c>
      <c r="T1776" s="3">
        <v>36</v>
      </c>
      <c r="U1776" s="3">
        <f t="shared" si="417"/>
        <v>36</v>
      </c>
      <c r="V1776" s="5" t="s">
        <v>35</v>
      </c>
      <c r="W1776" s="5" t="s">
        <v>27</v>
      </c>
      <c r="X1776" s="4">
        <v>321</v>
      </c>
      <c r="Y1776" s="18">
        <v>0.26838627399999998</v>
      </c>
      <c r="Z1776" s="5" t="s">
        <v>28</v>
      </c>
      <c r="AA1776" s="3">
        <v>30</v>
      </c>
      <c r="AB1776" s="4">
        <v>3875</v>
      </c>
      <c r="AC1776" s="4">
        <v>4069.583333</v>
      </c>
      <c r="AD1776" s="4" t="str">
        <f t="shared" si="418"/>
        <v>Low Income</v>
      </c>
      <c r="AE1776" s="4">
        <v>206193</v>
      </c>
      <c r="AF1776" s="18">
        <v>0.23164233200000001</v>
      </c>
      <c r="AG1776" s="3">
        <v>1</v>
      </c>
      <c r="AH1776" s="3">
        <v>39.200000000000003</v>
      </c>
      <c r="AI1776" s="2" t="str">
        <f t="shared" si="419"/>
        <v>Low Risk</v>
      </c>
    </row>
    <row r="1777" spans="1:35" x14ac:dyDescent="0.25">
      <c r="A1777" s="6">
        <v>44876</v>
      </c>
      <c r="B1777" s="3">
        <v>24</v>
      </c>
      <c r="C1777" s="3" t="str">
        <f t="shared" si="405"/>
        <v>Young</v>
      </c>
      <c r="D1777" s="4">
        <v>24170</v>
      </c>
      <c r="E1777" s="4">
        <f t="shared" si="406"/>
        <v>24170</v>
      </c>
      <c r="F1777" s="3">
        <v>504</v>
      </c>
      <c r="G1777" s="3">
        <f t="shared" si="407"/>
        <v>504</v>
      </c>
      <c r="H1777" s="3" t="str">
        <f t="shared" si="408"/>
        <v>Fair</v>
      </c>
      <c r="I1777" s="5" t="s">
        <v>33</v>
      </c>
      <c r="J1777" s="2" t="str">
        <f t="shared" si="409"/>
        <v>Self-Employed</v>
      </c>
      <c r="K1777" s="2" t="str">
        <f t="shared" si="410"/>
        <v>Self-Employed</v>
      </c>
      <c r="L1777" s="2" t="str">
        <f t="shared" si="411"/>
        <v>Self-Employed</v>
      </c>
      <c r="M1777" s="5" t="s">
        <v>29</v>
      </c>
      <c r="N1777" s="2" t="str">
        <f t="shared" si="412"/>
        <v>Bachelor</v>
      </c>
      <c r="O1777" s="2" t="str">
        <f t="shared" si="413"/>
        <v>Bachelor</v>
      </c>
      <c r="P1777" s="4">
        <v>5363</v>
      </c>
      <c r="Q1777" s="4">
        <f t="shared" si="414"/>
        <v>5363</v>
      </c>
      <c r="R1777" s="18">
        <f t="shared" si="415"/>
        <v>0.22188663632602398</v>
      </c>
      <c r="S1777" s="18" t="str">
        <f t="shared" si="416"/>
        <v>Conservative Borrower</v>
      </c>
      <c r="T1777" s="3">
        <v>24</v>
      </c>
      <c r="U1777" s="3">
        <f t="shared" si="417"/>
        <v>24</v>
      </c>
      <c r="V1777" s="5" t="s">
        <v>26</v>
      </c>
      <c r="W1777" s="5" t="s">
        <v>30</v>
      </c>
      <c r="X1777" s="4">
        <v>428</v>
      </c>
      <c r="Y1777" s="18">
        <v>0.196963321</v>
      </c>
      <c r="Z1777" s="5" t="s">
        <v>34</v>
      </c>
      <c r="AA1777" s="3">
        <v>27</v>
      </c>
      <c r="AB1777" s="4">
        <v>12219</v>
      </c>
      <c r="AC1777" s="4">
        <v>2014.166667</v>
      </c>
      <c r="AD1777" s="4" t="str">
        <f t="shared" si="418"/>
        <v>Low Income</v>
      </c>
      <c r="AE1777" s="4">
        <v>111834</v>
      </c>
      <c r="AF1777" s="18">
        <v>0.21654816499999999</v>
      </c>
      <c r="AG1777" s="3">
        <v>0</v>
      </c>
      <c r="AH1777" s="3">
        <v>50</v>
      </c>
      <c r="AI1777" s="2" t="str">
        <f t="shared" si="419"/>
        <v>Medium Risk</v>
      </c>
    </row>
    <row r="1778" spans="1:35" x14ac:dyDescent="0.25">
      <c r="A1778" s="6">
        <v>44877</v>
      </c>
      <c r="B1778" s="3">
        <v>32</v>
      </c>
      <c r="C1778" s="3" t="str">
        <f t="shared" si="405"/>
        <v>Mid</v>
      </c>
      <c r="D1778" s="4">
        <v>41716</v>
      </c>
      <c r="E1778" s="4">
        <f t="shared" si="406"/>
        <v>41716</v>
      </c>
      <c r="F1778" s="3">
        <v>602</v>
      </c>
      <c r="G1778" s="3">
        <f t="shared" si="407"/>
        <v>602</v>
      </c>
      <c r="H1778" s="3" t="str">
        <f t="shared" si="408"/>
        <v>Good</v>
      </c>
      <c r="I1778" s="5" t="s">
        <v>20</v>
      </c>
      <c r="J1778" s="2" t="str">
        <f t="shared" si="409"/>
        <v>Employed</v>
      </c>
      <c r="K1778" s="2" t="str">
        <f t="shared" si="410"/>
        <v>Employed</v>
      </c>
      <c r="L1778" s="2" t="str">
        <f t="shared" si="411"/>
        <v>Employed</v>
      </c>
      <c r="M1778" s="5" t="s">
        <v>29</v>
      </c>
      <c r="N1778" s="2" t="str">
        <f t="shared" si="412"/>
        <v>Bachelor</v>
      </c>
      <c r="O1778" s="2" t="str">
        <f t="shared" si="413"/>
        <v>Bachelor</v>
      </c>
      <c r="P1778" s="4">
        <v>19937</v>
      </c>
      <c r="Q1778" s="4">
        <f t="shared" si="414"/>
        <v>19937</v>
      </c>
      <c r="R1778" s="18">
        <f t="shared" si="415"/>
        <v>0.47792214018601975</v>
      </c>
      <c r="S1778" s="18" t="str">
        <f t="shared" si="416"/>
        <v>Conservative Borrower</v>
      </c>
      <c r="T1778" s="3">
        <v>24</v>
      </c>
      <c r="U1778" s="3">
        <f t="shared" si="417"/>
        <v>24</v>
      </c>
      <c r="V1778" s="5" t="s">
        <v>22</v>
      </c>
      <c r="W1778" s="5" t="s">
        <v>27</v>
      </c>
      <c r="X1778" s="4">
        <v>458</v>
      </c>
      <c r="Y1778" s="18">
        <v>0.23043259199999999</v>
      </c>
      <c r="Z1778" s="5" t="s">
        <v>31</v>
      </c>
      <c r="AA1778" s="3">
        <v>25</v>
      </c>
      <c r="AB1778" s="4">
        <v>3499</v>
      </c>
      <c r="AC1778" s="4">
        <v>3476.333333</v>
      </c>
      <c r="AD1778" s="4" t="str">
        <f t="shared" si="418"/>
        <v>Low Income</v>
      </c>
      <c r="AE1778" s="4">
        <v>9917</v>
      </c>
      <c r="AF1778" s="18">
        <v>0.15989398899999999</v>
      </c>
      <c r="AG1778" s="3">
        <v>0</v>
      </c>
      <c r="AH1778" s="3">
        <v>49</v>
      </c>
      <c r="AI1778" s="2" t="str">
        <f t="shared" si="419"/>
        <v>Medium Risk</v>
      </c>
    </row>
    <row r="1779" spans="1:35" x14ac:dyDescent="0.25">
      <c r="A1779" s="6">
        <v>44878</v>
      </c>
      <c r="B1779" s="3">
        <v>39</v>
      </c>
      <c r="C1779" s="3" t="str">
        <f t="shared" si="405"/>
        <v>Mid</v>
      </c>
      <c r="D1779" s="4">
        <v>22196</v>
      </c>
      <c r="E1779" s="4">
        <f t="shared" si="406"/>
        <v>22196</v>
      </c>
      <c r="F1779" s="3">
        <v>606</v>
      </c>
      <c r="G1779" s="3">
        <f t="shared" si="407"/>
        <v>606</v>
      </c>
      <c r="H1779" s="3" t="str">
        <f t="shared" si="408"/>
        <v>Good</v>
      </c>
      <c r="I1779" s="5" t="s">
        <v>45</v>
      </c>
      <c r="J1779" s="2" t="str">
        <f t="shared" si="409"/>
        <v>Unemployed</v>
      </c>
      <c r="K1779" s="2" t="str">
        <f t="shared" si="410"/>
        <v>Unemployed</v>
      </c>
      <c r="L1779" s="2" t="str">
        <f t="shared" si="411"/>
        <v>Unemployed</v>
      </c>
      <c r="M1779" s="5" t="s">
        <v>21</v>
      </c>
      <c r="N1779" s="2" t="str">
        <f t="shared" si="412"/>
        <v>Master</v>
      </c>
      <c r="O1779" s="2" t="str">
        <f t="shared" si="413"/>
        <v>Master</v>
      </c>
      <c r="P1779" s="4">
        <v>25282</v>
      </c>
      <c r="Q1779" s="4">
        <f t="shared" si="414"/>
        <v>25282</v>
      </c>
      <c r="R1779" s="18">
        <f t="shared" si="415"/>
        <v>1.1390340601910254</v>
      </c>
      <c r="S1779" s="18" t="str">
        <f t="shared" si="416"/>
        <v>Aggressive Borrower</v>
      </c>
      <c r="T1779" s="3">
        <v>36</v>
      </c>
      <c r="U1779" s="3">
        <f t="shared" si="417"/>
        <v>36</v>
      </c>
      <c r="V1779" s="5" t="s">
        <v>22</v>
      </c>
      <c r="W1779" s="5" t="s">
        <v>23</v>
      </c>
      <c r="X1779" s="4">
        <v>460</v>
      </c>
      <c r="Y1779" s="18">
        <v>0.31741287499999998</v>
      </c>
      <c r="Z1779" s="5" t="s">
        <v>38</v>
      </c>
      <c r="AA1779" s="3">
        <v>21</v>
      </c>
      <c r="AB1779" s="4">
        <v>3111</v>
      </c>
      <c r="AC1779" s="4">
        <v>1849.666667</v>
      </c>
      <c r="AD1779" s="4" t="str">
        <f t="shared" si="418"/>
        <v>Low Income</v>
      </c>
      <c r="AE1779" s="4">
        <v>151203</v>
      </c>
      <c r="AF1779" s="18">
        <v>0.19226895799999999</v>
      </c>
      <c r="AG1779" s="3">
        <v>0</v>
      </c>
      <c r="AH1779" s="3">
        <v>54</v>
      </c>
      <c r="AI1779" s="2" t="str">
        <f t="shared" si="419"/>
        <v>Medium Risk</v>
      </c>
    </row>
    <row r="1780" spans="1:35" x14ac:dyDescent="0.25">
      <c r="A1780" s="6">
        <v>44879</v>
      </c>
      <c r="B1780" s="3">
        <v>34</v>
      </c>
      <c r="C1780" s="3" t="str">
        <f t="shared" si="405"/>
        <v>Mid</v>
      </c>
      <c r="D1780" s="4">
        <v>29095</v>
      </c>
      <c r="E1780" s="4">
        <f t="shared" si="406"/>
        <v>29095</v>
      </c>
      <c r="F1780" s="3">
        <v>590</v>
      </c>
      <c r="G1780" s="3">
        <f t="shared" si="407"/>
        <v>590</v>
      </c>
      <c r="H1780" s="3" t="str">
        <f t="shared" si="408"/>
        <v>Good</v>
      </c>
      <c r="I1780" s="5" t="s">
        <v>45</v>
      </c>
      <c r="J1780" s="2" t="str">
        <f t="shared" si="409"/>
        <v>Unemployed</v>
      </c>
      <c r="K1780" s="2" t="str">
        <f t="shared" si="410"/>
        <v>Unemployed</v>
      </c>
      <c r="L1780" s="2" t="str">
        <f t="shared" si="411"/>
        <v>Unemployed</v>
      </c>
      <c r="N1780" s="2" t="str">
        <f t="shared" si="412"/>
        <v/>
      </c>
      <c r="O1780" s="2" t="str">
        <f t="shared" si="413"/>
        <v>Bachelor</v>
      </c>
      <c r="Q1780" s="4">
        <f t="shared" si="414"/>
        <v>24695.307531380753</v>
      </c>
      <c r="R1780" s="18">
        <f t="shared" si="415"/>
        <v>0.84878183644546323</v>
      </c>
      <c r="S1780" s="18" t="str">
        <f t="shared" si="416"/>
        <v>Moderate Borrower</v>
      </c>
      <c r="T1780" s="3">
        <v>60</v>
      </c>
      <c r="U1780" s="3">
        <f t="shared" si="417"/>
        <v>60</v>
      </c>
      <c r="V1780" s="5" t="s">
        <v>26</v>
      </c>
      <c r="W1780" s="5" t="s">
        <v>23</v>
      </c>
      <c r="X1780" s="4">
        <v>832</v>
      </c>
      <c r="Y1780" s="18">
        <v>0.23752725699999999</v>
      </c>
      <c r="Z1780" s="5" t="s">
        <v>24</v>
      </c>
      <c r="AA1780" s="3">
        <v>26</v>
      </c>
      <c r="AB1780" s="4">
        <v>8855</v>
      </c>
      <c r="AC1780" s="4">
        <v>2424.583333</v>
      </c>
      <c r="AD1780" s="4" t="str">
        <f t="shared" si="418"/>
        <v>Low Income</v>
      </c>
      <c r="AE1780" s="4">
        <v>90017</v>
      </c>
      <c r="AF1780" s="18">
        <v>0.21208249400000001</v>
      </c>
      <c r="AG1780" s="3">
        <v>0</v>
      </c>
      <c r="AH1780" s="3">
        <v>55</v>
      </c>
      <c r="AI1780" s="2" t="str">
        <f t="shared" si="419"/>
        <v>High Risk</v>
      </c>
    </row>
    <row r="1781" spans="1:35" x14ac:dyDescent="0.25">
      <c r="A1781" s="6">
        <v>44880</v>
      </c>
      <c r="B1781" s="3">
        <v>31</v>
      </c>
      <c r="C1781" s="3" t="str">
        <f t="shared" si="405"/>
        <v>Mid</v>
      </c>
      <c r="D1781" s="4">
        <v>31626</v>
      </c>
      <c r="E1781" s="4">
        <f t="shared" si="406"/>
        <v>31626</v>
      </c>
      <c r="F1781" s="3">
        <v>541</v>
      </c>
      <c r="G1781" s="3">
        <f t="shared" si="407"/>
        <v>541</v>
      </c>
      <c r="H1781" s="3" t="str">
        <f t="shared" si="408"/>
        <v>Fair</v>
      </c>
      <c r="I1781" s="5" t="s">
        <v>20</v>
      </c>
      <c r="J1781" s="2" t="str">
        <f t="shared" si="409"/>
        <v>Employed</v>
      </c>
      <c r="K1781" s="2" t="str">
        <f t="shared" si="410"/>
        <v>Employed</v>
      </c>
      <c r="L1781" s="2" t="str">
        <f t="shared" si="411"/>
        <v>Employed</v>
      </c>
      <c r="M1781" s="5" t="s">
        <v>21</v>
      </c>
      <c r="N1781" s="2" t="str">
        <f t="shared" si="412"/>
        <v>Master</v>
      </c>
      <c r="O1781" s="2" t="str">
        <f t="shared" si="413"/>
        <v>Master</v>
      </c>
      <c r="P1781" s="4">
        <v>10271</v>
      </c>
      <c r="Q1781" s="4">
        <f t="shared" si="414"/>
        <v>10271</v>
      </c>
      <c r="R1781" s="18">
        <f t="shared" si="415"/>
        <v>0.32476443432618729</v>
      </c>
      <c r="S1781" s="18" t="str">
        <f t="shared" si="416"/>
        <v>Conservative Borrower</v>
      </c>
      <c r="T1781" s="3">
        <v>84</v>
      </c>
      <c r="U1781" s="3">
        <f t="shared" si="417"/>
        <v>84</v>
      </c>
      <c r="V1781" s="5" t="s">
        <v>22</v>
      </c>
      <c r="W1781" s="5" t="s">
        <v>27</v>
      </c>
      <c r="X1781" s="4">
        <v>256</v>
      </c>
      <c r="Y1781" s="18">
        <v>0.32234141199999999</v>
      </c>
      <c r="Z1781" s="5" t="s">
        <v>38</v>
      </c>
      <c r="AA1781" s="3">
        <v>26</v>
      </c>
      <c r="AB1781" s="4">
        <v>1700</v>
      </c>
      <c r="AC1781" s="4">
        <v>2635.5</v>
      </c>
      <c r="AD1781" s="4" t="str">
        <f t="shared" si="418"/>
        <v>Low Income</v>
      </c>
      <c r="AE1781" s="4">
        <v>70765</v>
      </c>
      <c r="AF1781" s="18">
        <v>0.25814883199999999</v>
      </c>
      <c r="AG1781" s="3">
        <v>0</v>
      </c>
      <c r="AH1781" s="3">
        <v>53</v>
      </c>
      <c r="AI1781" s="2" t="str">
        <f t="shared" si="419"/>
        <v>Medium Risk</v>
      </c>
    </row>
    <row r="1782" spans="1:35" x14ac:dyDescent="0.25">
      <c r="A1782" s="6">
        <v>44881</v>
      </c>
      <c r="B1782" s="3">
        <v>23</v>
      </c>
      <c r="C1782" s="3" t="str">
        <f t="shared" si="405"/>
        <v>Young</v>
      </c>
      <c r="D1782" s="4">
        <v>50530</v>
      </c>
      <c r="E1782" s="4">
        <f t="shared" si="406"/>
        <v>50530</v>
      </c>
      <c r="G1782" s="3">
        <f t="shared" si="407"/>
        <v>568.53571428571433</v>
      </c>
      <c r="H1782" s="3" t="str">
        <f t="shared" si="408"/>
        <v>Good</v>
      </c>
      <c r="I1782" s="5" t="s">
        <v>20</v>
      </c>
      <c r="J1782" s="2" t="str">
        <f t="shared" si="409"/>
        <v>Employed</v>
      </c>
      <c r="K1782" s="2" t="str">
        <f t="shared" si="410"/>
        <v>Employed</v>
      </c>
      <c r="L1782" s="2" t="str">
        <f t="shared" si="411"/>
        <v>Employed</v>
      </c>
      <c r="M1782" s="5" t="s">
        <v>21</v>
      </c>
      <c r="N1782" s="2" t="str">
        <f t="shared" si="412"/>
        <v>Master</v>
      </c>
      <c r="O1782" s="2" t="str">
        <f t="shared" si="413"/>
        <v>Master</v>
      </c>
      <c r="P1782" s="4">
        <v>17173</v>
      </c>
      <c r="Q1782" s="4">
        <f t="shared" si="414"/>
        <v>17173</v>
      </c>
      <c r="R1782" s="18">
        <f t="shared" si="415"/>
        <v>0.33985751038986739</v>
      </c>
      <c r="S1782" s="18" t="str">
        <f t="shared" si="416"/>
        <v>Conservative Borrower</v>
      </c>
      <c r="T1782" s="3">
        <v>48</v>
      </c>
      <c r="U1782" s="3">
        <f t="shared" si="417"/>
        <v>48</v>
      </c>
      <c r="V1782" s="5" t="s">
        <v>26</v>
      </c>
      <c r="W1782" s="5" t="s">
        <v>23</v>
      </c>
      <c r="X1782" s="4">
        <v>384</v>
      </c>
      <c r="Y1782" s="18">
        <v>0.25979810399999997</v>
      </c>
      <c r="Z1782" s="5" t="s">
        <v>24</v>
      </c>
      <c r="AA1782" s="3">
        <v>15</v>
      </c>
      <c r="AB1782" s="4">
        <v>4426</v>
      </c>
      <c r="AC1782" s="4">
        <v>4210.8333329999996</v>
      </c>
      <c r="AD1782" s="4" t="str">
        <f t="shared" si="418"/>
        <v>Low Income</v>
      </c>
      <c r="AE1782" s="4">
        <v>8320</v>
      </c>
      <c r="AF1782" s="18">
        <v>0.22825914899999999</v>
      </c>
      <c r="AG1782" s="3">
        <v>1</v>
      </c>
      <c r="AH1782" s="3">
        <v>40.799999999999997</v>
      </c>
      <c r="AI1782" s="2" t="str">
        <f t="shared" si="419"/>
        <v>Medium Risk</v>
      </c>
    </row>
    <row r="1783" spans="1:35" x14ac:dyDescent="0.25">
      <c r="A1783" s="6">
        <v>44882</v>
      </c>
      <c r="B1783" s="3">
        <v>39</v>
      </c>
      <c r="C1783" s="3" t="str">
        <f t="shared" si="405"/>
        <v>Mid</v>
      </c>
      <c r="D1783" s="4">
        <v>68255</v>
      </c>
      <c r="E1783" s="4">
        <f t="shared" si="406"/>
        <v>68255</v>
      </c>
      <c r="F1783" s="3">
        <v>568</v>
      </c>
      <c r="G1783" s="3">
        <f t="shared" si="407"/>
        <v>568</v>
      </c>
      <c r="H1783" s="3" t="str">
        <f t="shared" si="408"/>
        <v>Good</v>
      </c>
      <c r="I1783" s="5" t="s">
        <v>52</v>
      </c>
      <c r="J1783" s="2" t="str">
        <f t="shared" si="409"/>
        <v>EMPLOYED</v>
      </c>
      <c r="K1783" s="2" t="str">
        <f t="shared" si="410"/>
        <v>Employed</v>
      </c>
      <c r="L1783" s="2" t="str">
        <f t="shared" si="411"/>
        <v>Employed</v>
      </c>
      <c r="M1783" s="5" t="s">
        <v>29</v>
      </c>
      <c r="N1783" s="2" t="str">
        <f t="shared" si="412"/>
        <v>Bachelor</v>
      </c>
      <c r="O1783" s="2" t="str">
        <f t="shared" si="413"/>
        <v>Bachelor</v>
      </c>
      <c r="P1783" s="4">
        <v>19605</v>
      </c>
      <c r="Q1783" s="4">
        <f t="shared" si="414"/>
        <v>19605</v>
      </c>
      <c r="R1783" s="18">
        <f t="shared" si="415"/>
        <v>0.28723170463702291</v>
      </c>
      <c r="S1783" s="18" t="str">
        <f t="shared" si="416"/>
        <v>Conservative Borrower</v>
      </c>
      <c r="T1783" s="3">
        <v>96</v>
      </c>
      <c r="U1783" s="3">
        <f t="shared" si="417"/>
        <v>96</v>
      </c>
      <c r="V1783" s="5" t="s">
        <v>22</v>
      </c>
      <c r="W1783" s="5" t="s">
        <v>23</v>
      </c>
      <c r="X1783" s="4">
        <v>284</v>
      </c>
      <c r="Y1783" s="18">
        <v>2.2479743E-2</v>
      </c>
      <c r="Z1783" s="5" t="s">
        <v>28</v>
      </c>
      <c r="AA1783" s="3">
        <v>17</v>
      </c>
      <c r="AB1783" s="4">
        <v>2142</v>
      </c>
      <c r="AC1783" s="4">
        <v>5687.9166670000004</v>
      </c>
      <c r="AD1783" s="4" t="str">
        <f t="shared" si="418"/>
        <v>Medium Income</v>
      </c>
      <c r="AE1783" s="4">
        <v>77662</v>
      </c>
      <c r="AF1783" s="18">
        <v>0.29374683000000001</v>
      </c>
      <c r="AG1783" s="3">
        <v>0</v>
      </c>
      <c r="AH1783" s="3">
        <v>50</v>
      </c>
      <c r="AI1783" s="2" t="str">
        <f t="shared" si="419"/>
        <v>Medium Risk</v>
      </c>
    </row>
    <row r="1784" spans="1:35" x14ac:dyDescent="0.25">
      <c r="A1784" s="6">
        <v>44883</v>
      </c>
      <c r="B1784" s="3">
        <v>21</v>
      </c>
      <c r="C1784" s="3" t="str">
        <f t="shared" si="405"/>
        <v>Young</v>
      </c>
      <c r="D1784" s="4">
        <v>104739</v>
      </c>
      <c r="E1784" s="4">
        <f t="shared" si="406"/>
        <v>104739</v>
      </c>
      <c r="F1784" s="3">
        <v>603</v>
      </c>
      <c r="G1784" s="3">
        <f t="shared" si="407"/>
        <v>603</v>
      </c>
      <c r="H1784" s="3" t="str">
        <f t="shared" si="408"/>
        <v>Good</v>
      </c>
      <c r="I1784" s="5" t="s">
        <v>20</v>
      </c>
      <c r="J1784" s="2" t="str">
        <f t="shared" si="409"/>
        <v>Employed</v>
      </c>
      <c r="K1784" s="2" t="str">
        <f t="shared" si="410"/>
        <v>Employed</v>
      </c>
      <c r="L1784" s="2" t="str">
        <f t="shared" si="411"/>
        <v>Employed</v>
      </c>
      <c r="M1784" s="5" t="s">
        <v>32</v>
      </c>
      <c r="N1784" s="2" t="str">
        <f t="shared" si="412"/>
        <v>High School</v>
      </c>
      <c r="O1784" s="2" t="str">
        <f t="shared" si="413"/>
        <v>High School</v>
      </c>
      <c r="P1784" s="4">
        <v>14147</v>
      </c>
      <c r="Q1784" s="4">
        <f t="shared" si="414"/>
        <v>14147</v>
      </c>
      <c r="R1784" s="18">
        <f t="shared" si="415"/>
        <v>0.13506907646626376</v>
      </c>
      <c r="S1784" s="18" t="str">
        <f t="shared" si="416"/>
        <v>Conservative Borrower</v>
      </c>
      <c r="T1784" s="3">
        <v>108</v>
      </c>
      <c r="U1784" s="3">
        <f t="shared" si="417"/>
        <v>108</v>
      </c>
      <c r="V1784" s="5" t="s">
        <v>26</v>
      </c>
      <c r="W1784" s="5" t="s">
        <v>34</v>
      </c>
      <c r="X1784" s="4">
        <v>315</v>
      </c>
      <c r="Y1784" s="18">
        <v>8.6436481999999995E-2</v>
      </c>
      <c r="Z1784" s="5" t="s">
        <v>24</v>
      </c>
      <c r="AA1784" s="3">
        <v>20</v>
      </c>
      <c r="AB1784" s="4">
        <v>1601</v>
      </c>
      <c r="AC1784" s="4">
        <v>8728.25</v>
      </c>
      <c r="AD1784" s="4" t="str">
        <f t="shared" si="418"/>
        <v>Medium Income</v>
      </c>
      <c r="AE1784" s="4">
        <v>80593</v>
      </c>
      <c r="AF1784" s="18">
        <v>0.26043897199999999</v>
      </c>
      <c r="AG1784" s="3">
        <v>0</v>
      </c>
      <c r="AH1784" s="3">
        <v>50</v>
      </c>
      <c r="AI1784" s="2" t="str">
        <f t="shared" si="419"/>
        <v>Medium Risk</v>
      </c>
    </row>
    <row r="1785" spans="1:35" x14ac:dyDescent="0.25">
      <c r="A1785" s="6">
        <v>44884</v>
      </c>
      <c r="B1785" s="3">
        <v>49</v>
      </c>
      <c r="C1785" s="3" t="str">
        <f t="shared" si="405"/>
        <v>Senior</v>
      </c>
      <c r="D1785" s="4">
        <v>35442</v>
      </c>
      <c r="E1785" s="4">
        <f t="shared" si="406"/>
        <v>35442</v>
      </c>
      <c r="F1785" s="3">
        <v>543</v>
      </c>
      <c r="G1785" s="3">
        <f t="shared" si="407"/>
        <v>543</v>
      </c>
      <c r="H1785" s="3" t="str">
        <f t="shared" si="408"/>
        <v>Fair</v>
      </c>
      <c r="J1785" s="2" t="str">
        <f t="shared" si="409"/>
        <v/>
      </c>
      <c r="K1785" s="2" t="str">
        <f t="shared" si="410"/>
        <v/>
      </c>
      <c r="L1785" s="2" t="str">
        <f t="shared" si="411"/>
        <v>Employed</v>
      </c>
      <c r="N1785" s="2" t="str">
        <f t="shared" si="412"/>
        <v/>
      </c>
      <c r="O1785" s="2" t="str">
        <f t="shared" si="413"/>
        <v>Bachelor</v>
      </c>
      <c r="P1785" s="4">
        <v>16703</v>
      </c>
      <c r="Q1785" s="4">
        <f t="shared" si="414"/>
        <v>16703</v>
      </c>
      <c r="R1785" s="18">
        <f t="shared" si="415"/>
        <v>0.47127701596975341</v>
      </c>
      <c r="S1785" s="18" t="str">
        <f t="shared" si="416"/>
        <v>Conservative Borrower</v>
      </c>
      <c r="T1785" s="3">
        <v>48</v>
      </c>
      <c r="U1785" s="3">
        <f t="shared" si="417"/>
        <v>48</v>
      </c>
      <c r="V1785" s="5" t="s">
        <v>44</v>
      </c>
      <c r="W1785" s="5" t="s">
        <v>23</v>
      </c>
      <c r="X1785" s="4">
        <v>668</v>
      </c>
      <c r="Y1785" s="18">
        <v>0.170970329</v>
      </c>
      <c r="Z1785" s="5" t="s">
        <v>38</v>
      </c>
      <c r="AA1785" s="3">
        <v>20</v>
      </c>
      <c r="AB1785" s="4">
        <v>3576</v>
      </c>
      <c r="AC1785" s="4">
        <v>2953.5</v>
      </c>
      <c r="AD1785" s="4" t="str">
        <f t="shared" si="418"/>
        <v>Low Income</v>
      </c>
      <c r="AE1785" s="4">
        <v>94724</v>
      </c>
      <c r="AF1785" s="18">
        <v>0.28559219299999999</v>
      </c>
      <c r="AG1785" s="3">
        <v>0</v>
      </c>
      <c r="AH1785" s="3">
        <v>58</v>
      </c>
      <c r="AI1785" s="2" t="str">
        <f t="shared" si="419"/>
        <v>High Risk</v>
      </c>
    </row>
    <row r="1786" spans="1:35" x14ac:dyDescent="0.25">
      <c r="A1786" s="6">
        <v>44885</v>
      </c>
      <c r="B1786" s="3">
        <v>40</v>
      </c>
      <c r="C1786" s="3" t="str">
        <f t="shared" si="405"/>
        <v>Senior</v>
      </c>
      <c r="D1786" s="4">
        <v>76536</v>
      </c>
      <c r="E1786" s="4">
        <f t="shared" si="406"/>
        <v>76536</v>
      </c>
      <c r="F1786" s="3">
        <v>548</v>
      </c>
      <c r="G1786" s="3">
        <f t="shared" si="407"/>
        <v>548</v>
      </c>
      <c r="H1786" s="3" t="str">
        <f t="shared" si="408"/>
        <v>Fair</v>
      </c>
      <c r="I1786" s="5" t="s">
        <v>20</v>
      </c>
      <c r="J1786" s="2" t="str">
        <f t="shared" si="409"/>
        <v>Employed</v>
      </c>
      <c r="K1786" s="2" t="str">
        <f t="shared" si="410"/>
        <v>Employed</v>
      </c>
      <c r="L1786" s="2" t="str">
        <f t="shared" si="411"/>
        <v>Employed</v>
      </c>
      <c r="M1786" s="5" t="s">
        <v>21</v>
      </c>
      <c r="N1786" s="2" t="str">
        <f t="shared" si="412"/>
        <v>Master</v>
      </c>
      <c r="O1786" s="2" t="str">
        <f t="shared" si="413"/>
        <v>Master</v>
      </c>
      <c r="P1786" s="4">
        <v>21002</v>
      </c>
      <c r="Q1786" s="4">
        <f t="shared" si="414"/>
        <v>21002</v>
      </c>
      <c r="R1786" s="18">
        <f t="shared" si="415"/>
        <v>0.27440681509355075</v>
      </c>
      <c r="S1786" s="18" t="str">
        <f t="shared" si="416"/>
        <v>Conservative Borrower</v>
      </c>
      <c r="T1786" s="3">
        <v>48</v>
      </c>
      <c r="U1786" s="3">
        <f t="shared" si="417"/>
        <v>48</v>
      </c>
      <c r="V1786" s="5" t="s">
        <v>26</v>
      </c>
      <c r="W1786" s="5" t="s">
        <v>34</v>
      </c>
      <c r="X1786" s="4">
        <v>272</v>
      </c>
      <c r="Y1786" s="18">
        <v>0.26012725399999997</v>
      </c>
      <c r="Z1786" s="5" t="s">
        <v>28</v>
      </c>
      <c r="AA1786" s="3">
        <v>23</v>
      </c>
      <c r="AB1786" s="4">
        <v>8840</v>
      </c>
      <c r="AC1786" s="4">
        <v>6378</v>
      </c>
      <c r="AD1786" s="4" t="str">
        <f t="shared" si="418"/>
        <v>Medium Income</v>
      </c>
      <c r="AE1786" s="4">
        <v>25878</v>
      </c>
      <c r="AF1786" s="18">
        <v>0.26937794399999998</v>
      </c>
      <c r="AG1786" s="3">
        <v>0</v>
      </c>
      <c r="AH1786" s="3">
        <v>51</v>
      </c>
      <c r="AI1786" s="2" t="str">
        <f t="shared" si="419"/>
        <v>Medium Risk</v>
      </c>
    </row>
    <row r="1787" spans="1:35" x14ac:dyDescent="0.25">
      <c r="A1787" s="6">
        <v>44886</v>
      </c>
      <c r="B1787" s="3">
        <v>22</v>
      </c>
      <c r="C1787" s="3" t="str">
        <f t="shared" si="405"/>
        <v>Young</v>
      </c>
      <c r="D1787" s="4">
        <v>40442</v>
      </c>
      <c r="E1787" s="4">
        <f t="shared" si="406"/>
        <v>40442</v>
      </c>
      <c r="F1787" s="3">
        <v>589</v>
      </c>
      <c r="G1787" s="3">
        <f t="shared" si="407"/>
        <v>589</v>
      </c>
      <c r="H1787" s="3" t="str">
        <f t="shared" si="408"/>
        <v>Good</v>
      </c>
      <c r="I1787" s="5" t="s">
        <v>20</v>
      </c>
      <c r="J1787" s="2" t="str">
        <f t="shared" si="409"/>
        <v>Employed</v>
      </c>
      <c r="K1787" s="2" t="str">
        <f t="shared" si="410"/>
        <v>Employed</v>
      </c>
      <c r="L1787" s="2" t="str">
        <f t="shared" si="411"/>
        <v>Employed</v>
      </c>
      <c r="M1787" s="5" t="s">
        <v>25</v>
      </c>
      <c r="N1787" s="2" t="str">
        <f t="shared" si="412"/>
        <v>Associate</v>
      </c>
      <c r="O1787" s="2" t="str">
        <f t="shared" si="413"/>
        <v>Associate</v>
      </c>
      <c r="P1787" s="4">
        <v>47653</v>
      </c>
      <c r="Q1787" s="4">
        <f t="shared" si="414"/>
        <v>47653</v>
      </c>
      <c r="R1787" s="18">
        <f t="shared" si="415"/>
        <v>1.1783047327036249</v>
      </c>
      <c r="S1787" s="18" t="str">
        <f t="shared" si="416"/>
        <v>Aggressive Borrower</v>
      </c>
      <c r="T1787" s="3">
        <v>48</v>
      </c>
      <c r="U1787" s="3">
        <f t="shared" si="417"/>
        <v>48</v>
      </c>
      <c r="V1787" s="5" t="s">
        <v>22</v>
      </c>
      <c r="W1787" s="5" t="s">
        <v>27</v>
      </c>
      <c r="X1787" s="4">
        <v>369</v>
      </c>
      <c r="Y1787" s="18">
        <v>0.129026169</v>
      </c>
      <c r="Z1787" s="5" t="s">
        <v>38</v>
      </c>
      <c r="AA1787" s="3">
        <v>26</v>
      </c>
      <c r="AB1787" s="4">
        <v>8600</v>
      </c>
      <c r="AC1787" s="4">
        <v>3370.166667</v>
      </c>
      <c r="AD1787" s="4" t="str">
        <f t="shared" si="418"/>
        <v>Low Income</v>
      </c>
      <c r="AE1787" s="4">
        <v>2104</v>
      </c>
      <c r="AF1787" s="18">
        <v>0.22907106599999999</v>
      </c>
      <c r="AG1787" s="3">
        <v>0</v>
      </c>
      <c r="AH1787" s="3">
        <v>53</v>
      </c>
      <c r="AI1787" s="2" t="str">
        <f t="shared" si="419"/>
        <v>Medium Risk</v>
      </c>
    </row>
    <row r="1788" spans="1:35" x14ac:dyDescent="0.25">
      <c r="A1788" s="6">
        <v>44887</v>
      </c>
      <c r="B1788" s="3">
        <v>36</v>
      </c>
      <c r="C1788" s="3" t="str">
        <f t="shared" si="405"/>
        <v>Mid</v>
      </c>
      <c r="D1788" s="4">
        <v>81996</v>
      </c>
      <c r="E1788" s="4">
        <f t="shared" si="406"/>
        <v>81996</v>
      </c>
      <c r="F1788" s="3">
        <v>624</v>
      </c>
      <c r="G1788" s="3">
        <f t="shared" si="407"/>
        <v>624</v>
      </c>
      <c r="H1788" s="3" t="str">
        <f t="shared" si="408"/>
        <v>Good</v>
      </c>
      <c r="I1788" s="5" t="s">
        <v>20</v>
      </c>
      <c r="J1788" s="2" t="str">
        <f t="shared" si="409"/>
        <v>Employed</v>
      </c>
      <c r="K1788" s="2" t="str">
        <f t="shared" si="410"/>
        <v>Employed</v>
      </c>
      <c r="L1788" s="2" t="str">
        <f t="shared" si="411"/>
        <v>Employed</v>
      </c>
      <c r="M1788" s="5" t="s">
        <v>25</v>
      </c>
      <c r="N1788" s="2" t="str">
        <f t="shared" si="412"/>
        <v>Associate</v>
      </c>
      <c r="O1788" s="2" t="str">
        <f t="shared" si="413"/>
        <v>Associate</v>
      </c>
      <c r="P1788" s="4">
        <v>25157</v>
      </c>
      <c r="Q1788" s="4">
        <f t="shared" si="414"/>
        <v>25157</v>
      </c>
      <c r="R1788" s="18">
        <f t="shared" si="415"/>
        <v>0.30680764915361725</v>
      </c>
      <c r="S1788" s="18" t="str">
        <f t="shared" si="416"/>
        <v>Conservative Borrower</v>
      </c>
      <c r="T1788" s="3">
        <v>48</v>
      </c>
      <c r="U1788" s="3">
        <f t="shared" si="417"/>
        <v>48</v>
      </c>
      <c r="V1788" s="5" t="s">
        <v>26</v>
      </c>
      <c r="W1788" s="5" t="s">
        <v>27</v>
      </c>
      <c r="X1788" s="4">
        <v>367</v>
      </c>
      <c r="Y1788" s="18">
        <v>0.40972939200000003</v>
      </c>
      <c r="Z1788" s="5" t="s">
        <v>24</v>
      </c>
      <c r="AA1788" s="3">
        <v>20</v>
      </c>
      <c r="AB1788" s="4">
        <v>1354</v>
      </c>
      <c r="AC1788" s="4">
        <v>6833</v>
      </c>
      <c r="AD1788" s="4" t="str">
        <f t="shared" si="418"/>
        <v>Medium Income</v>
      </c>
      <c r="AE1788" s="4">
        <v>39758</v>
      </c>
      <c r="AF1788" s="18">
        <v>0.244884251</v>
      </c>
      <c r="AG1788" s="3">
        <v>0</v>
      </c>
      <c r="AH1788" s="3">
        <v>55</v>
      </c>
      <c r="AI1788" s="2" t="str">
        <f t="shared" si="419"/>
        <v>High Risk</v>
      </c>
    </row>
    <row r="1789" spans="1:35" x14ac:dyDescent="0.25">
      <c r="A1789" s="6">
        <v>44888</v>
      </c>
      <c r="B1789" s="3">
        <v>30</v>
      </c>
      <c r="C1789" s="3" t="str">
        <f t="shared" si="405"/>
        <v>Mid</v>
      </c>
      <c r="D1789" s="4">
        <v>18618</v>
      </c>
      <c r="E1789" s="4">
        <f t="shared" si="406"/>
        <v>18618</v>
      </c>
      <c r="F1789" s="3">
        <v>525</v>
      </c>
      <c r="G1789" s="3">
        <f t="shared" si="407"/>
        <v>525</v>
      </c>
      <c r="H1789" s="3" t="str">
        <f t="shared" si="408"/>
        <v>Fair</v>
      </c>
      <c r="I1789" s="5" t="s">
        <v>20</v>
      </c>
      <c r="J1789" s="2" t="str">
        <f t="shared" si="409"/>
        <v>Employed</v>
      </c>
      <c r="K1789" s="2" t="str">
        <f t="shared" si="410"/>
        <v>Employed</v>
      </c>
      <c r="L1789" s="2" t="str">
        <f t="shared" si="411"/>
        <v>Employed</v>
      </c>
      <c r="N1789" s="2" t="str">
        <f t="shared" si="412"/>
        <v/>
      </c>
      <c r="O1789" s="2" t="str">
        <f t="shared" si="413"/>
        <v>Bachelor</v>
      </c>
      <c r="P1789" s="4">
        <v>20035</v>
      </c>
      <c r="Q1789" s="4">
        <f t="shared" si="414"/>
        <v>20035</v>
      </c>
      <c r="R1789" s="18">
        <f t="shared" si="415"/>
        <v>1.0761091416908368</v>
      </c>
      <c r="S1789" s="18" t="str">
        <f t="shared" si="416"/>
        <v>Aggressive Borrower</v>
      </c>
      <c r="T1789" s="3">
        <v>48</v>
      </c>
      <c r="U1789" s="3">
        <f t="shared" si="417"/>
        <v>48</v>
      </c>
      <c r="V1789" s="5" t="s">
        <v>26</v>
      </c>
      <c r="W1789" s="5" t="s">
        <v>27</v>
      </c>
      <c r="X1789" s="4">
        <v>618</v>
      </c>
      <c r="Y1789" s="18">
        <v>7.3093383999999997E-2</v>
      </c>
      <c r="Z1789" s="5" t="s">
        <v>38</v>
      </c>
      <c r="AA1789" s="3">
        <v>23</v>
      </c>
      <c r="AB1789" s="4">
        <v>10914</v>
      </c>
      <c r="AC1789" s="4">
        <v>1551.5</v>
      </c>
      <c r="AD1789" s="4" t="str">
        <f t="shared" si="418"/>
        <v>Low Income</v>
      </c>
      <c r="AE1789" s="4">
        <v>53111</v>
      </c>
      <c r="AF1789" s="18">
        <v>0.24447111499999999</v>
      </c>
      <c r="AG1789" s="3">
        <v>0</v>
      </c>
      <c r="AH1789" s="3">
        <v>52</v>
      </c>
      <c r="AI1789" s="2" t="str">
        <f t="shared" si="419"/>
        <v>Medium Risk</v>
      </c>
    </row>
    <row r="1790" spans="1:35" x14ac:dyDescent="0.25">
      <c r="A1790" s="6">
        <v>44889</v>
      </c>
      <c r="B1790" s="3">
        <v>43</v>
      </c>
      <c r="C1790" s="3" t="str">
        <f t="shared" si="405"/>
        <v>Senior</v>
      </c>
      <c r="D1790" s="4">
        <v>34912</v>
      </c>
      <c r="E1790" s="4">
        <f t="shared" si="406"/>
        <v>34912</v>
      </c>
      <c r="F1790" s="3">
        <v>545</v>
      </c>
      <c r="G1790" s="3">
        <f t="shared" si="407"/>
        <v>545</v>
      </c>
      <c r="H1790" s="3" t="str">
        <f t="shared" si="408"/>
        <v>Fair</v>
      </c>
      <c r="I1790" s="5" t="s">
        <v>20</v>
      </c>
      <c r="J1790" s="2" t="str">
        <f t="shared" si="409"/>
        <v>Employed</v>
      </c>
      <c r="K1790" s="2" t="str">
        <f t="shared" si="410"/>
        <v>Employed</v>
      </c>
      <c r="L1790" s="2" t="str">
        <f t="shared" si="411"/>
        <v>Employed</v>
      </c>
      <c r="M1790" s="5" t="s">
        <v>32</v>
      </c>
      <c r="N1790" s="2" t="str">
        <f t="shared" si="412"/>
        <v>High School</v>
      </c>
      <c r="O1790" s="2" t="str">
        <f t="shared" si="413"/>
        <v>High School</v>
      </c>
      <c r="P1790" s="4">
        <v>6520</v>
      </c>
      <c r="Q1790" s="4">
        <f t="shared" si="414"/>
        <v>6520</v>
      </c>
      <c r="R1790" s="18">
        <f t="shared" si="415"/>
        <v>0.18675527039413381</v>
      </c>
      <c r="S1790" s="18" t="str">
        <f t="shared" si="416"/>
        <v>Conservative Borrower</v>
      </c>
      <c r="T1790" s="3">
        <v>60</v>
      </c>
      <c r="U1790" s="3">
        <f t="shared" si="417"/>
        <v>60</v>
      </c>
      <c r="V1790" s="5" t="s">
        <v>35</v>
      </c>
      <c r="W1790" s="5" t="s">
        <v>34</v>
      </c>
      <c r="X1790" s="4">
        <v>445</v>
      </c>
      <c r="Y1790" s="18">
        <v>0.47508412500000002</v>
      </c>
      <c r="Z1790" s="5" t="s">
        <v>31</v>
      </c>
      <c r="AA1790" s="3">
        <v>19</v>
      </c>
      <c r="AB1790" s="4">
        <v>13354</v>
      </c>
      <c r="AC1790" s="4">
        <v>2909.333333</v>
      </c>
      <c r="AD1790" s="4" t="str">
        <f t="shared" si="418"/>
        <v>Low Income</v>
      </c>
      <c r="AE1790" s="4">
        <v>11913</v>
      </c>
      <c r="AF1790" s="18">
        <v>0.23913769300000001</v>
      </c>
      <c r="AG1790" s="3">
        <v>0</v>
      </c>
      <c r="AH1790" s="3">
        <v>59</v>
      </c>
      <c r="AI1790" s="2" t="str">
        <f t="shared" si="419"/>
        <v>High Risk</v>
      </c>
    </row>
    <row r="1791" spans="1:35" x14ac:dyDescent="0.25">
      <c r="A1791" s="6">
        <v>44890</v>
      </c>
      <c r="B1791" s="3">
        <v>56</v>
      </c>
      <c r="C1791" s="3" t="str">
        <f t="shared" si="405"/>
        <v>Senior</v>
      </c>
      <c r="D1791" s="4">
        <v>100053</v>
      </c>
      <c r="E1791" s="4">
        <f t="shared" si="406"/>
        <v>100053</v>
      </c>
      <c r="F1791" s="3">
        <v>636</v>
      </c>
      <c r="G1791" s="3">
        <f t="shared" si="407"/>
        <v>636</v>
      </c>
      <c r="H1791" s="3" t="str">
        <f t="shared" si="408"/>
        <v>Good</v>
      </c>
      <c r="I1791" s="5" t="s">
        <v>20</v>
      </c>
      <c r="J1791" s="2" t="str">
        <f t="shared" si="409"/>
        <v>Employed</v>
      </c>
      <c r="K1791" s="2" t="str">
        <f t="shared" si="410"/>
        <v>Employed</v>
      </c>
      <c r="L1791" s="2" t="str">
        <f t="shared" si="411"/>
        <v>Employed</v>
      </c>
      <c r="M1791" s="5" t="s">
        <v>29</v>
      </c>
      <c r="N1791" s="2" t="str">
        <f t="shared" si="412"/>
        <v>Bachelor</v>
      </c>
      <c r="O1791" s="2" t="str">
        <f t="shared" si="413"/>
        <v>Bachelor</v>
      </c>
      <c r="P1791" s="4">
        <v>25706</v>
      </c>
      <c r="Q1791" s="4">
        <f t="shared" si="414"/>
        <v>25706</v>
      </c>
      <c r="R1791" s="18">
        <f t="shared" si="415"/>
        <v>0.25692383036990396</v>
      </c>
      <c r="S1791" s="18" t="str">
        <f t="shared" si="416"/>
        <v>Conservative Borrower</v>
      </c>
      <c r="T1791" s="3">
        <v>60</v>
      </c>
      <c r="U1791" s="3">
        <f t="shared" si="417"/>
        <v>60</v>
      </c>
      <c r="V1791" s="5" t="s">
        <v>26</v>
      </c>
      <c r="W1791" s="5" t="s">
        <v>30</v>
      </c>
      <c r="X1791" s="4">
        <v>1051</v>
      </c>
      <c r="Y1791" s="18">
        <v>0.37786657299999998</v>
      </c>
      <c r="Z1791" s="5" t="s">
        <v>38</v>
      </c>
      <c r="AA1791" s="3">
        <v>22</v>
      </c>
      <c r="AB1791" s="4">
        <v>6964</v>
      </c>
      <c r="AC1791" s="4">
        <v>8337.75</v>
      </c>
      <c r="AD1791" s="4" t="str">
        <f t="shared" si="418"/>
        <v>Medium Income</v>
      </c>
      <c r="AE1791" s="4">
        <v>8570</v>
      </c>
      <c r="AF1791" s="18">
        <v>0.232897147</v>
      </c>
      <c r="AG1791" s="3">
        <v>0</v>
      </c>
      <c r="AH1791" s="3">
        <v>56</v>
      </c>
      <c r="AI1791" s="2" t="str">
        <f t="shared" si="419"/>
        <v>High Risk</v>
      </c>
    </row>
    <row r="1792" spans="1:35" x14ac:dyDescent="0.25">
      <c r="A1792" s="6">
        <v>44891</v>
      </c>
      <c r="B1792" s="3">
        <v>18</v>
      </c>
      <c r="C1792" s="3" t="str">
        <f t="shared" si="405"/>
        <v>Young</v>
      </c>
      <c r="D1792" s="4">
        <v>71059</v>
      </c>
      <c r="E1792" s="4">
        <f t="shared" si="406"/>
        <v>71059</v>
      </c>
      <c r="F1792" s="3">
        <v>520</v>
      </c>
      <c r="G1792" s="3">
        <f t="shared" si="407"/>
        <v>520</v>
      </c>
      <c r="H1792" s="3" t="str">
        <f t="shared" si="408"/>
        <v>Fair</v>
      </c>
      <c r="I1792" s="5" t="s">
        <v>20</v>
      </c>
      <c r="J1792" s="2" t="str">
        <f t="shared" si="409"/>
        <v>Employed</v>
      </c>
      <c r="K1792" s="2" t="str">
        <f t="shared" si="410"/>
        <v>Employed</v>
      </c>
      <c r="L1792" s="2" t="str">
        <f t="shared" si="411"/>
        <v>Employed</v>
      </c>
      <c r="M1792" s="5" t="s">
        <v>29</v>
      </c>
      <c r="N1792" s="2" t="str">
        <f t="shared" si="412"/>
        <v>Bachelor</v>
      </c>
      <c r="O1792" s="2" t="str">
        <f t="shared" si="413"/>
        <v>Bachelor</v>
      </c>
      <c r="Q1792" s="4">
        <f t="shared" si="414"/>
        <v>24756.13157894737</v>
      </c>
      <c r="R1792" s="18">
        <f t="shared" si="415"/>
        <v>0.34838840370603824</v>
      </c>
      <c r="S1792" s="18" t="str">
        <f t="shared" si="416"/>
        <v>Conservative Borrower</v>
      </c>
      <c r="T1792" s="3">
        <v>36</v>
      </c>
      <c r="U1792" s="3">
        <f t="shared" si="417"/>
        <v>36</v>
      </c>
      <c r="V1792" s="5" t="s">
        <v>35</v>
      </c>
      <c r="W1792" s="5" t="s">
        <v>27</v>
      </c>
      <c r="X1792" s="4">
        <v>489</v>
      </c>
      <c r="Y1792" s="18">
        <v>0.50188158599999999</v>
      </c>
      <c r="Z1792" s="5" t="s">
        <v>28</v>
      </c>
      <c r="AA1792" s="3">
        <v>39</v>
      </c>
      <c r="AB1792" s="4">
        <v>5112</v>
      </c>
      <c r="AC1792" s="4">
        <v>5921.5833329999996</v>
      </c>
      <c r="AD1792" s="4" t="str">
        <f t="shared" si="418"/>
        <v>Medium Income</v>
      </c>
      <c r="AE1792" s="4">
        <v>37855</v>
      </c>
      <c r="AF1792" s="18">
        <v>0.23240873000000001</v>
      </c>
      <c r="AG1792" s="3">
        <v>0</v>
      </c>
      <c r="AH1792" s="3">
        <v>59</v>
      </c>
      <c r="AI1792" s="2" t="str">
        <f t="shared" si="419"/>
        <v>High Risk</v>
      </c>
    </row>
    <row r="1793" spans="1:35" x14ac:dyDescent="0.25">
      <c r="A1793" s="6">
        <v>44892</v>
      </c>
      <c r="B1793" s="3">
        <v>41</v>
      </c>
      <c r="C1793" s="3" t="str">
        <f t="shared" si="405"/>
        <v>Senior</v>
      </c>
      <c r="D1793" s="4">
        <v>68168</v>
      </c>
      <c r="E1793" s="4">
        <f t="shared" si="406"/>
        <v>68168</v>
      </c>
      <c r="F1793" s="3">
        <v>584</v>
      </c>
      <c r="G1793" s="3">
        <f t="shared" si="407"/>
        <v>584</v>
      </c>
      <c r="H1793" s="3" t="str">
        <f t="shared" si="408"/>
        <v>Good</v>
      </c>
      <c r="I1793" s="5" t="s">
        <v>20</v>
      </c>
      <c r="J1793" s="2" t="str">
        <f t="shared" si="409"/>
        <v>Employed</v>
      </c>
      <c r="K1793" s="2" t="str">
        <f t="shared" si="410"/>
        <v>Employed</v>
      </c>
      <c r="L1793" s="2" t="str">
        <f t="shared" si="411"/>
        <v>Employed</v>
      </c>
      <c r="M1793" s="5" t="s">
        <v>32</v>
      </c>
      <c r="N1793" s="2" t="str">
        <f t="shared" si="412"/>
        <v>High School</v>
      </c>
      <c r="O1793" s="2" t="str">
        <f t="shared" si="413"/>
        <v>High School</v>
      </c>
      <c r="P1793" s="4">
        <v>15688</v>
      </c>
      <c r="Q1793" s="4">
        <f t="shared" si="414"/>
        <v>15688</v>
      </c>
      <c r="R1793" s="18">
        <f t="shared" si="415"/>
        <v>0.23013730782771974</v>
      </c>
      <c r="S1793" s="18" t="str">
        <f t="shared" si="416"/>
        <v>Conservative Borrower</v>
      </c>
      <c r="T1793" s="3">
        <v>108</v>
      </c>
      <c r="U1793" s="3">
        <f t="shared" si="417"/>
        <v>108</v>
      </c>
      <c r="V1793" s="5" t="s">
        <v>22</v>
      </c>
      <c r="W1793" s="5" t="s">
        <v>27</v>
      </c>
      <c r="X1793" s="4">
        <v>377</v>
      </c>
      <c r="Y1793" s="18">
        <v>0.390451567</v>
      </c>
      <c r="Z1793" s="5" t="s">
        <v>28</v>
      </c>
      <c r="AA1793" s="3">
        <v>18</v>
      </c>
      <c r="AB1793" s="4">
        <v>6581</v>
      </c>
      <c r="AC1793" s="4">
        <v>5680.6666670000004</v>
      </c>
      <c r="AD1793" s="4" t="str">
        <f t="shared" si="418"/>
        <v>Medium Income</v>
      </c>
      <c r="AE1793" s="4">
        <v>10323</v>
      </c>
      <c r="AF1793" s="18">
        <v>0.25763419799999998</v>
      </c>
      <c r="AG1793" s="3">
        <v>0</v>
      </c>
      <c r="AH1793" s="3">
        <v>55</v>
      </c>
      <c r="AI1793" s="2" t="str">
        <f t="shared" si="419"/>
        <v>High Risk</v>
      </c>
    </row>
    <row r="1794" spans="1:35" x14ac:dyDescent="0.25">
      <c r="A1794" s="6">
        <v>44893</v>
      </c>
      <c r="B1794" s="3">
        <v>38</v>
      </c>
      <c r="C1794" s="3" t="str">
        <f t="shared" ref="C1794:C1857" si="420">IF(B1794&lt;25,"Young",IF(B1794&lt;40,"Mid",IF(B1794&lt;60,"Senior","Old")))</f>
        <v>Mid</v>
      </c>
      <c r="E1794" s="4">
        <f t="shared" ref="E1794:E1857" si="421">IF(D1794="",AC1794*12,D1794)</f>
        <v>114416.000004</v>
      </c>
      <c r="F1794" s="3">
        <v>574</v>
      </c>
      <c r="G1794" s="3">
        <f t="shared" ref="G1794:G1857" si="422">IF(F1794="",AVERAGEIF($AA$2:$AA$2648,AA1794,$F$2:$F$2648),F1794)</f>
        <v>574</v>
      </c>
      <c r="H1794" s="3" t="str">
        <f t="shared" ref="H1794:H1857" si="423">IF(G1794&lt;450,"Poor", IF(G1794&lt;550,"Fair",IF(G1794&lt;650,"Good","Excellent")))</f>
        <v>Good</v>
      </c>
      <c r="I1794" s="5" t="s">
        <v>20</v>
      </c>
      <c r="J1794" s="2" t="str">
        <f t="shared" ref="J1794:J1857" si="424">TRIM(CLEAN(I1794))</f>
        <v>Employed</v>
      </c>
      <c r="K1794" s="2" t="str">
        <f t="shared" ref="K1794:K1857" si="425">PROPER(J1794)</f>
        <v>Employed</v>
      </c>
      <c r="L1794" s="2" t="str">
        <f t="shared" ref="L1794:L1857" si="426">IF(K1794="","Employed",K1794)</f>
        <v>Employed</v>
      </c>
      <c r="M1794" s="5" t="s">
        <v>29</v>
      </c>
      <c r="N1794" s="2" t="str">
        <f t="shared" ref="N1794:N1857" si="427">TRIM(CLEAN(M1794))</f>
        <v>Bachelor</v>
      </c>
      <c r="O1794" s="2" t="str">
        <f t="shared" ref="O1794:O1857" si="428">IF(N1794="","Bachelor",N1794)</f>
        <v>Bachelor</v>
      </c>
      <c r="P1794" s="4">
        <v>15914</v>
      </c>
      <c r="Q1794" s="4">
        <f t="shared" ref="Q1794:Q1857" si="429">IF(P1794="",(AVERAGEIFS($P$2:$P$2648,$Z$2:$Z$2648,Z1794,$AD$2:$AD$2648,AD1794)),P1794)</f>
        <v>15914</v>
      </c>
      <c r="R1794" s="18">
        <f t="shared" ref="R1794:R1857" si="430">Q1794/E1794</f>
        <v>0.13908893860512206</v>
      </c>
      <c r="S1794" s="18" t="str">
        <f t="shared" ref="S1794:S1857" si="431">IF(R1794 &lt;= 0.5, "Conservative Borrower", IF(R1794 &lt;= 1, "Moderate Borrower", "Aggressive Borrower"))</f>
        <v>Conservative Borrower</v>
      </c>
      <c r="U1794" s="3">
        <f t="shared" ref="U1794:U1857" si="432">IF(T1794="",AVERAGEIFS($T$2:$T$2648,$Z$2:$Z$2648,Z1794,$AD$2:$AD$2648,AD1794),T1794)</f>
        <v>51.067669172932334</v>
      </c>
      <c r="V1794" s="5" t="s">
        <v>26</v>
      </c>
      <c r="W1794" s="5" t="s">
        <v>23</v>
      </c>
      <c r="X1794" s="4">
        <v>514</v>
      </c>
      <c r="Y1794" s="18">
        <v>0.44289708100000003</v>
      </c>
      <c r="Z1794" s="5" t="s">
        <v>31</v>
      </c>
      <c r="AA1794" s="3">
        <v>25</v>
      </c>
      <c r="AB1794" s="4">
        <v>763</v>
      </c>
      <c r="AC1794" s="4">
        <v>9534.6666669999995</v>
      </c>
      <c r="AD1794" s="4" t="str">
        <f t="shared" ref="AD1794:AD1857" si="433">IF(AC1794&lt;=5000,"Low Income",IF(AC1794&lt;=12000,"Medium Income","High Income"))</f>
        <v>Medium Income</v>
      </c>
      <c r="AE1794" s="4">
        <v>10937</v>
      </c>
      <c r="AF1794" s="18">
        <v>0.26831677900000001</v>
      </c>
      <c r="AG1794" s="3">
        <v>0</v>
      </c>
      <c r="AH1794" s="3">
        <v>62</v>
      </c>
      <c r="AI1794" s="2" t="str">
        <f t="shared" ref="AI1794:AI1857" si="434">IF(AH1794&lt;40,"Low Risk", IF(AH1794&lt;55,"Medium Risk", IF(AH1794&lt;70,"High Risk","Very High Risk")))</f>
        <v>High Risk</v>
      </c>
    </row>
    <row r="1795" spans="1:35" x14ac:dyDescent="0.25">
      <c r="A1795" s="6">
        <v>44894</v>
      </c>
      <c r="B1795" s="3">
        <v>48</v>
      </c>
      <c r="C1795" s="3" t="str">
        <f t="shared" si="420"/>
        <v>Senior</v>
      </c>
      <c r="D1795" s="4">
        <v>17777</v>
      </c>
      <c r="E1795" s="4">
        <f t="shared" si="421"/>
        <v>17777</v>
      </c>
      <c r="F1795" s="3">
        <v>605</v>
      </c>
      <c r="G1795" s="3">
        <f t="shared" si="422"/>
        <v>605</v>
      </c>
      <c r="H1795" s="3" t="str">
        <f t="shared" si="423"/>
        <v>Good</v>
      </c>
      <c r="I1795" s="5" t="s">
        <v>33</v>
      </c>
      <c r="J1795" s="2" t="str">
        <f t="shared" si="424"/>
        <v>Self-Employed</v>
      </c>
      <c r="K1795" s="2" t="str">
        <f t="shared" si="425"/>
        <v>Self-Employed</v>
      </c>
      <c r="L1795" s="2" t="str">
        <f t="shared" si="426"/>
        <v>Self-Employed</v>
      </c>
      <c r="M1795" s="5" t="s">
        <v>29</v>
      </c>
      <c r="N1795" s="2" t="str">
        <f t="shared" si="427"/>
        <v>Bachelor</v>
      </c>
      <c r="O1795" s="2" t="str">
        <f t="shared" si="428"/>
        <v>Bachelor</v>
      </c>
      <c r="P1795" s="4">
        <v>39532</v>
      </c>
      <c r="Q1795" s="4">
        <f t="shared" si="429"/>
        <v>39532</v>
      </c>
      <c r="R1795" s="18">
        <f t="shared" si="430"/>
        <v>2.2237722900376893</v>
      </c>
      <c r="S1795" s="18" t="str">
        <f t="shared" si="431"/>
        <v>Aggressive Borrower</v>
      </c>
      <c r="T1795" s="3">
        <v>60</v>
      </c>
      <c r="U1795" s="3">
        <f t="shared" si="432"/>
        <v>60</v>
      </c>
      <c r="V1795" s="5" t="s">
        <v>26</v>
      </c>
      <c r="W1795" s="5" t="s">
        <v>23</v>
      </c>
      <c r="X1795" s="4">
        <v>437</v>
      </c>
      <c r="Y1795" s="18">
        <v>0.33009751799999998</v>
      </c>
      <c r="Z1795" s="5" t="s">
        <v>28</v>
      </c>
      <c r="AA1795" s="3">
        <v>27</v>
      </c>
      <c r="AB1795" s="4">
        <v>749</v>
      </c>
      <c r="AC1795" s="4">
        <v>1481.416667</v>
      </c>
      <c r="AD1795" s="4" t="str">
        <f t="shared" si="433"/>
        <v>Low Income</v>
      </c>
      <c r="AE1795" s="4">
        <v>15171</v>
      </c>
      <c r="AF1795" s="18">
        <v>0.23479193900000001</v>
      </c>
      <c r="AG1795" s="3">
        <v>0</v>
      </c>
      <c r="AH1795" s="3">
        <v>58</v>
      </c>
      <c r="AI1795" s="2" t="str">
        <f t="shared" si="434"/>
        <v>High Risk</v>
      </c>
    </row>
    <row r="1796" spans="1:35" x14ac:dyDescent="0.25">
      <c r="A1796" s="6">
        <v>44895</v>
      </c>
      <c r="B1796" s="3">
        <v>42</v>
      </c>
      <c r="C1796" s="3" t="str">
        <f t="shared" si="420"/>
        <v>Senior</v>
      </c>
      <c r="D1796" s="4">
        <v>22075</v>
      </c>
      <c r="E1796" s="4">
        <f t="shared" si="421"/>
        <v>22075</v>
      </c>
      <c r="F1796" s="3">
        <v>600</v>
      </c>
      <c r="G1796" s="3">
        <f t="shared" si="422"/>
        <v>600</v>
      </c>
      <c r="H1796" s="3" t="str">
        <f t="shared" si="423"/>
        <v>Good</v>
      </c>
      <c r="I1796" s="5" t="s">
        <v>52</v>
      </c>
      <c r="J1796" s="2" t="str">
        <f t="shared" si="424"/>
        <v>EMPLOYED</v>
      </c>
      <c r="K1796" s="2" t="str">
        <f t="shared" si="425"/>
        <v>Employed</v>
      </c>
      <c r="L1796" s="2" t="str">
        <f t="shared" si="426"/>
        <v>Employed</v>
      </c>
      <c r="M1796" s="5" t="s">
        <v>29</v>
      </c>
      <c r="N1796" s="2" t="str">
        <f t="shared" si="427"/>
        <v>Bachelor</v>
      </c>
      <c r="O1796" s="2" t="str">
        <f t="shared" si="428"/>
        <v>Bachelor</v>
      </c>
      <c r="P1796" s="4">
        <v>28790</v>
      </c>
      <c r="Q1796" s="4">
        <f t="shared" si="429"/>
        <v>28790</v>
      </c>
      <c r="R1796" s="18">
        <f t="shared" si="430"/>
        <v>1.3041902604756512</v>
      </c>
      <c r="S1796" s="18" t="str">
        <f t="shared" si="431"/>
        <v>Aggressive Borrower</v>
      </c>
      <c r="T1796" s="3">
        <v>36</v>
      </c>
      <c r="U1796" s="3">
        <f t="shared" si="432"/>
        <v>36</v>
      </c>
      <c r="V1796" s="5" t="s">
        <v>22</v>
      </c>
      <c r="W1796" s="5" t="s">
        <v>23</v>
      </c>
      <c r="X1796" s="4">
        <v>336</v>
      </c>
      <c r="Y1796" s="18">
        <v>0.12543652899999999</v>
      </c>
      <c r="Z1796" s="5" t="s">
        <v>24</v>
      </c>
      <c r="AA1796" s="3">
        <v>25</v>
      </c>
      <c r="AB1796" s="4">
        <v>1112</v>
      </c>
      <c r="AC1796" s="4">
        <v>1839.583333</v>
      </c>
      <c r="AD1796" s="4" t="str">
        <f t="shared" si="433"/>
        <v>Low Income</v>
      </c>
      <c r="AE1796" s="4">
        <v>158796</v>
      </c>
      <c r="AF1796" s="18">
        <v>0.18438560600000001</v>
      </c>
      <c r="AG1796" s="3">
        <v>0</v>
      </c>
      <c r="AH1796" s="3">
        <v>50</v>
      </c>
      <c r="AI1796" s="2" t="str">
        <f t="shared" si="434"/>
        <v>Medium Risk</v>
      </c>
    </row>
    <row r="1797" spans="1:35" x14ac:dyDescent="0.25">
      <c r="A1797" s="6">
        <v>44896</v>
      </c>
      <c r="B1797" s="3">
        <v>30</v>
      </c>
      <c r="C1797" s="3" t="str">
        <f t="shared" si="420"/>
        <v>Mid</v>
      </c>
      <c r="D1797" s="4">
        <v>53977</v>
      </c>
      <c r="E1797" s="4">
        <f t="shared" si="421"/>
        <v>53977</v>
      </c>
      <c r="F1797" s="3">
        <v>545</v>
      </c>
      <c r="G1797" s="3">
        <f t="shared" si="422"/>
        <v>545</v>
      </c>
      <c r="H1797" s="3" t="str">
        <f t="shared" si="423"/>
        <v>Fair</v>
      </c>
      <c r="I1797" s="5" t="s">
        <v>20</v>
      </c>
      <c r="J1797" s="2" t="str">
        <f t="shared" si="424"/>
        <v>Employed</v>
      </c>
      <c r="K1797" s="2" t="str">
        <f t="shared" si="425"/>
        <v>Employed</v>
      </c>
      <c r="L1797" s="2" t="str">
        <f t="shared" si="426"/>
        <v>Employed</v>
      </c>
      <c r="M1797" s="5" t="s">
        <v>25</v>
      </c>
      <c r="N1797" s="2" t="str">
        <f t="shared" si="427"/>
        <v>Associate</v>
      </c>
      <c r="O1797" s="2" t="str">
        <f t="shared" si="428"/>
        <v>Associate</v>
      </c>
      <c r="P1797" s="4">
        <v>54566</v>
      </c>
      <c r="Q1797" s="4">
        <f t="shared" si="429"/>
        <v>54566</v>
      </c>
      <c r="R1797" s="18">
        <f t="shared" si="430"/>
        <v>1.0109120551345943</v>
      </c>
      <c r="S1797" s="18" t="str">
        <f t="shared" si="431"/>
        <v>Aggressive Borrower</v>
      </c>
      <c r="T1797" s="3">
        <v>60</v>
      </c>
      <c r="U1797" s="3">
        <f t="shared" si="432"/>
        <v>60</v>
      </c>
      <c r="V1797" s="5" t="s">
        <v>35</v>
      </c>
      <c r="W1797" s="5" t="s">
        <v>27</v>
      </c>
      <c r="X1797" s="4">
        <v>302</v>
      </c>
      <c r="Y1797" s="18">
        <v>0.44252477899999998</v>
      </c>
      <c r="Z1797" s="5" t="s">
        <v>38</v>
      </c>
      <c r="AA1797" s="3">
        <v>19</v>
      </c>
      <c r="AB1797" s="4">
        <v>1614</v>
      </c>
      <c r="AC1797" s="4">
        <v>4498.0833329999996</v>
      </c>
      <c r="AD1797" s="4" t="str">
        <f t="shared" si="433"/>
        <v>Low Income</v>
      </c>
      <c r="AE1797" s="4">
        <v>9565</v>
      </c>
      <c r="AF1797" s="18">
        <v>0.28957712299999999</v>
      </c>
      <c r="AG1797" s="3">
        <v>0</v>
      </c>
      <c r="AH1797" s="3">
        <v>68</v>
      </c>
      <c r="AI1797" s="2" t="str">
        <f t="shared" si="434"/>
        <v>High Risk</v>
      </c>
    </row>
    <row r="1798" spans="1:35" x14ac:dyDescent="0.25">
      <c r="A1798" s="6">
        <v>44897</v>
      </c>
      <c r="B1798" s="3">
        <v>36</v>
      </c>
      <c r="C1798" s="3" t="str">
        <f t="shared" si="420"/>
        <v>Mid</v>
      </c>
      <c r="D1798" s="4">
        <v>86859</v>
      </c>
      <c r="E1798" s="4">
        <f t="shared" si="421"/>
        <v>86859</v>
      </c>
      <c r="F1798" s="3">
        <v>615</v>
      </c>
      <c r="G1798" s="3">
        <f t="shared" si="422"/>
        <v>615</v>
      </c>
      <c r="H1798" s="3" t="str">
        <f t="shared" si="423"/>
        <v>Good</v>
      </c>
      <c r="I1798" s="5" t="s">
        <v>20</v>
      </c>
      <c r="J1798" s="2" t="str">
        <f t="shared" si="424"/>
        <v>Employed</v>
      </c>
      <c r="K1798" s="2" t="str">
        <f t="shared" si="425"/>
        <v>Employed</v>
      </c>
      <c r="L1798" s="2" t="str">
        <f t="shared" si="426"/>
        <v>Employed</v>
      </c>
      <c r="M1798" s="5" t="s">
        <v>21</v>
      </c>
      <c r="N1798" s="2" t="str">
        <f t="shared" si="427"/>
        <v>Master</v>
      </c>
      <c r="O1798" s="2" t="str">
        <f t="shared" si="428"/>
        <v>Master</v>
      </c>
      <c r="Q1798" s="4">
        <f t="shared" si="429"/>
        <v>24647.715909090908</v>
      </c>
      <c r="R1798" s="18">
        <f t="shared" si="430"/>
        <v>0.28376697761994624</v>
      </c>
      <c r="S1798" s="18" t="str">
        <f t="shared" si="431"/>
        <v>Conservative Borrower</v>
      </c>
      <c r="T1798" s="3">
        <v>24</v>
      </c>
      <c r="U1798" s="3">
        <f t="shared" si="432"/>
        <v>24</v>
      </c>
      <c r="V1798" s="5" t="s">
        <v>22</v>
      </c>
      <c r="W1798" s="5" t="s">
        <v>30</v>
      </c>
      <c r="X1798" s="4">
        <v>426</v>
      </c>
      <c r="Y1798" s="18">
        <v>0.376505376</v>
      </c>
      <c r="Z1798" s="5" t="s">
        <v>34</v>
      </c>
      <c r="AA1798" s="3">
        <v>25</v>
      </c>
      <c r="AB1798" s="4">
        <v>3841</v>
      </c>
      <c r="AC1798" s="4">
        <v>7238.25</v>
      </c>
      <c r="AD1798" s="4" t="str">
        <f t="shared" si="433"/>
        <v>Medium Income</v>
      </c>
      <c r="AE1798" s="4">
        <v>36743</v>
      </c>
      <c r="AF1798" s="18">
        <v>0.158361312</v>
      </c>
      <c r="AG1798" s="3">
        <v>1</v>
      </c>
      <c r="AH1798" s="3">
        <v>40.799999999999997</v>
      </c>
      <c r="AI1798" s="2" t="str">
        <f t="shared" si="434"/>
        <v>Medium Risk</v>
      </c>
    </row>
    <row r="1799" spans="1:35" x14ac:dyDescent="0.25">
      <c r="A1799" s="6">
        <v>44898</v>
      </c>
      <c r="B1799" s="3">
        <v>30</v>
      </c>
      <c r="C1799" s="3" t="str">
        <f t="shared" si="420"/>
        <v>Mid</v>
      </c>
      <c r="D1799" s="4">
        <v>75237</v>
      </c>
      <c r="E1799" s="4">
        <f t="shared" si="421"/>
        <v>75237</v>
      </c>
      <c r="F1799" s="3">
        <v>498</v>
      </c>
      <c r="G1799" s="3">
        <f t="shared" si="422"/>
        <v>498</v>
      </c>
      <c r="H1799" s="3" t="str">
        <f t="shared" si="423"/>
        <v>Fair</v>
      </c>
      <c r="I1799" s="5" t="s">
        <v>20</v>
      </c>
      <c r="J1799" s="2" t="str">
        <f t="shared" si="424"/>
        <v>Employed</v>
      </c>
      <c r="K1799" s="2" t="str">
        <f t="shared" si="425"/>
        <v>Employed</v>
      </c>
      <c r="L1799" s="2" t="str">
        <f t="shared" si="426"/>
        <v>Employed</v>
      </c>
      <c r="M1799" s="5" t="s">
        <v>25</v>
      </c>
      <c r="N1799" s="2" t="str">
        <f t="shared" si="427"/>
        <v>Associate</v>
      </c>
      <c r="O1799" s="2" t="str">
        <f t="shared" si="428"/>
        <v>Associate</v>
      </c>
      <c r="P1799" s="4">
        <v>41431</v>
      </c>
      <c r="Q1799" s="4">
        <f t="shared" si="429"/>
        <v>41431</v>
      </c>
      <c r="R1799" s="18">
        <f t="shared" si="430"/>
        <v>0.55067320600236591</v>
      </c>
      <c r="S1799" s="18" t="str">
        <f t="shared" si="431"/>
        <v>Moderate Borrower</v>
      </c>
      <c r="T1799" s="3">
        <v>72</v>
      </c>
      <c r="U1799" s="3">
        <f t="shared" si="432"/>
        <v>72</v>
      </c>
      <c r="V1799" s="5" t="s">
        <v>22</v>
      </c>
      <c r="W1799" s="5" t="s">
        <v>27</v>
      </c>
      <c r="X1799" s="4">
        <v>285</v>
      </c>
      <c r="Y1799" s="18">
        <v>0.26074774099999998</v>
      </c>
      <c r="Z1799" s="5" t="s">
        <v>24</v>
      </c>
      <c r="AA1799" s="3">
        <v>27</v>
      </c>
      <c r="AB1799" s="4">
        <v>22732</v>
      </c>
      <c r="AC1799" s="4">
        <v>6269.75</v>
      </c>
      <c r="AD1799" s="4" t="str">
        <f t="shared" si="433"/>
        <v>Medium Income</v>
      </c>
      <c r="AE1799" s="4">
        <v>87432</v>
      </c>
      <c r="AF1799" s="18">
        <v>0.30091440400000002</v>
      </c>
      <c r="AG1799" s="3">
        <v>0</v>
      </c>
      <c r="AH1799" s="3">
        <v>55</v>
      </c>
      <c r="AI1799" s="2" t="str">
        <f t="shared" si="434"/>
        <v>High Risk</v>
      </c>
    </row>
    <row r="1800" spans="1:35" x14ac:dyDescent="0.25">
      <c r="A1800" s="6">
        <v>44899</v>
      </c>
      <c r="B1800" s="3">
        <v>52</v>
      </c>
      <c r="C1800" s="3" t="str">
        <f t="shared" si="420"/>
        <v>Senior</v>
      </c>
      <c r="D1800" s="4">
        <v>216767</v>
      </c>
      <c r="E1800" s="4">
        <f t="shared" si="421"/>
        <v>216767</v>
      </c>
      <c r="F1800" s="3">
        <v>557</v>
      </c>
      <c r="G1800" s="3">
        <f t="shared" si="422"/>
        <v>557</v>
      </c>
      <c r="H1800" s="3" t="str">
        <f t="shared" si="423"/>
        <v>Good</v>
      </c>
      <c r="I1800" s="5" t="s">
        <v>33</v>
      </c>
      <c r="J1800" s="2" t="str">
        <f t="shared" si="424"/>
        <v>Self-Employed</v>
      </c>
      <c r="K1800" s="2" t="str">
        <f t="shared" si="425"/>
        <v>Self-Employed</v>
      </c>
      <c r="L1800" s="2" t="str">
        <f t="shared" si="426"/>
        <v>Self-Employed</v>
      </c>
      <c r="M1800" s="5" t="s">
        <v>25</v>
      </c>
      <c r="N1800" s="2" t="str">
        <f t="shared" si="427"/>
        <v>Associate</v>
      </c>
      <c r="O1800" s="2" t="str">
        <f t="shared" si="428"/>
        <v>Associate</v>
      </c>
      <c r="P1800" s="4">
        <v>10603</v>
      </c>
      <c r="Q1800" s="4">
        <f t="shared" si="429"/>
        <v>10603</v>
      </c>
      <c r="R1800" s="18">
        <f t="shared" si="430"/>
        <v>4.8914272006347827E-2</v>
      </c>
      <c r="S1800" s="18" t="str">
        <f t="shared" si="431"/>
        <v>Conservative Borrower</v>
      </c>
      <c r="T1800" s="3">
        <v>72</v>
      </c>
      <c r="U1800" s="3">
        <f t="shared" si="432"/>
        <v>72</v>
      </c>
      <c r="V1800" s="5" t="s">
        <v>22</v>
      </c>
      <c r="W1800" s="5" t="s">
        <v>27</v>
      </c>
      <c r="X1800" s="4">
        <v>557</v>
      </c>
      <c r="Y1800" s="18">
        <v>0.12530813599999999</v>
      </c>
      <c r="Z1800" s="5" t="s">
        <v>24</v>
      </c>
      <c r="AA1800" s="3">
        <v>29</v>
      </c>
      <c r="AB1800" s="4">
        <v>5023</v>
      </c>
      <c r="AC1800" s="4">
        <v>18063.916669999999</v>
      </c>
      <c r="AD1800" s="4" t="str">
        <f t="shared" si="433"/>
        <v>High Income</v>
      </c>
      <c r="AE1800" s="4">
        <v>101060</v>
      </c>
      <c r="AF1800" s="18">
        <v>0.25493426699999999</v>
      </c>
      <c r="AG1800" s="3">
        <v>1</v>
      </c>
      <c r="AH1800" s="3">
        <v>48</v>
      </c>
      <c r="AI1800" s="2" t="str">
        <f t="shared" si="434"/>
        <v>Medium Risk</v>
      </c>
    </row>
    <row r="1801" spans="1:35" x14ac:dyDescent="0.25">
      <c r="A1801" s="6">
        <v>44900</v>
      </c>
      <c r="B1801" s="3">
        <v>40</v>
      </c>
      <c r="C1801" s="3" t="str">
        <f t="shared" si="420"/>
        <v>Senior</v>
      </c>
      <c r="D1801" s="4">
        <v>29480</v>
      </c>
      <c r="E1801" s="4">
        <f t="shared" si="421"/>
        <v>29480</v>
      </c>
      <c r="F1801" s="3">
        <v>624</v>
      </c>
      <c r="G1801" s="3">
        <f t="shared" si="422"/>
        <v>624</v>
      </c>
      <c r="H1801" s="3" t="str">
        <f t="shared" si="423"/>
        <v>Good</v>
      </c>
      <c r="I1801" s="5" t="s">
        <v>20</v>
      </c>
      <c r="J1801" s="2" t="str">
        <f t="shared" si="424"/>
        <v>Employed</v>
      </c>
      <c r="K1801" s="2" t="str">
        <f t="shared" si="425"/>
        <v>Employed</v>
      </c>
      <c r="L1801" s="2" t="str">
        <f t="shared" si="426"/>
        <v>Employed</v>
      </c>
      <c r="M1801" s="5" t="s">
        <v>29</v>
      </c>
      <c r="N1801" s="2" t="str">
        <f t="shared" si="427"/>
        <v>Bachelor</v>
      </c>
      <c r="O1801" s="2" t="str">
        <f t="shared" si="428"/>
        <v>Bachelor</v>
      </c>
      <c r="P1801" s="4">
        <v>16867</v>
      </c>
      <c r="Q1801" s="4">
        <f t="shared" si="429"/>
        <v>16867</v>
      </c>
      <c r="R1801" s="18">
        <f t="shared" si="430"/>
        <v>0.57215061058344641</v>
      </c>
      <c r="S1801" s="18" t="str">
        <f t="shared" si="431"/>
        <v>Moderate Borrower</v>
      </c>
      <c r="T1801" s="3">
        <v>60</v>
      </c>
      <c r="U1801" s="3">
        <f t="shared" si="432"/>
        <v>60</v>
      </c>
      <c r="V1801" s="5" t="s">
        <v>26</v>
      </c>
      <c r="W1801" s="5" t="s">
        <v>23</v>
      </c>
      <c r="X1801" s="4">
        <v>361</v>
      </c>
      <c r="Y1801" s="18">
        <v>0.13868096199999999</v>
      </c>
      <c r="Z1801" s="5" t="s">
        <v>34</v>
      </c>
      <c r="AA1801" s="3">
        <v>26</v>
      </c>
      <c r="AB1801" s="4">
        <v>6946</v>
      </c>
      <c r="AC1801" s="4">
        <v>2456.666667</v>
      </c>
      <c r="AD1801" s="4" t="str">
        <f t="shared" si="433"/>
        <v>Low Income</v>
      </c>
      <c r="AE1801" s="4">
        <v>288912</v>
      </c>
      <c r="AF1801" s="18">
        <v>0.18797677700000001</v>
      </c>
      <c r="AG1801" s="3">
        <v>1</v>
      </c>
      <c r="AH1801" s="3">
        <v>35.200000000000003</v>
      </c>
      <c r="AI1801" s="2" t="str">
        <f t="shared" si="434"/>
        <v>Low Risk</v>
      </c>
    </row>
    <row r="1802" spans="1:35" x14ac:dyDescent="0.25">
      <c r="A1802" s="6">
        <v>44901</v>
      </c>
      <c r="B1802" s="3">
        <v>62</v>
      </c>
      <c r="C1802" s="3" t="str">
        <f t="shared" si="420"/>
        <v>Old</v>
      </c>
      <c r="D1802" s="4">
        <v>79843</v>
      </c>
      <c r="E1802" s="4">
        <f t="shared" si="421"/>
        <v>79843</v>
      </c>
      <c r="F1802" s="3">
        <v>555</v>
      </c>
      <c r="G1802" s="3">
        <f t="shared" si="422"/>
        <v>555</v>
      </c>
      <c r="H1802" s="3" t="str">
        <f t="shared" si="423"/>
        <v>Good</v>
      </c>
      <c r="I1802" s="5" t="s">
        <v>45</v>
      </c>
      <c r="J1802" s="2" t="str">
        <f t="shared" si="424"/>
        <v>Unemployed</v>
      </c>
      <c r="K1802" s="2" t="str">
        <f t="shared" si="425"/>
        <v>Unemployed</v>
      </c>
      <c r="L1802" s="2" t="str">
        <f t="shared" si="426"/>
        <v>Unemployed</v>
      </c>
      <c r="N1802" s="2" t="str">
        <f t="shared" si="427"/>
        <v/>
      </c>
      <c r="O1802" s="2" t="str">
        <f t="shared" si="428"/>
        <v>Bachelor</v>
      </c>
      <c r="P1802" s="4">
        <v>19215</v>
      </c>
      <c r="Q1802" s="4">
        <f t="shared" si="429"/>
        <v>19215</v>
      </c>
      <c r="R1802" s="18">
        <f t="shared" si="430"/>
        <v>0.240659794847388</v>
      </c>
      <c r="S1802" s="18" t="str">
        <f t="shared" si="431"/>
        <v>Conservative Borrower</v>
      </c>
      <c r="T1802" s="3">
        <v>36</v>
      </c>
      <c r="U1802" s="3">
        <f t="shared" si="432"/>
        <v>36</v>
      </c>
      <c r="V1802" s="5" t="s">
        <v>26</v>
      </c>
      <c r="W1802" s="5" t="s">
        <v>27</v>
      </c>
      <c r="X1802" s="4">
        <v>690</v>
      </c>
      <c r="Y1802" s="18">
        <v>0.266816198</v>
      </c>
      <c r="Z1802" s="5" t="s">
        <v>38</v>
      </c>
      <c r="AA1802" s="3">
        <v>22</v>
      </c>
      <c r="AB1802" s="4">
        <v>2515</v>
      </c>
      <c r="AC1802" s="4">
        <v>6653.5833329999996</v>
      </c>
      <c r="AD1802" s="4" t="str">
        <f t="shared" si="433"/>
        <v>Medium Income</v>
      </c>
      <c r="AE1802" s="4">
        <v>77447</v>
      </c>
      <c r="AF1802" s="18">
        <v>0.20274720500000001</v>
      </c>
      <c r="AG1802" s="3">
        <v>1</v>
      </c>
      <c r="AH1802" s="3">
        <v>41.6</v>
      </c>
      <c r="AI1802" s="2" t="str">
        <f t="shared" si="434"/>
        <v>Medium Risk</v>
      </c>
    </row>
    <row r="1803" spans="1:35" x14ac:dyDescent="0.25">
      <c r="A1803" s="6">
        <v>44902</v>
      </c>
      <c r="B1803" s="3">
        <v>39</v>
      </c>
      <c r="C1803" s="3" t="str">
        <f t="shared" si="420"/>
        <v>Mid</v>
      </c>
      <c r="D1803" s="4">
        <v>43119</v>
      </c>
      <c r="E1803" s="4">
        <f t="shared" si="421"/>
        <v>43119</v>
      </c>
      <c r="F1803" s="3">
        <v>618</v>
      </c>
      <c r="G1803" s="3">
        <f t="shared" si="422"/>
        <v>618</v>
      </c>
      <c r="H1803" s="3" t="str">
        <f t="shared" si="423"/>
        <v>Good</v>
      </c>
      <c r="I1803" s="5" t="s">
        <v>20</v>
      </c>
      <c r="J1803" s="2" t="str">
        <f t="shared" si="424"/>
        <v>Employed</v>
      </c>
      <c r="K1803" s="2" t="str">
        <f t="shared" si="425"/>
        <v>Employed</v>
      </c>
      <c r="L1803" s="2" t="str">
        <f t="shared" si="426"/>
        <v>Employed</v>
      </c>
      <c r="M1803" s="5" t="s">
        <v>29</v>
      </c>
      <c r="N1803" s="2" t="str">
        <f t="shared" si="427"/>
        <v>Bachelor</v>
      </c>
      <c r="O1803" s="2" t="str">
        <f t="shared" si="428"/>
        <v>Bachelor</v>
      </c>
      <c r="P1803" s="4">
        <v>22637</v>
      </c>
      <c r="Q1803" s="4">
        <f t="shared" si="429"/>
        <v>22637</v>
      </c>
      <c r="R1803" s="18">
        <f t="shared" si="430"/>
        <v>0.52498898397458194</v>
      </c>
      <c r="S1803" s="18" t="str">
        <f t="shared" si="431"/>
        <v>Moderate Borrower</v>
      </c>
      <c r="T1803" s="3">
        <v>36</v>
      </c>
      <c r="U1803" s="3">
        <f t="shared" si="432"/>
        <v>36</v>
      </c>
      <c r="V1803" s="5" t="s">
        <v>22</v>
      </c>
      <c r="W1803" s="5" t="s">
        <v>27</v>
      </c>
      <c r="X1803" s="4">
        <v>374</v>
      </c>
      <c r="Y1803" s="18">
        <v>0.28418674100000002</v>
      </c>
      <c r="Z1803" s="5" t="s">
        <v>24</v>
      </c>
      <c r="AA1803" s="3">
        <v>30</v>
      </c>
      <c r="AB1803" s="4">
        <v>657</v>
      </c>
      <c r="AC1803" s="4">
        <v>3593.25</v>
      </c>
      <c r="AD1803" s="4" t="str">
        <f t="shared" si="433"/>
        <v>Low Income</v>
      </c>
      <c r="AE1803" s="4">
        <v>4094</v>
      </c>
      <c r="AF1803" s="18">
        <v>0.204579487</v>
      </c>
      <c r="AG1803" s="3">
        <v>0</v>
      </c>
      <c r="AH1803" s="3">
        <v>50</v>
      </c>
      <c r="AI1803" s="2" t="str">
        <f t="shared" si="434"/>
        <v>Medium Risk</v>
      </c>
    </row>
    <row r="1804" spans="1:35" x14ac:dyDescent="0.25">
      <c r="A1804" s="6">
        <v>44903</v>
      </c>
      <c r="B1804" s="3">
        <v>31</v>
      </c>
      <c r="C1804" s="3" t="str">
        <f t="shared" si="420"/>
        <v>Mid</v>
      </c>
      <c r="D1804" s="4">
        <v>68448</v>
      </c>
      <c r="E1804" s="4">
        <f t="shared" si="421"/>
        <v>68448</v>
      </c>
      <c r="F1804" s="3">
        <v>581</v>
      </c>
      <c r="G1804" s="3">
        <f t="shared" si="422"/>
        <v>581</v>
      </c>
      <c r="H1804" s="3" t="str">
        <f t="shared" si="423"/>
        <v>Good</v>
      </c>
      <c r="I1804" s="5" t="s">
        <v>72</v>
      </c>
      <c r="J1804" s="2" t="str">
        <f t="shared" si="424"/>
        <v>SELF-EMPLOYED</v>
      </c>
      <c r="K1804" s="2" t="str">
        <f t="shared" si="425"/>
        <v>Self-Employed</v>
      </c>
      <c r="L1804" s="2" t="str">
        <f t="shared" si="426"/>
        <v>Self-Employed</v>
      </c>
      <c r="M1804" s="5" t="s">
        <v>29</v>
      </c>
      <c r="N1804" s="2" t="str">
        <f t="shared" si="427"/>
        <v>Bachelor</v>
      </c>
      <c r="O1804" s="2" t="str">
        <f t="shared" si="428"/>
        <v>Bachelor</v>
      </c>
      <c r="P1804" s="4">
        <v>51407</v>
      </c>
      <c r="Q1804" s="4">
        <f t="shared" si="429"/>
        <v>51407</v>
      </c>
      <c r="R1804" s="18">
        <f t="shared" si="430"/>
        <v>0.75103728377746615</v>
      </c>
      <c r="S1804" s="18" t="str">
        <f t="shared" si="431"/>
        <v>Moderate Borrower</v>
      </c>
      <c r="T1804" s="3">
        <v>36</v>
      </c>
      <c r="U1804" s="3">
        <f t="shared" si="432"/>
        <v>36</v>
      </c>
      <c r="V1804" s="5" t="s">
        <v>22</v>
      </c>
      <c r="W1804" s="5" t="s">
        <v>27</v>
      </c>
      <c r="X1804" s="4">
        <v>362</v>
      </c>
      <c r="Y1804" s="18">
        <v>0.41225406999999997</v>
      </c>
      <c r="Z1804" s="5" t="s">
        <v>24</v>
      </c>
      <c r="AA1804" s="3">
        <v>22</v>
      </c>
      <c r="AB1804" s="4">
        <v>484</v>
      </c>
      <c r="AC1804" s="4">
        <v>5704</v>
      </c>
      <c r="AD1804" s="4" t="str">
        <f t="shared" si="433"/>
        <v>Medium Income</v>
      </c>
      <c r="AE1804" s="4">
        <v>54161</v>
      </c>
      <c r="AF1804" s="18">
        <v>0.24854764900000001</v>
      </c>
      <c r="AG1804" s="3">
        <v>0</v>
      </c>
      <c r="AH1804" s="3">
        <v>57</v>
      </c>
      <c r="AI1804" s="2" t="str">
        <f t="shared" si="434"/>
        <v>High Risk</v>
      </c>
    </row>
    <row r="1805" spans="1:35" x14ac:dyDescent="0.25">
      <c r="A1805" s="6">
        <v>44904</v>
      </c>
      <c r="B1805" s="3">
        <v>21</v>
      </c>
      <c r="C1805" s="3" t="str">
        <f t="shared" si="420"/>
        <v>Young</v>
      </c>
      <c r="E1805" s="4">
        <f t="shared" si="421"/>
        <v>56505.999995999999</v>
      </c>
      <c r="F1805" s="3">
        <v>594</v>
      </c>
      <c r="G1805" s="3">
        <f t="shared" si="422"/>
        <v>594</v>
      </c>
      <c r="H1805" s="3" t="str">
        <f t="shared" si="423"/>
        <v>Good</v>
      </c>
      <c r="I1805" s="5" t="s">
        <v>33</v>
      </c>
      <c r="J1805" s="2" t="str">
        <f t="shared" si="424"/>
        <v>Self-Employed</v>
      </c>
      <c r="K1805" s="2" t="str">
        <f t="shared" si="425"/>
        <v>Self-Employed</v>
      </c>
      <c r="L1805" s="2" t="str">
        <f t="shared" si="426"/>
        <v>Self-Employed</v>
      </c>
      <c r="M1805" s="5" t="s">
        <v>25</v>
      </c>
      <c r="N1805" s="2" t="str">
        <f t="shared" si="427"/>
        <v>Associate</v>
      </c>
      <c r="O1805" s="2" t="str">
        <f t="shared" si="428"/>
        <v>Associate</v>
      </c>
      <c r="P1805" s="4">
        <v>21544</v>
      </c>
      <c r="Q1805" s="4">
        <f t="shared" si="429"/>
        <v>21544</v>
      </c>
      <c r="R1805" s="18">
        <f t="shared" si="430"/>
        <v>0.38126924577080445</v>
      </c>
      <c r="S1805" s="18" t="str">
        <f t="shared" si="431"/>
        <v>Conservative Borrower</v>
      </c>
      <c r="U1805" s="3">
        <f t="shared" si="432"/>
        <v>54.618025751072963</v>
      </c>
      <c r="V1805" s="5" t="s">
        <v>22</v>
      </c>
      <c r="W1805" s="5" t="s">
        <v>30</v>
      </c>
      <c r="X1805" s="4">
        <v>389</v>
      </c>
      <c r="Y1805" s="18">
        <v>0.54897125000000002</v>
      </c>
      <c r="Z1805" s="5" t="s">
        <v>24</v>
      </c>
      <c r="AA1805" s="3">
        <v>24</v>
      </c>
      <c r="AB1805" s="4">
        <v>4019</v>
      </c>
      <c r="AC1805" s="4">
        <v>4708.8333329999996</v>
      </c>
      <c r="AD1805" s="4" t="str">
        <f t="shared" si="433"/>
        <v>Low Income</v>
      </c>
      <c r="AE1805" s="4">
        <v>8212</v>
      </c>
      <c r="AF1805" s="18">
        <v>0.24882283199999999</v>
      </c>
      <c r="AG1805" s="3">
        <v>0</v>
      </c>
      <c r="AH1805" s="3">
        <v>61</v>
      </c>
      <c r="AI1805" s="2" t="str">
        <f t="shared" si="434"/>
        <v>High Risk</v>
      </c>
    </row>
    <row r="1806" spans="1:35" x14ac:dyDescent="0.25">
      <c r="A1806" s="6">
        <v>44905</v>
      </c>
      <c r="B1806" s="3">
        <v>18</v>
      </c>
      <c r="C1806" s="3" t="str">
        <f t="shared" si="420"/>
        <v>Young</v>
      </c>
      <c r="D1806" s="4">
        <v>27225</v>
      </c>
      <c r="E1806" s="4">
        <f t="shared" si="421"/>
        <v>27225</v>
      </c>
      <c r="F1806" s="3">
        <v>433</v>
      </c>
      <c r="G1806" s="3">
        <f t="shared" si="422"/>
        <v>433</v>
      </c>
      <c r="H1806" s="3" t="str">
        <f t="shared" si="423"/>
        <v>Poor</v>
      </c>
      <c r="I1806" s="5" t="s">
        <v>20</v>
      </c>
      <c r="J1806" s="2" t="str">
        <f t="shared" si="424"/>
        <v>Employed</v>
      </c>
      <c r="K1806" s="2" t="str">
        <f t="shared" si="425"/>
        <v>Employed</v>
      </c>
      <c r="L1806" s="2" t="str">
        <f t="shared" si="426"/>
        <v>Employed</v>
      </c>
      <c r="M1806" s="5" t="s">
        <v>32</v>
      </c>
      <c r="N1806" s="2" t="str">
        <f t="shared" si="427"/>
        <v>High School</v>
      </c>
      <c r="O1806" s="2" t="str">
        <f t="shared" si="428"/>
        <v>High School</v>
      </c>
      <c r="P1806" s="4">
        <v>22851</v>
      </c>
      <c r="Q1806" s="4">
        <f t="shared" si="429"/>
        <v>22851</v>
      </c>
      <c r="R1806" s="18">
        <f t="shared" si="430"/>
        <v>0.83933884297520667</v>
      </c>
      <c r="S1806" s="18" t="str">
        <f t="shared" si="431"/>
        <v>Moderate Borrower</v>
      </c>
      <c r="T1806" s="3">
        <v>24</v>
      </c>
      <c r="U1806" s="3">
        <f t="shared" si="432"/>
        <v>24</v>
      </c>
      <c r="V1806" s="5" t="s">
        <v>22</v>
      </c>
      <c r="W1806" s="5" t="s">
        <v>30</v>
      </c>
      <c r="X1806" s="4">
        <v>421</v>
      </c>
      <c r="Y1806" s="18">
        <v>0.45653332899999999</v>
      </c>
      <c r="Z1806" s="5" t="s">
        <v>28</v>
      </c>
      <c r="AA1806" s="3">
        <v>21</v>
      </c>
      <c r="AB1806" s="4">
        <v>1523</v>
      </c>
      <c r="AC1806" s="4">
        <v>2268.75</v>
      </c>
      <c r="AD1806" s="4" t="str">
        <f t="shared" si="433"/>
        <v>Low Income</v>
      </c>
      <c r="AE1806" s="4">
        <v>49068</v>
      </c>
      <c r="AF1806" s="18">
        <v>0.32543154000000002</v>
      </c>
      <c r="AG1806" s="3">
        <v>0</v>
      </c>
      <c r="AH1806" s="3">
        <v>57</v>
      </c>
      <c r="AI1806" s="2" t="str">
        <f t="shared" si="434"/>
        <v>High Risk</v>
      </c>
    </row>
    <row r="1807" spans="1:35" x14ac:dyDescent="0.25">
      <c r="A1807" s="6">
        <v>44906</v>
      </c>
      <c r="B1807" s="3">
        <v>20</v>
      </c>
      <c r="C1807" s="3" t="str">
        <f t="shared" si="420"/>
        <v>Young</v>
      </c>
      <c r="D1807" s="4">
        <v>48703</v>
      </c>
      <c r="E1807" s="4">
        <f t="shared" si="421"/>
        <v>48703</v>
      </c>
      <c r="F1807" s="3">
        <v>482</v>
      </c>
      <c r="G1807" s="3">
        <f t="shared" si="422"/>
        <v>482</v>
      </c>
      <c r="H1807" s="3" t="str">
        <f t="shared" si="423"/>
        <v>Fair</v>
      </c>
      <c r="I1807" s="5" t="s">
        <v>33</v>
      </c>
      <c r="J1807" s="2" t="str">
        <f t="shared" si="424"/>
        <v>Self-Employed</v>
      </c>
      <c r="K1807" s="2" t="str">
        <f t="shared" si="425"/>
        <v>Self-Employed</v>
      </c>
      <c r="L1807" s="2" t="str">
        <f t="shared" si="426"/>
        <v>Self-Employed</v>
      </c>
      <c r="M1807" s="5" t="s">
        <v>32</v>
      </c>
      <c r="N1807" s="2" t="str">
        <f t="shared" si="427"/>
        <v>High School</v>
      </c>
      <c r="O1807" s="2" t="str">
        <f t="shared" si="428"/>
        <v>High School</v>
      </c>
      <c r="P1807" s="4">
        <v>10310</v>
      </c>
      <c r="Q1807" s="4">
        <f t="shared" si="429"/>
        <v>10310</v>
      </c>
      <c r="R1807" s="18">
        <f t="shared" si="430"/>
        <v>0.21169127158491263</v>
      </c>
      <c r="S1807" s="18" t="str">
        <f t="shared" si="431"/>
        <v>Conservative Borrower</v>
      </c>
      <c r="T1807" s="3">
        <v>36</v>
      </c>
      <c r="U1807" s="3">
        <f t="shared" si="432"/>
        <v>36</v>
      </c>
      <c r="V1807" s="5" t="s">
        <v>35</v>
      </c>
      <c r="W1807" s="5" t="s">
        <v>27</v>
      </c>
      <c r="X1807" s="4">
        <v>662</v>
      </c>
      <c r="Y1807" s="18">
        <v>0.51647773900000005</v>
      </c>
      <c r="Z1807" s="5" t="s">
        <v>34</v>
      </c>
      <c r="AA1807" s="3">
        <v>19</v>
      </c>
      <c r="AB1807" s="4">
        <v>1841</v>
      </c>
      <c r="AC1807" s="4">
        <v>4058.583333</v>
      </c>
      <c r="AD1807" s="4" t="str">
        <f t="shared" si="433"/>
        <v>Low Income</v>
      </c>
      <c r="AE1807" s="4">
        <v>23106</v>
      </c>
      <c r="AF1807" s="18">
        <v>0.27310114400000002</v>
      </c>
      <c r="AG1807" s="3">
        <v>0</v>
      </c>
      <c r="AH1807" s="3">
        <v>64</v>
      </c>
      <c r="AI1807" s="2" t="str">
        <f t="shared" si="434"/>
        <v>High Risk</v>
      </c>
    </row>
    <row r="1808" spans="1:35" x14ac:dyDescent="0.25">
      <c r="A1808" s="6">
        <v>44907</v>
      </c>
      <c r="B1808" s="3">
        <v>43</v>
      </c>
      <c r="C1808" s="3" t="str">
        <f t="shared" si="420"/>
        <v>Senior</v>
      </c>
      <c r="D1808" s="4">
        <v>50291</v>
      </c>
      <c r="E1808" s="4">
        <f t="shared" si="421"/>
        <v>50291</v>
      </c>
      <c r="F1808" s="3">
        <v>551</v>
      </c>
      <c r="G1808" s="3">
        <f t="shared" si="422"/>
        <v>551</v>
      </c>
      <c r="H1808" s="3" t="str">
        <f t="shared" si="423"/>
        <v>Good</v>
      </c>
      <c r="I1808" s="5" t="s">
        <v>20</v>
      </c>
      <c r="J1808" s="2" t="str">
        <f t="shared" si="424"/>
        <v>Employed</v>
      </c>
      <c r="K1808" s="2" t="str">
        <f t="shared" si="425"/>
        <v>Employed</v>
      </c>
      <c r="L1808" s="2" t="str">
        <f t="shared" si="426"/>
        <v>Employed</v>
      </c>
      <c r="M1808" s="5" t="s">
        <v>32</v>
      </c>
      <c r="N1808" s="2" t="str">
        <f t="shared" si="427"/>
        <v>High School</v>
      </c>
      <c r="O1808" s="2" t="str">
        <f t="shared" si="428"/>
        <v>High School</v>
      </c>
      <c r="P1808" s="4">
        <v>14547</v>
      </c>
      <c r="Q1808" s="4">
        <f t="shared" si="429"/>
        <v>14547</v>
      </c>
      <c r="R1808" s="18">
        <f t="shared" si="430"/>
        <v>0.28925652701278559</v>
      </c>
      <c r="S1808" s="18" t="str">
        <f t="shared" si="431"/>
        <v>Conservative Borrower</v>
      </c>
      <c r="T1808" s="3">
        <v>48</v>
      </c>
      <c r="U1808" s="3">
        <f t="shared" si="432"/>
        <v>48</v>
      </c>
      <c r="V1808" s="5" t="s">
        <v>44</v>
      </c>
      <c r="W1808" s="5" t="s">
        <v>27</v>
      </c>
      <c r="X1808" s="4">
        <v>227</v>
      </c>
      <c r="Y1808" s="18">
        <v>0.19781763099999999</v>
      </c>
      <c r="Z1808" s="5" t="s">
        <v>31</v>
      </c>
      <c r="AA1808" s="3">
        <v>19</v>
      </c>
      <c r="AB1808" s="4">
        <v>1033</v>
      </c>
      <c r="AC1808" s="4">
        <v>4190.9166670000004</v>
      </c>
      <c r="AD1808" s="4" t="str">
        <f t="shared" si="433"/>
        <v>Low Income</v>
      </c>
      <c r="AE1808" s="4">
        <v>42035</v>
      </c>
      <c r="AF1808" s="18">
        <v>0.240513053</v>
      </c>
      <c r="AG1808" s="3">
        <v>0</v>
      </c>
      <c r="AH1808" s="3">
        <v>50</v>
      </c>
      <c r="AI1808" s="2" t="str">
        <f t="shared" si="434"/>
        <v>Medium Risk</v>
      </c>
    </row>
    <row r="1809" spans="1:35" x14ac:dyDescent="0.25">
      <c r="A1809" s="6">
        <v>44908</v>
      </c>
      <c r="B1809" s="3">
        <v>46</v>
      </c>
      <c r="C1809" s="3" t="str">
        <f t="shared" si="420"/>
        <v>Senior</v>
      </c>
      <c r="D1809" s="4">
        <v>49697</v>
      </c>
      <c r="E1809" s="4">
        <f t="shared" si="421"/>
        <v>49697</v>
      </c>
      <c r="F1809" s="3">
        <v>527</v>
      </c>
      <c r="G1809" s="3">
        <f t="shared" si="422"/>
        <v>527</v>
      </c>
      <c r="H1809" s="3" t="str">
        <f t="shared" si="423"/>
        <v>Fair</v>
      </c>
      <c r="I1809" s="5" t="s">
        <v>20</v>
      </c>
      <c r="J1809" s="2" t="str">
        <f t="shared" si="424"/>
        <v>Employed</v>
      </c>
      <c r="K1809" s="2" t="str">
        <f t="shared" si="425"/>
        <v>Employed</v>
      </c>
      <c r="L1809" s="2" t="str">
        <f t="shared" si="426"/>
        <v>Employed</v>
      </c>
      <c r="M1809" s="5" t="s">
        <v>32</v>
      </c>
      <c r="N1809" s="2" t="str">
        <f t="shared" si="427"/>
        <v>High School</v>
      </c>
      <c r="O1809" s="2" t="str">
        <f t="shared" si="428"/>
        <v>High School</v>
      </c>
      <c r="Q1809" s="4">
        <f t="shared" si="429"/>
        <v>25183.596306068601</v>
      </c>
      <c r="R1809" s="18">
        <f t="shared" si="430"/>
        <v>0.50674278741309542</v>
      </c>
      <c r="S1809" s="18" t="str">
        <f t="shared" si="431"/>
        <v>Moderate Borrower</v>
      </c>
      <c r="T1809" s="3">
        <v>48</v>
      </c>
      <c r="U1809" s="3">
        <f t="shared" si="432"/>
        <v>48</v>
      </c>
      <c r="V1809" s="5" t="s">
        <v>44</v>
      </c>
      <c r="W1809" s="5" t="s">
        <v>27</v>
      </c>
      <c r="X1809" s="4">
        <v>1203</v>
      </c>
      <c r="Y1809" s="18">
        <v>0.311474633</v>
      </c>
      <c r="Z1809" s="5" t="s">
        <v>28</v>
      </c>
      <c r="AA1809" s="3">
        <v>29</v>
      </c>
      <c r="AB1809" s="4">
        <v>2330</v>
      </c>
      <c r="AC1809" s="4">
        <v>4141.4166670000004</v>
      </c>
      <c r="AD1809" s="4" t="str">
        <f t="shared" si="433"/>
        <v>Low Income</v>
      </c>
      <c r="AE1809" s="4">
        <v>6085</v>
      </c>
      <c r="AF1809" s="18">
        <v>0.198073104</v>
      </c>
      <c r="AG1809" s="3">
        <v>0</v>
      </c>
      <c r="AH1809" s="3">
        <v>55</v>
      </c>
      <c r="AI1809" s="2" t="str">
        <f t="shared" si="434"/>
        <v>High Risk</v>
      </c>
    </row>
    <row r="1810" spans="1:35" x14ac:dyDescent="0.25">
      <c r="A1810" s="6">
        <v>44909</v>
      </c>
      <c r="B1810" s="3">
        <v>21</v>
      </c>
      <c r="C1810" s="3" t="str">
        <f t="shared" si="420"/>
        <v>Young</v>
      </c>
      <c r="D1810" s="4">
        <v>84530</v>
      </c>
      <c r="E1810" s="4">
        <f t="shared" si="421"/>
        <v>84530</v>
      </c>
      <c r="F1810" s="3">
        <v>488</v>
      </c>
      <c r="G1810" s="3">
        <f t="shared" si="422"/>
        <v>488</v>
      </c>
      <c r="H1810" s="3" t="str">
        <f t="shared" si="423"/>
        <v>Fair</v>
      </c>
      <c r="I1810" s="5" t="s">
        <v>20</v>
      </c>
      <c r="J1810" s="2" t="str">
        <f t="shared" si="424"/>
        <v>Employed</v>
      </c>
      <c r="K1810" s="2" t="str">
        <f t="shared" si="425"/>
        <v>Employed</v>
      </c>
      <c r="L1810" s="2" t="str">
        <f t="shared" si="426"/>
        <v>Employed</v>
      </c>
      <c r="M1810" s="5" t="s">
        <v>29</v>
      </c>
      <c r="N1810" s="2" t="str">
        <f t="shared" si="427"/>
        <v>Bachelor</v>
      </c>
      <c r="O1810" s="2" t="str">
        <f t="shared" si="428"/>
        <v>Bachelor</v>
      </c>
      <c r="P1810" s="4">
        <v>19696</v>
      </c>
      <c r="Q1810" s="4">
        <f t="shared" si="429"/>
        <v>19696</v>
      </c>
      <c r="R1810" s="18">
        <f t="shared" si="430"/>
        <v>0.23300603336093695</v>
      </c>
      <c r="S1810" s="18" t="str">
        <f t="shared" si="431"/>
        <v>Conservative Borrower</v>
      </c>
      <c r="T1810" s="3">
        <v>60</v>
      </c>
      <c r="U1810" s="3">
        <f t="shared" si="432"/>
        <v>60</v>
      </c>
      <c r="V1810" s="5" t="s">
        <v>22</v>
      </c>
      <c r="W1810" s="5" t="s">
        <v>23</v>
      </c>
      <c r="X1810" s="4">
        <v>257</v>
      </c>
      <c r="Y1810" s="18">
        <v>0.31894106799999999</v>
      </c>
      <c r="Z1810" s="5" t="s">
        <v>24</v>
      </c>
      <c r="AA1810" s="3">
        <v>26</v>
      </c>
      <c r="AB1810" s="4">
        <v>2353</v>
      </c>
      <c r="AC1810" s="4">
        <v>7044.1666670000004</v>
      </c>
      <c r="AD1810" s="4" t="str">
        <f t="shared" si="433"/>
        <v>Medium Income</v>
      </c>
      <c r="AE1810" s="4">
        <v>7501</v>
      </c>
      <c r="AF1810" s="18">
        <v>0.25539705099999999</v>
      </c>
      <c r="AG1810" s="3">
        <v>0</v>
      </c>
      <c r="AH1810" s="3">
        <v>55</v>
      </c>
      <c r="AI1810" s="2" t="str">
        <f t="shared" si="434"/>
        <v>High Risk</v>
      </c>
    </row>
    <row r="1811" spans="1:35" x14ac:dyDescent="0.25">
      <c r="A1811" s="6">
        <v>44910</v>
      </c>
      <c r="B1811" s="3">
        <v>50</v>
      </c>
      <c r="C1811" s="3" t="str">
        <f t="shared" si="420"/>
        <v>Senior</v>
      </c>
      <c r="D1811" s="4">
        <v>204742</v>
      </c>
      <c r="E1811" s="4">
        <f t="shared" si="421"/>
        <v>204742</v>
      </c>
      <c r="F1811" s="3">
        <v>516</v>
      </c>
      <c r="G1811" s="3">
        <f t="shared" si="422"/>
        <v>516</v>
      </c>
      <c r="H1811" s="3" t="str">
        <f t="shared" si="423"/>
        <v>Fair</v>
      </c>
      <c r="I1811" s="5" t="s">
        <v>20</v>
      </c>
      <c r="J1811" s="2" t="str">
        <f t="shared" si="424"/>
        <v>Employed</v>
      </c>
      <c r="K1811" s="2" t="str">
        <f t="shared" si="425"/>
        <v>Employed</v>
      </c>
      <c r="L1811" s="2" t="str">
        <f t="shared" si="426"/>
        <v>Employed</v>
      </c>
      <c r="M1811" s="5" t="s">
        <v>32</v>
      </c>
      <c r="N1811" s="2" t="str">
        <f t="shared" si="427"/>
        <v>High School</v>
      </c>
      <c r="O1811" s="2" t="str">
        <f t="shared" si="428"/>
        <v>High School</v>
      </c>
      <c r="P1811" s="4">
        <v>16015</v>
      </c>
      <c r="Q1811" s="4">
        <f t="shared" si="429"/>
        <v>16015</v>
      </c>
      <c r="R1811" s="18">
        <f t="shared" si="430"/>
        <v>7.8220394447646308E-2</v>
      </c>
      <c r="S1811" s="18" t="str">
        <f t="shared" si="431"/>
        <v>Conservative Borrower</v>
      </c>
      <c r="T1811" s="3">
        <v>60</v>
      </c>
      <c r="U1811" s="3">
        <f t="shared" si="432"/>
        <v>60</v>
      </c>
      <c r="V1811" s="5" t="s">
        <v>22</v>
      </c>
      <c r="W1811" s="5" t="s">
        <v>30</v>
      </c>
      <c r="X1811" s="4">
        <v>338</v>
      </c>
      <c r="Y1811" s="18">
        <v>0.13349487299999999</v>
      </c>
      <c r="Z1811" s="5" t="s">
        <v>38</v>
      </c>
      <c r="AA1811" s="3">
        <v>21</v>
      </c>
      <c r="AB1811" s="4">
        <v>1721</v>
      </c>
      <c r="AC1811" s="4">
        <v>17061.833330000001</v>
      </c>
      <c r="AD1811" s="4" t="str">
        <f t="shared" si="433"/>
        <v>High Income</v>
      </c>
      <c r="AE1811" s="4">
        <v>89087</v>
      </c>
      <c r="AF1811" s="18">
        <v>0.25397780599999997</v>
      </c>
      <c r="AG1811" s="3">
        <v>1</v>
      </c>
      <c r="AH1811" s="3">
        <v>36</v>
      </c>
      <c r="AI1811" s="2" t="str">
        <f t="shared" si="434"/>
        <v>Low Risk</v>
      </c>
    </row>
    <row r="1812" spans="1:35" x14ac:dyDescent="0.25">
      <c r="A1812" s="6">
        <v>44911</v>
      </c>
      <c r="B1812" s="3">
        <v>34</v>
      </c>
      <c r="C1812" s="3" t="str">
        <f t="shared" si="420"/>
        <v>Mid</v>
      </c>
      <c r="D1812" s="4">
        <v>15104</v>
      </c>
      <c r="E1812" s="4">
        <f t="shared" si="421"/>
        <v>15104</v>
      </c>
      <c r="F1812" s="3">
        <v>550</v>
      </c>
      <c r="G1812" s="3">
        <f t="shared" si="422"/>
        <v>550</v>
      </c>
      <c r="H1812" s="3" t="str">
        <f t="shared" si="423"/>
        <v>Good</v>
      </c>
      <c r="I1812" s="5" t="s">
        <v>20</v>
      </c>
      <c r="J1812" s="2" t="str">
        <f t="shared" si="424"/>
        <v>Employed</v>
      </c>
      <c r="K1812" s="2" t="str">
        <f t="shared" si="425"/>
        <v>Employed</v>
      </c>
      <c r="L1812" s="2" t="str">
        <f t="shared" si="426"/>
        <v>Employed</v>
      </c>
      <c r="M1812" s="5" t="s">
        <v>21</v>
      </c>
      <c r="N1812" s="2" t="str">
        <f t="shared" si="427"/>
        <v>Master</v>
      </c>
      <c r="O1812" s="2" t="str">
        <f t="shared" si="428"/>
        <v>Master</v>
      </c>
      <c r="P1812" s="4">
        <v>14424</v>
      </c>
      <c r="Q1812" s="4">
        <f t="shared" si="429"/>
        <v>14424</v>
      </c>
      <c r="R1812" s="18">
        <f t="shared" si="430"/>
        <v>0.95497881355932202</v>
      </c>
      <c r="S1812" s="18" t="str">
        <f t="shared" si="431"/>
        <v>Moderate Borrower</v>
      </c>
      <c r="T1812" s="3">
        <v>36</v>
      </c>
      <c r="U1812" s="3">
        <f t="shared" si="432"/>
        <v>36</v>
      </c>
      <c r="V1812" s="5" t="s">
        <v>22</v>
      </c>
      <c r="W1812" s="5" t="s">
        <v>34</v>
      </c>
      <c r="X1812" s="4">
        <v>265</v>
      </c>
      <c r="Y1812" s="18">
        <v>2.4835577000000001E-2</v>
      </c>
      <c r="Z1812" s="5" t="s">
        <v>24</v>
      </c>
      <c r="AA1812" s="3">
        <v>34</v>
      </c>
      <c r="AB1812" s="4">
        <v>9823</v>
      </c>
      <c r="AC1812" s="4">
        <v>1258.666667</v>
      </c>
      <c r="AD1812" s="4" t="str">
        <f t="shared" si="433"/>
        <v>Low Income</v>
      </c>
      <c r="AE1812" s="4">
        <v>4672</v>
      </c>
      <c r="AF1812" s="18">
        <v>0.22055988700000001</v>
      </c>
      <c r="AG1812" s="3">
        <v>0</v>
      </c>
      <c r="AH1812" s="3">
        <v>53</v>
      </c>
      <c r="AI1812" s="2" t="str">
        <f t="shared" si="434"/>
        <v>Medium Risk</v>
      </c>
    </row>
    <row r="1813" spans="1:35" x14ac:dyDescent="0.25">
      <c r="A1813" s="6">
        <v>44912</v>
      </c>
      <c r="B1813" s="3">
        <v>41</v>
      </c>
      <c r="C1813" s="3" t="str">
        <f t="shared" si="420"/>
        <v>Senior</v>
      </c>
      <c r="D1813" s="4">
        <v>131852</v>
      </c>
      <c r="E1813" s="4">
        <f t="shared" si="421"/>
        <v>131852</v>
      </c>
      <c r="F1813" s="3">
        <v>653</v>
      </c>
      <c r="G1813" s="3">
        <f t="shared" si="422"/>
        <v>653</v>
      </c>
      <c r="H1813" s="3" t="str">
        <f t="shared" si="423"/>
        <v>Excellent</v>
      </c>
      <c r="I1813" s="5" t="s">
        <v>33</v>
      </c>
      <c r="J1813" s="2" t="str">
        <f t="shared" si="424"/>
        <v>Self-Employed</v>
      </c>
      <c r="K1813" s="2" t="str">
        <f t="shared" si="425"/>
        <v>Self-Employed</v>
      </c>
      <c r="L1813" s="2" t="str">
        <f t="shared" si="426"/>
        <v>Self-Employed</v>
      </c>
      <c r="M1813" s="5" t="s">
        <v>41</v>
      </c>
      <c r="N1813" s="2" t="str">
        <f t="shared" si="427"/>
        <v>Doctorate</v>
      </c>
      <c r="O1813" s="2" t="str">
        <f t="shared" si="428"/>
        <v>Doctorate</v>
      </c>
      <c r="P1813" s="4">
        <v>14605</v>
      </c>
      <c r="Q1813" s="4">
        <f t="shared" si="429"/>
        <v>14605</v>
      </c>
      <c r="R1813" s="18">
        <f t="shared" si="430"/>
        <v>0.1107681339683888</v>
      </c>
      <c r="S1813" s="18" t="str">
        <f t="shared" si="431"/>
        <v>Conservative Borrower</v>
      </c>
      <c r="T1813" s="3">
        <v>48</v>
      </c>
      <c r="U1813" s="3">
        <f t="shared" si="432"/>
        <v>48</v>
      </c>
      <c r="V1813" s="5" t="s">
        <v>22</v>
      </c>
      <c r="W1813" s="5" t="s">
        <v>27</v>
      </c>
      <c r="X1813" s="4">
        <v>288</v>
      </c>
      <c r="Y1813" s="18">
        <v>6.2506887999999997E-2</v>
      </c>
      <c r="Z1813" s="5" t="s">
        <v>28</v>
      </c>
      <c r="AA1813" s="3">
        <v>20</v>
      </c>
      <c r="AB1813" s="4">
        <v>12529</v>
      </c>
      <c r="AC1813" s="4">
        <v>10987.666670000001</v>
      </c>
      <c r="AD1813" s="4" t="str">
        <f t="shared" si="433"/>
        <v>Medium Income</v>
      </c>
      <c r="AE1813" s="4">
        <v>4048</v>
      </c>
      <c r="AF1813" s="18">
        <v>0.16367900799999999</v>
      </c>
      <c r="AG1813" s="3">
        <v>1</v>
      </c>
      <c r="AH1813" s="3">
        <v>36.799999999999997</v>
      </c>
      <c r="AI1813" s="2" t="str">
        <f t="shared" si="434"/>
        <v>Low Risk</v>
      </c>
    </row>
    <row r="1814" spans="1:35" x14ac:dyDescent="0.25">
      <c r="A1814" s="6">
        <v>44913</v>
      </c>
      <c r="B1814" s="3">
        <v>59</v>
      </c>
      <c r="C1814" s="3" t="str">
        <f t="shared" si="420"/>
        <v>Senior</v>
      </c>
      <c r="D1814" s="4">
        <v>80854</v>
      </c>
      <c r="E1814" s="4">
        <f t="shared" si="421"/>
        <v>80854</v>
      </c>
      <c r="F1814" s="3">
        <v>437</v>
      </c>
      <c r="G1814" s="3">
        <f t="shared" si="422"/>
        <v>437</v>
      </c>
      <c r="H1814" s="3" t="str">
        <f t="shared" si="423"/>
        <v>Poor</v>
      </c>
      <c r="I1814" s="5" t="s">
        <v>33</v>
      </c>
      <c r="J1814" s="2" t="str">
        <f t="shared" si="424"/>
        <v>Self-Employed</v>
      </c>
      <c r="K1814" s="2" t="str">
        <f t="shared" si="425"/>
        <v>Self-Employed</v>
      </c>
      <c r="L1814" s="2" t="str">
        <f t="shared" si="426"/>
        <v>Self-Employed</v>
      </c>
      <c r="M1814" s="5" t="s">
        <v>25</v>
      </c>
      <c r="N1814" s="2" t="str">
        <f t="shared" si="427"/>
        <v>Associate</v>
      </c>
      <c r="O1814" s="2" t="str">
        <f t="shared" si="428"/>
        <v>Associate</v>
      </c>
      <c r="P1814" s="4">
        <v>71621</v>
      </c>
      <c r="Q1814" s="4">
        <f t="shared" si="429"/>
        <v>71621</v>
      </c>
      <c r="R1814" s="18">
        <f t="shared" si="430"/>
        <v>0.88580651544759692</v>
      </c>
      <c r="S1814" s="18" t="str">
        <f t="shared" si="431"/>
        <v>Moderate Borrower</v>
      </c>
      <c r="T1814" s="3">
        <v>24</v>
      </c>
      <c r="U1814" s="3">
        <f t="shared" si="432"/>
        <v>24</v>
      </c>
      <c r="V1814" s="5" t="s">
        <v>22</v>
      </c>
      <c r="W1814" s="5" t="s">
        <v>23</v>
      </c>
      <c r="X1814" s="4">
        <v>699</v>
      </c>
      <c r="Y1814" s="18">
        <v>0.249195483</v>
      </c>
      <c r="Z1814" s="5" t="s">
        <v>31</v>
      </c>
      <c r="AA1814" s="3">
        <v>18</v>
      </c>
      <c r="AB1814" s="4">
        <v>2482</v>
      </c>
      <c r="AC1814" s="4">
        <v>6737.8333329999996</v>
      </c>
      <c r="AD1814" s="4" t="str">
        <f t="shared" si="433"/>
        <v>Medium Income</v>
      </c>
      <c r="AE1814" s="4">
        <v>111095</v>
      </c>
      <c r="AF1814" s="18">
        <v>0.27750617999999999</v>
      </c>
      <c r="AG1814" s="3">
        <v>0</v>
      </c>
      <c r="AH1814" s="3">
        <v>50</v>
      </c>
      <c r="AI1814" s="2" t="str">
        <f t="shared" si="434"/>
        <v>Medium Risk</v>
      </c>
    </row>
    <row r="1815" spans="1:35" x14ac:dyDescent="0.25">
      <c r="A1815" s="6">
        <v>44914</v>
      </c>
      <c r="B1815" s="3">
        <v>50</v>
      </c>
      <c r="C1815" s="3" t="str">
        <f t="shared" si="420"/>
        <v>Senior</v>
      </c>
      <c r="E1815" s="4">
        <f t="shared" si="421"/>
        <v>36503.000004000001</v>
      </c>
      <c r="F1815" s="3">
        <v>644</v>
      </c>
      <c r="G1815" s="3">
        <f t="shared" si="422"/>
        <v>644</v>
      </c>
      <c r="H1815" s="3" t="str">
        <f t="shared" si="423"/>
        <v>Good</v>
      </c>
      <c r="I1815" s="5" t="s">
        <v>20</v>
      </c>
      <c r="J1815" s="2" t="str">
        <f t="shared" si="424"/>
        <v>Employed</v>
      </c>
      <c r="K1815" s="2" t="str">
        <f t="shared" si="425"/>
        <v>Employed</v>
      </c>
      <c r="L1815" s="2" t="str">
        <f t="shared" si="426"/>
        <v>Employed</v>
      </c>
      <c r="M1815" s="5" t="s">
        <v>25</v>
      </c>
      <c r="N1815" s="2" t="str">
        <f t="shared" si="427"/>
        <v>Associate</v>
      </c>
      <c r="O1815" s="2" t="str">
        <f t="shared" si="428"/>
        <v>Associate</v>
      </c>
      <c r="P1815" s="4">
        <v>52779</v>
      </c>
      <c r="Q1815" s="4">
        <f t="shared" si="429"/>
        <v>52779</v>
      </c>
      <c r="R1815" s="18">
        <f t="shared" si="430"/>
        <v>1.4458811602941257</v>
      </c>
      <c r="S1815" s="18" t="str">
        <f t="shared" si="431"/>
        <v>Aggressive Borrower</v>
      </c>
      <c r="U1815" s="3">
        <f t="shared" si="432"/>
        <v>54.618025751072963</v>
      </c>
      <c r="V1815" s="5" t="s">
        <v>22</v>
      </c>
      <c r="W1815" s="5" t="s">
        <v>27</v>
      </c>
      <c r="X1815" s="4">
        <v>229</v>
      </c>
      <c r="Y1815" s="18">
        <v>0.19370610499999999</v>
      </c>
      <c r="Z1815" s="5" t="s">
        <v>24</v>
      </c>
      <c r="AA1815" s="3">
        <v>20</v>
      </c>
      <c r="AB1815" s="4">
        <v>3276</v>
      </c>
      <c r="AC1815" s="4">
        <v>3041.916667</v>
      </c>
      <c r="AD1815" s="4" t="str">
        <f t="shared" si="433"/>
        <v>Low Income</v>
      </c>
      <c r="AE1815" s="4">
        <v>28206</v>
      </c>
      <c r="AF1815" s="18">
        <v>0.225778638</v>
      </c>
      <c r="AG1815" s="3">
        <v>0</v>
      </c>
      <c r="AH1815" s="3">
        <v>47</v>
      </c>
      <c r="AI1815" s="2" t="str">
        <f t="shared" si="434"/>
        <v>Medium Risk</v>
      </c>
    </row>
    <row r="1816" spans="1:35" x14ac:dyDescent="0.25">
      <c r="A1816" s="6">
        <v>44915</v>
      </c>
      <c r="B1816" s="3">
        <v>36</v>
      </c>
      <c r="C1816" s="3" t="str">
        <f t="shared" si="420"/>
        <v>Mid</v>
      </c>
      <c r="D1816" s="4">
        <v>35137</v>
      </c>
      <c r="E1816" s="4">
        <f t="shared" si="421"/>
        <v>35137</v>
      </c>
      <c r="F1816" s="3">
        <v>573</v>
      </c>
      <c r="G1816" s="3">
        <f t="shared" si="422"/>
        <v>573</v>
      </c>
      <c r="H1816" s="3" t="str">
        <f t="shared" si="423"/>
        <v>Good</v>
      </c>
      <c r="I1816" s="5" t="s">
        <v>52</v>
      </c>
      <c r="J1816" s="2" t="str">
        <f t="shared" si="424"/>
        <v>EMPLOYED</v>
      </c>
      <c r="K1816" s="2" t="str">
        <f t="shared" si="425"/>
        <v>Employed</v>
      </c>
      <c r="L1816" s="2" t="str">
        <f t="shared" si="426"/>
        <v>Employed</v>
      </c>
      <c r="M1816" s="5" t="s">
        <v>25</v>
      </c>
      <c r="N1816" s="2" t="str">
        <f t="shared" si="427"/>
        <v>Associate</v>
      </c>
      <c r="O1816" s="2" t="str">
        <f t="shared" si="428"/>
        <v>Associate</v>
      </c>
      <c r="P1816" s="4">
        <v>4699</v>
      </c>
      <c r="Q1816" s="4">
        <f t="shared" si="429"/>
        <v>4699</v>
      </c>
      <c r="R1816" s="18">
        <f t="shared" si="430"/>
        <v>0.13373367105899764</v>
      </c>
      <c r="S1816" s="18" t="str">
        <f t="shared" si="431"/>
        <v>Conservative Borrower</v>
      </c>
      <c r="T1816" s="3">
        <v>36</v>
      </c>
      <c r="U1816" s="3">
        <f t="shared" si="432"/>
        <v>36</v>
      </c>
      <c r="V1816" s="5" t="s">
        <v>22</v>
      </c>
      <c r="W1816" s="5" t="s">
        <v>27</v>
      </c>
      <c r="X1816" s="4">
        <v>209</v>
      </c>
      <c r="Y1816" s="18">
        <v>0.35530307700000002</v>
      </c>
      <c r="Z1816" s="5" t="s">
        <v>28</v>
      </c>
      <c r="AA1816" s="3">
        <v>32</v>
      </c>
      <c r="AB1816" s="4">
        <v>7875</v>
      </c>
      <c r="AC1816" s="4">
        <v>2928.083333</v>
      </c>
      <c r="AD1816" s="4" t="str">
        <f t="shared" si="433"/>
        <v>Low Income</v>
      </c>
      <c r="AE1816" s="4">
        <v>8211</v>
      </c>
      <c r="AF1816" s="18">
        <v>0.180720356</v>
      </c>
      <c r="AG1816" s="3">
        <v>1</v>
      </c>
      <c r="AH1816" s="3">
        <v>44</v>
      </c>
      <c r="AI1816" s="2" t="str">
        <f t="shared" si="434"/>
        <v>Medium Risk</v>
      </c>
    </row>
    <row r="1817" spans="1:35" x14ac:dyDescent="0.25">
      <c r="A1817" s="6">
        <v>44916</v>
      </c>
      <c r="B1817" s="3">
        <v>29</v>
      </c>
      <c r="C1817" s="3" t="str">
        <f t="shared" si="420"/>
        <v>Mid</v>
      </c>
      <c r="D1817" s="4">
        <v>76592</v>
      </c>
      <c r="E1817" s="4">
        <f t="shared" si="421"/>
        <v>76592</v>
      </c>
      <c r="F1817" s="3">
        <v>523</v>
      </c>
      <c r="G1817" s="3">
        <f t="shared" si="422"/>
        <v>523</v>
      </c>
      <c r="H1817" s="3" t="str">
        <f t="shared" si="423"/>
        <v>Fair</v>
      </c>
      <c r="I1817" s="5" t="s">
        <v>20</v>
      </c>
      <c r="J1817" s="2" t="str">
        <f t="shared" si="424"/>
        <v>Employed</v>
      </c>
      <c r="K1817" s="2" t="str">
        <f t="shared" si="425"/>
        <v>Employed</v>
      </c>
      <c r="L1817" s="2" t="str">
        <f t="shared" si="426"/>
        <v>Employed</v>
      </c>
      <c r="N1817" s="2" t="str">
        <f t="shared" si="427"/>
        <v/>
      </c>
      <c r="O1817" s="2" t="str">
        <f t="shared" si="428"/>
        <v>Bachelor</v>
      </c>
      <c r="Q1817" s="4">
        <f t="shared" si="429"/>
        <v>24176.975155279502</v>
      </c>
      <c r="R1817" s="18">
        <f t="shared" si="430"/>
        <v>0.31565927453623749</v>
      </c>
      <c r="S1817" s="18" t="str">
        <f t="shared" si="431"/>
        <v>Conservative Borrower</v>
      </c>
      <c r="T1817" s="3">
        <v>24</v>
      </c>
      <c r="U1817" s="3">
        <f t="shared" si="432"/>
        <v>24</v>
      </c>
      <c r="V1817" s="5" t="s">
        <v>22</v>
      </c>
      <c r="W1817" s="5" t="s">
        <v>34</v>
      </c>
      <c r="X1817" s="4">
        <v>590</v>
      </c>
      <c r="Y1817" s="18">
        <v>0.53054326799999996</v>
      </c>
      <c r="Z1817" s="5" t="s">
        <v>38</v>
      </c>
      <c r="AA1817" s="3">
        <v>23</v>
      </c>
      <c r="AB1817" s="4">
        <v>15172</v>
      </c>
      <c r="AC1817" s="4">
        <v>6382.6666670000004</v>
      </c>
      <c r="AD1817" s="4" t="str">
        <f t="shared" si="433"/>
        <v>Medium Income</v>
      </c>
      <c r="AE1817" s="4">
        <v>49584</v>
      </c>
      <c r="AF1817" s="18">
        <v>0.23191204700000001</v>
      </c>
      <c r="AG1817" s="3">
        <v>1</v>
      </c>
      <c r="AH1817" s="3">
        <v>45.6</v>
      </c>
      <c r="AI1817" s="2" t="str">
        <f t="shared" si="434"/>
        <v>Medium Risk</v>
      </c>
    </row>
    <row r="1818" spans="1:35" x14ac:dyDescent="0.25">
      <c r="A1818" s="6">
        <v>44917</v>
      </c>
      <c r="B1818" s="3">
        <v>18</v>
      </c>
      <c r="C1818" s="3" t="str">
        <f t="shared" si="420"/>
        <v>Young</v>
      </c>
      <c r="D1818" s="4">
        <v>38111</v>
      </c>
      <c r="E1818" s="4">
        <f t="shared" si="421"/>
        <v>38111</v>
      </c>
      <c r="G1818" s="3">
        <f t="shared" si="422"/>
        <v>576.96694214876038</v>
      </c>
      <c r="H1818" s="3" t="str">
        <f t="shared" si="423"/>
        <v>Good</v>
      </c>
      <c r="I1818" s="5" t="s">
        <v>20</v>
      </c>
      <c r="J1818" s="2" t="str">
        <f t="shared" si="424"/>
        <v>Employed</v>
      </c>
      <c r="K1818" s="2" t="str">
        <f t="shared" si="425"/>
        <v>Employed</v>
      </c>
      <c r="L1818" s="2" t="str">
        <f t="shared" si="426"/>
        <v>Employed</v>
      </c>
      <c r="M1818" s="5" t="s">
        <v>29</v>
      </c>
      <c r="N1818" s="2" t="str">
        <f t="shared" si="427"/>
        <v>Bachelor</v>
      </c>
      <c r="O1818" s="2" t="str">
        <f t="shared" si="428"/>
        <v>Bachelor</v>
      </c>
      <c r="P1818" s="4">
        <v>11546</v>
      </c>
      <c r="Q1818" s="4">
        <f t="shared" si="429"/>
        <v>11546</v>
      </c>
      <c r="R1818" s="18">
        <f t="shared" si="430"/>
        <v>0.30295715147857571</v>
      </c>
      <c r="S1818" s="18" t="str">
        <f t="shared" si="431"/>
        <v>Conservative Borrower</v>
      </c>
      <c r="T1818" s="3">
        <v>36</v>
      </c>
      <c r="U1818" s="3">
        <f t="shared" si="432"/>
        <v>36</v>
      </c>
      <c r="V1818" s="5" t="s">
        <v>26</v>
      </c>
      <c r="W1818" s="5" t="s">
        <v>27</v>
      </c>
      <c r="X1818" s="4">
        <v>401</v>
      </c>
      <c r="Y1818" s="18">
        <v>0.21265859000000001</v>
      </c>
      <c r="Z1818" s="5" t="s">
        <v>28</v>
      </c>
      <c r="AA1818" s="3">
        <v>29</v>
      </c>
      <c r="AB1818" s="4">
        <v>893</v>
      </c>
      <c r="AC1818" s="4">
        <v>3175.916667</v>
      </c>
      <c r="AD1818" s="4" t="str">
        <f t="shared" si="433"/>
        <v>Low Income</v>
      </c>
      <c r="AE1818" s="4">
        <v>3073</v>
      </c>
      <c r="AF1818" s="18">
        <v>0.26418309600000001</v>
      </c>
      <c r="AG1818" s="3">
        <v>0</v>
      </c>
      <c r="AH1818" s="3">
        <v>53</v>
      </c>
      <c r="AI1818" s="2" t="str">
        <f t="shared" si="434"/>
        <v>Medium Risk</v>
      </c>
    </row>
    <row r="1819" spans="1:35" x14ac:dyDescent="0.25">
      <c r="A1819" s="6">
        <v>44918</v>
      </c>
      <c r="B1819" s="3">
        <v>31</v>
      </c>
      <c r="C1819" s="3" t="str">
        <f t="shared" si="420"/>
        <v>Mid</v>
      </c>
      <c r="D1819" s="4">
        <v>44609</v>
      </c>
      <c r="E1819" s="4">
        <f t="shared" si="421"/>
        <v>44609</v>
      </c>
      <c r="F1819" s="3">
        <v>511</v>
      </c>
      <c r="G1819" s="3">
        <f t="shared" si="422"/>
        <v>511</v>
      </c>
      <c r="H1819" s="3" t="str">
        <f t="shared" si="423"/>
        <v>Fair</v>
      </c>
      <c r="I1819" s="5" t="s">
        <v>20</v>
      </c>
      <c r="J1819" s="2" t="str">
        <f t="shared" si="424"/>
        <v>Employed</v>
      </c>
      <c r="K1819" s="2" t="str">
        <f t="shared" si="425"/>
        <v>Employed</v>
      </c>
      <c r="L1819" s="2" t="str">
        <f t="shared" si="426"/>
        <v>Employed</v>
      </c>
      <c r="M1819" s="5" t="s">
        <v>25</v>
      </c>
      <c r="N1819" s="2" t="str">
        <f t="shared" si="427"/>
        <v>Associate</v>
      </c>
      <c r="O1819" s="2" t="str">
        <f t="shared" si="428"/>
        <v>Associate</v>
      </c>
      <c r="P1819" s="4">
        <v>12667</v>
      </c>
      <c r="Q1819" s="4">
        <f t="shared" si="429"/>
        <v>12667</v>
      </c>
      <c r="R1819" s="18">
        <f t="shared" si="430"/>
        <v>0.28395615234593918</v>
      </c>
      <c r="S1819" s="18" t="str">
        <f t="shared" si="431"/>
        <v>Conservative Borrower</v>
      </c>
      <c r="T1819" s="3">
        <v>12</v>
      </c>
      <c r="U1819" s="3">
        <f t="shared" si="432"/>
        <v>12</v>
      </c>
      <c r="V1819" s="5" t="s">
        <v>35</v>
      </c>
      <c r="W1819" s="5" t="s">
        <v>27</v>
      </c>
      <c r="X1819" s="4">
        <v>553</v>
      </c>
      <c r="Y1819" s="18">
        <v>0.30959456099999999</v>
      </c>
      <c r="Z1819" s="5" t="s">
        <v>38</v>
      </c>
      <c r="AA1819" s="3">
        <v>21</v>
      </c>
      <c r="AB1819" s="4">
        <v>10394</v>
      </c>
      <c r="AC1819" s="4">
        <v>3717.416667</v>
      </c>
      <c r="AD1819" s="4" t="str">
        <f t="shared" si="433"/>
        <v>Low Income</v>
      </c>
      <c r="AE1819" s="4">
        <v>19602</v>
      </c>
      <c r="AF1819" s="18">
        <v>0.196738099</v>
      </c>
      <c r="AG1819" s="3">
        <v>0</v>
      </c>
      <c r="AH1819" s="3">
        <v>56</v>
      </c>
      <c r="AI1819" s="2" t="str">
        <f t="shared" si="434"/>
        <v>High Risk</v>
      </c>
    </row>
    <row r="1820" spans="1:35" x14ac:dyDescent="0.25">
      <c r="A1820" s="6">
        <v>44919</v>
      </c>
      <c r="B1820" s="3">
        <v>37</v>
      </c>
      <c r="C1820" s="3" t="str">
        <f t="shared" si="420"/>
        <v>Mid</v>
      </c>
      <c r="D1820" s="4">
        <v>25956</v>
      </c>
      <c r="E1820" s="4">
        <f t="shared" si="421"/>
        <v>25956</v>
      </c>
      <c r="F1820" s="3">
        <v>604</v>
      </c>
      <c r="G1820" s="3">
        <f t="shared" si="422"/>
        <v>604</v>
      </c>
      <c r="H1820" s="3" t="str">
        <f t="shared" si="423"/>
        <v>Good</v>
      </c>
      <c r="I1820" s="5" t="s">
        <v>20</v>
      </c>
      <c r="J1820" s="2" t="str">
        <f t="shared" si="424"/>
        <v>Employed</v>
      </c>
      <c r="K1820" s="2" t="str">
        <f t="shared" si="425"/>
        <v>Employed</v>
      </c>
      <c r="L1820" s="2" t="str">
        <f t="shared" si="426"/>
        <v>Employed</v>
      </c>
      <c r="M1820" s="5" t="s">
        <v>25</v>
      </c>
      <c r="N1820" s="2" t="str">
        <f t="shared" si="427"/>
        <v>Associate</v>
      </c>
      <c r="O1820" s="2" t="str">
        <f t="shared" si="428"/>
        <v>Associate</v>
      </c>
      <c r="P1820" s="4">
        <v>58948</v>
      </c>
      <c r="Q1820" s="4">
        <f t="shared" si="429"/>
        <v>58948</v>
      </c>
      <c r="R1820" s="18">
        <f t="shared" si="430"/>
        <v>2.2710741254430573</v>
      </c>
      <c r="S1820" s="18" t="str">
        <f t="shared" si="431"/>
        <v>Aggressive Borrower</v>
      </c>
      <c r="T1820" s="3">
        <v>24</v>
      </c>
      <c r="U1820" s="3">
        <f t="shared" si="432"/>
        <v>24</v>
      </c>
      <c r="V1820" s="5" t="s">
        <v>44</v>
      </c>
      <c r="W1820" s="5" t="s">
        <v>23</v>
      </c>
      <c r="X1820" s="4">
        <v>1281</v>
      </c>
      <c r="Y1820" s="18">
        <v>0.36264195199999999</v>
      </c>
      <c r="Z1820" s="5" t="s">
        <v>38</v>
      </c>
      <c r="AA1820" s="3">
        <v>26</v>
      </c>
      <c r="AB1820" s="4">
        <v>461</v>
      </c>
      <c r="AC1820" s="4">
        <v>2163</v>
      </c>
      <c r="AD1820" s="4" t="str">
        <f t="shared" si="433"/>
        <v>Low Income</v>
      </c>
      <c r="AE1820" s="4">
        <v>336696</v>
      </c>
      <c r="AF1820" s="18">
        <v>0.24402929400000001</v>
      </c>
      <c r="AG1820" s="3">
        <v>0</v>
      </c>
      <c r="AH1820" s="3">
        <v>54</v>
      </c>
      <c r="AI1820" s="2" t="str">
        <f t="shared" si="434"/>
        <v>Medium Risk</v>
      </c>
    </row>
    <row r="1821" spans="1:35" x14ac:dyDescent="0.25">
      <c r="A1821" s="6">
        <v>44920</v>
      </c>
      <c r="B1821" s="3">
        <v>28</v>
      </c>
      <c r="C1821" s="3" t="str">
        <f t="shared" si="420"/>
        <v>Mid</v>
      </c>
      <c r="D1821" s="4">
        <v>26785</v>
      </c>
      <c r="E1821" s="4">
        <f t="shared" si="421"/>
        <v>26785</v>
      </c>
      <c r="F1821" s="3">
        <v>612</v>
      </c>
      <c r="G1821" s="3">
        <f t="shared" si="422"/>
        <v>612</v>
      </c>
      <c r="H1821" s="3" t="str">
        <f t="shared" si="423"/>
        <v>Good</v>
      </c>
      <c r="I1821" s="5" t="s">
        <v>20</v>
      </c>
      <c r="J1821" s="2" t="str">
        <f t="shared" si="424"/>
        <v>Employed</v>
      </c>
      <c r="K1821" s="2" t="str">
        <f t="shared" si="425"/>
        <v>Employed</v>
      </c>
      <c r="L1821" s="2" t="str">
        <f t="shared" si="426"/>
        <v>Employed</v>
      </c>
      <c r="N1821" s="2" t="str">
        <f t="shared" si="427"/>
        <v/>
      </c>
      <c r="O1821" s="2" t="str">
        <f t="shared" si="428"/>
        <v>Bachelor</v>
      </c>
      <c r="P1821" s="4">
        <v>18298</v>
      </c>
      <c r="Q1821" s="4">
        <f t="shared" si="429"/>
        <v>18298</v>
      </c>
      <c r="R1821" s="18">
        <f t="shared" si="430"/>
        <v>0.6831435504946799</v>
      </c>
      <c r="S1821" s="18" t="str">
        <f t="shared" si="431"/>
        <v>Moderate Borrower</v>
      </c>
      <c r="T1821" s="3">
        <v>120</v>
      </c>
      <c r="U1821" s="3">
        <f t="shared" si="432"/>
        <v>120</v>
      </c>
      <c r="V1821" s="5" t="s">
        <v>26</v>
      </c>
      <c r="W1821" s="5" t="s">
        <v>27</v>
      </c>
      <c r="X1821" s="4">
        <v>823</v>
      </c>
      <c r="Y1821" s="18">
        <v>0.124408714</v>
      </c>
      <c r="Z1821" s="5" t="s">
        <v>34</v>
      </c>
      <c r="AA1821" s="3">
        <v>27</v>
      </c>
      <c r="AB1821" s="4">
        <v>4573</v>
      </c>
      <c r="AC1821" s="4">
        <v>2232.083333</v>
      </c>
      <c r="AD1821" s="4" t="str">
        <f t="shared" si="433"/>
        <v>Low Income</v>
      </c>
      <c r="AE1821" s="4">
        <v>37128</v>
      </c>
      <c r="AF1821" s="18">
        <v>0.27228944999999999</v>
      </c>
      <c r="AG1821" s="3">
        <v>0</v>
      </c>
      <c r="AH1821" s="3">
        <v>54</v>
      </c>
      <c r="AI1821" s="2" t="str">
        <f t="shared" si="434"/>
        <v>Medium Risk</v>
      </c>
    </row>
    <row r="1822" spans="1:35" x14ac:dyDescent="0.25">
      <c r="A1822" s="6">
        <v>44921</v>
      </c>
      <c r="B1822" s="3">
        <v>38</v>
      </c>
      <c r="C1822" s="3" t="str">
        <f t="shared" si="420"/>
        <v>Mid</v>
      </c>
      <c r="D1822" s="4">
        <v>25855</v>
      </c>
      <c r="E1822" s="4">
        <f t="shared" si="421"/>
        <v>25855</v>
      </c>
      <c r="F1822" s="3">
        <v>487</v>
      </c>
      <c r="G1822" s="3">
        <f t="shared" si="422"/>
        <v>487</v>
      </c>
      <c r="H1822" s="3" t="str">
        <f t="shared" si="423"/>
        <v>Fair</v>
      </c>
      <c r="I1822" s="5" t="s">
        <v>20</v>
      </c>
      <c r="J1822" s="2" t="str">
        <f t="shared" si="424"/>
        <v>Employed</v>
      </c>
      <c r="K1822" s="2" t="str">
        <f t="shared" si="425"/>
        <v>Employed</v>
      </c>
      <c r="L1822" s="2" t="str">
        <f t="shared" si="426"/>
        <v>Employed</v>
      </c>
      <c r="M1822" s="5" t="s">
        <v>29</v>
      </c>
      <c r="N1822" s="2" t="str">
        <f t="shared" si="427"/>
        <v>Bachelor</v>
      </c>
      <c r="O1822" s="2" t="str">
        <f t="shared" si="428"/>
        <v>Bachelor</v>
      </c>
      <c r="P1822" s="4">
        <v>9043</v>
      </c>
      <c r="Q1822" s="4">
        <f t="shared" si="429"/>
        <v>9043</v>
      </c>
      <c r="R1822" s="18">
        <f t="shared" si="430"/>
        <v>0.34975826725971765</v>
      </c>
      <c r="S1822" s="18" t="str">
        <f t="shared" si="431"/>
        <v>Conservative Borrower</v>
      </c>
      <c r="T1822" s="3">
        <v>108</v>
      </c>
      <c r="U1822" s="3">
        <f t="shared" si="432"/>
        <v>108</v>
      </c>
      <c r="V1822" s="5" t="s">
        <v>22</v>
      </c>
      <c r="W1822" s="5" t="s">
        <v>27</v>
      </c>
      <c r="X1822" s="4">
        <v>216</v>
      </c>
      <c r="Y1822" s="18">
        <v>0.45543815999999998</v>
      </c>
      <c r="Z1822" s="5" t="s">
        <v>24</v>
      </c>
      <c r="AA1822" s="3">
        <v>21</v>
      </c>
      <c r="AB1822" s="4">
        <v>10263</v>
      </c>
      <c r="AC1822" s="4">
        <v>2154.583333</v>
      </c>
      <c r="AD1822" s="4" t="str">
        <f t="shared" si="433"/>
        <v>Low Income</v>
      </c>
      <c r="AE1822" s="4">
        <v>5822</v>
      </c>
      <c r="AF1822" s="18">
        <v>0.26134416700000002</v>
      </c>
      <c r="AG1822" s="3">
        <v>0</v>
      </c>
      <c r="AH1822" s="3">
        <v>57</v>
      </c>
      <c r="AI1822" s="2" t="str">
        <f t="shared" si="434"/>
        <v>High Risk</v>
      </c>
    </row>
    <row r="1823" spans="1:35" x14ac:dyDescent="0.25">
      <c r="A1823" s="6">
        <v>44922</v>
      </c>
      <c r="B1823" s="3">
        <v>40</v>
      </c>
      <c r="C1823" s="3" t="str">
        <f t="shared" si="420"/>
        <v>Senior</v>
      </c>
      <c r="D1823" s="4">
        <v>41591</v>
      </c>
      <c r="E1823" s="4">
        <f t="shared" si="421"/>
        <v>41591</v>
      </c>
      <c r="F1823" s="3">
        <v>615</v>
      </c>
      <c r="G1823" s="3">
        <f t="shared" si="422"/>
        <v>615</v>
      </c>
      <c r="H1823" s="3" t="str">
        <f t="shared" si="423"/>
        <v>Good</v>
      </c>
      <c r="I1823" s="5" t="s">
        <v>20</v>
      </c>
      <c r="J1823" s="2" t="str">
        <f t="shared" si="424"/>
        <v>Employed</v>
      </c>
      <c r="K1823" s="2" t="str">
        <f t="shared" si="425"/>
        <v>Employed</v>
      </c>
      <c r="L1823" s="2" t="str">
        <f t="shared" si="426"/>
        <v>Employed</v>
      </c>
      <c r="M1823" s="5" t="s">
        <v>29</v>
      </c>
      <c r="N1823" s="2" t="str">
        <f t="shared" si="427"/>
        <v>Bachelor</v>
      </c>
      <c r="O1823" s="2" t="str">
        <f t="shared" si="428"/>
        <v>Bachelor</v>
      </c>
      <c r="P1823" s="4">
        <v>20339</v>
      </c>
      <c r="Q1823" s="4">
        <f t="shared" si="429"/>
        <v>20339</v>
      </c>
      <c r="R1823" s="18">
        <f t="shared" si="430"/>
        <v>0.48902406770695583</v>
      </c>
      <c r="S1823" s="18" t="str">
        <f t="shared" si="431"/>
        <v>Conservative Borrower</v>
      </c>
      <c r="T1823" s="3">
        <v>36</v>
      </c>
      <c r="U1823" s="3">
        <f t="shared" si="432"/>
        <v>36</v>
      </c>
      <c r="V1823" s="5" t="s">
        <v>22</v>
      </c>
      <c r="W1823" s="5" t="s">
        <v>30</v>
      </c>
      <c r="X1823" s="4">
        <v>210</v>
      </c>
      <c r="Y1823" s="18">
        <v>0.50226156499999997</v>
      </c>
      <c r="Z1823" s="5" t="s">
        <v>28</v>
      </c>
      <c r="AA1823" s="3">
        <v>27</v>
      </c>
      <c r="AB1823" s="4">
        <v>6497</v>
      </c>
      <c r="AC1823" s="4">
        <v>3465.916667</v>
      </c>
      <c r="AD1823" s="4" t="str">
        <f t="shared" si="433"/>
        <v>Low Income</v>
      </c>
      <c r="AE1823" s="4">
        <v>258252</v>
      </c>
      <c r="AF1823" s="18">
        <v>0.19615205699999999</v>
      </c>
      <c r="AG1823" s="3">
        <v>1</v>
      </c>
      <c r="AH1823" s="3">
        <v>39.200000000000003</v>
      </c>
      <c r="AI1823" s="2" t="str">
        <f t="shared" si="434"/>
        <v>Low Risk</v>
      </c>
    </row>
    <row r="1824" spans="1:35" x14ac:dyDescent="0.25">
      <c r="A1824" s="6">
        <v>44923</v>
      </c>
      <c r="B1824" s="3">
        <v>37</v>
      </c>
      <c r="C1824" s="3" t="str">
        <f t="shared" si="420"/>
        <v>Mid</v>
      </c>
      <c r="D1824" s="4">
        <v>52715</v>
      </c>
      <c r="E1824" s="4">
        <f t="shared" si="421"/>
        <v>52715</v>
      </c>
      <c r="F1824" s="3">
        <v>579</v>
      </c>
      <c r="G1824" s="3">
        <f t="shared" si="422"/>
        <v>579</v>
      </c>
      <c r="H1824" s="3" t="str">
        <f t="shared" si="423"/>
        <v>Good</v>
      </c>
      <c r="I1824" s="5" t="s">
        <v>20</v>
      </c>
      <c r="J1824" s="2" t="str">
        <f t="shared" si="424"/>
        <v>Employed</v>
      </c>
      <c r="K1824" s="2" t="str">
        <f t="shared" si="425"/>
        <v>Employed</v>
      </c>
      <c r="L1824" s="2" t="str">
        <f t="shared" si="426"/>
        <v>Employed</v>
      </c>
      <c r="M1824" s="5" t="s">
        <v>21</v>
      </c>
      <c r="N1824" s="2" t="str">
        <f t="shared" si="427"/>
        <v>Master</v>
      </c>
      <c r="O1824" s="2" t="str">
        <f t="shared" si="428"/>
        <v>Master</v>
      </c>
      <c r="P1824" s="4">
        <v>41874</v>
      </c>
      <c r="Q1824" s="4">
        <f t="shared" si="429"/>
        <v>41874</v>
      </c>
      <c r="R1824" s="18">
        <f t="shared" si="430"/>
        <v>0.79434696006829175</v>
      </c>
      <c r="S1824" s="18" t="str">
        <f t="shared" si="431"/>
        <v>Moderate Borrower</v>
      </c>
      <c r="T1824" s="3">
        <v>84</v>
      </c>
      <c r="U1824" s="3">
        <f t="shared" si="432"/>
        <v>84</v>
      </c>
      <c r="V1824" s="5" t="s">
        <v>26</v>
      </c>
      <c r="W1824" s="5" t="s">
        <v>23</v>
      </c>
      <c r="X1824" s="4">
        <v>306</v>
      </c>
      <c r="Y1824" s="18">
        <v>0.23137743299999999</v>
      </c>
      <c r="Z1824" s="5" t="s">
        <v>24</v>
      </c>
      <c r="AA1824" s="3">
        <v>16</v>
      </c>
      <c r="AB1824" s="4">
        <v>8571</v>
      </c>
      <c r="AC1824" s="4">
        <v>4392.9166670000004</v>
      </c>
      <c r="AD1824" s="4" t="str">
        <f t="shared" si="433"/>
        <v>Low Income</v>
      </c>
      <c r="AE1824" s="4">
        <v>187998</v>
      </c>
      <c r="AF1824" s="18">
        <v>0.24905545200000001</v>
      </c>
      <c r="AG1824" s="3">
        <v>0</v>
      </c>
      <c r="AH1824" s="3">
        <v>50</v>
      </c>
      <c r="AI1824" s="2" t="str">
        <f t="shared" si="434"/>
        <v>Medium Risk</v>
      </c>
    </row>
    <row r="1825" spans="1:35" x14ac:dyDescent="0.25">
      <c r="A1825" s="6">
        <v>44924</v>
      </c>
      <c r="B1825" s="3">
        <v>32</v>
      </c>
      <c r="C1825" s="3" t="str">
        <f t="shared" si="420"/>
        <v>Mid</v>
      </c>
      <c r="D1825" s="4">
        <v>62915</v>
      </c>
      <c r="E1825" s="4">
        <f t="shared" si="421"/>
        <v>62915</v>
      </c>
      <c r="F1825" s="3">
        <v>640</v>
      </c>
      <c r="G1825" s="3">
        <f t="shared" si="422"/>
        <v>640</v>
      </c>
      <c r="H1825" s="3" t="str">
        <f t="shared" si="423"/>
        <v>Good</v>
      </c>
      <c r="I1825" s="5" t="s">
        <v>20</v>
      </c>
      <c r="J1825" s="2" t="str">
        <f t="shared" si="424"/>
        <v>Employed</v>
      </c>
      <c r="K1825" s="2" t="str">
        <f t="shared" si="425"/>
        <v>Employed</v>
      </c>
      <c r="L1825" s="2" t="str">
        <f t="shared" si="426"/>
        <v>Employed</v>
      </c>
      <c r="M1825" s="5" t="s">
        <v>29</v>
      </c>
      <c r="N1825" s="2" t="str">
        <f t="shared" si="427"/>
        <v>Bachelor</v>
      </c>
      <c r="O1825" s="2" t="str">
        <f t="shared" si="428"/>
        <v>Bachelor</v>
      </c>
      <c r="P1825" s="4">
        <v>37896</v>
      </c>
      <c r="Q1825" s="4">
        <f t="shared" si="429"/>
        <v>37896</v>
      </c>
      <c r="R1825" s="18">
        <f t="shared" si="430"/>
        <v>0.60233648573472143</v>
      </c>
      <c r="S1825" s="18" t="str">
        <f t="shared" si="431"/>
        <v>Moderate Borrower</v>
      </c>
      <c r="T1825" s="3">
        <v>36</v>
      </c>
      <c r="U1825" s="3">
        <f t="shared" si="432"/>
        <v>36</v>
      </c>
      <c r="V1825" s="5" t="s">
        <v>22</v>
      </c>
      <c r="W1825" s="5" t="s">
        <v>30</v>
      </c>
      <c r="X1825" s="4">
        <v>360</v>
      </c>
      <c r="Y1825" s="18">
        <v>0.45482257599999998</v>
      </c>
      <c r="Z1825" s="5" t="s">
        <v>28</v>
      </c>
      <c r="AA1825" s="3">
        <v>24</v>
      </c>
      <c r="AB1825" s="4">
        <v>2658</v>
      </c>
      <c r="AC1825" s="4">
        <v>5242.9166670000004</v>
      </c>
      <c r="AD1825" s="4" t="str">
        <f t="shared" si="433"/>
        <v>Medium Income</v>
      </c>
      <c r="AE1825" s="4">
        <v>305058</v>
      </c>
      <c r="AF1825" s="18">
        <v>0.20962556700000001</v>
      </c>
      <c r="AG1825" s="3">
        <v>0</v>
      </c>
      <c r="AH1825" s="3">
        <v>52</v>
      </c>
      <c r="AI1825" s="2" t="str">
        <f t="shared" si="434"/>
        <v>Medium Risk</v>
      </c>
    </row>
    <row r="1826" spans="1:35" x14ac:dyDescent="0.25">
      <c r="A1826" s="6">
        <v>44925</v>
      </c>
      <c r="B1826" s="3">
        <v>42</v>
      </c>
      <c r="C1826" s="3" t="str">
        <f t="shared" si="420"/>
        <v>Senior</v>
      </c>
      <c r="D1826" s="4">
        <v>31220</v>
      </c>
      <c r="E1826" s="4">
        <f t="shared" si="421"/>
        <v>31220</v>
      </c>
      <c r="F1826" s="3">
        <v>578</v>
      </c>
      <c r="G1826" s="3">
        <f t="shared" si="422"/>
        <v>578</v>
      </c>
      <c r="H1826" s="3" t="str">
        <f t="shared" si="423"/>
        <v>Good</v>
      </c>
      <c r="I1826" s="5" t="s">
        <v>20</v>
      </c>
      <c r="J1826" s="2" t="str">
        <f t="shared" si="424"/>
        <v>Employed</v>
      </c>
      <c r="K1826" s="2" t="str">
        <f t="shared" si="425"/>
        <v>Employed</v>
      </c>
      <c r="L1826" s="2" t="str">
        <f t="shared" si="426"/>
        <v>Employed</v>
      </c>
      <c r="M1826" s="5" t="s">
        <v>25</v>
      </c>
      <c r="N1826" s="2" t="str">
        <f t="shared" si="427"/>
        <v>Associate</v>
      </c>
      <c r="O1826" s="2" t="str">
        <f t="shared" si="428"/>
        <v>Associate</v>
      </c>
      <c r="P1826" s="4">
        <v>26780</v>
      </c>
      <c r="Q1826" s="4">
        <f t="shared" si="429"/>
        <v>26780</v>
      </c>
      <c r="R1826" s="18">
        <f t="shared" si="430"/>
        <v>0.8577834721332479</v>
      </c>
      <c r="S1826" s="18" t="str">
        <f t="shared" si="431"/>
        <v>Moderate Borrower</v>
      </c>
      <c r="T1826" s="3">
        <v>84</v>
      </c>
      <c r="U1826" s="3">
        <f t="shared" si="432"/>
        <v>84</v>
      </c>
      <c r="V1826" s="5" t="s">
        <v>22</v>
      </c>
      <c r="W1826" s="5" t="s">
        <v>23</v>
      </c>
      <c r="X1826" s="4">
        <v>1051</v>
      </c>
      <c r="Y1826" s="18">
        <v>0.245611408</v>
      </c>
      <c r="Z1826" s="5" t="s">
        <v>28</v>
      </c>
      <c r="AA1826" s="3">
        <v>20</v>
      </c>
      <c r="AB1826" s="4">
        <v>765</v>
      </c>
      <c r="AC1826" s="4">
        <v>2601.666667</v>
      </c>
      <c r="AD1826" s="4" t="str">
        <f t="shared" si="433"/>
        <v>Low Income</v>
      </c>
      <c r="AE1826" s="4">
        <v>6973</v>
      </c>
      <c r="AF1826" s="18">
        <v>0.266883802</v>
      </c>
      <c r="AG1826" s="3">
        <v>0</v>
      </c>
      <c r="AH1826" s="3">
        <v>59</v>
      </c>
      <c r="AI1826" s="2" t="str">
        <f t="shared" si="434"/>
        <v>High Risk</v>
      </c>
    </row>
    <row r="1827" spans="1:35" x14ac:dyDescent="0.25">
      <c r="A1827" s="6">
        <v>44926</v>
      </c>
      <c r="B1827" s="3">
        <v>45</v>
      </c>
      <c r="C1827" s="3" t="str">
        <f t="shared" si="420"/>
        <v>Senior</v>
      </c>
      <c r="D1827" s="4">
        <v>77023</v>
      </c>
      <c r="E1827" s="4">
        <f t="shared" si="421"/>
        <v>77023</v>
      </c>
      <c r="F1827" s="3">
        <v>602</v>
      </c>
      <c r="G1827" s="3">
        <f t="shared" si="422"/>
        <v>602</v>
      </c>
      <c r="H1827" s="3" t="str">
        <f t="shared" si="423"/>
        <v>Good</v>
      </c>
      <c r="I1827" s="5" t="s">
        <v>20</v>
      </c>
      <c r="J1827" s="2" t="str">
        <f t="shared" si="424"/>
        <v>Employed</v>
      </c>
      <c r="K1827" s="2" t="str">
        <f t="shared" si="425"/>
        <v>Employed</v>
      </c>
      <c r="L1827" s="2" t="str">
        <f t="shared" si="426"/>
        <v>Employed</v>
      </c>
      <c r="M1827" s="5" t="s">
        <v>29</v>
      </c>
      <c r="N1827" s="2" t="str">
        <f t="shared" si="427"/>
        <v>Bachelor</v>
      </c>
      <c r="O1827" s="2" t="str">
        <f t="shared" si="428"/>
        <v>Bachelor</v>
      </c>
      <c r="P1827" s="4">
        <v>35974</v>
      </c>
      <c r="Q1827" s="4">
        <f t="shared" si="429"/>
        <v>35974</v>
      </c>
      <c r="R1827" s="18">
        <f t="shared" si="430"/>
        <v>0.46705529517157213</v>
      </c>
      <c r="S1827" s="18" t="str">
        <f t="shared" si="431"/>
        <v>Conservative Borrower</v>
      </c>
      <c r="T1827" s="3">
        <v>48</v>
      </c>
      <c r="U1827" s="3">
        <f t="shared" si="432"/>
        <v>48</v>
      </c>
      <c r="V1827" s="5" t="s">
        <v>22</v>
      </c>
      <c r="W1827" s="5" t="s">
        <v>27</v>
      </c>
      <c r="X1827" s="4">
        <v>1102</v>
      </c>
      <c r="Y1827" s="18">
        <v>0.19376591100000001</v>
      </c>
      <c r="Z1827" s="5" t="s">
        <v>38</v>
      </c>
      <c r="AA1827" s="3">
        <v>21</v>
      </c>
      <c r="AB1827" s="4">
        <v>4584</v>
      </c>
      <c r="AC1827" s="4">
        <v>6418.5833329999996</v>
      </c>
      <c r="AD1827" s="4" t="str">
        <f t="shared" si="433"/>
        <v>Medium Income</v>
      </c>
      <c r="AE1827" s="4">
        <v>53111</v>
      </c>
      <c r="AF1827" s="18">
        <v>0.236092412</v>
      </c>
      <c r="AG1827" s="3">
        <v>0</v>
      </c>
      <c r="AH1827" s="3">
        <v>45</v>
      </c>
      <c r="AI1827" s="2" t="str">
        <f t="shared" si="434"/>
        <v>Medium Risk</v>
      </c>
    </row>
    <row r="1828" spans="1:35" x14ac:dyDescent="0.25">
      <c r="A1828" s="6">
        <v>44927</v>
      </c>
      <c r="B1828" s="3">
        <v>26</v>
      </c>
      <c r="C1828" s="3" t="str">
        <f t="shared" si="420"/>
        <v>Mid</v>
      </c>
      <c r="D1828" s="4">
        <v>22004</v>
      </c>
      <c r="E1828" s="4">
        <f t="shared" si="421"/>
        <v>22004</v>
      </c>
      <c r="F1828" s="3">
        <v>531</v>
      </c>
      <c r="G1828" s="3">
        <f t="shared" si="422"/>
        <v>531</v>
      </c>
      <c r="H1828" s="3" t="str">
        <f t="shared" si="423"/>
        <v>Fair</v>
      </c>
      <c r="I1828" s="5" t="s">
        <v>20</v>
      </c>
      <c r="J1828" s="2" t="str">
        <f t="shared" si="424"/>
        <v>Employed</v>
      </c>
      <c r="K1828" s="2" t="str">
        <f t="shared" si="425"/>
        <v>Employed</v>
      </c>
      <c r="L1828" s="2" t="str">
        <f t="shared" si="426"/>
        <v>Employed</v>
      </c>
      <c r="M1828" s="5" t="s">
        <v>25</v>
      </c>
      <c r="N1828" s="2" t="str">
        <f t="shared" si="427"/>
        <v>Associate</v>
      </c>
      <c r="O1828" s="2" t="str">
        <f t="shared" si="428"/>
        <v>Associate</v>
      </c>
      <c r="P1828" s="4">
        <v>38469</v>
      </c>
      <c r="Q1828" s="4">
        <f t="shared" si="429"/>
        <v>38469</v>
      </c>
      <c r="R1828" s="18">
        <f t="shared" si="430"/>
        <v>1.7482730412652245</v>
      </c>
      <c r="S1828" s="18" t="str">
        <f t="shared" si="431"/>
        <v>Aggressive Borrower</v>
      </c>
      <c r="T1828" s="3">
        <v>12</v>
      </c>
      <c r="U1828" s="3">
        <f t="shared" si="432"/>
        <v>12</v>
      </c>
      <c r="V1828" s="5" t="s">
        <v>22</v>
      </c>
      <c r="W1828" s="5" t="s">
        <v>30</v>
      </c>
      <c r="X1828" s="4">
        <v>136</v>
      </c>
      <c r="Y1828" s="18">
        <v>0.14149028</v>
      </c>
      <c r="Z1828" s="5" t="s">
        <v>24</v>
      </c>
      <c r="AA1828" s="3">
        <v>28</v>
      </c>
      <c r="AB1828" s="4">
        <v>1402</v>
      </c>
      <c r="AC1828" s="4">
        <v>1833.666667</v>
      </c>
      <c r="AD1828" s="4" t="str">
        <f t="shared" si="433"/>
        <v>Low Income</v>
      </c>
      <c r="AE1828" s="4">
        <v>1694</v>
      </c>
      <c r="AF1828" s="18">
        <v>0.27643536699999999</v>
      </c>
      <c r="AG1828" s="3">
        <v>0</v>
      </c>
      <c r="AH1828" s="3">
        <v>66</v>
      </c>
      <c r="AI1828" s="2" t="str">
        <f t="shared" si="434"/>
        <v>High Risk</v>
      </c>
    </row>
    <row r="1829" spans="1:35" x14ac:dyDescent="0.25">
      <c r="A1829" s="6">
        <v>44928</v>
      </c>
      <c r="B1829" s="3">
        <v>56</v>
      </c>
      <c r="C1829" s="3" t="str">
        <f t="shared" si="420"/>
        <v>Senior</v>
      </c>
      <c r="D1829" s="4">
        <v>77604</v>
      </c>
      <c r="E1829" s="4">
        <f t="shared" si="421"/>
        <v>77604</v>
      </c>
      <c r="F1829" s="3">
        <v>613</v>
      </c>
      <c r="G1829" s="3">
        <f t="shared" si="422"/>
        <v>613</v>
      </c>
      <c r="H1829" s="3" t="str">
        <f t="shared" si="423"/>
        <v>Good</v>
      </c>
      <c r="I1829" s="5" t="s">
        <v>20</v>
      </c>
      <c r="J1829" s="2" t="str">
        <f t="shared" si="424"/>
        <v>Employed</v>
      </c>
      <c r="K1829" s="2" t="str">
        <f t="shared" si="425"/>
        <v>Employed</v>
      </c>
      <c r="L1829" s="2" t="str">
        <f t="shared" si="426"/>
        <v>Employed</v>
      </c>
      <c r="M1829" s="5" t="s">
        <v>29</v>
      </c>
      <c r="N1829" s="2" t="str">
        <f t="shared" si="427"/>
        <v>Bachelor</v>
      </c>
      <c r="O1829" s="2" t="str">
        <f t="shared" si="428"/>
        <v>Bachelor</v>
      </c>
      <c r="P1829" s="4">
        <v>25276</v>
      </c>
      <c r="Q1829" s="4">
        <f t="shared" si="429"/>
        <v>25276</v>
      </c>
      <c r="R1829" s="18">
        <f t="shared" si="430"/>
        <v>0.32570486057419723</v>
      </c>
      <c r="S1829" s="18" t="str">
        <f t="shared" si="431"/>
        <v>Conservative Borrower</v>
      </c>
      <c r="T1829" s="3">
        <v>36</v>
      </c>
      <c r="U1829" s="3">
        <f t="shared" si="432"/>
        <v>36</v>
      </c>
      <c r="V1829" s="5" t="s">
        <v>22</v>
      </c>
      <c r="W1829" s="5" t="s">
        <v>23</v>
      </c>
      <c r="X1829" s="4">
        <v>367</v>
      </c>
      <c r="Y1829" s="18">
        <v>0.104968093</v>
      </c>
      <c r="Z1829" s="5" t="s">
        <v>34</v>
      </c>
      <c r="AA1829" s="3">
        <v>19</v>
      </c>
      <c r="AB1829" s="4">
        <v>2201</v>
      </c>
      <c r="AC1829" s="4">
        <v>6467</v>
      </c>
      <c r="AD1829" s="4" t="str">
        <f t="shared" si="433"/>
        <v>Medium Income</v>
      </c>
      <c r="AE1829" s="4">
        <v>170694</v>
      </c>
      <c r="AF1829" s="18">
        <v>0.23040834499999999</v>
      </c>
      <c r="AG1829" s="3">
        <v>0</v>
      </c>
      <c r="AH1829" s="3">
        <v>48</v>
      </c>
      <c r="AI1829" s="2" t="str">
        <f t="shared" si="434"/>
        <v>Medium Risk</v>
      </c>
    </row>
    <row r="1830" spans="1:35" x14ac:dyDescent="0.25">
      <c r="A1830" s="6">
        <v>44929</v>
      </c>
      <c r="B1830" s="3">
        <v>38</v>
      </c>
      <c r="C1830" s="3" t="str">
        <f t="shared" si="420"/>
        <v>Mid</v>
      </c>
      <c r="E1830" s="4">
        <f t="shared" si="421"/>
        <v>33555</v>
      </c>
      <c r="F1830" s="3">
        <v>593</v>
      </c>
      <c r="G1830" s="3">
        <f t="shared" si="422"/>
        <v>593</v>
      </c>
      <c r="H1830" s="3" t="str">
        <f t="shared" si="423"/>
        <v>Good</v>
      </c>
      <c r="I1830" s="5" t="s">
        <v>20</v>
      </c>
      <c r="J1830" s="2" t="str">
        <f t="shared" si="424"/>
        <v>Employed</v>
      </c>
      <c r="K1830" s="2" t="str">
        <f t="shared" si="425"/>
        <v>Employed</v>
      </c>
      <c r="L1830" s="2" t="str">
        <f t="shared" si="426"/>
        <v>Employed</v>
      </c>
      <c r="M1830" s="5" t="s">
        <v>21</v>
      </c>
      <c r="N1830" s="2" t="str">
        <f t="shared" si="427"/>
        <v>Master</v>
      </c>
      <c r="O1830" s="2" t="str">
        <f t="shared" si="428"/>
        <v>Master</v>
      </c>
      <c r="P1830" s="4">
        <v>11467</v>
      </c>
      <c r="Q1830" s="4">
        <f t="shared" si="429"/>
        <v>11467</v>
      </c>
      <c r="R1830" s="18">
        <f t="shared" si="430"/>
        <v>0.34173744598420502</v>
      </c>
      <c r="S1830" s="18" t="str">
        <f t="shared" si="431"/>
        <v>Conservative Borrower</v>
      </c>
      <c r="U1830" s="3">
        <f t="shared" si="432"/>
        <v>54.618025751072963</v>
      </c>
      <c r="V1830" s="5" t="s">
        <v>35</v>
      </c>
      <c r="W1830" s="5" t="s">
        <v>23</v>
      </c>
      <c r="X1830" s="4">
        <v>168</v>
      </c>
      <c r="Y1830" s="18">
        <v>0.126716521</v>
      </c>
      <c r="Z1830" s="5" t="s">
        <v>24</v>
      </c>
      <c r="AA1830" s="3">
        <v>29</v>
      </c>
      <c r="AB1830" s="4">
        <v>1325</v>
      </c>
      <c r="AC1830" s="4">
        <v>2796.25</v>
      </c>
      <c r="AD1830" s="4" t="str">
        <f t="shared" si="433"/>
        <v>Low Income</v>
      </c>
      <c r="AE1830" s="4">
        <v>10525</v>
      </c>
      <c r="AF1830" s="18">
        <v>0.229552389</v>
      </c>
      <c r="AG1830" s="3">
        <v>0</v>
      </c>
      <c r="AH1830" s="3">
        <v>53</v>
      </c>
      <c r="AI1830" s="2" t="str">
        <f t="shared" si="434"/>
        <v>Medium Risk</v>
      </c>
    </row>
    <row r="1831" spans="1:35" x14ac:dyDescent="0.25">
      <c r="A1831" s="6">
        <v>44930</v>
      </c>
      <c r="B1831" s="3">
        <v>40</v>
      </c>
      <c r="C1831" s="3" t="str">
        <f t="shared" si="420"/>
        <v>Senior</v>
      </c>
      <c r="D1831" s="4">
        <v>131370</v>
      </c>
      <c r="E1831" s="4">
        <f t="shared" si="421"/>
        <v>131370</v>
      </c>
      <c r="F1831" s="3">
        <v>519</v>
      </c>
      <c r="G1831" s="3">
        <f t="shared" si="422"/>
        <v>519</v>
      </c>
      <c r="H1831" s="3" t="str">
        <f t="shared" si="423"/>
        <v>Fair</v>
      </c>
      <c r="I1831" s="5" t="s">
        <v>20</v>
      </c>
      <c r="J1831" s="2" t="str">
        <f t="shared" si="424"/>
        <v>Employed</v>
      </c>
      <c r="K1831" s="2" t="str">
        <f t="shared" si="425"/>
        <v>Employed</v>
      </c>
      <c r="L1831" s="2" t="str">
        <f t="shared" si="426"/>
        <v>Employed</v>
      </c>
      <c r="M1831" s="5" t="s">
        <v>32</v>
      </c>
      <c r="N1831" s="2" t="str">
        <f t="shared" si="427"/>
        <v>High School</v>
      </c>
      <c r="O1831" s="2" t="str">
        <f t="shared" si="428"/>
        <v>High School</v>
      </c>
      <c r="P1831" s="4">
        <v>19471</v>
      </c>
      <c r="Q1831" s="4">
        <f t="shared" si="429"/>
        <v>19471</v>
      </c>
      <c r="R1831" s="18">
        <f t="shared" si="430"/>
        <v>0.14821496536499962</v>
      </c>
      <c r="S1831" s="18" t="str">
        <f t="shared" si="431"/>
        <v>Conservative Borrower</v>
      </c>
      <c r="T1831" s="3">
        <v>72</v>
      </c>
      <c r="U1831" s="3">
        <f t="shared" si="432"/>
        <v>72</v>
      </c>
      <c r="V1831" s="5" t="s">
        <v>22</v>
      </c>
      <c r="W1831" s="5" t="s">
        <v>34</v>
      </c>
      <c r="X1831" s="4">
        <v>389</v>
      </c>
      <c r="Y1831" s="18">
        <v>0.21377147499999999</v>
      </c>
      <c r="Z1831" s="5" t="s">
        <v>24</v>
      </c>
      <c r="AA1831" s="3">
        <v>25</v>
      </c>
      <c r="AB1831" s="4">
        <v>1600</v>
      </c>
      <c r="AC1831" s="4">
        <v>10947.5</v>
      </c>
      <c r="AD1831" s="4" t="str">
        <f t="shared" si="433"/>
        <v>Medium Income</v>
      </c>
      <c r="AE1831" s="4">
        <v>30446</v>
      </c>
      <c r="AF1831" s="18">
        <v>0.29114084800000001</v>
      </c>
      <c r="AG1831" s="3">
        <v>0</v>
      </c>
      <c r="AH1831" s="3">
        <v>54</v>
      </c>
      <c r="AI1831" s="2" t="str">
        <f t="shared" si="434"/>
        <v>Medium Risk</v>
      </c>
    </row>
    <row r="1832" spans="1:35" x14ac:dyDescent="0.25">
      <c r="A1832" s="6">
        <v>44931</v>
      </c>
      <c r="B1832" s="3">
        <v>48</v>
      </c>
      <c r="C1832" s="3" t="str">
        <f t="shared" si="420"/>
        <v>Senior</v>
      </c>
      <c r="D1832" s="4">
        <v>67761</v>
      </c>
      <c r="E1832" s="4">
        <f t="shared" si="421"/>
        <v>67761</v>
      </c>
      <c r="F1832" s="3">
        <v>572</v>
      </c>
      <c r="G1832" s="3">
        <f t="shared" si="422"/>
        <v>572</v>
      </c>
      <c r="H1832" s="3" t="str">
        <f t="shared" si="423"/>
        <v>Good</v>
      </c>
      <c r="I1832" s="5" t="s">
        <v>20</v>
      </c>
      <c r="J1832" s="2" t="str">
        <f t="shared" si="424"/>
        <v>Employed</v>
      </c>
      <c r="K1832" s="2" t="str">
        <f t="shared" si="425"/>
        <v>Employed</v>
      </c>
      <c r="L1832" s="2" t="str">
        <f t="shared" si="426"/>
        <v>Employed</v>
      </c>
      <c r="M1832" s="5" t="s">
        <v>32</v>
      </c>
      <c r="N1832" s="2" t="str">
        <f t="shared" si="427"/>
        <v>High School</v>
      </c>
      <c r="O1832" s="2" t="str">
        <f t="shared" si="428"/>
        <v>High School</v>
      </c>
      <c r="P1832" s="4">
        <v>51983</v>
      </c>
      <c r="Q1832" s="4">
        <f t="shared" si="429"/>
        <v>51983</v>
      </c>
      <c r="R1832" s="18">
        <f t="shared" si="430"/>
        <v>0.76715219669131207</v>
      </c>
      <c r="S1832" s="18" t="str">
        <f t="shared" si="431"/>
        <v>Moderate Borrower</v>
      </c>
      <c r="T1832" s="3">
        <v>36</v>
      </c>
      <c r="U1832" s="3">
        <f t="shared" si="432"/>
        <v>36</v>
      </c>
      <c r="V1832" s="5" t="s">
        <v>22</v>
      </c>
      <c r="W1832" s="5" t="s">
        <v>23</v>
      </c>
      <c r="X1832" s="4">
        <v>488</v>
      </c>
      <c r="Y1832" s="18">
        <v>0.15003451600000001</v>
      </c>
      <c r="Z1832" s="5" t="s">
        <v>24</v>
      </c>
      <c r="AA1832" s="3">
        <v>26</v>
      </c>
      <c r="AB1832" s="4">
        <v>4517</v>
      </c>
      <c r="AC1832" s="4">
        <v>5646.75</v>
      </c>
      <c r="AD1832" s="4" t="str">
        <f t="shared" si="433"/>
        <v>Medium Income</v>
      </c>
      <c r="AE1832" s="4">
        <v>40190</v>
      </c>
      <c r="AF1832" s="18">
        <v>0.25817680999999998</v>
      </c>
      <c r="AG1832" s="3">
        <v>0</v>
      </c>
      <c r="AH1832" s="3">
        <v>50</v>
      </c>
      <c r="AI1832" s="2" t="str">
        <f t="shared" si="434"/>
        <v>Medium Risk</v>
      </c>
    </row>
    <row r="1833" spans="1:35" x14ac:dyDescent="0.25">
      <c r="A1833" s="6">
        <v>44932</v>
      </c>
      <c r="B1833" s="3">
        <v>42</v>
      </c>
      <c r="C1833" s="3" t="str">
        <f t="shared" si="420"/>
        <v>Senior</v>
      </c>
      <c r="D1833" s="4">
        <v>87136</v>
      </c>
      <c r="E1833" s="4">
        <f t="shared" si="421"/>
        <v>87136</v>
      </c>
      <c r="F1833" s="3">
        <v>554</v>
      </c>
      <c r="G1833" s="3">
        <f t="shared" si="422"/>
        <v>554</v>
      </c>
      <c r="H1833" s="3" t="str">
        <f t="shared" si="423"/>
        <v>Good</v>
      </c>
      <c r="I1833" s="5" t="s">
        <v>20</v>
      </c>
      <c r="J1833" s="2" t="str">
        <f t="shared" si="424"/>
        <v>Employed</v>
      </c>
      <c r="K1833" s="2" t="str">
        <f t="shared" si="425"/>
        <v>Employed</v>
      </c>
      <c r="L1833" s="2" t="str">
        <f t="shared" si="426"/>
        <v>Employed</v>
      </c>
      <c r="M1833" s="5" t="s">
        <v>25</v>
      </c>
      <c r="N1833" s="2" t="str">
        <f t="shared" si="427"/>
        <v>Associate</v>
      </c>
      <c r="O1833" s="2" t="str">
        <f t="shared" si="428"/>
        <v>Associate</v>
      </c>
      <c r="P1833" s="4">
        <v>19287</v>
      </c>
      <c r="Q1833" s="4">
        <f t="shared" si="429"/>
        <v>19287</v>
      </c>
      <c r="R1833" s="18">
        <f t="shared" si="430"/>
        <v>0.22134364671318399</v>
      </c>
      <c r="S1833" s="18" t="str">
        <f t="shared" si="431"/>
        <v>Conservative Borrower</v>
      </c>
      <c r="T1833" s="3">
        <v>36</v>
      </c>
      <c r="U1833" s="3">
        <f t="shared" si="432"/>
        <v>36</v>
      </c>
      <c r="V1833" s="5" t="s">
        <v>35</v>
      </c>
      <c r="W1833" s="5" t="s">
        <v>23</v>
      </c>
      <c r="X1833" s="4">
        <v>149</v>
      </c>
      <c r="Y1833" s="18">
        <v>0.154806892</v>
      </c>
      <c r="Z1833" s="5" t="s">
        <v>24</v>
      </c>
      <c r="AA1833" s="3">
        <v>14</v>
      </c>
      <c r="AB1833" s="4">
        <v>4190</v>
      </c>
      <c r="AC1833" s="4">
        <v>7261.3333329999996</v>
      </c>
      <c r="AD1833" s="4" t="str">
        <f t="shared" si="433"/>
        <v>Medium Income</v>
      </c>
      <c r="AE1833" s="4">
        <v>58443</v>
      </c>
      <c r="AF1833" s="18">
        <v>0.20476809900000001</v>
      </c>
      <c r="AG1833" s="3">
        <v>1</v>
      </c>
      <c r="AH1833" s="3">
        <v>37.6</v>
      </c>
      <c r="AI1833" s="2" t="str">
        <f t="shared" si="434"/>
        <v>Low Risk</v>
      </c>
    </row>
    <row r="1834" spans="1:35" x14ac:dyDescent="0.25">
      <c r="A1834" s="6">
        <v>44933</v>
      </c>
      <c r="B1834" s="3">
        <v>51</v>
      </c>
      <c r="C1834" s="3" t="str">
        <f t="shared" si="420"/>
        <v>Senior</v>
      </c>
      <c r="D1834" s="4">
        <v>47257</v>
      </c>
      <c r="E1834" s="4">
        <f t="shared" si="421"/>
        <v>47257</v>
      </c>
      <c r="F1834" s="3">
        <v>635</v>
      </c>
      <c r="G1834" s="3">
        <f t="shared" si="422"/>
        <v>635</v>
      </c>
      <c r="H1834" s="3" t="str">
        <f t="shared" si="423"/>
        <v>Good</v>
      </c>
      <c r="I1834" s="5" t="s">
        <v>20</v>
      </c>
      <c r="J1834" s="2" t="str">
        <f t="shared" si="424"/>
        <v>Employed</v>
      </c>
      <c r="K1834" s="2" t="str">
        <f t="shared" si="425"/>
        <v>Employed</v>
      </c>
      <c r="L1834" s="2" t="str">
        <f t="shared" si="426"/>
        <v>Employed</v>
      </c>
      <c r="M1834" s="5" t="s">
        <v>32</v>
      </c>
      <c r="N1834" s="2" t="str">
        <f t="shared" si="427"/>
        <v>High School</v>
      </c>
      <c r="O1834" s="2" t="str">
        <f t="shared" si="428"/>
        <v>High School</v>
      </c>
      <c r="P1834" s="4">
        <v>21079</v>
      </c>
      <c r="Q1834" s="4">
        <f t="shared" si="429"/>
        <v>21079</v>
      </c>
      <c r="R1834" s="18">
        <f t="shared" si="430"/>
        <v>0.44605032058742622</v>
      </c>
      <c r="S1834" s="18" t="str">
        <f t="shared" si="431"/>
        <v>Conservative Borrower</v>
      </c>
      <c r="T1834" s="3">
        <v>48</v>
      </c>
      <c r="U1834" s="3">
        <f t="shared" si="432"/>
        <v>48</v>
      </c>
      <c r="V1834" s="5" t="s">
        <v>26</v>
      </c>
      <c r="W1834" s="5" t="s">
        <v>23</v>
      </c>
      <c r="X1834" s="4">
        <v>451</v>
      </c>
      <c r="Y1834" s="18">
        <v>0.36023019000000001</v>
      </c>
      <c r="Z1834" s="5" t="s">
        <v>24</v>
      </c>
      <c r="AA1834" s="3">
        <v>24</v>
      </c>
      <c r="AB1834" s="4">
        <v>8315</v>
      </c>
      <c r="AC1834" s="4">
        <v>3938.083333</v>
      </c>
      <c r="AD1834" s="4" t="str">
        <f t="shared" si="433"/>
        <v>Low Income</v>
      </c>
      <c r="AE1834" s="4">
        <v>8332</v>
      </c>
      <c r="AF1834" s="18">
        <v>0.229128265</v>
      </c>
      <c r="AG1834" s="3">
        <v>0</v>
      </c>
      <c r="AH1834" s="3">
        <v>55</v>
      </c>
      <c r="AI1834" s="2" t="str">
        <f t="shared" si="434"/>
        <v>High Risk</v>
      </c>
    </row>
    <row r="1835" spans="1:35" x14ac:dyDescent="0.25">
      <c r="A1835" s="6">
        <v>44934</v>
      </c>
      <c r="B1835" s="3">
        <v>43</v>
      </c>
      <c r="C1835" s="3" t="str">
        <f t="shared" si="420"/>
        <v>Senior</v>
      </c>
      <c r="D1835" s="4">
        <v>77455</v>
      </c>
      <c r="E1835" s="4">
        <f t="shared" si="421"/>
        <v>77455</v>
      </c>
      <c r="F1835" s="3">
        <v>587</v>
      </c>
      <c r="G1835" s="3">
        <f t="shared" si="422"/>
        <v>587</v>
      </c>
      <c r="H1835" s="3" t="str">
        <f t="shared" si="423"/>
        <v>Good</v>
      </c>
      <c r="I1835" s="5" t="s">
        <v>20</v>
      </c>
      <c r="J1835" s="2" t="str">
        <f t="shared" si="424"/>
        <v>Employed</v>
      </c>
      <c r="K1835" s="2" t="str">
        <f t="shared" si="425"/>
        <v>Employed</v>
      </c>
      <c r="L1835" s="2" t="str">
        <f t="shared" si="426"/>
        <v>Employed</v>
      </c>
      <c r="M1835" s="5" t="s">
        <v>29</v>
      </c>
      <c r="N1835" s="2" t="str">
        <f t="shared" si="427"/>
        <v>Bachelor</v>
      </c>
      <c r="O1835" s="2" t="str">
        <f t="shared" si="428"/>
        <v>Bachelor</v>
      </c>
      <c r="P1835" s="4">
        <v>12345</v>
      </c>
      <c r="Q1835" s="4">
        <f t="shared" si="429"/>
        <v>12345</v>
      </c>
      <c r="R1835" s="18">
        <f t="shared" si="430"/>
        <v>0.15938286747143501</v>
      </c>
      <c r="S1835" s="18" t="str">
        <f t="shared" si="431"/>
        <v>Conservative Borrower</v>
      </c>
      <c r="T1835" s="3">
        <v>60</v>
      </c>
      <c r="U1835" s="3">
        <f t="shared" si="432"/>
        <v>60</v>
      </c>
      <c r="V1835" s="5" t="s">
        <v>26</v>
      </c>
      <c r="W1835" s="5" t="s">
        <v>27</v>
      </c>
      <c r="X1835" s="4">
        <v>526</v>
      </c>
      <c r="Y1835" s="18">
        <v>0.70623372799999995</v>
      </c>
      <c r="Z1835" s="5" t="s">
        <v>38</v>
      </c>
      <c r="AA1835" s="3">
        <v>24</v>
      </c>
      <c r="AB1835" s="4">
        <v>1923</v>
      </c>
      <c r="AC1835" s="4">
        <v>6454.5833329999996</v>
      </c>
      <c r="AD1835" s="4" t="str">
        <f t="shared" si="433"/>
        <v>Medium Income</v>
      </c>
      <c r="AE1835" s="4">
        <v>172923</v>
      </c>
      <c r="AF1835" s="18">
        <v>0.21624010199999999</v>
      </c>
      <c r="AG1835" s="3">
        <v>1</v>
      </c>
      <c r="AH1835" s="3">
        <v>42.4</v>
      </c>
      <c r="AI1835" s="2" t="str">
        <f t="shared" si="434"/>
        <v>Medium Risk</v>
      </c>
    </row>
    <row r="1836" spans="1:35" x14ac:dyDescent="0.25">
      <c r="A1836" s="6">
        <v>44935</v>
      </c>
      <c r="B1836" s="3">
        <v>32</v>
      </c>
      <c r="C1836" s="3" t="str">
        <f t="shared" si="420"/>
        <v>Mid</v>
      </c>
      <c r="D1836" s="4">
        <v>22997</v>
      </c>
      <c r="E1836" s="4">
        <f t="shared" si="421"/>
        <v>22997</v>
      </c>
      <c r="F1836" s="3">
        <v>599</v>
      </c>
      <c r="G1836" s="3">
        <f t="shared" si="422"/>
        <v>599</v>
      </c>
      <c r="H1836" s="3" t="str">
        <f t="shared" si="423"/>
        <v>Good</v>
      </c>
      <c r="I1836" s="5" t="s">
        <v>20</v>
      </c>
      <c r="J1836" s="2" t="str">
        <f t="shared" si="424"/>
        <v>Employed</v>
      </c>
      <c r="K1836" s="2" t="str">
        <f t="shared" si="425"/>
        <v>Employed</v>
      </c>
      <c r="L1836" s="2" t="str">
        <f t="shared" si="426"/>
        <v>Employed</v>
      </c>
      <c r="M1836" s="5" t="s">
        <v>29</v>
      </c>
      <c r="N1836" s="2" t="str">
        <f t="shared" si="427"/>
        <v>Bachelor</v>
      </c>
      <c r="O1836" s="2" t="str">
        <f t="shared" si="428"/>
        <v>Bachelor</v>
      </c>
      <c r="P1836" s="4">
        <v>9827</v>
      </c>
      <c r="Q1836" s="4">
        <f t="shared" si="429"/>
        <v>9827</v>
      </c>
      <c r="R1836" s="18">
        <f t="shared" si="430"/>
        <v>0.42731660651389314</v>
      </c>
      <c r="S1836" s="18" t="str">
        <f t="shared" si="431"/>
        <v>Conservative Borrower</v>
      </c>
      <c r="T1836" s="3">
        <v>72</v>
      </c>
      <c r="U1836" s="3">
        <f t="shared" si="432"/>
        <v>72</v>
      </c>
      <c r="V1836" s="5" t="s">
        <v>22</v>
      </c>
      <c r="W1836" s="5" t="s">
        <v>27</v>
      </c>
      <c r="X1836" s="4">
        <v>364</v>
      </c>
      <c r="Y1836" s="18">
        <v>0.397012749</v>
      </c>
      <c r="Z1836" s="5" t="s">
        <v>28</v>
      </c>
      <c r="AA1836" s="3">
        <v>27</v>
      </c>
      <c r="AB1836" s="4">
        <v>5096</v>
      </c>
      <c r="AC1836" s="4">
        <v>1916.416667</v>
      </c>
      <c r="AD1836" s="4" t="str">
        <f t="shared" si="433"/>
        <v>Low Income</v>
      </c>
      <c r="AE1836" s="4">
        <v>4752</v>
      </c>
      <c r="AF1836" s="18">
        <v>0.227404618</v>
      </c>
      <c r="AG1836" s="3">
        <v>0</v>
      </c>
      <c r="AH1836" s="3">
        <v>68</v>
      </c>
      <c r="AI1836" s="2" t="str">
        <f t="shared" si="434"/>
        <v>High Risk</v>
      </c>
    </row>
    <row r="1837" spans="1:35" x14ac:dyDescent="0.25">
      <c r="A1837" s="6">
        <v>44936</v>
      </c>
      <c r="B1837" s="3">
        <v>44</v>
      </c>
      <c r="C1837" s="3" t="str">
        <f t="shared" si="420"/>
        <v>Senior</v>
      </c>
      <c r="D1837" s="4">
        <v>27330</v>
      </c>
      <c r="E1837" s="4">
        <f t="shared" si="421"/>
        <v>27330</v>
      </c>
      <c r="F1837" s="3">
        <v>511</v>
      </c>
      <c r="G1837" s="3">
        <f t="shared" si="422"/>
        <v>511</v>
      </c>
      <c r="H1837" s="3" t="str">
        <f t="shared" si="423"/>
        <v>Fair</v>
      </c>
      <c r="I1837" s="5" t="s">
        <v>20</v>
      </c>
      <c r="J1837" s="2" t="str">
        <f t="shared" si="424"/>
        <v>Employed</v>
      </c>
      <c r="K1837" s="2" t="str">
        <f t="shared" si="425"/>
        <v>Employed</v>
      </c>
      <c r="L1837" s="2" t="str">
        <f t="shared" si="426"/>
        <v>Employed</v>
      </c>
      <c r="M1837" s="5" t="s">
        <v>25</v>
      </c>
      <c r="N1837" s="2" t="str">
        <f t="shared" si="427"/>
        <v>Associate</v>
      </c>
      <c r="O1837" s="2" t="str">
        <f t="shared" si="428"/>
        <v>Associate</v>
      </c>
      <c r="Q1837" s="4">
        <f t="shared" si="429"/>
        <v>24695.307531380753</v>
      </c>
      <c r="R1837" s="18">
        <f t="shared" si="430"/>
        <v>0.90359705566706017</v>
      </c>
      <c r="S1837" s="18" t="str">
        <f t="shared" si="431"/>
        <v>Moderate Borrower</v>
      </c>
      <c r="T1837" s="3">
        <v>12</v>
      </c>
      <c r="U1837" s="3">
        <f t="shared" si="432"/>
        <v>12</v>
      </c>
      <c r="V1837" s="5" t="s">
        <v>22</v>
      </c>
      <c r="W1837" s="5" t="s">
        <v>27</v>
      </c>
      <c r="X1837" s="4">
        <v>299</v>
      </c>
      <c r="Y1837" s="18">
        <v>0.363825173</v>
      </c>
      <c r="Z1837" s="5" t="s">
        <v>24</v>
      </c>
      <c r="AA1837" s="3">
        <v>24</v>
      </c>
      <c r="AB1837" s="4">
        <v>1965</v>
      </c>
      <c r="AC1837" s="4">
        <v>2277.5</v>
      </c>
      <c r="AD1837" s="4" t="str">
        <f t="shared" si="433"/>
        <v>Low Income</v>
      </c>
      <c r="AE1837" s="4">
        <v>89705</v>
      </c>
      <c r="AF1837" s="18">
        <v>0.18005679999999999</v>
      </c>
      <c r="AG1837" s="3">
        <v>0</v>
      </c>
      <c r="AH1837" s="3">
        <v>54</v>
      </c>
      <c r="AI1837" s="2" t="str">
        <f t="shared" si="434"/>
        <v>Medium Risk</v>
      </c>
    </row>
    <row r="1838" spans="1:35" x14ac:dyDescent="0.25">
      <c r="A1838" s="6">
        <v>44937</v>
      </c>
      <c r="B1838" s="3">
        <v>26</v>
      </c>
      <c r="C1838" s="3" t="str">
        <f t="shared" si="420"/>
        <v>Mid</v>
      </c>
      <c r="D1838" s="4">
        <v>41889</v>
      </c>
      <c r="E1838" s="4">
        <f t="shared" si="421"/>
        <v>41889</v>
      </c>
      <c r="F1838" s="3">
        <v>578</v>
      </c>
      <c r="G1838" s="3">
        <f t="shared" si="422"/>
        <v>578</v>
      </c>
      <c r="H1838" s="3" t="str">
        <f t="shared" si="423"/>
        <v>Good</v>
      </c>
      <c r="I1838" s="5" t="s">
        <v>20</v>
      </c>
      <c r="J1838" s="2" t="str">
        <f t="shared" si="424"/>
        <v>Employed</v>
      </c>
      <c r="K1838" s="2" t="str">
        <f t="shared" si="425"/>
        <v>Employed</v>
      </c>
      <c r="L1838" s="2" t="str">
        <f t="shared" si="426"/>
        <v>Employed</v>
      </c>
      <c r="M1838" s="5" t="s">
        <v>25</v>
      </c>
      <c r="N1838" s="2" t="str">
        <f t="shared" si="427"/>
        <v>Associate</v>
      </c>
      <c r="O1838" s="2" t="str">
        <f t="shared" si="428"/>
        <v>Associate</v>
      </c>
      <c r="P1838" s="4">
        <v>13778</v>
      </c>
      <c r="Q1838" s="4">
        <f t="shared" si="429"/>
        <v>13778</v>
      </c>
      <c r="R1838" s="18">
        <f t="shared" si="430"/>
        <v>0.32891689942466995</v>
      </c>
      <c r="S1838" s="18" t="str">
        <f t="shared" si="431"/>
        <v>Conservative Borrower</v>
      </c>
      <c r="T1838" s="3">
        <v>72</v>
      </c>
      <c r="U1838" s="3">
        <f t="shared" si="432"/>
        <v>72</v>
      </c>
      <c r="V1838" s="5" t="s">
        <v>44</v>
      </c>
      <c r="W1838" s="5" t="s">
        <v>30</v>
      </c>
      <c r="X1838" s="4">
        <v>454</v>
      </c>
      <c r="Y1838" s="18">
        <v>0.258499125</v>
      </c>
      <c r="Z1838" s="5" t="s">
        <v>38</v>
      </c>
      <c r="AA1838" s="3">
        <v>28</v>
      </c>
      <c r="AB1838" s="4">
        <v>1094</v>
      </c>
      <c r="AC1838" s="4">
        <v>3490.75</v>
      </c>
      <c r="AD1838" s="4" t="str">
        <f t="shared" si="433"/>
        <v>Low Income</v>
      </c>
      <c r="AE1838" s="4">
        <v>108733</v>
      </c>
      <c r="AF1838" s="18">
        <v>0.23234912199999999</v>
      </c>
      <c r="AG1838" s="3">
        <v>0</v>
      </c>
      <c r="AH1838" s="3">
        <v>49</v>
      </c>
      <c r="AI1838" s="2" t="str">
        <f t="shared" si="434"/>
        <v>Medium Risk</v>
      </c>
    </row>
    <row r="1839" spans="1:35" x14ac:dyDescent="0.25">
      <c r="A1839" s="6">
        <v>44938</v>
      </c>
      <c r="B1839" s="3">
        <v>41</v>
      </c>
      <c r="C1839" s="3" t="str">
        <f t="shared" si="420"/>
        <v>Senior</v>
      </c>
      <c r="D1839" s="4">
        <v>120399</v>
      </c>
      <c r="E1839" s="4">
        <f t="shared" si="421"/>
        <v>120399</v>
      </c>
      <c r="F1839" s="3">
        <v>524</v>
      </c>
      <c r="G1839" s="3">
        <f t="shared" si="422"/>
        <v>524</v>
      </c>
      <c r="H1839" s="3" t="str">
        <f t="shared" si="423"/>
        <v>Fair</v>
      </c>
      <c r="I1839" s="5" t="s">
        <v>20</v>
      </c>
      <c r="J1839" s="2" t="str">
        <f t="shared" si="424"/>
        <v>Employed</v>
      </c>
      <c r="K1839" s="2" t="str">
        <f t="shared" si="425"/>
        <v>Employed</v>
      </c>
      <c r="L1839" s="2" t="str">
        <f t="shared" si="426"/>
        <v>Employed</v>
      </c>
      <c r="M1839" s="5" t="s">
        <v>29</v>
      </c>
      <c r="N1839" s="2" t="str">
        <f t="shared" si="427"/>
        <v>Bachelor</v>
      </c>
      <c r="O1839" s="2" t="str">
        <f t="shared" si="428"/>
        <v>Bachelor</v>
      </c>
      <c r="P1839" s="4">
        <v>17616</v>
      </c>
      <c r="Q1839" s="4">
        <f t="shared" si="429"/>
        <v>17616</v>
      </c>
      <c r="R1839" s="18">
        <f t="shared" si="430"/>
        <v>0.14631350758727232</v>
      </c>
      <c r="S1839" s="18" t="str">
        <f t="shared" si="431"/>
        <v>Conservative Borrower</v>
      </c>
      <c r="T1839" s="3">
        <v>36</v>
      </c>
      <c r="U1839" s="3">
        <f t="shared" si="432"/>
        <v>36</v>
      </c>
      <c r="V1839" s="5" t="s">
        <v>26</v>
      </c>
      <c r="W1839" s="5" t="s">
        <v>27</v>
      </c>
      <c r="X1839" s="4">
        <v>792</v>
      </c>
      <c r="Y1839" s="18">
        <v>0.107549122</v>
      </c>
      <c r="Z1839" s="5" t="s">
        <v>38</v>
      </c>
      <c r="AA1839" s="3">
        <v>30</v>
      </c>
      <c r="AB1839" s="4">
        <v>2730</v>
      </c>
      <c r="AC1839" s="4">
        <v>10033.25</v>
      </c>
      <c r="AD1839" s="4" t="str">
        <f t="shared" si="433"/>
        <v>Medium Income</v>
      </c>
      <c r="AE1839" s="4">
        <v>12205</v>
      </c>
      <c r="AF1839" s="18">
        <v>0.28873919999999997</v>
      </c>
      <c r="AG1839" s="3">
        <v>0</v>
      </c>
      <c r="AH1839" s="3">
        <v>55</v>
      </c>
      <c r="AI1839" s="2" t="str">
        <f t="shared" si="434"/>
        <v>High Risk</v>
      </c>
    </row>
    <row r="1840" spans="1:35" x14ac:dyDescent="0.25">
      <c r="A1840" s="6">
        <v>44939</v>
      </c>
      <c r="B1840" s="3">
        <v>39</v>
      </c>
      <c r="C1840" s="3" t="str">
        <f t="shared" si="420"/>
        <v>Mid</v>
      </c>
      <c r="D1840" s="4">
        <v>77002</v>
      </c>
      <c r="E1840" s="4">
        <f t="shared" si="421"/>
        <v>77002</v>
      </c>
      <c r="F1840" s="3">
        <v>468</v>
      </c>
      <c r="G1840" s="3">
        <f t="shared" si="422"/>
        <v>468</v>
      </c>
      <c r="H1840" s="3" t="str">
        <f t="shared" si="423"/>
        <v>Fair</v>
      </c>
      <c r="I1840" s="5" t="s">
        <v>20</v>
      </c>
      <c r="J1840" s="2" t="str">
        <f t="shared" si="424"/>
        <v>Employed</v>
      </c>
      <c r="K1840" s="2" t="str">
        <f t="shared" si="425"/>
        <v>Employed</v>
      </c>
      <c r="L1840" s="2" t="str">
        <f t="shared" si="426"/>
        <v>Employed</v>
      </c>
      <c r="M1840" s="5" t="s">
        <v>32</v>
      </c>
      <c r="N1840" s="2" t="str">
        <f t="shared" si="427"/>
        <v>High School</v>
      </c>
      <c r="O1840" s="2" t="str">
        <f t="shared" si="428"/>
        <v>High School</v>
      </c>
      <c r="P1840" s="4">
        <v>24544</v>
      </c>
      <c r="Q1840" s="4">
        <f t="shared" si="429"/>
        <v>24544</v>
      </c>
      <c r="R1840" s="18">
        <f t="shared" si="430"/>
        <v>0.31874496766317756</v>
      </c>
      <c r="S1840" s="18" t="str">
        <f t="shared" si="431"/>
        <v>Conservative Borrower</v>
      </c>
      <c r="T1840" s="3">
        <v>36</v>
      </c>
      <c r="U1840" s="3">
        <f t="shared" si="432"/>
        <v>36</v>
      </c>
      <c r="V1840" s="5" t="s">
        <v>22</v>
      </c>
      <c r="W1840" s="5" t="s">
        <v>34</v>
      </c>
      <c r="X1840" s="4">
        <v>482</v>
      </c>
      <c r="Y1840" s="18">
        <v>0.44176095399999998</v>
      </c>
      <c r="Z1840" s="5" t="s">
        <v>24</v>
      </c>
      <c r="AA1840" s="3">
        <v>22</v>
      </c>
      <c r="AB1840" s="4">
        <v>1632</v>
      </c>
      <c r="AC1840" s="4">
        <v>6416.8333329999996</v>
      </c>
      <c r="AD1840" s="4" t="str">
        <f t="shared" si="433"/>
        <v>Medium Income</v>
      </c>
      <c r="AE1840" s="4">
        <v>15373</v>
      </c>
      <c r="AF1840" s="18">
        <v>0.27216298300000002</v>
      </c>
      <c r="AG1840" s="3">
        <v>0</v>
      </c>
      <c r="AH1840" s="3">
        <v>56</v>
      </c>
      <c r="AI1840" s="2" t="str">
        <f t="shared" si="434"/>
        <v>High Risk</v>
      </c>
    </row>
    <row r="1841" spans="1:35" x14ac:dyDescent="0.25">
      <c r="A1841" s="6">
        <v>44940</v>
      </c>
      <c r="B1841" s="3">
        <v>37</v>
      </c>
      <c r="C1841" s="3" t="str">
        <f t="shared" si="420"/>
        <v>Mid</v>
      </c>
      <c r="D1841" s="4">
        <v>15000</v>
      </c>
      <c r="E1841" s="4">
        <f t="shared" si="421"/>
        <v>15000</v>
      </c>
      <c r="F1841" s="3">
        <v>627</v>
      </c>
      <c r="G1841" s="3">
        <f t="shared" si="422"/>
        <v>627</v>
      </c>
      <c r="H1841" s="3" t="str">
        <f t="shared" si="423"/>
        <v>Good</v>
      </c>
      <c r="I1841" s="5" t="s">
        <v>20</v>
      </c>
      <c r="J1841" s="2" t="str">
        <f t="shared" si="424"/>
        <v>Employed</v>
      </c>
      <c r="K1841" s="2" t="str">
        <f t="shared" si="425"/>
        <v>Employed</v>
      </c>
      <c r="L1841" s="2" t="str">
        <f t="shared" si="426"/>
        <v>Employed</v>
      </c>
      <c r="M1841" s="5" t="s">
        <v>29</v>
      </c>
      <c r="N1841" s="2" t="str">
        <f t="shared" si="427"/>
        <v>Bachelor</v>
      </c>
      <c r="O1841" s="2" t="str">
        <f t="shared" si="428"/>
        <v>Bachelor</v>
      </c>
      <c r="P1841" s="4">
        <v>13772</v>
      </c>
      <c r="Q1841" s="4">
        <f t="shared" si="429"/>
        <v>13772</v>
      </c>
      <c r="R1841" s="18">
        <f t="shared" si="430"/>
        <v>0.91813333333333336</v>
      </c>
      <c r="S1841" s="18" t="str">
        <f t="shared" si="431"/>
        <v>Moderate Borrower</v>
      </c>
      <c r="T1841" s="3">
        <v>60</v>
      </c>
      <c r="U1841" s="3">
        <f t="shared" si="432"/>
        <v>60</v>
      </c>
      <c r="V1841" s="5" t="s">
        <v>22</v>
      </c>
      <c r="W1841" s="5" t="s">
        <v>27</v>
      </c>
      <c r="X1841" s="4">
        <v>640</v>
      </c>
      <c r="Y1841" s="18">
        <v>7.4732798000000003E-2</v>
      </c>
      <c r="Z1841" s="5" t="s">
        <v>24</v>
      </c>
      <c r="AA1841" s="3">
        <v>29</v>
      </c>
      <c r="AB1841" s="4">
        <v>2276</v>
      </c>
      <c r="AC1841" s="4">
        <v>1250</v>
      </c>
      <c r="AD1841" s="4" t="str">
        <f t="shared" si="433"/>
        <v>Low Income</v>
      </c>
      <c r="AE1841" s="4">
        <v>7491</v>
      </c>
      <c r="AF1841" s="18">
        <v>0.21221441199999999</v>
      </c>
      <c r="AG1841" s="3">
        <v>0</v>
      </c>
      <c r="AH1841" s="3">
        <v>52</v>
      </c>
      <c r="AI1841" s="2" t="str">
        <f t="shared" si="434"/>
        <v>Medium Risk</v>
      </c>
    </row>
    <row r="1842" spans="1:35" x14ac:dyDescent="0.25">
      <c r="A1842" s="6">
        <v>44941</v>
      </c>
      <c r="B1842" s="3">
        <v>38</v>
      </c>
      <c r="C1842" s="3" t="str">
        <f t="shared" si="420"/>
        <v>Mid</v>
      </c>
      <c r="D1842" s="4">
        <v>25340</v>
      </c>
      <c r="E1842" s="4">
        <f t="shared" si="421"/>
        <v>25340</v>
      </c>
      <c r="F1842" s="3">
        <v>580</v>
      </c>
      <c r="G1842" s="3">
        <f t="shared" si="422"/>
        <v>580</v>
      </c>
      <c r="H1842" s="3" t="str">
        <f t="shared" si="423"/>
        <v>Good</v>
      </c>
      <c r="I1842" s="5" t="s">
        <v>20</v>
      </c>
      <c r="J1842" s="2" t="str">
        <f t="shared" si="424"/>
        <v>Employed</v>
      </c>
      <c r="K1842" s="2" t="str">
        <f t="shared" si="425"/>
        <v>Employed</v>
      </c>
      <c r="L1842" s="2" t="str">
        <f t="shared" si="426"/>
        <v>Employed</v>
      </c>
      <c r="M1842" s="5" t="s">
        <v>29</v>
      </c>
      <c r="N1842" s="2" t="str">
        <f t="shared" si="427"/>
        <v>Bachelor</v>
      </c>
      <c r="O1842" s="2" t="str">
        <f t="shared" si="428"/>
        <v>Bachelor</v>
      </c>
      <c r="P1842" s="4">
        <v>24310</v>
      </c>
      <c r="Q1842" s="4">
        <f t="shared" si="429"/>
        <v>24310</v>
      </c>
      <c r="R1842" s="18">
        <f t="shared" si="430"/>
        <v>0.95935280189423833</v>
      </c>
      <c r="S1842" s="18" t="str">
        <f t="shared" si="431"/>
        <v>Moderate Borrower</v>
      </c>
      <c r="T1842" s="3">
        <v>108</v>
      </c>
      <c r="U1842" s="3">
        <f t="shared" si="432"/>
        <v>108</v>
      </c>
      <c r="V1842" s="5" t="s">
        <v>22</v>
      </c>
      <c r="W1842" s="5" t="s">
        <v>27</v>
      </c>
      <c r="X1842" s="4">
        <v>248</v>
      </c>
      <c r="Y1842" s="18">
        <v>9.7076448999999995E-2</v>
      </c>
      <c r="Z1842" s="5" t="s">
        <v>38</v>
      </c>
      <c r="AA1842" s="3">
        <v>23</v>
      </c>
      <c r="AB1842" s="4">
        <v>26699</v>
      </c>
      <c r="AC1842" s="4">
        <v>2111.666667</v>
      </c>
      <c r="AD1842" s="4" t="str">
        <f t="shared" si="433"/>
        <v>Low Income</v>
      </c>
      <c r="AE1842" s="4">
        <v>10869</v>
      </c>
      <c r="AF1842" s="18">
        <v>0.30984478799999998</v>
      </c>
      <c r="AG1842" s="3">
        <v>0</v>
      </c>
      <c r="AH1842" s="3">
        <v>53</v>
      </c>
      <c r="AI1842" s="2" t="str">
        <f t="shared" si="434"/>
        <v>Medium Risk</v>
      </c>
    </row>
    <row r="1843" spans="1:35" x14ac:dyDescent="0.25">
      <c r="A1843" s="6">
        <v>44942</v>
      </c>
      <c r="B1843" s="3">
        <v>18</v>
      </c>
      <c r="C1843" s="3" t="str">
        <f t="shared" si="420"/>
        <v>Young</v>
      </c>
      <c r="E1843" s="4">
        <f t="shared" si="421"/>
        <v>39795.999995999999</v>
      </c>
      <c r="F1843" s="3">
        <v>566</v>
      </c>
      <c r="G1843" s="3">
        <f t="shared" si="422"/>
        <v>566</v>
      </c>
      <c r="H1843" s="3" t="str">
        <f t="shared" si="423"/>
        <v>Good</v>
      </c>
      <c r="I1843" s="5" t="s">
        <v>20</v>
      </c>
      <c r="J1843" s="2" t="str">
        <f t="shared" si="424"/>
        <v>Employed</v>
      </c>
      <c r="K1843" s="2" t="str">
        <f t="shared" si="425"/>
        <v>Employed</v>
      </c>
      <c r="L1843" s="2" t="str">
        <f t="shared" si="426"/>
        <v>Employed</v>
      </c>
      <c r="M1843" s="5" t="s">
        <v>29</v>
      </c>
      <c r="N1843" s="2" t="str">
        <f t="shared" si="427"/>
        <v>Bachelor</v>
      </c>
      <c r="O1843" s="2" t="str">
        <f t="shared" si="428"/>
        <v>Bachelor</v>
      </c>
      <c r="Q1843" s="4">
        <f t="shared" si="429"/>
        <v>24695.307531380753</v>
      </c>
      <c r="R1843" s="18">
        <f t="shared" si="430"/>
        <v>0.62054748049710884</v>
      </c>
      <c r="S1843" s="18" t="str">
        <f t="shared" si="431"/>
        <v>Moderate Borrower</v>
      </c>
      <c r="U1843" s="3">
        <f t="shared" si="432"/>
        <v>54.618025751072963</v>
      </c>
      <c r="V1843" s="5" t="s">
        <v>26</v>
      </c>
      <c r="W1843" s="5" t="s">
        <v>27</v>
      </c>
      <c r="X1843" s="4">
        <v>796</v>
      </c>
      <c r="Y1843" s="18">
        <v>0.25365692099999998</v>
      </c>
      <c r="Z1843" s="5" t="s">
        <v>24</v>
      </c>
      <c r="AA1843" s="3">
        <v>23</v>
      </c>
      <c r="AB1843" s="4">
        <v>14897</v>
      </c>
      <c r="AC1843" s="4">
        <v>3316.333333</v>
      </c>
      <c r="AD1843" s="4" t="str">
        <f t="shared" si="433"/>
        <v>Low Income</v>
      </c>
      <c r="AE1843" s="4">
        <v>29764</v>
      </c>
      <c r="AF1843" s="18">
        <v>0.21077058300000001</v>
      </c>
      <c r="AG1843" s="3">
        <v>0</v>
      </c>
      <c r="AH1843" s="3">
        <v>54</v>
      </c>
      <c r="AI1843" s="2" t="str">
        <f t="shared" si="434"/>
        <v>Medium Risk</v>
      </c>
    </row>
    <row r="1844" spans="1:35" x14ac:dyDescent="0.25">
      <c r="A1844" s="6">
        <v>44943</v>
      </c>
      <c r="B1844" s="3">
        <v>33</v>
      </c>
      <c r="C1844" s="3" t="str">
        <f t="shared" si="420"/>
        <v>Mid</v>
      </c>
      <c r="D1844" s="4">
        <v>104938</v>
      </c>
      <c r="E1844" s="4">
        <f t="shared" si="421"/>
        <v>104938</v>
      </c>
      <c r="F1844" s="3">
        <v>562</v>
      </c>
      <c r="G1844" s="3">
        <f t="shared" si="422"/>
        <v>562</v>
      </c>
      <c r="H1844" s="3" t="str">
        <f t="shared" si="423"/>
        <v>Good</v>
      </c>
      <c r="I1844" s="5" t="s">
        <v>20</v>
      </c>
      <c r="J1844" s="2" t="str">
        <f t="shared" si="424"/>
        <v>Employed</v>
      </c>
      <c r="K1844" s="2" t="str">
        <f t="shared" si="425"/>
        <v>Employed</v>
      </c>
      <c r="L1844" s="2" t="str">
        <f t="shared" si="426"/>
        <v>Employed</v>
      </c>
      <c r="M1844" s="5" t="s">
        <v>29</v>
      </c>
      <c r="N1844" s="2" t="str">
        <f t="shared" si="427"/>
        <v>Bachelor</v>
      </c>
      <c r="O1844" s="2" t="str">
        <f t="shared" si="428"/>
        <v>Bachelor</v>
      </c>
      <c r="P1844" s="4">
        <v>77916</v>
      </c>
      <c r="Q1844" s="4">
        <f t="shared" si="429"/>
        <v>77916</v>
      </c>
      <c r="R1844" s="18">
        <f t="shared" si="430"/>
        <v>0.74249556881206047</v>
      </c>
      <c r="S1844" s="18" t="str">
        <f t="shared" si="431"/>
        <v>Moderate Borrower</v>
      </c>
      <c r="T1844" s="3">
        <v>24</v>
      </c>
      <c r="U1844" s="3">
        <f t="shared" si="432"/>
        <v>24</v>
      </c>
      <c r="V1844" s="5" t="s">
        <v>26</v>
      </c>
      <c r="W1844" s="5" t="s">
        <v>27</v>
      </c>
      <c r="X1844" s="4">
        <v>355</v>
      </c>
      <c r="Y1844" s="18">
        <v>0.49708294200000003</v>
      </c>
      <c r="Z1844" s="5" t="s">
        <v>31</v>
      </c>
      <c r="AA1844" s="3">
        <v>30</v>
      </c>
      <c r="AB1844" s="4">
        <v>2565</v>
      </c>
      <c r="AC1844" s="4">
        <v>8744.8333330000005</v>
      </c>
      <c r="AD1844" s="4" t="str">
        <f t="shared" si="433"/>
        <v>Medium Income</v>
      </c>
      <c r="AE1844" s="4">
        <v>118921</v>
      </c>
      <c r="AF1844" s="18">
        <v>0.27765168600000001</v>
      </c>
      <c r="AG1844" s="3">
        <v>0</v>
      </c>
      <c r="AH1844" s="3">
        <v>51</v>
      </c>
      <c r="AI1844" s="2" t="str">
        <f t="shared" si="434"/>
        <v>Medium Risk</v>
      </c>
    </row>
    <row r="1845" spans="1:35" x14ac:dyDescent="0.25">
      <c r="A1845" s="6">
        <v>44944</v>
      </c>
      <c r="B1845" s="3">
        <v>41</v>
      </c>
      <c r="C1845" s="3" t="str">
        <f t="shared" si="420"/>
        <v>Senior</v>
      </c>
      <c r="D1845" s="4">
        <v>52927</v>
      </c>
      <c r="E1845" s="4">
        <f t="shared" si="421"/>
        <v>52927</v>
      </c>
      <c r="F1845" s="3">
        <v>604</v>
      </c>
      <c r="G1845" s="3">
        <f t="shared" si="422"/>
        <v>604</v>
      </c>
      <c r="H1845" s="3" t="str">
        <f t="shared" si="423"/>
        <v>Good</v>
      </c>
      <c r="I1845" s="5" t="s">
        <v>20</v>
      </c>
      <c r="J1845" s="2" t="str">
        <f t="shared" si="424"/>
        <v>Employed</v>
      </c>
      <c r="K1845" s="2" t="str">
        <f t="shared" si="425"/>
        <v>Employed</v>
      </c>
      <c r="L1845" s="2" t="str">
        <f t="shared" si="426"/>
        <v>Employed</v>
      </c>
      <c r="M1845" s="5" t="s">
        <v>29</v>
      </c>
      <c r="N1845" s="2" t="str">
        <f t="shared" si="427"/>
        <v>Bachelor</v>
      </c>
      <c r="O1845" s="2" t="str">
        <f t="shared" si="428"/>
        <v>Bachelor</v>
      </c>
      <c r="P1845" s="4">
        <v>34499</v>
      </c>
      <c r="Q1845" s="4">
        <f t="shared" si="429"/>
        <v>34499</v>
      </c>
      <c r="R1845" s="18">
        <f t="shared" si="430"/>
        <v>0.65182232131048423</v>
      </c>
      <c r="S1845" s="18" t="str">
        <f t="shared" si="431"/>
        <v>Moderate Borrower</v>
      </c>
      <c r="T1845" s="3">
        <v>48</v>
      </c>
      <c r="U1845" s="3">
        <f t="shared" si="432"/>
        <v>48</v>
      </c>
      <c r="V1845" s="5" t="s">
        <v>35</v>
      </c>
      <c r="W1845" s="5" t="s">
        <v>27</v>
      </c>
      <c r="X1845" s="4">
        <v>1093</v>
      </c>
      <c r="Y1845" s="18">
        <v>0.33490114500000001</v>
      </c>
      <c r="Z1845" s="5" t="s">
        <v>38</v>
      </c>
      <c r="AA1845" s="3">
        <v>33</v>
      </c>
      <c r="AB1845" s="4">
        <v>2172</v>
      </c>
      <c r="AC1845" s="4">
        <v>4410.5833329999996</v>
      </c>
      <c r="AD1845" s="4" t="str">
        <f t="shared" si="433"/>
        <v>Low Income</v>
      </c>
      <c r="AE1845" s="4">
        <v>9091</v>
      </c>
      <c r="AF1845" s="18">
        <v>0.194252702</v>
      </c>
      <c r="AG1845" s="3">
        <v>0</v>
      </c>
      <c r="AH1845" s="3">
        <v>50</v>
      </c>
      <c r="AI1845" s="2" t="str">
        <f t="shared" si="434"/>
        <v>Medium Risk</v>
      </c>
    </row>
    <row r="1846" spans="1:35" x14ac:dyDescent="0.25">
      <c r="A1846" s="6">
        <v>44945</v>
      </c>
      <c r="B1846" s="3">
        <v>41</v>
      </c>
      <c r="C1846" s="3" t="str">
        <f t="shared" si="420"/>
        <v>Senior</v>
      </c>
      <c r="D1846" s="4">
        <v>15000</v>
      </c>
      <c r="E1846" s="4">
        <f t="shared" si="421"/>
        <v>15000</v>
      </c>
      <c r="F1846" s="3">
        <v>593</v>
      </c>
      <c r="G1846" s="3">
        <f t="shared" si="422"/>
        <v>593</v>
      </c>
      <c r="H1846" s="3" t="str">
        <f t="shared" si="423"/>
        <v>Good</v>
      </c>
      <c r="I1846" s="5" t="s">
        <v>45</v>
      </c>
      <c r="J1846" s="2" t="str">
        <f t="shared" si="424"/>
        <v>Unemployed</v>
      </c>
      <c r="K1846" s="2" t="str">
        <f t="shared" si="425"/>
        <v>Unemployed</v>
      </c>
      <c r="L1846" s="2" t="str">
        <f t="shared" si="426"/>
        <v>Unemployed</v>
      </c>
      <c r="M1846" s="5" t="s">
        <v>32</v>
      </c>
      <c r="N1846" s="2" t="str">
        <f t="shared" si="427"/>
        <v>High School</v>
      </c>
      <c r="O1846" s="2" t="str">
        <f t="shared" si="428"/>
        <v>High School</v>
      </c>
      <c r="P1846" s="4">
        <v>23766</v>
      </c>
      <c r="Q1846" s="4">
        <f t="shared" si="429"/>
        <v>23766</v>
      </c>
      <c r="R1846" s="18">
        <f t="shared" si="430"/>
        <v>1.5844</v>
      </c>
      <c r="S1846" s="18" t="str">
        <f t="shared" si="431"/>
        <v>Aggressive Borrower</v>
      </c>
      <c r="T1846" s="3">
        <v>48</v>
      </c>
      <c r="U1846" s="3">
        <f t="shared" si="432"/>
        <v>48</v>
      </c>
      <c r="V1846" s="5" t="s">
        <v>22</v>
      </c>
      <c r="W1846" s="5" t="s">
        <v>30</v>
      </c>
      <c r="X1846" s="4">
        <v>544</v>
      </c>
      <c r="Y1846" s="18">
        <v>0.26055977600000002</v>
      </c>
      <c r="Z1846" s="5" t="s">
        <v>34</v>
      </c>
      <c r="AA1846" s="3">
        <v>28</v>
      </c>
      <c r="AB1846" s="4">
        <v>802</v>
      </c>
      <c r="AC1846" s="4">
        <v>1250</v>
      </c>
      <c r="AD1846" s="4" t="str">
        <f t="shared" si="433"/>
        <v>Low Income</v>
      </c>
      <c r="AE1846" s="4">
        <v>108517</v>
      </c>
      <c r="AF1846" s="18">
        <v>0.22459992200000001</v>
      </c>
      <c r="AG1846" s="3">
        <v>0</v>
      </c>
      <c r="AH1846" s="3">
        <v>53</v>
      </c>
      <c r="AI1846" s="2" t="str">
        <f t="shared" si="434"/>
        <v>Medium Risk</v>
      </c>
    </row>
    <row r="1847" spans="1:35" x14ac:dyDescent="0.25">
      <c r="A1847" s="6">
        <v>44946</v>
      </c>
      <c r="B1847" s="3">
        <v>27</v>
      </c>
      <c r="C1847" s="3" t="str">
        <f t="shared" si="420"/>
        <v>Mid</v>
      </c>
      <c r="D1847" s="4">
        <v>23822</v>
      </c>
      <c r="E1847" s="4">
        <f t="shared" si="421"/>
        <v>23822</v>
      </c>
      <c r="F1847" s="3">
        <v>561</v>
      </c>
      <c r="G1847" s="3">
        <f t="shared" si="422"/>
        <v>561</v>
      </c>
      <c r="H1847" s="3" t="str">
        <f t="shared" si="423"/>
        <v>Good</v>
      </c>
      <c r="I1847" s="5" t="s">
        <v>33</v>
      </c>
      <c r="J1847" s="2" t="str">
        <f t="shared" si="424"/>
        <v>Self-Employed</v>
      </c>
      <c r="K1847" s="2" t="str">
        <f t="shared" si="425"/>
        <v>Self-Employed</v>
      </c>
      <c r="L1847" s="2" t="str">
        <f t="shared" si="426"/>
        <v>Self-Employed</v>
      </c>
      <c r="M1847" s="5" t="s">
        <v>29</v>
      </c>
      <c r="N1847" s="2" t="str">
        <f t="shared" si="427"/>
        <v>Bachelor</v>
      </c>
      <c r="O1847" s="2" t="str">
        <f t="shared" si="428"/>
        <v>Bachelor</v>
      </c>
      <c r="P1847" s="4">
        <v>10539</v>
      </c>
      <c r="Q1847" s="4">
        <f t="shared" si="429"/>
        <v>10539</v>
      </c>
      <c r="R1847" s="18">
        <f t="shared" si="430"/>
        <v>0.44240617916211905</v>
      </c>
      <c r="S1847" s="18" t="str">
        <f t="shared" si="431"/>
        <v>Conservative Borrower</v>
      </c>
      <c r="T1847" s="3">
        <v>60</v>
      </c>
      <c r="U1847" s="3">
        <f t="shared" si="432"/>
        <v>60</v>
      </c>
      <c r="V1847" s="5" t="s">
        <v>35</v>
      </c>
      <c r="W1847" s="5" t="s">
        <v>34</v>
      </c>
      <c r="X1847" s="4">
        <v>299</v>
      </c>
      <c r="Y1847" s="18">
        <v>0.31578716000000001</v>
      </c>
      <c r="Z1847" s="5" t="s">
        <v>24</v>
      </c>
      <c r="AA1847" s="3">
        <v>22</v>
      </c>
      <c r="AB1847" s="4">
        <v>1312</v>
      </c>
      <c r="AC1847" s="4">
        <v>1985.166667</v>
      </c>
      <c r="AD1847" s="4" t="str">
        <f t="shared" si="433"/>
        <v>Low Income</v>
      </c>
      <c r="AE1847" s="4">
        <v>2319</v>
      </c>
      <c r="AF1847" s="18">
        <v>0.28204679999999999</v>
      </c>
      <c r="AG1847" s="3">
        <v>0</v>
      </c>
      <c r="AH1847" s="3">
        <v>58</v>
      </c>
      <c r="AI1847" s="2" t="str">
        <f t="shared" si="434"/>
        <v>High Risk</v>
      </c>
    </row>
    <row r="1848" spans="1:35" x14ac:dyDescent="0.25">
      <c r="A1848" s="6">
        <v>44947</v>
      </c>
      <c r="B1848" s="3">
        <v>55</v>
      </c>
      <c r="C1848" s="3" t="str">
        <f t="shared" si="420"/>
        <v>Senior</v>
      </c>
      <c r="D1848" s="4">
        <v>98285</v>
      </c>
      <c r="E1848" s="4">
        <f t="shared" si="421"/>
        <v>98285</v>
      </c>
      <c r="F1848" s="3">
        <v>551</v>
      </c>
      <c r="G1848" s="3">
        <f t="shared" si="422"/>
        <v>551</v>
      </c>
      <c r="H1848" s="3" t="str">
        <f t="shared" si="423"/>
        <v>Good</v>
      </c>
      <c r="I1848" s="5" t="s">
        <v>20</v>
      </c>
      <c r="J1848" s="2" t="str">
        <f t="shared" si="424"/>
        <v>Employed</v>
      </c>
      <c r="K1848" s="2" t="str">
        <f t="shared" si="425"/>
        <v>Employed</v>
      </c>
      <c r="L1848" s="2" t="str">
        <f t="shared" si="426"/>
        <v>Employed</v>
      </c>
      <c r="M1848" s="5" t="s">
        <v>29</v>
      </c>
      <c r="N1848" s="2" t="str">
        <f t="shared" si="427"/>
        <v>Bachelor</v>
      </c>
      <c r="O1848" s="2" t="str">
        <f t="shared" si="428"/>
        <v>Bachelor</v>
      </c>
      <c r="P1848" s="4">
        <v>26520</v>
      </c>
      <c r="Q1848" s="4">
        <f t="shared" si="429"/>
        <v>26520</v>
      </c>
      <c r="R1848" s="18">
        <f t="shared" si="430"/>
        <v>0.26982754235132522</v>
      </c>
      <c r="S1848" s="18" t="str">
        <f t="shared" si="431"/>
        <v>Conservative Borrower</v>
      </c>
      <c r="T1848" s="3">
        <v>48</v>
      </c>
      <c r="U1848" s="3">
        <f t="shared" si="432"/>
        <v>48</v>
      </c>
      <c r="V1848" s="5" t="s">
        <v>35</v>
      </c>
      <c r="W1848" s="5" t="s">
        <v>23</v>
      </c>
      <c r="X1848" s="4">
        <v>216</v>
      </c>
      <c r="Y1848" s="18">
        <v>3.8663168999999997E-2</v>
      </c>
      <c r="Z1848" s="5" t="s">
        <v>31</v>
      </c>
      <c r="AA1848" s="3">
        <v>22</v>
      </c>
      <c r="AB1848" s="4">
        <v>725</v>
      </c>
      <c r="AC1848" s="4">
        <v>8190.4166670000004</v>
      </c>
      <c r="AD1848" s="4" t="str">
        <f t="shared" si="433"/>
        <v>Medium Income</v>
      </c>
      <c r="AE1848" s="4">
        <v>1005198</v>
      </c>
      <c r="AF1848" s="18">
        <v>0.19907646000000001</v>
      </c>
      <c r="AG1848" s="3">
        <v>1</v>
      </c>
      <c r="AH1848" s="3">
        <v>39.200000000000003</v>
      </c>
      <c r="AI1848" s="2" t="str">
        <f t="shared" si="434"/>
        <v>Low Risk</v>
      </c>
    </row>
    <row r="1849" spans="1:35" x14ac:dyDescent="0.25">
      <c r="A1849" s="6">
        <v>44948</v>
      </c>
      <c r="B1849" s="3">
        <v>29</v>
      </c>
      <c r="C1849" s="3" t="str">
        <f t="shared" si="420"/>
        <v>Mid</v>
      </c>
      <c r="D1849" s="4">
        <v>51368</v>
      </c>
      <c r="E1849" s="4">
        <f t="shared" si="421"/>
        <v>51368</v>
      </c>
      <c r="F1849" s="3">
        <v>539</v>
      </c>
      <c r="G1849" s="3">
        <f t="shared" si="422"/>
        <v>539</v>
      </c>
      <c r="H1849" s="3" t="str">
        <f t="shared" si="423"/>
        <v>Fair</v>
      </c>
      <c r="J1849" s="2" t="str">
        <f t="shared" si="424"/>
        <v/>
      </c>
      <c r="K1849" s="2" t="str">
        <f t="shared" si="425"/>
        <v/>
      </c>
      <c r="L1849" s="2" t="str">
        <f t="shared" si="426"/>
        <v>Employed</v>
      </c>
      <c r="M1849" s="5" t="s">
        <v>29</v>
      </c>
      <c r="N1849" s="2" t="str">
        <f t="shared" si="427"/>
        <v>Bachelor</v>
      </c>
      <c r="O1849" s="2" t="str">
        <f t="shared" si="428"/>
        <v>Bachelor</v>
      </c>
      <c r="P1849" s="4">
        <v>23166</v>
      </c>
      <c r="Q1849" s="4">
        <f t="shared" si="429"/>
        <v>23166</v>
      </c>
      <c r="R1849" s="18">
        <f t="shared" si="430"/>
        <v>0.45098115558324248</v>
      </c>
      <c r="S1849" s="18" t="str">
        <f t="shared" si="431"/>
        <v>Conservative Borrower</v>
      </c>
      <c r="T1849" s="3">
        <v>48</v>
      </c>
      <c r="U1849" s="3">
        <f t="shared" si="432"/>
        <v>48</v>
      </c>
      <c r="V1849" s="5" t="s">
        <v>35</v>
      </c>
      <c r="W1849" s="5" t="s">
        <v>23</v>
      </c>
      <c r="X1849" s="4">
        <v>298</v>
      </c>
      <c r="Y1849" s="18">
        <v>0.30906988600000002</v>
      </c>
      <c r="Z1849" s="5" t="s">
        <v>34</v>
      </c>
      <c r="AA1849" s="3">
        <v>20</v>
      </c>
      <c r="AB1849" s="4">
        <v>332</v>
      </c>
      <c r="AC1849" s="4">
        <v>4280.6666670000004</v>
      </c>
      <c r="AD1849" s="4" t="str">
        <f t="shared" si="433"/>
        <v>Low Income</v>
      </c>
      <c r="AE1849" s="4">
        <v>6576</v>
      </c>
      <c r="AF1849" s="18">
        <v>0.20859997399999999</v>
      </c>
      <c r="AG1849" s="3">
        <v>0</v>
      </c>
      <c r="AH1849" s="3">
        <v>53</v>
      </c>
      <c r="AI1849" s="2" t="str">
        <f t="shared" si="434"/>
        <v>Medium Risk</v>
      </c>
    </row>
    <row r="1850" spans="1:35" x14ac:dyDescent="0.25">
      <c r="A1850" s="6">
        <v>44949</v>
      </c>
      <c r="B1850" s="3">
        <v>51</v>
      </c>
      <c r="C1850" s="3" t="str">
        <f t="shared" si="420"/>
        <v>Senior</v>
      </c>
      <c r="D1850" s="4">
        <v>48825</v>
      </c>
      <c r="E1850" s="4">
        <f t="shared" si="421"/>
        <v>48825</v>
      </c>
      <c r="G1850" s="3">
        <f t="shared" si="422"/>
        <v>579.93124999999998</v>
      </c>
      <c r="H1850" s="3" t="str">
        <f t="shared" si="423"/>
        <v>Good</v>
      </c>
      <c r="I1850" s="5" t="s">
        <v>20</v>
      </c>
      <c r="J1850" s="2" t="str">
        <f t="shared" si="424"/>
        <v>Employed</v>
      </c>
      <c r="K1850" s="2" t="str">
        <f t="shared" si="425"/>
        <v>Employed</v>
      </c>
      <c r="L1850" s="2" t="str">
        <f t="shared" si="426"/>
        <v>Employed</v>
      </c>
      <c r="M1850" s="5" t="s">
        <v>32</v>
      </c>
      <c r="N1850" s="2" t="str">
        <f t="shared" si="427"/>
        <v>High School</v>
      </c>
      <c r="O1850" s="2" t="str">
        <f t="shared" si="428"/>
        <v>High School</v>
      </c>
      <c r="P1850" s="4">
        <v>17203</v>
      </c>
      <c r="Q1850" s="4">
        <f t="shared" si="429"/>
        <v>17203</v>
      </c>
      <c r="R1850" s="18">
        <f t="shared" si="430"/>
        <v>0.35233998975934461</v>
      </c>
      <c r="S1850" s="18" t="str">
        <f t="shared" si="431"/>
        <v>Conservative Borrower</v>
      </c>
      <c r="T1850" s="3">
        <v>48</v>
      </c>
      <c r="U1850" s="3">
        <f t="shared" si="432"/>
        <v>48</v>
      </c>
      <c r="V1850" s="5" t="s">
        <v>26</v>
      </c>
      <c r="W1850" s="5" t="s">
        <v>27</v>
      </c>
      <c r="X1850" s="4">
        <v>484</v>
      </c>
      <c r="Y1850" s="18">
        <v>0.35439240900000002</v>
      </c>
      <c r="Z1850" s="5" t="s">
        <v>34</v>
      </c>
      <c r="AA1850" s="3">
        <v>27</v>
      </c>
      <c r="AB1850" s="4">
        <v>1664</v>
      </c>
      <c r="AC1850" s="4">
        <v>4068.75</v>
      </c>
      <c r="AD1850" s="4" t="str">
        <f t="shared" si="433"/>
        <v>Low Income</v>
      </c>
      <c r="AE1850" s="4">
        <v>221526</v>
      </c>
      <c r="AF1850" s="18">
        <v>0.28469768099999998</v>
      </c>
      <c r="AG1850" s="3">
        <v>0</v>
      </c>
      <c r="AH1850" s="3">
        <v>52</v>
      </c>
      <c r="AI1850" s="2" t="str">
        <f t="shared" si="434"/>
        <v>Medium Risk</v>
      </c>
    </row>
    <row r="1851" spans="1:35" x14ac:dyDescent="0.25">
      <c r="A1851" s="6">
        <v>44950</v>
      </c>
      <c r="B1851" s="3">
        <v>45</v>
      </c>
      <c r="C1851" s="3" t="str">
        <f t="shared" si="420"/>
        <v>Senior</v>
      </c>
      <c r="D1851" s="4">
        <v>85184</v>
      </c>
      <c r="E1851" s="4">
        <f t="shared" si="421"/>
        <v>85184</v>
      </c>
      <c r="F1851" s="3">
        <v>630</v>
      </c>
      <c r="G1851" s="3">
        <f t="shared" si="422"/>
        <v>630</v>
      </c>
      <c r="H1851" s="3" t="str">
        <f t="shared" si="423"/>
        <v>Good</v>
      </c>
      <c r="I1851" s="5" t="s">
        <v>20</v>
      </c>
      <c r="J1851" s="2" t="str">
        <f t="shared" si="424"/>
        <v>Employed</v>
      </c>
      <c r="K1851" s="2" t="str">
        <f t="shared" si="425"/>
        <v>Employed</v>
      </c>
      <c r="L1851" s="2" t="str">
        <f t="shared" si="426"/>
        <v>Employed</v>
      </c>
      <c r="M1851" s="5" t="s">
        <v>32</v>
      </c>
      <c r="N1851" s="2" t="str">
        <f t="shared" si="427"/>
        <v>High School</v>
      </c>
      <c r="O1851" s="2" t="str">
        <f t="shared" si="428"/>
        <v>High School</v>
      </c>
      <c r="P1851" s="4">
        <v>20065</v>
      </c>
      <c r="Q1851" s="4">
        <f t="shared" si="429"/>
        <v>20065</v>
      </c>
      <c r="R1851" s="18">
        <f t="shared" si="430"/>
        <v>0.23554892937640873</v>
      </c>
      <c r="S1851" s="18" t="str">
        <f t="shared" si="431"/>
        <v>Conservative Borrower</v>
      </c>
      <c r="T1851" s="3">
        <v>72</v>
      </c>
      <c r="U1851" s="3">
        <f t="shared" si="432"/>
        <v>72</v>
      </c>
      <c r="V1851" s="5" t="s">
        <v>22</v>
      </c>
      <c r="W1851" s="5" t="s">
        <v>30</v>
      </c>
      <c r="X1851" s="4">
        <v>933</v>
      </c>
      <c r="Y1851" s="18">
        <v>0.27540334100000002</v>
      </c>
      <c r="Z1851" s="5" t="s">
        <v>34</v>
      </c>
      <c r="AA1851" s="3">
        <v>17</v>
      </c>
      <c r="AB1851" s="4">
        <v>13051</v>
      </c>
      <c r="AC1851" s="4">
        <v>7098.6666670000004</v>
      </c>
      <c r="AD1851" s="4" t="str">
        <f t="shared" si="433"/>
        <v>Medium Income</v>
      </c>
      <c r="AE1851" s="4">
        <v>5091</v>
      </c>
      <c r="AF1851" s="18">
        <v>0.21030965800000001</v>
      </c>
      <c r="AG1851" s="3">
        <v>0</v>
      </c>
      <c r="AH1851" s="3">
        <v>50</v>
      </c>
      <c r="AI1851" s="2" t="str">
        <f t="shared" si="434"/>
        <v>Medium Risk</v>
      </c>
    </row>
    <row r="1852" spans="1:35" x14ac:dyDescent="0.25">
      <c r="A1852" s="6">
        <v>44951</v>
      </c>
      <c r="B1852" s="3">
        <v>32</v>
      </c>
      <c r="C1852" s="3" t="str">
        <f t="shared" si="420"/>
        <v>Mid</v>
      </c>
      <c r="D1852" s="4">
        <v>38896</v>
      </c>
      <c r="E1852" s="4">
        <f t="shared" si="421"/>
        <v>38896</v>
      </c>
      <c r="F1852" s="3">
        <v>611</v>
      </c>
      <c r="G1852" s="3">
        <f t="shared" si="422"/>
        <v>611</v>
      </c>
      <c r="H1852" s="3" t="str">
        <f t="shared" si="423"/>
        <v>Good</v>
      </c>
      <c r="I1852" s="5" t="s">
        <v>20</v>
      </c>
      <c r="J1852" s="2" t="str">
        <f t="shared" si="424"/>
        <v>Employed</v>
      </c>
      <c r="K1852" s="2" t="str">
        <f t="shared" si="425"/>
        <v>Employed</v>
      </c>
      <c r="L1852" s="2" t="str">
        <f t="shared" si="426"/>
        <v>Employed</v>
      </c>
      <c r="M1852" s="5" t="s">
        <v>21</v>
      </c>
      <c r="N1852" s="2" t="str">
        <f t="shared" si="427"/>
        <v>Master</v>
      </c>
      <c r="O1852" s="2" t="str">
        <f t="shared" si="428"/>
        <v>Master</v>
      </c>
      <c r="P1852" s="4">
        <v>24169</v>
      </c>
      <c r="Q1852" s="4">
        <f t="shared" si="429"/>
        <v>24169</v>
      </c>
      <c r="R1852" s="18">
        <f t="shared" si="430"/>
        <v>0.62137494858083098</v>
      </c>
      <c r="S1852" s="18" t="str">
        <f t="shared" si="431"/>
        <v>Moderate Borrower</v>
      </c>
      <c r="T1852" s="3">
        <v>24</v>
      </c>
      <c r="U1852" s="3">
        <f t="shared" si="432"/>
        <v>24</v>
      </c>
      <c r="V1852" s="5" t="s">
        <v>22</v>
      </c>
      <c r="W1852" s="5" t="s">
        <v>23</v>
      </c>
      <c r="X1852" s="4">
        <v>322</v>
      </c>
      <c r="Y1852" s="18">
        <v>0.24638528300000001</v>
      </c>
      <c r="Z1852" s="5" t="s">
        <v>24</v>
      </c>
      <c r="AA1852" s="3">
        <v>23</v>
      </c>
      <c r="AB1852" s="4">
        <v>4336</v>
      </c>
      <c r="AC1852" s="4">
        <v>3241.333333</v>
      </c>
      <c r="AD1852" s="4" t="str">
        <f t="shared" si="433"/>
        <v>Low Income</v>
      </c>
      <c r="AE1852" s="4">
        <v>6351</v>
      </c>
      <c r="AF1852" s="18">
        <v>0.198581751</v>
      </c>
      <c r="AG1852" s="3">
        <v>0</v>
      </c>
      <c r="AH1852" s="3">
        <v>49</v>
      </c>
      <c r="AI1852" s="2" t="str">
        <f t="shared" si="434"/>
        <v>Medium Risk</v>
      </c>
    </row>
    <row r="1853" spans="1:35" x14ac:dyDescent="0.25">
      <c r="A1853" s="6">
        <v>44952</v>
      </c>
      <c r="B1853" s="3">
        <v>61</v>
      </c>
      <c r="C1853" s="3" t="str">
        <f t="shared" si="420"/>
        <v>Old</v>
      </c>
      <c r="D1853" s="4">
        <v>93365</v>
      </c>
      <c r="E1853" s="4">
        <f t="shared" si="421"/>
        <v>93365</v>
      </c>
      <c r="F1853" s="3">
        <v>595</v>
      </c>
      <c r="G1853" s="3">
        <f t="shared" si="422"/>
        <v>595</v>
      </c>
      <c r="H1853" s="3" t="str">
        <f t="shared" si="423"/>
        <v>Good</v>
      </c>
      <c r="I1853" s="5" t="s">
        <v>33</v>
      </c>
      <c r="J1853" s="2" t="str">
        <f t="shared" si="424"/>
        <v>Self-Employed</v>
      </c>
      <c r="K1853" s="2" t="str">
        <f t="shared" si="425"/>
        <v>Self-Employed</v>
      </c>
      <c r="L1853" s="2" t="str">
        <f t="shared" si="426"/>
        <v>Self-Employed</v>
      </c>
      <c r="M1853" s="5" t="s">
        <v>25</v>
      </c>
      <c r="N1853" s="2" t="str">
        <f t="shared" si="427"/>
        <v>Associate</v>
      </c>
      <c r="O1853" s="2" t="str">
        <f t="shared" si="428"/>
        <v>Associate</v>
      </c>
      <c r="P1853" s="4">
        <v>36391</v>
      </c>
      <c r="Q1853" s="4">
        <f t="shared" si="429"/>
        <v>36391</v>
      </c>
      <c r="R1853" s="18">
        <f t="shared" si="430"/>
        <v>0.38977132758528354</v>
      </c>
      <c r="S1853" s="18" t="str">
        <f t="shared" si="431"/>
        <v>Conservative Borrower</v>
      </c>
      <c r="T1853" s="3">
        <v>72</v>
      </c>
      <c r="U1853" s="3">
        <f t="shared" si="432"/>
        <v>72</v>
      </c>
      <c r="V1853" s="5" t="s">
        <v>26</v>
      </c>
      <c r="W1853" s="5" t="s">
        <v>27</v>
      </c>
      <c r="X1853" s="4">
        <v>381</v>
      </c>
      <c r="Y1853" s="18">
        <v>0.48520763500000003</v>
      </c>
      <c r="Z1853" s="5" t="s">
        <v>28</v>
      </c>
      <c r="AA1853" s="3">
        <v>27</v>
      </c>
      <c r="AB1853" s="4">
        <v>2516</v>
      </c>
      <c r="AC1853" s="4">
        <v>7780.4166670000004</v>
      </c>
      <c r="AD1853" s="4" t="str">
        <f t="shared" si="433"/>
        <v>Medium Income</v>
      </c>
      <c r="AE1853" s="4">
        <v>18942</v>
      </c>
      <c r="AF1853" s="18">
        <v>0.26068903900000001</v>
      </c>
      <c r="AG1853" s="3">
        <v>0</v>
      </c>
      <c r="AH1853" s="3">
        <v>59</v>
      </c>
      <c r="AI1853" s="2" t="str">
        <f t="shared" si="434"/>
        <v>High Risk</v>
      </c>
    </row>
    <row r="1854" spans="1:35" x14ac:dyDescent="0.25">
      <c r="A1854" s="6">
        <v>44953</v>
      </c>
      <c r="B1854" s="3">
        <v>25</v>
      </c>
      <c r="C1854" s="3" t="str">
        <f t="shared" si="420"/>
        <v>Mid</v>
      </c>
      <c r="D1854" s="4">
        <v>136998</v>
      </c>
      <c r="E1854" s="4">
        <f t="shared" si="421"/>
        <v>136998</v>
      </c>
      <c r="F1854" s="3">
        <v>595</v>
      </c>
      <c r="G1854" s="3">
        <f t="shared" si="422"/>
        <v>595</v>
      </c>
      <c r="H1854" s="3" t="str">
        <f t="shared" si="423"/>
        <v>Good</v>
      </c>
      <c r="I1854" s="5" t="s">
        <v>20</v>
      </c>
      <c r="J1854" s="2" t="str">
        <f t="shared" si="424"/>
        <v>Employed</v>
      </c>
      <c r="K1854" s="2" t="str">
        <f t="shared" si="425"/>
        <v>Employed</v>
      </c>
      <c r="L1854" s="2" t="str">
        <f t="shared" si="426"/>
        <v>Employed</v>
      </c>
      <c r="M1854" s="5" t="s">
        <v>29</v>
      </c>
      <c r="N1854" s="2" t="str">
        <f t="shared" si="427"/>
        <v>Bachelor</v>
      </c>
      <c r="O1854" s="2" t="str">
        <f t="shared" si="428"/>
        <v>Bachelor</v>
      </c>
      <c r="P1854" s="4">
        <v>19829</v>
      </c>
      <c r="Q1854" s="4">
        <f t="shared" si="429"/>
        <v>19829</v>
      </c>
      <c r="R1854" s="18">
        <f t="shared" si="430"/>
        <v>0.14473933926042715</v>
      </c>
      <c r="S1854" s="18" t="str">
        <f t="shared" si="431"/>
        <v>Conservative Borrower</v>
      </c>
      <c r="T1854" s="3">
        <v>24</v>
      </c>
      <c r="U1854" s="3">
        <f t="shared" si="432"/>
        <v>24</v>
      </c>
      <c r="V1854" s="5" t="s">
        <v>22</v>
      </c>
      <c r="W1854" s="5" t="s">
        <v>23</v>
      </c>
      <c r="X1854" s="4">
        <v>226</v>
      </c>
      <c r="Y1854" s="18">
        <v>0.226568308</v>
      </c>
      <c r="Z1854" s="5" t="s">
        <v>24</v>
      </c>
      <c r="AA1854" s="3">
        <v>26</v>
      </c>
      <c r="AB1854" s="4">
        <v>1146</v>
      </c>
      <c r="AC1854" s="4">
        <v>11416.5</v>
      </c>
      <c r="AD1854" s="4" t="str">
        <f t="shared" si="433"/>
        <v>Medium Income</v>
      </c>
      <c r="AE1854" s="4">
        <v>8009</v>
      </c>
      <c r="AF1854" s="18">
        <v>0.19101109799999999</v>
      </c>
      <c r="AG1854" s="3">
        <v>1</v>
      </c>
      <c r="AH1854" s="3">
        <v>41.6</v>
      </c>
      <c r="AI1854" s="2" t="str">
        <f t="shared" si="434"/>
        <v>Medium Risk</v>
      </c>
    </row>
    <row r="1855" spans="1:35" x14ac:dyDescent="0.25">
      <c r="A1855" s="6">
        <v>44954</v>
      </c>
      <c r="B1855" s="3">
        <v>51</v>
      </c>
      <c r="C1855" s="3" t="str">
        <f t="shared" si="420"/>
        <v>Senior</v>
      </c>
      <c r="D1855" s="4">
        <v>67855</v>
      </c>
      <c r="E1855" s="4">
        <f t="shared" si="421"/>
        <v>67855</v>
      </c>
      <c r="F1855" s="3">
        <v>557</v>
      </c>
      <c r="G1855" s="3">
        <f t="shared" si="422"/>
        <v>557</v>
      </c>
      <c r="H1855" s="3" t="str">
        <f t="shared" si="423"/>
        <v>Good</v>
      </c>
      <c r="I1855" s="5" t="s">
        <v>45</v>
      </c>
      <c r="J1855" s="2" t="str">
        <f t="shared" si="424"/>
        <v>Unemployed</v>
      </c>
      <c r="K1855" s="2" t="str">
        <f t="shared" si="425"/>
        <v>Unemployed</v>
      </c>
      <c r="L1855" s="2" t="str">
        <f t="shared" si="426"/>
        <v>Unemployed</v>
      </c>
      <c r="M1855" s="5" t="s">
        <v>29</v>
      </c>
      <c r="N1855" s="2" t="str">
        <f t="shared" si="427"/>
        <v>Bachelor</v>
      </c>
      <c r="O1855" s="2" t="str">
        <f t="shared" si="428"/>
        <v>Bachelor</v>
      </c>
      <c r="P1855" s="4">
        <v>25209</v>
      </c>
      <c r="Q1855" s="4">
        <f t="shared" si="429"/>
        <v>25209</v>
      </c>
      <c r="R1855" s="18">
        <f t="shared" si="430"/>
        <v>0.37151278461425097</v>
      </c>
      <c r="S1855" s="18" t="str">
        <f t="shared" si="431"/>
        <v>Conservative Borrower</v>
      </c>
      <c r="T1855" s="3">
        <v>60</v>
      </c>
      <c r="U1855" s="3">
        <f t="shared" si="432"/>
        <v>60</v>
      </c>
      <c r="V1855" s="5" t="s">
        <v>22</v>
      </c>
      <c r="W1855" s="5" t="s">
        <v>30</v>
      </c>
      <c r="X1855" s="4">
        <v>403</v>
      </c>
      <c r="Y1855" s="18">
        <v>4.5054783000000001E-2</v>
      </c>
      <c r="Z1855" s="5" t="s">
        <v>24</v>
      </c>
      <c r="AA1855" s="3">
        <v>26</v>
      </c>
      <c r="AB1855" s="4">
        <v>2167</v>
      </c>
      <c r="AC1855" s="4">
        <v>5654.5833329999996</v>
      </c>
      <c r="AD1855" s="4" t="str">
        <f t="shared" si="433"/>
        <v>Medium Income</v>
      </c>
      <c r="AE1855" s="4">
        <v>62514</v>
      </c>
      <c r="AF1855" s="18">
        <v>0.20758146099999999</v>
      </c>
      <c r="AG1855" s="3">
        <v>0</v>
      </c>
      <c r="AH1855" s="3">
        <v>57</v>
      </c>
      <c r="AI1855" s="2" t="str">
        <f t="shared" si="434"/>
        <v>High Risk</v>
      </c>
    </row>
    <row r="1856" spans="1:35" x14ac:dyDescent="0.25">
      <c r="A1856" s="6">
        <v>44955</v>
      </c>
      <c r="B1856" s="3">
        <v>52</v>
      </c>
      <c r="C1856" s="3" t="str">
        <f t="shared" si="420"/>
        <v>Senior</v>
      </c>
      <c r="D1856" s="4">
        <v>38750</v>
      </c>
      <c r="E1856" s="4">
        <f t="shared" si="421"/>
        <v>38750</v>
      </c>
      <c r="F1856" s="3">
        <v>638</v>
      </c>
      <c r="G1856" s="3">
        <f t="shared" si="422"/>
        <v>638</v>
      </c>
      <c r="H1856" s="3" t="str">
        <f t="shared" si="423"/>
        <v>Good</v>
      </c>
      <c r="I1856" s="5" t="s">
        <v>20</v>
      </c>
      <c r="J1856" s="2" t="str">
        <f t="shared" si="424"/>
        <v>Employed</v>
      </c>
      <c r="K1856" s="2" t="str">
        <f t="shared" si="425"/>
        <v>Employed</v>
      </c>
      <c r="L1856" s="2" t="str">
        <f t="shared" si="426"/>
        <v>Employed</v>
      </c>
      <c r="M1856" s="5" t="s">
        <v>29</v>
      </c>
      <c r="N1856" s="2" t="str">
        <f t="shared" si="427"/>
        <v>Bachelor</v>
      </c>
      <c r="O1856" s="2" t="str">
        <f t="shared" si="428"/>
        <v>Bachelor</v>
      </c>
      <c r="P1856" s="4">
        <v>21918</v>
      </c>
      <c r="Q1856" s="4">
        <f t="shared" si="429"/>
        <v>21918</v>
      </c>
      <c r="R1856" s="18">
        <f t="shared" si="430"/>
        <v>0.56562580645161287</v>
      </c>
      <c r="S1856" s="18" t="str">
        <f t="shared" si="431"/>
        <v>Moderate Borrower</v>
      </c>
      <c r="T1856" s="3">
        <v>60</v>
      </c>
      <c r="U1856" s="3">
        <f t="shared" si="432"/>
        <v>60</v>
      </c>
      <c r="V1856" s="5" t="s">
        <v>26</v>
      </c>
      <c r="W1856" s="5" t="s">
        <v>30</v>
      </c>
      <c r="X1856" s="4">
        <v>692</v>
      </c>
      <c r="Y1856" s="18">
        <v>0.52670348199999995</v>
      </c>
      <c r="Z1856" s="5" t="s">
        <v>24</v>
      </c>
      <c r="AA1856" s="3">
        <v>33</v>
      </c>
      <c r="AB1856" s="4">
        <v>1527</v>
      </c>
      <c r="AC1856" s="4">
        <v>3229.166667</v>
      </c>
      <c r="AD1856" s="4" t="str">
        <f t="shared" si="433"/>
        <v>Low Income</v>
      </c>
      <c r="AE1856" s="4">
        <v>70564</v>
      </c>
      <c r="AF1856" s="18">
        <v>0.21786867200000001</v>
      </c>
      <c r="AG1856" s="3">
        <v>0</v>
      </c>
      <c r="AH1856" s="3">
        <v>54</v>
      </c>
      <c r="AI1856" s="2" t="str">
        <f t="shared" si="434"/>
        <v>Medium Risk</v>
      </c>
    </row>
    <row r="1857" spans="1:35" x14ac:dyDescent="0.25">
      <c r="A1857" s="6">
        <v>44956</v>
      </c>
      <c r="B1857" s="3">
        <v>31</v>
      </c>
      <c r="C1857" s="3" t="str">
        <f t="shared" si="420"/>
        <v>Mid</v>
      </c>
      <c r="D1857" s="4">
        <v>36944</v>
      </c>
      <c r="E1857" s="4">
        <f t="shared" si="421"/>
        <v>36944</v>
      </c>
      <c r="F1857" s="3">
        <v>623</v>
      </c>
      <c r="G1857" s="3">
        <f t="shared" si="422"/>
        <v>623</v>
      </c>
      <c r="H1857" s="3" t="str">
        <f t="shared" si="423"/>
        <v>Good</v>
      </c>
      <c r="I1857" s="5" t="s">
        <v>20</v>
      </c>
      <c r="J1857" s="2" t="str">
        <f t="shared" si="424"/>
        <v>Employed</v>
      </c>
      <c r="K1857" s="2" t="str">
        <f t="shared" si="425"/>
        <v>Employed</v>
      </c>
      <c r="L1857" s="2" t="str">
        <f t="shared" si="426"/>
        <v>Employed</v>
      </c>
      <c r="M1857" s="5" t="s">
        <v>32</v>
      </c>
      <c r="N1857" s="2" t="str">
        <f t="shared" si="427"/>
        <v>High School</v>
      </c>
      <c r="O1857" s="2" t="str">
        <f t="shared" si="428"/>
        <v>High School</v>
      </c>
      <c r="P1857" s="4">
        <v>12669</v>
      </c>
      <c r="Q1857" s="4">
        <f t="shared" si="429"/>
        <v>12669</v>
      </c>
      <c r="R1857" s="18">
        <f t="shared" si="430"/>
        <v>0.34292442615851015</v>
      </c>
      <c r="S1857" s="18" t="str">
        <f t="shared" si="431"/>
        <v>Conservative Borrower</v>
      </c>
      <c r="T1857" s="3">
        <v>108</v>
      </c>
      <c r="U1857" s="3">
        <f t="shared" si="432"/>
        <v>108</v>
      </c>
      <c r="V1857" s="5" t="s">
        <v>26</v>
      </c>
      <c r="W1857" s="5" t="s">
        <v>23</v>
      </c>
      <c r="X1857" s="4">
        <v>363</v>
      </c>
      <c r="Y1857" s="18">
        <v>0.30800043999999999</v>
      </c>
      <c r="Z1857" s="5" t="s">
        <v>28</v>
      </c>
      <c r="AA1857" s="3">
        <v>32</v>
      </c>
      <c r="AB1857" s="4">
        <v>759</v>
      </c>
      <c r="AC1857" s="4">
        <v>3078.666667</v>
      </c>
      <c r="AD1857" s="4" t="str">
        <f t="shared" si="433"/>
        <v>Low Income</v>
      </c>
      <c r="AE1857" s="4">
        <v>177751</v>
      </c>
      <c r="AF1857" s="18">
        <v>0.26456953999999999</v>
      </c>
      <c r="AG1857" s="3">
        <v>0</v>
      </c>
      <c r="AH1857" s="3">
        <v>48</v>
      </c>
      <c r="AI1857" s="2" t="str">
        <f t="shared" si="434"/>
        <v>Medium Risk</v>
      </c>
    </row>
    <row r="1858" spans="1:35" x14ac:dyDescent="0.25">
      <c r="A1858" s="6">
        <v>44957</v>
      </c>
      <c r="B1858" s="3">
        <v>56</v>
      </c>
      <c r="C1858" s="3" t="str">
        <f t="shared" ref="C1858:C1921" si="435">IF(B1858&lt;25,"Young",IF(B1858&lt;40,"Mid",IF(B1858&lt;60,"Senior","Old")))</f>
        <v>Senior</v>
      </c>
      <c r="E1858" s="4">
        <f t="shared" ref="E1858:E1921" si="436">IF(D1858="",AC1858*12,D1858)</f>
        <v>37433.000004000001</v>
      </c>
      <c r="F1858" s="3">
        <v>501</v>
      </c>
      <c r="G1858" s="3">
        <f t="shared" ref="G1858:G1921" si="437">IF(F1858="",AVERAGEIF($AA$2:$AA$2648,AA1858,$F$2:$F$2648),F1858)</f>
        <v>501</v>
      </c>
      <c r="H1858" s="3" t="str">
        <f t="shared" ref="H1858:H1921" si="438">IF(G1858&lt;450,"Poor", IF(G1858&lt;550,"Fair",IF(G1858&lt;650,"Good","Excellent")))</f>
        <v>Fair</v>
      </c>
      <c r="I1858" s="5" t="s">
        <v>83</v>
      </c>
      <c r="J1858" s="2" t="str">
        <f t="shared" ref="J1858:J1921" si="439">TRIM(CLEAN(I1858))</f>
        <v>UNEMPLOYED</v>
      </c>
      <c r="K1858" s="2" t="str">
        <f t="shared" ref="K1858:K1921" si="440">PROPER(J1858)</f>
        <v>Unemployed</v>
      </c>
      <c r="L1858" s="2" t="str">
        <f t="shared" ref="L1858:L1921" si="441">IF(K1858="","Employed",K1858)</f>
        <v>Unemployed</v>
      </c>
      <c r="M1858" s="5" t="s">
        <v>25</v>
      </c>
      <c r="N1858" s="2" t="str">
        <f t="shared" ref="N1858:N1921" si="442">TRIM(CLEAN(M1858))</f>
        <v>Associate</v>
      </c>
      <c r="O1858" s="2" t="str">
        <f t="shared" ref="O1858:O1921" si="443">IF(N1858="","Bachelor",N1858)</f>
        <v>Associate</v>
      </c>
      <c r="P1858" s="4">
        <v>15580</v>
      </c>
      <c r="Q1858" s="4">
        <f t="shared" ref="Q1858:Q1921" si="444">IF(P1858="",(AVERAGEIFS($P$2:$P$2648,$Z$2:$Z$2648,Z1858,$AD$2:$AD$2648,AD1858)),P1858)</f>
        <v>15580</v>
      </c>
      <c r="R1858" s="18">
        <f t="shared" ref="R1858:R1921" si="445">Q1858/E1858</f>
        <v>0.41621029568389278</v>
      </c>
      <c r="S1858" s="18" t="str">
        <f t="shared" ref="S1858:S1921" si="446">IF(R1858 &lt;= 0.5, "Conservative Borrower", IF(R1858 &lt;= 1, "Moderate Borrower", "Aggressive Borrower"))</f>
        <v>Conservative Borrower</v>
      </c>
      <c r="U1858" s="3">
        <f t="shared" ref="U1858:U1921" si="447">IF(T1858="",AVERAGEIFS($T$2:$T$2648,$Z$2:$Z$2648,Z1858,$AD$2:$AD$2648,AD1858),T1858)</f>
        <v>54.618025751072963</v>
      </c>
      <c r="V1858" s="5" t="s">
        <v>26</v>
      </c>
      <c r="W1858" s="5" t="s">
        <v>30</v>
      </c>
      <c r="X1858" s="4">
        <v>721</v>
      </c>
      <c r="Y1858" s="18">
        <v>0.22199581400000001</v>
      </c>
      <c r="Z1858" s="5" t="s">
        <v>24</v>
      </c>
      <c r="AA1858" s="3">
        <v>29</v>
      </c>
      <c r="AB1858" s="4">
        <v>15297</v>
      </c>
      <c r="AC1858" s="4">
        <v>3119.416667</v>
      </c>
      <c r="AD1858" s="4" t="str">
        <f t="shared" ref="AD1858:AD1921" si="448">IF(AC1858&lt;=5000,"Low Income",IF(AC1858&lt;=12000,"Medium Income","High Income"))</f>
        <v>Low Income</v>
      </c>
      <c r="AE1858" s="4">
        <v>9518</v>
      </c>
      <c r="AF1858" s="18">
        <v>0.241572855</v>
      </c>
      <c r="AG1858" s="3">
        <v>0</v>
      </c>
      <c r="AH1858" s="3">
        <v>56</v>
      </c>
      <c r="AI1858" s="2" t="str">
        <f t="shared" ref="AI1858:AI1921" si="449">IF(AH1858&lt;40,"Low Risk", IF(AH1858&lt;55,"Medium Risk", IF(AH1858&lt;70,"High Risk","Very High Risk")))</f>
        <v>High Risk</v>
      </c>
    </row>
    <row r="1859" spans="1:35" x14ac:dyDescent="0.25">
      <c r="A1859" s="6">
        <v>44958</v>
      </c>
      <c r="B1859" s="3">
        <v>36</v>
      </c>
      <c r="C1859" s="3" t="str">
        <f t="shared" si="435"/>
        <v>Mid</v>
      </c>
      <c r="D1859" s="4">
        <v>15000</v>
      </c>
      <c r="E1859" s="4">
        <f t="shared" si="436"/>
        <v>15000</v>
      </c>
      <c r="F1859" s="3">
        <v>560</v>
      </c>
      <c r="G1859" s="3">
        <f t="shared" si="437"/>
        <v>560</v>
      </c>
      <c r="H1859" s="3" t="str">
        <f t="shared" si="438"/>
        <v>Good</v>
      </c>
      <c r="I1859" s="5" t="s">
        <v>20</v>
      </c>
      <c r="J1859" s="2" t="str">
        <f t="shared" si="439"/>
        <v>Employed</v>
      </c>
      <c r="K1859" s="2" t="str">
        <f t="shared" si="440"/>
        <v>Employed</v>
      </c>
      <c r="L1859" s="2" t="str">
        <f t="shared" si="441"/>
        <v>Employed</v>
      </c>
      <c r="M1859" s="5" t="s">
        <v>32</v>
      </c>
      <c r="N1859" s="2" t="str">
        <f t="shared" si="442"/>
        <v>High School</v>
      </c>
      <c r="O1859" s="2" t="str">
        <f t="shared" si="443"/>
        <v>High School</v>
      </c>
      <c r="P1859" s="4">
        <v>26341</v>
      </c>
      <c r="Q1859" s="4">
        <f t="shared" si="444"/>
        <v>26341</v>
      </c>
      <c r="R1859" s="18">
        <f t="shared" si="445"/>
        <v>1.7560666666666667</v>
      </c>
      <c r="S1859" s="18" t="str">
        <f t="shared" si="446"/>
        <v>Aggressive Borrower</v>
      </c>
      <c r="T1859" s="3">
        <v>84</v>
      </c>
      <c r="U1859" s="3">
        <f t="shared" si="447"/>
        <v>84</v>
      </c>
      <c r="V1859" s="5" t="s">
        <v>22</v>
      </c>
      <c r="W1859" s="5" t="s">
        <v>27</v>
      </c>
      <c r="X1859" s="4">
        <v>286</v>
      </c>
      <c r="Y1859" s="18">
        <v>0.43035521300000001</v>
      </c>
      <c r="Z1859" s="5" t="s">
        <v>24</v>
      </c>
      <c r="AA1859" s="3">
        <v>14</v>
      </c>
      <c r="AB1859" s="4">
        <v>3495</v>
      </c>
      <c r="AC1859" s="4">
        <v>1250</v>
      </c>
      <c r="AD1859" s="4" t="str">
        <f t="shared" si="448"/>
        <v>Low Income</v>
      </c>
      <c r="AE1859" s="4">
        <v>114997</v>
      </c>
      <c r="AF1859" s="18">
        <v>0.28804892500000001</v>
      </c>
      <c r="AG1859" s="3">
        <v>0</v>
      </c>
      <c r="AH1859" s="3">
        <v>61</v>
      </c>
      <c r="AI1859" s="2" t="str">
        <f t="shared" si="449"/>
        <v>High Risk</v>
      </c>
    </row>
    <row r="1860" spans="1:35" x14ac:dyDescent="0.25">
      <c r="A1860" s="6">
        <v>44959</v>
      </c>
      <c r="B1860" s="3">
        <v>43</v>
      </c>
      <c r="C1860" s="3" t="str">
        <f t="shared" si="435"/>
        <v>Senior</v>
      </c>
      <c r="E1860" s="4">
        <f t="shared" si="436"/>
        <v>23180.000004000001</v>
      </c>
      <c r="F1860" s="3">
        <v>468</v>
      </c>
      <c r="G1860" s="3">
        <f t="shared" si="437"/>
        <v>468</v>
      </c>
      <c r="H1860" s="3" t="str">
        <f t="shared" si="438"/>
        <v>Fair</v>
      </c>
      <c r="I1860" s="5" t="s">
        <v>52</v>
      </c>
      <c r="J1860" s="2" t="str">
        <f t="shared" si="439"/>
        <v>EMPLOYED</v>
      </c>
      <c r="K1860" s="2" t="str">
        <f t="shared" si="440"/>
        <v>Employed</v>
      </c>
      <c r="L1860" s="2" t="str">
        <f t="shared" si="441"/>
        <v>Employed</v>
      </c>
      <c r="M1860" s="5" t="s">
        <v>25</v>
      </c>
      <c r="N1860" s="2" t="str">
        <f t="shared" si="442"/>
        <v>Associate</v>
      </c>
      <c r="O1860" s="2" t="str">
        <f t="shared" si="443"/>
        <v>Associate</v>
      </c>
      <c r="Q1860" s="4">
        <f t="shared" si="444"/>
        <v>25183.596306068601</v>
      </c>
      <c r="R1860" s="18">
        <f t="shared" si="445"/>
        <v>1.0864364237153949</v>
      </c>
      <c r="S1860" s="18" t="str">
        <f t="shared" si="446"/>
        <v>Aggressive Borrower</v>
      </c>
      <c r="U1860" s="3">
        <f t="shared" si="447"/>
        <v>53.018181818181816</v>
      </c>
      <c r="V1860" s="5" t="s">
        <v>44</v>
      </c>
      <c r="W1860" s="5" t="s">
        <v>30</v>
      </c>
      <c r="X1860" s="4">
        <v>273</v>
      </c>
      <c r="Y1860" s="18">
        <v>0.123052852</v>
      </c>
      <c r="Z1860" s="5" t="s">
        <v>28</v>
      </c>
      <c r="AA1860" s="3">
        <v>28</v>
      </c>
      <c r="AB1860" s="4">
        <v>3850</v>
      </c>
      <c r="AC1860" s="4">
        <v>1931.666667</v>
      </c>
      <c r="AD1860" s="4" t="str">
        <f t="shared" si="448"/>
        <v>Low Income</v>
      </c>
      <c r="AE1860" s="4">
        <v>4286</v>
      </c>
      <c r="AF1860" s="18">
        <v>0.31886777199999999</v>
      </c>
      <c r="AG1860" s="3">
        <v>0</v>
      </c>
      <c r="AH1860" s="3">
        <v>53</v>
      </c>
      <c r="AI1860" s="2" t="str">
        <f t="shared" si="449"/>
        <v>Medium Risk</v>
      </c>
    </row>
    <row r="1861" spans="1:35" x14ac:dyDescent="0.25">
      <c r="A1861" s="6">
        <v>44960</v>
      </c>
      <c r="B1861" s="3">
        <v>43</v>
      </c>
      <c r="C1861" s="3" t="str">
        <f t="shared" si="435"/>
        <v>Senior</v>
      </c>
      <c r="D1861" s="4">
        <v>90596</v>
      </c>
      <c r="E1861" s="4">
        <f t="shared" si="436"/>
        <v>90596</v>
      </c>
      <c r="F1861" s="3">
        <v>577</v>
      </c>
      <c r="G1861" s="3">
        <f t="shared" si="437"/>
        <v>577</v>
      </c>
      <c r="H1861" s="3" t="str">
        <f t="shared" si="438"/>
        <v>Good</v>
      </c>
      <c r="I1861" s="5" t="s">
        <v>20</v>
      </c>
      <c r="J1861" s="2" t="str">
        <f t="shared" si="439"/>
        <v>Employed</v>
      </c>
      <c r="K1861" s="2" t="str">
        <f t="shared" si="440"/>
        <v>Employed</v>
      </c>
      <c r="L1861" s="2" t="str">
        <f t="shared" si="441"/>
        <v>Employed</v>
      </c>
      <c r="M1861" s="5" t="s">
        <v>21</v>
      </c>
      <c r="N1861" s="2" t="str">
        <f t="shared" si="442"/>
        <v>Master</v>
      </c>
      <c r="O1861" s="2" t="str">
        <f t="shared" si="443"/>
        <v>Master</v>
      </c>
      <c r="P1861" s="4">
        <v>19420</v>
      </c>
      <c r="Q1861" s="4">
        <f t="shared" si="444"/>
        <v>19420</v>
      </c>
      <c r="R1861" s="18">
        <f t="shared" si="445"/>
        <v>0.21435824981235374</v>
      </c>
      <c r="S1861" s="18" t="str">
        <f t="shared" si="446"/>
        <v>Conservative Borrower</v>
      </c>
      <c r="T1861" s="3">
        <v>60</v>
      </c>
      <c r="U1861" s="3">
        <f t="shared" si="447"/>
        <v>60</v>
      </c>
      <c r="V1861" s="5" t="s">
        <v>26</v>
      </c>
      <c r="W1861" s="5" t="s">
        <v>23</v>
      </c>
      <c r="X1861" s="4">
        <v>481</v>
      </c>
      <c r="Y1861" s="18">
        <v>0.58569322099999999</v>
      </c>
      <c r="Z1861" s="5" t="s">
        <v>28</v>
      </c>
      <c r="AA1861" s="3">
        <v>25</v>
      </c>
      <c r="AB1861" s="4">
        <v>3071</v>
      </c>
      <c r="AC1861" s="4">
        <v>7549.6666670000004</v>
      </c>
      <c r="AD1861" s="4" t="str">
        <f t="shared" si="448"/>
        <v>Medium Income</v>
      </c>
      <c r="AE1861" s="4">
        <v>119150</v>
      </c>
      <c r="AF1861" s="18">
        <v>0.19662515799999999</v>
      </c>
      <c r="AG1861" s="3">
        <v>1</v>
      </c>
      <c r="AH1861" s="3">
        <v>43.2</v>
      </c>
      <c r="AI1861" s="2" t="str">
        <f t="shared" si="449"/>
        <v>Medium Risk</v>
      </c>
    </row>
    <row r="1862" spans="1:35" x14ac:dyDescent="0.25">
      <c r="A1862" s="6">
        <v>44961</v>
      </c>
      <c r="B1862" s="3">
        <v>38</v>
      </c>
      <c r="C1862" s="3" t="str">
        <f t="shared" si="435"/>
        <v>Mid</v>
      </c>
      <c r="D1862" s="4">
        <v>47752</v>
      </c>
      <c r="E1862" s="4">
        <f t="shared" si="436"/>
        <v>47752</v>
      </c>
      <c r="F1862" s="3">
        <v>550</v>
      </c>
      <c r="G1862" s="3">
        <f t="shared" si="437"/>
        <v>550</v>
      </c>
      <c r="H1862" s="3" t="str">
        <f t="shared" si="438"/>
        <v>Good</v>
      </c>
      <c r="I1862" s="5" t="s">
        <v>20</v>
      </c>
      <c r="J1862" s="2" t="str">
        <f t="shared" si="439"/>
        <v>Employed</v>
      </c>
      <c r="K1862" s="2" t="str">
        <f t="shared" si="440"/>
        <v>Employed</v>
      </c>
      <c r="L1862" s="2" t="str">
        <f t="shared" si="441"/>
        <v>Employed</v>
      </c>
      <c r="M1862" s="5" t="s">
        <v>25</v>
      </c>
      <c r="N1862" s="2" t="str">
        <f t="shared" si="442"/>
        <v>Associate</v>
      </c>
      <c r="O1862" s="2" t="str">
        <f t="shared" si="443"/>
        <v>Associate</v>
      </c>
      <c r="P1862" s="4">
        <v>25848</v>
      </c>
      <c r="Q1862" s="4">
        <f t="shared" si="444"/>
        <v>25848</v>
      </c>
      <c r="R1862" s="18">
        <f t="shared" si="445"/>
        <v>0.54129669961467586</v>
      </c>
      <c r="S1862" s="18" t="str">
        <f t="shared" si="446"/>
        <v>Moderate Borrower</v>
      </c>
      <c r="T1862" s="3">
        <v>24</v>
      </c>
      <c r="U1862" s="3">
        <f t="shared" si="447"/>
        <v>24</v>
      </c>
      <c r="V1862" s="5" t="s">
        <v>22</v>
      </c>
      <c r="W1862" s="5" t="s">
        <v>27</v>
      </c>
      <c r="X1862" s="4">
        <v>276</v>
      </c>
      <c r="Y1862" s="18">
        <v>0.28838700299999998</v>
      </c>
      <c r="Z1862" s="5" t="s">
        <v>34</v>
      </c>
      <c r="AA1862" s="3">
        <v>23</v>
      </c>
      <c r="AB1862" s="4">
        <v>7201</v>
      </c>
      <c r="AC1862" s="4">
        <v>3979.333333</v>
      </c>
      <c r="AD1862" s="4" t="str">
        <f t="shared" si="448"/>
        <v>Low Income</v>
      </c>
      <c r="AE1862" s="4">
        <v>54440</v>
      </c>
      <c r="AF1862" s="18">
        <v>0.198195019</v>
      </c>
      <c r="AG1862" s="3">
        <v>0</v>
      </c>
      <c r="AH1862" s="3">
        <v>52</v>
      </c>
      <c r="AI1862" s="2" t="str">
        <f t="shared" si="449"/>
        <v>Medium Risk</v>
      </c>
    </row>
    <row r="1863" spans="1:35" x14ac:dyDescent="0.25">
      <c r="A1863" s="6">
        <v>44962</v>
      </c>
      <c r="B1863" s="3">
        <v>49</v>
      </c>
      <c r="C1863" s="3" t="str">
        <f t="shared" si="435"/>
        <v>Senior</v>
      </c>
      <c r="D1863" s="4">
        <v>123449</v>
      </c>
      <c r="E1863" s="4">
        <f t="shared" si="436"/>
        <v>123449</v>
      </c>
      <c r="F1863" s="3">
        <v>566</v>
      </c>
      <c r="G1863" s="3">
        <f t="shared" si="437"/>
        <v>566</v>
      </c>
      <c r="H1863" s="3" t="str">
        <f t="shared" si="438"/>
        <v>Good</v>
      </c>
      <c r="I1863" s="5" t="s">
        <v>45</v>
      </c>
      <c r="J1863" s="2" t="str">
        <f t="shared" si="439"/>
        <v>Unemployed</v>
      </c>
      <c r="K1863" s="2" t="str">
        <f t="shared" si="440"/>
        <v>Unemployed</v>
      </c>
      <c r="L1863" s="2" t="str">
        <f t="shared" si="441"/>
        <v>Unemployed</v>
      </c>
      <c r="M1863" s="5" t="s">
        <v>29</v>
      </c>
      <c r="N1863" s="2" t="str">
        <f t="shared" si="442"/>
        <v>Bachelor</v>
      </c>
      <c r="O1863" s="2" t="str">
        <f t="shared" si="443"/>
        <v>Bachelor</v>
      </c>
      <c r="P1863" s="4">
        <v>24690</v>
      </c>
      <c r="Q1863" s="4">
        <f t="shared" si="444"/>
        <v>24690</v>
      </c>
      <c r="R1863" s="18">
        <f t="shared" si="445"/>
        <v>0.20000162010222844</v>
      </c>
      <c r="S1863" s="18" t="str">
        <f t="shared" si="446"/>
        <v>Conservative Borrower</v>
      </c>
      <c r="T1863" s="3">
        <v>36</v>
      </c>
      <c r="U1863" s="3">
        <f t="shared" si="447"/>
        <v>36</v>
      </c>
      <c r="V1863" s="5" t="s">
        <v>26</v>
      </c>
      <c r="W1863" s="5" t="s">
        <v>27</v>
      </c>
      <c r="X1863" s="4">
        <v>206</v>
      </c>
      <c r="Y1863" s="18">
        <v>0.35651308100000001</v>
      </c>
      <c r="Z1863" s="5" t="s">
        <v>31</v>
      </c>
      <c r="AA1863" s="3">
        <v>27</v>
      </c>
      <c r="AB1863" s="4">
        <v>1920</v>
      </c>
      <c r="AC1863" s="4">
        <v>10287.416670000001</v>
      </c>
      <c r="AD1863" s="4" t="str">
        <f t="shared" si="448"/>
        <v>Medium Income</v>
      </c>
      <c r="AE1863" s="4">
        <v>53478</v>
      </c>
      <c r="AF1863" s="18">
        <v>0.246470514</v>
      </c>
      <c r="AG1863" s="3">
        <v>1</v>
      </c>
      <c r="AH1863" s="3">
        <v>43.2</v>
      </c>
      <c r="AI1863" s="2" t="str">
        <f t="shared" si="449"/>
        <v>Medium Risk</v>
      </c>
    </row>
    <row r="1864" spans="1:35" x14ac:dyDescent="0.25">
      <c r="A1864" s="6">
        <v>44963</v>
      </c>
      <c r="B1864" s="3">
        <v>49</v>
      </c>
      <c r="C1864" s="3" t="str">
        <f t="shared" si="435"/>
        <v>Senior</v>
      </c>
      <c r="D1864" s="4">
        <v>49887</v>
      </c>
      <c r="E1864" s="4">
        <f t="shared" si="436"/>
        <v>49887</v>
      </c>
      <c r="F1864" s="3">
        <v>593</v>
      </c>
      <c r="G1864" s="3">
        <f t="shared" si="437"/>
        <v>593</v>
      </c>
      <c r="H1864" s="3" t="str">
        <f t="shared" si="438"/>
        <v>Good</v>
      </c>
      <c r="I1864" s="5" t="s">
        <v>20</v>
      </c>
      <c r="J1864" s="2" t="str">
        <f t="shared" si="439"/>
        <v>Employed</v>
      </c>
      <c r="K1864" s="2" t="str">
        <f t="shared" si="440"/>
        <v>Employed</v>
      </c>
      <c r="L1864" s="2" t="str">
        <f t="shared" si="441"/>
        <v>Employed</v>
      </c>
      <c r="M1864" s="5" t="s">
        <v>32</v>
      </c>
      <c r="N1864" s="2" t="str">
        <f t="shared" si="442"/>
        <v>High School</v>
      </c>
      <c r="O1864" s="2" t="str">
        <f t="shared" si="443"/>
        <v>High School</v>
      </c>
      <c r="P1864" s="4">
        <v>22569</v>
      </c>
      <c r="Q1864" s="4">
        <f t="shared" si="444"/>
        <v>22569</v>
      </c>
      <c r="R1864" s="18">
        <f t="shared" si="445"/>
        <v>0.45240242949064885</v>
      </c>
      <c r="S1864" s="18" t="str">
        <f t="shared" si="446"/>
        <v>Conservative Borrower</v>
      </c>
      <c r="T1864" s="3">
        <v>60</v>
      </c>
      <c r="U1864" s="3">
        <f t="shared" si="447"/>
        <v>60</v>
      </c>
      <c r="V1864" s="5" t="s">
        <v>22</v>
      </c>
      <c r="W1864" s="5" t="s">
        <v>27</v>
      </c>
      <c r="X1864" s="4">
        <v>618</v>
      </c>
      <c r="Y1864" s="18">
        <v>0.57646163100000003</v>
      </c>
      <c r="Z1864" s="5" t="s">
        <v>28</v>
      </c>
      <c r="AA1864" s="3">
        <v>22</v>
      </c>
      <c r="AB1864" s="4">
        <v>5323</v>
      </c>
      <c r="AC1864" s="4">
        <v>4157.25</v>
      </c>
      <c r="AD1864" s="4" t="str">
        <f t="shared" si="448"/>
        <v>Low Income</v>
      </c>
      <c r="AE1864" s="4">
        <v>5595</v>
      </c>
      <c r="AF1864" s="18">
        <v>0.22914620099999999</v>
      </c>
      <c r="AG1864" s="3">
        <v>0</v>
      </c>
      <c r="AH1864" s="3">
        <v>58</v>
      </c>
      <c r="AI1864" s="2" t="str">
        <f t="shared" si="449"/>
        <v>High Risk</v>
      </c>
    </row>
    <row r="1865" spans="1:35" x14ac:dyDescent="0.25">
      <c r="A1865" s="6">
        <v>44964</v>
      </c>
      <c r="B1865" s="3">
        <v>19</v>
      </c>
      <c r="C1865" s="3" t="str">
        <f t="shared" si="435"/>
        <v>Young</v>
      </c>
      <c r="D1865" s="4">
        <v>91055</v>
      </c>
      <c r="E1865" s="4">
        <f t="shared" si="436"/>
        <v>91055</v>
      </c>
      <c r="F1865" s="3">
        <v>484</v>
      </c>
      <c r="G1865" s="3">
        <f t="shared" si="437"/>
        <v>484</v>
      </c>
      <c r="H1865" s="3" t="str">
        <f t="shared" si="438"/>
        <v>Fair</v>
      </c>
      <c r="I1865" s="5" t="s">
        <v>20</v>
      </c>
      <c r="J1865" s="2" t="str">
        <f t="shared" si="439"/>
        <v>Employed</v>
      </c>
      <c r="K1865" s="2" t="str">
        <f t="shared" si="440"/>
        <v>Employed</v>
      </c>
      <c r="L1865" s="2" t="str">
        <f t="shared" si="441"/>
        <v>Employed</v>
      </c>
      <c r="M1865" s="5" t="s">
        <v>21</v>
      </c>
      <c r="N1865" s="2" t="str">
        <f t="shared" si="442"/>
        <v>Master</v>
      </c>
      <c r="O1865" s="2" t="str">
        <f t="shared" si="443"/>
        <v>Master</v>
      </c>
      <c r="P1865" s="4">
        <v>11353</v>
      </c>
      <c r="Q1865" s="4">
        <f t="shared" si="444"/>
        <v>11353</v>
      </c>
      <c r="R1865" s="18">
        <f t="shared" si="445"/>
        <v>0.12468288397122618</v>
      </c>
      <c r="S1865" s="18" t="str">
        <f t="shared" si="446"/>
        <v>Conservative Borrower</v>
      </c>
      <c r="T1865" s="3">
        <v>120</v>
      </c>
      <c r="U1865" s="3">
        <f t="shared" si="447"/>
        <v>120</v>
      </c>
      <c r="V1865" s="5" t="s">
        <v>22</v>
      </c>
      <c r="W1865" s="5" t="s">
        <v>27</v>
      </c>
      <c r="X1865" s="4">
        <v>585</v>
      </c>
      <c r="Y1865" s="18">
        <v>0.156113583</v>
      </c>
      <c r="Z1865" s="5" t="s">
        <v>28</v>
      </c>
      <c r="AA1865" s="3">
        <v>22</v>
      </c>
      <c r="AB1865" s="4">
        <v>3684</v>
      </c>
      <c r="AC1865" s="4">
        <v>7587.9166670000004</v>
      </c>
      <c r="AD1865" s="4" t="str">
        <f t="shared" si="448"/>
        <v>Medium Income</v>
      </c>
      <c r="AE1865" s="4">
        <v>53271</v>
      </c>
      <c r="AF1865" s="18">
        <v>0.35054593000000001</v>
      </c>
      <c r="AG1865" s="3">
        <v>0</v>
      </c>
      <c r="AH1865" s="3">
        <v>48</v>
      </c>
      <c r="AI1865" s="2" t="str">
        <f t="shared" si="449"/>
        <v>Medium Risk</v>
      </c>
    </row>
    <row r="1866" spans="1:35" x14ac:dyDescent="0.25">
      <c r="A1866" s="6">
        <v>44965</v>
      </c>
      <c r="B1866" s="3">
        <v>55</v>
      </c>
      <c r="C1866" s="3" t="str">
        <f t="shared" si="435"/>
        <v>Senior</v>
      </c>
      <c r="D1866" s="4">
        <v>15508</v>
      </c>
      <c r="E1866" s="4">
        <f t="shared" si="436"/>
        <v>15508</v>
      </c>
      <c r="F1866" s="3">
        <v>597</v>
      </c>
      <c r="G1866" s="3">
        <f t="shared" si="437"/>
        <v>597</v>
      </c>
      <c r="H1866" s="3" t="str">
        <f t="shared" si="438"/>
        <v>Good</v>
      </c>
      <c r="I1866" s="5" t="s">
        <v>20</v>
      </c>
      <c r="J1866" s="2" t="str">
        <f t="shared" si="439"/>
        <v>Employed</v>
      </c>
      <c r="K1866" s="2" t="str">
        <f t="shared" si="440"/>
        <v>Employed</v>
      </c>
      <c r="L1866" s="2" t="str">
        <f t="shared" si="441"/>
        <v>Employed</v>
      </c>
      <c r="M1866" s="5" t="s">
        <v>25</v>
      </c>
      <c r="N1866" s="2" t="str">
        <f t="shared" si="442"/>
        <v>Associate</v>
      </c>
      <c r="O1866" s="2" t="str">
        <f t="shared" si="443"/>
        <v>Associate</v>
      </c>
      <c r="P1866" s="4">
        <v>11067</v>
      </c>
      <c r="Q1866" s="4">
        <f t="shared" si="444"/>
        <v>11067</v>
      </c>
      <c r="R1866" s="18">
        <f t="shared" si="445"/>
        <v>0.71363167397472271</v>
      </c>
      <c r="S1866" s="18" t="str">
        <f t="shared" si="446"/>
        <v>Moderate Borrower</v>
      </c>
      <c r="T1866" s="3">
        <v>72</v>
      </c>
      <c r="U1866" s="3">
        <f t="shared" si="447"/>
        <v>72</v>
      </c>
      <c r="V1866" s="5" t="s">
        <v>22</v>
      </c>
      <c r="W1866" s="5" t="s">
        <v>30</v>
      </c>
      <c r="X1866" s="4">
        <v>383</v>
      </c>
      <c r="Y1866" s="18">
        <v>0.28539795400000001</v>
      </c>
      <c r="Z1866" s="5" t="s">
        <v>28</v>
      </c>
      <c r="AA1866" s="3">
        <v>20</v>
      </c>
      <c r="AB1866" s="4">
        <v>3455</v>
      </c>
      <c r="AC1866" s="4">
        <v>1292.333333</v>
      </c>
      <c r="AD1866" s="4" t="str">
        <f t="shared" si="448"/>
        <v>Low Income</v>
      </c>
      <c r="AE1866" s="4">
        <v>1350</v>
      </c>
      <c r="AF1866" s="18">
        <v>0.25794724000000002</v>
      </c>
      <c r="AG1866" s="3">
        <v>0</v>
      </c>
      <c r="AH1866" s="3">
        <v>54</v>
      </c>
      <c r="AI1866" s="2" t="str">
        <f t="shared" si="449"/>
        <v>Medium Risk</v>
      </c>
    </row>
    <row r="1867" spans="1:35" x14ac:dyDescent="0.25">
      <c r="A1867" s="6">
        <v>44966</v>
      </c>
      <c r="B1867" s="3">
        <v>20</v>
      </c>
      <c r="C1867" s="3" t="str">
        <f t="shared" si="435"/>
        <v>Young</v>
      </c>
      <c r="D1867" s="4">
        <v>35407</v>
      </c>
      <c r="E1867" s="4">
        <f t="shared" si="436"/>
        <v>35407</v>
      </c>
      <c r="F1867" s="3">
        <v>622</v>
      </c>
      <c r="G1867" s="3">
        <f t="shared" si="437"/>
        <v>622</v>
      </c>
      <c r="H1867" s="3" t="str">
        <f t="shared" si="438"/>
        <v>Good</v>
      </c>
      <c r="J1867" s="2" t="str">
        <f t="shared" si="439"/>
        <v/>
      </c>
      <c r="K1867" s="2" t="str">
        <f t="shared" si="440"/>
        <v/>
      </c>
      <c r="L1867" s="2" t="str">
        <f t="shared" si="441"/>
        <v>Employed</v>
      </c>
      <c r="N1867" s="2" t="str">
        <f t="shared" si="442"/>
        <v/>
      </c>
      <c r="O1867" s="2" t="str">
        <f t="shared" si="443"/>
        <v>Bachelor</v>
      </c>
      <c r="Q1867" s="4">
        <f t="shared" si="444"/>
        <v>25961.919161676647</v>
      </c>
      <c r="R1867" s="18">
        <f t="shared" si="445"/>
        <v>0.73324255547424655</v>
      </c>
      <c r="S1867" s="18" t="str">
        <f t="shared" si="446"/>
        <v>Moderate Borrower</v>
      </c>
      <c r="T1867" s="3">
        <v>48</v>
      </c>
      <c r="U1867" s="3">
        <f t="shared" si="447"/>
        <v>48</v>
      </c>
      <c r="V1867" s="5" t="s">
        <v>44</v>
      </c>
      <c r="W1867" s="5" t="s">
        <v>27</v>
      </c>
      <c r="X1867" s="4">
        <v>446</v>
      </c>
      <c r="Y1867" s="18">
        <v>0.43603701099999997</v>
      </c>
      <c r="Z1867" s="5" t="s">
        <v>38</v>
      </c>
      <c r="AA1867" s="3">
        <v>22</v>
      </c>
      <c r="AB1867" s="4">
        <v>16395</v>
      </c>
      <c r="AC1867" s="4">
        <v>2950.583333</v>
      </c>
      <c r="AD1867" s="4" t="str">
        <f t="shared" si="448"/>
        <v>Low Income</v>
      </c>
      <c r="AE1867" s="4">
        <v>10746</v>
      </c>
      <c r="AF1867" s="18">
        <v>0.199066251</v>
      </c>
      <c r="AG1867" s="3">
        <v>0</v>
      </c>
      <c r="AH1867" s="3">
        <v>66</v>
      </c>
      <c r="AI1867" s="2" t="str">
        <f t="shared" si="449"/>
        <v>High Risk</v>
      </c>
    </row>
    <row r="1868" spans="1:35" x14ac:dyDescent="0.25">
      <c r="A1868" s="6">
        <v>44967</v>
      </c>
      <c r="B1868" s="3">
        <v>52</v>
      </c>
      <c r="C1868" s="3" t="str">
        <f t="shared" si="435"/>
        <v>Senior</v>
      </c>
      <c r="D1868" s="4">
        <v>55262</v>
      </c>
      <c r="E1868" s="4">
        <f t="shared" si="436"/>
        <v>55262</v>
      </c>
      <c r="F1868" s="3">
        <v>673</v>
      </c>
      <c r="G1868" s="3">
        <f t="shared" si="437"/>
        <v>673</v>
      </c>
      <c r="H1868" s="3" t="str">
        <f t="shared" si="438"/>
        <v>Excellent</v>
      </c>
      <c r="I1868" s="5" t="s">
        <v>20</v>
      </c>
      <c r="J1868" s="2" t="str">
        <f t="shared" si="439"/>
        <v>Employed</v>
      </c>
      <c r="K1868" s="2" t="str">
        <f t="shared" si="440"/>
        <v>Employed</v>
      </c>
      <c r="L1868" s="2" t="str">
        <f t="shared" si="441"/>
        <v>Employed</v>
      </c>
      <c r="M1868" s="5" t="s">
        <v>29</v>
      </c>
      <c r="N1868" s="2" t="str">
        <f t="shared" si="442"/>
        <v>Bachelor</v>
      </c>
      <c r="O1868" s="2" t="str">
        <f t="shared" si="443"/>
        <v>Bachelor</v>
      </c>
      <c r="P1868" s="4">
        <v>33090</v>
      </c>
      <c r="Q1868" s="4">
        <f t="shared" si="444"/>
        <v>33090</v>
      </c>
      <c r="R1868" s="18">
        <f t="shared" si="445"/>
        <v>0.59878397452137089</v>
      </c>
      <c r="S1868" s="18" t="str">
        <f t="shared" si="446"/>
        <v>Moderate Borrower</v>
      </c>
      <c r="T1868" s="3">
        <v>36</v>
      </c>
      <c r="U1868" s="3">
        <f t="shared" si="447"/>
        <v>36</v>
      </c>
      <c r="V1868" s="5" t="s">
        <v>26</v>
      </c>
      <c r="W1868" s="5" t="s">
        <v>30</v>
      </c>
      <c r="X1868" s="4">
        <v>642</v>
      </c>
      <c r="Y1868" s="18">
        <v>0.26041657099999999</v>
      </c>
      <c r="Z1868" s="5" t="s">
        <v>38</v>
      </c>
      <c r="AA1868" s="3">
        <v>35</v>
      </c>
      <c r="AB1868" s="4">
        <v>828</v>
      </c>
      <c r="AC1868" s="4">
        <v>4605.1666670000004</v>
      </c>
      <c r="AD1868" s="4" t="str">
        <f t="shared" si="448"/>
        <v>Low Income</v>
      </c>
      <c r="AE1868" s="4">
        <v>101057</v>
      </c>
      <c r="AF1868" s="18">
        <v>0.14916359600000001</v>
      </c>
      <c r="AG1868" s="3">
        <v>0</v>
      </c>
      <c r="AH1868" s="3">
        <v>42</v>
      </c>
      <c r="AI1868" s="2" t="str">
        <f t="shared" si="449"/>
        <v>Medium Risk</v>
      </c>
    </row>
    <row r="1869" spans="1:35" x14ac:dyDescent="0.25">
      <c r="A1869" s="6">
        <v>44968</v>
      </c>
      <c r="B1869" s="3">
        <v>53</v>
      </c>
      <c r="C1869" s="3" t="str">
        <f t="shared" si="435"/>
        <v>Senior</v>
      </c>
      <c r="D1869" s="4">
        <v>35312</v>
      </c>
      <c r="E1869" s="4">
        <f t="shared" si="436"/>
        <v>35312</v>
      </c>
      <c r="F1869" s="3">
        <v>600</v>
      </c>
      <c r="G1869" s="3">
        <f t="shared" si="437"/>
        <v>600</v>
      </c>
      <c r="H1869" s="3" t="str">
        <f t="shared" si="438"/>
        <v>Good</v>
      </c>
      <c r="I1869" s="5" t="s">
        <v>20</v>
      </c>
      <c r="J1869" s="2" t="str">
        <f t="shared" si="439"/>
        <v>Employed</v>
      </c>
      <c r="K1869" s="2" t="str">
        <f t="shared" si="440"/>
        <v>Employed</v>
      </c>
      <c r="L1869" s="2" t="str">
        <f t="shared" si="441"/>
        <v>Employed</v>
      </c>
      <c r="M1869" s="5" t="s">
        <v>29</v>
      </c>
      <c r="N1869" s="2" t="str">
        <f t="shared" si="442"/>
        <v>Bachelor</v>
      </c>
      <c r="O1869" s="2" t="str">
        <f t="shared" si="443"/>
        <v>Bachelor</v>
      </c>
      <c r="P1869" s="4">
        <v>42041</v>
      </c>
      <c r="Q1869" s="4">
        <f t="shared" si="444"/>
        <v>42041</v>
      </c>
      <c r="R1869" s="18">
        <f t="shared" si="445"/>
        <v>1.1905584503851383</v>
      </c>
      <c r="S1869" s="18" t="str">
        <f t="shared" si="446"/>
        <v>Aggressive Borrower</v>
      </c>
      <c r="T1869" s="3">
        <v>72</v>
      </c>
      <c r="U1869" s="3">
        <f t="shared" si="447"/>
        <v>72</v>
      </c>
      <c r="V1869" s="5" t="s">
        <v>22</v>
      </c>
      <c r="W1869" s="5" t="s">
        <v>27</v>
      </c>
      <c r="X1869" s="4">
        <v>136</v>
      </c>
      <c r="Y1869" s="18">
        <v>0.452951296</v>
      </c>
      <c r="Z1869" s="5" t="s">
        <v>24</v>
      </c>
      <c r="AA1869" s="3">
        <v>21</v>
      </c>
      <c r="AB1869" s="4">
        <v>1805</v>
      </c>
      <c r="AC1869" s="4">
        <v>2942.666667</v>
      </c>
      <c r="AD1869" s="4" t="str">
        <f t="shared" si="448"/>
        <v>Low Income</v>
      </c>
      <c r="AE1869" s="4">
        <v>65335</v>
      </c>
      <c r="AF1869" s="18">
        <v>0.24015214700000001</v>
      </c>
      <c r="AG1869" s="3">
        <v>0</v>
      </c>
      <c r="AH1869" s="3">
        <v>57</v>
      </c>
      <c r="AI1869" s="2" t="str">
        <f t="shared" si="449"/>
        <v>High Risk</v>
      </c>
    </row>
    <row r="1870" spans="1:35" x14ac:dyDescent="0.25">
      <c r="A1870" s="6">
        <v>44969</v>
      </c>
      <c r="B1870" s="3">
        <v>26</v>
      </c>
      <c r="C1870" s="3" t="str">
        <f t="shared" si="435"/>
        <v>Mid</v>
      </c>
      <c r="D1870" s="4">
        <v>110829</v>
      </c>
      <c r="E1870" s="4">
        <f t="shared" si="436"/>
        <v>110829</v>
      </c>
      <c r="F1870" s="3">
        <v>601</v>
      </c>
      <c r="G1870" s="3">
        <f t="shared" si="437"/>
        <v>601</v>
      </c>
      <c r="H1870" s="3" t="str">
        <f t="shared" si="438"/>
        <v>Good</v>
      </c>
      <c r="I1870" s="5" t="s">
        <v>33</v>
      </c>
      <c r="J1870" s="2" t="str">
        <f t="shared" si="439"/>
        <v>Self-Employed</v>
      </c>
      <c r="K1870" s="2" t="str">
        <f t="shared" si="440"/>
        <v>Self-Employed</v>
      </c>
      <c r="L1870" s="2" t="str">
        <f t="shared" si="441"/>
        <v>Self-Employed</v>
      </c>
      <c r="M1870" s="5" t="s">
        <v>25</v>
      </c>
      <c r="N1870" s="2" t="str">
        <f t="shared" si="442"/>
        <v>Associate</v>
      </c>
      <c r="O1870" s="2" t="str">
        <f t="shared" si="443"/>
        <v>Associate</v>
      </c>
      <c r="P1870" s="4">
        <v>15915</v>
      </c>
      <c r="Q1870" s="4">
        <f t="shared" si="444"/>
        <v>15915</v>
      </c>
      <c r="R1870" s="18">
        <f t="shared" si="445"/>
        <v>0.14359959938283301</v>
      </c>
      <c r="S1870" s="18" t="str">
        <f t="shared" si="446"/>
        <v>Conservative Borrower</v>
      </c>
      <c r="T1870" s="3">
        <v>72</v>
      </c>
      <c r="U1870" s="3">
        <f t="shared" si="447"/>
        <v>72</v>
      </c>
      <c r="V1870" s="5" t="s">
        <v>22</v>
      </c>
      <c r="W1870" s="5" t="s">
        <v>23</v>
      </c>
      <c r="X1870" s="4">
        <v>201</v>
      </c>
      <c r="Y1870" s="18">
        <v>0.44322127500000003</v>
      </c>
      <c r="Z1870" s="5" t="s">
        <v>38</v>
      </c>
      <c r="AA1870" s="3">
        <v>27</v>
      </c>
      <c r="AB1870" s="4">
        <v>4710</v>
      </c>
      <c r="AC1870" s="4">
        <v>9235.75</v>
      </c>
      <c r="AD1870" s="4" t="str">
        <f t="shared" si="448"/>
        <v>Medium Income</v>
      </c>
      <c r="AE1870" s="4">
        <v>101408</v>
      </c>
      <c r="AF1870" s="18">
        <v>0.20074171900000001</v>
      </c>
      <c r="AG1870" s="3">
        <v>1</v>
      </c>
      <c r="AH1870" s="3">
        <v>40.799999999999997</v>
      </c>
      <c r="AI1870" s="2" t="str">
        <f t="shared" si="449"/>
        <v>Medium Risk</v>
      </c>
    </row>
    <row r="1871" spans="1:35" x14ac:dyDescent="0.25">
      <c r="A1871" s="6">
        <v>44970</v>
      </c>
      <c r="B1871" s="3">
        <v>35</v>
      </c>
      <c r="C1871" s="3" t="str">
        <f t="shared" si="435"/>
        <v>Mid</v>
      </c>
      <c r="D1871" s="4">
        <v>15000</v>
      </c>
      <c r="E1871" s="4">
        <f t="shared" si="436"/>
        <v>15000</v>
      </c>
      <c r="F1871" s="3">
        <v>382</v>
      </c>
      <c r="G1871" s="3">
        <f t="shared" si="437"/>
        <v>382</v>
      </c>
      <c r="H1871" s="3" t="str">
        <f t="shared" si="438"/>
        <v>Poor</v>
      </c>
      <c r="I1871" s="5" t="s">
        <v>20</v>
      </c>
      <c r="J1871" s="2" t="str">
        <f t="shared" si="439"/>
        <v>Employed</v>
      </c>
      <c r="K1871" s="2" t="str">
        <f t="shared" si="440"/>
        <v>Employed</v>
      </c>
      <c r="L1871" s="2" t="str">
        <f t="shared" si="441"/>
        <v>Employed</v>
      </c>
      <c r="M1871" s="5" t="s">
        <v>32</v>
      </c>
      <c r="N1871" s="2" t="str">
        <f t="shared" si="442"/>
        <v>High School</v>
      </c>
      <c r="O1871" s="2" t="str">
        <f t="shared" si="443"/>
        <v>High School</v>
      </c>
      <c r="P1871" s="4">
        <v>55418</v>
      </c>
      <c r="Q1871" s="4">
        <f t="shared" si="444"/>
        <v>55418</v>
      </c>
      <c r="R1871" s="18">
        <f t="shared" si="445"/>
        <v>3.6945333333333332</v>
      </c>
      <c r="S1871" s="18" t="str">
        <f t="shared" si="446"/>
        <v>Aggressive Borrower</v>
      </c>
      <c r="T1871" s="3">
        <v>60</v>
      </c>
      <c r="U1871" s="3">
        <f t="shared" si="447"/>
        <v>60</v>
      </c>
      <c r="V1871" s="5" t="s">
        <v>22</v>
      </c>
      <c r="W1871" s="5" t="s">
        <v>27</v>
      </c>
      <c r="X1871" s="4">
        <v>285</v>
      </c>
      <c r="Y1871" s="18">
        <v>0.53790752200000003</v>
      </c>
      <c r="Z1871" s="5" t="s">
        <v>34</v>
      </c>
      <c r="AA1871" s="3">
        <v>23</v>
      </c>
      <c r="AB1871" s="4">
        <v>11210</v>
      </c>
      <c r="AC1871" s="4">
        <v>1250</v>
      </c>
      <c r="AD1871" s="4" t="str">
        <f t="shared" si="448"/>
        <v>Low Income</v>
      </c>
      <c r="AE1871" s="4">
        <v>4232</v>
      </c>
      <c r="AF1871" s="18">
        <v>0.44330160000000002</v>
      </c>
      <c r="AG1871" s="3">
        <v>0</v>
      </c>
      <c r="AH1871" s="3">
        <v>61</v>
      </c>
      <c r="AI1871" s="2" t="str">
        <f t="shared" si="449"/>
        <v>High Risk</v>
      </c>
    </row>
    <row r="1872" spans="1:35" x14ac:dyDescent="0.25">
      <c r="A1872" s="6">
        <v>44971</v>
      </c>
      <c r="B1872" s="3">
        <v>26</v>
      </c>
      <c r="C1872" s="3" t="str">
        <f t="shared" si="435"/>
        <v>Mid</v>
      </c>
      <c r="D1872" s="4">
        <v>38443</v>
      </c>
      <c r="E1872" s="4">
        <f t="shared" si="436"/>
        <v>38443</v>
      </c>
      <c r="F1872" s="3">
        <v>600</v>
      </c>
      <c r="G1872" s="3">
        <f t="shared" si="437"/>
        <v>600</v>
      </c>
      <c r="H1872" s="3" t="str">
        <f t="shared" si="438"/>
        <v>Good</v>
      </c>
      <c r="I1872" s="5" t="s">
        <v>33</v>
      </c>
      <c r="J1872" s="2" t="str">
        <f t="shared" si="439"/>
        <v>Self-Employed</v>
      </c>
      <c r="K1872" s="2" t="str">
        <f t="shared" si="440"/>
        <v>Self-Employed</v>
      </c>
      <c r="L1872" s="2" t="str">
        <f t="shared" si="441"/>
        <v>Self-Employed</v>
      </c>
      <c r="M1872" s="5" t="s">
        <v>32</v>
      </c>
      <c r="N1872" s="2" t="str">
        <f t="shared" si="442"/>
        <v>High School</v>
      </c>
      <c r="O1872" s="2" t="str">
        <f t="shared" si="443"/>
        <v>High School</v>
      </c>
      <c r="P1872" s="4">
        <v>27070</v>
      </c>
      <c r="Q1872" s="4">
        <f t="shared" si="444"/>
        <v>27070</v>
      </c>
      <c r="R1872" s="18">
        <f t="shared" si="445"/>
        <v>0.70415940483312955</v>
      </c>
      <c r="S1872" s="18" t="str">
        <f t="shared" si="446"/>
        <v>Moderate Borrower</v>
      </c>
      <c r="T1872" s="3">
        <v>48</v>
      </c>
      <c r="U1872" s="3">
        <f t="shared" si="447"/>
        <v>48</v>
      </c>
      <c r="V1872" s="5" t="s">
        <v>22</v>
      </c>
      <c r="W1872" s="5" t="s">
        <v>30</v>
      </c>
      <c r="X1872" s="4">
        <v>932</v>
      </c>
      <c r="Y1872" s="18">
        <v>0.180803302</v>
      </c>
      <c r="Z1872" s="5" t="s">
        <v>38</v>
      </c>
      <c r="AA1872" s="3">
        <v>21</v>
      </c>
      <c r="AB1872" s="4">
        <v>1764</v>
      </c>
      <c r="AC1872" s="4">
        <v>3203.583333</v>
      </c>
      <c r="AD1872" s="4" t="str">
        <f t="shared" si="448"/>
        <v>Low Income</v>
      </c>
      <c r="AE1872" s="4">
        <v>18567</v>
      </c>
      <c r="AF1872" s="18">
        <v>0.26153806099999999</v>
      </c>
      <c r="AG1872" s="3">
        <v>0</v>
      </c>
      <c r="AH1872" s="3">
        <v>51</v>
      </c>
      <c r="AI1872" s="2" t="str">
        <f t="shared" si="449"/>
        <v>Medium Risk</v>
      </c>
    </row>
    <row r="1873" spans="1:35" x14ac:dyDescent="0.25">
      <c r="A1873" s="6">
        <v>44972</v>
      </c>
      <c r="B1873" s="3">
        <v>37</v>
      </c>
      <c r="C1873" s="3" t="str">
        <f t="shared" si="435"/>
        <v>Mid</v>
      </c>
      <c r="D1873" s="4">
        <v>111442</v>
      </c>
      <c r="E1873" s="4">
        <f t="shared" si="436"/>
        <v>111442</v>
      </c>
      <c r="F1873" s="3">
        <v>575</v>
      </c>
      <c r="G1873" s="3">
        <f t="shared" si="437"/>
        <v>575</v>
      </c>
      <c r="H1873" s="3" t="str">
        <f t="shared" si="438"/>
        <v>Good</v>
      </c>
      <c r="I1873" s="5" t="s">
        <v>20</v>
      </c>
      <c r="J1873" s="2" t="str">
        <f t="shared" si="439"/>
        <v>Employed</v>
      </c>
      <c r="K1873" s="2" t="str">
        <f t="shared" si="440"/>
        <v>Employed</v>
      </c>
      <c r="L1873" s="2" t="str">
        <f t="shared" si="441"/>
        <v>Employed</v>
      </c>
      <c r="M1873" s="5" t="s">
        <v>29</v>
      </c>
      <c r="N1873" s="2" t="str">
        <f t="shared" si="442"/>
        <v>Bachelor</v>
      </c>
      <c r="O1873" s="2" t="str">
        <f t="shared" si="443"/>
        <v>Bachelor</v>
      </c>
      <c r="P1873" s="4">
        <v>31138</v>
      </c>
      <c r="Q1873" s="4">
        <f t="shared" si="444"/>
        <v>31138</v>
      </c>
      <c r="R1873" s="18">
        <f t="shared" si="445"/>
        <v>0.2794099172663807</v>
      </c>
      <c r="S1873" s="18" t="str">
        <f t="shared" si="446"/>
        <v>Conservative Borrower</v>
      </c>
      <c r="T1873" s="3">
        <v>48</v>
      </c>
      <c r="U1873" s="3">
        <f t="shared" si="447"/>
        <v>48</v>
      </c>
      <c r="V1873" s="5" t="s">
        <v>26</v>
      </c>
      <c r="W1873" s="5" t="s">
        <v>30</v>
      </c>
      <c r="X1873" s="4">
        <v>243</v>
      </c>
      <c r="Y1873" s="18">
        <v>0.41934565099999999</v>
      </c>
      <c r="Z1873" s="5" t="s">
        <v>31</v>
      </c>
      <c r="AA1873" s="3">
        <v>17</v>
      </c>
      <c r="AB1873" s="4">
        <v>830</v>
      </c>
      <c r="AC1873" s="4">
        <v>9286.8333330000005</v>
      </c>
      <c r="AD1873" s="4" t="str">
        <f t="shared" si="448"/>
        <v>Medium Income</v>
      </c>
      <c r="AE1873" s="4">
        <v>60725</v>
      </c>
      <c r="AF1873" s="18">
        <v>0.258233985</v>
      </c>
      <c r="AG1873" s="3">
        <v>1</v>
      </c>
      <c r="AH1873" s="3">
        <v>42.4</v>
      </c>
      <c r="AI1873" s="2" t="str">
        <f t="shared" si="449"/>
        <v>Medium Risk</v>
      </c>
    </row>
    <row r="1874" spans="1:35" x14ac:dyDescent="0.25">
      <c r="A1874" s="6">
        <v>44973</v>
      </c>
      <c r="B1874" s="3">
        <v>36</v>
      </c>
      <c r="C1874" s="3" t="str">
        <f t="shared" si="435"/>
        <v>Mid</v>
      </c>
      <c r="D1874" s="4">
        <v>92391</v>
      </c>
      <c r="E1874" s="4">
        <f t="shared" si="436"/>
        <v>92391</v>
      </c>
      <c r="F1874" s="3">
        <v>619</v>
      </c>
      <c r="G1874" s="3">
        <f t="shared" si="437"/>
        <v>619</v>
      </c>
      <c r="H1874" s="3" t="str">
        <f t="shared" si="438"/>
        <v>Good</v>
      </c>
      <c r="J1874" s="2" t="str">
        <f t="shared" si="439"/>
        <v/>
      </c>
      <c r="K1874" s="2" t="str">
        <f t="shared" si="440"/>
        <v/>
      </c>
      <c r="L1874" s="2" t="str">
        <f t="shared" si="441"/>
        <v>Employed</v>
      </c>
      <c r="M1874" s="5" t="s">
        <v>21</v>
      </c>
      <c r="N1874" s="2" t="str">
        <f t="shared" si="442"/>
        <v>Master</v>
      </c>
      <c r="O1874" s="2" t="str">
        <f t="shared" si="443"/>
        <v>Master</v>
      </c>
      <c r="P1874" s="4">
        <v>24810</v>
      </c>
      <c r="Q1874" s="4">
        <f t="shared" si="444"/>
        <v>24810</v>
      </c>
      <c r="R1874" s="18">
        <f t="shared" si="445"/>
        <v>0.26853264928402115</v>
      </c>
      <c r="S1874" s="18" t="str">
        <f t="shared" si="446"/>
        <v>Conservative Borrower</v>
      </c>
      <c r="T1874" s="3">
        <v>96</v>
      </c>
      <c r="U1874" s="3">
        <f t="shared" si="447"/>
        <v>96</v>
      </c>
      <c r="V1874" s="5" t="s">
        <v>35</v>
      </c>
      <c r="W1874" s="5" t="s">
        <v>30</v>
      </c>
      <c r="X1874" s="4">
        <v>335</v>
      </c>
      <c r="Y1874" s="18">
        <v>8.9644024000000003E-2</v>
      </c>
      <c r="Z1874" s="5" t="s">
        <v>24</v>
      </c>
      <c r="AA1874" s="3">
        <v>29</v>
      </c>
      <c r="AB1874" s="4">
        <v>797</v>
      </c>
      <c r="AC1874" s="4">
        <v>7699.25</v>
      </c>
      <c r="AD1874" s="4" t="str">
        <f t="shared" si="448"/>
        <v>Medium Income</v>
      </c>
      <c r="AE1874" s="4">
        <v>8658</v>
      </c>
      <c r="AF1874" s="18">
        <v>0.27183945999999998</v>
      </c>
      <c r="AG1874" s="3">
        <v>0</v>
      </c>
      <c r="AH1874" s="3">
        <v>58</v>
      </c>
      <c r="AI1874" s="2" t="str">
        <f t="shared" si="449"/>
        <v>High Risk</v>
      </c>
    </row>
    <row r="1875" spans="1:35" x14ac:dyDescent="0.25">
      <c r="A1875" s="6">
        <v>44974</v>
      </c>
      <c r="B1875" s="3">
        <v>49</v>
      </c>
      <c r="C1875" s="3" t="str">
        <f t="shared" si="435"/>
        <v>Senior</v>
      </c>
      <c r="D1875" s="4">
        <v>31916</v>
      </c>
      <c r="E1875" s="4">
        <f t="shared" si="436"/>
        <v>31916</v>
      </c>
      <c r="F1875" s="3">
        <v>574</v>
      </c>
      <c r="G1875" s="3">
        <f t="shared" si="437"/>
        <v>574</v>
      </c>
      <c r="H1875" s="3" t="str">
        <f t="shared" si="438"/>
        <v>Good</v>
      </c>
      <c r="I1875" s="5" t="s">
        <v>20</v>
      </c>
      <c r="J1875" s="2" t="str">
        <f t="shared" si="439"/>
        <v>Employed</v>
      </c>
      <c r="K1875" s="2" t="str">
        <f t="shared" si="440"/>
        <v>Employed</v>
      </c>
      <c r="L1875" s="2" t="str">
        <f t="shared" si="441"/>
        <v>Employed</v>
      </c>
      <c r="M1875" s="5" t="s">
        <v>32</v>
      </c>
      <c r="N1875" s="2" t="str">
        <f t="shared" si="442"/>
        <v>High School</v>
      </c>
      <c r="O1875" s="2" t="str">
        <f t="shared" si="443"/>
        <v>High School</v>
      </c>
      <c r="P1875" s="4">
        <v>9659</v>
      </c>
      <c r="Q1875" s="4">
        <f t="shared" si="444"/>
        <v>9659</v>
      </c>
      <c r="R1875" s="18">
        <f t="shared" si="445"/>
        <v>0.30263817520992603</v>
      </c>
      <c r="S1875" s="18" t="str">
        <f t="shared" si="446"/>
        <v>Conservative Borrower</v>
      </c>
      <c r="T1875" s="3">
        <v>60</v>
      </c>
      <c r="U1875" s="3">
        <f t="shared" si="447"/>
        <v>60</v>
      </c>
      <c r="V1875" s="5" t="s">
        <v>35</v>
      </c>
      <c r="W1875" s="5" t="s">
        <v>27</v>
      </c>
      <c r="X1875" s="4">
        <v>311</v>
      </c>
      <c r="Y1875" s="18">
        <v>0.129431407</v>
      </c>
      <c r="Z1875" s="5" t="s">
        <v>31</v>
      </c>
      <c r="AA1875" s="3">
        <v>21</v>
      </c>
      <c r="AB1875" s="4">
        <v>345</v>
      </c>
      <c r="AC1875" s="4">
        <v>2659.666667</v>
      </c>
      <c r="AD1875" s="4" t="str">
        <f t="shared" si="448"/>
        <v>Low Income</v>
      </c>
      <c r="AE1875" s="4">
        <v>9998</v>
      </c>
      <c r="AF1875" s="18">
        <v>0.188165572</v>
      </c>
      <c r="AG1875" s="3">
        <v>1</v>
      </c>
      <c r="AH1875" s="3">
        <v>40.799999999999997</v>
      </c>
      <c r="AI1875" s="2" t="str">
        <f t="shared" si="449"/>
        <v>Medium Risk</v>
      </c>
    </row>
    <row r="1876" spans="1:35" x14ac:dyDescent="0.25">
      <c r="A1876" s="6">
        <v>44975</v>
      </c>
      <c r="B1876" s="3">
        <v>55</v>
      </c>
      <c r="C1876" s="3" t="str">
        <f t="shared" si="435"/>
        <v>Senior</v>
      </c>
      <c r="D1876" s="4">
        <v>28552</v>
      </c>
      <c r="E1876" s="4">
        <f t="shared" si="436"/>
        <v>28552</v>
      </c>
      <c r="F1876" s="3">
        <v>568</v>
      </c>
      <c r="G1876" s="3">
        <f t="shared" si="437"/>
        <v>568</v>
      </c>
      <c r="H1876" s="3" t="str">
        <f t="shared" si="438"/>
        <v>Good</v>
      </c>
      <c r="I1876" s="5" t="s">
        <v>33</v>
      </c>
      <c r="J1876" s="2" t="str">
        <f t="shared" si="439"/>
        <v>Self-Employed</v>
      </c>
      <c r="K1876" s="2" t="str">
        <f t="shared" si="440"/>
        <v>Self-Employed</v>
      </c>
      <c r="L1876" s="2" t="str">
        <f t="shared" si="441"/>
        <v>Self-Employed</v>
      </c>
      <c r="M1876" s="5" t="s">
        <v>29</v>
      </c>
      <c r="N1876" s="2" t="str">
        <f t="shared" si="442"/>
        <v>Bachelor</v>
      </c>
      <c r="O1876" s="2" t="str">
        <f t="shared" si="443"/>
        <v>Bachelor</v>
      </c>
      <c r="P1876" s="4">
        <v>14229</v>
      </c>
      <c r="Q1876" s="4">
        <f t="shared" si="444"/>
        <v>14229</v>
      </c>
      <c r="R1876" s="18">
        <f t="shared" si="445"/>
        <v>0.4983538806388344</v>
      </c>
      <c r="S1876" s="18" t="str">
        <f t="shared" si="446"/>
        <v>Conservative Borrower</v>
      </c>
      <c r="T1876" s="3">
        <v>36</v>
      </c>
      <c r="U1876" s="3">
        <f t="shared" si="447"/>
        <v>36</v>
      </c>
      <c r="V1876" s="5" t="s">
        <v>26</v>
      </c>
      <c r="W1876" s="5" t="s">
        <v>27</v>
      </c>
      <c r="X1876" s="4">
        <v>160</v>
      </c>
      <c r="Y1876" s="18">
        <v>0.48841507699999998</v>
      </c>
      <c r="Z1876" s="5" t="s">
        <v>24</v>
      </c>
      <c r="AA1876" s="3">
        <v>15</v>
      </c>
      <c r="AB1876" s="4">
        <v>2936</v>
      </c>
      <c r="AC1876" s="4">
        <v>2379.333333</v>
      </c>
      <c r="AD1876" s="4" t="str">
        <f t="shared" si="448"/>
        <v>Low Income</v>
      </c>
      <c r="AE1876" s="4">
        <v>59721</v>
      </c>
      <c r="AF1876" s="18">
        <v>0.210318319</v>
      </c>
      <c r="AG1876" s="3">
        <v>0</v>
      </c>
      <c r="AH1876" s="3">
        <v>72</v>
      </c>
      <c r="AI1876" s="2" t="str">
        <f t="shared" si="449"/>
        <v>Very High Risk</v>
      </c>
    </row>
    <row r="1877" spans="1:35" x14ac:dyDescent="0.25">
      <c r="A1877" s="6">
        <v>44976</v>
      </c>
      <c r="B1877" s="3">
        <v>56</v>
      </c>
      <c r="C1877" s="3" t="str">
        <f t="shared" si="435"/>
        <v>Senior</v>
      </c>
      <c r="D1877" s="4">
        <v>88666</v>
      </c>
      <c r="E1877" s="4">
        <f t="shared" si="436"/>
        <v>88666</v>
      </c>
      <c r="F1877" s="3">
        <v>574</v>
      </c>
      <c r="G1877" s="3">
        <f t="shared" si="437"/>
        <v>574</v>
      </c>
      <c r="H1877" s="3" t="str">
        <f t="shared" si="438"/>
        <v>Good</v>
      </c>
      <c r="I1877" s="5" t="s">
        <v>20</v>
      </c>
      <c r="J1877" s="2" t="str">
        <f t="shared" si="439"/>
        <v>Employed</v>
      </c>
      <c r="K1877" s="2" t="str">
        <f t="shared" si="440"/>
        <v>Employed</v>
      </c>
      <c r="L1877" s="2" t="str">
        <f t="shared" si="441"/>
        <v>Employed</v>
      </c>
      <c r="M1877" s="5" t="s">
        <v>32</v>
      </c>
      <c r="N1877" s="2" t="str">
        <f t="shared" si="442"/>
        <v>High School</v>
      </c>
      <c r="O1877" s="2" t="str">
        <f t="shared" si="443"/>
        <v>High School</v>
      </c>
      <c r="P1877" s="4">
        <v>34186</v>
      </c>
      <c r="Q1877" s="4">
        <f t="shared" si="444"/>
        <v>34186</v>
      </c>
      <c r="R1877" s="18">
        <f t="shared" si="445"/>
        <v>0.38555928991947308</v>
      </c>
      <c r="S1877" s="18" t="str">
        <f t="shared" si="446"/>
        <v>Conservative Borrower</v>
      </c>
      <c r="T1877" s="3">
        <v>36</v>
      </c>
      <c r="U1877" s="3">
        <f t="shared" si="447"/>
        <v>36</v>
      </c>
      <c r="V1877" s="5" t="s">
        <v>22</v>
      </c>
      <c r="W1877" s="5" t="s">
        <v>30</v>
      </c>
      <c r="X1877" s="4">
        <v>127</v>
      </c>
      <c r="Y1877" s="18">
        <v>0.30623019000000001</v>
      </c>
      <c r="Z1877" s="5" t="s">
        <v>38</v>
      </c>
      <c r="AA1877" s="3">
        <v>20</v>
      </c>
      <c r="AB1877" s="4">
        <v>593</v>
      </c>
      <c r="AC1877" s="4">
        <v>7388.8333329999996</v>
      </c>
      <c r="AD1877" s="4" t="str">
        <f t="shared" si="448"/>
        <v>Medium Income</v>
      </c>
      <c r="AE1877" s="4">
        <v>230104</v>
      </c>
      <c r="AF1877" s="18">
        <v>0.24391602700000001</v>
      </c>
      <c r="AG1877" s="3">
        <v>0</v>
      </c>
      <c r="AH1877" s="3">
        <v>61</v>
      </c>
      <c r="AI1877" s="2" t="str">
        <f t="shared" si="449"/>
        <v>High Risk</v>
      </c>
    </row>
    <row r="1878" spans="1:35" x14ac:dyDescent="0.25">
      <c r="A1878" s="6">
        <v>44977</v>
      </c>
      <c r="B1878" s="3">
        <v>33</v>
      </c>
      <c r="C1878" s="3" t="str">
        <f t="shared" si="435"/>
        <v>Mid</v>
      </c>
      <c r="D1878" s="4">
        <v>28649</v>
      </c>
      <c r="E1878" s="4">
        <f t="shared" si="436"/>
        <v>28649</v>
      </c>
      <c r="F1878" s="3">
        <v>535</v>
      </c>
      <c r="G1878" s="3">
        <f t="shared" si="437"/>
        <v>535</v>
      </c>
      <c r="H1878" s="3" t="str">
        <f t="shared" si="438"/>
        <v>Fair</v>
      </c>
      <c r="I1878" s="5" t="s">
        <v>20</v>
      </c>
      <c r="J1878" s="2" t="str">
        <f t="shared" si="439"/>
        <v>Employed</v>
      </c>
      <c r="K1878" s="2" t="str">
        <f t="shared" si="440"/>
        <v>Employed</v>
      </c>
      <c r="L1878" s="2" t="str">
        <f t="shared" si="441"/>
        <v>Employed</v>
      </c>
      <c r="M1878" s="5" t="s">
        <v>32</v>
      </c>
      <c r="N1878" s="2" t="str">
        <f t="shared" si="442"/>
        <v>High School</v>
      </c>
      <c r="O1878" s="2" t="str">
        <f t="shared" si="443"/>
        <v>High School</v>
      </c>
      <c r="P1878" s="4">
        <v>11838</v>
      </c>
      <c r="Q1878" s="4">
        <f t="shared" si="444"/>
        <v>11838</v>
      </c>
      <c r="R1878" s="18">
        <f t="shared" si="445"/>
        <v>0.41320813990017102</v>
      </c>
      <c r="S1878" s="18" t="str">
        <f t="shared" si="446"/>
        <v>Conservative Borrower</v>
      </c>
      <c r="T1878" s="3">
        <v>36</v>
      </c>
      <c r="U1878" s="3">
        <f t="shared" si="447"/>
        <v>36</v>
      </c>
      <c r="V1878" s="5" t="s">
        <v>22</v>
      </c>
      <c r="W1878" s="5" t="s">
        <v>30</v>
      </c>
      <c r="X1878" s="4">
        <v>345</v>
      </c>
      <c r="Y1878" s="18">
        <v>0.36378619400000001</v>
      </c>
      <c r="Z1878" s="5" t="s">
        <v>24</v>
      </c>
      <c r="AA1878" s="3">
        <v>32</v>
      </c>
      <c r="AB1878" s="4">
        <v>2263</v>
      </c>
      <c r="AC1878" s="4">
        <v>2387.416667</v>
      </c>
      <c r="AD1878" s="4" t="str">
        <f t="shared" si="448"/>
        <v>Low Income</v>
      </c>
      <c r="AE1878" s="4">
        <v>4266</v>
      </c>
      <c r="AF1878" s="18">
        <v>0.20487350100000001</v>
      </c>
      <c r="AG1878" s="3">
        <v>0</v>
      </c>
      <c r="AH1878" s="3">
        <v>60</v>
      </c>
      <c r="AI1878" s="2" t="str">
        <f t="shared" si="449"/>
        <v>High Risk</v>
      </c>
    </row>
    <row r="1879" spans="1:35" x14ac:dyDescent="0.25">
      <c r="A1879" s="6">
        <v>44978</v>
      </c>
      <c r="B1879" s="3">
        <v>37</v>
      </c>
      <c r="C1879" s="3" t="str">
        <f t="shared" si="435"/>
        <v>Mid</v>
      </c>
      <c r="D1879" s="4">
        <v>30209</v>
      </c>
      <c r="E1879" s="4">
        <f t="shared" si="436"/>
        <v>30209</v>
      </c>
      <c r="F1879" s="3">
        <v>530</v>
      </c>
      <c r="G1879" s="3">
        <f t="shared" si="437"/>
        <v>530</v>
      </c>
      <c r="H1879" s="3" t="str">
        <f t="shared" si="438"/>
        <v>Fair</v>
      </c>
      <c r="I1879" s="5" t="s">
        <v>20</v>
      </c>
      <c r="J1879" s="2" t="str">
        <f t="shared" si="439"/>
        <v>Employed</v>
      </c>
      <c r="K1879" s="2" t="str">
        <f t="shared" si="440"/>
        <v>Employed</v>
      </c>
      <c r="L1879" s="2" t="str">
        <f t="shared" si="441"/>
        <v>Employed</v>
      </c>
      <c r="M1879" s="5" t="s">
        <v>25</v>
      </c>
      <c r="N1879" s="2" t="str">
        <f t="shared" si="442"/>
        <v>Associate</v>
      </c>
      <c r="O1879" s="2" t="str">
        <f t="shared" si="443"/>
        <v>Associate</v>
      </c>
      <c r="P1879" s="4">
        <v>29777</v>
      </c>
      <c r="Q1879" s="4">
        <f t="shared" si="444"/>
        <v>29777</v>
      </c>
      <c r="R1879" s="18">
        <f t="shared" si="445"/>
        <v>0.98569962593928961</v>
      </c>
      <c r="S1879" s="18" t="str">
        <f t="shared" si="446"/>
        <v>Moderate Borrower</v>
      </c>
      <c r="T1879" s="3">
        <v>96</v>
      </c>
      <c r="U1879" s="3">
        <f t="shared" si="447"/>
        <v>96</v>
      </c>
      <c r="V1879" s="5" t="s">
        <v>35</v>
      </c>
      <c r="W1879" s="5" t="s">
        <v>23</v>
      </c>
      <c r="X1879" s="4">
        <v>554</v>
      </c>
      <c r="Y1879" s="18">
        <v>0.17744948499999999</v>
      </c>
      <c r="Z1879" s="5" t="s">
        <v>24</v>
      </c>
      <c r="AA1879" s="3">
        <v>22</v>
      </c>
      <c r="AB1879" s="4">
        <v>218</v>
      </c>
      <c r="AC1879" s="4">
        <v>2517.416667</v>
      </c>
      <c r="AD1879" s="4" t="str">
        <f t="shared" si="448"/>
        <v>Low Income</v>
      </c>
      <c r="AE1879" s="4">
        <v>100775</v>
      </c>
      <c r="AF1879" s="18">
        <v>0.32208222399999997</v>
      </c>
      <c r="AG1879" s="3">
        <v>0</v>
      </c>
      <c r="AH1879" s="3">
        <v>51</v>
      </c>
      <c r="AI1879" s="2" t="str">
        <f t="shared" si="449"/>
        <v>Medium Risk</v>
      </c>
    </row>
    <row r="1880" spans="1:35" x14ac:dyDescent="0.25">
      <c r="A1880" s="6">
        <v>44979</v>
      </c>
      <c r="B1880" s="3">
        <v>19</v>
      </c>
      <c r="C1880" s="3" t="str">
        <f t="shared" si="435"/>
        <v>Young</v>
      </c>
      <c r="D1880" s="4">
        <v>77499</v>
      </c>
      <c r="E1880" s="4">
        <f t="shared" si="436"/>
        <v>77499</v>
      </c>
      <c r="F1880" s="3">
        <v>507</v>
      </c>
      <c r="G1880" s="3">
        <f t="shared" si="437"/>
        <v>507</v>
      </c>
      <c r="H1880" s="3" t="str">
        <f t="shared" si="438"/>
        <v>Fair</v>
      </c>
      <c r="I1880" s="5" t="s">
        <v>20</v>
      </c>
      <c r="J1880" s="2" t="str">
        <f t="shared" si="439"/>
        <v>Employed</v>
      </c>
      <c r="K1880" s="2" t="str">
        <f t="shared" si="440"/>
        <v>Employed</v>
      </c>
      <c r="L1880" s="2" t="str">
        <f t="shared" si="441"/>
        <v>Employed</v>
      </c>
      <c r="M1880" s="5" t="s">
        <v>29</v>
      </c>
      <c r="N1880" s="2" t="str">
        <f t="shared" si="442"/>
        <v>Bachelor</v>
      </c>
      <c r="O1880" s="2" t="str">
        <f t="shared" si="443"/>
        <v>Bachelor</v>
      </c>
      <c r="P1880" s="4">
        <v>41064</v>
      </c>
      <c r="Q1880" s="4">
        <f t="shared" si="444"/>
        <v>41064</v>
      </c>
      <c r="R1880" s="18">
        <f t="shared" si="445"/>
        <v>0.52986490148259979</v>
      </c>
      <c r="S1880" s="18" t="str">
        <f t="shared" si="446"/>
        <v>Moderate Borrower</v>
      </c>
      <c r="T1880" s="3">
        <v>96</v>
      </c>
      <c r="U1880" s="3">
        <f t="shared" si="447"/>
        <v>96</v>
      </c>
      <c r="V1880" s="5" t="s">
        <v>35</v>
      </c>
      <c r="W1880" s="5" t="s">
        <v>30</v>
      </c>
      <c r="X1880" s="4">
        <v>301</v>
      </c>
      <c r="Y1880" s="18">
        <v>0.27493784799999998</v>
      </c>
      <c r="Z1880" s="5" t="s">
        <v>24</v>
      </c>
      <c r="AA1880" s="3">
        <v>29</v>
      </c>
      <c r="AB1880" s="4">
        <v>23689</v>
      </c>
      <c r="AC1880" s="4">
        <v>6458.25</v>
      </c>
      <c r="AD1880" s="4" t="str">
        <f t="shared" si="448"/>
        <v>Medium Income</v>
      </c>
      <c r="AE1880" s="4">
        <v>8571</v>
      </c>
      <c r="AF1880" s="18">
        <v>0.31965505399999999</v>
      </c>
      <c r="AG1880" s="3">
        <v>0</v>
      </c>
      <c r="AH1880" s="3">
        <v>52</v>
      </c>
      <c r="AI1880" s="2" t="str">
        <f t="shared" si="449"/>
        <v>Medium Risk</v>
      </c>
    </row>
    <row r="1881" spans="1:35" x14ac:dyDescent="0.25">
      <c r="A1881" s="6">
        <v>44980</v>
      </c>
      <c r="B1881" s="3">
        <v>30</v>
      </c>
      <c r="C1881" s="3" t="str">
        <f t="shared" si="435"/>
        <v>Mid</v>
      </c>
      <c r="D1881" s="4">
        <v>52658</v>
      </c>
      <c r="E1881" s="4">
        <f t="shared" si="436"/>
        <v>52658</v>
      </c>
      <c r="G1881" s="3">
        <f t="shared" si="437"/>
        <v>570.23428571428576</v>
      </c>
      <c r="H1881" s="3" t="str">
        <f t="shared" si="438"/>
        <v>Good</v>
      </c>
      <c r="I1881" s="5" t="s">
        <v>33</v>
      </c>
      <c r="J1881" s="2" t="str">
        <f t="shared" si="439"/>
        <v>Self-Employed</v>
      </c>
      <c r="K1881" s="2" t="str">
        <f t="shared" si="440"/>
        <v>Self-Employed</v>
      </c>
      <c r="L1881" s="2" t="str">
        <f t="shared" si="441"/>
        <v>Self-Employed</v>
      </c>
      <c r="M1881" s="5" t="s">
        <v>32</v>
      </c>
      <c r="N1881" s="2" t="str">
        <f t="shared" si="442"/>
        <v>High School</v>
      </c>
      <c r="O1881" s="2" t="str">
        <f t="shared" si="443"/>
        <v>High School</v>
      </c>
      <c r="P1881" s="4">
        <v>21258</v>
      </c>
      <c r="Q1881" s="4">
        <f t="shared" si="444"/>
        <v>21258</v>
      </c>
      <c r="R1881" s="18">
        <f t="shared" si="445"/>
        <v>0.40369934292984921</v>
      </c>
      <c r="S1881" s="18" t="str">
        <f t="shared" si="446"/>
        <v>Conservative Borrower</v>
      </c>
      <c r="T1881" s="3">
        <v>36</v>
      </c>
      <c r="U1881" s="3">
        <f t="shared" si="447"/>
        <v>36</v>
      </c>
      <c r="V1881" s="5" t="s">
        <v>22</v>
      </c>
      <c r="W1881" s="5" t="s">
        <v>30</v>
      </c>
      <c r="X1881" s="4">
        <v>417</v>
      </c>
      <c r="Y1881" s="18">
        <v>0.35422758599999998</v>
      </c>
      <c r="Z1881" s="5" t="s">
        <v>24</v>
      </c>
      <c r="AA1881" s="3">
        <v>25</v>
      </c>
      <c r="AB1881" s="4">
        <v>1339</v>
      </c>
      <c r="AC1881" s="4">
        <v>4388.1666670000004</v>
      </c>
      <c r="AD1881" s="4" t="str">
        <f t="shared" si="448"/>
        <v>Low Income</v>
      </c>
      <c r="AE1881" s="4">
        <v>10004</v>
      </c>
      <c r="AF1881" s="18">
        <v>0.26672582099999997</v>
      </c>
      <c r="AG1881" s="3">
        <v>0</v>
      </c>
      <c r="AH1881" s="3">
        <v>59</v>
      </c>
      <c r="AI1881" s="2" t="str">
        <f t="shared" si="449"/>
        <v>High Risk</v>
      </c>
    </row>
    <row r="1882" spans="1:35" x14ac:dyDescent="0.25">
      <c r="A1882" s="6">
        <v>44981</v>
      </c>
      <c r="B1882" s="3">
        <v>51</v>
      </c>
      <c r="C1882" s="3" t="str">
        <f t="shared" si="435"/>
        <v>Senior</v>
      </c>
      <c r="D1882" s="4">
        <v>50652</v>
      </c>
      <c r="E1882" s="4">
        <f t="shared" si="436"/>
        <v>50652</v>
      </c>
      <c r="F1882" s="3">
        <v>658</v>
      </c>
      <c r="G1882" s="3">
        <f t="shared" si="437"/>
        <v>658</v>
      </c>
      <c r="H1882" s="3" t="str">
        <f t="shared" si="438"/>
        <v>Excellent</v>
      </c>
      <c r="J1882" s="2" t="str">
        <f t="shared" si="439"/>
        <v/>
      </c>
      <c r="K1882" s="2" t="str">
        <f t="shared" si="440"/>
        <v/>
      </c>
      <c r="L1882" s="2" t="str">
        <f t="shared" si="441"/>
        <v>Employed</v>
      </c>
      <c r="M1882" s="5" t="s">
        <v>29</v>
      </c>
      <c r="N1882" s="2" t="str">
        <f t="shared" si="442"/>
        <v>Bachelor</v>
      </c>
      <c r="O1882" s="2" t="str">
        <f t="shared" si="443"/>
        <v>Bachelor</v>
      </c>
      <c r="P1882" s="4">
        <v>57679</v>
      </c>
      <c r="Q1882" s="4">
        <f t="shared" si="444"/>
        <v>57679</v>
      </c>
      <c r="R1882" s="18">
        <f t="shared" si="445"/>
        <v>1.138730948432441</v>
      </c>
      <c r="S1882" s="18" t="str">
        <f t="shared" si="446"/>
        <v>Aggressive Borrower</v>
      </c>
      <c r="T1882" s="3">
        <v>24</v>
      </c>
      <c r="U1882" s="3">
        <f t="shared" si="447"/>
        <v>24</v>
      </c>
      <c r="V1882" s="5" t="s">
        <v>26</v>
      </c>
      <c r="W1882" s="5" t="s">
        <v>27</v>
      </c>
      <c r="X1882" s="4">
        <v>377</v>
      </c>
      <c r="Y1882" s="18">
        <v>7.3309259000000002E-2</v>
      </c>
      <c r="Z1882" s="5" t="s">
        <v>38</v>
      </c>
      <c r="AA1882" s="3">
        <v>23</v>
      </c>
      <c r="AB1882" s="4">
        <v>989</v>
      </c>
      <c r="AC1882" s="4">
        <v>4221</v>
      </c>
      <c r="AD1882" s="4" t="str">
        <f t="shared" si="448"/>
        <v>Low Income</v>
      </c>
      <c r="AE1882" s="4">
        <v>1310</v>
      </c>
      <c r="AF1882" s="18">
        <v>0.18403328499999999</v>
      </c>
      <c r="AG1882" s="3">
        <v>0</v>
      </c>
      <c r="AH1882" s="3">
        <v>44</v>
      </c>
      <c r="AI1882" s="2" t="str">
        <f t="shared" si="449"/>
        <v>Medium Risk</v>
      </c>
    </row>
    <row r="1883" spans="1:35" x14ac:dyDescent="0.25">
      <c r="A1883" s="6">
        <v>44982</v>
      </c>
      <c r="B1883" s="3">
        <v>59</v>
      </c>
      <c r="C1883" s="3" t="str">
        <f t="shared" si="435"/>
        <v>Senior</v>
      </c>
      <c r="D1883" s="4">
        <v>61486</v>
      </c>
      <c r="E1883" s="4">
        <f t="shared" si="436"/>
        <v>61486</v>
      </c>
      <c r="F1883" s="3">
        <v>613</v>
      </c>
      <c r="G1883" s="3">
        <f t="shared" si="437"/>
        <v>613</v>
      </c>
      <c r="H1883" s="3" t="str">
        <f t="shared" si="438"/>
        <v>Good</v>
      </c>
      <c r="I1883" s="5" t="s">
        <v>20</v>
      </c>
      <c r="J1883" s="2" t="str">
        <f t="shared" si="439"/>
        <v>Employed</v>
      </c>
      <c r="K1883" s="2" t="str">
        <f t="shared" si="440"/>
        <v>Employed</v>
      </c>
      <c r="L1883" s="2" t="str">
        <f t="shared" si="441"/>
        <v>Employed</v>
      </c>
      <c r="M1883" s="5" t="s">
        <v>32</v>
      </c>
      <c r="N1883" s="2" t="str">
        <f t="shared" si="442"/>
        <v>High School</v>
      </c>
      <c r="O1883" s="2" t="str">
        <f t="shared" si="443"/>
        <v>High School</v>
      </c>
      <c r="P1883" s="4">
        <v>22677</v>
      </c>
      <c r="Q1883" s="4">
        <f t="shared" si="444"/>
        <v>22677</v>
      </c>
      <c r="R1883" s="18">
        <f t="shared" si="445"/>
        <v>0.36881566535471488</v>
      </c>
      <c r="S1883" s="18" t="str">
        <f t="shared" si="446"/>
        <v>Conservative Borrower</v>
      </c>
      <c r="T1883" s="3">
        <v>36</v>
      </c>
      <c r="U1883" s="3">
        <f t="shared" si="447"/>
        <v>36</v>
      </c>
      <c r="V1883" s="5" t="s">
        <v>22</v>
      </c>
      <c r="W1883" s="5" t="s">
        <v>23</v>
      </c>
      <c r="X1883" s="4">
        <v>130</v>
      </c>
      <c r="Y1883" s="18">
        <v>0.194090282</v>
      </c>
      <c r="Z1883" s="5" t="s">
        <v>38</v>
      </c>
      <c r="AA1883" s="3">
        <v>25</v>
      </c>
      <c r="AB1883" s="4">
        <v>1058</v>
      </c>
      <c r="AC1883" s="4">
        <v>5123.8333329999996</v>
      </c>
      <c r="AD1883" s="4" t="str">
        <f t="shared" si="448"/>
        <v>Medium Income</v>
      </c>
      <c r="AE1883" s="4">
        <v>105943</v>
      </c>
      <c r="AF1883" s="18">
        <v>0.19151204299999999</v>
      </c>
      <c r="AG1883" s="3">
        <v>0</v>
      </c>
      <c r="AH1883" s="3">
        <v>45</v>
      </c>
      <c r="AI1883" s="2" t="str">
        <f t="shared" si="449"/>
        <v>Medium Risk</v>
      </c>
    </row>
    <row r="1884" spans="1:35" x14ac:dyDescent="0.25">
      <c r="A1884" s="6">
        <v>44983</v>
      </c>
      <c r="B1884" s="3">
        <v>25</v>
      </c>
      <c r="C1884" s="3" t="str">
        <f t="shared" si="435"/>
        <v>Mid</v>
      </c>
      <c r="D1884" s="4">
        <v>62485</v>
      </c>
      <c r="E1884" s="4">
        <f t="shared" si="436"/>
        <v>62485</v>
      </c>
      <c r="F1884" s="3">
        <v>590</v>
      </c>
      <c r="G1884" s="3">
        <f t="shared" si="437"/>
        <v>590</v>
      </c>
      <c r="H1884" s="3" t="str">
        <f t="shared" si="438"/>
        <v>Good</v>
      </c>
      <c r="I1884" s="5" t="s">
        <v>33</v>
      </c>
      <c r="J1884" s="2" t="str">
        <f t="shared" si="439"/>
        <v>Self-Employed</v>
      </c>
      <c r="K1884" s="2" t="str">
        <f t="shared" si="440"/>
        <v>Self-Employed</v>
      </c>
      <c r="L1884" s="2" t="str">
        <f t="shared" si="441"/>
        <v>Self-Employed</v>
      </c>
      <c r="M1884" s="5" t="s">
        <v>29</v>
      </c>
      <c r="N1884" s="2" t="str">
        <f t="shared" si="442"/>
        <v>Bachelor</v>
      </c>
      <c r="O1884" s="2" t="str">
        <f t="shared" si="443"/>
        <v>Bachelor</v>
      </c>
      <c r="P1884" s="4">
        <v>27617</v>
      </c>
      <c r="Q1884" s="4">
        <f t="shared" si="444"/>
        <v>27617</v>
      </c>
      <c r="R1884" s="18">
        <f t="shared" si="445"/>
        <v>0.4419780747379371</v>
      </c>
      <c r="S1884" s="18" t="str">
        <f t="shared" si="446"/>
        <v>Conservative Borrower</v>
      </c>
      <c r="T1884" s="3">
        <v>96</v>
      </c>
      <c r="U1884" s="3">
        <f t="shared" si="447"/>
        <v>96</v>
      </c>
      <c r="V1884" s="5" t="s">
        <v>22</v>
      </c>
      <c r="W1884" s="5" t="s">
        <v>23</v>
      </c>
      <c r="X1884" s="4">
        <v>438</v>
      </c>
      <c r="Y1884" s="18">
        <v>0.181377712</v>
      </c>
      <c r="Z1884" s="5" t="s">
        <v>28</v>
      </c>
      <c r="AA1884" s="3">
        <v>24</v>
      </c>
      <c r="AB1884" s="4">
        <v>3103</v>
      </c>
      <c r="AC1884" s="4">
        <v>5207.0833329999996</v>
      </c>
      <c r="AD1884" s="4" t="str">
        <f t="shared" si="448"/>
        <v>Medium Income</v>
      </c>
      <c r="AE1884" s="4">
        <v>184900</v>
      </c>
      <c r="AF1884" s="18">
        <v>0.28260823699999998</v>
      </c>
      <c r="AG1884" s="3">
        <v>0</v>
      </c>
      <c r="AH1884" s="3">
        <v>49</v>
      </c>
      <c r="AI1884" s="2" t="str">
        <f t="shared" si="449"/>
        <v>Medium Risk</v>
      </c>
    </row>
    <row r="1885" spans="1:35" x14ac:dyDescent="0.25">
      <c r="A1885" s="6">
        <v>44984</v>
      </c>
      <c r="B1885" s="3">
        <v>32</v>
      </c>
      <c r="C1885" s="3" t="str">
        <f t="shared" si="435"/>
        <v>Mid</v>
      </c>
      <c r="D1885" s="4">
        <v>44079</v>
      </c>
      <c r="E1885" s="4">
        <f t="shared" si="436"/>
        <v>44079</v>
      </c>
      <c r="F1885" s="3">
        <v>573</v>
      </c>
      <c r="G1885" s="3">
        <f t="shared" si="437"/>
        <v>573</v>
      </c>
      <c r="H1885" s="3" t="str">
        <f t="shared" si="438"/>
        <v>Good</v>
      </c>
      <c r="I1885" s="5" t="s">
        <v>20</v>
      </c>
      <c r="J1885" s="2" t="str">
        <f t="shared" si="439"/>
        <v>Employed</v>
      </c>
      <c r="K1885" s="2" t="str">
        <f t="shared" si="440"/>
        <v>Employed</v>
      </c>
      <c r="L1885" s="2" t="str">
        <f t="shared" si="441"/>
        <v>Employed</v>
      </c>
      <c r="M1885" s="5" t="s">
        <v>29</v>
      </c>
      <c r="N1885" s="2" t="str">
        <f t="shared" si="442"/>
        <v>Bachelor</v>
      </c>
      <c r="O1885" s="2" t="str">
        <f t="shared" si="443"/>
        <v>Bachelor</v>
      </c>
      <c r="Q1885" s="4">
        <f t="shared" si="444"/>
        <v>24695.307531380753</v>
      </c>
      <c r="R1885" s="18">
        <f t="shared" si="445"/>
        <v>0.56025108399420931</v>
      </c>
      <c r="S1885" s="18" t="str">
        <f t="shared" si="446"/>
        <v>Moderate Borrower</v>
      </c>
      <c r="T1885" s="3">
        <v>36</v>
      </c>
      <c r="U1885" s="3">
        <f t="shared" si="447"/>
        <v>36</v>
      </c>
      <c r="V1885" s="5" t="s">
        <v>26</v>
      </c>
      <c r="W1885" s="5" t="s">
        <v>27</v>
      </c>
      <c r="X1885" s="4">
        <v>614</v>
      </c>
      <c r="Y1885" s="18">
        <v>0.51151493299999995</v>
      </c>
      <c r="Z1885" s="5" t="s">
        <v>24</v>
      </c>
      <c r="AA1885" s="3">
        <v>25</v>
      </c>
      <c r="AB1885" s="4">
        <v>2211</v>
      </c>
      <c r="AC1885" s="4">
        <v>3673.25</v>
      </c>
      <c r="AD1885" s="4" t="str">
        <f t="shared" si="448"/>
        <v>Low Income</v>
      </c>
      <c r="AE1885" s="4">
        <v>25071</v>
      </c>
      <c r="AF1885" s="18">
        <v>0.202978562</v>
      </c>
      <c r="AG1885" s="3">
        <v>0</v>
      </c>
      <c r="AH1885" s="3">
        <v>71</v>
      </c>
      <c r="AI1885" s="2" t="str">
        <f t="shared" si="449"/>
        <v>Very High Risk</v>
      </c>
    </row>
    <row r="1886" spans="1:35" x14ac:dyDescent="0.25">
      <c r="A1886" s="6">
        <v>44985</v>
      </c>
      <c r="B1886" s="3">
        <v>39</v>
      </c>
      <c r="C1886" s="3" t="str">
        <f t="shared" si="435"/>
        <v>Mid</v>
      </c>
      <c r="D1886" s="4">
        <v>44626</v>
      </c>
      <c r="E1886" s="4">
        <f t="shared" si="436"/>
        <v>44626</v>
      </c>
      <c r="F1886" s="3">
        <v>616</v>
      </c>
      <c r="G1886" s="3">
        <f t="shared" si="437"/>
        <v>616</v>
      </c>
      <c r="H1886" s="3" t="str">
        <f t="shared" si="438"/>
        <v>Good</v>
      </c>
      <c r="I1886" s="5" t="s">
        <v>20</v>
      </c>
      <c r="J1886" s="2" t="str">
        <f t="shared" si="439"/>
        <v>Employed</v>
      </c>
      <c r="K1886" s="2" t="str">
        <f t="shared" si="440"/>
        <v>Employed</v>
      </c>
      <c r="L1886" s="2" t="str">
        <f t="shared" si="441"/>
        <v>Employed</v>
      </c>
      <c r="M1886" s="5" t="s">
        <v>25</v>
      </c>
      <c r="N1886" s="2" t="str">
        <f t="shared" si="442"/>
        <v>Associate</v>
      </c>
      <c r="O1886" s="2" t="str">
        <f t="shared" si="443"/>
        <v>Associate</v>
      </c>
      <c r="P1886" s="4">
        <v>22902</v>
      </c>
      <c r="Q1886" s="4">
        <f t="shared" si="444"/>
        <v>22902</v>
      </c>
      <c r="R1886" s="18">
        <f t="shared" si="445"/>
        <v>0.51319858378523731</v>
      </c>
      <c r="S1886" s="18" t="str">
        <f t="shared" si="446"/>
        <v>Moderate Borrower</v>
      </c>
      <c r="T1886" s="3">
        <v>48</v>
      </c>
      <c r="U1886" s="3">
        <f t="shared" si="447"/>
        <v>48</v>
      </c>
      <c r="V1886" s="5" t="s">
        <v>22</v>
      </c>
      <c r="W1886" s="5" t="s">
        <v>30</v>
      </c>
      <c r="X1886" s="4">
        <v>815</v>
      </c>
      <c r="Y1886" s="18">
        <v>8.3217651000000004E-2</v>
      </c>
      <c r="Z1886" s="5" t="s">
        <v>31</v>
      </c>
      <c r="AA1886" s="3">
        <v>23</v>
      </c>
      <c r="AB1886" s="4">
        <v>3475</v>
      </c>
      <c r="AC1886" s="4">
        <v>3718.833333</v>
      </c>
      <c r="AD1886" s="4" t="str">
        <f t="shared" si="448"/>
        <v>Low Income</v>
      </c>
      <c r="AE1886" s="4">
        <v>1414</v>
      </c>
      <c r="AF1886" s="18">
        <v>0.236601862</v>
      </c>
      <c r="AG1886" s="3">
        <v>0</v>
      </c>
      <c r="AH1886" s="3">
        <v>48</v>
      </c>
      <c r="AI1886" s="2" t="str">
        <f t="shared" si="449"/>
        <v>Medium Risk</v>
      </c>
    </row>
    <row r="1887" spans="1:35" x14ac:dyDescent="0.25">
      <c r="A1887" s="6">
        <v>44986</v>
      </c>
      <c r="B1887" s="3">
        <v>43</v>
      </c>
      <c r="C1887" s="3" t="str">
        <f t="shared" si="435"/>
        <v>Senior</v>
      </c>
      <c r="D1887" s="4">
        <v>15000</v>
      </c>
      <c r="E1887" s="4">
        <f t="shared" si="436"/>
        <v>15000</v>
      </c>
      <c r="F1887" s="3">
        <v>600</v>
      </c>
      <c r="G1887" s="3">
        <f t="shared" si="437"/>
        <v>600</v>
      </c>
      <c r="H1887" s="3" t="str">
        <f t="shared" si="438"/>
        <v>Good</v>
      </c>
      <c r="I1887" s="5" t="s">
        <v>20</v>
      </c>
      <c r="J1887" s="2" t="str">
        <f t="shared" si="439"/>
        <v>Employed</v>
      </c>
      <c r="K1887" s="2" t="str">
        <f t="shared" si="440"/>
        <v>Employed</v>
      </c>
      <c r="L1887" s="2" t="str">
        <f t="shared" si="441"/>
        <v>Employed</v>
      </c>
      <c r="M1887" s="5" t="s">
        <v>29</v>
      </c>
      <c r="N1887" s="2" t="str">
        <f t="shared" si="442"/>
        <v>Bachelor</v>
      </c>
      <c r="O1887" s="2" t="str">
        <f t="shared" si="443"/>
        <v>Bachelor</v>
      </c>
      <c r="Q1887" s="4">
        <f t="shared" si="444"/>
        <v>25183.596306068601</v>
      </c>
      <c r="R1887" s="18">
        <f t="shared" si="445"/>
        <v>1.6789064204045734</v>
      </c>
      <c r="S1887" s="18" t="str">
        <f t="shared" si="446"/>
        <v>Aggressive Borrower</v>
      </c>
      <c r="T1887" s="3">
        <v>60</v>
      </c>
      <c r="U1887" s="3">
        <f t="shared" si="447"/>
        <v>60</v>
      </c>
      <c r="V1887" s="5" t="s">
        <v>35</v>
      </c>
      <c r="W1887" s="5" t="s">
        <v>23</v>
      </c>
      <c r="X1887" s="4">
        <v>352</v>
      </c>
      <c r="Y1887" s="18">
        <v>0.32508715599999999</v>
      </c>
      <c r="Z1887" s="5" t="s">
        <v>28</v>
      </c>
      <c r="AA1887" s="3">
        <v>25</v>
      </c>
      <c r="AB1887" s="4">
        <v>16900</v>
      </c>
      <c r="AC1887" s="4">
        <v>1250</v>
      </c>
      <c r="AD1887" s="4" t="str">
        <f t="shared" si="448"/>
        <v>Low Income</v>
      </c>
      <c r="AE1887" s="4">
        <v>8404</v>
      </c>
      <c r="AF1887" s="18">
        <v>0.23186910099999999</v>
      </c>
      <c r="AG1887" s="3">
        <v>0</v>
      </c>
      <c r="AH1887" s="3">
        <v>53</v>
      </c>
      <c r="AI1887" s="2" t="str">
        <f t="shared" si="449"/>
        <v>Medium Risk</v>
      </c>
    </row>
    <row r="1888" spans="1:35" x14ac:dyDescent="0.25">
      <c r="A1888" s="6">
        <v>44987</v>
      </c>
      <c r="B1888" s="3">
        <v>30</v>
      </c>
      <c r="C1888" s="3" t="str">
        <f t="shared" si="435"/>
        <v>Mid</v>
      </c>
      <c r="D1888" s="4">
        <v>33434</v>
      </c>
      <c r="E1888" s="4">
        <f t="shared" si="436"/>
        <v>33434</v>
      </c>
      <c r="F1888" s="3">
        <v>566</v>
      </c>
      <c r="G1888" s="3">
        <f t="shared" si="437"/>
        <v>566</v>
      </c>
      <c r="H1888" s="3" t="str">
        <f t="shared" si="438"/>
        <v>Good</v>
      </c>
      <c r="I1888" s="5" t="s">
        <v>20</v>
      </c>
      <c r="J1888" s="2" t="str">
        <f t="shared" si="439"/>
        <v>Employed</v>
      </c>
      <c r="K1888" s="2" t="str">
        <f t="shared" si="440"/>
        <v>Employed</v>
      </c>
      <c r="L1888" s="2" t="str">
        <f t="shared" si="441"/>
        <v>Employed</v>
      </c>
      <c r="N1888" s="2" t="str">
        <f t="shared" si="442"/>
        <v/>
      </c>
      <c r="O1888" s="2" t="str">
        <f t="shared" si="443"/>
        <v>Bachelor</v>
      </c>
      <c r="P1888" s="4">
        <v>12361</v>
      </c>
      <c r="Q1888" s="4">
        <f t="shared" si="444"/>
        <v>12361</v>
      </c>
      <c r="R1888" s="18">
        <f t="shared" si="445"/>
        <v>0.36971346533468924</v>
      </c>
      <c r="S1888" s="18" t="str">
        <f t="shared" si="446"/>
        <v>Conservative Borrower</v>
      </c>
      <c r="T1888" s="3">
        <v>60</v>
      </c>
      <c r="U1888" s="3">
        <f t="shared" si="447"/>
        <v>60</v>
      </c>
      <c r="V1888" s="5" t="s">
        <v>22</v>
      </c>
      <c r="W1888" s="5" t="s">
        <v>34</v>
      </c>
      <c r="X1888" s="4">
        <v>387</v>
      </c>
      <c r="Y1888" s="18">
        <v>0.388887806</v>
      </c>
      <c r="Z1888" s="5" t="s">
        <v>24</v>
      </c>
      <c r="AA1888" s="3">
        <v>24</v>
      </c>
      <c r="AB1888" s="4">
        <v>4473</v>
      </c>
      <c r="AC1888" s="4">
        <v>2786.166667</v>
      </c>
      <c r="AD1888" s="4" t="str">
        <f t="shared" si="448"/>
        <v>Low Income</v>
      </c>
      <c r="AE1888" s="4">
        <v>161151</v>
      </c>
      <c r="AF1888" s="18">
        <v>0.22443977400000001</v>
      </c>
      <c r="AG1888" s="3">
        <v>0</v>
      </c>
      <c r="AH1888" s="3">
        <v>51</v>
      </c>
      <c r="AI1888" s="2" t="str">
        <f t="shared" si="449"/>
        <v>Medium Risk</v>
      </c>
    </row>
    <row r="1889" spans="1:35" x14ac:dyDescent="0.25">
      <c r="A1889" s="6">
        <v>44988</v>
      </c>
      <c r="B1889" s="3">
        <v>45</v>
      </c>
      <c r="C1889" s="3" t="str">
        <f t="shared" si="435"/>
        <v>Senior</v>
      </c>
      <c r="D1889" s="4">
        <v>33561</v>
      </c>
      <c r="E1889" s="4">
        <f t="shared" si="436"/>
        <v>33561</v>
      </c>
      <c r="F1889" s="3">
        <v>638</v>
      </c>
      <c r="G1889" s="3">
        <f t="shared" si="437"/>
        <v>638</v>
      </c>
      <c r="H1889" s="3" t="str">
        <f t="shared" si="438"/>
        <v>Good</v>
      </c>
      <c r="I1889" s="5" t="s">
        <v>20</v>
      </c>
      <c r="J1889" s="2" t="str">
        <f t="shared" si="439"/>
        <v>Employed</v>
      </c>
      <c r="K1889" s="2" t="str">
        <f t="shared" si="440"/>
        <v>Employed</v>
      </c>
      <c r="L1889" s="2" t="str">
        <f t="shared" si="441"/>
        <v>Employed</v>
      </c>
      <c r="M1889" s="5" t="s">
        <v>32</v>
      </c>
      <c r="N1889" s="2" t="str">
        <f t="shared" si="442"/>
        <v>High School</v>
      </c>
      <c r="O1889" s="2" t="str">
        <f t="shared" si="443"/>
        <v>High School</v>
      </c>
      <c r="P1889" s="4">
        <v>53055</v>
      </c>
      <c r="Q1889" s="4">
        <f t="shared" si="444"/>
        <v>53055</v>
      </c>
      <c r="R1889" s="18">
        <f t="shared" si="445"/>
        <v>1.580852775543041</v>
      </c>
      <c r="S1889" s="18" t="str">
        <f t="shared" si="446"/>
        <v>Aggressive Borrower</v>
      </c>
      <c r="T1889" s="3">
        <v>72</v>
      </c>
      <c r="U1889" s="3">
        <f t="shared" si="447"/>
        <v>72</v>
      </c>
      <c r="V1889" s="5" t="s">
        <v>22</v>
      </c>
      <c r="W1889" s="5" t="s">
        <v>30</v>
      </c>
      <c r="X1889" s="4">
        <v>354</v>
      </c>
      <c r="Y1889" s="18">
        <v>0.41744374299999998</v>
      </c>
      <c r="Z1889" s="5" t="s">
        <v>38</v>
      </c>
      <c r="AA1889" s="3">
        <v>19</v>
      </c>
      <c r="AB1889" s="4">
        <v>734</v>
      </c>
      <c r="AC1889" s="4">
        <v>2796.75</v>
      </c>
      <c r="AD1889" s="4" t="str">
        <f t="shared" si="448"/>
        <v>Low Income</v>
      </c>
      <c r="AE1889" s="4">
        <v>33894</v>
      </c>
      <c r="AF1889" s="18">
        <v>0.22074411099999999</v>
      </c>
      <c r="AG1889" s="3">
        <v>0</v>
      </c>
      <c r="AH1889" s="3">
        <v>53</v>
      </c>
      <c r="AI1889" s="2" t="str">
        <f t="shared" si="449"/>
        <v>Medium Risk</v>
      </c>
    </row>
    <row r="1890" spans="1:35" x14ac:dyDescent="0.25">
      <c r="A1890" s="6">
        <v>44989</v>
      </c>
      <c r="B1890" s="3">
        <v>34</v>
      </c>
      <c r="C1890" s="3" t="str">
        <f t="shared" si="435"/>
        <v>Mid</v>
      </c>
      <c r="D1890" s="4">
        <v>26861</v>
      </c>
      <c r="E1890" s="4">
        <f t="shared" si="436"/>
        <v>26861</v>
      </c>
      <c r="F1890" s="3">
        <v>536</v>
      </c>
      <c r="G1890" s="3">
        <f t="shared" si="437"/>
        <v>536</v>
      </c>
      <c r="H1890" s="3" t="str">
        <f t="shared" si="438"/>
        <v>Fair</v>
      </c>
      <c r="I1890" s="5" t="s">
        <v>20</v>
      </c>
      <c r="J1890" s="2" t="str">
        <f t="shared" si="439"/>
        <v>Employed</v>
      </c>
      <c r="K1890" s="2" t="str">
        <f t="shared" si="440"/>
        <v>Employed</v>
      </c>
      <c r="L1890" s="2" t="str">
        <f t="shared" si="441"/>
        <v>Employed</v>
      </c>
      <c r="M1890" s="5" t="s">
        <v>32</v>
      </c>
      <c r="N1890" s="2" t="str">
        <f t="shared" si="442"/>
        <v>High School</v>
      </c>
      <c r="O1890" s="2" t="str">
        <f t="shared" si="443"/>
        <v>High School</v>
      </c>
      <c r="P1890" s="4">
        <v>12420</v>
      </c>
      <c r="Q1890" s="4">
        <f t="shared" si="444"/>
        <v>12420</v>
      </c>
      <c r="R1890" s="18">
        <f t="shared" si="445"/>
        <v>0.46238040281448939</v>
      </c>
      <c r="S1890" s="18" t="str">
        <f t="shared" si="446"/>
        <v>Conservative Borrower</v>
      </c>
      <c r="T1890" s="3">
        <v>72</v>
      </c>
      <c r="U1890" s="3">
        <f t="shared" si="447"/>
        <v>72</v>
      </c>
      <c r="V1890" s="5" t="s">
        <v>26</v>
      </c>
      <c r="W1890" s="5" t="s">
        <v>30</v>
      </c>
      <c r="X1890" s="4">
        <v>563</v>
      </c>
      <c r="Y1890" s="18">
        <v>3.8886439000000002E-2</v>
      </c>
      <c r="Z1890" s="5" t="s">
        <v>24</v>
      </c>
      <c r="AA1890" s="3">
        <v>21</v>
      </c>
      <c r="AB1890" s="4">
        <v>4098</v>
      </c>
      <c r="AC1890" s="4">
        <v>2238.416667</v>
      </c>
      <c r="AD1890" s="4" t="str">
        <f t="shared" si="448"/>
        <v>Low Income</v>
      </c>
      <c r="AE1890" s="4">
        <v>170568</v>
      </c>
      <c r="AF1890" s="18">
        <v>0.25919593000000002</v>
      </c>
      <c r="AG1890" s="3">
        <v>0</v>
      </c>
      <c r="AH1890" s="3">
        <v>48</v>
      </c>
      <c r="AI1890" s="2" t="str">
        <f t="shared" si="449"/>
        <v>Medium Risk</v>
      </c>
    </row>
    <row r="1891" spans="1:35" x14ac:dyDescent="0.25">
      <c r="A1891" s="6">
        <v>44990</v>
      </c>
      <c r="B1891" s="3">
        <v>39</v>
      </c>
      <c r="C1891" s="3" t="str">
        <f t="shared" si="435"/>
        <v>Mid</v>
      </c>
      <c r="E1891" s="4">
        <f t="shared" si="436"/>
        <v>24276.999995999999</v>
      </c>
      <c r="F1891" s="3">
        <v>560</v>
      </c>
      <c r="G1891" s="3">
        <f t="shared" si="437"/>
        <v>560</v>
      </c>
      <c r="H1891" s="3" t="str">
        <f t="shared" si="438"/>
        <v>Good</v>
      </c>
      <c r="I1891" s="5" t="s">
        <v>20</v>
      </c>
      <c r="J1891" s="2" t="str">
        <f t="shared" si="439"/>
        <v>Employed</v>
      </c>
      <c r="K1891" s="2" t="str">
        <f t="shared" si="440"/>
        <v>Employed</v>
      </c>
      <c r="L1891" s="2" t="str">
        <f t="shared" si="441"/>
        <v>Employed</v>
      </c>
      <c r="M1891" s="5" t="s">
        <v>25</v>
      </c>
      <c r="N1891" s="2" t="str">
        <f t="shared" si="442"/>
        <v>Associate</v>
      </c>
      <c r="O1891" s="2" t="str">
        <f t="shared" si="443"/>
        <v>Associate</v>
      </c>
      <c r="P1891" s="4">
        <v>50262</v>
      </c>
      <c r="Q1891" s="4">
        <f t="shared" si="444"/>
        <v>50262</v>
      </c>
      <c r="R1891" s="18">
        <f t="shared" si="445"/>
        <v>2.0703546570120452</v>
      </c>
      <c r="S1891" s="18" t="str">
        <f t="shared" si="446"/>
        <v>Aggressive Borrower</v>
      </c>
      <c r="U1891" s="3">
        <f t="shared" si="447"/>
        <v>53.018181818181816</v>
      </c>
      <c r="V1891" s="5" t="s">
        <v>35</v>
      </c>
      <c r="W1891" s="5" t="s">
        <v>27</v>
      </c>
      <c r="X1891" s="4">
        <v>533</v>
      </c>
      <c r="Y1891" s="18">
        <v>0.17155573399999999</v>
      </c>
      <c r="Z1891" s="5" t="s">
        <v>28</v>
      </c>
      <c r="AA1891" s="3">
        <v>32</v>
      </c>
      <c r="AB1891" s="4">
        <v>3990</v>
      </c>
      <c r="AC1891" s="4">
        <v>2023.083333</v>
      </c>
      <c r="AD1891" s="4" t="str">
        <f t="shared" si="448"/>
        <v>Low Income</v>
      </c>
      <c r="AE1891" s="4">
        <v>296478</v>
      </c>
      <c r="AF1891" s="18">
        <v>0.33318782699999999</v>
      </c>
      <c r="AG1891" s="3">
        <v>0</v>
      </c>
      <c r="AH1891" s="3">
        <v>57</v>
      </c>
      <c r="AI1891" s="2" t="str">
        <f t="shared" si="449"/>
        <v>High Risk</v>
      </c>
    </row>
    <row r="1892" spans="1:35" x14ac:dyDescent="0.25">
      <c r="A1892" s="6">
        <v>44991</v>
      </c>
      <c r="B1892" s="3">
        <v>46</v>
      </c>
      <c r="C1892" s="3" t="str">
        <f t="shared" si="435"/>
        <v>Senior</v>
      </c>
      <c r="D1892" s="4">
        <v>33750</v>
      </c>
      <c r="E1892" s="4">
        <f t="shared" si="436"/>
        <v>33750</v>
      </c>
      <c r="F1892" s="3">
        <v>531</v>
      </c>
      <c r="G1892" s="3">
        <f t="shared" si="437"/>
        <v>531</v>
      </c>
      <c r="H1892" s="3" t="str">
        <f t="shared" si="438"/>
        <v>Fair</v>
      </c>
      <c r="I1892" s="5" t="s">
        <v>20</v>
      </c>
      <c r="J1892" s="2" t="str">
        <f t="shared" si="439"/>
        <v>Employed</v>
      </c>
      <c r="K1892" s="2" t="str">
        <f t="shared" si="440"/>
        <v>Employed</v>
      </c>
      <c r="L1892" s="2" t="str">
        <f t="shared" si="441"/>
        <v>Employed</v>
      </c>
      <c r="M1892" s="5" t="s">
        <v>32</v>
      </c>
      <c r="N1892" s="2" t="str">
        <f t="shared" si="442"/>
        <v>High School</v>
      </c>
      <c r="O1892" s="2" t="str">
        <f t="shared" si="443"/>
        <v>High School</v>
      </c>
      <c r="P1892" s="4">
        <v>23185</v>
      </c>
      <c r="Q1892" s="4">
        <f t="shared" si="444"/>
        <v>23185</v>
      </c>
      <c r="R1892" s="18">
        <f t="shared" si="445"/>
        <v>0.686962962962963</v>
      </c>
      <c r="S1892" s="18" t="str">
        <f t="shared" si="446"/>
        <v>Moderate Borrower</v>
      </c>
      <c r="T1892" s="3">
        <v>36</v>
      </c>
      <c r="U1892" s="3">
        <f t="shared" si="447"/>
        <v>36</v>
      </c>
      <c r="V1892" s="5" t="s">
        <v>35</v>
      </c>
      <c r="W1892" s="5" t="s">
        <v>23</v>
      </c>
      <c r="X1892" s="4">
        <v>508</v>
      </c>
      <c r="Y1892" s="18">
        <v>0.23341456299999999</v>
      </c>
      <c r="Z1892" s="5" t="s">
        <v>28</v>
      </c>
      <c r="AA1892" s="3">
        <v>26</v>
      </c>
      <c r="AB1892" s="4">
        <v>981</v>
      </c>
      <c r="AC1892" s="4">
        <v>2812.5</v>
      </c>
      <c r="AD1892" s="4" t="str">
        <f t="shared" si="448"/>
        <v>Low Income</v>
      </c>
      <c r="AE1892" s="4">
        <v>24429</v>
      </c>
      <c r="AF1892" s="18">
        <v>0.25176114399999999</v>
      </c>
      <c r="AG1892" s="3">
        <v>0</v>
      </c>
      <c r="AH1892" s="3">
        <v>54</v>
      </c>
      <c r="AI1892" s="2" t="str">
        <f t="shared" si="449"/>
        <v>Medium Risk</v>
      </c>
    </row>
    <row r="1893" spans="1:35" x14ac:dyDescent="0.25">
      <c r="A1893" s="6">
        <v>44992</v>
      </c>
      <c r="B1893" s="3">
        <v>40</v>
      </c>
      <c r="C1893" s="3" t="str">
        <f t="shared" si="435"/>
        <v>Senior</v>
      </c>
      <c r="D1893" s="4">
        <v>32397</v>
      </c>
      <c r="E1893" s="4">
        <f t="shared" si="436"/>
        <v>32397</v>
      </c>
      <c r="F1893" s="3">
        <v>593</v>
      </c>
      <c r="G1893" s="3">
        <f t="shared" si="437"/>
        <v>593</v>
      </c>
      <c r="H1893" s="3" t="str">
        <f t="shared" si="438"/>
        <v>Good</v>
      </c>
      <c r="J1893" s="2" t="str">
        <f t="shared" si="439"/>
        <v/>
      </c>
      <c r="K1893" s="2" t="str">
        <f t="shared" si="440"/>
        <v/>
      </c>
      <c r="L1893" s="2" t="str">
        <f t="shared" si="441"/>
        <v>Employed</v>
      </c>
      <c r="M1893" s="5" t="s">
        <v>25</v>
      </c>
      <c r="N1893" s="2" t="str">
        <f t="shared" si="442"/>
        <v>Associate</v>
      </c>
      <c r="O1893" s="2" t="str">
        <f t="shared" si="443"/>
        <v>Associate</v>
      </c>
      <c r="P1893" s="4">
        <v>13151</v>
      </c>
      <c r="Q1893" s="4">
        <f t="shared" si="444"/>
        <v>13151</v>
      </c>
      <c r="R1893" s="18">
        <f t="shared" si="445"/>
        <v>0.4059326480846992</v>
      </c>
      <c r="S1893" s="18" t="str">
        <f t="shared" si="446"/>
        <v>Conservative Borrower</v>
      </c>
      <c r="T1893" s="3">
        <v>48</v>
      </c>
      <c r="U1893" s="3">
        <f t="shared" si="447"/>
        <v>48</v>
      </c>
      <c r="V1893" s="5" t="s">
        <v>26</v>
      </c>
      <c r="W1893" s="5" t="s">
        <v>27</v>
      </c>
      <c r="X1893" s="4">
        <v>892</v>
      </c>
      <c r="Y1893" s="18">
        <v>3.8662501000000002E-2</v>
      </c>
      <c r="Z1893" s="5" t="s">
        <v>31</v>
      </c>
      <c r="AA1893" s="3">
        <v>23</v>
      </c>
      <c r="AB1893" s="4">
        <v>4214</v>
      </c>
      <c r="AC1893" s="4">
        <v>2699.75</v>
      </c>
      <c r="AD1893" s="4" t="str">
        <f t="shared" si="448"/>
        <v>Low Income</v>
      </c>
      <c r="AE1893" s="4">
        <v>69324</v>
      </c>
      <c r="AF1893" s="18">
        <v>0.205298704</v>
      </c>
      <c r="AG1893" s="3">
        <v>0</v>
      </c>
      <c r="AH1893" s="3">
        <v>49</v>
      </c>
      <c r="AI1893" s="2" t="str">
        <f t="shared" si="449"/>
        <v>Medium Risk</v>
      </c>
    </row>
    <row r="1894" spans="1:35" x14ac:dyDescent="0.25">
      <c r="A1894" s="6">
        <v>44993</v>
      </c>
      <c r="B1894" s="3">
        <v>34</v>
      </c>
      <c r="C1894" s="3" t="str">
        <f t="shared" si="435"/>
        <v>Mid</v>
      </c>
      <c r="D1894" s="4">
        <v>40422</v>
      </c>
      <c r="E1894" s="4">
        <f t="shared" si="436"/>
        <v>40422</v>
      </c>
      <c r="F1894" s="3">
        <v>513</v>
      </c>
      <c r="G1894" s="3">
        <f t="shared" si="437"/>
        <v>513</v>
      </c>
      <c r="H1894" s="3" t="str">
        <f t="shared" si="438"/>
        <v>Fair</v>
      </c>
      <c r="I1894" s="5" t="s">
        <v>20</v>
      </c>
      <c r="J1894" s="2" t="str">
        <f t="shared" si="439"/>
        <v>Employed</v>
      </c>
      <c r="K1894" s="2" t="str">
        <f t="shared" si="440"/>
        <v>Employed</v>
      </c>
      <c r="L1894" s="2" t="str">
        <f t="shared" si="441"/>
        <v>Employed</v>
      </c>
      <c r="M1894" s="5" t="s">
        <v>32</v>
      </c>
      <c r="N1894" s="2" t="str">
        <f t="shared" si="442"/>
        <v>High School</v>
      </c>
      <c r="O1894" s="2" t="str">
        <f t="shared" si="443"/>
        <v>High School</v>
      </c>
      <c r="P1894" s="4">
        <v>22555</v>
      </c>
      <c r="Q1894" s="4">
        <f t="shared" si="444"/>
        <v>22555</v>
      </c>
      <c r="R1894" s="18">
        <f t="shared" si="445"/>
        <v>0.55798822423432781</v>
      </c>
      <c r="S1894" s="18" t="str">
        <f t="shared" si="446"/>
        <v>Moderate Borrower</v>
      </c>
      <c r="T1894" s="3">
        <v>24</v>
      </c>
      <c r="U1894" s="3">
        <f t="shared" si="447"/>
        <v>24</v>
      </c>
      <c r="V1894" s="5" t="s">
        <v>26</v>
      </c>
      <c r="W1894" s="5" t="s">
        <v>30</v>
      </c>
      <c r="X1894" s="4">
        <v>887</v>
      </c>
      <c r="Y1894" s="18">
        <v>0.50321975799999996</v>
      </c>
      <c r="Z1894" s="5" t="s">
        <v>31</v>
      </c>
      <c r="AA1894" s="3">
        <v>32</v>
      </c>
      <c r="AB1894" s="4">
        <v>3483</v>
      </c>
      <c r="AC1894" s="4">
        <v>3368.5</v>
      </c>
      <c r="AD1894" s="4" t="str">
        <f t="shared" si="448"/>
        <v>Low Income</v>
      </c>
      <c r="AE1894" s="4">
        <v>23080</v>
      </c>
      <c r="AF1894" s="18">
        <v>0.25320074100000001</v>
      </c>
      <c r="AG1894" s="3">
        <v>0</v>
      </c>
      <c r="AH1894" s="3">
        <v>72</v>
      </c>
      <c r="AI1894" s="2" t="str">
        <f t="shared" si="449"/>
        <v>Very High Risk</v>
      </c>
    </row>
    <row r="1895" spans="1:35" x14ac:dyDescent="0.25">
      <c r="A1895" s="6">
        <v>44994</v>
      </c>
      <c r="B1895" s="3">
        <v>38</v>
      </c>
      <c r="C1895" s="3" t="str">
        <f t="shared" si="435"/>
        <v>Mid</v>
      </c>
      <c r="E1895" s="4">
        <f t="shared" si="436"/>
        <v>29637</v>
      </c>
      <c r="F1895" s="3">
        <v>421</v>
      </c>
      <c r="G1895" s="3">
        <f t="shared" si="437"/>
        <v>421</v>
      </c>
      <c r="H1895" s="3" t="str">
        <f t="shared" si="438"/>
        <v>Poor</v>
      </c>
      <c r="I1895" s="5" t="s">
        <v>20</v>
      </c>
      <c r="J1895" s="2" t="str">
        <f t="shared" si="439"/>
        <v>Employed</v>
      </c>
      <c r="K1895" s="2" t="str">
        <f t="shared" si="440"/>
        <v>Employed</v>
      </c>
      <c r="L1895" s="2" t="str">
        <f t="shared" si="441"/>
        <v>Employed</v>
      </c>
      <c r="M1895" s="5" t="s">
        <v>32</v>
      </c>
      <c r="N1895" s="2" t="str">
        <f t="shared" si="442"/>
        <v>High School</v>
      </c>
      <c r="O1895" s="2" t="str">
        <f t="shared" si="443"/>
        <v>High School</v>
      </c>
      <c r="Q1895" s="4">
        <f t="shared" si="444"/>
        <v>24695.307531380753</v>
      </c>
      <c r="R1895" s="18">
        <f t="shared" si="445"/>
        <v>0.83325935591931544</v>
      </c>
      <c r="S1895" s="18" t="str">
        <f t="shared" si="446"/>
        <v>Moderate Borrower</v>
      </c>
      <c r="U1895" s="3">
        <f t="shared" si="447"/>
        <v>54.618025751072963</v>
      </c>
      <c r="V1895" s="5" t="s">
        <v>22</v>
      </c>
      <c r="W1895" s="5" t="s">
        <v>34</v>
      </c>
      <c r="X1895" s="4">
        <v>319</v>
      </c>
      <c r="Y1895" s="18">
        <v>0.16586013699999999</v>
      </c>
      <c r="Z1895" s="5" t="s">
        <v>24</v>
      </c>
      <c r="AA1895" s="3">
        <v>21</v>
      </c>
      <c r="AB1895" s="4">
        <v>1741</v>
      </c>
      <c r="AC1895" s="4">
        <v>2469.75</v>
      </c>
      <c r="AD1895" s="4" t="str">
        <f t="shared" si="448"/>
        <v>Low Income</v>
      </c>
      <c r="AE1895" s="4">
        <v>3724</v>
      </c>
      <c r="AF1895" s="18">
        <v>0.293819522</v>
      </c>
      <c r="AG1895" s="3">
        <v>0</v>
      </c>
      <c r="AH1895" s="3">
        <v>51</v>
      </c>
      <c r="AI1895" s="2" t="str">
        <f t="shared" si="449"/>
        <v>Medium Risk</v>
      </c>
    </row>
    <row r="1896" spans="1:35" x14ac:dyDescent="0.25">
      <c r="A1896" s="6">
        <v>44995</v>
      </c>
      <c r="B1896" s="3">
        <v>38</v>
      </c>
      <c r="C1896" s="3" t="str">
        <f t="shared" si="435"/>
        <v>Mid</v>
      </c>
      <c r="E1896" s="4">
        <f t="shared" si="436"/>
        <v>63443.000004000001</v>
      </c>
      <c r="F1896" s="3">
        <v>611</v>
      </c>
      <c r="G1896" s="3">
        <f t="shared" si="437"/>
        <v>611</v>
      </c>
      <c r="H1896" s="3" t="str">
        <f t="shared" si="438"/>
        <v>Good</v>
      </c>
      <c r="I1896" s="5" t="s">
        <v>20</v>
      </c>
      <c r="J1896" s="2" t="str">
        <f t="shared" si="439"/>
        <v>Employed</v>
      </c>
      <c r="K1896" s="2" t="str">
        <f t="shared" si="440"/>
        <v>Employed</v>
      </c>
      <c r="L1896" s="2" t="str">
        <f t="shared" si="441"/>
        <v>Employed</v>
      </c>
      <c r="M1896" s="5" t="s">
        <v>21</v>
      </c>
      <c r="N1896" s="2" t="str">
        <f t="shared" si="442"/>
        <v>Master</v>
      </c>
      <c r="O1896" s="2" t="str">
        <f t="shared" si="443"/>
        <v>Master</v>
      </c>
      <c r="P1896" s="4">
        <v>30007</v>
      </c>
      <c r="Q1896" s="4">
        <f t="shared" si="444"/>
        <v>30007</v>
      </c>
      <c r="R1896" s="18">
        <f t="shared" si="445"/>
        <v>0.47297574197481357</v>
      </c>
      <c r="S1896" s="18" t="str">
        <f t="shared" si="446"/>
        <v>Conservative Borrower</v>
      </c>
      <c r="U1896" s="3">
        <f t="shared" si="447"/>
        <v>53.77215189873418</v>
      </c>
      <c r="V1896" s="5" t="s">
        <v>26</v>
      </c>
      <c r="W1896" s="5" t="s">
        <v>30</v>
      </c>
      <c r="X1896" s="4">
        <v>433</v>
      </c>
      <c r="Y1896" s="18">
        <v>0.48319563900000001</v>
      </c>
      <c r="Z1896" s="5" t="s">
        <v>38</v>
      </c>
      <c r="AA1896" s="3">
        <v>24</v>
      </c>
      <c r="AB1896" s="4">
        <v>903</v>
      </c>
      <c r="AC1896" s="4">
        <v>5286.9166670000004</v>
      </c>
      <c r="AD1896" s="4" t="str">
        <f t="shared" si="448"/>
        <v>Medium Income</v>
      </c>
      <c r="AE1896" s="4">
        <v>229105</v>
      </c>
      <c r="AF1896" s="18">
        <v>0.21470825099999999</v>
      </c>
      <c r="AG1896" s="3">
        <v>0</v>
      </c>
      <c r="AH1896" s="3">
        <v>61</v>
      </c>
      <c r="AI1896" s="2" t="str">
        <f t="shared" si="449"/>
        <v>High Risk</v>
      </c>
    </row>
    <row r="1897" spans="1:35" x14ac:dyDescent="0.25">
      <c r="A1897" s="6">
        <v>44996</v>
      </c>
      <c r="B1897" s="3">
        <v>35</v>
      </c>
      <c r="C1897" s="3" t="str">
        <f t="shared" si="435"/>
        <v>Mid</v>
      </c>
      <c r="D1897" s="4">
        <v>66715</v>
      </c>
      <c r="E1897" s="4">
        <f t="shared" si="436"/>
        <v>66715</v>
      </c>
      <c r="F1897" s="3">
        <v>504</v>
      </c>
      <c r="G1897" s="3">
        <f t="shared" si="437"/>
        <v>504</v>
      </c>
      <c r="H1897" s="3" t="str">
        <f t="shared" si="438"/>
        <v>Fair</v>
      </c>
      <c r="I1897" s="5" t="s">
        <v>45</v>
      </c>
      <c r="J1897" s="2" t="str">
        <f t="shared" si="439"/>
        <v>Unemployed</v>
      </c>
      <c r="K1897" s="2" t="str">
        <f t="shared" si="440"/>
        <v>Unemployed</v>
      </c>
      <c r="L1897" s="2" t="str">
        <f t="shared" si="441"/>
        <v>Unemployed</v>
      </c>
      <c r="M1897" s="5" t="s">
        <v>29</v>
      </c>
      <c r="N1897" s="2" t="str">
        <f t="shared" si="442"/>
        <v>Bachelor</v>
      </c>
      <c r="O1897" s="2" t="str">
        <f t="shared" si="443"/>
        <v>Bachelor</v>
      </c>
      <c r="P1897" s="4">
        <v>22461</v>
      </c>
      <c r="Q1897" s="4">
        <f t="shared" si="444"/>
        <v>22461</v>
      </c>
      <c r="R1897" s="18">
        <f t="shared" si="445"/>
        <v>0.33667091358764895</v>
      </c>
      <c r="S1897" s="18" t="str">
        <f t="shared" si="446"/>
        <v>Conservative Borrower</v>
      </c>
      <c r="T1897" s="3">
        <v>24</v>
      </c>
      <c r="U1897" s="3">
        <f t="shared" si="447"/>
        <v>24</v>
      </c>
      <c r="V1897" s="5" t="s">
        <v>26</v>
      </c>
      <c r="W1897" s="5" t="s">
        <v>27</v>
      </c>
      <c r="X1897" s="4">
        <v>450</v>
      </c>
      <c r="Y1897" s="18">
        <v>0.12956706200000001</v>
      </c>
      <c r="Z1897" s="5" t="s">
        <v>24</v>
      </c>
      <c r="AA1897" s="3">
        <v>27</v>
      </c>
      <c r="AB1897" s="4">
        <v>2844</v>
      </c>
      <c r="AC1897" s="4">
        <v>5559.5833329999996</v>
      </c>
      <c r="AD1897" s="4" t="str">
        <f t="shared" si="448"/>
        <v>Medium Income</v>
      </c>
      <c r="AE1897" s="4">
        <v>114218</v>
      </c>
      <c r="AF1897" s="18">
        <v>0.27654203999999999</v>
      </c>
      <c r="AG1897" s="3">
        <v>0</v>
      </c>
      <c r="AH1897" s="3">
        <v>51</v>
      </c>
      <c r="AI1897" s="2" t="str">
        <f t="shared" si="449"/>
        <v>Medium Risk</v>
      </c>
    </row>
    <row r="1898" spans="1:35" x14ac:dyDescent="0.25">
      <c r="A1898" s="6">
        <v>44997</v>
      </c>
      <c r="B1898" s="3">
        <v>36</v>
      </c>
      <c r="C1898" s="3" t="str">
        <f t="shared" si="435"/>
        <v>Mid</v>
      </c>
      <c r="D1898" s="4">
        <v>57935</v>
      </c>
      <c r="E1898" s="4">
        <f t="shared" si="436"/>
        <v>57935</v>
      </c>
      <c r="F1898" s="3">
        <v>459</v>
      </c>
      <c r="G1898" s="3">
        <f t="shared" si="437"/>
        <v>459</v>
      </c>
      <c r="H1898" s="3" t="str">
        <f t="shared" si="438"/>
        <v>Fair</v>
      </c>
      <c r="I1898" s="5" t="s">
        <v>20</v>
      </c>
      <c r="J1898" s="2" t="str">
        <f t="shared" si="439"/>
        <v>Employed</v>
      </c>
      <c r="K1898" s="2" t="str">
        <f t="shared" si="440"/>
        <v>Employed</v>
      </c>
      <c r="L1898" s="2" t="str">
        <f t="shared" si="441"/>
        <v>Employed</v>
      </c>
      <c r="M1898" s="5" t="s">
        <v>32</v>
      </c>
      <c r="N1898" s="2" t="str">
        <f t="shared" si="442"/>
        <v>High School</v>
      </c>
      <c r="O1898" s="2" t="str">
        <f t="shared" si="443"/>
        <v>High School</v>
      </c>
      <c r="P1898" s="4">
        <v>33335</v>
      </c>
      <c r="Q1898" s="4">
        <f t="shared" si="444"/>
        <v>33335</v>
      </c>
      <c r="R1898" s="18">
        <f t="shared" si="445"/>
        <v>0.57538620868214374</v>
      </c>
      <c r="S1898" s="18" t="str">
        <f t="shared" si="446"/>
        <v>Moderate Borrower</v>
      </c>
      <c r="T1898" s="3">
        <v>24</v>
      </c>
      <c r="U1898" s="3">
        <f t="shared" si="447"/>
        <v>24</v>
      </c>
      <c r="V1898" s="5" t="s">
        <v>26</v>
      </c>
      <c r="W1898" s="5" t="s">
        <v>23</v>
      </c>
      <c r="X1898" s="4">
        <v>248</v>
      </c>
      <c r="Y1898" s="18">
        <v>0.140985113</v>
      </c>
      <c r="Z1898" s="5" t="s">
        <v>24</v>
      </c>
      <c r="AA1898" s="3">
        <v>30</v>
      </c>
      <c r="AB1898" s="4">
        <v>7508</v>
      </c>
      <c r="AC1898" s="4">
        <v>4827.9166670000004</v>
      </c>
      <c r="AD1898" s="4" t="str">
        <f t="shared" si="448"/>
        <v>Low Income</v>
      </c>
      <c r="AE1898" s="4">
        <v>27842</v>
      </c>
      <c r="AF1898" s="18">
        <v>0.22306799999999999</v>
      </c>
      <c r="AG1898" s="3">
        <v>0</v>
      </c>
      <c r="AH1898" s="3">
        <v>53</v>
      </c>
      <c r="AI1898" s="2" t="str">
        <f t="shared" si="449"/>
        <v>Medium Risk</v>
      </c>
    </row>
    <row r="1899" spans="1:35" x14ac:dyDescent="0.25">
      <c r="A1899" s="6">
        <v>44998</v>
      </c>
      <c r="B1899" s="3">
        <v>59</v>
      </c>
      <c r="C1899" s="3" t="str">
        <f t="shared" si="435"/>
        <v>Senior</v>
      </c>
      <c r="D1899" s="4">
        <v>88691</v>
      </c>
      <c r="E1899" s="4">
        <f t="shared" si="436"/>
        <v>88691</v>
      </c>
      <c r="F1899" s="3">
        <v>491</v>
      </c>
      <c r="G1899" s="3">
        <f t="shared" si="437"/>
        <v>491</v>
      </c>
      <c r="H1899" s="3" t="str">
        <f t="shared" si="438"/>
        <v>Fair</v>
      </c>
      <c r="I1899" s="5" t="s">
        <v>20</v>
      </c>
      <c r="J1899" s="2" t="str">
        <f t="shared" si="439"/>
        <v>Employed</v>
      </c>
      <c r="K1899" s="2" t="str">
        <f t="shared" si="440"/>
        <v>Employed</v>
      </c>
      <c r="L1899" s="2" t="str">
        <f t="shared" si="441"/>
        <v>Employed</v>
      </c>
      <c r="M1899" s="5" t="s">
        <v>29</v>
      </c>
      <c r="N1899" s="2" t="str">
        <f t="shared" si="442"/>
        <v>Bachelor</v>
      </c>
      <c r="O1899" s="2" t="str">
        <f t="shared" si="443"/>
        <v>Bachelor</v>
      </c>
      <c r="P1899" s="4">
        <v>25978</v>
      </c>
      <c r="Q1899" s="4">
        <f t="shared" si="444"/>
        <v>25978</v>
      </c>
      <c r="R1899" s="18">
        <f t="shared" si="445"/>
        <v>0.29290457881859489</v>
      </c>
      <c r="S1899" s="18" t="str">
        <f t="shared" si="446"/>
        <v>Conservative Borrower</v>
      </c>
      <c r="T1899" s="3">
        <v>48</v>
      </c>
      <c r="U1899" s="3">
        <f t="shared" si="447"/>
        <v>48</v>
      </c>
      <c r="V1899" s="5" t="s">
        <v>22</v>
      </c>
      <c r="W1899" s="5" t="s">
        <v>30</v>
      </c>
      <c r="X1899" s="4">
        <v>547</v>
      </c>
      <c r="Y1899" s="18">
        <v>0.38309526599999999</v>
      </c>
      <c r="Z1899" s="5" t="s">
        <v>24</v>
      </c>
      <c r="AA1899" s="3">
        <v>24</v>
      </c>
      <c r="AB1899" s="4">
        <v>9673</v>
      </c>
      <c r="AC1899" s="4">
        <v>7390.9166670000004</v>
      </c>
      <c r="AD1899" s="4" t="str">
        <f t="shared" si="448"/>
        <v>Medium Income</v>
      </c>
      <c r="AE1899" s="4">
        <v>126912</v>
      </c>
      <c r="AF1899" s="18">
        <v>0.25032745000000001</v>
      </c>
      <c r="AG1899" s="3">
        <v>1</v>
      </c>
      <c r="AH1899" s="3">
        <v>41.6</v>
      </c>
      <c r="AI1899" s="2" t="str">
        <f t="shared" si="449"/>
        <v>Medium Risk</v>
      </c>
    </row>
    <row r="1900" spans="1:35" x14ac:dyDescent="0.25">
      <c r="A1900" s="6">
        <v>44999</v>
      </c>
      <c r="B1900" s="3">
        <v>46</v>
      </c>
      <c r="C1900" s="3" t="str">
        <f t="shared" si="435"/>
        <v>Senior</v>
      </c>
      <c r="D1900" s="4">
        <v>31902</v>
      </c>
      <c r="E1900" s="4">
        <f t="shared" si="436"/>
        <v>31902</v>
      </c>
      <c r="F1900" s="3">
        <v>556</v>
      </c>
      <c r="G1900" s="3">
        <f t="shared" si="437"/>
        <v>556</v>
      </c>
      <c r="H1900" s="3" t="str">
        <f t="shared" si="438"/>
        <v>Good</v>
      </c>
      <c r="I1900" s="5" t="s">
        <v>20</v>
      </c>
      <c r="J1900" s="2" t="str">
        <f t="shared" si="439"/>
        <v>Employed</v>
      </c>
      <c r="K1900" s="2" t="str">
        <f t="shared" si="440"/>
        <v>Employed</v>
      </c>
      <c r="L1900" s="2" t="str">
        <f t="shared" si="441"/>
        <v>Employed</v>
      </c>
      <c r="M1900" s="5" t="s">
        <v>29</v>
      </c>
      <c r="N1900" s="2" t="str">
        <f t="shared" si="442"/>
        <v>Bachelor</v>
      </c>
      <c r="O1900" s="2" t="str">
        <f t="shared" si="443"/>
        <v>Bachelor</v>
      </c>
      <c r="P1900" s="4">
        <v>48892</v>
      </c>
      <c r="Q1900" s="4">
        <f t="shared" si="444"/>
        <v>48892</v>
      </c>
      <c r="R1900" s="18">
        <f t="shared" si="445"/>
        <v>1.5325684910036987</v>
      </c>
      <c r="S1900" s="18" t="str">
        <f t="shared" si="446"/>
        <v>Aggressive Borrower</v>
      </c>
      <c r="T1900" s="3">
        <v>72</v>
      </c>
      <c r="U1900" s="3">
        <f t="shared" si="447"/>
        <v>72</v>
      </c>
      <c r="V1900" s="5" t="s">
        <v>26</v>
      </c>
      <c r="W1900" s="5" t="s">
        <v>34</v>
      </c>
      <c r="X1900" s="4">
        <v>290</v>
      </c>
      <c r="Y1900" s="18">
        <v>0.67280367399999996</v>
      </c>
      <c r="Z1900" s="5" t="s">
        <v>34</v>
      </c>
      <c r="AA1900" s="3">
        <v>22</v>
      </c>
      <c r="AB1900" s="4">
        <v>430</v>
      </c>
      <c r="AC1900" s="4">
        <v>2658.5</v>
      </c>
      <c r="AD1900" s="4" t="str">
        <f t="shared" si="448"/>
        <v>Low Income</v>
      </c>
      <c r="AE1900" s="4">
        <v>36145</v>
      </c>
      <c r="AF1900" s="18">
        <v>0.27593577000000002</v>
      </c>
      <c r="AG1900" s="3">
        <v>0</v>
      </c>
      <c r="AH1900" s="3">
        <v>65</v>
      </c>
      <c r="AI1900" s="2" t="str">
        <f t="shared" si="449"/>
        <v>High Risk</v>
      </c>
    </row>
    <row r="1901" spans="1:35" x14ac:dyDescent="0.25">
      <c r="A1901" s="6">
        <v>45000</v>
      </c>
      <c r="B1901" s="3">
        <v>36</v>
      </c>
      <c r="C1901" s="3" t="str">
        <f t="shared" si="435"/>
        <v>Mid</v>
      </c>
      <c r="D1901" s="4">
        <v>34995</v>
      </c>
      <c r="E1901" s="4">
        <f t="shared" si="436"/>
        <v>34995</v>
      </c>
      <c r="F1901" s="3">
        <v>557</v>
      </c>
      <c r="G1901" s="3">
        <f t="shared" si="437"/>
        <v>557</v>
      </c>
      <c r="H1901" s="3" t="str">
        <f t="shared" si="438"/>
        <v>Good</v>
      </c>
      <c r="I1901" s="5" t="s">
        <v>20</v>
      </c>
      <c r="J1901" s="2" t="str">
        <f t="shared" si="439"/>
        <v>Employed</v>
      </c>
      <c r="K1901" s="2" t="str">
        <f t="shared" si="440"/>
        <v>Employed</v>
      </c>
      <c r="L1901" s="2" t="str">
        <f t="shared" si="441"/>
        <v>Employed</v>
      </c>
      <c r="M1901" s="5" t="s">
        <v>32</v>
      </c>
      <c r="N1901" s="2" t="str">
        <f t="shared" si="442"/>
        <v>High School</v>
      </c>
      <c r="O1901" s="2" t="str">
        <f t="shared" si="443"/>
        <v>High School</v>
      </c>
      <c r="P1901" s="4">
        <v>12923</v>
      </c>
      <c r="Q1901" s="4">
        <f t="shared" si="444"/>
        <v>12923</v>
      </c>
      <c r="R1901" s="18">
        <f t="shared" si="445"/>
        <v>0.36928132590370055</v>
      </c>
      <c r="S1901" s="18" t="str">
        <f t="shared" si="446"/>
        <v>Conservative Borrower</v>
      </c>
      <c r="T1901" s="3">
        <v>48</v>
      </c>
      <c r="U1901" s="3">
        <f t="shared" si="447"/>
        <v>48</v>
      </c>
      <c r="V1901" s="5" t="s">
        <v>22</v>
      </c>
      <c r="W1901" s="5" t="s">
        <v>27</v>
      </c>
      <c r="X1901" s="4">
        <v>226</v>
      </c>
      <c r="Y1901" s="18">
        <v>0.27326573100000001</v>
      </c>
      <c r="Z1901" s="5" t="s">
        <v>24</v>
      </c>
      <c r="AA1901" s="3">
        <v>23</v>
      </c>
      <c r="AB1901" s="4">
        <v>3560</v>
      </c>
      <c r="AC1901" s="4">
        <v>2916.25</v>
      </c>
      <c r="AD1901" s="4" t="str">
        <f t="shared" si="448"/>
        <v>Low Income</v>
      </c>
      <c r="AE1901" s="4">
        <v>389340</v>
      </c>
      <c r="AF1901" s="18">
        <v>0.25909821599999999</v>
      </c>
      <c r="AG1901" s="3">
        <v>0</v>
      </c>
      <c r="AH1901" s="3">
        <v>46</v>
      </c>
      <c r="AI1901" s="2" t="str">
        <f t="shared" si="449"/>
        <v>Medium Risk</v>
      </c>
    </row>
    <row r="1902" spans="1:35" x14ac:dyDescent="0.25">
      <c r="A1902" s="6">
        <v>45001</v>
      </c>
      <c r="B1902" s="3">
        <v>48</v>
      </c>
      <c r="C1902" s="3" t="str">
        <f t="shared" si="435"/>
        <v>Senior</v>
      </c>
      <c r="E1902" s="4">
        <f t="shared" si="436"/>
        <v>48141.999995999999</v>
      </c>
      <c r="F1902" s="3">
        <v>608</v>
      </c>
      <c r="G1902" s="3">
        <f t="shared" si="437"/>
        <v>608</v>
      </c>
      <c r="H1902" s="3" t="str">
        <f t="shared" si="438"/>
        <v>Good</v>
      </c>
      <c r="I1902" s="5" t="s">
        <v>20</v>
      </c>
      <c r="J1902" s="2" t="str">
        <f t="shared" si="439"/>
        <v>Employed</v>
      </c>
      <c r="K1902" s="2" t="str">
        <f t="shared" si="440"/>
        <v>Employed</v>
      </c>
      <c r="L1902" s="2" t="str">
        <f t="shared" si="441"/>
        <v>Employed</v>
      </c>
      <c r="M1902" s="5" t="s">
        <v>25</v>
      </c>
      <c r="N1902" s="2" t="str">
        <f t="shared" si="442"/>
        <v>Associate</v>
      </c>
      <c r="O1902" s="2" t="str">
        <f t="shared" si="443"/>
        <v>Associate</v>
      </c>
      <c r="P1902" s="4">
        <v>25955</v>
      </c>
      <c r="Q1902" s="4">
        <f t="shared" si="444"/>
        <v>25955</v>
      </c>
      <c r="R1902" s="18">
        <f t="shared" si="445"/>
        <v>0.53913422795389754</v>
      </c>
      <c r="S1902" s="18" t="str">
        <f t="shared" si="446"/>
        <v>Moderate Borrower</v>
      </c>
      <c r="U1902" s="3">
        <f t="shared" si="447"/>
        <v>53.057851239669418</v>
      </c>
      <c r="V1902" s="5" t="s">
        <v>26</v>
      </c>
      <c r="W1902" s="5" t="s">
        <v>30</v>
      </c>
      <c r="X1902" s="4">
        <v>236</v>
      </c>
      <c r="Y1902" s="18">
        <v>0.16825684799999999</v>
      </c>
      <c r="Z1902" s="5" t="s">
        <v>31</v>
      </c>
      <c r="AA1902" s="3">
        <v>30</v>
      </c>
      <c r="AB1902" s="4">
        <v>2859</v>
      </c>
      <c r="AC1902" s="4">
        <v>4011.833333</v>
      </c>
      <c r="AD1902" s="4" t="str">
        <f t="shared" si="448"/>
        <v>Low Income</v>
      </c>
      <c r="AE1902" s="4">
        <v>74574</v>
      </c>
      <c r="AF1902" s="18">
        <v>0.30834600000000001</v>
      </c>
      <c r="AG1902" s="3">
        <v>0</v>
      </c>
      <c r="AH1902" s="3">
        <v>47</v>
      </c>
      <c r="AI1902" s="2" t="str">
        <f t="shared" si="449"/>
        <v>Medium Risk</v>
      </c>
    </row>
    <row r="1903" spans="1:35" x14ac:dyDescent="0.25">
      <c r="A1903" s="6">
        <v>45002</v>
      </c>
      <c r="B1903" s="3">
        <v>35</v>
      </c>
      <c r="C1903" s="3" t="str">
        <f t="shared" si="435"/>
        <v>Mid</v>
      </c>
      <c r="D1903" s="4">
        <v>39954</v>
      </c>
      <c r="E1903" s="4">
        <f t="shared" si="436"/>
        <v>39954</v>
      </c>
      <c r="F1903" s="3">
        <v>558</v>
      </c>
      <c r="G1903" s="3">
        <f t="shared" si="437"/>
        <v>558</v>
      </c>
      <c r="H1903" s="3" t="str">
        <f t="shared" si="438"/>
        <v>Good</v>
      </c>
      <c r="I1903" s="5" t="s">
        <v>20</v>
      </c>
      <c r="J1903" s="2" t="str">
        <f t="shared" si="439"/>
        <v>Employed</v>
      </c>
      <c r="K1903" s="2" t="str">
        <f t="shared" si="440"/>
        <v>Employed</v>
      </c>
      <c r="L1903" s="2" t="str">
        <f t="shared" si="441"/>
        <v>Employed</v>
      </c>
      <c r="M1903" s="5" t="s">
        <v>21</v>
      </c>
      <c r="N1903" s="2" t="str">
        <f t="shared" si="442"/>
        <v>Master</v>
      </c>
      <c r="O1903" s="2" t="str">
        <f t="shared" si="443"/>
        <v>Master</v>
      </c>
      <c r="P1903" s="4">
        <v>11424</v>
      </c>
      <c r="Q1903" s="4">
        <f t="shared" si="444"/>
        <v>11424</v>
      </c>
      <c r="R1903" s="18">
        <f t="shared" si="445"/>
        <v>0.28592881814086202</v>
      </c>
      <c r="S1903" s="18" t="str">
        <f t="shared" si="446"/>
        <v>Conservative Borrower</v>
      </c>
      <c r="T1903" s="3">
        <v>96</v>
      </c>
      <c r="U1903" s="3">
        <f t="shared" si="447"/>
        <v>96</v>
      </c>
      <c r="V1903" s="5" t="s">
        <v>26</v>
      </c>
      <c r="W1903" s="5" t="s">
        <v>27</v>
      </c>
      <c r="X1903" s="4">
        <v>257</v>
      </c>
      <c r="Y1903" s="18">
        <v>0.308527791</v>
      </c>
      <c r="Z1903" s="5" t="s">
        <v>24</v>
      </c>
      <c r="AA1903" s="3">
        <v>21</v>
      </c>
      <c r="AB1903" s="4">
        <v>1463</v>
      </c>
      <c r="AC1903" s="4">
        <v>3329.5</v>
      </c>
      <c r="AD1903" s="4" t="str">
        <f t="shared" si="448"/>
        <v>Low Income</v>
      </c>
      <c r="AE1903" s="4">
        <v>51406</v>
      </c>
      <c r="AF1903" s="18">
        <v>0.265476082</v>
      </c>
      <c r="AG1903" s="3">
        <v>0</v>
      </c>
      <c r="AH1903" s="3">
        <v>53</v>
      </c>
      <c r="AI1903" s="2" t="str">
        <f t="shared" si="449"/>
        <v>Medium Risk</v>
      </c>
    </row>
    <row r="1904" spans="1:35" x14ac:dyDescent="0.25">
      <c r="A1904" s="6">
        <v>45003</v>
      </c>
      <c r="B1904" s="3">
        <v>54</v>
      </c>
      <c r="C1904" s="3" t="str">
        <f t="shared" si="435"/>
        <v>Senior</v>
      </c>
      <c r="E1904" s="4">
        <f t="shared" si="436"/>
        <v>27861</v>
      </c>
      <c r="G1904" s="3">
        <f t="shared" si="437"/>
        <v>566.45263157894738</v>
      </c>
      <c r="H1904" s="3" t="str">
        <f t="shared" si="438"/>
        <v>Good</v>
      </c>
      <c r="I1904" s="5" t="s">
        <v>20</v>
      </c>
      <c r="J1904" s="2" t="str">
        <f t="shared" si="439"/>
        <v>Employed</v>
      </c>
      <c r="K1904" s="2" t="str">
        <f t="shared" si="440"/>
        <v>Employed</v>
      </c>
      <c r="L1904" s="2" t="str">
        <f t="shared" si="441"/>
        <v>Employed</v>
      </c>
      <c r="M1904" s="5" t="s">
        <v>29</v>
      </c>
      <c r="N1904" s="2" t="str">
        <f t="shared" si="442"/>
        <v>Bachelor</v>
      </c>
      <c r="O1904" s="2" t="str">
        <f t="shared" si="443"/>
        <v>Bachelor</v>
      </c>
      <c r="P1904" s="4">
        <v>9795</v>
      </c>
      <c r="Q1904" s="4">
        <f t="shared" si="444"/>
        <v>9795</v>
      </c>
      <c r="R1904" s="18">
        <f t="shared" si="445"/>
        <v>0.35156670614837948</v>
      </c>
      <c r="S1904" s="18" t="str">
        <f t="shared" si="446"/>
        <v>Conservative Borrower</v>
      </c>
      <c r="U1904" s="3">
        <f t="shared" si="447"/>
        <v>54.694362017804153</v>
      </c>
      <c r="V1904" s="5" t="s">
        <v>22</v>
      </c>
      <c r="W1904" s="5" t="s">
        <v>27</v>
      </c>
      <c r="X1904" s="4">
        <v>594</v>
      </c>
      <c r="Y1904" s="18">
        <v>0.198877676</v>
      </c>
      <c r="Z1904" s="5" t="s">
        <v>38</v>
      </c>
      <c r="AA1904" s="3">
        <v>22</v>
      </c>
      <c r="AB1904" s="4">
        <v>2163</v>
      </c>
      <c r="AC1904" s="4">
        <v>2321.75</v>
      </c>
      <c r="AD1904" s="4" t="str">
        <f t="shared" si="448"/>
        <v>Low Income</v>
      </c>
      <c r="AE1904" s="4">
        <v>19643</v>
      </c>
      <c r="AF1904" s="18">
        <v>0.24766946400000001</v>
      </c>
      <c r="AG1904" s="3">
        <v>0</v>
      </c>
      <c r="AH1904" s="3">
        <v>51</v>
      </c>
      <c r="AI1904" s="2" t="str">
        <f t="shared" si="449"/>
        <v>Medium Risk</v>
      </c>
    </row>
    <row r="1905" spans="1:35" x14ac:dyDescent="0.25">
      <c r="A1905" s="6">
        <v>45004</v>
      </c>
      <c r="B1905" s="3">
        <v>44</v>
      </c>
      <c r="C1905" s="3" t="str">
        <f t="shared" si="435"/>
        <v>Senior</v>
      </c>
      <c r="D1905" s="4">
        <v>42634</v>
      </c>
      <c r="E1905" s="4">
        <f t="shared" si="436"/>
        <v>42634</v>
      </c>
      <c r="F1905" s="3">
        <v>552</v>
      </c>
      <c r="G1905" s="3">
        <f t="shared" si="437"/>
        <v>552</v>
      </c>
      <c r="H1905" s="3" t="str">
        <f t="shared" si="438"/>
        <v>Good</v>
      </c>
      <c r="I1905" s="5" t="s">
        <v>20</v>
      </c>
      <c r="J1905" s="2" t="str">
        <f t="shared" si="439"/>
        <v>Employed</v>
      </c>
      <c r="K1905" s="2" t="str">
        <f t="shared" si="440"/>
        <v>Employed</v>
      </c>
      <c r="L1905" s="2" t="str">
        <f t="shared" si="441"/>
        <v>Employed</v>
      </c>
      <c r="M1905" s="5" t="s">
        <v>29</v>
      </c>
      <c r="N1905" s="2" t="str">
        <f t="shared" si="442"/>
        <v>Bachelor</v>
      </c>
      <c r="O1905" s="2" t="str">
        <f t="shared" si="443"/>
        <v>Bachelor</v>
      </c>
      <c r="Q1905" s="4">
        <f t="shared" si="444"/>
        <v>23946.390946502059</v>
      </c>
      <c r="R1905" s="18">
        <f t="shared" si="445"/>
        <v>0.56167356913501099</v>
      </c>
      <c r="S1905" s="18" t="str">
        <f t="shared" si="446"/>
        <v>Moderate Borrower</v>
      </c>
      <c r="T1905" s="3">
        <v>36</v>
      </c>
      <c r="U1905" s="3">
        <f t="shared" si="447"/>
        <v>36</v>
      </c>
      <c r="V1905" s="5" t="s">
        <v>22</v>
      </c>
      <c r="W1905" s="5" t="s">
        <v>27</v>
      </c>
      <c r="X1905" s="4">
        <v>280</v>
      </c>
      <c r="Y1905" s="18">
        <v>0.15173581799999999</v>
      </c>
      <c r="Z1905" s="5" t="s">
        <v>31</v>
      </c>
      <c r="AA1905" s="3">
        <v>21</v>
      </c>
      <c r="AB1905" s="4">
        <v>1573</v>
      </c>
      <c r="AC1905" s="4">
        <v>3552.833333</v>
      </c>
      <c r="AD1905" s="4" t="str">
        <f t="shared" si="448"/>
        <v>Low Income</v>
      </c>
      <c r="AE1905" s="4">
        <v>39500</v>
      </c>
      <c r="AF1905" s="18">
        <v>0.28419160399999999</v>
      </c>
      <c r="AG1905" s="3">
        <v>0</v>
      </c>
      <c r="AH1905" s="3">
        <v>53</v>
      </c>
      <c r="AI1905" s="2" t="str">
        <f t="shared" si="449"/>
        <v>Medium Risk</v>
      </c>
    </row>
    <row r="1906" spans="1:35" x14ac:dyDescent="0.25">
      <c r="A1906" s="6">
        <v>45005</v>
      </c>
      <c r="B1906" s="3">
        <v>38</v>
      </c>
      <c r="C1906" s="3" t="str">
        <f t="shared" si="435"/>
        <v>Mid</v>
      </c>
      <c r="D1906" s="4">
        <v>147328</v>
      </c>
      <c r="E1906" s="4">
        <f t="shared" si="436"/>
        <v>147328</v>
      </c>
      <c r="F1906" s="3">
        <v>526</v>
      </c>
      <c r="G1906" s="3">
        <f t="shared" si="437"/>
        <v>526</v>
      </c>
      <c r="H1906" s="3" t="str">
        <f t="shared" si="438"/>
        <v>Fair</v>
      </c>
      <c r="I1906" s="5" t="s">
        <v>33</v>
      </c>
      <c r="J1906" s="2" t="str">
        <f t="shared" si="439"/>
        <v>Self-Employed</v>
      </c>
      <c r="K1906" s="2" t="str">
        <f t="shared" si="440"/>
        <v>Self-Employed</v>
      </c>
      <c r="L1906" s="2" t="str">
        <f t="shared" si="441"/>
        <v>Self-Employed</v>
      </c>
      <c r="M1906" s="5" t="s">
        <v>29</v>
      </c>
      <c r="N1906" s="2" t="str">
        <f t="shared" si="442"/>
        <v>Bachelor</v>
      </c>
      <c r="O1906" s="2" t="str">
        <f t="shared" si="443"/>
        <v>Bachelor</v>
      </c>
      <c r="P1906" s="4">
        <v>4750</v>
      </c>
      <c r="Q1906" s="4">
        <f t="shared" si="444"/>
        <v>4750</v>
      </c>
      <c r="R1906" s="18">
        <f t="shared" si="445"/>
        <v>3.2240986099044307E-2</v>
      </c>
      <c r="S1906" s="18" t="str">
        <f t="shared" si="446"/>
        <v>Conservative Borrower</v>
      </c>
      <c r="T1906" s="3">
        <v>60</v>
      </c>
      <c r="U1906" s="3">
        <f t="shared" si="447"/>
        <v>60</v>
      </c>
      <c r="V1906" s="5" t="s">
        <v>35</v>
      </c>
      <c r="W1906" s="5" t="s">
        <v>23</v>
      </c>
      <c r="X1906" s="4">
        <v>400</v>
      </c>
      <c r="Y1906" s="18">
        <v>0.171737849</v>
      </c>
      <c r="Z1906" s="5" t="s">
        <v>24</v>
      </c>
      <c r="AA1906" s="3">
        <v>19</v>
      </c>
      <c r="AB1906" s="4">
        <v>1744</v>
      </c>
      <c r="AC1906" s="4">
        <v>12277.333329999999</v>
      </c>
      <c r="AD1906" s="4" t="str">
        <f t="shared" si="448"/>
        <v>High Income</v>
      </c>
      <c r="AE1906" s="4">
        <v>19506</v>
      </c>
      <c r="AF1906" s="18">
        <v>0.226504489</v>
      </c>
      <c r="AG1906" s="3">
        <v>1</v>
      </c>
      <c r="AH1906" s="3">
        <v>40</v>
      </c>
      <c r="AI1906" s="2" t="str">
        <f t="shared" si="449"/>
        <v>Medium Risk</v>
      </c>
    </row>
    <row r="1907" spans="1:35" x14ac:dyDescent="0.25">
      <c r="A1907" s="6">
        <v>45006</v>
      </c>
      <c r="B1907" s="3">
        <v>45</v>
      </c>
      <c r="C1907" s="3" t="str">
        <f t="shared" si="435"/>
        <v>Senior</v>
      </c>
      <c r="D1907" s="4">
        <v>29595</v>
      </c>
      <c r="E1907" s="4">
        <f t="shared" si="436"/>
        <v>29595</v>
      </c>
      <c r="F1907" s="3">
        <v>609</v>
      </c>
      <c r="G1907" s="3">
        <f t="shared" si="437"/>
        <v>609</v>
      </c>
      <c r="H1907" s="3" t="str">
        <f t="shared" si="438"/>
        <v>Good</v>
      </c>
      <c r="I1907" s="5" t="s">
        <v>20</v>
      </c>
      <c r="J1907" s="2" t="str">
        <f t="shared" si="439"/>
        <v>Employed</v>
      </c>
      <c r="K1907" s="2" t="str">
        <f t="shared" si="440"/>
        <v>Employed</v>
      </c>
      <c r="L1907" s="2" t="str">
        <f t="shared" si="441"/>
        <v>Employed</v>
      </c>
      <c r="M1907" s="5" t="s">
        <v>29</v>
      </c>
      <c r="N1907" s="2" t="str">
        <f t="shared" si="442"/>
        <v>Bachelor</v>
      </c>
      <c r="O1907" s="2" t="str">
        <f t="shared" si="443"/>
        <v>Bachelor</v>
      </c>
      <c r="Q1907" s="4">
        <f t="shared" si="444"/>
        <v>24014.413793103449</v>
      </c>
      <c r="R1907" s="18">
        <f t="shared" si="445"/>
        <v>0.81143482997477445</v>
      </c>
      <c r="S1907" s="18" t="str">
        <f t="shared" si="446"/>
        <v>Moderate Borrower</v>
      </c>
      <c r="T1907" s="3">
        <v>72</v>
      </c>
      <c r="U1907" s="3">
        <f t="shared" si="447"/>
        <v>72</v>
      </c>
      <c r="V1907" s="5" t="s">
        <v>35</v>
      </c>
      <c r="W1907" s="5" t="s">
        <v>23</v>
      </c>
      <c r="X1907" s="4">
        <v>612</v>
      </c>
      <c r="Y1907" s="18">
        <v>0.14635458300000001</v>
      </c>
      <c r="Z1907" s="5" t="s">
        <v>34</v>
      </c>
      <c r="AA1907" s="3">
        <v>17</v>
      </c>
      <c r="AB1907" s="4">
        <v>4387</v>
      </c>
      <c r="AC1907" s="4">
        <v>2466.25</v>
      </c>
      <c r="AD1907" s="4" t="str">
        <f t="shared" si="448"/>
        <v>Low Income</v>
      </c>
      <c r="AE1907" s="4">
        <v>96315</v>
      </c>
      <c r="AF1907" s="18">
        <v>0.256207666</v>
      </c>
      <c r="AG1907" s="3">
        <v>0</v>
      </c>
      <c r="AH1907" s="3">
        <v>49</v>
      </c>
      <c r="AI1907" s="2" t="str">
        <f t="shared" si="449"/>
        <v>Medium Risk</v>
      </c>
    </row>
    <row r="1908" spans="1:35" x14ac:dyDescent="0.25">
      <c r="A1908" s="6">
        <v>45007</v>
      </c>
      <c r="B1908" s="3">
        <v>21</v>
      </c>
      <c r="C1908" s="3" t="str">
        <f t="shared" si="435"/>
        <v>Young</v>
      </c>
      <c r="D1908" s="4">
        <v>23483</v>
      </c>
      <c r="E1908" s="4">
        <f t="shared" si="436"/>
        <v>23483</v>
      </c>
      <c r="F1908" s="3">
        <v>537</v>
      </c>
      <c r="G1908" s="3">
        <f t="shared" si="437"/>
        <v>537</v>
      </c>
      <c r="H1908" s="3" t="str">
        <f t="shared" si="438"/>
        <v>Fair</v>
      </c>
      <c r="I1908" s="5" t="s">
        <v>20</v>
      </c>
      <c r="J1908" s="2" t="str">
        <f t="shared" si="439"/>
        <v>Employed</v>
      </c>
      <c r="K1908" s="2" t="str">
        <f t="shared" si="440"/>
        <v>Employed</v>
      </c>
      <c r="L1908" s="2" t="str">
        <f t="shared" si="441"/>
        <v>Employed</v>
      </c>
      <c r="M1908" s="5" t="s">
        <v>29</v>
      </c>
      <c r="N1908" s="2" t="str">
        <f t="shared" si="442"/>
        <v>Bachelor</v>
      </c>
      <c r="O1908" s="2" t="str">
        <f t="shared" si="443"/>
        <v>Bachelor</v>
      </c>
      <c r="P1908" s="4">
        <v>24794</v>
      </c>
      <c r="Q1908" s="4">
        <f t="shared" si="444"/>
        <v>24794</v>
      </c>
      <c r="R1908" s="18">
        <f t="shared" si="445"/>
        <v>1.0558276199804113</v>
      </c>
      <c r="S1908" s="18" t="str">
        <f t="shared" si="446"/>
        <v>Aggressive Borrower</v>
      </c>
      <c r="T1908" s="3">
        <v>108</v>
      </c>
      <c r="U1908" s="3">
        <f t="shared" si="447"/>
        <v>108</v>
      </c>
      <c r="V1908" s="5" t="s">
        <v>26</v>
      </c>
      <c r="W1908" s="5" t="s">
        <v>23</v>
      </c>
      <c r="X1908" s="4">
        <v>444</v>
      </c>
      <c r="Y1908" s="18">
        <v>0.48394609</v>
      </c>
      <c r="Z1908" s="5" t="s">
        <v>38</v>
      </c>
      <c r="AA1908" s="3">
        <v>22</v>
      </c>
      <c r="AB1908" s="4">
        <v>3299</v>
      </c>
      <c r="AC1908" s="4">
        <v>1956.916667</v>
      </c>
      <c r="AD1908" s="4" t="str">
        <f t="shared" si="448"/>
        <v>Low Income</v>
      </c>
      <c r="AE1908" s="4">
        <v>8463</v>
      </c>
      <c r="AF1908" s="18">
        <v>0.26997331499999999</v>
      </c>
      <c r="AG1908" s="3">
        <v>0</v>
      </c>
      <c r="AH1908" s="3">
        <v>57</v>
      </c>
      <c r="AI1908" s="2" t="str">
        <f t="shared" si="449"/>
        <v>High Risk</v>
      </c>
    </row>
    <row r="1909" spans="1:35" x14ac:dyDescent="0.25">
      <c r="A1909" s="6">
        <v>45008</v>
      </c>
      <c r="B1909" s="3">
        <v>26</v>
      </c>
      <c r="C1909" s="3" t="str">
        <f t="shared" si="435"/>
        <v>Mid</v>
      </c>
      <c r="D1909" s="4">
        <v>27328</v>
      </c>
      <c r="E1909" s="4">
        <f t="shared" si="436"/>
        <v>27328</v>
      </c>
      <c r="F1909" s="3">
        <v>575</v>
      </c>
      <c r="G1909" s="3">
        <f t="shared" si="437"/>
        <v>575</v>
      </c>
      <c r="H1909" s="3" t="str">
        <f t="shared" si="438"/>
        <v>Good</v>
      </c>
      <c r="I1909" s="5" t="s">
        <v>20</v>
      </c>
      <c r="J1909" s="2" t="str">
        <f t="shared" si="439"/>
        <v>Employed</v>
      </c>
      <c r="K1909" s="2" t="str">
        <f t="shared" si="440"/>
        <v>Employed</v>
      </c>
      <c r="L1909" s="2" t="str">
        <f t="shared" si="441"/>
        <v>Employed</v>
      </c>
      <c r="M1909" s="5" t="s">
        <v>29</v>
      </c>
      <c r="N1909" s="2" t="str">
        <f t="shared" si="442"/>
        <v>Bachelor</v>
      </c>
      <c r="O1909" s="2" t="str">
        <f t="shared" si="443"/>
        <v>Bachelor</v>
      </c>
      <c r="Q1909" s="4">
        <f t="shared" si="444"/>
        <v>25183.596306068601</v>
      </c>
      <c r="R1909" s="18">
        <f t="shared" si="445"/>
        <v>0.92153089527475851</v>
      </c>
      <c r="S1909" s="18" t="str">
        <f t="shared" si="446"/>
        <v>Moderate Borrower</v>
      </c>
      <c r="T1909" s="3">
        <v>48</v>
      </c>
      <c r="U1909" s="3">
        <f t="shared" si="447"/>
        <v>48</v>
      </c>
      <c r="V1909" s="5" t="s">
        <v>22</v>
      </c>
      <c r="W1909" s="5" t="s">
        <v>27</v>
      </c>
      <c r="X1909" s="4">
        <v>552</v>
      </c>
      <c r="Y1909" s="18">
        <v>0.19068729600000001</v>
      </c>
      <c r="Z1909" s="5" t="s">
        <v>28</v>
      </c>
      <c r="AA1909" s="3">
        <v>21</v>
      </c>
      <c r="AB1909" s="4">
        <v>669</v>
      </c>
      <c r="AC1909" s="4">
        <v>2277.333333</v>
      </c>
      <c r="AD1909" s="4" t="str">
        <f t="shared" si="448"/>
        <v>Low Income</v>
      </c>
      <c r="AE1909" s="4">
        <v>21733</v>
      </c>
      <c r="AF1909" s="18">
        <v>0.18916775699999999</v>
      </c>
      <c r="AG1909" s="3">
        <v>0</v>
      </c>
      <c r="AH1909" s="3">
        <v>51</v>
      </c>
      <c r="AI1909" s="2" t="str">
        <f t="shared" si="449"/>
        <v>Medium Risk</v>
      </c>
    </row>
    <row r="1910" spans="1:35" x14ac:dyDescent="0.25">
      <c r="A1910" s="6">
        <v>45009</v>
      </c>
      <c r="B1910" s="3">
        <v>25</v>
      </c>
      <c r="C1910" s="3" t="str">
        <f t="shared" si="435"/>
        <v>Mid</v>
      </c>
      <c r="D1910" s="4">
        <v>66996</v>
      </c>
      <c r="E1910" s="4">
        <f t="shared" si="436"/>
        <v>66996</v>
      </c>
      <c r="F1910" s="3">
        <v>593</v>
      </c>
      <c r="G1910" s="3">
        <f t="shared" si="437"/>
        <v>593</v>
      </c>
      <c r="H1910" s="3" t="str">
        <f t="shared" si="438"/>
        <v>Good</v>
      </c>
      <c r="I1910" s="5" t="s">
        <v>20</v>
      </c>
      <c r="J1910" s="2" t="str">
        <f t="shared" si="439"/>
        <v>Employed</v>
      </c>
      <c r="K1910" s="2" t="str">
        <f t="shared" si="440"/>
        <v>Employed</v>
      </c>
      <c r="L1910" s="2" t="str">
        <f t="shared" si="441"/>
        <v>Employed</v>
      </c>
      <c r="M1910" s="5" t="s">
        <v>29</v>
      </c>
      <c r="N1910" s="2" t="str">
        <f t="shared" si="442"/>
        <v>Bachelor</v>
      </c>
      <c r="O1910" s="2" t="str">
        <f t="shared" si="443"/>
        <v>Bachelor</v>
      </c>
      <c r="P1910" s="4">
        <v>20059</v>
      </c>
      <c r="Q1910" s="4">
        <f t="shared" si="444"/>
        <v>20059</v>
      </c>
      <c r="R1910" s="18">
        <f t="shared" si="445"/>
        <v>0.29940593468266763</v>
      </c>
      <c r="S1910" s="18" t="str">
        <f t="shared" si="446"/>
        <v>Conservative Borrower</v>
      </c>
      <c r="T1910" s="3">
        <v>60</v>
      </c>
      <c r="U1910" s="3">
        <f t="shared" si="447"/>
        <v>60</v>
      </c>
      <c r="V1910" s="5" t="s">
        <v>22</v>
      </c>
      <c r="W1910" s="5" t="s">
        <v>27</v>
      </c>
      <c r="X1910" s="4">
        <v>555</v>
      </c>
      <c r="Y1910" s="18">
        <v>0.31956575799999998</v>
      </c>
      <c r="Z1910" s="5" t="s">
        <v>31</v>
      </c>
      <c r="AA1910" s="3">
        <v>24</v>
      </c>
      <c r="AB1910" s="4">
        <v>836</v>
      </c>
      <c r="AC1910" s="4">
        <v>5583</v>
      </c>
      <c r="AD1910" s="4" t="str">
        <f t="shared" si="448"/>
        <v>Medium Income</v>
      </c>
      <c r="AE1910" s="4">
        <v>184930</v>
      </c>
      <c r="AF1910" s="18">
        <v>0.21199986300000001</v>
      </c>
      <c r="AG1910" s="3">
        <v>1</v>
      </c>
      <c r="AH1910" s="3">
        <v>39.200000000000003</v>
      </c>
      <c r="AI1910" s="2" t="str">
        <f t="shared" si="449"/>
        <v>Low Risk</v>
      </c>
    </row>
    <row r="1911" spans="1:35" x14ac:dyDescent="0.25">
      <c r="A1911" s="6">
        <v>45010</v>
      </c>
      <c r="B1911" s="3">
        <v>41</v>
      </c>
      <c r="C1911" s="3" t="str">
        <f t="shared" si="435"/>
        <v>Senior</v>
      </c>
      <c r="D1911" s="4">
        <v>53701</v>
      </c>
      <c r="E1911" s="4">
        <f t="shared" si="436"/>
        <v>53701</v>
      </c>
      <c r="F1911" s="3">
        <v>551</v>
      </c>
      <c r="G1911" s="3">
        <f t="shared" si="437"/>
        <v>551</v>
      </c>
      <c r="H1911" s="3" t="str">
        <f t="shared" si="438"/>
        <v>Good</v>
      </c>
      <c r="I1911" s="5" t="s">
        <v>52</v>
      </c>
      <c r="J1911" s="2" t="str">
        <f t="shared" si="439"/>
        <v>EMPLOYED</v>
      </c>
      <c r="K1911" s="2" t="str">
        <f t="shared" si="440"/>
        <v>Employed</v>
      </c>
      <c r="L1911" s="2" t="str">
        <f t="shared" si="441"/>
        <v>Employed</v>
      </c>
      <c r="M1911" s="5" t="s">
        <v>32</v>
      </c>
      <c r="N1911" s="2" t="str">
        <f t="shared" si="442"/>
        <v>High School</v>
      </c>
      <c r="O1911" s="2" t="str">
        <f t="shared" si="443"/>
        <v>High School</v>
      </c>
      <c r="P1911" s="4">
        <v>33758</v>
      </c>
      <c r="Q1911" s="4">
        <f t="shared" si="444"/>
        <v>33758</v>
      </c>
      <c r="R1911" s="18">
        <f t="shared" si="445"/>
        <v>0.62862888959237262</v>
      </c>
      <c r="S1911" s="18" t="str">
        <f t="shared" si="446"/>
        <v>Moderate Borrower</v>
      </c>
      <c r="T1911" s="3">
        <v>72</v>
      </c>
      <c r="U1911" s="3">
        <f t="shared" si="447"/>
        <v>72</v>
      </c>
      <c r="V1911" s="5" t="s">
        <v>26</v>
      </c>
      <c r="W1911" s="5" t="s">
        <v>27</v>
      </c>
      <c r="X1911" s="4">
        <v>706</v>
      </c>
      <c r="Y1911" s="18">
        <v>0.114908199</v>
      </c>
      <c r="Z1911" s="5" t="s">
        <v>28</v>
      </c>
      <c r="AA1911" s="3">
        <v>24</v>
      </c>
      <c r="AB1911" s="4">
        <v>1881</v>
      </c>
      <c r="AC1911" s="4">
        <v>4475.0833329999996</v>
      </c>
      <c r="AD1911" s="4" t="str">
        <f t="shared" si="448"/>
        <v>Low Income</v>
      </c>
      <c r="AE1911" s="4">
        <v>1340</v>
      </c>
      <c r="AF1911" s="18">
        <v>0.29777979300000001</v>
      </c>
      <c r="AG1911" s="3">
        <v>0</v>
      </c>
      <c r="AH1911" s="3">
        <v>52</v>
      </c>
      <c r="AI1911" s="2" t="str">
        <f t="shared" si="449"/>
        <v>Medium Risk</v>
      </c>
    </row>
    <row r="1912" spans="1:35" x14ac:dyDescent="0.25">
      <c r="A1912" s="6">
        <v>45011</v>
      </c>
      <c r="B1912" s="3">
        <v>60</v>
      </c>
      <c r="C1912" s="3" t="str">
        <f t="shared" si="435"/>
        <v>Old</v>
      </c>
      <c r="D1912" s="4">
        <v>87984</v>
      </c>
      <c r="E1912" s="4">
        <f t="shared" si="436"/>
        <v>87984</v>
      </c>
      <c r="F1912" s="3">
        <v>580</v>
      </c>
      <c r="G1912" s="3">
        <f t="shared" si="437"/>
        <v>580</v>
      </c>
      <c r="H1912" s="3" t="str">
        <f t="shared" si="438"/>
        <v>Good</v>
      </c>
      <c r="I1912" s="5" t="s">
        <v>20</v>
      </c>
      <c r="J1912" s="2" t="str">
        <f t="shared" si="439"/>
        <v>Employed</v>
      </c>
      <c r="K1912" s="2" t="str">
        <f t="shared" si="440"/>
        <v>Employed</v>
      </c>
      <c r="L1912" s="2" t="str">
        <f t="shared" si="441"/>
        <v>Employed</v>
      </c>
      <c r="M1912" s="5" t="s">
        <v>29</v>
      </c>
      <c r="N1912" s="2" t="str">
        <f t="shared" si="442"/>
        <v>Bachelor</v>
      </c>
      <c r="O1912" s="2" t="str">
        <f t="shared" si="443"/>
        <v>Bachelor</v>
      </c>
      <c r="P1912" s="4">
        <v>30955</v>
      </c>
      <c r="Q1912" s="4">
        <f t="shared" si="444"/>
        <v>30955</v>
      </c>
      <c r="R1912" s="18">
        <f t="shared" si="445"/>
        <v>0.35182533187852338</v>
      </c>
      <c r="S1912" s="18" t="str">
        <f t="shared" si="446"/>
        <v>Conservative Borrower</v>
      </c>
      <c r="T1912" s="3">
        <v>36</v>
      </c>
      <c r="U1912" s="3">
        <f t="shared" si="447"/>
        <v>36</v>
      </c>
      <c r="V1912" s="5" t="s">
        <v>22</v>
      </c>
      <c r="W1912" s="5" t="s">
        <v>23</v>
      </c>
      <c r="X1912" s="4">
        <v>809</v>
      </c>
      <c r="Y1912" s="18">
        <v>0.109483898</v>
      </c>
      <c r="Z1912" s="5" t="s">
        <v>31</v>
      </c>
      <c r="AA1912" s="3">
        <v>21</v>
      </c>
      <c r="AB1912" s="4">
        <v>2297</v>
      </c>
      <c r="AC1912" s="4">
        <v>7332</v>
      </c>
      <c r="AD1912" s="4" t="str">
        <f t="shared" si="448"/>
        <v>Medium Income</v>
      </c>
      <c r="AE1912" s="4">
        <v>7077</v>
      </c>
      <c r="AF1912" s="18">
        <v>0.199377834</v>
      </c>
      <c r="AG1912" s="3">
        <v>0</v>
      </c>
      <c r="AH1912" s="3">
        <v>49</v>
      </c>
      <c r="AI1912" s="2" t="str">
        <f t="shared" si="449"/>
        <v>Medium Risk</v>
      </c>
    </row>
    <row r="1913" spans="1:35" x14ac:dyDescent="0.25">
      <c r="A1913" s="6">
        <v>45012</v>
      </c>
      <c r="B1913" s="3">
        <v>66</v>
      </c>
      <c r="C1913" s="3" t="str">
        <f t="shared" si="435"/>
        <v>Old</v>
      </c>
      <c r="D1913" s="4">
        <v>252597</v>
      </c>
      <c r="E1913" s="4">
        <f t="shared" si="436"/>
        <v>252597</v>
      </c>
      <c r="F1913" s="3">
        <v>622</v>
      </c>
      <c r="G1913" s="3">
        <f t="shared" si="437"/>
        <v>622</v>
      </c>
      <c r="H1913" s="3" t="str">
        <f t="shared" si="438"/>
        <v>Good</v>
      </c>
      <c r="I1913" s="5" t="s">
        <v>45</v>
      </c>
      <c r="J1913" s="2" t="str">
        <f t="shared" si="439"/>
        <v>Unemployed</v>
      </c>
      <c r="K1913" s="2" t="str">
        <f t="shared" si="440"/>
        <v>Unemployed</v>
      </c>
      <c r="L1913" s="2" t="str">
        <f t="shared" si="441"/>
        <v>Unemployed</v>
      </c>
      <c r="M1913" s="5" t="s">
        <v>29</v>
      </c>
      <c r="N1913" s="2" t="str">
        <f t="shared" si="442"/>
        <v>Bachelor</v>
      </c>
      <c r="O1913" s="2" t="str">
        <f t="shared" si="443"/>
        <v>Bachelor</v>
      </c>
      <c r="Q1913" s="4">
        <f t="shared" si="444"/>
        <v>23364.275862068964</v>
      </c>
      <c r="R1913" s="18">
        <f t="shared" si="445"/>
        <v>9.2496252378567304E-2</v>
      </c>
      <c r="S1913" s="18" t="str">
        <f t="shared" si="446"/>
        <v>Conservative Borrower</v>
      </c>
      <c r="T1913" s="3">
        <v>60</v>
      </c>
      <c r="U1913" s="3">
        <f t="shared" si="447"/>
        <v>60</v>
      </c>
      <c r="V1913" s="5" t="s">
        <v>22</v>
      </c>
      <c r="W1913" s="5" t="s">
        <v>30</v>
      </c>
      <c r="X1913" s="4">
        <v>723</v>
      </c>
      <c r="Y1913" s="18">
        <v>0.16093142399999999</v>
      </c>
      <c r="Z1913" s="5" t="s">
        <v>28</v>
      </c>
      <c r="AA1913" s="3">
        <v>24</v>
      </c>
      <c r="AB1913" s="4">
        <v>13203</v>
      </c>
      <c r="AC1913" s="4">
        <v>21049.75</v>
      </c>
      <c r="AD1913" s="4" t="str">
        <f t="shared" si="448"/>
        <v>High Income</v>
      </c>
      <c r="AE1913" s="4">
        <v>79753</v>
      </c>
      <c r="AF1913" s="18">
        <v>0.20375047499999999</v>
      </c>
      <c r="AG1913" s="3">
        <v>1</v>
      </c>
      <c r="AH1913" s="3">
        <v>36</v>
      </c>
      <c r="AI1913" s="2" t="str">
        <f t="shared" si="449"/>
        <v>Low Risk</v>
      </c>
    </row>
    <row r="1914" spans="1:35" x14ac:dyDescent="0.25">
      <c r="A1914" s="6">
        <v>45013</v>
      </c>
      <c r="B1914" s="3">
        <v>47</v>
      </c>
      <c r="C1914" s="3" t="str">
        <f t="shared" si="435"/>
        <v>Senior</v>
      </c>
      <c r="D1914" s="4">
        <v>73636</v>
      </c>
      <c r="E1914" s="4">
        <f t="shared" si="436"/>
        <v>73636</v>
      </c>
      <c r="F1914" s="3">
        <v>521</v>
      </c>
      <c r="G1914" s="3">
        <f t="shared" si="437"/>
        <v>521</v>
      </c>
      <c r="H1914" s="3" t="str">
        <f t="shared" si="438"/>
        <v>Fair</v>
      </c>
      <c r="I1914" s="5" t="s">
        <v>20</v>
      </c>
      <c r="J1914" s="2" t="str">
        <f t="shared" si="439"/>
        <v>Employed</v>
      </c>
      <c r="K1914" s="2" t="str">
        <f t="shared" si="440"/>
        <v>Employed</v>
      </c>
      <c r="L1914" s="2" t="str">
        <f t="shared" si="441"/>
        <v>Employed</v>
      </c>
      <c r="M1914" s="5" t="s">
        <v>32</v>
      </c>
      <c r="N1914" s="2" t="str">
        <f t="shared" si="442"/>
        <v>High School</v>
      </c>
      <c r="O1914" s="2" t="str">
        <f t="shared" si="443"/>
        <v>High School</v>
      </c>
      <c r="P1914" s="4">
        <v>25190</v>
      </c>
      <c r="Q1914" s="4">
        <f t="shared" si="444"/>
        <v>25190</v>
      </c>
      <c r="R1914" s="18">
        <f t="shared" si="445"/>
        <v>0.34208810907708187</v>
      </c>
      <c r="S1914" s="18" t="str">
        <f t="shared" si="446"/>
        <v>Conservative Borrower</v>
      </c>
      <c r="T1914" s="3">
        <v>60</v>
      </c>
      <c r="U1914" s="3">
        <f t="shared" si="447"/>
        <v>60</v>
      </c>
      <c r="V1914" s="5" t="s">
        <v>22</v>
      </c>
      <c r="W1914" s="5" t="s">
        <v>30</v>
      </c>
      <c r="X1914" s="4">
        <v>278</v>
      </c>
      <c r="Y1914" s="18">
        <v>0.149468878</v>
      </c>
      <c r="Z1914" s="5" t="s">
        <v>28</v>
      </c>
      <c r="AA1914" s="3">
        <v>26</v>
      </c>
      <c r="AB1914" s="4">
        <v>6210</v>
      </c>
      <c r="AC1914" s="4">
        <v>6136.3333329999996</v>
      </c>
      <c r="AD1914" s="4" t="str">
        <f t="shared" si="448"/>
        <v>Medium Income</v>
      </c>
      <c r="AE1914" s="4">
        <v>19675</v>
      </c>
      <c r="AF1914" s="18">
        <v>0.23773620600000001</v>
      </c>
      <c r="AG1914" s="3">
        <v>1</v>
      </c>
      <c r="AH1914" s="3">
        <v>40.799999999999997</v>
      </c>
      <c r="AI1914" s="2" t="str">
        <f t="shared" si="449"/>
        <v>Medium Risk</v>
      </c>
    </row>
    <row r="1915" spans="1:35" x14ac:dyDescent="0.25">
      <c r="A1915" s="6">
        <v>45014</v>
      </c>
      <c r="B1915" s="3">
        <v>46</v>
      </c>
      <c r="C1915" s="3" t="str">
        <f t="shared" si="435"/>
        <v>Senior</v>
      </c>
      <c r="D1915" s="4">
        <v>95828</v>
      </c>
      <c r="E1915" s="4">
        <f t="shared" si="436"/>
        <v>95828</v>
      </c>
      <c r="F1915" s="3">
        <v>516</v>
      </c>
      <c r="G1915" s="3">
        <f t="shared" si="437"/>
        <v>516</v>
      </c>
      <c r="H1915" s="3" t="str">
        <f t="shared" si="438"/>
        <v>Fair</v>
      </c>
      <c r="I1915" s="5" t="s">
        <v>33</v>
      </c>
      <c r="J1915" s="2" t="str">
        <f t="shared" si="439"/>
        <v>Self-Employed</v>
      </c>
      <c r="K1915" s="2" t="str">
        <f t="shared" si="440"/>
        <v>Self-Employed</v>
      </c>
      <c r="L1915" s="2" t="str">
        <f t="shared" si="441"/>
        <v>Self-Employed</v>
      </c>
      <c r="M1915" s="5" t="s">
        <v>25</v>
      </c>
      <c r="N1915" s="2" t="str">
        <f t="shared" si="442"/>
        <v>Associate</v>
      </c>
      <c r="O1915" s="2" t="str">
        <f t="shared" si="443"/>
        <v>Associate</v>
      </c>
      <c r="P1915" s="4">
        <v>21089</v>
      </c>
      <c r="Q1915" s="4">
        <f t="shared" si="444"/>
        <v>21089</v>
      </c>
      <c r="R1915" s="18">
        <f t="shared" si="445"/>
        <v>0.22007137788537798</v>
      </c>
      <c r="S1915" s="18" t="str">
        <f t="shared" si="446"/>
        <v>Conservative Borrower</v>
      </c>
      <c r="T1915" s="3">
        <v>60</v>
      </c>
      <c r="U1915" s="3">
        <f t="shared" si="447"/>
        <v>60</v>
      </c>
      <c r="V1915" s="5" t="s">
        <v>35</v>
      </c>
      <c r="W1915" s="5" t="s">
        <v>30</v>
      </c>
      <c r="X1915" s="4">
        <v>1161</v>
      </c>
      <c r="Y1915" s="18">
        <v>0.14947139400000001</v>
      </c>
      <c r="Z1915" s="5" t="s">
        <v>28</v>
      </c>
      <c r="AA1915" s="3">
        <v>30</v>
      </c>
      <c r="AB1915" s="4">
        <v>1038</v>
      </c>
      <c r="AC1915" s="4">
        <v>7985.6666670000004</v>
      </c>
      <c r="AD1915" s="4" t="str">
        <f t="shared" si="448"/>
        <v>Medium Income</v>
      </c>
      <c r="AE1915" s="4">
        <v>3804</v>
      </c>
      <c r="AF1915" s="18">
        <v>0.290596674</v>
      </c>
      <c r="AG1915" s="3">
        <v>0</v>
      </c>
      <c r="AH1915" s="3">
        <v>52</v>
      </c>
      <c r="AI1915" s="2" t="str">
        <f t="shared" si="449"/>
        <v>Medium Risk</v>
      </c>
    </row>
    <row r="1916" spans="1:35" x14ac:dyDescent="0.25">
      <c r="A1916" s="6">
        <v>45015</v>
      </c>
      <c r="B1916" s="3">
        <v>18</v>
      </c>
      <c r="C1916" s="3" t="str">
        <f t="shared" si="435"/>
        <v>Young</v>
      </c>
      <c r="D1916" s="4">
        <v>296766</v>
      </c>
      <c r="E1916" s="4">
        <f t="shared" si="436"/>
        <v>296766</v>
      </c>
      <c r="F1916" s="3">
        <v>557</v>
      </c>
      <c r="G1916" s="3">
        <f t="shared" si="437"/>
        <v>557</v>
      </c>
      <c r="H1916" s="3" t="str">
        <f t="shared" si="438"/>
        <v>Good</v>
      </c>
      <c r="I1916" s="5" t="s">
        <v>20</v>
      </c>
      <c r="J1916" s="2" t="str">
        <f t="shared" si="439"/>
        <v>Employed</v>
      </c>
      <c r="K1916" s="2" t="str">
        <f t="shared" si="440"/>
        <v>Employed</v>
      </c>
      <c r="L1916" s="2" t="str">
        <f t="shared" si="441"/>
        <v>Employed</v>
      </c>
      <c r="M1916" s="5" t="s">
        <v>21</v>
      </c>
      <c r="N1916" s="2" t="str">
        <f t="shared" si="442"/>
        <v>Master</v>
      </c>
      <c r="O1916" s="2" t="str">
        <f t="shared" si="443"/>
        <v>Master</v>
      </c>
      <c r="P1916" s="4">
        <v>15798</v>
      </c>
      <c r="Q1916" s="4">
        <f t="shared" si="444"/>
        <v>15798</v>
      </c>
      <c r="R1916" s="18">
        <f t="shared" si="445"/>
        <v>5.3233861021815168E-2</v>
      </c>
      <c r="S1916" s="18" t="str">
        <f t="shared" si="446"/>
        <v>Conservative Borrower</v>
      </c>
      <c r="T1916" s="3">
        <v>84</v>
      </c>
      <c r="U1916" s="3">
        <f t="shared" si="447"/>
        <v>84</v>
      </c>
      <c r="V1916" s="5" t="s">
        <v>26</v>
      </c>
      <c r="W1916" s="5" t="s">
        <v>27</v>
      </c>
      <c r="X1916" s="4">
        <v>205</v>
      </c>
      <c r="Y1916" s="18">
        <v>8.7927009E-2</v>
      </c>
      <c r="Z1916" s="5" t="s">
        <v>34</v>
      </c>
      <c r="AA1916" s="3">
        <v>24</v>
      </c>
      <c r="AB1916" s="4">
        <v>365</v>
      </c>
      <c r="AC1916" s="4">
        <v>24730.5</v>
      </c>
      <c r="AD1916" s="4" t="str">
        <f t="shared" si="448"/>
        <v>High Income</v>
      </c>
      <c r="AE1916" s="4">
        <v>66096</v>
      </c>
      <c r="AF1916" s="18">
        <v>0.25490385300000001</v>
      </c>
      <c r="AG1916" s="3">
        <v>1</v>
      </c>
      <c r="AH1916" s="3">
        <v>48.8</v>
      </c>
      <c r="AI1916" s="2" t="str">
        <f t="shared" si="449"/>
        <v>Medium Risk</v>
      </c>
    </row>
    <row r="1917" spans="1:35" x14ac:dyDescent="0.25">
      <c r="A1917" s="6">
        <v>45016</v>
      </c>
      <c r="B1917" s="3">
        <v>33</v>
      </c>
      <c r="C1917" s="3" t="str">
        <f t="shared" si="435"/>
        <v>Mid</v>
      </c>
      <c r="D1917" s="4">
        <v>63386</v>
      </c>
      <c r="E1917" s="4">
        <f t="shared" si="436"/>
        <v>63386</v>
      </c>
      <c r="F1917" s="3">
        <v>526</v>
      </c>
      <c r="G1917" s="3">
        <f t="shared" si="437"/>
        <v>526</v>
      </c>
      <c r="H1917" s="3" t="str">
        <f t="shared" si="438"/>
        <v>Fair</v>
      </c>
      <c r="I1917" s="5" t="s">
        <v>20</v>
      </c>
      <c r="J1917" s="2" t="str">
        <f t="shared" si="439"/>
        <v>Employed</v>
      </c>
      <c r="K1917" s="2" t="str">
        <f t="shared" si="440"/>
        <v>Employed</v>
      </c>
      <c r="L1917" s="2" t="str">
        <f t="shared" si="441"/>
        <v>Employed</v>
      </c>
      <c r="M1917" s="5" t="s">
        <v>41</v>
      </c>
      <c r="N1917" s="2" t="str">
        <f t="shared" si="442"/>
        <v>Doctorate</v>
      </c>
      <c r="O1917" s="2" t="str">
        <f t="shared" si="443"/>
        <v>Doctorate</v>
      </c>
      <c r="P1917" s="4">
        <v>11544</v>
      </c>
      <c r="Q1917" s="4">
        <f t="shared" si="444"/>
        <v>11544</v>
      </c>
      <c r="R1917" s="18">
        <f t="shared" si="445"/>
        <v>0.1821222351938914</v>
      </c>
      <c r="S1917" s="18" t="str">
        <f t="shared" si="446"/>
        <v>Conservative Borrower</v>
      </c>
      <c r="T1917" s="3">
        <v>48</v>
      </c>
      <c r="U1917" s="3">
        <f t="shared" si="447"/>
        <v>48</v>
      </c>
      <c r="V1917" s="5" t="s">
        <v>26</v>
      </c>
      <c r="W1917" s="5" t="s">
        <v>27</v>
      </c>
      <c r="X1917" s="4">
        <v>281</v>
      </c>
      <c r="Y1917" s="18">
        <v>0.22529074499999999</v>
      </c>
      <c r="Z1917" s="5" t="s">
        <v>24</v>
      </c>
      <c r="AA1917" s="3">
        <v>19</v>
      </c>
      <c r="AB1917" s="4">
        <v>1687</v>
      </c>
      <c r="AC1917" s="4">
        <v>5282.1666670000004</v>
      </c>
      <c r="AD1917" s="4" t="str">
        <f t="shared" si="448"/>
        <v>Medium Income</v>
      </c>
      <c r="AE1917" s="4">
        <v>6794</v>
      </c>
      <c r="AF1917" s="18">
        <v>0.24035005000000001</v>
      </c>
      <c r="AG1917" s="3">
        <v>1</v>
      </c>
      <c r="AH1917" s="3">
        <v>40.799999999999997</v>
      </c>
      <c r="AI1917" s="2" t="str">
        <f t="shared" si="449"/>
        <v>Medium Risk</v>
      </c>
    </row>
    <row r="1918" spans="1:35" x14ac:dyDescent="0.25">
      <c r="A1918" s="6">
        <v>45017</v>
      </c>
      <c r="B1918" s="3">
        <v>30</v>
      </c>
      <c r="C1918" s="3" t="str">
        <f t="shared" si="435"/>
        <v>Mid</v>
      </c>
      <c r="D1918" s="4">
        <v>41187</v>
      </c>
      <c r="E1918" s="4">
        <f t="shared" si="436"/>
        <v>41187</v>
      </c>
      <c r="F1918" s="3">
        <v>636</v>
      </c>
      <c r="G1918" s="3">
        <f t="shared" si="437"/>
        <v>636</v>
      </c>
      <c r="H1918" s="3" t="str">
        <f t="shared" si="438"/>
        <v>Good</v>
      </c>
      <c r="I1918" s="5" t="s">
        <v>20</v>
      </c>
      <c r="J1918" s="2" t="str">
        <f t="shared" si="439"/>
        <v>Employed</v>
      </c>
      <c r="K1918" s="2" t="str">
        <f t="shared" si="440"/>
        <v>Employed</v>
      </c>
      <c r="L1918" s="2" t="str">
        <f t="shared" si="441"/>
        <v>Employed</v>
      </c>
      <c r="M1918" s="5" t="s">
        <v>29</v>
      </c>
      <c r="N1918" s="2" t="str">
        <f t="shared" si="442"/>
        <v>Bachelor</v>
      </c>
      <c r="O1918" s="2" t="str">
        <f t="shared" si="443"/>
        <v>Bachelor</v>
      </c>
      <c r="P1918" s="4">
        <v>20231</v>
      </c>
      <c r="Q1918" s="4">
        <f t="shared" si="444"/>
        <v>20231</v>
      </c>
      <c r="R1918" s="18">
        <f t="shared" si="445"/>
        <v>0.49119867919489157</v>
      </c>
      <c r="S1918" s="18" t="str">
        <f t="shared" si="446"/>
        <v>Conservative Borrower</v>
      </c>
      <c r="T1918" s="3">
        <v>60</v>
      </c>
      <c r="U1918" s="3">
        <f t="shared" si="447"/>
        <v>60</v>
      </c>
      <c r="V1918" s="5" t="s">
        <v>22</v>
      </c>
      <c r="W1918" s="5" t="s">
        <v>30</v>
      </c>
      <c r="X1918" s="4">
        <v>411</v>
      </c>
      <c r="Y1918" s="18">
        <v>0.42376303999999998</v>
      </c>
      <c r="Z1918" s="5" t="s">
        <v>28</v>
      </c>
      <c r="AA1918" s="3">
        <v>38</v>
      </c>
      <c r="AB1918" s="4">
        <v>14380</v>
      </c>
      <c r="AC1918" s="4">
        <v>3432.25</v>
      </c>
      <c r="AD1918" s="4" t="str">
        <f t="shared" si="448"/>
        <v>Low Income</v>
      </c>
      <c r="AE1918" s="4">
        <v>62306</v>
      </c>
      <c r="AF1918" s="18">
        <v>0.22634673999999999</v>
      </c>
      <c r="AG1918" s="3">
        <v>0</v>
      </c>
      <c r="AH1918" s="3">
        <v>51</v>
      </c>
      <c r="AI1918" s="2" t="str">
        <f t="shared" si="449"/>
        <v>Medium Risk</v>
      </c>
    </row>
    <row r="1919" spans="1:35" x14ac:dyDescent="0.25">
      <c r="A1919" s="6">
        <v>45018</v>
      </c>
      <c r="B1919" s="3">
        <v>32</v>
      </c>
      <c r="C1919" s="3" t="str">
        <f t="shared" si="435"/>
        <v>Mid</v>
      </c>
      <c r="D1919" s="4">
        <v>28358</v>
      </c>
      <c r="E1919" s="4">
        <f t="shared" si="436"/>
        <v>28358</v>
      </c>
      <c r="F1919" s="3">
        <v>512</v>
      </c>
      <c r="G1919" s="3">
        <f t="shared" si="437"/>
        <v>512</v>
      </c>
      <c r="H1919" s="3" t="str">
        <f t="shared" si="438"/>
        <v>Fair</v>
      </c>
      <c r="I1919" s="5" t="s">
        <v>20</v>
      </c>
      <c r="J1919" s="2" t="str">
        <f t="shared" si="439"/>
        <v>Employed</v>
      </c>
      <c r="K1919" s="2" t="str">
        <f t="shared" si="440"/>
        <v>Employed</v>
      </c>
      <c r="L1919" s="2" t="str">
        <f t="shared" si="441"/>
        <v>Employed</v>
      </c>
      <c r="M1919" s="5" t="s">
        <v>32</v>
      </c>
      <c r="N1919" s="2" t="str">
        <f t="shared" si="442"/>
        <v>High School</v>
      </c>
      <c r="O1919" s="2" t="str">
        <f t="shared" si="443"/>
        <v>High School</v>
      </c>
      <c r="P1919" s="4">
        <v>19042</v>
      </c>
      <c r="Q1919" s="4">
        <f t="shared" si="444"/>
        <v>19042</v>
      </c>
      <c r="R1919" s="18">
        <f t="shared" si="445"/>
        <v>0.67148600042316098</v>
      </c>
      <c r="S1919" s="18" t="str">
        <f t="shared" si="446"/>
        <v>Moderate Borrower</v>
      </c>
      <c r="T1919" s="3">
        <v>120</v>
      </c>
      <c r="U1919" s="3">
        <f t="shared" si="447"/>
        <v>120</v>
      </c>
      <c r="V1919" s="5" t="s">
        <v>44</v>
      </c>
      <c r="W1919" s="5" t="s">
        <v>27</v>
      </c>
      <c r="X1919" s="4">
        <v>313</v>
      </c>
      <c r="Y1919" s="18">
        <v>0.52013696200000004</v>
      </c>
      <c r="Z1919" s="5" t="s">
        <v>24</v>
      </c>
      <c r="AA1919" s="3">
        <v>25</v>
      </c>
      <c r="AB1919" s="4">
        <v>657</v>
      </c>
      <c r="AC1919" s="4">
        <v>2363.166667</v>
      </c>
      <c r="AD1919" s="4" t="str">
        <f t="shared" si="448"/>
        <v>Low Income</v>
      </c>
      <c r="AE1919" s="4">
        <v>72997</v>
      </c>
      <c r="AF1919" s="18">
        <v>0.373904766</v>
      </c>
      <c r="AG1919" s="3">
        <v>0</v>
      </c>
      <c r="AH1919" s="3">
        <v>70</v>
      </c>
      <c r="AI1919" s="2" t="str">
        <f t="shared" si="449"/>
        <v>Very High Risk</v>
      </c>
    </row>
    <row r="1920" spans="1:35" x14ac:dyDescent="0.25">
      <c r="A1920" s="6">
        <v>45019</v>
      </c>
      <c r="B1920" s="3">
        <v>37</v>
      </c>
      <c r="C1920" s="3" t="str">
        <f t="shared" si="435"/>
        <v>Mid</v>
      </c>
      <c r="D1920" s="4">
        <v>81678</v>
      </c>
      <c r="E1920" s="4">
        <f t="shared" si="436"/>
        <v>81678</v>
      </c>
      <c r="F1920" s="3">
        <v>569</v>
      </c>
      <c r="G1920" s="3">
        <f t="shared" si="437"/>
        <v>569</v>
      </c>
      <c r="H1920" s="3" t="str">
        <f t="shared" si="438"/>
        <v>Good</v>
      </c>
      <c r="I1920" s="5" t="s">
        <v>33</v>
      </c>
      <c r="J1920" s="2" t="str">
        <f t="shared" si="439"/>
        <v>Self-Employed</v>
      </c>
      <c r="K1920" s="2" t="str">
        <f t="shared" si="440"/>
        <v>Self-Employed</v>
      </c>
      <c r="L1920" s="2" t="str">
        <f t="shared" si="441"/>
        <v>Self-Employed</v>
      </c>
      <c r="M1920" s="5" t="s">
        <v>25</v>
      </c>
      <c r="N1920" s="2" t="str">
        <f t="shared" si="442"/>
        <v>Associate</v>
      </c>
      <c r="O1920" s="2" t="str">
        <f t="shared" si="443"/>
        <v>Associate</v>
      </c>
      <c r="P1920" s="4">
        <v>24342</v>
      </c>
      <c r="Q1920" s="4">
        <f t="shared" si="444"/>
        <v>24342</v>
      </c>
      <c r="R1920" s="18">
        <f t="shared" si="445"/>
        <v>0.29802394769705426</v>
      </c>
      <c r="S1920" s="18" t="str">
        <f t="shared" si="446"/>
        <v>Conservative Borrower</v>
      </c>
      <c r="T1920" s="3">
        <v>72</v>
      </c>
      <c r="U1920" s="3">
        <f t="shared" si="447"/>
        <v>72</v>
      </c>
      <c r="V1920" s="5" t="s">
        <v>35</v>
      </c>
      <c r="W1920" s="5" t="s">
        <v>30</v>
      </c>
      <c r="X1920" s="4">
        <v>536</v>
      </c>
      <c r="Y1920" s="18">
        <v>0.40116077999999999</v>
      </c>
      <c r="Z1920" s="5" t="s">
        <v>24</v>
      </c>
      <c r="AA1920" s="3">
        <v>28</v>
      </c>
      <c r="AB1920" s="4">
        <v>50760</v>
      </c>
      <c r="AC1920" s="4">
        <v>6806.5</v>
      </c>
      <c r="AD1920" s="4" t="str">
        <f t="shared" si="448"/>
        <v>Medium Income</v>
      </c>
      <c r="AE1920" s="4">
        <v>53464</v>
      </c>
      <c r="AF1920" s="18">
        <v>0.23402631600000001</v>
      </c>
      <c r="AG1920" s="3">
        <v>0</v>
      </c>
      <c r="AH1920" s="3">
        <v>56</v>
      </c>
      <c r="AI1920" s="2" t="str">
        <f t="shared" si="449"/>
        <v>High Risk</v>
      </c>
    </row>
    <row r="1921" spans="1:35" x14ac:dyDescent="0.25">
      <c r="A1921" s="6">
        <v>45020</v>
      </c>
      <c r="B1921" s="3">
        <v>34</v>
      </c>
      <c r="C1921" s="3" t="str">
        <f t="shared" si="435"/>
        <v>Mid</v>
      </c>
      <c r="D1921" s="4">
        <v>18194</v>
      </c>
      <c r="E1921" s="4">
        <f t="shared" si="436"/>
        <v>18194</v>
      </c>
      <c r="F1921" s="3">
        <v>503</v>
      </c>
      <c r="G1921" s="3">
        <f t="shared" si="437"/>
        <v>503</v>
      </c>
      <c r="H1921" s="3" t="str">
        <f t="shared" si="438"/>
        <v>Fair</v>
      </c>
      <c r="I1921" s="5" t="s">
        <v>20</v>
      </c>
      <c r="J1921" s="2" t="str">
        <f t="shared" si="439"/>
        <v>Employed</v>
      </c>
      <c r="K1921" s="2" t="str">
        <f t="shared" si="440"/>
        <v>Employed</v>
      </c>
      <c r="L1921" s="2" t="str">
        <f t="shared" si="441"/>
        <v>Employed</v>
      </c>
      <c r="M1921" s="5" t="s">
        <v>32</v>
      </c>
      <c r="N1921" s="2" t="str">
        <f t="shared" si="442"/>
        <v>High School</v>
      </c>
      <c r="O1921" s="2" t="str">
        <f t="shared" si="443"/>
        <v>High School</v>
      </c>
      <c r="P1921" s="4">
        <v>49623</v>
      </c>
      <c r="Q1921" s="4">
        <f t="shared" si="444"/>
        <v>49623</v>
      </c>
      <c r="R1921" s="18">
        <f t="shared" si="445"/>
        <v>2.7274376167967462</v>
      </c>
      <c r="S1921" s="18" t="str">
        <f t="shared" si="446"/>
        <v>Aggressive Borrower</v>
      </c>
      <c r="T1921" s="3">
        <v>36</v>
      </c>
      <c r="U1921" s="3">
        <f t="shared" si="447"/>
        <v>36</v>
      </c>
      <c r="V1921" s="5" t="s">
        <v>22</v>
      </c>
      <c r="W1921" s="5" t="s">
        <v>27</v>
      </c>
      <c r="X1921" s="4">
        <v>1067</v>
      </c>
      <c r="Y1921" s="18">
        <v>0.26429862199999998</v>
      </c>
      <c r="Z1921" s="5" t="s">
        <v>31</v>
      </c>
      <c r="AA1921" s="3">
        <v>16</v>
      </c>
      <c r="AB1921" s="4">
        <v>5974</v>
      </c>
      <c r="AC1921" s="4">
        <v>1516.166667</v>
      </c>
      <c r="AD1921" s="4" t="str">
        <f t="shared" si="448"/>
        <v>Low Income</v>
      </c>
      <c r="AE1921" s="4">
        <v>33781</v>
      </c>
      <c r="AF1921" s="18">
        <v>0.329942501</v>
      </c>
      <c r="AG1921" s="3">
        <v>0</v>
      </c>
      <c r="AH1921" s="3">
        <v>55</v>
      </c>
      <c r="AI1921" s="2" t="str">
        <f t="shared" si="449"/>
        <v>High Risk</v>
      </c>
    </row>
    <row r="1922" spans="1:35" x14ac:dyDescent="0.25">
      <c r="A1922" s="6">
        <v>45021</v>
      </c>
      <c r="B1922" s="3">
        <v>18</v>
      </c>
      <c r="C1922" s="3" t="str">
        <f t="shared" ref="C1922:C1985" si="450">IF(B1922&lt;25,"Young",IF(B1922&lt;40,"Mid",IF(B1922&lt;60,"Senior","Old")))</f>
        <v>Young</v>
      </c>
      <c r="E1922" s="4">
        <f t="shared" ref="E1922:E1985" si="451">IF(D1922="",AC1922*12,D1922)</f>
        <v>15000</v>
      </c>
      <c r="F1922" s="3">
        <v>579</v>
      </c>
      <c r="G1922" s="3">
        <f t="shared" ref="G1922:G1985" si="452">IF(F1922="",AVERAGEIF($AA$2:$AA$2648,AA1922,$F$2:$F$2648),F1922)</f>
        <v>579</v>
      </c>
      <c r="H1922" s="3" t="str">
        <f t="shared" ref="H1922:H1985" si="453">IF(G1922&lt;450,"Poor", IF(G1922&lt;550,"Fair",IF(G1922&lt;650,"Good","Excellent")))</f>
        <v>Good</v>
      </c>
      <c r="I1922" s="5" t="s">
        <v>20</v>
      </c>
      <c r="J1922" s="2" t="str">
        <f t="shared" ref="J1922:J1985" si="454">TRIM(CLEAN(I1922))</f>
        <v>Employed</v>
      </c>
      <c r="K1922" s="2" t="str">
        <f t="shared" ref="K1922:K1985" si="455">PROPER(J1922)</f>
        <v>Employed</v>
      </c>
      <c r="L1922" s="2" t="str">
        <f t="shared" ref="L1922:L1985" si="456">IF(K1922="","Employed",K1922)</f>
        <v>Employed</v>
      </c>
      <c r="M1922" s="5" t="s">
        <v>29</v>
      </c>
      <c r="N1922" s="2" t="str">
        <f t="shared" ref="N1922:N1985" si="457">TRIM(CLEAN(M1922))</f>
        <v>Bachelor</v>
      </c>
      <c r="O1922" s="2" t="str">
        <f t="shared" ref="O1922:O1985" si="458">IF(N1922="","Bachelor",N1922)</f>
        <v>Bachelor</v>
      </c>
      <c r="Q1922" s="4">
        <f t="shared" ref="Q1922:Q1985" si="459">IF(P1922="",(AVERAGEIFS($P$2:$P$2648,$Z$2:$Z$2648,Z1922,$AD$2:$AD$2648,AD1922)),P1922)</f>
        <v>25183.596306068601</v>
      </c>
      <c r="R1922" s="18">
        <f t="shared" ref="R1922:R1985" si="460">Q1922/E1922</f>
        <v>1.6789064204045734</v>
      </c>
      <c r="S1922" s="18" t="str">
        <f t="shared" ref="S1922:S1985" si="461">IF(R1922 &lt;= 0.5, "Conservative Borrower", IF(R1922 &lt;= 1, "Moderate Borrower", "Aggressive Borrower"))</f>
        <v>Aggressive Borrower</v>
      </c>
      <c r="U1922" s="3">
        <f t="shared" ref="U1922:U1985" si="462">IF(T1922="",AVERAGEIFS($T$2:$T$2648,$Z$2:$Z$2648,Z1922,$AD$2:$AD$2648,AD1922),T1922)</f>
        <v>53.018181818181816</v>
      </c>
      <c r="V1922" s="5" t="s">
        <v>22</v>
      </c>
      <c r="W1922" s="5" t="s">
        <v>23</v>
      </c>
      <c r="X1922" s="4">
        <v>1257</v>
      </c>
      <c r="Y1922" s="18">
        <v>0.476630477</v>
      </c>
      <c r="Z1922" s="5" t="s">
        <v>28</v>
      </c>
      <c r="AA1922" s="3">
        <v>27</v>
      </c>
      <c r="AB1922" s="4">
        <v>10923</v>
      </c>
      <c r="AC1922" s="4">
        <v>1250</v>
      </c>
      <c r="AD1922" s="4" t="str">
        <f t="shared" ref="AD1922:AD1985" si="463">IF(AC1922&lt;=5000,"Low Income",IF(AC1922&lt;=12000,"Medium Income","High Income"))</f>
        <v>Low Income</v>
      </c>
      <c r="AE1922" s="4">
        <v>294483</v>
      </c>
      <c r="AF1922" s="18">
        <v>0.176277821</v>
      </c>
      <c r="AG1922" s="3">
        <v>0</v>
      </c>
      <c r="AH1922" s="3">
        <v>52</v>
      </c>
      <c r="AI1922" s="2" t="str">
        <f t="shared" ref="AI1922:AI1985" si="464">IF(AH1922&lt;40,"Low Risk", IF(AH1922&lt;55,"Medium Risk", IF(AH1922&lt;70,"High Risk","Very High Risk")))</f>
        <v>Medium Risk</v>
      </c>
    </row>
    <row r="1923" spans="1:35" x14ac:dyDescent="0.25">
      <c r="A1923" s="6">
        <v>45022</v>
      </c>
      <c r="B1923" s="3">
        <v>48</v>
      </c>
      <c r="C1923" s="3" t="str">
        <f t="shared" si="450"/>
        <v>Senior</v>
      </c>
      <c r="D1923" s="4">
        <v>29707</v>
      </c>
      <c r="E1923" s="4">
        <f t="shared" si="451"/>
        <v>29707</v>
      </c>
      <c r="F1923" s="3">
        <v>604</v>
      </c>
      <c r="G1923" s="3">
        <f t="shared" si="452"/>
        <v>604</v>
      </c>
      <c r="H1923" s="3" t="str">
        <f t="shared" si="453"/>
        <v>Good</v>
      </c>
      <c r="I1923" s="5" t="s">
        <v>33</v>
      </c>
      <c r="J1923" s="2" t="str">
        <f t="shared" si="454"/>
        <v>Self-Employed</v>
      </c>
      <c r="K1923" s="2" t="str">
        <f t="shared" si="455"/>
        <v>Self-Employed</v>
      </c>
      <c r="L1923" s="2" t="str">
        <f t="shared" si="456"/>
        <v>Self-Employed</v>
      </c>
      <c r="M1923" s="5" t="s">
        <v>29</v>
      </c>
      <c r="N1923" s="2" t="str">
        <f t="shared" si="457"/>
        <v>Bachelor</v>
      </c>
      <c r="O1923" s="2" t="str">
        <f t="shared" si="458"/>
        <v>Bachelor</v>
      </c>
      <c r="P1923" s="4">
        <v>32426</v>
      </c>
      <c r="Q1923" s="4">
        <f t="shared" si="459"/>
        <v>32426</v>
      </c>
      <c r="R1923" s="18">
        <f t="shared" si="460"/>
        <v>1.0915272494698218</v>
      </c>
      <c r="S1923" s="18" t="str">
        <f t="shared" si="461"/>
        <v>Aggressive Borrower</v>
      </c>
      <c r="T1923" s="3">
        <v>48</v>
      </c>
      <c r="U1923" s="3">
        <f t="shared" si="462"/>
        <v>48</v>
      </c>
      <c r="V1923" s="5" t="s">
        <v>26</v>
      </c>
      <c r="W1923" s="5" t="s">
        <v>27</v>
      </c>
      <c r="X1923" s="4">
        <v>338</v>
      </c>
      <c r="Y1923" s="18">
        <v>0.26123212400000001</v>
      </c>
      <c r="Z1923" s="5" t="s">
        <v>34</v>
      </c>
      <c r="AA1923" s="3">
        <v>25</v>
      </c>
      <c r="AB1923" s="4">
        <v>1434</v>
      </c>
      <c r="AC1923" s="4">
        <v>2475.583333</v>
      </c>
      <c r="AD1923" s="4" t="str">
        <f t="shared" si="463"/>
        <v>Low Income</v>
      </c>
      <c r="AE1923" s="4">
        <v>36661</v>
      </c>
      <c r="AF1923" s="18">
        <v>0.1803408</v>
      </c>
      <c r="AG1923" s="3">
        <v>0</v>
      </c>
      <c r="AH1923" s="3">
        <v>55</v>
      </c>
      <c r="AI1923" s="2" t="str">
        <f t="shared" si="464"/>
        <v>High Risk</v>
      </c>
    </row>
    <row r="1924" spans="1:35" x14ac:dyDescent="0.25">
      <c r="A1924" s="6">
        <v>45023</v>
      </c>
      <c r="B1924" s="3">
        <v>27</v>
      </c>
      <c r="C1924" s="3" t="str">
        <f t="shared" si="450"/>
        <v>Mid</v>
      </c>
      <c r="D1924" s="4">
        <v>82684</v>
      </c>
      <c r="E1924" s="4">
        <f t="shared" si="451"/>
        <v>82684</v>
      </c>
      <c r="F1924" s="3">
        <v>595</v>
      </c>
      <c r="G1924" s="3">
        <f t="shared" si="452"/>
        <v>595</v>
      </c>
      <c r="H1924" s="3" t="str">
        <f t="shared" si="453"/>
        <v>Good</v>
      </c>
      <c r="I1924" s="5" t="s">
        <v>20</v>
      </c>
      <c r="J1924" s="2" t="str">
        <f t="shared" si="454"/>
        <v>Employed</v>
      </c>
      <c r="K1924" s="2" t="str">
        <f t="shared" si="455"/>
        <v>Employed</v>
      </c>
      <c r="L1924" s="2" t="str">
        <f t="shared" si="456"/>
        <v>Employed</v>
      </c>
      <c r="M1924" s="5" t="s">
        <v>21</v>
      </c>
      <c r="N1924" s="2" t="str">
        <f t="shared" si="457"/>
        <v>Master</v>
      </c>
      <c r="O1924" s="2" t="str">
        <f t="shared" si="458"/>
        <v>Master</v>
      </c>
      <c r="P1924" s="4">
        <v>17590</v>
      </c>
      <c r="Q1924" s="4">
        <f t="shared" si="459"/>
        <v>17590</v>
      </c>
      <c r="R1924" s="18">
        <f t="shared" si="460"/>
        <v>0.21273765178269072</v>
      </c>
      <c r="S1924" s="18" t="str">
        <f t="shared" si="461"/>
        <v>Conservative Borrower</v>
      </c>
      <c r="T1924" s="3">
        <v>24</v>
      </c>
      <c r="U1924" s="3">
        <f t="shared" si="462"/>
        <v>24</v>
      </c>
      <c r="V1924" s="5" t="s">
        <v>22</v>
      </c>
      <c r="W1924" s="5" t="s">
        <v>27</v>
      </c>
      <c r="X1924" s="4">
        <v>574</v>
      </c>
      <c r="Y1924" s="18">
        <v>0.43042351899999998</v>
      </c>
      <c r="Z1924" s="5" t="s">
        <v>24</v>
      </c>
      <c r="AA1924" s="3">
        <v>14</v>
      </c>
      <c r="AB1924" s="4">
        <v>8332</v>
      </c>
      <c r="AC1924" s="4">
        <v>6890.3333329999996</v>
      </c>
      <c r="AD1924" s="4" t="str">
        <f t="shared" si="463"/>
        <v>Medium Income</v>
      </c>
      <c r="AE1924" s="4">
        <v>9934</v>
      </c>
      <c r="AF1924" s="18">
        <v>0.190441837</v>
      </c>
      <c r="AG1924" s="3">
        <v>1</v>
      </c>
      <c r="AH1924" s="3">
        <v>44.8</v>
      </c>
      <c r="AI1924" s="2" t="str">
        <f t="shared" si="464"/>
        <v>Medium Risk</v>
      </c>
    </row>
    <row r="1925" spans="1:35" x14ac:dyDescent="0.25">
      <c r="A1925" s="6">
        <v>45024</v>
      </c>
      <c r="B1925" s="3">
        <v>42</v>
      </c>
      <c r="C1925" s="3" t="str">
        <f t="shared" si="450"/>
        <v>Senior</v>
      </c>
      <c r="D1925" s="4">
        <v>71507</v>
      </c>
      <c r="E1925" s="4">
        <f t="shared" si="451"/>
        <v>71507</v>
      </c>
      <c r="F1925" s="3">
        <v>625</v>
      </c>
      <c r="G1925" s="3">
        <f t="shared" si="452"/>
        <v>625</v>
      </c>
      <c r="H1925" s="3" t="str">
        <f t="shared" si="453"/>
        <v>Good</v>
      </c>
      <c r="I1925" s="5" t="s">
        <v>20</v>
      </c>
      <c r="J1925" s="2" t="str">
        <f t="shared" si="454"/>
        <v>Employed</v>
      </c>
      <c r="K1925" s="2" t="str">
        <f t="shared" si="455"/>
        <v>Employed</v>
      </c>
      <c r="L1925" s="2" t="str">
        <f t="shared" si="456"/>
        <v>Employed</v>
      </c>
      <c r="M1925" s="5" t="s">
        <v>21</v>
      </c>
      <c r="N1925" s="2" t="str">
        <f t="shared" si="457"/>
        <v>Master</v>
      </c>
      <c r="O1925" s="2" t="str">
        <f t="shared" si="458"/>
        <v>Master</v>
      </c>
      <c r="P1925" s="4">
        <v>29432</v>
      </c>
      <c r="Q1925" s="4">
        <f t="shared" si="459"/>
        <v>29432</v>
      </c>
      <c r="R1925" s="18">
        <f t="shared" si="460"/>
        <v>0.41159606751786537</v>
      </c>
      <c r="S1925" s="18" t="str">
        <f t="shared" si="461"/>
        <v>Conservative Borrower</v>
      </c>
      <c r="T1925" s="3">
        <v>36</v>
      </c>
      <c r="U1925" s="3">
        <f t="shared" si="462"/>
        <v>36</v>
      </c>
      <c r="V1925" s="5" t="s">
        <v>22</v>
      </c>
      <c r="W1925" s="5" t="s">
        <v>27</v>
      </c>
      <c r="X1925" s="4">
        <v>165</v>
      </c>
      <c r="Y1925" s="18">
        <v>0.40551630500000002</v>
      </c>
      <c r="Z1925" s="5" t="s">
        <v>31</v>
      </c>
      <c r="AA1925" s="3">
        <v>26</v>
      </c>
      <c r="AB1925" s="4">
        <v>5447</v>
      </c>
      <c r="AC1925" s="4">
        <v>5958.9166670000004</v>
      </c>
      <c r="AD1925" s="4" t="str">
        <f t="shared" si="463"/>
        <v>Medium Income</v>
      </c>
      <c r="AE1925" s="4">
        <v>10987</v>
      </c>
      <c r="AF1925" s="18">
        <v>0.17657447300000001</v>
      </c>
      <c r="AG1925" s="3">
        <v>1</v>
      </c>
      <c r="AH1925" s="3">
        <v>44</v>
      </c>
      <c r="AI1925" s="2" t="str">
        <f t="shared" si="464"/>
        <v>Medium Risk</v>
      </c>
    </row>
    <row r="1926" spans="1:35" x14ac:dyDescent="0.25">
      <c r="A1926" s="6">
        <v>45025</v>
      </c>
      <c r="B1926" s="3">
        <v>64</v>
      </c>
      <c r="C1926" s="3" t="str">
        <f t="shared" si="450"/>
        <v>Old</v>
      </c>
      <c r="D1926" s="4">
        <v>46646</v>
      </c>
      <c r="E1926" s="4">
        <f t="shared" si="451"/>
        <v>46646</v>
      </c>
      <c r="F1926" s="3">
        <v>604</v>
      </c>
      <c r="G1926" s="3">
        <f t="shared" si="452"/>
        <v>604</v>
      </c>
      <c r="H1926" s="3" t="str">
        <f t="shared" si="453"/>
        <v>Good</v>
      </c>
      <c r="I1926" s="5" t="s">
        <v>20</v>
      </c>
      <c r="J1926" s="2" t="str">
        <f t="shared" si="454"/>
        <v>Employed</v>
      </c>
      <c r="K1926" s="2" t="str">
        <f t="shared" si="455"/>
        <v>Employed</v>
      </c>
      <c r="L1926" s="2" t="str">
        <f t="shared" si="456"/>
        <v>Employed</v>
      </c>
      <c r="M1926" s="5" t="s">
        <v>32</v>
      </c>
      <c r="N1926" s="2" t="str">
        <f t="shared" si="457"/>
        <v>High School</v>
      </c>
      <c r="O1926" s="2" t="str">
        <f t="shared" si="458"/>
        <v>High School</v>
      </c>
      <c r="Q1926" s="4">
        <f t="shared" si="459"/>
        <v>25183.596306068601</v>
      </c>
      <c r="R1926" s="18">
        <f t="shared" si="460"/>
        <v>0.53988758534640913</v>
      </c>
      <c r="S1926" s="18" t="str">
        <f t="shared" si="461"/>
        <v>Moderate Borrower</v>
      </c>
      <c r="T1926" s="3">
        <v>60</v>
      </c>
      <c r="U1926" s="3">
        <f t="shared" si="462"/>
        <v>60</v>
      </c>
      <c r="V1926" s="5" t="s">
        <v>22</v>
      </c>
      <c r="W1926" s="5" t="s">
        <v>27</v>
      </c>
      <c r="X1926" s="4">
        <v>548</v>
      </c>
      <c r="Y1926" s="18">
        <v>0.43604023800000002</v>
      </c>
      <c r="Z1926" s="5" t="s">
        <v>28</v>
      </c>
      <c r="AA1926" s="3">
        <v>30</v>
      </c>
      <c r="AB1926" s="4">
        <v>3575</v>
      </c>
      <c r="AC1926" s="4">
        <v>3887.166667</v>
      </c>
      <c r="AD1926" s="4" t="str">
        <f t="shared" si="463"/>
        <v>Low Income</v>
      </c>
      <c r="AE1926" s="4">
        <v>23117</v>
      </c>
      <c r="AF1926" s="18">
        <v>0.24094299499999999</v>
      </c>
      <c r="AG1926" s="3">
        <v>0</v>
      </c>
      <c r="AH1926" s="3">
        <v>60</v>
      </c>
      <c r="AI1926" s="2" t="str">
        <f t="shared" si="464"/>
        <v>High Risk</v>
      </c>
    </row>
    <row r="1927" spans="1:35" x14ac:dyDescent="0.25">
      <c r="A1927" s="6">
        <v>45026</v>
      </c>
      <c r="B1927" s="3">
        <v>28</v>
      </c>
      <c r="C1927" s="3" t="str">
        <f t="shared" si="450"/>
        <v>Mid</v>
      </c>
      <c r="D1927" s="4">
        <v>64082</v>
      </c>
      <c r="E1927" s="4">
        <f t="shared" si="451"/>
        <v>64082</v>
      </c>
      <c r="F1927" s="3">
        <v>545</v>
      </c>
      <c r="G1927" s="3">
        <f t="shared" si="452"/>
        <v>545</v>
      </c>
      <c r="H1927" s="3" t="str">
        <f t="shared" si="453"/>
        <v>Fair</v>
      </c>
      <c r="I1927" s="5" t="s">
        <v>20</v>
      </c>
      <c r="J1927" s="2" t="str">
        <f t="shared" si="454"/>
        <v>Employed</v>
      </c>
      <c r="K1927" s="2" t="str">
        <f t="shared" si="455"/>
        <v>Employed</v>
      </c>
      <c r="L1927" s="2" t="str">
        <f t="shared" si="456"/>
        <v>Employed</v>
      </c>
      <c r="M1927" s="5" t="s">
        <v>32</v>
      </c>
      <c r="N1927" s="2" t="str">
        <f t="shared" si="457"/>
        <v>High School</v>
      </c>
      <c r="O1927" s="2" t="str">
        <f t="shared" si="458"/>
        <v>High School</v>
      </c>
      <c r="Q1927" s="4">
        <f t="shared" si="459"/>
        <v>24176.975155279502</v>
      </c>
      <c r="R1927" s="18">
        <f t="shared" si="460"/>
        <v>0.37728184443805596</v>
      </c>
      <c r="S1927" s="18" t="str">
        <f t="shared" si="461"/>
        <v>Conservative Borrower</v>
      </c>
      <c r="T1927" s="3">
        <v>36</v>
      </c>
      <c r="U1927" s="3">
        <f t="shared" si="462"/>
        <v>36</v>
      </c>
      <c r="V1927" s="5" t="s">
        <v>44</v>
      </c>
      <c r="W1927" s="5" t="s">
        <v>23</v>
      </c>
      <c r="X1927" s="4">
        <v>821</v>
      </c>
      <c r="Y1927" s="18">
        <v>5.9585012999999999E-2</v>
      </c>
      <c r="Z1927" s="5" t="s">
        <v>38</v>
      </c>
      <c r="AA1927" s="3">
        <v>21</v>
      </c>
      <c r="AB1927" s="4">
        <v>5962</v>
      </c>
      <c r="AC1927" s="4">
        <v>5340.1666670000004</v>
      </c>
      <c r="AD1927" s="4" t="str">
        <f t="shared" si="463"/>
        <v>Medium Income</v>
      </c>
      <c r="AE1927" s="4">
        <v>57086</v>
      </c>
      <c r="AF1927" s="18">
        <v>0.23392538099999999</v>
      </c>
      <c r="AG1927" s="3">
        <v>0</v>
      </c>
      <c r="AH1927" s="3">
        <v>60</v>
      </c>
      <c r="AI1927" s="2" t="str">
        <f t="shared" si="464"/>
        <v>High Risk</v>
      </c>
    </row>
    <row r="1928" spans="1:35" x14ac:dyDescent="0.25">
      <c r="A1928" s="6">
        <v>45027</v>
      </c>
      <c r="B1928" s="3">
        <v>18</v>
      </c>
      <c r="C1928" s="3" t="str">
        <f t="shared" si="450"/>
        <v>Young</v>
      </c>
      <c r="D1928" s="4">
        <v>65300</v>
      </c>
      <c r="E1928" s="4">
        <f t="shared" si="451"/>
        <v>65300</v>
      </c>
      <c r="F1928" s="3">
        <v>487</v>
      </c>
      <c r="G1928" s="3">
        <f t="shared" si="452"/>
        <v>487</v>
      </c>
      <c r="H1928" s="3" t="str">
        <f t="shared" si="453"/>
        <v>Fair</v>
      </c>
      <c r="I1928" s="5" t="s">
        <v>20</v>
      </c>
      <c r="J1928" s="2" t="str">
        <f t="shared" si="454"/>
        <v>Employed</v>
      </c>
      <c r="K1928" s="2" t="str">
        <f t="shared" si="455"/>
        <v>Employed</v>
      </c>
      <c r="L1928" s="2" t="str">
        <f t="shared" si="456"/>
        <v>Employed</v>
      </c>
      <c r="M1928" s="5" t="s">
        <v>21</v>
      </c>
      <c r="N1928" s="2" t="str">
        <f t="shared" si="457"/>
        <v>Master</v>
      </c>
      <c r="O1928" s="2" t="str">
        <f t="shared" si="458"/>
        <v>Master</v>
      </c>
      <c r="P1928" s="4">
        <v>32321</v>
      </c>
      <c r="Q1928" s="4">
        <f t="shared" si="459"/>
        <v>32321</v>
      </c>
      <c r="R1928" s="18">
        <f t="shared" si="460"/>
        <v>0.49496171516079635</v>
      </c>
      <c r="S1928" s="18" t="str">
        <f t="shared" si="461"/>
        <v>Conservative Borrower</v>
      </c>
      <c r="T1928" s="3">
        <v>24</v>
      </c>
      <c r="U1928" s="3">
        <f t="shared" si="462"/>
        <v>24</v>
      </c>
      <c r="V1928" s="5" t="s">
        <v>22</v>
      </c>
      <c r="W1928" s="5" t="s">
        <v>23</v>
      </c>
      <c r="X1928" s="4">
        <v>814</v>
      </c>
      <c r="Y1928" s="18">
        <v>0.41779000399999999</v>
      </c>
      <c r="Z1928" s="5" t="s">
        <v>38</v>
      </c>
      <c r="AA1928" s="3">
        <v>16</v>
      </c>
      <c r="AB1928" s="4">
        <v>5281</v>
      </c>
      <c r="AC1928" s="4">
        <v>5441.6666670000004</v>
      </c>
      <c r="AD1928" s="4" t="str">
        <f t="shared" si="463"/>
        <v>Medium Income</v>
      </c>
      <c r="AE1928" s="4">
        <v>59648</v>
      </c>
      <c r="AF1928" s="18">
        <v>0.29566731800000001</v>
      </c>
      <c r="AG1928" s="3">
        <v>0</v>
      </c>
      <c r="AH1928" s="3">
        <v>57</v>
      </c>
      <c r="AI1928" s="2" t="str">
        <f t="shared" si="464"/>
        <v>High Risk</v>
      </c>
    </row>
    <row r="1929" spans="1:35" x14ac:dyDescent="0.25">
      <c r="A1929" s="6">
        <v>45028</v>
      </c>
      <c r="B1929" s="3">
        <v>36</v>
      </c>
      <c r="C1929" s="3" t="str">
        <f t="shared" si="450"/>
        <v>Mid</v>
      </c>
      <c r="D1929" s="4">
        <v>66761</v>
      </c>
      <c r="E1929" s="4">
        <f t="shared" si="451"/>
        <v>66761</v>
      </c>
      <c r="F1929" s="3">
        <v>597</v>
      </c>
      <c r="G1929" s="3">
        <f t="shared" si="452"/>
        <v>597</v>
      </c>
      <c r="H1929" s="3" t="str">
        <f t="shared" si="453"/>
        <v>Good</v>
      </c>
      <c r="I1929" s="5" t="s">
        <v>20</v>
      </c>
      <c r="J1929" s="2" t="str">
        <f t="shared" si="454"/>
        <v>Employed</v>
      </c>
      <c r="K1929" s="2" t="str">
        <f t="shared" si="455"/>
        <v>Employed</v>
      </c>
      <c r="L1929" s="2" t="str">
        <f t="shared" si="456"/>
        <v>Employed</v>
      </c>
      <c r="M1929" s="5" t="s">
        <v>21</v>
      </c>
      <c r="N1929" s="2" t="str">
        <f t="shared" si="457"/>
        <v>Master</v>
      </c>
      <c r="O1929" s="2" t="str">
        <f t="shared" si="458"/>
        <v>Master</v>
      </c>
      <c r="P1929" s="4">
        <v>36768</v>
      </c>
      <c r="Q1929" s="4">
        <f t="shared" si="459"/>
        <v>36768</v>
      </c>
      <c r="R1929" s="18">
        <f t="shared" si="460"/>
        <v>0.55074070190680191</v>
      </c>
      <c r="S1929" s="18" t="str">
        <f t="shared" si="461"/>
        <v>Moderate Borrower</v>
      </c>
      <c r="T1929" s="3">
        <v>48</v>
      </c>
      <c r="U1929" s="3">
        <f t="shared" si="462"/>
        <v>48</v>
      </c>
      <c r="V1929" s="5" t="s">
        <v>26</v>
      </c>
      <c r="W1929" s="5" t="s">
        <v>30</v>
      </c>
      <c r="X1929" s="4">
        <v>428</v>
      </c>
      <c r="Y1929" s="18">
        <v>8.4300955999999996E-2</v>
      </c>
      <c r="Z1929" s="5" t="s">
        <v>28</v>
      </c>
      <c r="AA1929" s="3">
        <v>22</v>
      </c>
      <c r="AB1929" s="4">
        <v>798</v>
      </c>
      <c r="AC1929" s="4">
        <v>5563.4166670000004</v>
      </c>
      <c r="AD1929" s="4" t="str">
        <f t="shared" si="463"/>
        <v>Medium Income</v>
      </c>
      <c r="AE1929" s="4">
        <v>1035150</v>
      </c>
      <c r="AF1929" s="18">
        <v>0.26791267899999999</v>
      </c>
      <c r="AG1929" s="3">
        <v>1</v>
      </c>
      <c r="AH1929" s="3">
        <v>35.200000000000003</v>
      </c>
      <c r="AI1929" s="2" t="str">
        <f t="shared" si="464"/>
        <v>Low Risk</v>
      </c>
    </row>
    <row r="1930" spans="1:35" x14ac:dyDescent="0.25">
      <c r="A1930" s="6">
        <v>45029</v>
      </c>
      <c r="B1930" s="3">
        <v>53</v>
      </c>
      <c r="C1930" s="3" t="str">
        <f t="shared" si="450"/>
        <v>Senior</v>
      </c>
      <c r="E1930" s="4">
        <f t="shared" si="451"/>
        <v>49338.999995999999</v>
      </c>
      <c r="F1930" s="3">
        <v>534</v>
      </c>
      <c r="G1930" s="3">
        <f t="shared" si="452"/>
        <v>534</v>
      </c>
      <c r="H1930" s="3" t="str">
        <f t="shared" si="453"/>
        <v>Fair</v>
      </c>
      <c r="I1930" s="5" t="s">
        <v>20</v>
      </c>
      <c r="J1930" s="2" t="str">
        <f t="shared" si="454"/>
        <v>Employed</v>
      </c>
      <c r="K1930" s="2" t="str">
        <f t="shared" si="455"/>
        <v>Employed</v>
      </c>
      <c r="L1930" s="2" t="str">
        <f t="shared" si="456"/>
        <v>Employed</v>
      </c>
      <c r="M1930" s="5" t="s">
        <v>25</v>
      </c>
      <c r="N1930" s="2" t="str">
        <f t="shared" si="457"/>
        <v>Associate</v>
      </c>
      <c r="O1930" s="2" t="str">
        <f t="shared" si="458"/>
        <v>Associate</v>
      </c>
      <c r="P1930" s="4">
        <v>23336</v>
      </c>
      <c r="Q1930" s="4">
        <f t="shared" si="459"/>
        <v>23336</v>
      </c>
      <c r="R1930" s="18">
        <f t="shared" si="460"/>
        <v>0.47297269912020695</v>
      </c>
      <c r="S1930" s="18" t="str">
        <f t="shared" si="461"/>
        <v>Conservative Borrower</v>
      </c>
      <c r="U1930" s="3">
        <f t="shared" si="462"/>
        <v>52.912751677852349</v>
      </c>
      <c r="V1930" s="5" t="s">
        <v>26</v>
      </c>
      <c r="W1930" s="5" t="s">
        <v>27</v>
      </c>
      <c r="X1930" s="4">
        <v>272</v>
      </c>
      <c r="Y1930" s="18">
        <v>0.28018410700000002</v>
      </c>
      <c r="Z1930" s="5" t="s">
        <v>34</v>
      </c>
      <c r="AA1930" s="3">
        <v>23</v>
      </c>
      <c r="AB1930" s="4">
        <v>2962</v>
      </c>
      <c r="AC1930" s="4">
        <v>4111.5833329999996</v>
      </c>
      <c r="AD1930" s="4" t="str">
        <f t="shared" si="463"/>
        <v>Low Income</v>
      </c>
      <c r="AE1930" s="4">
        <v>49537</v>
      </c>
      <c r="AF1930" s="18">
        <v>0.23689058199999999</v>
      </c>
      <c r="AG1930" s="3">
        <v>0</v>
      </c>
      <c r="AH1930" s="3">
        <v>54</v>
      </c>
      <c r="AI1930" s="2" t="str">
        <f t="shared" si="464"/>
        <v>Medium Risk</v>
      </c>
    </row>
    <row r="1931" spans="1:35" x14ac:dyDescent="0.25">
      <c r="A1931" s="6">
        <v>45030</v>
      </c>
      <c r="B1931" s="3">
        <v>63</v>
      </c>
      <c r="C1931" s="3" t="str">
        <f t="shared" si="450"/>
        <v>Old</v>
      </c>
      <c r="D1931" s="4">
        <v>102366</v>
      </c>
      <c r="E1931" s="4">
        <f t="shared" si="451"/>
        <v>102366</v>
      </c>
      <c r="F1931" s="3">
        <v>603</v>
      </c>
      <c r="G1931" s="3">
        <f t="shared" si="452"/>
        <v>603</v>
      </c>
      <c r="H1931" s="3" t="str">
        <f t="shared" si="453"/>
        <v>Good</v>
      </c>
      <c r="I1931" s="5" t="s">
        <v>52</v>
      </c>
      <c r="J1931" s="2" t="str">
        <f t="shared" si="454"/>
        <v>EMPLOYED</v>
      </c>
      <c r="K1931" s="2" t="str">
        <f t="shared" si="455"/>
        <v>Employed</v>
      </c>
      <c r="L1931" s="2" t="str">
        <f t="shared" si="456"/>
        <v>Employed</v>
      </c>
      <c r="M1931" s="5" t="s">
        <v>25</v>
      </c>
      <c r="N1931" s="2" t="str">
        <f t="shared" si="457"/>
        <v>Associate</v>
      </c>
      <c r="O1931" s="2" t="str">
        <f t="shared" si="458"/>
        <v>Associate</v>
      </c>
      <c r="P1931" s="4">
        <v>15448</v>
      </c>
      <c r="Q1931" s="4">
        <f t="shared" si="459"/>
        <v>15448</v>
      </c>
      <c r="R1931" s="18">
        <f t="shared" si="460"/>
        <v>0.15090948166383369</v>
      </c>
      <c r="S1931" s="18" t="str">
        <f t="shared" si="461"/>
        <v>Conservative Borrower</v>
      </c>
      <c r="T1931" s="3">
        <v>36</v>
      </c>
      <c r="U1931" s="3">
        <f t="shared" si="462"/>
        <v>36</v>
      </c>
      <c r="V1931" s="5" t="s">
        <v>26</v>
      </c>
      <c r="W1931" s="5" t="s">
        <v>27</v>
      </c>
      <c r="X1931" s="4">
        <v>664</v>
      </c>
      <c r="Y1931" s="18">
        <v>0.37156009899999998</v>
      </c>
      <c r="Z1931" s="5" t="s">
        <v>24</v>
      </c>
      <c r="AA1931" s="3">
        <v>20</v>
      </c>
      <c r="AB1931" s="4">
        <v>20805</v>
      </c>
      <c r="AC1931" s="4">
        <v>8530.5</v>
      </c>
      <c r="AD1931" s="4" t="str">
        <f t="shared" si="463"/>
        <v>Medium Income</v>
      </c>
      <c r="AE1931" s="4">
        <v>72838</v>
      </c>
      <c r="AF1931" s="18">
        <v>0.20854494700000001</v>
      </c>
      <c r="AG1931" s="3">
        <v>1</v>
      </c>
      <c r="AH1931" s="3">
        <v>38.4</v>
      </c>
      <c r="AI1931" s="2" t="str">
        <f t="shared" si="464"/>
        <v>Low Risk</v>
      </c>
    </row>
    <row r="1932" spans="1:35" x14ac:dyDescent="0.25">
      <c r="A1932" s="6">
        <v>45031</v>
      </c>
      <c r="B1932" s="3">
        <v>25</v>
      </c>
      <c r="C1932" s="3" t="str">
        <f t="shared" si="450"/>
        <v>Mid</v>
      </c>
      <c r="D1932" s="4">
        <v>54667</v>
      </c>
      <c r="E1932" s="4">
        <f t="shared" si="451"/>
        <v>54667</v>
      </c>
      <c r="G1932" s="3">
        <f t="shared" si="452"/>
        <v>572.77391304347827</v>
      </c>
      <c r="H1932" s="3" t="str">
        <f t="shared" si="453"/>
        <v>Good</v>
      </c>
      <c r="I1932" s="5" t="s">
        <v>20</v>
      </c>
      <c r="J1932" s="2" t="str">
        <f t="shared" si="454"/>
        <v>Employed</v>
      </c>
      <c r="K1932" s="2" t="str">
        <f t="shared" si="455"/>
        <v>Employed</v>
      </c>
      <c r="L1932" s="2" t="str">
        <f t="shared" si="456"/>
        <v>Employed</v>
      </c>
      <c r="M1932" s="5" t="s">
        <v>29</v>
      </c>
      <c r="N1932" s="2" t="str">
        <f t="shared" si="457"/>
        <v>Bachelor</v>
      </c>
      <c r="O1932" s="2" t="str">
        <f t="shared" si="458"/>
        <v>Bachelor</v>
      </c>
      <c r="P1932" s="4">
        <v>15410</v>
      </c>
      <c r="Q1932" s="4">
        <f t="shared" si="459"/>
        <v>15410</v>
      </c>
      <c r="R1932" s="18">
        <f t="shared" si="460"/>
        <v>0.28188852506996909</v>
      </c>
      <c r="S1932" s="18" t="str">
        <f t="shared" si="461"/>
        <v>Conservative Borrower</v>
      </c>
      <c r="T1932" s="3">
        <v>84</v>
      </c>
      <c r="U1932" s="3">
        <f t="shared" si="462"/>
        <v>84</v>
      </c>
      <c r="V1932" s="5" t="s">
        <v>22</v>
      </c>
      <c r="W1932" s="5" t="s">
        <v>27</v>
      </c>
      <c r="X1932" s="4">
        <v>186</v>
      </c>
      <c r="Y1932" s="18">
        <v>9.1396530000000004E-2</v>
      </c>
      <c r="Z1932" s="5" t="s">
        <v>24</v>
      </c>
      <c r="AA1932" s="3">
        <v>18</v>
      </c>
      <c r="AB1932" s="4">
        <v>2355</v>
      </c>
      <c r="AC1932" s="4">
        <v>4555.5833329999996</v>
      </c>
      <c r="AD1932" s="4" t="str">
        <f t="shared" si="463"/>
        <v>Low Income</v>
      </c>
      <c r="AE1932" s="4">
        <v>1550</v>
      </c>
      <c r="AF1932" s="18">
        <v>0.25023960499999998</v>
      </c>
      <c r="AG1932" s="3">
        <v>0</v>
      </c>
      <c r="AH1932" s="3">
        <v>49</v>
      </c>
      <c r="AI1932" s="2" t="str">
        <f t="shared" si="464"/>
        <v>Medium Risk</v>
      </c>
    </row>
    <row r="1933" spans="1:35" x14ac:dyDescent="0.25">
      <c r="A1933" s="6">
        <v>45032</v>
      </c>
      <c r="B1933" s="3">
        <v>45</v>
      </c>
      <c r="C1933" s="3" t="str">
        <f t="shared" si="450"/>
        <v>Senior</v>
      </c>
      <c r="D1933" s="4">
        <v>44414</v>
      </c>
      <c r="E1933" s="4">
        <f t="shared" si="451"/>
        <v>44414</v>
      </c>
      <c r="F1933" s="3">
        <v>563</v>
      </c>
      <c r="G1933" s="3">
        <f t="shared" si="452"/>
        <v>563</v>
      </c>
      <c r="H1933" s="3" t="str">
        <f t="shared" si="453"/>
        <v>Good</v>
      </c>
      <c r="I1933" s="5" t="s">
        <v>33</v>
      </c>
      <c r="J1933" s="2" t="str">
        <f t="shared" si="454"/>
        <v>Self-Employed</v>
      </c>
      <c r="K1933" s="2" t="str">
        <f t="shared" si="455"/>
        <v>Self-Employed</v>
      </c>
      <c r="L1933" s="2" t="str">
        <f t="shared" si="456"/>
        <v>Self-Employed</v>
      </c>
      <c r="M1933" s="5" t="s">
        <v>29</v>
      </c>
      <c r="N1933" s="2" t="str">
        <f t="shared" si="457"/>
        <v>Bachelor</v>
      </c>
      <c r="O1933" s="2" t="str">
        <f t="shared" si="458"/>
        <v>Bachelor</v>
      </c>
      <c r="P1933" s="4">
        <v>67590</v>
      </c>
      <c r="Q1933" s="4">
        <f t="shared" si="459"/>
        <v>67590</v>
      </c>
      <c r="R1933" s="18">
        <f t="shared" si="460"/>
        <v>1.5218174449497905</v>
      </c>
      <c r="S1933" s="18" t="str">
        <f t="shared" si="461"/>
        <v>Aggressive Borrower</v>
      </c>
      <c r="T1933" s="3">
        <v>24</v>
      </c>
      <c r="U1933" s="3">
        <f t="shared" si="462"/>
        <v>24</v>
      </c>
      <c r="V1933" s="5" t="s">
        <v>26</v>
      </c>
      <c r="W1933" s="5" t="s">
        <v>27</v>
      </c>
      <c r="X1933" s="4">
        <v>163</v>
      </c>
      <c r="Y1933" s="18">
        <v>0.62911701200000003</v>
      </c>
      <c r="Z1933" s="5" t="s">
        <v>24</v>
      </c>
      <c r="AA1933" s="3">
        <v>20</v>
      </c>
      <c r="AB1933" s="4">
        <v>9629</v>
      </c>
      <c r="AC1933" s="4">
        <v>3701.166667</v>
      </c>
      <c r="AD1933" s="4" t="str">
        <f t="shared" si="463"/>
        <v>Low Income</v>
      </c>
      <c r="AE1933" s="4">
        <v>220956</v>
      </c>
      <c r="AF1933" s="18">
        <v>0.23070922399999999</v>
      </c>
      <c r="AG1933" s="3">
        <v>0</v>
      </c>
      <c r="AH1933" s="3">
        <v>69</v>
      </c>
      <c r="AI1933" s="2" t="str">
        <f t="shared" si="464"/>
        <v>High Risk</v>
      </c>
    </row>
    <row r="1934" spans="1:35" x14ac:dyDescent="0.25">
      <c r="A1934" s="6">
        <v>45033</v>
      </c>
      <c r="B1934" s="3">
        <v>34</v>
      </c>
      <c r="C1934" s="3" t="str">
        <f t="shared" si="450"/>
        <v>Mid</v>
      </c>
      <c r="D1934" s="4">
        <v>59133</v>
      </c>
      <c r="E1934" s="4">
        <f t="shared" si="451"/>
        <v>59133</v>
      </c>
      <c r="F1934" s="3">
        <v>589</v>
      </c>
      <c r="G1934" s="3">
        <f t="shared" si="452"/>
        <v>589</v>
      </c>
      <c r="H1934" s="3" t="str">
        <f t="shared" si="453"/>
        <v>Good</v>
      </c>
      <c r="I1934" s="5" t="s">
        <v>20</v>
      </c>
      <c r="J1934" s="2" t="str">
        <f t="shared" si="454"/>
        <v>Employed</v>
      </c>
      <c r="K1934" s="2" t="str">
        <f t="shared" si="455"/>
        <v>Employed</v>
      </c>
      <c r="L1934" s="2" t="str">
        <f t="shared" si="456"/>
        <v>Employed</v>
      </c>
      <c r="M1934" s="5" t="s">
        <v>32</v>
      </c>
      <c r="N1934" s="2" t="str">
        <f t="shared" si="457"/>
        <v>High School</v>
      </c>
      <c r="O1934" s="2" t="str">
        <f t="shared" si="458"/>
        <v>High School</v>
      </c>
      <c r="P1934" s="4">
        <v>24044</v>
      </c>
      <c r="Q1934" s="4">
        <f t="shared" si="459"/>
        <v>24044</v>
      </c>
      <c r="R1934" s="18">
        <f t="shared" si="460"/>
        <v>0.40660883094042244</v>
      </c>
      <c r="S1934" s="18" t="str">
        <f t="shared" si="461"/>
        <v>Conservative Borrower</v>
      </c>
      <c r="T1934" s="3">
        <v>36</v>
      </c>
      <c r="U1934" s="3">
        <f t="shared" si="462"/>
        <v>36</v>
      </c>
      <c r="V1934" s="5" t="s">
        <v>35</v>
      </c>
      <c r="W1934" s="5" t="s">
        <v>34</v>
      </c>
      <c r="X1934" s="4">
        <v>120</v>
      </c>
      <c r="Y1934" s="18">
        <v>0.50184594100000002</v>
      </c>
      <c r="Z1934" s="5" t="s">
        <v>28</v>
      </c>
      <c r="AA1934" s="3">
        <v>30</v>
      </c>
      <c r="AB1934" s="4">
        <v>18735</v>
      </c>
      <c r="AC1934" s="4">
        <v>4927.75</v>
      </c>
      <c r="AD1934" s="4" t="str">
        <f t="shared" si="463"/>
        <v>Low Income</v>
      </c>
      <c r="AE1934" s="4">
        <v>8632</v>
      </c>
      <c r="AF1934" s="18">
        <v>0.22508022999999999</v>
      </c>
      <c r="AG1934" s="3">
        <v>0</v>
      </c>
      <c r="AH1934" s="3">
        <v>58</v>
      </c>
      <c r="AI1934" s="2" t="str">
        <f t="shared" si="464"/>
        <v>High Risk</v>
      </c>
    </row>
    <row r="1935" spans="1:35" x14ac:dyDescent="0.25">
      <c r="A1935" s="6">
        <v>45034</v>
      </c>
      <c r="B1935" s="3">
        <v>38</v>
      </c>
      <c r="C1935" s="3" t="str">
        <f t="shared" si="450"/>
        <v>Mid</v>
      </c>
      <c r="D1935" s="4">
        <v>32582</v>
      </c>
      <c r="E1935" s="4">
        <f t="shared" si="451"/>
        <v>32582</v>
      </c>
      <c r="F1935" s="3">
        <v>602</v>
      </c>
      <c r="G1935" s="3">
        <f t="shared" si="452"/>
        <v>602</v>
      </c>
      <c r="H1935" s="3" t="str">
        <f t="shared" si="453"/>
        <v>Good</v>
      </c>
      <c r="I1935" s="5" t="s">
        <v>20</v>
      </c>
      <c r="J1935" s="2" t="str">
        <f t="shared" si="454"/>
        <v>Employed</v>
      </c>
      <c r="K1935" s="2" t="str">
        <f t="shared" si="455"/>
        <v>Employed</v>
      </c>
      <c r="L1935" s="2" t="str">
        <f t="shared" si="456"/>
        <v>Employed</v>
      </c>
      <c r="M1935" s="5" t="s">
        <v>25</v>
      </c>
      <c r="N1935" s="2" t="str">
        <f t="shared" si="457"/>
        <v>Associate</v>
      </c>
      <c r="O1935" s="2" t="str">
        <f t="shared" si="458"/>
        <v>Associate</v>
      </c>
      <c r="P1935" s="4">
        <v>54632</v>
      </c>
      <c r="Q1935" s="4">
        <f t="shared" si="459"/>
        <v>54632</v>
      </c>
      <c r="R1935" s="18">
        <f t="shared" si="460"/>
        <v>1.6767540359707813</v>
      </c>
      <c r="S1935" s="18" t="str">
        <f t="shared" si="461"/>
        <v>Aggressive Borrower</v>
      </c>
      <c r="T1935" s="3">
        <v>36</v>
      </c>
      <c r="U1935" s="3">
        <f t="shared" si="462"/>
        <v>36</v>
      </c>
      <c r="V1935" s="5" t="s">
        <v>22</v>
      </c>
      <c r="W1935" s="5" t="s">
        <v>34</v>
      </c>
      <c r="X1935" s="4">
        <v>512</v>
      </c>
      <c r="Y1935" s="18">
        <v>0.213158456</v>
      </c>
      <c r="Z1935" s="5" t="s">
        <v>34</v>
      </c>
      <c r="AA1935" s="3">
        <v>22</v>
      </c>
      <c r="AB1935" s="4">
        <v>7353</v>
      </c>
      <c r="AC1935" s="4">
        <v>2715.166667</v>
      </c>
      <c r="AD1935" s="4" t="str">
        <f t="shared" si="463"/>
        <v>Low Income</v>
      </c>
      <c r="AE1935" s="4">
        <v>1876</v>
      </c>
      <c r="AF1935" s="18">
        <v>0.211874807</v>
      </c>
      <c r="AG1935" s="3">
        <v>0</v>
      </c>
      <c r="AH1935" s="3">
        <v>51</v>
      </c>
      <c r="AI1935" s="2" t="str">
        <f t="shared" si="464"/>
        <v>Medium Risk</v>
      </c>
    </row>
    <row r="1936" spans="1:35" x14ac:dyDescent="0.25">
      <c r="A1936" s="6">
        <v>45035</v>
      </c>
      <c r="B1936" s="3">
        <v>71</v>
      </c>
      <c r="C1936" s="3" t="str">
        <f t="shared" si="450"/>
        <v>Old</v>
      </c>
      <c r="D1936" s="4">
        <v>73981</v>
      </c>
      <c r="E1936" s="4">
        <f t="shared" si="451"/>
        <v>73981</v>
      </c>
      <c r="F1936" s="3">
        <v>583</v>
      </c>
      <c r="G1936" s="3">
        <f t="shared" si="452"/>
        <v>583</v>
      </c>
      <c r="H1936" s="3" t="str">
        <f t="shared" si="453"/>
        <v>Good</v>
      </c>
      <c r="I1936" s="5" t="s">
        <v>20</v>
      </c>
      <c r="J1936" s="2" t="str">
        <f t="shared" si="454"/>
        <v>Employed</v>
      </c>
      <c r="K1936" s="2" t="str">
        <f t="shared" si="455"/>
        <v>Employed</v>
      </c>
      <c r="L1936" s="2" t="str">
        <f t="shared" si="456"/>
        <v>Employed</v>
      </c>
      <c r="M1936" s="5" t="s">
        <v>29</v>
      </c>
      <c r="N1936" s="2" t="str">
        <f t="shared" si="457"/>
        <v>Bachelor</v>
      </c>
      <c r="O1936" s="2" t="str">
        <f t="shared" si="458"/>
        <v>Bachelor</v>
      </c>
      <c r="P1936" s="4">
        <v>19697</v>
      </c>
      <c r="Q1936" s="4">
        <f t="shared" si="459"/>
        <v>19697</v>
      </c>
      <c r="R1936" s="18">
        <f t="shared" si="460"/>
        <v>0.26624403563077004</v>
      </c>
      <c r="S1936" s="18" t="str">
        <f t="shared" si="461"/>
        <v>Conservative Borrower</v>
      </c>
      <c r="T1936" s="3">
        <v>24</v>
      </c>
      <c r="U1936" s="3">
        <f t="shared" si="462"/>
        <v>24</v>
      </c>
      <c r="V1936" s="5" t="s">
        <v>26</v>
      </c>
      <c r="W1936" s="5" t="s">
        <v>23</v>
      </c>
      <c r="X1936" s="4">
        <v>940</v>
      </c>
      <c r="Y1936" s="18">
        <v>0.45905110999999998</v>
      </c>
      <c r="Z1936" s="5" t="s">
        <v>24</v>
      </c>
      <c r="AA1936" s="3">
        <v>20</v>
      </c>
      <c r="AB1936" s="4">
        <v>2684</v>
      </c>
      <c r="AC1936" s="4">
        <v>6165.0833329999996</v>
      </c>
      <c r="AD1936" s="4" t="str">
        <f t="shared" si="463"/>
        <v>Medium Income</v>
      </c>
      <c r="AE1936" s="4">
        <v>1280</v>
      </c>
      <c r="AF1936" s="18">
        <v>0.186817338</v>
      </c>
      <c r="AG1936" s="3">
        <v>1</v>
      </c>
      <c r="AH1936" s="3">
        <v>45.6</v>
      </c>
      <c r="AI1936" s="2" t="str">
        <f t="shared" si="464"/>
        <v>Medium Risk</v>
      </c>
    </row>
    <row r="1937" spans="1:35" x14ac:dyDescent="0.25">
      <c r="A1937" s="6">
        <v>45036</v>
      </c>
      <c r="B1937" s="3">
        <v>21</v>
      </c>
      <c r="C1937" s="3" t="str">
        <f t="shared" si="450"/>
        <v>Young</v>
      </c>
      <c r="D1937" s="4">
        <v>51200</v>
      </c>
      <c r="E1937" s="4">
        <f t="shared" si="451"/>
        <v>51200</v>
      </c>
      <c r="F1937" s="3">
        <v>554</v>
      </c>
      <c r="G1937" s="3">
        <f t="shared" si="452"/>
        <v>554</v>
      </c>
      <c r="H1937" s="3" t="str">
        <f t="shared" si="453"/>
        <v>Good</v>
      </c>
      <c r="I1937" s="5" t="s">
        <v>20</v>
      </c>
      <c r="J1937" s="2" t="str">
        <f t="shared" si="454"/>
        <v>Employed</v>
      </c>
      <c r="K1937" s="2" t="str">
        <f t="shared" si="455"/>
        <v>Employed</v>
      </c>
      <c r="L1937" s="2" t="str">
        <f t="shared" si="456"/>
        <v>Employed</v>
      </c>
      <c r="M1937" s="5" t="s">
        <v>32</v>
      </c>
      <c r="N1937" s="2" t="str">
        <f t="shared" si="457"/>
        <v>High School</v>
      </c>
      <c r="O1937" s="2" t="str">
        <f t="shared" si="458"/>
        <v>High School</v>
      </c>
      <c r="P1937" s="4">
        <v>24308</v>
      </c>
      <c r="Q1937" s="4">
        <f t="shared" si="459"/>
        <v>24308</v>
      </c>
      <c r="R1937" s="18">
        <f t="shared" si="460"/>
        <v>0.47476562500000002</v>
      </c>
      <c r="S1937" s="18" t="str">
        <f t="shared" si="461"/>
        <v>Conservative Borrower</v>
      </c>
      <c r="T1937" s="3">
        <v>24</v>
      </c>
      <c r="U1937" s="3">
        <f t="shared" si="462"/>
        <v>24</v>
      </c>
      <c r="V1937" s="5" t="s">
        <v>22</v>
      </c>
      <c r="W1937" s="5" t="s">
        <v>23</v>
      </c>
      <c r="X1937" s="4">
        <v>253</v>
      </c>
      <c r="Y1937" s="18">
        <v>0.67928395399999997</v>
      </c>
      <c r="Z1937" s="5" t="s">
        <v>38</v>
      </c>
      <c r="AA1937" s="3">
        <v>25</v>
      </c>
      <c r="AB1937" s="4">
        <v>5065</v>
      </c>
      <c r="AC1937" s="4">
        <v>4266.6666670000004</v>
      </c>
      <c r="AD1937" s="4" t="str">
        <f t="shared" si="463"/>
        <v>Low Income</v>
      </c>
      <c r="AE1937" s="4">
        <v>71331</v>
      </c>
      <c r="AF1937" s="18">
        <v>0.235679202</v>
      </c>
      <c r="AG1937" s="3">
        <v>0</v>
      </c>
      <c r="AH1937" s="3">
        <v>59</v>
      </c>
      <c r="AI1937" s="2" t="str">
        <f t="shared" si="464"/>
        <v>High Risk</v>
      </c>
    </row>
    <row r="1938" spans="1:35" x14ac:dyDescent="0.25">
      <c r="A1938" s="6">
        <v>45037</v>
      </c>
      <c r="B1938" s="3">
        <v>43</v>
      </c>
      <c r="C1938" s="3" t="str">
        <f t="shared" si="450"/>
        <v>Senior</v>
      </c>
      <c r="D1938" s="4">
        <v>49550</v>
      </c>
      <c r="E1938" s="4">
        <f t="shared" si="451"/>
        <v>49550</v>
      </c>
      <c r="F1938" s="3">
        <v>585</v>
      </c>
      <c r="G1938" s="3">
        <f t="shared" si="452"/>
        <v>585</v>
      </c>
      <c r="H1938" s="3" t="str">
        <f t="shared" si="453"/>
        <v>Good</v>
      </c>
      <c r="I1938" s="5" t="s">
        <v>33</v>
      </c>
      <c r="J1938" s="2" t="str">
        <f t="shared" si="454"/>
        <v>Self-Employed</v>
      </c>
      <c r="K1938" s="2" t="str">
        <f t="shared" si="455"/>
        <v>Self-Employed</v>
      </c>
      <c r="L1938" s="2" t="str">
        <f t="shared" si="456"/>
        <v>Self-Employed</v>
      </c>
      <c r="M1938" s="5" t="s">
        <v>41</v>
      </c>
      <c r="N1938" s="2" t="str">
        <f t="shared" si="457"/>
        <v>Doctorate</v>
      </c>
      <c r="O1938" s="2" t="str">
        <f t="shared" si="458"/>
        <v>Doctorate</v>
      </c>
      <c r="Q1938" s="4">
        <f t="shared" si="459"/>
        <v>25961.919161676647</v>
      </c>
      <c r="R1938" s="18">
        <f t="shared" si="460"/>
        <v>0.52395396895412005</v>
      </c>
      <c r="S1938" s="18" t="str">
        <f t="shared" si="461"/>
        <v>Moderate Borrower</v>
      </c>
      <c r="T1938" s="3">
        <v>60</v>
      </c>
      <c r="U1938" s="3">
        <f t="shared" si="462"/>
        <v>60</v>
      </c>
      <c r="V1938" s="5" t="s">
        <v>22</v>
      </c>
      <c r="W1938" s="5" t="s">
        <v>23</v>
      </c>
      <c r="X1938" s="4">
        <v>479</v>
      </c>
      <c r="Y1938" s="18">
        <v>0.23340839399999999</v>
      </c>
      <c r="Z1938" s="5" t="s">
        <v>38</v>
      </c>
      <c r="AA1938" s="3">
        <v>21</v>
      </c>
      <c r="AB1938" s="4">
        <v>3571</v>
      </c>
      <c r="AC1938" s="4">
        <v>4129.1666670000004</v>
      </c>
      <c r="AD1938" s="4" t="str">
        <f t="shared" si="463"/>
        <v>Low Income</v>
      </c>
      <c r="AE1938" s="4">
        <v>57112</v>
      </c>
      <c r="AF1938" s="18">
        <v>0.28198232200000001</v>
      </c>
      <c r="AG1938" s="3">
        <v>0</v>
      </c>
      <c r="AH1938" s="3">
        <v>54</v>
      </c>
      <c r="AI1938" s="2" t="str">
        <f t="shared" si="464"/>
        <v>Medium Risk</v>
      </c>
    </row>
    <row r="1939" spans="1:35" x14ac:dyDescent="0.25">
      <c r="A1939" s="6">
        <v>45038</v>
      </c>
      <c r="B1939" s="3">
        <v>45</v>
      </c>
      <c r="C1939" s="3" t="str">
        <f t="shared" si="450"/>
        <v>Senior</v>
      </c>
      <c r="D1939" s="4">
        <v>53943</v>
      </c>
      <c r="E1939" s="4">
        <f t="shared" si="451"/>
        <v>53943</v>
      </c>
      <c r="F1939" s="3">
        <v>600</v>
      </c>
      <c r="G1939" s="3">
        <f t="shared" si="452"/>
        <v>600</v>
      </c>
      <c r="H1939" s="3" t="str">
        <f t="shared" si="453"/>
        <v>Good</v>
      </c>
      <c r="I1939" s="5" t="s">
        <v>33</v>
      </c>
      <c r="J1939" s="2" t="str">
        <f t="shared" si="454"/>
        <v>Self-Employed</v>
      </c>
      <c r="K1939" s="2" t="str">
        <f t="shared" si="455"/>
        <v>Self-Employed</v>
      </c>
      <c r="L1939" s="2" t="str">
        <f t="shared" si="456"/>
        <v>Self-Employed</v>
      </c>
      <c r="M1939" s="5" t="s">
        <v>32</v>
      </c>
      <c r="N1939" s="2" t="str">
        <f t="shared" si="457"/>
        <v>High School</v>
      </c>
      <c r="O1939" s="2" t="str">
        <f t="shared" si="458"/>
        <v>High School</v>
      </c>
      <c r="P1939" s="4">
        <v>15056</v>
      </c>
      <c r="Q1939" s="4">
        <f t="shared" si="459"/>
        <v>15056</v>
      </c>
      <c r="R1939" s="18">
        <f t="shared" si="460"/>
        <v>0.27910943032460189</v>
      </c>
      <c r="S1939" s="18" t="str">
        <f t="shared" si="461"/>
        <v>Conservative Borrower</v>
      </c>
      <c r="T1939" s="3">
        <v>72</v>
      </c>
      <c r="U1939" s="3">
        <f t="shared" si="462"/>
        <v>72</v>
      </c>
      <c r="V1939" s="5" t="s">
        <v>26</v>
      </c>
      <c r="W1939" s="5" t="s">
        <v>27</v>
      </c>
      <c r="X1939" s="4">
        <v>291</v>
      </c>
      <c r="Y1939" s="18">
        <v>0.26365144499999998</v>
      </c>
      <c r="Z1939" s="5" t="s">
        <v>31</v>
      </c>
      <c r="AA1939" s="3">
        <v>23</v>
      </c>
      <c r="AB1939" s="4">
        <v>787</v>
      </c>
      <c r="AC1939" s="4">
        <v>4495.25</v>
      </c>
      <c r="AD1939" s="4" t="str">
        <f t="shared" si="463"/>
        <v>Low Income</v>
      </c>
      <c r="AE1939" s="4">
        <v>4981</v>
      </c>
      <c r="AF1939" s="18">
        <v>0.25880945399999999</v>
      </c>
      <c r="AG1939" s="3">
        <v>0</v>
      </c>
      <c r="AH1939" s="3">
        <v>53</v>
      </c>
      <c r="AI1939" s="2" t="str">
        <f t="shared" si="464"/>
        <v>Medium Risk</v>
      </c>
    </row>
    <row r="1940" spans="1:35" x14ac:dyDescent="0.25">
      <c r="A1940" s="6">
        <v>45039</v>
      </c>
      <c r="B1940" s="3">
        <v>53</v>
      </c>
      <c r="C1940" s="3" t="str">
        <f t="shared" si="450"/>
        <v>Senior</v>
      </c>
      <c r="D1940" s="4">
        <v>82871</v>
      </c>
      <c r="E1940" s="4">
        <f t="shared" si="451"/>
        <v>82871</v>
      </c>
      <c r="F1940" s="3">
        <v>619</v>
      </c>
      <c r="G1940" s="3">
        <f t="shared" si="452"/>
        <v>619</v>
      </c>
      <c r="H1940" s="3" t="str">
        <f t="shared" si="453"/>
        <v>Good</v>
      </c>
      <c r="I1940" s="5" t="s">
        <v>20</v>
      </c>
      <c r="J1940" s="2" t="str">
        <f t="shared" si="454"/>
        <v>Employed</v>
      </c>
      <c r="K1940" s="2" t="str">
        <f t="shared" si="455"/>
        <v>Employed</v>
      </c>
      <c r="L1940" s="2" t="str">
        <f t="shared" si="456"/>
        <v>Employed</v>
      </c>
      <c r="M1940" s="5" t="s">
        <v>29</v>
      </c>
      <c r="N1940" s="2" t="str">
        <f t="shared" si="457"/>
        <v>Bachelor</v>
      </c>
      <c r="O1940" s="2" t="str">
        <f t="shared" si="458"/>
        <v>Bachelor</v>
      </c>
      <c r="P1940" s="4">
        <v>29284</v>
      </c>
      <c r="Q1940" s="4">
        <f t="shared" si="459"/>
        <v>29284</v>
      </c>
      <c r="R1940" s="18">
        <f t="shared" si="460"/>
        <v>0.35336848837349616</v>
      </c>
      <c r="S1940" s="18" t="str">
        <f t="shared" si="461"/>
        <v>Conservative Borrower</v>
      </c>
      <c r="T1940" s="3">
        <v>60</v>
      </c>
      <c r="U1940" s="3">
        <f t="shared" si="462"/>
        <v>60</v>
      </c>
      <c r="V1940" s="5" t="s">
        <v>44</v>
      </c>
      <c r="W1940" s="5" t="s">
        <v>23</v>
      </c>
      <c r="X1940" s="4">
        <v>580</v>
      </c>
      <c r="Y1940" s="18">
        <v>0.213885619</v>
      </c>
      <c r="Z1940" s="5" t="s">
        <v>28</v>
      </c>
      <c r="AA1940" s="3">
        <v>31</v>
      </c>
      <c r="AB1940" s="4">
        <v>1202</v>
      </c>
      <c r="AC1940" s="4">
        <v>6905.9166670000004</v>
      </c>
      <c r="AD1940" s="4" t="str">
        <f t="shared" si="463"/>
        <v>Medium Income</v>
      </c>
      <c r="AE1940" s="4">
        <v>93604</v>
      </c>
      <c r="AF1940" s="18">
        <v>0.24110336299999999</v>
      </c>
      <c r="AG1940" s="3">
        <v>0</v>
      </c>
      <c r="AH1940" s="3">
        <v>48</v>
      </c>
      <c r="AI1940" s="2" t="str">
        <f t="shared" si="464"/>
        <v>Medium Risk</v>
      </c>
    </row>
    <row r="1941" spans="1:35" x14ac:dyDescent="0.25">
      <c r="A1941" s="6">
        <v>45040</v>
      </c>
      <c r="B1941" s="3">
        <v>41</v>
      </c>
      <c r="C1941" s="3" t="str">
        <f t="shared" si="450"/>
        <v>Senior</v>
      </c>
      <c r="D1941" s="4">
        <v>23584</v>
      </c>
      <c r="E1941" s="4">
        <f t="shared" si="451"/>
        <v>23584</v>
      </c>
      <c r="F1941" s="3">
        <v>579</v>
      </c>
      <c r="G1941" s="3">
        <f t="shared" si="452"/>
        <v>579</v>
      </c>
      <c r="H1941" s="3" t="str">
        <f t="shared" si="453"/>
        <v>Good</v>
      </c>
      <c r="I1941" s="5" t="s">
        <v>20</v>
      </c>
      <c r="J1941" s="2" t="str">
        <f t="shared" si="454"/>
        <v>Employed</v>
      </c>
      <c r="K1941" s="2" t="str">
        <f t="shared" si="455"/>
        <v>Employed</v>
      </c>
      <c r="L1941" s="2" t="str">
        <f t="shared" si="456"/>
        <v>Employed</v>
      </c>
      <c r="M1941" s="5" t="s">
        <v>29</v>
      </c>
      <c r="N1941" s="2" t="str">
        <f t="shared" si="457"/>
        <v>Bachelor</v>
      </c>
      <c r="O1941" s="2" t="str">
        <f t="shared" si="458"/>
        <v>Bachelor</v>
      </c>
      <c r="P1941" s="4">
        <v>38696</v>
      </c>
      <c r="Q1941" s="4">
        <f t="shared" si="459"/>
        <v>38696</v>
      </c>
      <c r="R1941" s="18">
        <f t="shared" si="460"/>
        <v>1.6407734056987788</v>
      </c>
      <c r="S1941" s="18" t="str">
        <f t="shared" si="461"/>
        <v>Aggressive Borrower</v>
      </c>
      <c r="T1941" s="3">
        <v>48</v>
      </c>
      <c r="U1941" s="3">
        <f t="shared" si="462"/>
        <v>48</v>
      </c>
      <c r="V1941" s="5" t="s">
        <v>22</v>
      </c>
      <c r="W1941" s="5" t="s">
        <v>23</v>
      </c>
      <c r="X1941" s="4">
        <v>358</v>
      </c>
      <c r="Y1941" s="18">
        <v>0.41648336400000002</v>
      </c>
      <c r="Z1941" s="5" t="s">
        <v>24</v>
      </c>
      <c r="AA1941" s="3">
        <v>18</v>
      </c>
      <c r="AB1941" s="4">
        <v>3059</v>
      </c>
      <c r="AC1941" s="4">
        <v>1965.333333</v>
      </c>
      <c r="AD1941" s="4" t="str">
        <f t="shared" si="463"/>
        <v>Low Income</v>
      </c>
      <c r="AE1941" s="4">
        <v>195649</v>
      </c>
      <c r="AF1941" s="18">
        <v>0.26979729800000002</v>
      </c>
      <c r="AG1941" s="3">
        <v>0</v>
      </c>
      <c r="AH1941" s="3">
        <v>55</v>
      </c>
      <c r="AI1941" s="2" t="str">
        <f t="shared" si="464"/>
        <v>High Risk</v>
      </c>
    </row>
    <row r="1942" spans="1:35" x14ac:dyDescent="0.25">
      <c r="A1942" s="6">
        <v>45041</v>
      </c>
      <c r="B1942" s="3">
        <v>43</v>
      </c>
      <c r="C1942" s="3" t="str">
        <f t="shared" si="450"/>
        <v>Senior</v>
      </c>
      <c r="D1942" s="4">
        <v>49177</v>
      </c>
      <c r="E1942" s="4">
        <f t="shared" si="451"/>
        <v>49177</v>
      </c>
      <c r="F1942" s="3">
        <v>520</v>
      </c>
      <c r="G1942" s="3">
        <f t="shared" si="452"/>
        <v>520</v>
      </c>
      <c r="H1942" s="3" t="str">
        <f t="shared" si="453"/>
        <v>Fair</v>
      </c>
      <c r="I1942" s="5" t="s">
        <v>45</v>
      </c>
      <c r="J1942" s="2" t="str">
        <f t="shared" si="454"/>
        <v>Unemployed</v>
      </c>
      <c r="K1942" s="2" t="str">
        <f t="shared" si="455"/>
        <v>Unemployed</v>
      </c>
      <c r="L1942" s="2" t="str">
        <f t="shared" si="456"/>
        <v>Unemployed</v>
      </c>
      <c r="M1942" s="5" t="s">
        <v>25</v>
      </c>
      <c r="N1942" s="2" t="str">
        <f t="shared" si="457"/>
        <v>Associate</v>
      </c>
      <c r="O1942" s="2" t="str">
        <f t="shared" si="458"/>
        <v>Associate</v>
      </c>
      <c r="P1942" s="4">
        <v>24778</v>
      </c>
      <c r="Q1942" s="4">
        <f t="shared" si="459"/>
        <v>24778</v>
      </c>
      <c r="R1942" s="18">
        <f t="shared" si="460"/>
        <v>0.50385342741525507</v>
      </c>
      <c r="S1942" s="18" t="str">
        <f t="shared" si="461"/>
        <v>Moderate Borrower</v>
      </c>
      <c r="T1942" s="3">
        <v>48</v>
      </c>
      <c r="U1942" s="3">
        <f t="shared" si="462"/>
        <v>48</v>
      </c>
      <c r="V1942" s="5" t="s">
        <v>26</v>
      </c>
      <c r="W1942" s="5" t="s">
        <v>27</v>
      </c>
      <c r="X1942" s="4">
        <v>236</v>
      </c>
      <c r="Y1942" s="18">
        <v>8.1494110000000005E-3</v>
      </c>
      <c r="Z1942" s="5" t="s">
        <v>31</v>
      </c>
      <c r="AA1942" s="3">
        <v>28</v>
      </c>
      <c r="AB1942" s="4">
        <v>777</v>
      </c>
      <c r="AC1942" s="4">
        <v>4098.0833329999996</v>
      </c>
      <c r="AD1942" s="4" t="str">
        <f t="shared" si="463"/>
        <v>Low Income</v>
      </c>
      <c r="AE1942" s="4">
        <v>15006</v>
      </c>
      <c r="AF1942" s="18">
        <v>0.24482653200000001</v>
      </c>
      <c r="AG1942" s="3">
        <v>0</v>
      </c>
      <c r="AH1942" s="3">
        <v>58</v>
      </c>
      <c r="AI1942" s="2" t="str">
        <f t="shared" si="464"/>
        <v>High Risk</v>
      </c>
    </row>
    <row r="1943" spans="1:35" x14ac:dyDescent="0.25">
      <c r="A1943" s="6">
        <v>45042</v>
      </c>
      <c r="B1943" s="3">
        <v>35</v>
      </c>
      <c r="C1943" s="3" t="str">
        <f t="shared" si="450"/>
        <v>Mid</v>
      </c>
      <c r="D1943" s="4">
        <v>142017</v>
      </c>
      <c r="E1943" s="4">
        <f t="shared" si="451"/>
        <v>142017</v>
      </c>
      <c r="F1943" s="3">
        <v>536</v>
      </c>
      <c r="G1943" s="3">
        <f t="shared" si="452"/>
        <v>536</v>
      </c>
      <c r="H1943" s="3" t="str">
        <f t="shared" si="453"/>
        <v>Fair</v>
      </c>
      <c r="I1943" s="5" t="s">
        <v>33</v>
      </c>
      <c r="J1943" s="2" t="str">
        <f t="shared" si="454"/>
        <v>Self-Employed</v>
      </c>
      <c r="K1943" s="2" t="str">
        <f t="shared" si="455"/>
        <v>Self-Employed</v>
      </c>
      <c r="L1943" s="2" t="str">
        <f t="shared" si="456"/>
        <v>Self-Employed</v>
      </c>
      <c r="M1943" s="5" t="s">
        <v>32</v>
      </c>
      <c r="N1943" s="2" t="str">
        <f t="shared" si="457"/>
        <v>High School</v>
      </c>
      <c r="O1943" s="2" t="str">
        <f t="shared" si="458"/>
        <v>High School</v>
      </c>
      <c r="P1943" s="4">
        <v>25516</v>
      </c>
      <c r="Q1943" s="4">
        <f t="shared" si="459"/>
        <v>25516</v>
      </c>
      <c r="R1943" s="18">
        <f t="shared" si="460"/>
        <v>0.17966863122020604</v>
      </c>
      <c r="S1943" s="18" t="str">
        <f t="shared" si="461"/>
        <v>Conservative Borrower</v>
      </c>
      <c r="T1943" s="3">
        <v>36</v>
      </c>
      <c r="U1943" s="3">
        <f t="shared" si="462"/>
        <v>36</v>
      </c>
      <c r="V1943" s="5" t="s">
        <v>26</v>
      </c>
      <c r="W1943" s="5" t="s">
        <v>34</v>
      </c>
      <c r="X1943" s="4">
        <v>191</v>
      </c>
      <c r="Y1943" s="18">
        <v>3.8472977999999998E-2</v>
      </c>
      <c r="Z1943" s="5" t="s">
        <v>24</v>
      </c>
      <c r="AA1943" s="3">
        <v>19</v>
      </c>
      <c r="AB1943" s="4">
        <v>1590</v>
      </c>
      <c r="AC1943" s="4">
        <v>11834.75</v>
      </c>
      <c r="AD1943" s="4" t="str">
        <f t="shared" si="463"/>
        <v>Medium Income</v>
      </c>
      <c r="AE1943" s="4">
        <v>230729</v>
      </c>
      <c r="AF1943" s="18">
        <v>0.282993455</v>
      </c>
      <c r="AG1943" s="3">
        <v>1</v>
      </c>
      <c r="AH1943" s="3">
        <v>37.6</v>
      </c>
      <c r="AI1943" s="2" t="str">
        <f t="shared" si="464"/>
        <v>Low Risk</v>
      </c>
    </row>
    <row r="1944" spans="1:35" x14ac:dyDescent="0.25">
      <c r="A1944" s="6">
        <v>45043</v>
      </c>
      <c r="B1944" s="3">
        <v>43</v>
      </c>
      <c r="C1944" s="3" t="str">
        <f t="shared" si="450"/>
        <v>Senior</v>
      </c>
      <c r="D1944" s="4">
        <v>32485</v>
      </c>
      <c r="E1944" s="4">
        <f t="shared" si="451"/>
        <v>32485</v>
      </c>
      <c r="F1944" s="3">
        <v>564</v>
      </c>
      <c r="G1944" s="3">
        <f t="shared" si="452"/>
        <v>564</v>
      </c>
      <c r="H1944" s="3" t="str">
        <f t="shared" si="453"/>
        <v>Good</v>
      </c>
      <c r="I1944" s="5" t="s">
        <v>20</v>
      </c>
      <c r="J1944" s="2" t="str">
        <f t="shared" si="454"/>
        <v>Employed</v>
      </c>
      <c r="K1944" s="2" t="str">
        <f t="shared" si="455"/>
        <v>Employed</v>
      </c>
      <c r="L1944" s="2" t="str">
        <f t="shared" si="456"/>
        <v>Employed</v>
      </c>
      <c r="M1944" s="5" t="s">
        <v>29</v>
      </c>
      <c r="N1944" s="2" t="str">
        <f t="shared" si="457"/>
        <v>Bachelor</v>
      </c>
      <c r="O1944" s="2" t="str">
        <f t="shared" si="458"/>
        <v>Bachelor</v>
      </c>
      <c r="P1944" s="4">
        <v>23306</v>
      </c>
      <c r="Q1944" s="4">
        <f t="shared" si="459"/>
        <v>23306</v>
      </c>
      <c r="R1944" s="18">
        <f t="shared" si="460"/>
        <v>0.7174388179159612</v>
      </c>
      <c r="S1944" s="18" t="str">
        <f t="shared" si="461"/>
        <v>Moderate Borrower</v>
      </c>
      <c r="T1944" s="3">
        <v>60</v>
      </c>
      <c r="U1944" s="3">
        <f t="shared" si="462"/>
        <v>60</v>
      </c>
      <c r="V1944" s="5" t="s">
        <v>22</v>
      </c>
      <c r="W1944" s="5" t="s">
        <v>23</v>
      </c>
      <c r="X1944" s="4">
        <v>532</v>
      </c>
      <c r="Y1944" s="18">
        <v>0.25542025800000001</v>
      </c>
      <c r="Z1944" s="5" t="s">
        <v>28</v>
      </c>
      <c r="AA1944" s="3">
        <v>22</v>
      </c>
      <c r="AB1944" s="4">
        <v>2533</v>
      </c>
      <c r="AC1944" s="4">
        <v>2707.083333</v>
      </c>
      <c r="AD1944" s="4" t="str">
        <f t="shared" si="463"/>
        <v>Low Income</v>
      </c>
      <c r="AE1944" s="4">
        <v>98103</v>
      </c>
      <c r="AF1944" s="18">
        <v>0.23841931999999999</v>
      </c>
      <c r="AG1944" s="3">
        <v>0</v>
      </c>
      <c r="AH1944" s="3">
        <v>50</v>
      </c>
      <c r="AI1944" s="2" t="str">
        <f t="shared" si="464"/>
        <v>Medium Risk</v>
      </c>
    </row>
    <row r="1945" spans="1:35" x14ac:dyDescent="0.25">
      <c r="A1945" s="6">
        <v>45044</v>
      </c>
      <c r="B1945" s="3">
        <v>35</v>
      </c>
      <c r="C1945" s="3" t="str">
        <f t="shared" si="450"/>
        <v>Mid</v>
      </c>
      <c r="D1945" s="4">
        <v>82980</v>
      </c>
      <c r="E1945" s="4">
        <f t="shared" si="451"/>
        <v>82980</v>
      </c>
      <c r="F1945" s="3">
        <v>547</v>
      </c>
      <c r="G1945" s="3">
        <f t="shared" si="452"/>
        <v>547</v>
      </c>
      <c r="H1945" s="3" t="str">
        <f t="shared" si="453"/>
        <v>Fair</v>
      </c>
      <c r="I1945" s="5" t="s">
        <v>20</v>
      </c>
      <c r="J1945" s="2" t="str">
        <f t="shared" si="454"/>
        <v>Employed</v>
      </c>
      <c r="K1945" s="2" t="str">
        <f t="shared" si="455"/>
        <v>Employed</v>
      </c>
      <c r="L1945" s="2" t="str">
        <f t="shared" si="456"/>
        <v>Employed</v>
      </c>
      <c r="M1945" s="5" t="s">
        <v>32</v>
      </c>
      <c r="N1945" s="2" t="str">
        <f t="shared" si="457"/>
        <v>High School</v>
      </c>
      <c r="O1945" s="2" t="str">
        <f t="shared" si="458"/>
        <v>High School</v>
      </c>
      <c r="P1945" s="4">
        <v>31094</v>
      </c>
      <c r="Q1945" s="4">
        <f t="shared" si="459"/>
        <v>31094</v>
      </c>
      <c r="R1945" s="18">
        <f t="shared" si="460"/>
        <v>0.3747167992287298</v>
      </c>
      <c r="S1945" s="18" t="str">
        <f t="shared" si="461"/>
        <v>Conservative Borrower</v>
      </c>
      <c r="T1945" s="3">
        <v>96</v>
      </c>
      <c r="U1945" s="3">
        <f t="shared" si="462"/>
        <v>96</v>
      </c>
      <c r="V1945" s="5" t="s">
        <v>22</v>
      </c>
      <c r="W1945" s="5" t="s">
        <v>27</v>
      </c>
      <c r="X1945" s="4">
        <v>344</v>
      </c>
      <c r="Y1945" s="18">
        <v>0.159142059</v>
      </c>
      <c r="Z1945" s="5" t="s">
        <v>24</v>
      </c>
      <c r="AA1945" s="3">
        <v>24</v>
      </c>
      <c r="AB1945" s="4">
        <v>3152</v>
      </c>
      <c r="AC1945" s="4">
        <v>6915</v>
      </c>
      <c r="AD1945" s="4" t="str">
        <f t="shared" si="463"/>
        <v>Medium Income</v>
      </c>
      <c r="AE1945" s="4">
        <v>1865</v>
      </c>
      <c r="AF1945" s="18">
        <v>0.30650313200000001</v>
      </c>
      <c r="AG1945" s="3">
        <v>0</v>
      </c>
      <c r="AH1945" s="3">
        <v>50</v>
      </c>
      <c r="AI1945" s="2" t="str">
        <f t="shared" si="464"/>
        <v>Medium Risk</v>
      </c>
    </row>
    <row r="1946" spans="1:35" x14ac:dyDescent="0.25">
      <c r="A1946" s="6">
        <v>45045</v>
      </c>
      <c r="B1946" s="3">
        <v>47</v>
      </c>
      <c r="C1946" s="3" t="str">
        <f t="shared" si="450"/>
        <v>Senior</v>
      </c>
      <c r="D1946" s="4">
        <v>50428</v>
      </c>
      <c r="E1946" s="4">
        <f t="shared" si="451"/>
        <v>50428</v>
      </c>
      <c r="F1946" s="3">
        <v>624</v>
      </c>
      <c r="G1946" s="3">
        <f t="shared" si="452"/>
        <v>624</v>
      </c>
      <c r="H1946" s="3" t="str">
        <f t="shared" si="453"/>
        <v>Good</v>
      </c>
      <c r="I1946" s="5" t="s">
        <v>20</v>
      </c>
      <c r="J1946" s="2" t="str">
        <f t="shared" si="454"/>
        <v>Employed</v>
      </c>
      <c r="K1946" s="2" t="str">
        <f t="shared" si="455"/>
        <v>Employed</v>
      </c>
      <c r="L1946" s="2" t="str">
        <f t="shared" si="456"/>
        <v>Employed</v>
      </c>
      <c r="M1946" s="5" t="s">
        <v>25</v>
      </c>
      <c r="N1946" s="2" t="str">
        <f t="shared" si="457"/>
        <v>Associate</v>
      </c>
      <c r="O1946" s="2" t="str">
        <f t="shared" si="458"/>
        <v>Associate</v>
      </c>
      <c r="P1946" s="4">
        <v>59608</v>
      </c>
      <c r="Q1946" s="4">
        <f t="shared" si="459"/>
        <v>59608</v>
      </c>
      <c r="R1946" s="18">
        <f t="shared" si="460"/>
        <v>1.1820417228523836</v>
      </c>
      <c r="S1946" s="18" t="str">
        <f t="shared" si="461"/>
        <v>Aggressive Borrower</v>
      </c>
      <c r="T1946" s="3">
        <v>72</v>
      </c>
      <c r="U1946" s="3">
        <f t="shared" si="462"/>
        <v>72</v>
      </c>
      <c r="V1946" s="5" t="s">
        <v>26</v>
      </c>
      <c r="W1946" s="5" t="s">
        <v>30</v>
      </c>
      <c r="X1946" s="4">
        <v>399</v>
      </c>
      <c r="Y1946" s="18">
        <v>0.15184067200000001</v>
      </c>
      <c r="Z1946" s="5" t="s">
        <v>24</v>
      </c>
      <c r="AA1946" s="3">
        <v>21</v>
      </c>
      <c r="AB1946" s="4">
        <v>6331</v>
      </c>
      <c r="AC1946" s="4">
        <v>4202.3333329999996</v>
      </c>
      <c r="AD1946" s="4" t="str">
        <f t="shared" si="463"/>
        <v>Low Income</v>
      </c>
      <c r="AE1946" s="4">
        <v>18504</v>
      </c>
      <c r="AF1946" s="18">
        <v>0.26060229499999998</v>
      </c>
      <c r="AG1946" s="3">
        <v>0</v>
      </c>
      <c r="AH1946" s="3">
        <v>46</v>
      </c>
      <c r="AI1946" s="2" t="str">
        <f t="shared" si="464"/>
        <v>Medium Risk</v>
      </c>
    </row>
    <row r="1947" spans="1:35" x14ac:dyDescent="0.25">
      <c r="A1947" s="6">
        <v>45046</v>
      </c>
      <c r="B1947" s="3">
        <v>35</v>
      </c>
      <c r="C1947" s="3" t="str">
        <f t="shared" si="450"/>
        <v>Mid</v>
      </c>
      <c r="D1947" s="4">
        <v>91360</v>
      </c>
      <c r="E1947" s="4">
        <f t="shared" si="451"/>
        <v>91360</v>
      </c>
      <c r="F1947" s="3">
        <v>575</v>
      </c>
      <c r="G1947" s="3">
        <f t="shared" si="452"/>
        <v>575</v>
      </c>
      <c r="H1947" s="3" t="str">
        <f t="shared" si="453"/>
        <v>Good</v>
      </c>
      <c r="I1947" s="5" t="s">
        <v>20</v>
      </c>
      <c r="J1947" s="2" t="str">
        <f t="shared" si="454"/>
        <v>Employed</v>
      </c>
      <c r="K1947" s="2" t="str">
        <f t="shared" si="455"/>
        <v>Employed</v>
      </c>
      <c r="L1947" s="2" t="str">
        <f t="shared" si="456"/>
        <v>Employed</v>
      </c>
      <c r="M1947" s="5" t="s">
        <v>32</v>
      </c>
      <c r="N1947" s="2" t="str">
        <f t="shared" si="457"/>
        <v>High School</v>
      </c>
      <c r="O1947" s="2" t="str">
        <f t="shared" si="458"/>
        <v>High School</v>
      </c>
      <c r="P1947" s="4">
        <v>43856</v>
      </c>
      <c r="Q1947" s="4">
        <f t="shared" si="459"/>
        <v>43856</v>
      </c>
      <c r="R1947" s="18">
        <f t="shared" si="460"/>
        <v>0.48003502626970229</v>
      </c>
      <c r="S1947" s="18" t="str">
        <f t="shared" si="461"/>
        <v>Conservative Borrower</v>
      </c>
      <c r="T1947" s="3">
        <v>60</v>
      </c>
      <c r="U1947" s="3">
        <f t="shared" si="462"/>
        <v>60</v>
      </c>
      <c r="V1947" s="5" t="s">
        <v>26</v>
      </c>
      <c r="W1947" s="5" t="s">
        <v>30</v>
      </c>
      <c r="X1947" s="4">
        <v>305</v>
      </c>
      <c r="Y1947" s="18">
        <v>0.13372509299999999</v>
      </c>
      <c r="Z1947" s="5" t="s">
        <v>28</v>
      </c>
      <c r="AA1947" s="3">
        <v>23</v>
      </c>
      <c r="AB1947" s="4">
        <v>406</v>
      </c>
      <c r="AC1947" s="4">
        <v>7613.3333329999996</v>
      </c>
      <c r="AD1947" s="4" t="str">
        <f t="shared" si="463"/>
        <v>Medium Income</v>
      </c>
      <c r="AE1947" s="4">
        <v>4653</v>
      </c>
      <c r="AF1947" s="18">
        <v>0.28622424600000002</v>
      </c>
      <c r="AG1947" s="3">
        <v>0</v>
      </c>
      <c r="AH1947" s="3">
        <v>49</v>
      </c>
      <c r="AI1947" s="2" t="str">
        <f t="shared" si="464"/>
        <v>Medium Risk</v>
      </c>
    </row>
    <row r="1948" spans="1:35" x14ac:dyDescent="0.25">
      <c r="A1948" s="6">
        <v>45047</v>
      </c>
      <c r="B1948" s="3">
        <v>44</v>
      </c>
      <c r="C1948" s="3" t="str">
        <f t="shared" si="450"/>
        <v>Senior</v>
      </c>
      <c r="D1948" s="4">
        <v>26125</v>
      </c>
      <c r="E1948" s="4">
        <f t="shared" si="451"/>
        <v>26125</v>
      </c>
      <c r="F1948" s="3">
        <v>508</v>
      </c>
      <c r="G1948" s="3">
        <f t="shared" si="452"/>
        <v>508</v>
      </c>
      <c r="H1948" s="3" t="str">
        <f t="shared" si="453"/>
        <v>Fair</v>
      </c>
      <c r="I1948" s="5" t="s">
        <v>20</v>
      </c>
      <c r="J1948" s="2" t="str">
        <f t="shared" si="454"/>
        <v>Employed</v>
      </c>
      <c r="K1948" s="2" t="str">
        <f t="shared" si="455"/>
        <v>Employed</v>
      </c>
      <c r="L1948" s="2" t="str">
        <f t="shared" si="456"/>
        <v>Employed</v>
      </c>
      <c r="M1948" s="5" t="s">
        <v>32</v>
      </c>
      <c r="N1948" s="2" t="str">
        <f t="shared" si="457"/>
        <v>High School</v>
      </c>
      <c r="O1948" s="2" t="str">
        <f t="shared" si="458"/>
        <v>High School</v>
      </c>
      <c r="Q1948" s="4">
        <f t="shared" si="459"/>
        <v>24014.413793103449</v>
      </c>
      <c r="R1948" s="18">
        <f t="shared" si="460"/>
        <v>0.91921201121927076</v>
      </c>
      <c r="S1948" s="18" t="str">
        <f t="shared" si="461"/>
        <v>Moderate Borrower</v>
      </c>
      <c r="T1948" s="3">
        <v>60</v>
      </c>
      <c r="U1948" s="3">
        <f t="shared" si="462"/>
        <v>60</v>
      </c>
      <c r="V1948" s="5" t="s">
        <v>22</v>
      </c>
      <c r="W1948" s="5" t="s">
        <v>27</v>
      </c>
      <c r="X1948" s="4">
        <v>348</v>
      </c>
      <c r="Y1948" s="18">
        <v>0.53972799800000004</v>
      </c>
      <c r="Z1948" s="5" t="s">
        <v>34</v>
      </c>
      <c r="AA1948" s="3">
        <v>25</v>
      </c>
      <c r="AB1948" s="4">
        <v>6773</v>
      </c>
      <c r="AC1948" s="4">
        <v>2177.083333</v>
      </c>
      <c r="AD1948" s="4" t="str">
        <f t="shared" si="463"/>
        <v>Low Income</v>
      </c>
      <c r="AE1948" s="4">
        <v>110720</v>
      </c>
      <c r="AF1948" s="18">
        <v>0.285525368</v>
      </c>
      <c r="AG1948" s="3">
        <v>0</v>
      </c>
      <c r="AH1948" s="3">
        <v>58</v>
      </c>
      <c r="AI1948" s="2" t="str">
        <f t="shared" si="464"/>
        <v>High Risk</v>
      </c>
    </row>
    <row r="1949" spans="1:35" x14ac:dyDescent="0.25">
      <c r="A1949" s="6">
        <v>45048</v>
      </c>
      <c r="B1949" s="3">
        <v>39</v>
      </c>
      <c r="C1949" s="3" t="str">
        <f t="shared" si="450"/>
        <v>Mid</v>
      </c>
      <c r="D1949" s="4">
        <v>60328</v>
      </c>
      <c r="E1949" s="4">
        <f t="shared" si="451"/>
        <v>60328</v>
      </c>
      <c r="F1949" s="3">
        <v>536</v>
      </c>
      <c r="G1949" s="3">
        <f t="shared" si="452"/>
        <v>536</v>
      </c>
      <c r="H1949" s="3" t="str">
        <f t="shared" si="453"/>
        <v>Fair</v>
      </c>
      <c r="I1949" s="5" t="s">
        <v>20</v>
      </c>
      <c r="J1949" s="2" t="str">
        <f t="shared" si="454"/>
        <v>Employed</v>
      </c>
      <c r="K1949" s="2" t="str">
        <f t="shared" si="455"/>
        <v>Employed</v>
      </c>
      <c r="L1949" s="2" t="str">
        <f t="shared" si="456"/>
        <v>Employed</v>
      </c>
      <c r="M1949" s="5" t="s">
        <v>21</v>
      </c>
      <c r="N1949" s="2" t="str">
        <f t="shared" si="457"/>
        <v>Master</v>
      </c>
      <c r="O1949" s="2" t="str">
        <f t="shared" si="458"/>
        <v>Master</v>
      </c>
      <c r="P1949" s="4">
        <v>21254</v>
      </c>
      <c r="Q1949" s="4">
        <f t="shared" si="459"/>
        <v>21254</v>
      </c>
      <c r="R1949" s="18">
        <f t="shared" si="460"/>
        <v>0.35230738628829067</v>
      </c>
      <c r="S1949" s="18" t="str">
        <f t="shared" si="461"/>
        <v>Conservative Borrower</v>
      </c>
      <c r="T1949" s="3">
        <v>48</v>
      </c>
      <c r="U1949" s="3">
        <f t="shared" si="462"/>
        <v>48</v>
      </c>
      <c r="V1949" s="5" t="s">
        <v>26</v>
      </c>
      <c r="W1949" s="5" t="s">
        <v>34</v>
      </c>
      <c r="X1949" s="4">
        <v>321</v>
      </c>
      <c r="Y1949" s="18">
        <v>0.261733031</v>
      </c>
      <c r="Z1949" s="5" t="s">
        <v>28</v>
      </c>
      <c r="AA1949" s="3">
        <v>18</v>
      </c>
      <c r="AB1949" s="4">
        <v>1693</v>
      </c>
      <c r="AC1949" s="4">
        <v>5027.3333329999996</v>
      </c>
      <c r="AD1949" s="4" t="str">
        <f t="shared" si="463"/>
        <v>Medium Income</v>
      </c>
      <c r="AE1949" s="4">
        <v>40808</v>
      </c>
      <c r="AF1949" s="18">
        <v>0.23895629500000001</v>
      </c>
      <c r="AG1949" s="3">
        <v>1</v>
      </c>
      <c r="AH1949" s="3">
        <v>40.799999999999997</v>
      </c>
      <c r="AI1949" s="2" t="str">
        <f t="shared" si="464"/>
        <v>Medium Risk</v>
      </c>
    </row>
    <row r="1950" spans="1:35" x14ac:dyDescent="0.25">
      <c r="A1950" s="6">
        <v>45049</v>
      </c>
      <c r="B1950" s="3">
        <v>53</v>
      </c>
      <c r="C1950" s="3" t="str">
        <f t="shared" si="450"/>
        <v>Senior</v>
      </c>
      <c r="D1950" s="4">
        <v>215681</v>
      </c>
      <c r="E1950" s="4">
        <f t="shared" si="451"/>
        <v>215681</v>
      </c>
      <c r="F1950" s="3">
        <v>593</v>
      </c>
      <c r="G1950" s="3">
        <f t="shared" si="452"/>
        <v>593</v>
      </c>
      <c r="H1950" s="3" t="str">
        <f t="shared" si="453"/>
        <v>Good</v>
      </c>
      <c r="I1950" s="5" t="s">
        <v>33</v>
      </c>
      <c r="J1950" s="2" t="str">
        <f t="shared" si="454"/>
        <v>Self-Employed</v>
      </c>
      <c r="K1950" s="2" t="str">
        <f t="shared" si="455"/>
        <v>Self-Employed</v>
      </c>
      <c r="L1950" s="2" t="str">
        <f t="shared" si="456"/>
        <v>Self-Employed</v>
      </c>
      <c r="M1950" s="5" t="s">
        <v>29</v>
      </c>
      <c r="N1950" s="2" t="str">
        <f t="shared" si="457"/>
        <v>Bachelor</v>
      </c>
      <c r="O1950" s="2" t="str">
        <f t="shared" si="458"/>
        <v>Bachelor</v>
      </c>
      <c r="P1950" s="4">
        <v>13177</v>
      </c>
      <c r="Q1950" s="4">
        <f t="shared" si="459"/>
        <v>13177</v>
      </c>
      <c r="R1950" s="18">
        <f t="shared" si="460"/>
        <v>6.1094857683337896E-2</v>
      </c>
      <c r="S1950" s="18" t="str">
        <f t="shared" si="461"/>
        <v>Conservative Borrower</v>
      </c>
      <c r="T1950" s="3">
        <v>36</v>
      </c>
      <c r="U1950" s="3">
        <f t="shared" si="462"/>
        <v>36</v>
      </c>
      <c r="V1950" s="5" t="s">
        <v>26</v>
      </c>
      <c r="W1950" s="5" t="s">
        <v>27</v>
      </c>
      <c r="X1950" s="4">
        <v>448</v>
      </c>
      <c r="Y1950" s="18">
        <v>0.10526991199999999</v>
      </c>
      <c r="Z1950" s="5" t="s">
        <v>31</v>
      </c>
      <c r="AA1950" s="3">
        <v>20</v>
      </c>
      <c r="AB1950" s="4">
        <v>2237</v>
      </c>
      <c r="AC1950" s="4">
        <v>17973.416669999999</v>
      </c>
      <c r="AD1950" s="4" t="str">
        <f t="shared" si="463"/>
        <v>High Income</v>
      </c>
      <c r="AE1950" s="4">
        <v>2174</v>
      </c>
      <c r="AF1950" s="18">
        <v>0.19643043099999999</v>
      </c>
      <c r="AG1950" s="3">
        <v>1</v>
      </c>
      <c r="AH1950" s="3">
        <v>43.2</v>
      </c>
      <c r="AI1950" s="2" t="str">
        <f t="shared" si="464"/>
        <v>Medium Risk</v>
      </c>
    </row>
    <row r="1951" spans="1:35" x14ac:dyDescent="0.25">
      <c r="A1951" s="6">
        <v>45050</v>
      </c>
      <c r="B1951" s="3">
        <v>39</v>
      </c>
      <c r="C1951" s="3" t="str">
        <f t="shared" si="450"/>
        <v>Mid</v>
      </c>
      <c r="D1951" s="4">
        <v>41691</v>
      </c>
      <c r="E1951" s="4">
        <f t="shared" si="451"/>
        <v>41691</v>
      </c>
      <c r="F1951" s="3">
        <v>554</v>
      </c>
      <c r="G1951" s="3">
        <f t="shared" si="452"/>
        <v>554</v>
      </c>
      <c r="H1951" s="3" t="str">
        <f t="shared" si="453"/>
        <v>Good</v>
      </c>
      <c r="I1951" s="5" t="s">
        <v>20</v>
      </c>
      <c r="J1951" s="2" t="str">
        <f t="shared" si="454"/>
        <v>Employed</v>
      </c>
      <c r="K1951" s="2" t="str">
        <f t="shared" si="455"/>
        <v>Employed</v>
      </c>
      <c r="L1951" s="2" t="str">
        <f t="shared" si="456"/>
        <v>Employed</v>
      </c>
      <c r="M1951" s="5" t="s">
        <v>32</v>
      </c>
      <c r="N1951" s="2" t="str">
        <f t="shared" si="457"/>
        <v>High School</v>
      </c>
      <c r="O1951" s="2" t="str">
        <f t="shared" si="458"/>
        <v>High School</v>
      </c>
      <c r="P1951" s="4">
        <v>58407</v>
      </c>
      <c r="Q1951" s="4">
        <f t="shared" si="459"/>
        <v>58407</v>
      </c>
      <c r="R1951" s="18">
        <f t="shared" si="460"/>
        <v>1.4009498452903504</v>
      </c>
      <c r="S1951" s="18" t="str">
        <f t="shared" si="461"/>
        <v>Aggressive Borrower</v>
      </c>
      <c r="T1951" s="3">
        <v>24</v>
      </c>
      <c r="U1951" s="3">
        <f t="shared" si="462"/>
        <v>24</v>
      </c>
      <c r="V1951" s="5" t="s">
        <v>22</v>
      </c>
      <c r="W1951" s="5" t="s">
        <v>30</v>
      </c>
      <c r="X1951" s="4">
        <v>449</v>
      </c>
      <c r="Y1951" s="18">
        <v>0.40438198800000003</v>
      </c>
      <c r="Z1951" s="5" t="s">
        <v>28</v>
      </c>
      <c r="AA1951" s="3">
        <v>18</v>
      </c>
      <c r="AB1951" s="4">
        <v>9928</v>
      </c>
      <c r="AC1951" s="4">
        <v>3474.25</v>
      </c>
      <c r="AD1951" s="4" t="str">
        <f t="shared" si="463"/>
        <v>Low Income</v>
      </c>
      <c r="AE1951" s="4">
        <v>73356</v>
      </c>
      <c r="AF1951" s="18">
        <v>0.284682922</v>
      </c>
      <c r="AG1951" s="3">
        <v>0</v>
      </c>
      <c r="AH1951" s="3">
        <v>55</v>
      </c>
      <c r="AI1951" s="2" t="str">
        <f t="shared" si="464"/>
        <v>High Risk</v>
      </c>
    </row>
    <row r="1952" spans="1:35" x14ac:dyDescent="0.25">
      <c r="A1952" s="6">
        <v>45051</v>
      </c>
      <c r="B1952" s="3">
        <v>18</v>
      </c>
      <c r="C1952" s="3" t="str">
        <f t="shared" si="450"/>
        <v>Young</v>
      </c>
      <c r="D1952" s="4">
        <v>58838</v>
      </c>
      <c r="E1952" s="4">
        <f t="shared" si="451"/>
        <v>58838</v>
      </c>
      <c r="F1952" s="3">
        <v>544</v>
      </c>
      <c r="G1952" s="3">
        <f t="shared" si="452"/>
        <v>544</v>
      </c>
      <c r="H1952" s="3" t="str">
        <f t="shared" si="453"/>
        <v>Fair</v>
      </c>
      <c r="I1952" s="5" t="s">
        <v>20</v>
      </c>
      <c r="J1952" s="2" t="str">
        <f t="shared" si="454"/>
        <v>Employed</v>
      </c>
      <c r="K1952" s="2" t="str">
        <f t="shared" si="455"/>
        <v>Employed</v>
      </c>
      <c r="L1952" s="2" t="str">
        <f t="shared" si="456"/>
        <v>Employed</v>
      </c>
      <c r="M1952" s="5" t="s">
        <v>21</v>
      </c>
      <c r="N1952" s="2" t="str">
        <f t="shared" si="457"/>
        <v>Master</v>
      </c>
      <c r="O1952" s="2" t="str">
        <f t="shared" si="458"/>
        <v>Master</v>
      </c>
      <c r="P1952" s="4">
        <v>17802</v>
      </c>
      <c r="Q1952" s="4">
        <f t="shared" si="459"/>
        <v>17802</v>
      </c>
      <c r="R1952" s="18">
        <f t="shared" si="460"/>
        <v>0.30255957034569497</v>
      </c>
      <c r="S1952" s="18" t="str">
        <f t="shared" si="461"/>
        <v>Conservative Borrower</v>
      </c>
      <c r="T1952" s="3">
        <v>60</v>
      </c>
      <c r="U1952" s="3">
        <f t="shared" si="462"/>
        <v>60</v>
      </c>
      <c r="V1952" s="5" t="s">
        <v>22</v>
      </c>
      <c r="W1952" s="5" t="s">
        <v>27</v>
      </c>
      <c r="X1952" s="4">
        <v>404</v>
      </c>
      <c r="Y1952" s="18">
        <v>0.38117001</v>
      </c>
      <c r="Z1952" s="5" t="s">
        <v>24</v>
      </c>
      <c r="AA1952" s="3">
        <v>30</v>
      </c>
      <c r="AB1952" s="4">
        <v>1617</v>
      </c>
      <c r="AC1952" s="4">
        <v>4903.1666670000004</v>
      </c>
      <c r="AD1952" s="4" t="str">
        <f t="shared" si="463"/>
        <v>Low Income</v>
      </c>
      <c r="AE1952" s="4">
        <v>72406</v>
      </c>
      <c r="AF1952" s="18">
        <v>0.235382864</v>
      </c>
      <c r="AG1952" s="3">
        <v>1</v>
      </c>
      <c r="AH1952" s="3">
        <v>42.4</v>
      </c>
      <c r="AI1952" s="2" t="str">
        <f t="shared" si="464"/>
        <v>Medium Risk</v>
      </c>
    </row>
    <row r="1953" spans="1:35" x14ac:dyDescent="0.25">
      <c r="A1953" s="6">
        <v>45052</v>
      </c>
      <c r="B1953" s="3">
        <v>55</v>
      </c>
      <c r="C1953" s="3" t="str">
        <f t="shared" si="450"/>
        <v>Senior</v>
      </c>
      <c r="D1953" s="4">
        <v>70497</v>
      </c>
      <c r="E1953" s="4">
        <f t="shared" si="451"/>
        <v>70497</v>
      </c>
      <c r="F1953" s="3">
        <v>491</v>
      </c>
      <c r="G1953" s="3">
        <f t="shared" si="452"/>
        <v>491</v>
      </c>
      <c r="H1953" s="3" t="str">
        <f t="shared" si="453"/>
        <v>Fair</v>
      </c>
      <c r="I1953" s="5" t="s">
        <v>20</v>
      </c>
      <c r="J1953" s="2" t="str">
        <f t="shared" si="454"/>
        <v>Employed</v>
      </c>
      <c r="K1953" s="2" t="str">
        <f t="shared" si="455"/>
        <v>Employed</v>
      </c>
      <c r="L1953" s="2" t="str">
        <f t="shared" si="456"/>
        <v>Employed</v>
      </c>
      <c r="M1953" s="5" t="s">
        <v>32</v>
      </c>
      <c r="N1953" s="2" t="str">
        <f t="shared" si="457"/>
        <v>High School</v>
      </c>
      <c r="O1953" s="2" t="str">
        <f t="shared" si="458"/>
        <v>High School</v>
      </c>
      <c r="P1953" s="4">
        <v>45366</v>
      </c>
      <c r="Q1953" s="4">
        <f t="shared" si="459"/>
        <v>45366</v>
      </c>
      <c r="R1953" s="18">
        <f t="shared" si="460"/>
        <v>0.64351674539342096</v>
      </c>
      <c r="S1953" s="18" t="str">
        <f t="shared" si="461"/>
        <v>Moderate Borrower</v>
      </c>
      <c r="T1953" s="3">
        <v>48</v>
      </c>
      <c r="U1953" s="3">
        <f t="shared" si="462"/>
        <v>48</v>
      </c>
      <c r="V1953" s="5" t="s">
        <v>22</v>
      </c>
      <c r="W1953" s="5" t="s">
        <v>27</v>
      </c>
      <c r="X1953" s="4">
        <v>408</v>
      </c>
      <c r="Y1953" s="18">
        <v>0.334328668</v>
      </c>
      <c r="Z1953" s="5" t="s">
        <v>28</v>
      </c>
      <c r="AA1953" s="3">
        <v>29</v>
      </c>
      <c r="AB1953" s="4">
        <v>1420</v>
      </c>
      <c r="AC1953" s="4">
        <v>5874.75</v>
      </c>
      <c r="AD1953" s="4" t="str">
        <f t="shared" si="463"/>
        <v>Medium Income</v>
      </c>
      <c r="AE1953" s="4">
        <v>23866</v>
      </c>
      <c r="AF1953" s="18">
        <v>0.27366075899999998</v>
      </c>
      <c r="AG1953" s="3">
        <v>0</v>
      </c>
      <c r="AH1953" s="3">
        <v>55</v>
      </c>
      <c r="AI1953" s="2" t="str">
        <f t="shared" si="464"/>
        <v>High Risk</v>
      </c>
    </row>
    <row r="1954" spans="1:35" x14ac:dyDescent="0.25">
      <c r="A1954" s="6">
        <v>45053</v>
      </c>
      <c r="B1954" s="3">
        <v>29</v>
      </c>
      <c r="C1954" s="3" t="str">
        <f t="shared" si="450"/>
        <v>Mid</v>
      </c>
      <c r="D1954" s="4">
        <v>15000</v>
      </c>
      <c r="E1954" s="4">
        <f t="shared" si="451"/>
        <v>15000</v>
      </c>
      <c r="F1954" s="3">
        <v>565</v>
      </c>
      <c r="G1954" s="3">
        <f t="shared" si="452"/>
        <v>565</v>
      </c>
      <c r="H1954" s="3" t="str">
        <f t="shared" si="453"/>
        <v>Good</v>
      </c>
      <c r="I1954" s="5" t="s">
        <v>20</v>
      </c>
      <c r="J1954" s="2" t="str">
        <f t="shared" si="454"/>
        <v>Employed</v>
      </c>
      <c r="K1954" s="2" t="str">
        <f t="shared" si="455"/>
        <v>Employed</v>
      </c>
      <c r="L1954" s="2" t="str">
        <f t="shared" si="456"/>
        <v>Employed</v>
      </c>
      <c r="M1954" s="5" t="s">
        <v>32</v>
      </c>
      <c r="N1954" s="2" t="str">
        <f t="shared" si="457"/>
        <v>High School</v>
      </c>
      <c r="O1954" s="2" t="str">
        <f t="shared" si="458"/>
        <v>High School</v>
      </c>
      <c r="P1954" s="4">
        <v>13190</v>
      </c>
      <c r="Q1954" s="4">
        <f t="shared" si="459"/>
        <v>13190</v>
      </c>
      <c r="R1954" s="18">
        <f t="shared" si="460"/>
        <v>0.8793333333333333</v>
      </c>
      <c r="S1954" s="18" t="str">
        <f t="shared" si="461"/>
        <v>Moderate Borrower</v>
      </c>
      <c r="T1954" s="3">
        <v>60</v>
      </c>
      <c r="U1954" s="3">
        <f t="shared" si="462"/>
        <v>60</v>
      </c>
      <c r="V1954" s="5" t="s">
        <v>35</v>
      </c>
      <c r="W1954" s="5" t="s">
        <v>27</v>
      </c>
      <c r="X1954" s="4">
        <v>268</v>
      </c>
      <c r="Y1954" s="18">
        <v>0.11471982</v>
      </c>
      <c r="Z1954" s="5" t="s">
        <v>34</v>
      </c>
      <c r="AA1954" s="3">
        <v>23</v>
      </c>
      <c r="AB1954" s="4">
        <v>1537</v>
      </c>
      <c r="AC1954" s="4">
        <v>1250</v>
      </c>
      <c r="AD1954" s="4" t="str">
        <f t="shared" si="463"/>
        <v>Low Income</v>
      </c>
      <c r="AE1954" s="4">
        <v>123537</v>
      </c>
      <c r="AF1954" s="18">
        <v>0.25530202099999999</v>
      </c>
      <c r="AG1954" s="3">
        <v>0</v>
      </c>
      <c r="AH1954" s="3">
        <v>50</v>
      </c>
      <c r="AI1954" s="2" t="str">
        <f t="shared" si="464"/>
        <v>Medium Risk</v>
      </c>
    </row>
    <row r="1955" spans="1:35" x14ac:dyDescent="0.25">
      <c r="A1955" s="6">
        <v>45054</v>
      </c>
      <c r="B1955" s="3">
        <v>32</v>
      </c>
      <c r="C1955" s="3" t="str">
        <f t="shared" si="450"/>
        <v>Mid</v>
      </c>
      <c r="D1955" s="4">
        <v>45189</v>
      </c>
      <c r="E1955" s="4">
        <f t="shared" si="451"/>
        <v>45189</v>
      </c>
      <c r="F1955" s="3">
        <v>581</v>
      </c>
      <c r="G1955" s="3">
        <f t="shared" si="452"/>
        <v>581</v>
      </c>
      <c r="H1955" s="3" t="str">
        <f t="shared" si="453"/>
        <v>Good</v>
      </c>
      <c r="I1955" s="5" t="s">
        <v>20</v>
      </c>
      <c r="J1955" s="2" t="str">
        <f t="shared" si="454"/>
        <v>Employed</v>
      </c>
      <c r="K1955" s="2" t="str">
        <f t="shared" si="455"/>
        <v>Employed</v>
      </c>
      <c r="L1955" s="2" t="str">
        <f t="shared" si="456"/>
        <v>Employed</v>
      </c>
      <c r="M1955" s="5" t="s">
        <v>32</v>
      </c>
      <c r="N1955" s="2" t="str">
        <f t="shared" si="457"/>
        <v>High School</v>
      </c>
      <c r="O1955" s="2" t="str">
        <f t="shared" si="458"/>
        <v>High School</v>
      </c>
      <c r="P1955" s="4">
        <v>28376</v>
      </c>
      <c r="Q1955" s="4">
        <f t="shared" si="459"/>
        <v>28376</v>
      </c>
      <c r="R1955" s="18">
        <f t="shared" si="460"/>
        <v>0.62794042798026073</v>
      </c>
      <c r="S1955" s="18" t="str">
        <f t="shared" si="461"/>
        <v>Moderate Borrower</v>
      </c>
      <c r="T1955" s="3">
        <v>48</v>
      </c>
      <c r="U1955" s="3">
        <f t="shared" si="462"/>
        <v>48</v>
      </c>
      <c r="V1955" s="5" t="s">
        <v>26</v>
      </c>
      <c r="W1955" s="5" t="s">
        <v>27</v>
      </c>
      <c r="X1955" s="4">
        <v>311</v>
      </c>
      <c r="Y1955" s="18">
        <v>0.35262481600000001</v>
      </c>
      <c r="Z1955" s="5" t="s">
        <v>24</v>
      </c>
      <c r="AA1955" s="3">
        <v>24</v>
      </c>
      <c r="AB1955" s="4">
        <v>565</v>
      </c>
      <c r="AC1955" s="4">
        <v>3765.75</v>
      </c>
      <c r="AD1955" s="4" t="str">
        <f t="shared" si="463"/>
        <v>Low Income</v>
      </c>
      <c r="AE1955" s="4">
        <v>24252</v>
      </c>
      <c r="AF1955" s="18">
        <v>0.209426433</v>
      </c>
      <c r="AG1955" s="3">
        <v>0</v>
      </c>
      <c r="AH1955" s="3">
        <v>54</v>
      </c>
      <c r="AI1955" s="2" t="str">
        <f t="shared" si="464"/>
        <v>Medium Risk</v>
      </c>
    </row>
    <row r="1956" spans="1:35" x14ac:dyDescent="0.25">
      <c r="A1956" s="6">
        <v>45055</v>
      </c>
      <c r="B1956" s="3">
        <v>32</v>
      </c>
      <c r="C1956" s="3" t="str">
        <f t="shared" si="450"/>
        <v>Mid</v>
      </c>
      <c r="E1956" s="4">
        <f t="shared" si="451"/>
        <v>24066.999995999999</v>
      </c>
      <c r="F1956" s="3">
        <v>629</v>
      </c>
      <c r="G1956" s="3">
        <f t="shared" si="452"/>
        <v>629</v>
      </c>
      <c r="H1956" s="3" t="str">
        <f t="shared" si="453"/>
        <v>Good</v>
      </c>
      <c r="I1956" s="5" t="s">
        <v>20</v>
      </c>
      <c r="J1956" s="2" t="str">
        <f t="shared" si="454"/>
        <v>Employed</v>
      </c>
      <c r="K1956" s="2" t="str">
        <f t="shared" si="455"/>
        <v>Employed</v>
      </c>
      <c r="L1956" s="2" t="str">
        <f t="shared" si="456"/>
        <v>Employed</v>
      </c>
      <c r="M1956" s="5" t="s">
        <v>29</v>
      </c>
      <c r="N1956" s="2" t="str">
        <f t="shared" si="457"/>
        <v>Bachelor</v>
      </c>
      <c r="O1956" s="2" t="str">
        <f t="shared" si="458"/>
        <v>Bachelor</v>
      </c>
      <c r="P1956" s="4">
        <v>14157</v>
      </c>
      <c r="Q1956" s="4">
        <f t="shared" si="459"/>
        <v>14157</v>
      </c>
      <c r="R1956" s="18">
        <f t="shared" si="460"/>
        <v>0.58823285005829273</v>
      </c>
      <c r="S1956" s="18" t="str">
        <f t="shared" si="461"/>
        <v>Moderate Borrower</v>
      </c>
      <c r="U1956" s="3">
        <f t="shared" si="462"/>
        <v>54.618025751072963</v>
      </c>
      <c r="V1956" s="5" t="s">
        <v>22</v>
      </c>
      <c r="W1956" s="5" t="s">
        <v>30</v>
      </c>
      <c r="X1956" s="4">
        <v>285</v>
      </c>
      <c r="Y1956" s="18">
        <v>0.395417466</v>
      </c>
      <c r="Z1956" s="5" t="s">
        <v>24</v>
      </c>
      <c r="AA1956" s="3">
        <v>28</v>
      </c>
      <c r="AB1956" s="4">
        <v>261</v>
      </c>
      <c r="AC1956" s="4">
        <v>2005.583333</v>
      </c>
      <c r="AD1956" s="4" t="str">
        <f t="shared" si="463"/>
        <v>Low Income</v>
      </c>
      <c r="AE1956" s="4">
        <v>1974</v>
      </c>
      <c r="AF1956" s="18">
        <v>0.20716442800000001</v>
      </c>
      <c r="AG1956" s="3">
        <v>0</v>
      </c>
      <c r="AH1956" s="3">
        <v>56</v>
      </c>
      <c r="AI1956" s="2" t="str">
        <f t="shared" si="464"/>
        <v>High Risk</v>
      </c>
    </row>
    <row r="1957" spans="1:35" x14ac:dyDescent="0.25">
      <c r="A1957" s="6">
        <v>45056</v>
      </c>
      <c r="B1957" s="3">
        <v>56</v>
      </c>
      <c r="C1957" s="3" t="str">
        <f t="shared" si="450"/>
        <v>Senior</v>
      </c>
      <c r="D1957" s="4">
        <v>82925</v>
      </c>
      <c r="E1957" s="4">
        <f t="shared" si="451"/>
        <v>82925</v>
      </c>
      <c r="F1957" s="3">
        <v>537</v>
      </c>
      <c r="G1957" s="3">
        <f t="shared" si="452"/>
        <v>537</v>
      </c>
      <c r="H1957" s="3" t="str">
        <f t="shared" si="453"/>
        <v>Fair</v>
      </c>
      <c r="I1957" s="5" t="s">
        <v>20</v>
      </c>
      <c r="J1957" s="2" t="str">
        <f t="shared" si="454"/>
        <v>Employed</v>
      </c>
      <c r="K1957" s="2" t="str">
        <f t="shared" si="455"/>
        <v>Employed</v>
      </c>
      <c r="L1957" s="2" t="str">
        <f t="shared" si="456"/>
        <v>Employed</v>
      </c>
      <c r="M1957" s="5" t="s">
        <v>29</v>
      </c>
      <c r="N1957" s="2" t="str">
        <f t="shared" si="457"/>
        <v>Bachelor</v>
      </c>
      <c r="O1957" s="2" t="str">
        <f t="shared" si="458"/>
        <v>Bachelor</v>
      </c>
      <c r="P1957" s="4">
        <v>35292</v>
      </c>
      <c r="Q1957" s="4">
        <f t="shared" si="459"/>
        <v>35292</v>
      </c>
      <c r="R1957" s="18">
        <f t="shared" si="460"/>
        <v>0.42558938800120588</v>
      </c>
      <c r="S1957" s="18" t="str">
        <f t="shared" si="461"/>
        <v>Conservative Borrower</v>
      </c>
      <c r="T1957" s="3">
        <v>48</v>
      </c>
      <c r="U1957" s="3">
        <f t="shared" si="462"/>
        <v>48</v>
      </c>
      <c r="V1957" s="5" t="s">
        <v>26</v>
      </c>
      <c r="W1957" s="5" t="s">
        <v>27</v>
      </c>
      <c r="X1957" s="4">
        <v>599</v>
      </c>
      <c r="Y1957" s="18">
        <v>0.295292414</v>
      </c>
      <c r="Z1957" s="5" t="s">
        <v>24</v>
      </c>
      <c r="AA1957" s="3">
        <v>35</v>
      </c>
      <c r="AB1957" s="4">
        <v>1960</v>
      </c>
      <c r="AC1957" s="4">
        <v>6910.4166670000004</v>
      </c>
      <c r="AD1957" s="4" t="str">
        <f t="shared" si="463"/>
        <v>Medium Income</v>
      </c>
      <c r="AE1957" s="4">
        <v>8174</v>
      </c>
      <c r="AF1957" s="18">
        <v>0.29907023799999999</v>
      </c>
      <c r="AG1957" s="3">
        <v>0</v>
      </c>
      <c r="AH1957" s="3">
        <v>51</v>
      </c>
      <c r="AI1957" s="2" t="str">
        <f t="shared" si="464"/>
        <v>Medium Risk</v>
      </c>
    </row>
    <row r="1958" spans="1:35" x14ac:dyDescent="0.25">
      <c r="A1958" s="6">
        <v>45057</v>
      </c>
      <c r="B1958" s="3">
        <v>18</v>
      </c>
      <c r="C1958" s="3" t="str">
        <f t="shared" si="450"/>
        <v>Young</v>
      </c>
      <c r="D1958" s="4">
        <v>41040</v>
      </c>
      <c r="E1958" s="4">
        <f t="shared" si="451"/>
        <v>41040</v>
      </c>
      <c r="F1958" s="3">
        <v>580</v>
      </c>
      <c r="G1958" s="3">
        <f t="shared" si="452"/>
        <v>580</v>
      </c>
      <c r="H1958" s="3" t="str">
        <f t="shared" si="453"/>
        <v>Good</v>
      </c>
      <c r="I1958" s="5" t="s">
        <v>20</v>
      </c>
      <c r="J1958" s="2" t="str">
        <f t="shared" si="454"/>
        <v>Employed</v>
      </c>
      <c r="K1958" s="2" t="str">
        <f t="shared" si="455"/>
        <v>Employed</v>
      </c>
      <c r="L1958" s="2" t="str">
        <f t="shared" si="456"/>
        <v>Employed</v>
      </c>
      <c r="M1958" s="5" t="s">
        <v>32</v>
      </c>
      <c r="N1958" s="2" t="str">
        <f t="shared" si="457"/>
        <v>High School</v>
      </c>
      <c r="O1958" s="2" t="str">
        <f t="shared" si="458"/>
        <v>High School</v>
      </c>
      <c r="P1958" s="4">
        <v>17998</v>
      </c>
      <c r="Q1958" s="4">
        <f t="shared" si="459"/>
        <v>17998</v>
      </c>
      <c r="R1958" s="18">
        <f t="shared" si="460"/>
        <v>0.43854775828460041</v>
      </c>
      <c r="S1958" s="18" t="str">
        <f t="shared" si="461"/>
        <v>Conservative Borrower</v>
      </c>
      <c r="T1958" s="3">
        <v>60</v>
      </c>
      <c r="U1958" s="3">
        <f t="shared" si="462"/>
        <v>60</v>
      </c>
      <c r="V1958" s="5" t="s">
        <v>22</v>
      </c>
      <c r="W1958" s="5" t="s">
        <v>30</v>
      </c>
      <c r="X1958" s="4">
        <v>181</v>
      </c>
      <c r="Y1958" s="18">
        <v>0.58162773199999995</v>
      </c>
      <c r="Z1958" s="5" t="s">
        <v>31</v>
      </c>
      <c r="AA1958" s="3">
        <v>24</v>
      </c>
      <c r="AB1958" s="4">
        <v>10934</v>
      </c>
      <c r="AC1958" s="4">
        <v>3420</v>
      </c>
      <c r="AD1958" s="4" t="str">
        <f t="shared" si="463"/>
        <v>Low Income</v>
      </c>
      <c r="AE1958" s="4">
        <v>100038</v>
      </c>
      <c r="AF1958" s="18">
        <v>0.231934481</v>
      </c>
      <c r="AG1958" s="3">
        <v>0</v>
      </c>
      <c r="AH1958" s="3">
        <v>63</v>
      </c>
      <c r="AI1958" s="2" t="str">
        <f t="shared" si="464"/>
        <v>High Risk</v>
      </c>
    </row>
    <row r="1959" spans="1:35" x14ac:dyDescent="0.25">
      <c r="A1959" s="6">
        <v>45058</v>
      </c>
      <c r="B1959" s="3">
        <v>77</v>
      </c>
      <c r="C1959" s="3" t="str">
        <f t="shared" si="450"/>
        <v>Old</v>
      </c>
      <c r="D1959" s="4">
        <v>26345</v>
      </c>
      <c r="E1959" s="4">
        <f t="shared" si="451"/>
        <v>26345</v>
      </c>
      <c r="G1959" s="3">
        <f t="shared" si="452"/>
        <v>577.71428571428567</v>
      </c>
      <c r="H1959" s="3" t="str">
        <f t="shared" si="453"/>
        <v>Good</v>
      </c>
      <c r="I1959" s="5" t="s">
        <v>52</v>
      </c>
      <c r="J1959" s="2" t="str">
        <f t="shared" si="454"/>
        <v>EMPLOYED</v>
      </c>
      <c r="K1959" s="2" t="str">
        <f t="shared" si="455"/>
        <v>Employed</v>
      </c>
      <c r="L1959" s="2" t="str">
        <f t="shared" si="456"/>
        <v>Employed</v>
      </c>
      <c r="M1959" s="5" t="s">
        <v>32</v>
      </c>
      <c r="N1959" s="2" t="str">
        <f t="shared" si="457"/>
        <v>High School</v>
      </c>
      <c r="O1959" s="2" t="str">
        <f t="shared" si="458"/>
        <v>High School</v>
      </c>
      <c r="P1959" s="4">
        <v>29161</v>
      </c>
      <c r="Q1959" s="4">
        <f t="shared" si="459"/>
        <v>29161</v>
      </c>
      <c r="R1959" s="18">
        <f t="shared" si="460"/>
        <v>1.1068893528183716</v>
      </c>
      <c r="S1959" s="18" t="str">
        <f t="shared" si="461"/>
        <v>Aggressive Borrower</v>
      </c>
      <c r="T1959" s="3">
        <v>60</v>
      </c>
      <c r="U1959" s="3">
        <f t="shared" si="462"/>
        <v>60</v>
      </c>
      <c r="V1959" s="5" t="s">
        <v>22</v>
      </c>
      <c r="W1959" s="5" t="s">
        <v>23</v>
      </c>
      <c r="X1959" s="4">
        <v>393</v>
      </c>
      <c r="Y1959" s="18">
        <v>0.370805522</v>
      </c>
      <c r="Z1959" s="5" t="s">
        <v>31</v>
      </c>
      <c r="AA1959" s="3">
        <v>38</v>
      </c>
      <c r="AB1959" s="4">
        <v>2303</v>
      </c>
      <c r="AC1959" s="4">
        <v>2195.416667</v>
      </c>
      <c r="AD1959" s="4" t="str">
        <f t="shared" si="463"/>
        <v>Low Income</v>
      </c>
      <c r="AE1959" s="4">
        <v>2827</v>
      </c>
      <c r="AF1959" s="18">
        <v>0.212264432</v>
      </c>
      <c r="AG1959" s="3">
        <v>0</v>
      </c>
      <c r="AH1959" s="3">
        <v>53</v>
      </c>
      <c r="AI1959" s="2" t="str">
        <f t="shared" si="464"/>
        <v>Medium Risk</v>
      </c>
    </row>
    <row r="1960" spans="1:35" x14ac:dyDescent="0.25">
      <c r="A1960" s="6">
        <v>45059</v>
      </c>
      <c r="B1960" s="3">
        <v>52</v>
      </c>
      <c r="C1960" s="3" t="str">
        <f t="shared" si="450"/>
        <v>Senior</v>
      </c>
      <c r="D1960" s="4">
        <v>33625</v>
      </c>
      <c r="E1960" s="4">
        <f t="shared" si="451"/>
        <v>33625</v>
      </c>
      <c r="F1960" s="3">
        <v>571</v>
      </c>
      <c r="G1960" s="3">
        <f t="shared" si="452"/>
        <v>571</v>
      </c>
      <c r="H1960" s="3" t="str">
        <f t="shared" si="453"/>
        <v>Good</v>
      </c>
      <c r="I1960" s="5" t="s">
        <v>20</v>
      </c>
      <c r="J1960" s="2" t="str">
        <f t="shared" si="454"/>
        <v>Employed</v>
      </c>
      <c r="K1960" s="2" t="str">
        <f t="shared" si="455"/>
        <v>Employed</v>
      </c>
      <c r="L1960" s="2" t="str">
        <f t="shared" si="456"/>
        <v>Employed</v>
      </c>
      <c r="M1960" s="5" t="s">
        <v>29</v>
      </c>
      <c r="N1960" s="2" t="str">
        <f t="shared" si="457"/>
        <v>Bachelor</v>
      </c>
      <c r="O1960" s="2" t="str">
        <f t="shared" si="458"/>
        <v>Bachelor</v>
      </c>
      <c r="P1960" s="4">
        <v>27132</v>
      </c>
      <c r="Q1960" s="4">
        <f t="shared" si="459"/>
        <v>27132</v>
      </c>
      <c r="R1960" s="18">
        <f t="shared" si="460"/>
        <v>0.80689962825278816</v>
      </c>
      <c r="S1960" s="18" t="str">
        <f t="shared" si="461"/>
        <v>Moderate Borrower</v>
      </c>
      <c r="T1960" s="3">
        <v>36</v>
      </c>
      <c r="U1960" s="3">
        <f t="shared" si="462"/>
        <v>36</v>
      </c>
      <c r="V1960" s="5" t="s">
        <v>22</v>
      </c>
      <c r="W1960" s="5" t="s">
        <v>23</v>
      </c>
      <c r="X1960" s="4">
        <v>564</v>
      </c>
      <c r="Y1960" s="18">
        <v>0.231774702</v>
      </c>
      <c r="Z1960" s="5" t="s">
        <v>28</v>
      </c>
      <c r="AA1960" s="3">
        <v>24</v>
      </c>
      <c r="AB1960" s="4">
        <v>4454</v>
      </c>
      <c r="AC1960" s="4">
        <v>2802.083333</v>
      </c>
      <c r="AD1960" s="4" t="str">
        <f t="shared" si="463"/>
        <v>Low Income</v>
      </c>
      <c r="AE1960" s="4">
        <v>32001</v>
      </c>
      <c r="AF1960" s="18">
        <v>0.236029286</v>
      </c>
      <c r="AG1960" s="3">
        <v>0</v>
      </c>
      <c r="AH1960" s="3">
        <v>54</v>
      </c>
      <c r="AI1960" s="2" t="str">
        <f t="shared" si="464"/>
        <v>Medium Risk</v>
      </c>
    </row>
    <row r="1961" spans="1:35" x14ac:dyDescent="0.25">
      <c r="A1961" s="6">
        <v>45060</v>
      </c>
      <c r="B1961" s="3">
        <v>42</v>
      </c>
      <c r="C1961" s="3" t="str">
        <f t="shared" si="450"/>
        <v>Senior</v>
      </c>
      <c r="D1961" s="4">
        <v>50289</v>
      </c>
      <c r="E1961" s="4">
        <f t="shared" si="451"/>
        <v>50289</v>
      </c>
      <c r="F1961" s="3">
        <v>518</v>
      </c>
      <c r="G1961" s="3">
        <f t="shared" si="452"/>
        <v>518</v>
      </c>
      <c r="H1961" s="3" t="str">
        <f t="shared" si="453"/>
        <v>Fair</v>
      </c>
      <c r="I1961" s="5" t="s">
        <v>52</v>
      </c>
      <c r="J1961" s="2" t="str">
        <f t="shared" si="454"/>
        <v>EMPLOYED</v>
      </c>
      <c r="K1961" s="2" t="str">
        <f t="shared" si="455"/>
        <v>Employed</v>
      </c>
      <c r="L1961" s="2" t="str">
        <f t="shared" si="456"/>
        <v>Employed</v>
      </c>
      <c r="N1961" s="2" t="str">
        <f t="shared" si="457"/>
        <v/>
      </c>
      <c r="O1961" s="2" t="str">
        <f t="shared" si="458"/>
        <v>Bachelor</v>
      </c>
      <c r="Q1961" s="4">
        <f t="shared" si="459"/>
        <v>23946.390946502059</v>
      </c>
      <c r="R1961" s="18">
        <f t="shared" si="460"/>
        <v>0.47617552439901489</v>
      </c>
      <c r="S1961" s="18" t="str">
        <f t="shared" si="461"/>
        <v>Conservative Borrower</v>
      </c>
      <c r="T1961" s="3">
        <v>48</v>
      </c>
      <c r="U1961" s="3">
        <f t="shared" si="462"/>
        <v>48</v>
      </c>
      <c r="V1961" s="5" t="s">
        <v>35</v>
      </c>
      <c r="W1961" s="5" t="s">
        <v>27</v>
      </c>
      <c r="X1961" s="4">
        <v>328</v>
      </c>
      <c r="Y1961" s="18">
        <v>0.38622435799999999</v>
      </c>
      <c r="Z1961" s="5" t="s">
        <v>31</v>
      </c>
      <c r="AA1961" s="3">
        <v>17</v>
      </c>
      <c r="AB1961" s="4">
        <v>11723</v>
      </c>
      <c r="AC1961" s="4">
        <v>4190.75</v>
      </c>
      <c r="AD1961" s="4" t="str">
        <f t="shared" si="463"/>
        <v>Low Income</v>
      </c>
      <c r="AE1961" s="4">
        <v>41500</v>
      </c>
      <c r="AF1961" s="18">
        <v>0.29317121499999999</v>
      </c>
      <c r="AG1961" s="3">
        <v>0</v>
      </c>
      <c r="AH1961" s="3">
        <v>55</v>
      </c>
      <c r="AI1961" s="2" t="str">
        <f t="shared" si="464"/>
        <v>High Risk</v>
      </c>
    </row>
    <row r="1962" spans="1:35" x14ac:dyDescent="0.25">
      <c r="A1962" s="6">
        <v>45061</v>
      </c>
      <c r="B1962" s="3">
        <v>39</v>
      </c>
      <c r="C1962" s="3" t="str">
        <f t="shared" si="450"/>
        <v>Mid</v>
      </c>
      <c r="D1962" s="4">
        <v>233264</v>
      </c>
      <c r="E1962" s="4">
        <f t="shared" si="451"/>
        <v>233264</v>
      </c>
      <c r="F1962" s="3">
        <v>618</v>
      </c>
      <c r="G1962" s="3">
        <f t="shared" si="452"/>
        <v>618</v>
      </c>
      <c r="H1962" s="3" t="str">
        <f t="shared" si="453"/>
        <v>Good</v>
      </c>
      <c r="I1962" s="5" t="s">
        <v>20</v>
      </c>
      <c r="J1962" s="2" t="str">
        <f t="shared" si="454"/>
        <v>Employed</v>
      </c>
      <c r="K1962" s="2" t="str">
        <f t="shared" si="455"/>
        <v>Employed</v>
      </c>
      <c r="L1962" s="2" t="str">
        <f t="shared" si="456"/>
        <v>Employed</v>
      </c>
      <c r="M1962" s="5" t="s">
        <v>21</v>
      </c>
      <c r="N1962" s="2" t="str">
        <f t="shared" si="457"/>
        <v>Master</v>
      </c>
      <c r="O1962" s="2" t="str">
        <f t="shared" si="458"/>
        <v>Master</v>
      </c>
      <c r="P1962" s="4">
        <v>32720</v>
      </c>
      <c r="Q1962" s="4">
        <f t="shared" si="459"/>
        <v>32720</v>
      </c>
      <c r="R1962" s="18">
        <f t="shared" si="460"/>
        <v>0.14027025173194321</v>
      </c>
      <c r="S1962" s="18" t="str">
        <f t="shared" si="461"/>
        <v>Conservative Borrower</v>
      </c>
      <c r="T1962" s="3">
        <v>36</v>
      </c>
      <c r="U1962" s="3">
        <f t="shared" si="462"/>
        <v>36</v>
      </c>
      <c r="V1962" s="5" t="s">
        <v>44</v>
      </c>
      <c r="W1962" s="5" t="s">
        <v>23</v>
      </c>
      <c r="X1962" s="4">
        <v>317</v>
      </c>
      <c r="Y1962" s="18">
        <v>5.4309596000000002E-2</v>
      </c>
      <c r="Z1962" s="5" t="s">
        <v>28</v>
      </c>
      <c r="AA1962" s="3">
        <v>14</v>
      </c>
      <c r="AB1962" s="4">
        <v>3718</v>
      </c>
      <c r="AC1962" s="4">
        <v>19438.666669999999</v>
      </c>
      <c r="AD1962" s="4" t="str">
        <f t="shared" si="463"/>
        <v>High Income</v>
      </c>
      <c r="AE1962" s="4">
        <v>9746</v>
      </c>
      <c r="AF1962" s="18">
        <v>0.22133663000000001</v>
      </c>
      <c r="AG1962" s="3">
        <v>1</v>
      </c>
      <c r="AH1962" s="3">
        <v>36</v>
      </c>
      <c r="AI1962" s="2" t="str">
        <f t="shared" si="464"/>
        <v>Low Risk</v>
      </c>
    </row>
    <row r="1963" spans="1:35" x14ac:dyDescent="0.25">
      <c r="A1963" s="6">
        <v>45062</v>
      </c>
      <c r="B1963" s="3">
        <v>43</v>
      </c>
      <c r="C1963" s="3" t="str">
        <f t="shared" si="450"/>
        <v>Senior</v>
      </c>
      <c r="D1963" s="4">
        <v>140691</v>
      </c>
      <c r="E1963" s="4">
        <f t="shared" si="451"/>
        <v>140691</v>
      </c>
      <c r="G1963" s="3">
        <f t="shared" si="452"/>
        <v>566.45263157894738</v>
      </c>
      <c r="H1963" s="3" t="str">
        <f t="shared" si="453"/>
        <v>Good</v>
      </c>
      <c r="I1963" s="5" t="s">
        <v>20</v>
      </c>
      <c r="J1963" s="2" t="str">
        <f t="shared" si="454"/>
        <v>Employed</v>
      </c>
      <c r="K1963" s="2" t="str">
        <f t="shared" si="455"/>
        <v>Employed</v>
      </c>
      <c r="L1963" s="2" t="str">
        <f t="shared" si="456"/>
        <v>Employed</v>
      </c>
      <c r="M1963" s="5" t="s">
        <v>25</v>
      </c>
      <c r="N1963" s="2" t="str">
        <f t="shared" si="457"/>
        <v>Associate</v>
      </c>
      <c r="O1963" s="2" t="str">
        <f t="shared" si="458"/>
        <v>Associate</v>
      </c>
      <c r="P1963" s="4">
        <v>35350</v>
      </c>
      <c r="Q1963" s="4">
        <f t="shared" si="459"/>
        <v>35350</v>
      </c>
      <c r="R1963" s="18">
        <f t="shared" si="460"/>
        <v>0.25125985315336447</v>
      </c>
      <c r="S1963" s="18" t="str">
        <f t="shared" si="461"/>
        <v>Conservative Borrower</v>
      </c>
      <c r="T1963" s="3">
        <v>12</v>
      </c>
      <c r="U1963" s="3">
        <f t="shared" si="462"/>
        <v>12</v>
      </c>
      <c r="V1963" s="5" t="s">
        <v>22</v>
      </c>
      <c r="W1963" s="5" t="s">
        <v>30</v>
      </c>
      <c r="X1963" s="4">
        <v>658</v>
      </c>
      <c r="Y1963" s="18">
        <v>5.7917787999999998E-2</v>
      </c>
      <c r="Z1963" s="5" t="s">
        <v>24</v>
      </c>
      <c r="AA1963" s="3">
        <v>22</v>
      </c>
      <c r="AB1963" s="4">
        <v>4679</v>
      </c>
      <c r="AC1963" s="4">
        <v>11724.25</v>
      </c>
      <c r="AD1963" s="4" t="str">
        <f t="shared" si="463"/>
        <v>Medium Income</v>
      </c>
      <c r="AE1963" s="4">
        <v>93901</v>
      </c>
      <c r="AF1963" s="18">
        <v>0.25898400900000002</v>
      </c>
      <c r="AG1963" s="3">
        <v>1</v>
      </c>
      <c r="AH1963" s="3">
        <v>36</v>
      </c>
      <c r="AI1963" s="2" t="str">
        <f t="shared" si="464"/>
        <v>Low Risk</v>
      </c>
    </row>
    <row r="1964" spans="1:35" x14ac:dyDescent="0.25">
      <c r="A1964" s="6">
        <v>45063</v>
      </c>
      <c r="B1964" s="3">
        <v>46</v>
      </c>
      <c r="C1964" s="3" t="str">
        <f t="shared" si="450"/>
        <v>Senior</v>
      </c>
      <c r="D1964" s="4">
        <v>66472</v>
      </c>
      <c r="E1964" s="4">
        <f t="shared" si="451"/>
        <v>66472</v>
      </c>
      <c r="F1964" s="3">
        <v>620</v>
      </c>
      <c r="G1964" s="3">
        <f t="shared" si="452"/>
        <v>620</v>
      </c>
      <c r="H1964" s="3" t="str">
        <f t="shared" si="453"/>
        <v>Good</v>
      </c>
      <c r="I1964" s="5" t="s">
        <v>20</v>
      </c>
      <c r="J1964" s="2" t="str">
        <f t="shared" si="454"/>
        <v>Employed</v>
      </c>
      <c r="K1964" s="2" t="str">
        <f t="shared" si="455"/>
        <v>Employed</v>
      </c>
      <c r="L1964" s="2" t="str">
        <f t="shared" si="456"/>
        <v>Employed</v>
      </c>
      <c r="M1964" s="5" t="s">
        <v>29</v>
      </c>
      <c r="N1964" s="2" t="str">
        <f t="shared" si="457"/>
        <v>Bachelor</v>
      </c>
      <c r="O1964" s="2" t="str">
        <f t="shared" si="458"/>
        <v>Bachelor</v>
      </c>
      <c r="P1964" s="4">
        <v>28189</v>
      </c>
      <c r="Q1964" s="4">
        <f t="shared" si="459"/>
        <v>28189</v>
      </c>
      <c r="R1964" s="18">
        <f t="shared" si="460"/>
        <v>0.42407329401853411</v>
      </c>
      <c r="S1964" s="18" t="str">
        <f t="shared" si="461"/>
        <v>Conservative Borrower</v>
      </c>
      <c r="T1964" s="3">
        <v>84</v>
      </c>
      <c r="U1964" s="3">
        <f t="shared" si="462"/>
        <v>84</v>
      </c>
      <c r="V1964" s="5" t="s">
        <v>22</v>
      </c>
      <c r="W1964" s="5" t="s">
        <v>30</v>
      </c>
      <c r="X1964" s="4">
        <v>165</v>
      </c>
      <c r="Y1964" s="18">
        <v>0.304146682</v>
      </c>
      <c r="Z1964" s="5" t="s">
        <v>38</v>
      </c>
      <c r="AA1964" s="3">
        <v>19</v>
      </c>
      <c r="AB1964" s="4">
        <v>2340</v>
      </c>
      <c r="AC1964" s="4">
        <v>5539.3333329999996</v>
      </c>
      <c r="AD1964" s="4" t="str">
        <f t="shared" si="463"/>
        <v>Medium Income</v>
      </c>
      <c r="AE1964" s="4">
        <v>7286</v>
      </c>
      <c r="AF1964" s="18">
        <v>0.27274077299999999</v>
      </c>
      <c r="AG1964" s="3">
        <v>0</v>
      </c>
      <c r="AH1964" s="3">
        <v>53</v>
      </c>
      <c r="AI1964" s="2" t="str">
        <f t="shared" si="464"/>
        <v>Medium Risk</v>
      </c>
    </row>
    <row r="1965" spans="1:35" x14ac:dyDescent="0.25">
      <c r="A1965" s="6">
        <v>45064</v>
      </c>
      <c r="B1965" s="3">
        <v>47</v>
      </c>
      <c r="C1965" s="3" t="str">
        <f t="shared" si="450"/>
        <v>Senior</v>
      </c>
      <c r="D1965" s="4">
        <v>98484</v>
      </c>
      <c r="E1965" s="4">
        <f t="shared" si="451"/>
        <v>98484</v>
      </c>
      <c r="F1965" s="3">
        <v>643</v>
      </c>
      <c r="G1965" s="3">
        <f t="shared" si="452"/>
        <v>643</v>
      </c>
      <c r="H1965" s="3" t="str">
        <f t="shared" si="453"/>
        <v>Good</v>
      </c>
      <c r="I1965" s="5" t="s">
        <v>20</v>
      </c>
      <c r="J1965" s="2" t="str">
        <f t="shared" si="454"/>
        <v>Employed</v>
      </c>
      <c r="K1965" s="2" t="str">
        <f t="shared" si="455"/>
        <v>Employed</v>
      </c>
      <c r="L1965" s="2" t="str">
        <f t="shared" si="456"/>
        <v>Employed</v>
      </c>
      <c r="M1965" s="5" t="s">
        <v>29</v>
      </c>
      <c r="N1965" s="2" t="str">
        <f t="shared" si="457"/>
        <v>Bachelor</v>
      </c>
      <c r="O1965" s="2" t="str">
        <f t="shared" si="458"/>
        <v>Bachelor</v>
      </c>
      <c r="P1965" s="4">
        <v>13706</v>
      </c>
      <c r="Q1965" s="4">
        <f t="shared" si="459"/>
        <v>13706</v>
      </c>
      <c r="R1965" s="18">
        <f t="shared" si="460"/>
        <v>0.13916981438609316</v>
      </c>
      <c r="S1965" s="18" t="str">
        <f t="shared" si="461"/>
        <v>Conservative Borrower</v>
      </c>
      <c r="T1965" s="3">
        <v>72</v>
      </c>
      <c r="U1965" s="3">
        <f t="shared" si="462"/>
        <v>72</v>
      </c>
      <c r="V1965" s="5" t="s">
        <v>26</v>
      </c>
      <c r="W1965" s="5" t="s">
        <v>23</v>
      </c>
      <c r="X1965" s="4">
        <v>299</v>
      </c>
      <c r="Y1965" s="18">
        <v>0.38091855200000002</v>
      </c>
      <c r="Z1965" s="5" t="s">
        <v>28</v>
      </c>
      <c r="AA1965" s="3">
        <v>26</v>
      </c>
      <c r="AB1965" s="4">
        <v>5367</v>
      </c>
      <c r="AC1965" s="4">
        <v>8207</v>
      </c>
      <c r="AD1965" s="4" t="str">
        <f t="shared" si="463"/>
        <v>Medium Income</v>
      </c>
      <c r="AE1965" s="4">
        <v>1495</v>
      </c>
      <c r="AF1965" s="18">
        <v>0.19116772900000001</v>
      </c>
      <c r="AG1965" s="3">
        <v>1</v>
      </c>
      <c r="AH1965" s="3">
        <v>39.200000000000003</v>
      </c>
      <c r="AI1965" s="2" t="str">
        <f t="shared" si="464"/>
        <v>Low Risk</v>
      </c>
    </row>
    <row r="1966" spans="1:35" x14ac:dyDescent="0.25">
      <c r="A1966" s="6">
        <v>45065</v>
      </c>
      <c r="B1966" s="3">
        <v>46</v>
      </c>
      <c r="C1966" s="3" t="str">
        <f t="shared" si="450"/>
        <v>Senior</v>
      </c>
      <c r="D1966" s="4">
        <v>84467</v>
      </c>
      <c r="E1966" s="4">
        <f t="shared" si="451"/>
        <v>84467</v>
      </c>
      <c r="F1966" s="3">
        <v>617</v>
      </c>
      <c r="G1966" s="3">
        <f t="shared" si="452"/>
        <v>617</v>
      </c>
      <c r="H1966" s="3" t="str">
        <f t="shared" si="453"/>
        <v>Good</v>
      </c>
      <c r="I1966" s="5" t="s">
        <v>52</v>
      </c>
      <c r="J1966" s="2" t="str">
        <f t="shared" si="454"/>
        <v>EMPLOYED</v>
      </c>
      <c r="K1966" s="2" t="str">
        <f t="shared" si="455"/>
        <v>Employed</v>
      </c>
      <c r="L1966" s="2" t="str">
        <f t="shared" si="456"/>
        <v>Employed</v>
      </c>
      <c r="M1966" s="5" t="s">
        <v>29</v>
      </c>
      <c r="N1966" s="2" t="str">
        <f t="shared" si="457"/>
        <v>Bachelor</v>
      </c>
      <c r="O1966" s="2" t="str">
        <f t="shared" si="458"/>
        <v>Bachelor</v>
      </c>
      <c r="P1966" s="4">
        <v>36977</v>
      </c>
      <c r="Q1966" s="4">
        <f t="shared" si="459"/>
        <v>36977</v>
      </c>
      <c r="R1966" s="18">
        <f t="shared" si="460"/>
        <v>0.43776859601974738</v>
      </c>
      <c r="S1966" s="18" t="str">
        <f t="shared" si="461"/>
        <v>Conservative Borrower</v>
      </c>
      <c r="T1966" s="3">
        <v>72</v>
      </c>
      <c r="U1966" s="3">
        <f t="shared" si="462"/>
        <v>72</v>
      </c>
      <c r="V1966" s="5" t="s">
        <v>26</v>
      </c>
      <c r="W1966" s="5" t="s">
        <v>27</v>
      </c>
      <c r="X1966" s="4">
        <v>507</v>
      </c>
      <c r="Y1966" s="18">
        <v>0.11957153299999999</v>
      </c>
      <c r="Z1966" s="5" t="s">
        <v>34</v>
      </c>
      <c r="AA1966" s="3">
        <v>15</v>
      </c>
      <c r="AB1966" s="4">
        <v>1978</v>
      </c>
      <c r="AC1966" s="4">
        <v>7038.9166670000004</v>
      </c>
      <c r="AD1966" s="4" t="str">
        <f t="shared" si="463"/>
        <v>Medium Income</v>
      </c>
      <c r="AE1966" s="4">
        <v>84240</v>
      </c>
      <c r="AF1966" s="18">
        <v>0.277099714</v>
      </c>
      <c r="AG1966" s="3">
        <v>0</v>
      </c>
      <c r="AH1966" s="3">
        <v>48</v>
      </c>
      <c r="AI1966" s="2" t="str">
        <f t="shared" si="464"/>
        <v>Medium Risk</v>
      </c>
    </row>
    <row r="1967" spans="1:35" x14ac:dyDescent="0.25">
      <c r="A1967" s="6">
        <v>45066</v>
      </c>
      <c r="B1967" s="3">
        <v>41</v>
      </c>
      <c r="C1967" s="3" t="str">
        <f t="shared" si="450"/>
        <v>Senior</v>
      </c>
      <c r="D1967" s="4">
        <v>32310</v>
      </c>
      <c r="E1967" s="4">
        <f t="shared" si="451"/>
        <v>32310</v>
      </c>
      <c r="F1967" s="3">
        <v>532</v>
      </c>
      <c r="G1967" s="3">
        <f t="shared" si="452"/>
        <v>532</v>
      </c>
      <c r="H1967" s="3" t="str">
        <f t="shared" si="453"/>
        <v>Fair</v>
      </c>
      <c r="I1967" s="5" t="s">
        <v>20</v>
      </c>
      <c r="J1967" s="2" t="str">
        <f t="shared" si="454"/>
        <v>Employed</v>
      </c>
      <c r="K1967" s="2" t="str">
        <f t="shared" si="455"/>
        <v>Employed</v>
      </c>
      <c r="L1967" s="2" t="str">
        <f t="shared" si="456"/>
        <v>Employed</v>
      </c>
      <c r="M1967" s="5" t="s">
        <v>25</v>
      </c>
      <c r="N1967" s="2" t="str">
        <f t="shared" si="457"/>
        <v>Associate</v>
      </c>
      <c r="O1967" s="2" t="str">
        <f t="shared" si="458"/>
        <v>Associate</v>
      </c>
      <c r="P1967" s="4">
        <v>29796</v>
      </c>
      <c r="Q1967" s="4">
        <f t="shared" si="459"/>
        <v>29796</v>
      </c>
      <c r="R1967" s="18">
        <f t="shared" si="460"/>
        <v>0.92219127205199625</v>
      </c>
      <c r="S1967" s="18" t="str">
        <f t="shared" si="461"/>
        <v>Moderate Borrower</v>
      </c>
      <c r="T1967" s="3">
        <v>60</v>
      </c>
      <c r="U1967" s="3">
        <f t="shared" si="462"/>
        <v>60</v>
      </c>
      <c r="V1967" s="5" t="s">
        <v>22</v>
      </c>
      <c r="W1967" s="5" t="s">
        <v>27</v>
      </c>
      <c r="X1967" s="4">
        <v>487</v>
      </c>
      <c r="Y1967" s="18">
        <v>0.223593287</v>
      </c>
      <c r="Z1967" s="5" t="s">
        <v>24</v>
      </c>
      <c r="AA1967" s="3">
        <v>30</v>
      </c>
      <c r="AB1967" s="4">
        <v>4982</v>
      </c>
      <c r="AC1967" s="4">
        <v>2692.5</v>
      </c>
      <c r="AD1967" s="4" t="str">
        <f t="shared" si="463"/>
        <v>Low Income</v>
      </c>
      <c r="AE1967" s="4">
        <v>26227</v>
      </c>
      <c r="AF1967" s="18">
        <v>0.24649959099999999</v>
      </c>
      <c r="AG1967" s="3">
        <v>0</v>
      </c>
      <c r="AH1967" s="3">
        <v>54</v>
      </c>
      <c r="AI1967" s="2" t="str">
        <f t="shared" si="464"/>
        <v>Medium Risk</v>
      </c>
    </row>
    <row r="1968" spans="1:35" x14ac:dyDescent="0.25">
      <c r="A1968" s="6">
        <v>45067</v>
      </c>
      <c r="B1968" s="3">
        <v>37</v>
      </c>
      <c r="C1968" s="3" t="str">
        <f t="shared" si="450"/>
        <v>Mid</v>
      </c>
      <c r="D1968" s="4">
        <v>27766</v>
      </c>
      <c r="E1968" s="4">
        <f t="shared" si="451"/>
        <v>27766</v>
      </c>
      <c r="F1968" s="3">
        <v>607</v>
      </c>
      <c r="G1968" s="3">
        <f t="shared" si="452"/>
        <v>607</v>
      </c>
      <c r="H1968" s="3" t="str">
        <f t="shared" si="453"/>
        <v>Good</v>
      </c>
      <c r="I1968" s="5" t="s">
        <v>20</v>
      </c>
      <c r="J1968" s="2" t="str">
        <f t="shared" si="454"/>
        <v>Employed</v>
      </c>
      <c r="K1968" s="2" t="str">
        <f t="shared" si="455"/>
        <v>Employed</v>
      </c>
      <c r="L1968" s="2" t="str">
        <f t="shared" si="456"/>
        <v>Employed</v>
      </c>
      <c r="M1968" s="5" t="s">
        <v>32</v>
      </c>
      <c r="N1968" s="2" t="str">
        <f t="shared" si="457"/>
        <v>High School</v>
      </c>
      <c r="O1968" s="2" t="str">
        <f t="shared" si="458"/>
        <v>High School</v>
      </c>
      <c r="P1968" s="4">
        <v>25357</v>
      </c>
      <c r="Q1968" s="4">
        <f t="shared" si="459"/>
        <v>25357</v>
      </c>
      <c r="R1968" s="18">
        <f t="shared" si="460"/>
        <v>0.91323921342649284</v>
      </c>
      <c r="S1968" s="18" t="str">
        <f t="shared" si="461"/>
        <v>Moderate Borrower</v>
      </c>
      <c r="T1968" s="3">
        <v>36</v>
      </c>
      <c r="U1968" s="3">
        <f t="shared" si="462"/>
        <v>36</v>
      </c>
      <c r="V1968" s="5" t="s">
        <v>26</v>
      </c>
      <c r="W1968" s="5" t="s">
        <v>27</v>
      </c>
      <c r="X1968" s="4">
        <v>404</v>
      </c>
      <c r="Y1968" s="18">
        <v>0.202658381</v>
      </c>
      <c r="Z1968" s="5" t="s">
        <v>38</v>
      </c>
      <c r="AA1968" s="3">
        <v>21</v>
      </c>
      <c r="AB1968" s="4">
        <v>4585</v>
      </c>
      <c r="AC1968" s="4">
        <v>2313.833333</v>
      </c>
      <c r="AD1968" s="4" t="str">
        <f t="shared" si="463"/>
        <v>Low Income</v>
      </c>
      <c r="AE1968" s="4">
        <v>4030</v>
      </c>
      <c r="AF1968" s="18">
        <v>0.19531891100000001</v>
      </c>
      <c r="AG1968" s="3">
        <v>0</v>
      </c>
      <c r="AH1968" s="3">
        <v>51</v>
      </c>
      <c r="AI1968" s="2" t="str">
        <f t="shared" si="464"/>
        <v>Medium Risk</v>
      </c>
    </row>
    <row r="1969" spans="1:35" x14ac:dyDescent="0.25">
      <c r="A1969" s="6">
        <v>45068</v>
      </c>
      <c r="B1969" s="3">
        <v>38</v>
      </c>
      <c r="C1969" s="3" t="str">
        <f t="shared" si="450"/>
        <v>Mid</v>
      </c>
      <c r="D1969" s="4">
        <v>84794</v>
      </c>
      <c r="E1969" s="4">
        <f t="shared" si="451"/>
        <v>84794</v>
      </c>
      <c r="F1969" s="3">
        <v>576</v>
      </c>
      <c r="G1969" s="3">
        <f t="shared" si="452"/>
        <v>576</v>
      </c>
      <c r="H1969" s="3" t="str">
        <f t="shared" si="453"/>
        <v>Good</v>
      </c>
      <c r="I1969" s="5" t="s">
        <v>20</v>
      </c>
      <c r="J1969" s="2" t="str">
        <f t="shared" si="454"/>
        <v>Employed</v>
      </c>
      <c r="K1969" s="2" t="str">
        <f t="shared" si="455"/>
        <v>Employed</v>
      </c>
      <c r="L1969" s="2" t="str">
        <f t="shared" si="456"/>
        <v>Employed</v>
      </c>
      <c r="M1969" s="5" t="s">
        <v>29</v>
      </c>
      <c r="N1969" s="2" t="str">
        <f t="shared" si="457"/>
        <v>Bachelor</v>
      </c>
      <c r="O1969" s="2" t="str">
        <f t="shared" si="458"/>
        <v>Bachelor</v>
      </c>
      <c r="P1969" s="4">
        <v>27625</v>
      </c>
      <c r="Q1969" s="4">
        <f t="shared" si="459"/>
        <v>27625</v>
      </c>
      <c r="R1969" s="18">
        <f t="shared" si="460"/>
        <v>0.32578956058211667</v>
      </c>
      <c r="S1969" s="18" t="str">
        <f t="shared" si="461"/>
        <v>Conservative Borrower</v>
      </c>
      <c r="T1969" s="3">
        <v>60</v>
      </c>
      <c r="U1969" s="3">
        <f t="shared" si="462"/>
        <v>60</v>
      </c>
      <c r="V1969" s="5" t="s">
        <v>26</v>
      </c>
      <c r="W1969" s="5" t="s">
        <v>27</v>
      </c>
      <c r="X1969" s="4">
        <v>352</v>
      </c>
      <c r="Y1969" s="18">
        <v>0.122803185</v>
      </c>
      <c r="Z1969" s="5" t="s">
        <v>34</v>
      </c>
      <c r="AA1969" s="3">
        <v>29</v>
      </c>
      <c r="AB1969" s="4">
        <v>4512</v>
      </c>
      <c r="AC1969" s="4">
        <v>7066.1666670000004</v>
      </c>
      <c r="AD1969" s="4" t="str">
        <f t="shared" si="463"/>
        <v>Medium Income</v>
      </c>
      <c r="AE1969" s="4">
        <v>54857</v>
      </c>
      <c r="AF1969" s="18">
        <v>0.25243169599999998</v>
      </c>
      <c r="AG1969" s="3">
        <v>0</v>
      </c>
      <c r="AH1969" s="3">
        <v>60</v>
      </c>
      <c r="AI1969" s="2" t="str">
        <f t="shared" si="464"/>
        <v>High Risk</v>
      </c>
    </row>
    <row r="1970" spans="1:35" x14ac:dyDescent="0.25">
      <c r="A1970" s="6">
        <v>45069</v>
      </c>
      <c r="B1970" s="3">
        <v>37</v>
      </c>
      <c r="C1970" s="3" t="str">
        <f t="shared" si="450"/>
        <v>Mid</v>
      </c>
      <c r="D1970" s="4">
        <v>31514</v>
      </c>
      <c r="E1970" s="4">
        <f t="shared" si="451"/>
        <v>31514</v>
      </c>
      <c r="F1970" s="3">
        <v>619</v>
      </c>
      <c r="G1970" s="3">
        <f t="shared" si="452"/>
        <v>619</v>
      </c>
      <c r="H1970" s="3" t="str">
        <f t="shared" si="453"/>
        <v>Good</v>
      </c>
      <c r="I1970" s="5" t="s">
        <v>33</v>
      </c>
      <c r="J1970" s="2" t="str">
        <f t="shared" si="454"/>
        <v>Self-Employed</v>
      </c>
      <c r="K1970" s="2" t="str">
        <f t="shared" si="455"/>
        <v>Self-Employed</v>
      </c>
      <c r="L1970" s="2" t="str">
        <f t="shared" si="456"/>
        <v>Self-Employed</v>
      </c>
      <c r="M1970" s="5" t="s">
        <v>29</v>
      </c>
      <c r="N1970" s="2" t="str">
        <f t="shared" si="457"/>
        <v>Bachelor</v>
      </c>
      <c r="O1970" s="2" t="str">
        <f t="shared" si="458"/>
        <v>Bachelor</v>
      </c>
      <c r="P1970" s="4">
        <v>7913</v>
      </c>
      <c r="Q1970" s="4">
        <f t="shared" si="459"/>
        <v>7913</v>
      </c>
      <c r="R1970" s="18">
        <f t="shared" si="460"/>
        <v>0.25109475153899852</v>
      </c>
      <c r="S1970" s="18" t="str">
        <f t="shared" si="461"/>
        <v>Conservative Borrower</v>
      </c>
      <c r="T1970" s="3">
        <v>48</v>
      </c>
      <c r="U1970" s="3">
        <f t="shared" si="462"/>
        <v>48</v>
      </c>
      <c r="V1970" s="5" t="s">
        <v>22</v>
      </c>
      <c r="W1970" s="5" t="s">
        <v>30</v>
      </c>
      <c r="X1970" s="4">
        <v>592</v>
      </c>
      <c r="Y1970" s="18">
        <v>0.44553871900000003</v>
      </c>
      <c r="Z1970" s="5" t="s">
        <v>24</v>
      </c>
      <c r="AA1970" s="3">
        <v>19</v>
      </c>
      <c r="AB1970" s="4">
        <v>13463</v>
      </c>
      <c r="AC1970" s="4">
        <v>2626.166667</v>
      </c>
      <c r="AD1970" s="4" t="str">
        <f t="shared" si="463"/>
        <v>Low Income</v>
      </c>
      <c r="AE1970" s="4">
        <v>193030</v>
      </c>
      <c r="AF1970" s="18">
        <v>0.22754107800000001</v>
      </c>
      <c r="AG1970" s="3">
        <v>0</v>
      </c>
      <c r="AH1970" s="3">
        <v>53</v>
      </c>
      <c r="AI1970" s="2" t="str">
        <f t="shared" si="464"/>
        <v>Medium Risk</v>
      </c>
    </row>
    <row r="1971" spans="1:35" x14ac:dyDescent="0.25">
      <c r="A1971" s="6">
        <v>45070</v>
      </c>
      <c r="B1971" s="3">
        <v>53</v>
      </c>
      <c r="C1971" s="3" t="str">
        <f t="shared" si="450"/>
        <v>Senior</v>
      </c>
      <c r="D1971" s="4">
        <v>127404</v>
      </c>
      <c r="E1971" s="4">
        <f t="shared" si="451"/>
        <v>127404</v>
      </c>
      <c r="F1971" s="3">
        <v>626</v>
      </c>
      <c r="G1971" s="3">
        <f t="shared" si="452"/>
        <v>626</v>
      </c>
      <c r="H1971" s="3" t="str">
        <f t="shared" si="453"/>
        <v>Good</v>
      </c>
      <c r="J1971" s="2" t="str">
        <f t="shared" si="454"/>
        <v/>
      </c>
      <c r="K1971" s="2" t="str">
        <f t="shared" si="455"/>
        <v/>
      </c>
      <c r="L1971" s="2" t="str">
        <f t="shared" si="456"/>
        <v>Employed</v>
      </c>
      <c r="M1971" s="5" t="s">
        <v>32</v>
      </c>
      <c r="N1971" s="2" t="str">
        <f t="shared" si="457"/>
        <v>High School</v>
      </c>
      <c r="O1971" s="2" t="str">
        <f t="shared" si="458"/>
        <v>High School</v>
      </c>
      <c r="P1971" s="4">
        <v>22839</v>
      </c>
      <c r="Q1971" s="4">
        <f t="shared" si="459"/>
        <v>22839</v>
      </c>
      <c r="R1971" s="18">
        <f t="shared" si="460"/>
        <v>0.17926438730338137</v>
      </c>
      <c r="S1971" s="18" t="str">
        <f t="shared" si="461"/>
        <v>Conservative Borrower</v>
      </c>
      <c r="T1971" s="3">
        <v>60</v>
      </c>
      <c r="U1971" s="3">
        <f t="shared" si="462"/>
        <v>60</v>
      </c>
      <c r="V1971" s="5" t="s">
        <v>44</v>
      </c>
      <c r="W1971" s="5" t="s">
        <v>34</v>
      </c>
      <c r="X1971" s="4">
        <v>181</v>
      </c>
      <c r="Y1971" s="18">
        <v>0.257690262</v>
      </c>
      <c r="Z1971" s="5" t="s">
        <v>38</v>
      </c>
      <c r="AA1971" s="3">
        <v>22</v>
      </c>
      <c r="AB1971" s="4">
        <v>1118</v>
      </c>
      <c r="AC1971" s="4">
        <v>10617</v>
      </c>
      <c r="AD1971" s="4" t="str">
        <f t="shared" si="463"/>
        <v>Medium Income</v>
      </c>
      <c r="AE1971" s="4">
        <v>11529</v>
      </c>
      <c r="AF1971" s="18">
        <v>0.23976165199999999</v>
      </c>
      <c r="AG1971" s="3">
        <v>1</v>
      </c>
      <c r="AH1971" s="3">
        <v>38.4</v>
      </c>
      <c r="AI1971" s="2" t="str">
        <f t="shared" si="464"/>
        <v>Low Risk</v>
      </c>
    </row>
    <row r="1972" spans="1:35" x14ac:dyDescent="0.25">
      <c r="A1972" s="6">
        <v>45071</v>
      </c>
      <c r="B1972" s="3">
        <v>47</v>
      </c>
      <c r="C1972" s="3" t="str">
        <f t="shared" si="450"/>
        <v>Senior</v>
      </c>
      <c r="D1972" s="4">
        <v>21556</v>
      </c>
      <c r="E1972" s="4">
        <f t="shared" si="451"/>
        <v>21556</v>
      </c>
      <c r="F1972" s="3">
        <v>633</v>
      </c>
      <c r="G1972" s="3">
        <f t="shared" si="452"/>
        <v>633</v>
      </c>
      <c r="H1972" s="3" t="str">
        <f t="shared" si="453"/>
        <v>Good</v>
      </c>
      <c r="I1972" s="5" t="s">
        <v>20</v>
      </c>
      <c r="J1972" s="2" t="str">
        <f t="shared" si="454"/>
        <v>Employed</v>
      </c>
      <c r="K1972" s="2" t="str">
        <f t="shared" si="455"/>
        <v>Employed</v>
      </c>
      <c r="L1972" s="2" t="str">
        <f t="shared" si="456"/>
        <v>Employed</v>
      </c>
      <c r="M1972" s="5" t="s">
        <v>25</v>
      </c>
      <c r="N1972" s="2" t="str">
        <f t="shared" si="457"/>
        <v>Associate</v>
      </c>
      <c r="O1972" s="2" t="str">
        <f t="shared" si="458"/>
        <v>Associate</v>
      </c>
      <c r="P1972" s="4">
        <v>6795</v>
      </c>
      <c r="Q1972" s="4">
        <f t="shared" si="459"/>
        <v>6795</v>
      </c>
      <c r="R1972" s="18">
        <f t="shared" si="460"/>
        <v>0.31522545926888107</v>
      </c>
      <c r="S1972" s="18" t="str">
        <f t="shared" si="461"/>
        <v>Conservative Borrower</v>
      </c>
      <c r="T1972" s="3">
        <v>108</v>
      </c>
      <c r="U1972" s="3">
        <f t="shared" si="462"/>
        <v>108</v>
      </c>
      <c r="V1972" s="5" t="s">
        <v>22</v>
      </c>
      <c r="W1972" s="5" t="s">
        <v>27</v>
      </c>
      <c r="X1972" s="4">
        <v>394</v>
      </c>
      <c r="Y1972" s="18">
        <v>0.36637830999999998</v>
      </c>
      <c r="Z1972" s="5" t="s">
        <v>24</v>
      </c>
      <c r="AA1972" s="3">
        <v>28</v>
      </c>
      <c r="AB1972" s="4">
        <v>4382</v>
      </c>
      <c r="AC1972" s="4">
        <v>1796.333333</v>
      </c>
      <c r="AD1972" s="4" t="str">
        <f t="shared" si="463"/>
        <v>Low Income</v>
      </c>
      <c r="AE1972" s="4">
        <v>5612</v>
      </c>
      <c r="AF1972" s="18">
        <v>0.22083793600000001</v>
      </c>
      <c r="AG1972" s="3">
        <v>0</v>
      </c>
      <c r="AH1972" s="3">
        <v>58</v>
      </c>
      <c r="AI1972" s="2" t="str">
        <f t="shared" si="464"/>
        <v>High Risk</v>
      </c>
    </row>
    <row r="1973" spans="1:35" x14ac:dyDescent="0.25">
      <c r="A1973" s="6">
        <v>45072</v>
      </c>
      <c r="B1973" s="3">
        <v>18</v>
      </c>
      <c r="C1973" s="3" t="str">
        <f t="shared" si="450"/>
        <v>Young</v>
      </c>
      <c r="D1973" s="4">
        <v>22681</v>
      </c>
      <c r="E1973" s="4">
        <f t="shared" si="451"/>
        <v>22681</v>
      </c>
      <c r="F1973" s="3">
        <v>409</v>
      </c>
      <c r="G1973" s="3">
        <f t="shared" si="452"/>
        <v>409</v>
      </c>
      <c r="H1973" s="3" t="str">
        <f t="shared" si="453"/>
        <v>Poor</v>
      </c>
      <c r="I1973" s="5" t="s">
        <v>45</v>
      </c>
      <c r="J1973" s="2" t="str">
        <f t="shared" si="454"/>
        <v>Unemployed</v>
      </c>
      <c r="K1973" s="2" t="str">
        <f t="shared" si="455"/>
        <v>Unemployed</v>
      </c>
      <c r="L1973" s="2" t="str">
        <f t="shared" si="456"/>
        <v>Unemployed</v>
      </c>
      <c r="M1973" s="5" t="s">
        <v>25</v>
      </c>
      <c r="N1973" s="2" t="str">
        <f t="shared" si="457"/>
        <v>Associate</v>
      </c>
      <c r="O1973" s="2" t="str">
        <f t="shared" si="458"/>
        <v>Associate</v>
      </c>
      <c r="P1973" s="4">
        <v>23014</v>
      </c>
      <c r="Q1973" s="4">
        <f t="shared" si="459"/>
        <v>23014</v>
      </c>
      <c r="R1973" s="18">
        <f t="shared" si="460"/>
        <v>1.0146818923327896</v>
      </c>
      <c r="S1973" s="18" t="str">
        <f t="shared" si="461"/>
        <v>Aggressive Borrower</v>
      </c>
      <c r="T1973" s="3">
        <v>48</v>
      </c>
      <c r="U1973" s="3">
        <f t="shared" si="462"/>
        <v>48</v>
      </c>
      <c r="V1973" s="5" t="s">
        <v>35</v>
      </c>
      <c r="W1973" s="5" t="s">
        <v>30</v>
      </c>
      <c r="X1973" s="4">
        <v>397</v>
      </c>
      <c r="Y1973" s="18">
        <v>0.286011448</v>
      </c>
      <c r="Z1973" s="5" t="s">
        <v>24</v>
      </c>
      <c r="AA1973" s="3">
        <v>22</v>
      </c>
      <c r="AB1973" s="4">
        <v>2547</v>
      </c>
      <c r="AC1973" s="4">
        <v>1890.083333</v>
      </c>
      <c r="AD1973" s="4" t="str">
        <f t="shared" si="463"/>
        <v>Low Income</v>
      </c>
      <c r="AE1973" s="4">
        <v>17725</v>
      </c>
      <c r="AF1973" s="18">
        <v>0.28009964700000001</v>
      </c>
      <c r="AG1973" s="3">
        <v>0</v>
      </c>
      <c r="AH1973" s="3">
        <v>57</v>
      </c>
      <c r="AI1973" s="2" t="str">
        <f t="shared" si="464"/>
        <v>High Risk</v>
      </c>
    </row>
    <row r="1974" spans="1:35" x14ac:dyDescent="0.25">
      <c r="A1974" s="6">
        <v>45073</v>
      </c>
      <c r="B1974" s="3">
        <v>47</v>
      </c>
      <c r="C1974" s="3" t="str">
        <f t="shared" si="450"/>
        <v>Senior</v>
      </c>
      <c r="D1974" s="4">
        <v>106728</v>
      </c>
      <c r="E1974" s="4">
        <f t="shared" si="451"/>
        <v>106728</v>
      </c>
      <c r="F1974" s="3">
        <v>629</v>
      </c>
      <c r="G1974" s="3">
        <f t="shared" si="452"/>
        <v>629</v>
      </c>
      <c r="H1974" s="3" t="str">
        <f t="shared" si="453"/>
        <v>Good</v>
      </c>
      <c r="I1974" s="5" t="s">
        <v>20</v>
      </c>
      <c r="J1974" s="2" t="str">
        <f t="shared" si="454"/>
        <v>Employed</v>
      </c>
      <c r="K1974" s="2" t="str">
        <f t="shared" si="455"/>
        <v>Employed</v>
      </c>
      <c r="L1974" s="2" t="str">
        <f t="shared" si="456"/>
        <v>Employed</v>
      </c>
      <c r="M1974" s="5" t="s">
        <v>32</v>
      </c>
      <c r="N1974" s="2" t="str">
        <f t="shared" si="457"/>
        <v>High School</v>
      </c>
      <c r="O1974" s="2" t="str">
        <f t="shared" si="458"/>
        <v>High School</v>
      </c>
      <c r="P1974" s="4">
        <v>52869</v>
      </c>
      <c r="Q1974" s="4">
        <f t="shared" si="459"/>
        <v>52869</v>
      </c>
      <c r="R1974" s="18">
        <f t="shared" si="460"/>
        <v>0.49536204182595006</v>
      </c>
      <c r="S1974" s="18" t="str">
        <f t="shared" si="461"/>
        <v>Conservative Borrower</v>
      </c>
      <c r="T1974" s="3">
        <v>72</v>
      </c>
      <c r="U1974" s="3">
        <f t="shared" si="462"/>
        <v>72</v>
      </c>
      <c r="V1974" s="5" t="s">
        <v>26</v>
      </c>
      <c r="W1974" s="5" t="s">
        <v>30</v>
      </c>
      <c r="X1974" s="4">
        <v>618</v>
      </c>
      <c r="Y1974" s="18">
        <v>0.13372699499999999</v>
      </c>
      <c r="Z1974" s="5" t="s">
        <v>38</v>
      </c>
      <c r="AA1974" s="3">
        <v>26</v>
      </c>
      <c r="AB1974" s="4">
        <v>1214</v>
      </c>
      <c r="AC1974" s="4">
        <v>8894</v>
      </c>
      <c r="AD1974" s="4" t="str">
        <f t="shared" si="463"/>
        <v>Medium Income</v>
      </c>
      <c r="AE1974" s="4">
        <v>176310</v>
      </c>
      <c r="AF1974" s="18">
        <v>0.26195151799999999</v>
      </c>
      <c r="AG1974" s="3">
        <v>0</v>
      </c>
      <c r="AH1974" s="3">
        <v>41</v>
      </c>
      <c r="AI1974" s="2" t="str">
        <f t="shared" si="464"/>
        <v>Medium Risk</v>
      </c>
    </row>
    <row r="1975" spans="1:35" x14ac:dyDescent="0.25">
      <c r="A1975" s="6">
        <v>45074</v>
      </c>
      <c r="B1975" s="3">
        <v>42</v>
      </c>
      <c r="C1975" s="3" t="str">
        <f t="shared" si="450"/>
        <v>Senior</v>
      </c>
      <c r="D1975" s="4">
        <v>33051</v>
      </c>
      <c r="E1975" s="4">
        <f t="shared" si="451"/>
        <v>33051</v>
      </c>
      <c r="F1975" s="3">
        <v>508</v>
      </c>
      <c r="G1975" s="3">
        <f t="shared" si="452"/>
        <v>508</v>
      </c>
      <c r="H1975" s="3" t="str">
        <f t="shared" si="453"/>
        <v>Fair</v>
      </c>
      <c r="I1975" s="5" t="s">
        <v>20</v>
      </c>
      <c r="J1975" s="2" t="str">
        <f t="shared" si="454"/>
        <v>Employed</v>
      </c>
      <c r="K1975" s="2" t="str">
        <f t="shared" si="455"/>
        <v>Employed</v>
      </c>
      <c r="L1975" s="2" t="str">
        <f t="shared" si="456"/>
        <v>Employed</v>
      </c>
      <c r="M1975" s="5" t="s">
        <v>32</v>
      </c>
      <c r="N1975" s="2" t="str">
        <f t="shared" si="457"/>
        <v>High School</v>
      </c>
      <c r="O1975" s="2" t="str">
        <f t="shared" si="458"/>
        <v>High School</v>
      </c>
      <c r="P1975" s="4">
        <v>26873</v>
      </c>
      <c r="Q1975" s="4">
        <f t="shared" si="459"/>
        <v>26873</v>
      </c>
      <c r="R1975" s="18">
        <f t="shared" si="460"/>
        <v>0.81307676015854291</v>
      </c>
      <c r="S1975" s="18" t="str">
        <f t="shared" si="461"/>
        <v>Moderate Borrower</v>
      </c>
      <c r="T1975" s="3">
        <v>36</v>
      </c>
      <c r="U1975" s="3">
        <f t="shared" si="462"/>
        <v>36</v>
      </c>
      <c r="V1975" s="5" t="s">
        <v>22</v>
      </c>
      <c r="W1975" s="5" t="s">
        <v>27</v>
      </c>
      <c r="X1975" s="4">
        <v>293</v>
      </c>
      <c r="Y1975" s="18">
        <v>0.49545313200000002</v>
      </c>
      <c r="Z1975" s="5" t="s">
        <v>38</v>
      </c>
      <c r="AA1975" s="3">
        <v>30</v>
      </c>
      <c r="AB1975" s="4">
        <v>210</v>
      </c>
      <c r="AC1975" s="4">
        <v>2754.25</v>
      </c>
      <c r="AD1975" s="4" t="str">
        <f t="shared" si="463"/>
        <v>Low Income</v>
      </c>
      <c r="AE1975" s="4">
        <v>143794</v>
      </c>
      <c r="AF1975" s="18">
        <v>0.22815575499999999</v>
      </c>
      <c r="AG1975" s="3">
        <v>0</v>
      </c>
      <c r="AH1975" s="3">
        <v>53</v>
      </c>
      <c r="AI1975" s="2" t="str">
        <f t="shared" si="464"/>
        <v>Medium Risk</v>
      </c>
    </row>
    <row r="1976" spans="1:35" x14ac:dyDescent="0.25">
      <c r="A1976" s="6">
        <v>45075</v>
      </c>
      <c r="B1976" s="3">
        <v>39</v>
      </c>
      <c r="C1976" s="3" t="str">
        <f t="shared" si="450"/>
        <v>Mid</v>
      </c>
      <c r="D1976" s="4">
        <v>38932</v>
      </c>
      <c r="E1976" s="4">
        <f t="shared" si="451"/>
        <v>38932</v>
      </c>
      <c r="F1976" s="3">
        <v>543</v>
      </c>
      <c r="G1976" s="3">
        <f t="shared" si="452"/>
        <v>543</v>
      </c>
      <c r="H1976" s="3" t="str">
        <f t="shared" si="453"/>
        <v>Fair</v>
      </c>
      <c r="I1976" s="5" t="s">
        <v>20</v>
      </c>
      <c r="J1976" s="2" t="str">
        <f t="shared" si="454"/>
        <v>Employed</v>
      </c>
      <c r="K1976" s="2" t="str">
        <f t="shared" si="455"/>
        <v>Employed</v>
      </c>
      <c r="L1976" s="2" t="str">
        <f t="shared" si="456"/>
        <v>Employed</v>
      </c>
      <c r="M1976" s="5" t="s">
        <v>32</v>
      </c>
      <c r="N1976" s="2" t="str">
        <f t="shared" si="457"/>
        <v>High School</v>
      </c>
      <c r="O1976" s="2" t="str">
        <f t="shared" si="458"/>
        <v>High School</v>
      </c>
      <c r="P1976" s="4">
        <v>26302</v>
      </c>
      <c r="Q1976" s="4">
        <f t="shared" si="459"/>
        <v>26302</v>
      </c>
      <c r="R1976" s="18">
        <f t="shared" si="460"/>
        <v>0.67558820507551631</v>
      </c>
      <c r="S1976" s="18" t="str">
        <f t="shared" si="461"/>
        <v>Moderate Borrower</v>
      </c>
      <c r="T1976" s="3">
        <v>48</v>
      </c>
      <c r="U1976" s="3">
        <f t="shared" si="462"/>
        <v>48</v>
      </c>
      <c r="V1976" s="5" t="s">
        <v>22</v>
      </c>
      <c r="W1976" s="5" t="s">
        <v>23</v>
      </c>
      <c r="X1976" s="4">
        <v>343</v>
      </c>
      <c r="Y1976" s="18">
        <v>0.127475582</v>
      </c>
      <c r="Z1976" s="5" t="s">
        <v>28</v>
      </c>
      <c r="AA1976" s="3">
        <v>31</v>
      </c>
      <c r="AB1976" s="4">
        <v>1409</v>
      </c>
      <c r="AC1976" s="4">
        <v>3244.333333</v>
      </c>
      <c r="AD1976" s="4" t="str">
        <f t="shared" si="463"/>
        <v>Low Income</v>
      </c>
      <c r="AE1976" s="4">
        <v>80734</v>
      </c>
      <c r="AF1976" s="18">
        <v>0.22871960399999999</v>
      </c>
      <c r="AG1976" s="3">
        <v>0</v>
      </c>
      <c r="AH1976" s="3">
        <v>55</v>
      </c>
      <c r="AI1976" s="2" t="str">
        <f t="shared" si="464"/>
        <v>High Risk</v>
      </c>
    </row>
    <row r="1977" spans="1:35" x14ac:dyDescent="0.25">
      <c r="A1977" s="6">
        <v>45076</v>
      </c>
      <c r="B1977" s="3">
        <v>35</v>
      </c>
      <c r="C1977" s="3" t="str">
        <f t="shared" si="450"/>
        <v>Mid</v>
      </c>
      <c r="D1977" s="4">
        <v>63145</v>
      </c>
      <c r="E1977" s="4">
        <f t="shared" si="451"/>
        <v>63145</v>
      </c>
      <c r="F1977" s="3">
        <v>531</v>
      </c>
      <c r="G1977" s="3">
        <f t="shared" si="452"/>
        <v>531</v>
      </c>
      <c r="H1977" s="3" t="str">
        <f t="shared" si="453"/>
        <v>Fair</v>
      </c>
      <c r="I1977" s="5" t="s">
        <v>20</v>
      </c>
      <c r="J1977" s="2" t="str">
        <f t="shared" si="454"/>
        <v>Employed</v>
      </c>
      <c r="K1977" s="2" t="str">
        <f t="shared" si="455"/>
        <v>Employed</v>
      </c>
      <c r="L1977" s="2" t="str">
        <f t="shared" si="456"/>
        <v>Employed</v>
      </c>
      <c r="M1977" s="5" t="s">
        <v>25</v>
      </c>
      <c r="N1977" s="2" t="str">
        <f t="shared" si="457"/>
        <v>Associate</v>
      </c>
      <c r="O1977" s="2" t="str">
        <f t="shared" si="458"/>
        <v>Associate</v>
      </c>
      <c r="P1977" s="4">
        <v>35420</v>
      </c>
      <c r="Q1977" s="4">
        <f t="shared" si="459"/>
        <v>35420</v>
      </c>
      <c r="R1977" s="18">
        <f t="shared" si="460"/>
        <v>0.56093119011798243</v>
      </c>
      <c r="S1977" s="18" t="str">
        <f t="shared" si="461"/>
        <v>Moderate Borrower</v>
      </c>
      <c r="T1977" s="3">
        <v>72</v>
      </c>
      <c r="U1977" s="3">
        <f t="shared" si="462"/>
        <v>72</v>
      </c>
      <c r="V1977" s="5" t="s">
        <v>22</v>
      </c>
      <c r="W1977" s="5" t="s">
        <v>27</v>
      </c>
      <c r="X1977" s="4">
        <v>510</v>
      </c>
      <c r="Y1977" s="18">
        <v>0.16295488699999999</v>
      </c>
      <c r="Z1977" s="5" t="s">
        <v>34</v>
      </c>
      <c r="AA1977" s="3">
        <v>20</v>
      </c>
      <c r="AB1977" s="4">
        <v>1874</v>
      </c>
      <c r="AC1977" s="4">
        <v>5262.0833329999996</v>
      </c>
      <c r="AD1977" s="4" t="str">
        <f t="shared" si="463"/>
        <v>Medium Income</v>
      </c>
      <c r="AE1977" s="4">
        <v>2756</v>
      </c>
      <c r="AF1977" s="18">
        <v>0.27234827299999997</v>
      </c>
      <c r="AG1977" s="3">
        <v>0</v>
      </c>
      <c r="AH1977" s="3">
        <v>50</v>
      </c>
      <c r="AI1977" s="2" t="str">
        <f t="shared" si="464"/>
        <v>Medium Risk</v>
      </c>
    </row>
    <row r="1978" spans="1:35" x14ac:dyDescent="0.25">
      <c r="A1978" s="6">
        <v>45077</v>
      </c>
      <c r="B1978" s="3">
        <v>53</v>
      </c>
      <c r="C1978" s="3" t="str">
        <f t="shared" si="450"/>
        <v>Senior</v>
      </c>
      <c r="D1978" s="4">
        <v>99884</v>
      </c>
      <c r="E1978" s="4">
        <f t="shared" si="451"/>
        <v>99884</v>
      </c>
      <c r="F1978" s="3">
        <v>547</v>
      </c>
      <c r="G1978" s="3">
        <f t="shared" si="452"/>
        <v>547</v>
      </c>
      <c r="H1978" s="3" t="str">
        <f t="shared" si="453"/>
        <v>Fair</v>
      </c>
      <c r="I1978" s="5" t="s">
        <v>33</v>
      </c>
      <c r="J1978" s="2" t="str">
        <f t="shared" si="454"/>
        <v>Self-Employed</v>
      </c>
      <c r="K1978" s="2" t="str">
        <f t="shared" si="455"/>
        <v>Self-Employed</v>
      </c>
      <c r="L1978" s="2" t="str">
        <f t="shared" si="456"/>
        <v>Self-Employed</v>
      </c>
      <c r="M1978" s="5" t="s">
        <v>25</v>
      </c>
      <c r="N1978" s="2" t="str">
        <f t="shared" si="457"/>
        <v>Associate</v>
      </c>
      <c r="O1978" s="2" t="str">
        <f t="shared" si="458"/>
        <v>Associate</v>
      </c>
      <c r="P1978" s="4">
        <v>23741</v>
      </c>
      <c r="Q1978" s="4">
        <f t="shared" si="459"/>
        <v>23741</v>
      </c>
      <c r="R1978" s="18">
        <f t="shared" si="460"/>
        <v>0.23768571542989869</v>
      </c>
      <c r="S1978" s="18" t="str">
        <f t="shared" si="461"/>
        <v>Conservative Borrower</v>
      </c>
      <c r="T1978" s="3">
        <v>60</v>
      </c>
      <c r="U1978" s="3">
        <f t="shared" si="462"/>
        <v>60</v>
      </c>
      <c r="V1978" s="5" t="s">
        <v>22</v>
      </c>
      <c r="W1978" s="5" t="s">
        <v>27</v>
      </c>
      <c r="X1978" s="4">
        <v>471</v>
      </c>
      <c r="Y1978" s="18">
        <v>0.10366713700000001</v>
      </c>
      <c r="Z1978" s="5" t="s">
        <v>38</v>
      </c>
      <c r="AA1978" s="3">
        <v>22</v>
      </c>
      <c r="AB1978" s="4">
        <v>1847</v>
      </c>
      <c r="AC1978" s="4">
        <v>8323.6666669999995</v>
      </c>
      <c r="AD1978" s="4" t="str">
        <f t="shared" si="463"/>
        <v>Medium Income</v>
      </c>
      <c r="AE1978" s="4">
        <v>29452</v>
      </c>
      <c r="AF1978" s="18">
        <v>0.26706054699999998</v>
      </c>
      <c r="AG1978" s="3">
        <v>0</v>
      </c>
      <c r="AH1978" s="3">
        <v>57</v>
      </c>
      <c r="AI1978" s="2" t="str">
        <f t="shared" si="464"/>
        <v>High Risk</v>
      </c>
    </row>
    <row r="1979" spans="1:35" x14ac:dyDescent="0.25">
      <c r="A1979" s="6">
        <v>45078</v>
      </c>
      <c r="B1979" s="3">
        <v>51</v>
      </c>
      <c r="C1979" s="3" t="str">
        <f t="shared" si="450"/>
        <v>Senior</v>
      </c>
      <c r="E1979" s="4">
        <f t="shared" si="451"/>
        <v>79736.000004000001</v>
      </c>
      <c r="F1979" s="3">
        <v>577</v>
      </c>
      <c r="G1979" s="3">
        <f t="shared" si="452"/>
        <v>577</v>
      </c>
      <c r="H1979" s="3" t="str">
        <f t="shared" si="453"/>
        <v>Good</v>
      </c>
      <c r="I1979" s="5" t="s">
        <v>20</v>
      </c>
      <c r="J1979" s="2" t="str">
        <f t="shared" si="454"/>
        <v>Employed</v>
      </c>
      <c r="K1979" s="2" t="str">
        <f t="shared" si="455"/>
        <v>Employed</v>
      </c>
      <c r="L1979" s="2" t="str">
        <f t="shared" si="456"/>
        <v>Employed</v>
      </c>
      <c r="M1979" s="5" t="s">
        <v>29</v>
      </c>
      <c r="N1979" s="2" t="str">
        <f t="shared" si="457"/>
        <v>Bachelor</v>
      </c>
      <c r="O1979" s="2" t="str">
        <f t="shared" si="458"/>
        <v>Bachelor</v>
      </c>
      <c r="P1979" s="4">
        <v>26484</v>
      </c>
      <c r="Q1979" s="4">
        <f t="shared" si="459"/>
        <v>26484</v>
      </c>
      <c r="R1979" s="18">
        <f t="shared" si="460"/>
        <v>0.33214608205417145</v>
      </c>
      <c r="S1979" s="18" t="str">
        <f t="shared" si="461"/>
        <v>Conservative Borrower</v>
      </c>
      <c r="U1979" s="3">
        <f t="shared" si="462"/>
        <v>55.043478260869563</v>
      </c>
      <c r="V1979" s="5" t="s">
        <v>22</v>
      </c>
      <c r="W1979" s="5" t="s">
        <v>34</v>
      </c>
      <c r="X1979" s="4">
        <v>323</v>
      </c>
      <c r="Y1979" s="18">
        <v>0.55682645099999994</v>
      </c>
      <c r="Z1979" s="5" t="s">
        <v>24</v>
      </c>
      <c r="AA1979" s="3">
        <v>19</v>
      </c>
      <c r="AB1979" s="4">
        <v>2145</v>
      </c>
      <c r="AC1979" s="4">
        <v>6644.6666670000004</v>
      </c>
      <c r="AD1979" s="4" t="str">
        <f t="shared" si="463"/>
        <v>Medium Income</v>
      </c>
      <c r="AE1979" s="4">
        <v>10695</v>
      </c>
      <c r="AF1979" s="18">
        <v>0.226350677</v>
      </c>
      <c r="AG1979" s="3">
        <v>0</v>
      </c>
      <c r="AH1979" s="3">
        <v>65</v>
      </c>
      <c r="AI1979" s="2" t="str">
        <f t="shared" si="464"/>
        <v>High Risk</v>
      </c>
    </row>
    <row r="1980" spans="1:35" x14ac:dyDescent="0.25">
      <c r="A1980" s="6">
        <v>45097</v>
      </c>
      <c r="B1980" s="3">
        <v>30</v>
      </c>
      <c r="C1980" s="3" t="str">
        <f t="shared" si="450"/>
        <v>Mid</v>
      </c>
      <c r="D1980" s="4">
        <v>43173</v>
      </c>
      <c r="E1980" s="4">
        <f t="shared" si="451"/>
        <v>43173</v>
      </c>
      <c r="F1980" s="3">
        <v>521</v>
      </c>
      <c r="G1980" s="3">
        <f t="shared" si="452"/>
        <v>521</v>
      </c>
      <c r="H1980" s="3" t="str">
        <f t="shared" si="453"/>
        <v>Fair</v>
      </c>
      <c r="I1980" s="5" t="s">
        <v>20</v>
      </c>
      <c r="J1980" s="2" t="str">
        <f t="shared" si="454"/>
        <v>Employed</v>
      </c>
      <c r="K1980" s="2" t="str">
        <f t="shared" si="455"/>
        <v>Employed</v>
      </c>
      <c r="L1980" s="2" t="str">
        <f t="shared" si="456"/>
        <v>Employed</v>
      </c>
      <c r="M1980" s="5" t="s">
        <v>32</v>
      </c>
      <c r="N1980" s="2" t="str">
        <f t="shared" si="457"/>
        <v>High School</v>
      </c>
      <c r="O1980" s="2" t="str">
        <f t="shared" si="458"/>
        <v>High School</v>
      </c>
      <c r="P1980" s="4">
        <v>16615</v>
      </c>
      <c r="Q1980" s="4">
        <f t="shared" si="459"/>
        <v>16615</v>
      </c>
      <c r="R1980" s="18">
        <f t="shared" si="460"/>
        <v>0.384847010863271</v>
      </c>
      <c r="S1980" s="18" t="str">
        <f t="shared" si="461"/>
        <v>Conservative Borrower</v>
      </c>
      <c r="T1980" s="3">
        <v>36</v>
      </c>
      <c r="U1980" s="3">
        <f t="shared" si="462"/>
        <v>36</v>
      </c>
      <c r="V1980" s="5" t="s">
        <v>22</v>
      </c>
      <c r="W1980" s="5" t="s">
        <v>23</v>
      </c>
      <c r="X1980" s="4">
        <v>599</v>
      </c>
      <c r="Y1980" s="18">
        <v>0.263841141</v>
      </c>
      <c r="Z1980" s="5" t="s">
        <v>38</v>
      </c>
      <c r="AA1980" s="3">
        <v>18</v>
      </c>
      <c r="AB1980" s="4">
        <v>17590</v>
      </c>
      <c r="AC1980" s="4">
        <v>3597.75</v>
      </c>
      <c r="AD1980" s="4" t="str">
        <f t="shared" si="463"/>
        <v>Low Income</v>
      </c>
      <c r="AE1980" s="4">
        <v>4277</v>
      </c>
      <c r="AF1980" s="18">
        <v>0.218885209</v>
      </c>
      <c r="AG1980" s="3">
        <v>0</v>
      </c>
      <c r="AH1980" s="3">
        <v>54</v>
      </c>
      <c r="AI1980" s="2" t="str">
        <f t="shared" si="464"/>
        <v>Medium Risk</v>
      </c>
    </row>
    <row r="1981" spans="1:35" x14ac:dyDescent="0.25">
      <c r="A1981" s="6">
        <v>45080</v>
      </c>
      <c r="B1981" s="3">
        <v>44</v>
      </c>
      <c r="C1981" s="3" t="str">
        <f t="shared" si="450"/>
        <v>Senior</v>
      </c>
      <c r="D1981" s="4">
        <v>73099</v>
      </c>
      <c r="E1981" s="4">
        <f t="shared" si="451"/>
        <v>73099</v>
      </c>
      <c r="F1981" s="3">
        <v>620</v>
      </c>
      <c r="G1981" s="3">
        <f t="shared" si="452"/>
        <v>620</v>
      </c>
      <c r="H1981" s="3" t="str">
        <f t="shared" si="453"/>
        <v>Good</v>
      </c>
      <c r="I1981" s="5" t="s">
        <v>20</v>
      </c>
      <c r="J1981" s="2" t="str">
        <f t="shared" si="454"/>
        <v>Employed</v>
      </c>
      <c r="K1981" s="2" t="str">
        <f t="shared" si="455"/>
        <v>Employed</v>
      </c>
      <c r="L1981" s="2" t="str">
        <f t="shared" si="456"/>
        <v>Employed</v>
      </c>
      <c r="M1981" s="5" t="s">
        <v>29</v>
      </c>
      <c r="N1981" s="2" t="str">
        <f t="shared" si="457"/>
        <v>Bachelor</v>
      </c>
      <c r="O1981" s="2" t="str">
        <f t="shared" si="458"/>
        <v>Bachelor</v>
      </c>
      <c r="P1981" s="4">
        <v>23973</v>
      </c>
      <c r="Q1981" s="4">
        <f t="shared" si="459"/>
        <v>23973</v>
      </c>
      <c r="R1981" s="18">
        <f t="shared" si="460"/>
        <v>0.32795250277021576</v>
      </c>
      <c r="S1981" s="18" t="str">
        <f t="shared" si="461"/>
        <v>Conservative Borrower</v>
      </c>
      <c r="T1981" s="3">
        <v>60</v>
      </c>
      <c r="U1981" s="3">
        <f t="shared" si="462"/>
        <v>60</v>
      </c>
      <c r="V1981" s="5" t="s">
        <v>44</v>
      </c>
      <c r="W1981" s="5" t="s">
        <v>30</v>
      </c>
      <c r="X1981" s="4">
        <v>464</v>
      </c>
      <c r="Y1981" s="18">
        <v>0.15513083499999999</v>
      </c>
      <c r="Z1981" s="5" t="s">
        <v>24</v>
      </c>
      <c r="AA1981" s="3">
        <v>21</v>
      </c>
      <c r="AB1981" s="4">
        <v>3545</v>
      </c>
      <c r="AC1981" s="4">
        <v>6091.5833329999996</v>
      </c>
      <c r="AD1981" s="4" t="str">
        <f t="shared" si="463"/>
        <v>Medium Income</v>
      </c>
      <c r="AE1981" s="4">
        <v>41339</v>
      </c>
      <c r="AF1981" s="18">
        <v>0.18861734199999999</v>
      </c>
      <c r="AG1981" s="3">
        <v>1</v>
      </c>
      <c r="AH1981" s="3">
        <v>38.4</v>
      </c>
      <c r="AI1981" s="2" t="str">
        <f t="shared" si="464"/>
        <v>Low Risk</v>
      </c>
    </row>
    <row r="1982" spans="1:35" x14ac:dyDescent="0.25">
      <c r="A1982" s="6">
        <v>45081</v>
      </c>
      <c r="B1982" s="3">
        <v>28</v>
      </c>
      <c r="C1982" s="3" t="str">
        <f t="shared" si="450"/>
        <v>Mid</v>
      </c>
      <c r="D1982" s="4">
        <v>49588</v>
      </c>
      <c r="E1982" s="4">
        <f t="shared" si="451"/>
        <v>49588</v>
      </c>
      <c r="F1982" s="3">
        <v>488</v>
      </c>
      <c r="G1982" s="3">
        <f t="shared" si="452"/>
        <v>488</v>
      </c>
      <c r="H1982" s="3" t="str">
        <f t="shared" si="453"/>
        <v>Fair</v>
      </c>
      <c r="I1982" s="5" t="s">
        <v>20</v>
      </c>
      <c r="J1982" s="2" t="str">
        <f t="shared" si="454"/>
        <v>Employed</v>
      </c>
      <c r="K1982" s="2" t="str">
        <f t="shared" si="455"/>
        <v>Employed</v>
      </c>
      <c r="L1982" s="2" t="str">
        <f t="shared" si="456"/>
        <v>Employed</v>
      </c>
      <c r="M1982" s="5" t="s">
        <v>32</v>
      </c>
      <c r="N1982" s="2" t="str">
        <f t="shared" si="457"/>
        <v>High School</v>
      </c>
      <c r="O1982" s="2" t="str">
        <f t="shared" si="458"/>
        <v>High School</v>
      </c>
      <c r="P1982" s="4">
        <v>24355</v>
      </c>
      <c r="Q1982" s="4">
        <f t="shared" si="459"/>
        <v>24355</v>
      </c>
      <c r="R1982" s="18">
        <f t="shared" si="460"/>
        <v>0.49114705170605794</v>
      </c>
      <c r="S1982" s="18" t="str">
        <f t="shared" si="461"/>
        <v>Conservative Borrower</v>
      </c>
      <c r="T1982" s="3">
        <v>36</v>
      </c>
      <c r="U1982" s="3">
        <f t="shared" si="462"/>
        <v>36</v>
      </c>
      <c r="V1982" s="5" t="s">
        <v>22</v>
      </c>
      <c r="W1982" s="5" t="s">
        <v>34</v>
      </c>
      <c r="X1982" s="4">
        <v>485</v>
      </c>
      <c r="Y1982" s="18">
        <v>0.111350159</v>
      </c>
      <c r="Z1982" s="5" t="s">
        <v>31</v>
      </c>
      <c r="AA1982" s="3">
        <v>24</v>
      </c>
      <c r="AB1982" s="4">
        <v>972</v>
      </c>
      <c r="AC1982" s="4">
        <v>4132.3333329999996</v>
      </c>
      <c r="AD1982" s="4" t="str">
        <f t="shared" si="463"/>
        <v>Low Income</v>
      </c>
      <c r="AE1982" s="4">
        <v>73838</v>
      </c>
      <c r="AF1982" s="18">
        <v>0.245742504</v>
      </c>
      <c r="AG1982" s="3">
        <v>0</v>
      </c>
      <c r="AH1982" s="3">
        <v>51</v>
      </c>
      <c r="AI1982" s="2" t="str">
        <f t="shared" si="464"/>
        <v>Medium Risk</v>
      </c>
    </row>
    <row r="1983" spans="1:35" x14ac:dyDescent="0.25">
      <c r="A1983" s="6">
        <v>45082</v>
      </c>
      <c r="B1983" s="3">
        <v>23</v>
      </c>
      <c r="C1983" s="3" t="str">
        <f t="shared" si="450"/>
        <v>Young</v>
      </c>
      <c r="D1983" s="4">
        <v>53694</v>
      </c>
      <c r="E1983" s="4">
        <f t="shared" si="451"/>
        <v>53694</v>
      </c>
      <c r="F1983" s="3">
        <v>548</v>
      </c>
      <c r="G1983" s="3">
        <f t="shared" si="452"/>
        <v>548</v>
      </c>
      <c r="H1983" s="3" t="str">
        <f t="shared" si="453"/>
        <v>Fair</v>
      </c>
      <c r="I1983" s="5" t="s">
        <v>20</v>
      </c>
      <c r="J1983" s="2" t="str">
        <f t="shared" si="454"/>
        <v>Employed</v>
      </c>
      <c r="K1983" s="2" t="str">
        <f t="shared" si="455"/>
        <v>Employed</v>
      </c>
      <c r="L1983" s="2" t="str">
        <f t="shared" si="456"/>
        <v>Employed</v>
      </c>
      <c r="M1983" s="5" t="s">
        <v>32</v>
      </c>
      <c r="N1983" s="2" t="str">
        <f t="shared" si="457"/>
        <v>High School</v>
      </c>
      <c r="O1983" s="2" t="str">
        <f t="shared" si="458"/>
        <v>High School</v>
      </c>
      <c r="P1983" s="4">
        <v>9649</v>
      </c>
      <c r="Q1983" s="4">
        <f t="shared" si="459"/>
        <v>9649</v>
      </c>
      <c r="R1983" s="18">
        <f t="shared" si="460"/>
        <v>0.17970350504711885</v>
      </c>
      <c r="S1983" s="18" t="str">
        <f t="shared" si="461"/>
        <v>Conservative Borrower</v>
      </c>
      <c r="T1983" s="3">
        <v>60</v>
      </c>
      <c r="U1983" s="3">
        <f t="shared" si="462"/>
        <v>60</v>
      </c>
      <c r="V1983" s="5" t="s">
        <v>22</v>
      </c>
      <c r="W1983" s="5" t="s">
        <v>23</v>
      </c>
      <c r="X1983" s="4">
        <v>662</v>
      </c>
      <c r="Y1983" s="18">
        <v>0.32463557599999998</v>
      </c>
      <c r="Z1983" s="5" t="s">
        <v>24</v>
      </c>
      <c r="AA1983" s="3">
        <v>25</v>
      </c>
      <c r="AB1983" s="4">
        <v>2359</v>
      </c>
      <c r="AC1983" s="4">
        <v>4474.5</v>
      </c>
      <c r="AD1983" s="4" t="str">
        <f t="shared" si="463"/>
        <v>Low Income</v>
      </c>
      <c r="AE1983" s="4">
        <v>1722</v>
      </c>
      <c r="AF1983" s="18">
        <v>0.23629961599999999</v>
      </c>
      <c r="AG1983" s="3">
        <v>0</v>
      </c>
      <c r="AH1983" s="3">
        <v>56</v>
      </c>
      <c r="AI1983" s="2" t="str">
        <f t="shared" si="464"/>
        <v>High Risk</v>
      </c>
    </row>
    <row r="1984" spans="1:35" x14ac:dyDescent="0.25">
      <c r="A1984" s="6">
        <v>45083</v>
      </c>
      <c r="B1984" s="3">
        <v>32</v>
      </c>
      <c r="C1984" s="3" t="str">
        <f t="shared" si="450"/>
        <v>Mid</v>
      </c>
      <c r="D1984" s="4">
        <v>208039</v>
      </c>
      <c r="E1984" s="4">
        <f t="shared" si="451"/>
        <v>208039</v>
      </c>
      <c r="F1984" s="3">
        <v>588</v>
      </c>
      <c r="G1984" s="3">
        <f t="shared" si="452"/>
        <v>588</v>
      </c>
      <c r="H1984" s="3" t="str">
        <f t="shared" si="453"/>
        <v>Good</v>
      </c>
      <c r="I1984" s="5" t="s">
        <v>20</v>
      </c>
      <c r="J1984" s="2" t="str">
        <f t="shared" si="454"/>
        <v>Employed</v>
      </c>
      <c r="K1984" s="2" t="str">
        <f t="shared" si="455"/>
        <v>Employed</v>
      </c>
      <c r="L1984" s="2" t="str">
        <f t="shared" si="456"/>
        <v>Employed</v>
      </c>
      <c r="M1984" s="5" t="s">
        <v>29</v>
      </c>
      <c r="N1984" s="2" t="str">
        <f t="shared" si="457"/>
        <v>Bachelor</v>
      </c>
      <c r="O1984" s="2" t="str">
        <f t="shared" si="458"/>
        <v>Bachelor</v>
      </c>
      <c r="P1984" s="4">
        <v>36187</v>
      </c>
      <c r="Q1984" s="4">
        <f t="shared" si="459"/>
        <v>36187</v>
      </c>
      <c r="R1984" s="18">
        <f t="shared" si="460"/>
        <v>0.17394334716086887</v>
      </c>
      <c r="S1984" s="18" t="str">
        <f t="shared" si="461"/>
        <v>Conservative Borrower</v>
      </c>
      <c r="T1984" s="3">
        <v>72</v>
      </c>
      <c r="U1984" s="3">
        <f t="shared" si="462"/>
        <v>72</v>
      </c>
      <c r="V1984" s="5" t="s">
        <v>22</v>
      </c>
      <c r="W1984" s="5" t="s">
        <v>30</v>
      </c>
      <c r="X1984" s="4">
        <v>376</v>
      </c>
      <c r="Y1984" s="18">
        <v>0.13096434100000001</v>
      </c>
      <c r="Z1984" s="5" t="s">
        <v>31</v>
      </c>
      <c r="AA1984" s="3">
        <v>25</v>
      </c>
      <c r="AB1984" s="4">
        <v>3259</v>
      </c>
      <c r="AC1984" s="4">
        <v>17336.583330000001</v>
      </c>
      <c r="AD1984" s="4" t="str">
        <f t="shared" si="463"/>
        <v>High Income</v>
      </c>
      <c r="AE1984" s="4">
        <v>77716</v>
      </c>
      <c r="AF1984" s="18">
        <v>0.21144539800000001</v>
      </c>
      <c r="AG1984" s="3">
        <v>1</v>
      </c>
      <c r="AH1984" s="3">
        <v>36</v>
      </c>
      <c r="AI1984" s="2" t="str">
        <f t="shared" si="464"/>
        <v>Low Risk</v>
      </c>
    </row>
    <row r="1985" spans="1:35" x14ac:dyDescent="0.25">
      <c r="A1985" s="6">
        <v>45084</v>
      </c>
      <c r="B1985" s="3">
        <v>50</v>
      </c>
      <c r="C1985" s="3" t="str">
        <f t="shared" si="450"/>
        <v>Senior</v>
      </c>
      <c r="D1985" s="4">
        <v>74096</v>
      </c>
      <c r="E1985" s="4">
        <f t="shared" si="451"/>
        <v>74096</v>
      </c>
      <c r="F1985" s="3">
        <v>541</v>
      </c>
      <c r="G1985" s="3">
        <f t="shared" si="452"/>
        <v>541</v>
      </c>
      <c r="H1985" s="3" t="str">
        <f t="shared" si="453"/>
        <v>Fair</v>
      </c>
      <c r="I1985" s="5" t="s">
        <v>45</v>
      </c>
      <c r="J1985" s="2" t="str">
        <f t="shared" si="454"/>
        <v>Unemployed</v>
      </c>
      <c r="K1985" s="2" t="str">
        <f t="shared" si="455"/>
        <v>Unemployed</v>
      </c>
      <c r="L1985" s="2" t="str">
        <f t="shared" si="456"/>
        <v>Unemployed</v>
      </c>
      <c r="M1985" s="5" t="s">
        <v>29</v>
      </c>
      <c r="N1985" s="2" t="str">
        <f t="shared" si="457"/>
        <v>Bachelor</v>
      </c>
      <c r="O1985" s="2" t="str">
        <f t="shared" si="458"/>
        <v>Bachelor</v>
      </c>
      <c r="P1985" s="4">
        <v>17928</v>
      </c>
      <c r="Q1985" s="4">
        <f t="shared" si="459"/>
        <v>17928</v>
      </c>
      <c r="R1985" s="18">
        <f t="shared" si="460"/>
        <v>0.24195638091125027</v>
      </c>
      <c r="S1985" s="18" t="str">
        <f t="shared" si="461"/>
        <v>Conservative Borrower</v>
      </c>
      <c r="T1985" s="3">
        <v>48</v>
      </c>
      <c r="U1985" s="3">
        <f t="shared" si="462"/>
        <v>48</v>
      </c>
      <c r="V1985" s="5" t="s">
        <v>22</v>
      </c>
      <c r="W1985" s="5" t="s">
        <v>23</v>
      </c>
      <c r="X1985" s="4">
        <v>392</v>
      </c>
      <c r="Y1985" s="18">
        <v>0.26590778100000001</v>
      </c>
      <c r="Z1985" s="5" t="s">
        <v>31</v>
      </c>
      <c r="AA1985" s="3">
        <v>30</v>
      </c>
      <c r="AB1985" s="4">
        <v>8220</v>
      </c>
      <c r="AC1985" s="4">
        <v>6174.6666670000004</v>
      </c>
      <c r="AD1985" s="4" t="str">
        <f t="shared" si="463"/>
        <v>Medium Income</v>
      </c>
      <c r="AE1985" s="4">
        <v>49230</v>
      </c>
      <c r="AF1985" s="18">
        <v>0.26471455700000002</v>
      </c>
      <c r="AG1985" s="3">
        <v>0</v>
      </c>
      <c r="AH1985" s="3">
        <v>67</v>
      </c>
      <c r="AI1985" s="2" t="str">
        <f t="shared" si="464"/>
        <v>High Risk</v>
      </c>
    </row>
    <row r="1986" spans="1:35" x14ac:dyDescent="0.25">
      <c r="A1986" s="6">
        <v>45085</v>
      </c>
      <c r="B1986" s="3">
        <v>51</v>
      </c>
      <c r="C1986" s="3" t="str">
        <f t="shared" ref="C1986:C2049" si="465">IF(B1986&lt;25,"Young",IF(B1986&lt;40,"Mid",IF(B1986&lt;60,"Senior","Old")))</f>
        <v>Senior</v>
      </c>
      <c r="D1986" s="4">
        <v>31926</v>
      </c>
      <c r="E1986" s="4">
        <f t="shared" ref="E1986:E2049" si="466">IF(D1986="",AC1986*12,D1986)</f>
        <v>31926</v>
      </c>
      <c r="F1986" s="3">
        <v>537</v>
      </c>
      <c r="G1986" s="3">
        <f t="shared" ref="G1986:G2049" si="467">IF(F1986="",AVERAGEIF($AA$2:$AA$2648,AA1986,$F$2:$F$2648),F1986)</f>
        <v>537</v>
      </c>
      <c r="H1986" s="3" t="str">
        <f t="shared" ref="H1986:H2049" si="468">IF(G1986&lt;450,"Poor", IF(G1986&lt;550,"Fair",IF(G1986&lt;650,"Good","Excellent")))</f>
        <v>Fair</v>
      </c>
      <c r="I1986" s="5" t="s">
        <v>20</v>
      </c>
      <c r="J1986" s="2" t="str">
        <f t="shared" ref="J1986:J2049" si="469">TRIM(CLEAN(I1986))</f>
        <v>Employed</v>
      </c>
      <c r="K1986" s="2" t="str">
        <f t="shared" ref="K1986:K2049" si="470">PROPER(J1986)</f>
        <v>Employed</v>
      </c>
      <c r="L1986" s="2" t="str">
        <f t="shared" ref="L1986:L2049" si="471">IF(K1986="","Employed",K1986)</f>
        <v>Employed</v>
      </c>
      <c r="M1986" s="5" t="s">
        <v>29</v>
      </c>
      <c r="N1986" s="2" t="str">
        <f t="shared" ref="N1986:N2049" si="472">TRIM(CLEAN(M1986))</f>
        <v>Bachelor</v>
      </c>
      <c r="O1986" s="2" t="str">
        <f t="shared" ref="O1986:O2049" si="473">IF(N1986="","Bachelor",N1986)</f>
        <v>Bachelor</v>
      </c>
      <c r="P1986" s="4">
        <v>17021</v>
      </c>
      <c r="Q1986" s="4">
        <f t="shared" ref="Q1986:Q2049" si="474">IF(P1986="",(AVERAGEIFS($P$2:$P$2648,$Z$2:$Z$2648,Z1986,$AD$2:$AD$2648,AD1986)),P1986)</f>
        <v>17021</v>
      </c>
      <c r="R1986" s="18">
        <f t="shared" ref="R1986:R2049" si="475">Q1986/E1986</f>
        <v>0.53313913424794834</v>
      </c>
      <c r="S1986" s="18" t="str">
        <f t="shared" ref="S1986:S2049" si="476">IF(R1986 &lt;= 0.5, "Conservative Borrower", IF(R1986 &lt;= 1, "Moderate Borrower", "Aggressive Borrower"))</f>
        <v>Moderate Borrower</v>
      </c>
      <c r="T1986" s="3">
        <v>48</v>
      </c>
      <c r="U1986" s="3">
        <f t="shared" ref="U1986:U2049" si="477">IF(T1986="",AVERAGEIFS($T$2:$T$2648,$Z$2:$Z$2648,Z1986,$AD$2:$AD$2648,AD1986),T1986)</f>
        <v>48</v>
      </c>
      <c r="V1986" s="5" t="s">
        <v>22</v>
      </c>
      <c r="W1986" s="5" t="s">
        <v>27</v>
      </c>
      <c r="X1986" s="4">
        <v>574</v>
      </c>
      <c r="Y1986" s="18">
        <v>0.15191211299999999</v>
      </c>
      <c r="Z1986" s="5" t="s">
        <v>24</v>
      </c>
      <c r="AA1986" s="3">
        <v>28</v>
      </c>
      <c r="AB1986" s="4">
        <v>7120</v>
      </c>
      <c r="AC1986" s="4">
        <v>2660.5</v>
      </c>
      <c r="AD1986" s="4" t="str">
        <f t="shared" ref="AD1986:AD2049" si="478">IF(AC1986&lt;=5000,"Low Income",IF(AC1986&lt;=12000,"Medium Income","High Income"))</f>
        <v>Low Income</v>
      </c>
      <c r="AE1986" s="4">
        <v>38989</v>
      </c>
      <c r="AF1986" s="18">
        <v>0.25219229399999998</v>
      </c>
      <c r="AG1986" s="3">
        <v>0</v>
      </c>
      <c r="AH1986" s="3">
        <v>53</v>
      </c>
      <c r="AI1986" s="2" t="str">
        <f t="shared" ref="AI1986:AI2049" si="479">IF(AH1986&lt;40,"Low Risk", IF(AH1986&lt;55,"Medium Risk", IF(AH1986&lt;70,"High Risk","Very High Risk")))</f>
        <v>Medium Risk</v>
      </c>
    </row>
    <row r="1987" spans="1:35" x14ac:dyDescent="0.25">
      <c r="A1987" s="6">
        <v>45086</v>
      </c>
      <c r="B1987" s="3">
        <v>46</v>
      </c>
      <c r="C1987" s="3" t="str">
        <f t="shared" si="465"/>
        <v>Senior</v>
      </c>
      <c r="E1987" s="4">
        <f t="shared" si="466"/>
        <v>84075</v>
      </c>
      <c r="F1987" s="3">
        <v>607</v>
      </c>
      <c r="G1987" s="3">
        <f t="shared" si="467"/>
        <v>607</v>
      </c>
      <c r="H1987" s="3" t="str">
        <f t="shared" si="468"/>
        <v>Good</v>
      </c>
      <c r="I1987" s="5" t="s">
        <v>20</v>
      </c>
      <c r="J1987" s="2" t="str">
        <f t="shared" si="469"/>
        <v>Employed</v>
      </c>
      <c r="K1987" s="2" t="str">
        <f t="shared" si="470"/>
        <v>Employed</v>
      </c>
      <c r="L1987" s="2" t="str">
        <f t="shared" si="471"/>
        <v>Employed</v>
      </c>
      <c r="M1987" s="5" t="s">
        <v>32</v>
      </c>
      <c r="N1987" s="2" t="str">
        <f t="shared" si="472"/>
        <v>High School</v>
      </c>
      <c r="O1987" s="2" t="str">
        <f t="shared" si="473"/>
        <v>High School</v>
      </c>
      <c r="P1987" s="4">
        <v>17615</v>
      </c>
      <c r="Q1987" s="4">
        <f t="shared" si="474"/>
        <v>17615</v>
      </c>
      <c r="R1987" s="18">
        <f t="shared" si="475"/>
        <v>0.20951531370799881</v>
      </c>
      <c r="S1987" s="18" t="str">
        <f t="shared" si="476"/>
        <v>Conservative Borrower</v>
      </c>
      <c r="U1987" s="3">
        <f t="shared" si="477"/>
        <v>55.032258064516128</v>
      </c>
      <c r="V1987" s="5" t="s">
        <v>22</v>
      </c>
      <c r="W1987" s="5" t="s">
        <v>27</v>
      </c>
      <c r="X1987" s="4">
        <v>285</v>
      </c>
      <c r="Y1987" s="18">
        <v>0.20178309699999999</v>
      </c>
      <c r="Z1987" s="5" t="s">
        <v>28</v>
      </c>
      <c r="AA1987" s="3">
        <v>21</v>
      </c>
      <c r="AB1987" s="4">
        <v>3442</v>
      </c>
      <c r="AC1987" s="4">
        <v>7006.25</v>
      </c>
      <c r="AD1987" s="4" t="str">
        <f t="shared" si="478"/>
        <v>Medium Income</v>
      </c>
      <c r="AE1987" s="4">
        <v>18303</v>
      </c>
      <c r="AF1987" s="18">
        <v>0.25971483299999998</v>
      </c>
      <c r="AG1987" s="3">
        <v>0</v>
      </c>
      <c r="AH1987" s="3">
        <v>48</v>
      </c>
      <c r="AI1987" s="2" t="str">
        <f t="shared" si="479"/>
        <v>Medium Risk</v>
      </c>
    </row>
    <row r="1988" spans="1:35" x14ac:dyDescent="0.25">
      <c r="A1988" s="6">
        <v>45087</v>
      </c>
      <c r="B1988" s="3">
        <v>48</v>
      </c>
      <c r="C1988" s="3" t="str">
        <f t="shared" si="465"/>
        <v>Senior</v>
      </c>
      <c r="D1988" s="4">
        <v>52786</v>
      </c>
      <c r="E1988" s="4">
        <f t="shared" si="466"/>
        <v>52786</v>
      </c>
      <c r="F1988" s="3">
        <v>541</v>
      </c>
      <c r="G1988" s="3">
        <f t="shared" si="467"/>
        <v>541</v>
      </c>
      <c r="H1988" s="3" t="str">
        <f t="shared" si="468"/>
        <v>Fair</v>
      </c>
      <c r="I1988" s="5" t="s">
        <v>20</v>
      </c>
      <c r="J1988" s="2" t="str">
        <f t="shared" si="469"/>
        <v>Employed</v>
      </c>
      <c r="K1988" s="2" t="str">
        <f t="shared" si="470"/>
        <v>Employed</v>
      </c>
      <c r="L1988" s="2" t="str">
        <f t="shared" si="471"/>
        <v>Employed</v>
      </c>
      <c r="M1988" s="5" t="s">
        <v>29</v>
      </c>
      <c r="N1988" s="2" t="str">
        <f t="shared" si="472"/>
        <v>Bachelor</v>
      </c>
      <c r="O1988" s="2" t="str">
        <f t="shared" si="473"/>
        <v>Bachelor</v>
      </c>
      <c r="P1988" s="4">
        <v>7749</v>
      </c>
      <c r="Q1988" s="4">
        <f t="shared" si="474"/>
        <v>7749</v>
      </c>
      <c r="R1988" s="18">
        <f t="shared" si="475"/>
        <v>0.14680028795513961</v>
      </c>
      <c r="S1988" s="18" t="str">
        <f t="shared" si="476"/>
        <v>Conservative Borrower</v>
      </c>
      <c r="T1988" s="3">
        <v>24</v>
      </c>
      <c r="U1988" s="3">
        <f t="shared" si="477"/>
        <v>24</v>
      </c>
      <c r="V1988" s="5" t="s">
        <v>22</v>
      </c>
      <c r="W1988" s="5" t="s">
        <v>30</v>
      </c>
      <c r="X1988" s="4">
        <v>344</v>
      </c>
      <c r="Y1988" s="18">
        <v>4.7326704999999997E-2</v>
      </c>
      <c r="Z1988" s="5" t="s">
        <v>28</v>
      </c>
      <c r="AA1988" s="3">
        <v>26</v>
      </c>
      <c r="AB1988" s="4">
        <v>1997</v>
      </c>
      <c r="AC1988" s="4">
        <v>4398.8333329999996</v>
      </c>
      <c r="AD1988" s="4" t="str">
        <f t="shared" si="478"/>
        <v>Low Income</v>
      </c>
      <c r="AE1988" s="4">
        <v>20958</v>
      </c>
      <c r="AF1988" s="18">
        <v>0.190068024</v>
      </c>
      <c r="AG1988" s="3">
        <v>1</v>
      </c>
      <c r="AH1988" s="3">
        <v>40</v>
      </c>
      <c r="AI1988" s="2" t="str">
        <f t="shared" si="479"/>
        <v>Medium Risk</v>
      </c>
    </row>
    <row r="1989" spans="1:35" x14ac:dyDescent="0.25">
      <c r="A1989" s="6">
        <v>45088</v>
      </c>
      <c r="B1989" s="3">
        <v>46</v>
      </c>
      <c r="C1989" s="3" t="str">
        <f t="shared" si="465"/>
        <v>Senior</v>
      </c>
      <c r="D1989" s="4">
        <v>47865</v>
      </c>
      <c r="E1989" s="4">
        <f t="shared" si="466"/>
        <v>47865</v>
      </c>
      <c r="F1989" s="3">
        <v>551</v>
      </c>
      <c r="G1989" s="3">
        <f t="shared" si="467"/>
        <v>551</v>
      </c>
      <c r="H1989" s="3" t="str">
        <f t="shared" si="468"/>
        <v>Good</v>
      </c>
      <c r="I1989" s="5" t="s">
        <v>33</v>
      </c>
      <c r="J1989" s="2" t="str">
        <f t="shared" si="469"/>
        <v>Self-Employed</v>
      </c>
      <c r="K1989" s="2" t="str">
        <f t="shared" si="470"/>
        <v>Self-Employed</v>
      </c>
      <c r="L1989" s="2" t="str">
        <f t="shared" si="471"/>
        <v>Self-Employed</v>
      </c>
      <c r="M1989" s="5" t="s">
        <v>25</v>
      </c>
      <c r="N1989" s="2" t="str">
        <f t="shared" si="472"/>
        <v>Associate</v>
      </c>
      <c r="O1989" s="2" t="str">
        <f t="shared" si="473"/>
        <v>Associate</v>
      </c>
      <c r="P1989" s="4">
        <v>8876</v>
      </c>
      <c r="Q1989" s="4">
        <f t="shared" si="474"/>
        <v>8876</v>
      </c>
      <c r="R1989" s="18">
        <f t="shared" si="475"/>
        <v>0.18543821163689544</v>
      </c>
      <c r="S1989" s="18" t="str">
        <f t="shared" si="476"/>
        <v>Conservative Borrower</v>
      </c>
      <c r="T1989" s="3">
        <v>36</v>
      </c>
      <c r="U1989" s="3">
        <f t="shared" si="477"/>
        <v>36</v>
      </c>
      <c r="V1989" s="5" t="s">
        <v>26</v>
      </c>
      <c r="W1989" s="5" t="s">
        <v>27</v>
      </c>
      <c r="X1989" s="4">
        <v>425</v>
      </c>
      <c r="Y1989" s="18">
        <v>8.7709033000000006E-2</v>
      </c>
      <c r="Z1989" s="5" t="s">
        <v>28</v>
      </c>
      <c r="AA1989" s="3">
        <v>14</v>
      </c>
      <c r="AB1989" s="4">
        <v>2162</v>
      </c>
      <c r="AC1989" s="4">
        <v>3988.75</v>
      </c>
      <c r="AD1989" s="4" t="str">
        <f t="shared" si="478"/>
        <v>Low Income</v>
      </c>
      <c r="AE1989" s="4">
        <v>47403</v>
      </c>
      <c r="AF1989" s="18">
        <v>0.18512373300000001</v>
      </c>
      <c r="AG1989" s="3">
        <v>1</v>
      </c>
      <c r="AH1989" s="3">
        <v>42.4</v>
      </c>
      <c r="AI1989" s="2" t="str">
        <f t="shared" si="479"/>
        <v>Medium Risk</v>
      </c>
    </row>
    <row r="1990" spans="1:35" x14ac:dyDescent="0.25">
      <c r="A1990" s="6">
        <v>45089</v>
      </c>
      <c r="B1990" s="3">
        <v>32</v>
      </c>
      <c r="C1990" s="3" t="str">
        <f t="shared" si="465"/>
        <v>Mid</v>
      </c>
      <c r="D1990" s="4">
        <v>54022</v>
      </c>
      <c r="E1990" s="4">
        <f t="shared" si="466"/>
        <v>54022</v>
      </c>
      <c r="F1990" s="3">
        <v>572</v>
      </c>
      <c r="G1990" s="3">
        <f t="shared" si="467"/>
        <v>572</v>
      </c>
      <c r="H1990" s="3" t="str">
        <f t="shared" si="468"/>
        <v>Good</v>
      </c>
      <c r="I1990" s="5" t="s">
        <v>20</v>
      </c>
      <c r="J1990" s="2" t="str">
        <f t="shared" si="469"/>
        <v>Employed</v>
      </c>
      <c r="K1990" s="2" t="str">
        <f t="shared" si="470"/>
        <v>Employed</v>
      </c>
      <c r="L1990" s="2" t="str">
        <f t="shared" si="471"/>
        <v>Employed</v>
      </c>
      <c r="M1990" s="5" t="s">
        <v>29</v>
      </c>
      <c r="N1990" s="2" t="str">
        <f t="shared" si="472"/>
        <v>Bachelor</v>
      </c>
      <c r="O1990" s="2" t="str">
        <f t="shared" si="473"/>
        <v>Bachelor</v>
      </c>
      <c r="P1990" s="4">
        <v>22489</v>
      </c>
      <c r="Q1990" s="4">
        <f t="shared" si="474"/>
        <v>22489</v>
      </c>
      <c r="R1990" s="18">
        <f t="shared" si="475"/>
        <v>0.41629336196364441</v>
      </c>
      <c r="S1990" s="18" t="str">
        <f t="shared" si="476"/>
        <v>Conservative Borrower</v>
      </c>
      <c r="T1990" s="3">
        <v>36</v>
      </c>
      <c r="U1990" s="3">
        <f t="shared" si="477"/>
        <v>36</v>
      </c>
      <c r="V1990" s="5" t="s">
        <v>26</v>
      </c>
      <c r="W1990" s="5" t="s">
        <v>30</v>
      </c>
      <c r="X1990" s="4">
        <v>249</v>
      </c>
      <c r="Y1990" s="18">
        <v>0.117715681</v>
      </c>
      <c r="Z1990" s="5" t="s">
        <v>28</v>
      </c>
      <c r="AA1990" s="3">
        <v>18</v>
      </c>
      <c r="AB1990" s="4">
        <v>487</v>
      </c>
      <c r="AC1990" s="4">
        <v>4501.8333329999996</v>
      </c>
      <c r="AD1990" s="4" t="str">
        <f t="shared" si="478"/>
        <v>Low Income</v>
      </c>
      <c r="AE1990" s="4">
        <v>28344</v>
      </c>
      <c r="AF1990" s="18">
        <v>0.20156922799999999</v>
      </c>
      <c r="AG1990" s="3">
        <v>0</v>
      </c>
      <c r="AH1990" s="3">
        <v>51</v>
      </c>
      <c r="AI1990" s="2" t="str">
        <f t="shared" si="479"/>
        <v>Medium Risk</v>
      </c>
    </row>
    <row r="1991" spans="1:35" x14ac:dyDescent="0.25">
      <c r="A1991" s="6">
        <v>45090</v>
      </c>
      <c r="B1991" s="3">
        <v>45</v>
      </c>
      <c r="C1991" s="3" t="str">
        <f t="shared" si="465"/>
        <v>Senior</v>
      </c>
      <c r="D1991" s="4">
        <v>29609</v>
      </c>
      <c r="E1991" s="4">
        <f t="shared" si="466"/>
        <v>29609</v>
      </c>
      <c r="G1991" s="3">
        <f t="shared" si="467"/>
        <v>573.64242424242423</v>
      </c>
      <c r="H1991" s="3" t="str">
        <f t="shared" si="468"/>
        <v>Good</v>
      </c>
      <c r="I1991" s="5" t="s">
        <v>20</v>
      </c>
      <c r="J1991" s="2" t="str">
        <f t="shared" si="469"/>
        <v>Employed</v>
      </c>
      <c r="K1991" s="2" t="str">
        <f t="shared" si="470"/>
        <v>Employed</v>
      </c>
      <c r="L1991" s="2" t="str">
        <f t="shared" si="471"/>
        <v>Employed</v>
      </c>
      <c r="M1991" s="5" t="s">
        <v>32</v>
      </c>
      <c r="N1991" s="2" t="str">
        <f t="shared" si="472"/>
        <v>High School</v>
      </c>
      <c r="O1991" s="2" t="str">
        <f t="shared" si="473"/>
        <v>High School</v>
      </c>
      <c r="P1991" s="4">
        <v>24406</v>
      </c>
      <c r="Q1991" s="4">
        <f t="shared" si="474"/>
        <v>24406</v>
      </c>
      <c r="R1991" s="18">
        <f t="shared" si="475"/>
        <v>0.82427640244520251</v>
      </c>
      <c r="S1991" s="18" t="str">
        <f t="shared" si="476"/>
        <v>Moderate Borrower</v>
      </c>
      <c r="T1991" s="3">
        <v>24</v>
      </c>
      <c r="U1991" s="3">
        <f t="shared" si="477"/>
        <v>24</v>
      </c>
      <c r="V1991" s="5" t="s">
        <v>26</v>
      </c>
      <c r="W1991" s="5" t="s">
        <v>23</v>
      </c>
      <c r="X1991" s="4">
        <v>170</v>
      </c>
      <c r="Y1991" s="18">
        <v>0.184378294</v>
      </c>
      <c r="Z1991" s="5" t="s">
        <v>38</v>
      </c>
      <c r="AA1991" s="3">
        <v>20</v>
      </c>
      <c r="AB1991" s="4">
        <v>509</v>
      </c>
      <c r="AC1991" s="4">
        <v>2467.416667</v>
      </c>
      <c r="AD1991" s="4" t="str">
        <f t="shared" si="478"/>
        <v>Low Income</v>
      </c>
      <c r="AE1991" s="4">
        <v>62378</v>
      </c>
      <c r="AF1991" s="18">
        <v>0.16632479999999999</v>
      </c>
      <c r="AG1991" s="3">
        <v>0</v>
      </c>
      <c r="AH1991" s="3">
        <v>64</v>
      </c>
      <c r="AI1991" s="2" t="str">
        <f t="shared" si="479"/>
        <v>High Risk</v>
      </c>
    </row>
    <row r="1992" spans="1:35" x14ac:dyDescent="0.25">
      <c r="A1992" s="6">
        <v>45091</v>
      </c>
      <c r="B1992" s="3">
        <v>49</v>
      </c>
      <c r="C1992" s="3" t="str">
        <f t="shared" si="465"/>
        <v>Senior</v>
      </c>
      <c r="E1992" s="4">
        <f t="shared" si="466"/>
        <v>46047.999995999999</v>
      </c>
      <c r="F1992" s="3">
        <v>639</v>
      </c>
      <c r="G1992" s="3">
        <f t="shared" si="467"/>
        <v>639</v>
      </c>
      <c r="H1992" s="3" t="str">
        <f t="shared" si="468"/>
        <v>Good</v>
      </c>
      <c r="I1992" s="5" t="s">
        <v>20</v>
      </c>
      <c r="J1992" s="2" t="str">
        <f t="shared" si="469"/>
        <v>Employed</v>
      </c>
      <c r="K1992" s="2" t="str">
        <f t="shared" si="470"/>
        <v>Employed</v>
      </c>
      <c r="L1992" s="2" t="str">
        <f t="shared" si="471"/>
        <v>Employed</v>
      </c>
      <c r="M1992" s="5" t="s">
        <v>29</v>
      </c>
      <c r="N1992" s="2" t="str">
        <f t="shared" si="472"/>
        <v>Bachelor</v>
      </c>
      <c r="O1992" s="2" t="str">
        <f t="shared" si="473"/>
        <v>Bachelor</v>
      </c>
      <c r="P1992" s="4">
        <v>33359</v>
      </c>
      <c r="Q1992" s="4">
        <f t="shared" si="474"/>
        <v>33359</v>
      </c>
      <c r="R1992" s="18">
        <f t="shared" si="475"/>
        <v>0.72443971514284577</v>
      </c>
      <c r="S1992" s="18" t="str">
        <f t="shared" si="476"/>
        <v>Moderate Borrower</v>
      </c>
      <c r="U1992" s="3">
        <f t="shared" si="477"/>
        <v>53.018181818181816</v>
      </c>
      <c r="V1992" s="5" t="s">
        <v>26</v>
      </c>
      <c r="W1992" s="5" t="s">
        <v>27</v>
      </c>
      <c r="X1992" s="4">
        <v>189</v>
      </c>
      <c r="Y1992" s="18">
        <v>0.38755722599999998</v>
      </c>
      <c r="Z1992" s="5" t="s">
        <v>28</v>
      </c>
      <c r="AA1992" s="3">
        <v>25</v>
      </c>
      <c r="AB1992" s="4">
        <v>4323</v>
      </c>
      <c r="AC1992" s="4">
        <v>3837.333333</v>
      </c>
      <c r="AD1992" s="4" t="str">
        <f t="shared" si="478"/>
        <v>Low Income</v>
      </c>
      <c r="AE1992" s="4">
        <v>7562</v>
      </c>
      <c r="AF1992" s="18">
        <v>0.20464929600000001</v>
      </c>
      <c r="AG1992" s="3">
        <v>0</v>
      </c>
      <c r="AH1992" s="3">
        <v>56</v>
      </c>
      <c r="AI1992" s="2" t="str">
        <f t="shared" si="479"/>
        <v>High Risk</v>
      </c>
    </row>
    <row r="1993" spans="1:35" x14ac:dyDescent="0.25">
      <c r="A1993" s="6">
        <v>45092</v>
      </c>
      <c r="B1993" s="3">
        <v>49</v>
      </c>
      <c r="C1993" s="3" t="str">
        <f t="shared" si="465"/>
        <v>Senior</v>
      </c>
      <c r="D1993" s="4">
        <v>15000</v>
      </c>
      <c r="E1993" s="4">
        <f t="shared" si="466"/>
        <v>15000</v>
      </c>
      <c r="F1993" s="3">
        <v>637</v>
      </c>
      <c r="G1993" s="3">
        <f t="shared" si="467"/>
        <v>637</v>
      </c>
      <c r="H1993" s="3" t="str">
        <f t="shared" si="468"/>
        <v>Good</v>
      </c>
      <c r="I1993" s="5" t="s">
        <v>20</v>
      </c>
      <c r="J1993" s="2" t="str">
        <f t="shared" si="469"/>
        <v>Employed</v>
      </c>
      <c r="K1993" s="2" t="str">
        <f t="shared" si="470"/>
        <v>Employed</v>
      </c>
      <c r="L1993" s="2" t="str">
        <f t="shared" si="471"/>
        <v>Employed</v>
      </c>
      <c r="M1993" s="5" t="s">
        <v>29</v>
      </c>
      <c r="N1993" s="2" t="str">
        <f t="shared" si="472"/>
        <v>Bachelor</v>
      </c>
      <c r="O1993" s="2" t="str">
        <f t="shared" si="473"/>
        <v>Bachelor</v>
      </c>
      <c r="P1993" s="4">
        <v>13688</v>
      </c>
      <c r="Q1993" s="4">
        <f t="shared" si="474"/>
        <v>13688</v>
      </c>
      <c r="R1993" s="18">
        <f t="shared" si="475"/>
        <v>0.91253333333333331</v>
      </c>
      <c r="S1993" s="18" t="str">
        <f t="shared" si="476"/>
        <v>Moderate Borrower</v>
      </c>
      <c r="T1993" s="3">
        <v>60</v>
      </c>
      <c r="U1993" s="3">
        <f t="shared" si="477"/>
        <v>60</v>
      </c>
      <c r="V1993" s="5" t="s">
        <v>35</v>
      </c>
      <c r="W1993" s="5" t="s">
        <v>27</v>
      </c>
      <c r="X1993" s="4">
        <v>250</v>
      </c>
      <c r="Y1993" s="18">
        <v>0.48874603500000002</v>
      </c>
      <c r="Z1993" s="5" t="s">
        <v>24</v>
      </c>
      <c r="AA1993" s="3">
        <v>24</v>
      </c>
      <c r="AB1993" s="4">
        <v>8494</v>
      </c>
      <c r="AC1993" s="4">
        <v>1250</v>
      </c>
      <c r="AD1993" s="4" t="str">
        <f t="shared" si="478"/>
        <v>Low Income</v>
      </c>
      <c r="AE1993" s="4">
        <v>12171</v>
      </c>
      <c r="AF1993" s="18">
        <v>0.19054568</v>
      </c>
      <c r="AG1993" s="3">
        <v>0</v>
      </c>
      <c r="AH1993" s="3">
        <v>55</v>
      </c>
      <c r="AI1993" s="2" t="str">
        <f t="shared" si="479"/>
        <v>High Risk</v>
      </c>
    </row>
    <row r="1994" spans="1:35" x14ac:dyDescent="0.25">
      <c r="A1994" s="6">
        <v>45093</v>
      </c>
      <c r="B1994" s="3">
        <v>54</v>
      </c>
      <c r="C1994" s="3" t="str">
        <f t="shared" si="465"/>
        <v>Senior</v>
      </c>
      <c r="D1994" s="4">
        <v>51148</v>
      </c>
      <c r="E1994" s="4">
        <f t="shared" si="466"/>
        <v>51148</v>
      </c>
      <c r="F1994" s="3">
        <v>515</v>
      </c>
      <c r="G1994" s="3">
        <f t="shared" si="467"/>
        <v>515</v>
      </c>
      <c r="H1994" s="3" t="str">
        <f t="shared" si="468"/>
        <v>Fair</v>
      </c>
      <c r="I1994" s="5" t="s">
        <v>20</v>
      </c>
      <c r="J1994" s="2" t="str">
        <f t="shared" si="469"/>
        <v>Employed</v>
      </c>
      <c r="K1994" s="2" t="str">
        <f t="shared" si="470"/>
        <v>Employed</v>
      </c>
      <c r="L1994" s="2" t="str">
        <f t="shared" si="471"/>
        <v>Employed</v>
      </c>
      <c r="M1994" s="5" t="s">
        <v>29</v>
      </c>
      <c r="N1994" s="2" t="str">
        <f t="shared" si="472"/>
        <v>Bachelor</v>
      </c>
      <c r="O1994" s="2" t="str">
        <f t="shared" si="473"/>
        <v>Bachelor</v>
      </c>
      <c r="P1994" s="4">
        <v>11364</v>
      </c>
      <c r="Q1994" s="4">
        <f t="shared" si="474"/>
        <v>11364</v>
      </c>
      <c r="R1994" s="18">
        <f t="shared" si="475"/>
        <v>0.22217877531868305</v>
      </c>
      <c r="S1994" s="18" t="str">
        <f t="shared" si="476"/>
        <v>Conservative Borrower</v>
      </c>
      <c r="T1994" s="3">
        <v>24</v>
      </c>
      <c r="U1994" s="3">
        <f t="shared" si="477"/>
        <v>24</v>
      </c>
      <c r="V1994" s="5" t="s">
        <v>26</v>
      </c>
      <c r="W1994" s="5" t="s">
        <v>34</v>
      </c>
      <c r="X1994" s="4">
        <v>295</v>
      </c>
      <c r="Y1994" s="18">
        <v>0.47458307100000002</v>
      </c>
      <c r="Z1994" s="5" t="s">
        <v>31</v>
      </c>
      <c r="AA1994" s="3">
        <v>34</v>
      </c>
      <c r="AB1994" s="4">
        <v>2394</v>
      </c>
      <c r="AC1994" s="4">
        <v>4262.3333329999996</v>
      </c>
      <c r="AD1994" s="4" t="str">
        <f t="shared" si="478"/>
        <v>Low Income</v>
      </c>
      <c r="AE1994" s="4">
        <v>5509</v>
      </c>
      <c r="AF1994" s="18">
        <v>0.203177306</v>
      </c>
      <c r="AG1994" s="3">
        <v>1</v>
      </c>
      <c r="AH1994" s="3">
        <v>44.8</v>
      </c>
      <c r="AI1994" s="2" t="str">
        <f t="shared" si="479"/>
        <v>Medium Risk</v>
      </c>
    </row>
    <row r="1995" spans="1:35" x14ac:dyDescent="0.25">
      <c r="A1995" s="6">
        <v>45094</v>
      </c>
      <c r="B1995" s="3">
        <v>48</v>
      </c>
      <c r="C1995" s="3" t="str">
        <f t="shared" si="465"/>
        <v>Senior</v>
      </c>
      <c r="D1995" s="4">
        <v>90796</v>
      </c>
      <c r="E1995" s="4">
        <f t="shared" si="466"/>
        <v>90796</v>
      </c>
      <c r="F1995" s="3">
        <v>659</v>
      </c>
      <c r="G1995" s="3">
        <f t="shared" si="467"/>
        <v>659</v>
      </c>
      <c r="H1995" s="3" t="str">
        <f t="shared" si="468"/>
        <v>Excellent</v>
      </c>
      <c r="I1995" s="5" t="s">
        <v>20</v>
      </c>
      <c r="J1995" s="2" t="str">
        <f t="shared" si="469"/>
        <v>Employed</v>
      </c>
      <c r="K1995" s="2" t="str">
        <f t="shared" si="470"/>
        <v>Employed</v>
      </c>
      <c r="L1995" s="2" t="str">
        <f t="shared" si="471"/>
        <v>Employed</v>
      </c>
      <c r="M1995" s="5" t="s">
        <v>41</v>
      </c>
      <c r="N1995" s="2" t="str">
        <f t="shared" si="472"/>
        <v>Doctorate</v>
      </c>
      <c r="O1995" s="2" t="str">
        <f t="shared" si="473"/>
        <v>Doctorate</v>
      </c>
      <c r="P1995" s="4">
        <v>41952</v>
      </c>
      <c r="Q1995" s="4">
        <f t="shared" si="474"/>
        <v>41952</v>
      </c>
      <c r="R1995" s="18">
        <f t="shared" si="475"/>
        <v>0.46204678620203532</v>
      </c>
      <c r="S1995" s="18" t="str">
        <f t="shared" si="476"/>
        <v>Conservative Borrower</v>
      </c>
      <c r="T1995" s="3">
        <v>36</v>
      </c>
      <c r="U1995" s="3">
        <f t="shared" si="477"/>
        <v>36</v>
      </c>
      <c r="V1995" s="5" t="s">
        <v>44</v>
      </c>
      <c r="W1995" s="5" t="s">
        <v>30</v>
      </c>
      <c r="X1995" s="4">
        <v>345</v>
      </c>
      <c r="Y1995" s="18">
        <v>0.51593172600000003</v>
      </c>
      <c r="Z1995" s="5" t="s">
        <v>24</v>
      </c>
      <c r="AA1995" s="3">
        <v>23</v>
      </c>
      <c r="AB1995" s="4">
        <v>1204</v>
      </c>
      <c r="AC1995" s="4">
        <v>7566.3333329999996</v>
      </c>
      <c r="AD1995" s="4" t="str">
        <f t="shared" si="478"/>
        <v>Medium Income</v>
      </c>
      <c r="AE1995" s="4">
        <v>408094</v>
      </c>
      <c r="AF1995" s="18">
        <v>0.18622361300000001</v>
      </c>
      <c r="AG1995" s="3">
        <v>1</v>
      </c>
      <c r="AH1995" s="3">
        <v>37.6</v>
      </c>
      <c r="AI1995" s="2" t="str">
        <f t="shared" si="479"/>
        <v>Low Risk</v>
      </c>
    </row>
    <row r="1996" spans="1:35" x14ac:dyDescent="0.25">
      <c r="A1996" s="6">
        <v>45095</v>
      </c>
      <c r="B1996" s="3">
        <v>44</v>
      </c>
      <c r="C1996" s="3" t="str">
        <f t="shared" si="465"/>
        <v>Senior</v>
      </c>
      <c r="D1996" s="4">
        <v>56507</v>
      </c>
      <c r="E1996" s="4">
        <f t="shared" si="466"/>
        <v>56507</v>
      </c>
      <c r="G1996" s="3">
        <f t="shared" si="467"/>
        <v>579.93124999999998</v>
      </c>
      <c r="H1996" s="3" t="str">
        <f t="shared" si="468"/>
        <v>Good</v>
      </c>
      <c r="I1996" s="5" t="s">
        <v>20</v>
      </c>
      <c r="J1996" s="2" t="str">
        <f t="shared" si="469"/>
        <v>Employed</v>
      </c>
      <c r="K1996" s="2" t="str">
        <f t="shared" si="470"/>
        <v>Employed</v>
      </c>
      <c r="L1996" s="2" t="str">
        <f t="shared" si="471"/>
        <v>Employed</v>
      </c>
      <c r="M1996" s="5" t="s">
        <v>21</v>
      </c>
      <c r="N1996" s="2" t="str">
        <f t="shared" si="472"/>
        <v>Master</v>
      </c>
      <c r="O1996" s="2" t="str">
        <f t="shared" si="473"/>
        <v>Master</v>
      </c>
      <c r="P1996" s="4">
        <v>29735</v>
      </c>
      <c r="Q1996" s="4">
        <f t="shared" si="474"/>
        <v>29735</v>
      </c>
      <c r="R1996" s="18">
        <f t="shared" si="475"/>
        <v>0.52621799069141872</v>
      </c>
      <c r="S1996" s="18" t="str">
        <f t="shared" si="476"/>
        <v>Moderate Borrower</v>
      </c>
      <c r="T1996" s="3">
        <v>120</v>
      </c>
      <c r="U1996" s="3">
        <f t="shared" si="477"/>
        <v>120</v>
      </c>
      <c r="V1996" s="5" t="s">
        <v>35</v>
      </c>
      <c r="W1996" s="5" t="s">
        <v>27</v>
      </c>
      <c r="X1996" s="4">
        <v>511</v>
      </c>
      <c r="Y1996" s="18">
        <v>0.24477700699999999</v>
      </c>
      <c r="Z1996" s="5" t="s">
        <v>28</v>
      </c>
      <c r="AA1996" s="3">
        <v>27</v>
      </c>
      <c r="AB1996" s="4">
        <v>633</v>
      </c>
      <c r="AC1996" s="4">
        <v>4708.9166670000004</v>
      </c>
      <c r="AD1996" s="4" t="str">
        <f t="shared" si="478"/>
        <v>Low Income</v>
      </c>
      <c r="AE1996" s="4">
        <v>48752</v>
      </c>
      <c r="AF1996" s="18">
        <v>0.31416159799999999</v>
      </c>
      <c r="AG1996" s="3">
        <v>0</v>
      </c>
      <c r="AH1996" s="3">
        <v>53</v>
      </c>
      <c r="AI1996" s="2" t="str">
        <f t="shared" si="479"/>
        <v>Medium Risk</v>
      </c>
    </row>
    <row r="1997" spans="1:35" x14ac:dyDescent="0.25">
      <c r="A1997" s="6">
        <v>45096</v>
      </c>
      <c r="B1997" s="3">
        <v>52</v>
      </c>
      <c r="C1997" s="3" t="str">
        <f t="shared" si="465"/>
        <v>Senior</v>
      </c>
      <c r="D1997" s="4">
        <v>38162</v>
      </c>
      <c r="E1997" s="4">
        <f t="shared" si="466"/>
        <v>38162</v>
      </c>
      <c r="F1997" s="3">
        <v>582</v>
      </c>
      <c r="G1997" s="3">
        <f t="shared" si="467"/>
        <v>582</v>
      </c>
      <c r="H1997" s="3" t="str">
        <f t="shared" si="468"/>
        <v>Good</v>
      </c>
      <c r="I1997" s="5" t="s">
        <v>20</v>
      </c>
      <c r="J1997" s="2" t="str">
        <f t="shared" si="469"/>
        <v>Employed</v>
      </c>
      <c r="K1997" s="2" t="str">
        <f t="shared" si="470"/>
        <v>Employed</v>
      </c>
      <c r="L1997" s="2" t="str">
        <f t="shared" si="471"/>
        <v>Employed</v>
      </c>
      <c r="M1997" s="5" t="s">
        <v>29</v>
      </c>
      <c r="N1997" s="2" t="str">
        <f t="shared" si="472"/>
        <v>Bachelor</v>
      </c>
      <c r="O1997" s="2" t="str">
        <f t="shared" si="473"/>
        <v>Bachelor</v>
      </c>
      <c r="P1997" s="4">
        <v>18921</v>
      </c>
      <c r="Q1997" s="4">
        <f t="shared" si="474"/>
        <v>18921</v>
      </c>
      <c r="R1997" s="18">
        <f t="shared" si="475"/>
        <v>0.49580734762329021</v>
      </c>
      <c r="S1997" s="18" t="str">
        <f t="shared" si="476"/>
        <v>Conservative Borrower</v>
      </c>
      <c r="T1997" s="3">
        <v>24</v>
      </c>
      <c r="U1997" s="3">
        <f t="shared" si="477"/>
        <v>24</v>
      </c>
      <c r="V1997" s="5" t="s">
        <v>22</v>
      </c>
      <c r="W1997" s="5" t="s">
        <v>23</v>
      </c>
      <c r="X1997" s="4">
        <v>242</v>
      </c>
      <c r="Y1997" s="18">
        <v>0.76736759099999996</v>
      </c>
      <c r="Z1997" s="5" t="s">
        <v>34</v>
      </c>
      <c r="AA1997" s="3">
        <v>14</v>
      </c>
      <c r="AB1997" s="4">
        <v>10654</v>
      </c>
      <c r="AC1997" s="4">
        <v>3180.166667</v>
      </c>
      <c r="AD1997" s="4" t="str">
        <f t="shared" si="478"/>
        <v>Low Income</v>
      </c>
      <c r="AE1997" s="4">
        <v>6378</v>
      </c>
      <c r="AF1997" s="18">
        <v>0.22016464699999999</v>
      </c>
      <c r="AG1997" s="3">
        <v>0</v>
      </c>
      <c r="AH1997" s="3">
        <v>61</v>
      </c>
      <c r="AI1997" s="2" t="str">
        <f t="shared" si="479"/>
        <v>High Risk</v>
      </c>
    </row>
    <row r="1998" spans="1:35" x14ac:dyDescent="0.25">
      <c r="A1998" s="6">
        <v>45097</v>
      </c>
      <c r="B1998" s="3">
        <v>39</v>
      </c>
      <c r="C1998" s="3" t="str">
        <f t="shared" si="465"/>
        <v>Mid</v>
      </c>
      <c r="D1998" s="4">
        <v>71419</v>
      </c>
      <c r="E1998" s="4">
        <f t="shared" si="466"/>
        <v>71419</v>
      </c>
      <c r="F1998" s="3">
        <v>606</v>
      </c>
      <c r="G1998" s="3">
        <f t="shared" si="467"/>
        <v>606</v>
      </c>
      <c r="H1998" s="3" t="str">
        <f t="shared" si="468"/>
        <v>Good</v>
      </c>
      <c r="I1998" s="5" t="s">
        <v>20</v>
      </c>
      <c r="J1998" s="2" t="str">
        <f t="shared" si="469"/>
        <v>Employed</v>
      </c>
      <c r="K1998" s="2" t="str">
        <f t="shared" si="470"/>
        <v>Employed</v>
      </c>
      <c r="L1998" s="2" t="str">
        <f t="shared" si="471"/>
        <v>Employed</v>
      </c>
      <c r="M1998" s="5" t="s">
        <v>21</v>
      </c>
      <c r="N1998" s="2" t="str">
        <f t="shared" si="472"/>
        <v>Master</v>
      </c>
      <c r="O1998" s="2" t="str">
        <f t="shared" si="473"/>
        <v>Master</v>
      </c>
      <c r="P1998" s="4">
        <v>37152</v>
      </c>
      <c r="Q1998" s="4">
        <f t="shared" si="474"/>
        <v>37152</v>
      </c>
      <c r="R1998" s="18">
        <f t="shared" si="475"/>
        <v>0.52019770649267005</v>
      </c>
      <c r="S1998" s="18" t="str">
        <f t="shared" si="476"/>
        <v>Moderate Borrower</v>
      </c>
      <c r="T1998" s="3">
        <v>60</v>
      </c>
      <c r="U1998" s="3">
        <f t="shared" si="477"/>
        <v>60</v>
      </c>
      <c r="V1998" s="5" t="s">
        <v>22</v>
      </c>
      <c r="W1998" s="5" t="s">
        <v>30</v>
      </c>
      <c r="X1998" s="4">
        <v>300</v>
      </c>
      <c r="Y1998" s="18">
        <v>0.273707325</v>
      </c>
      <c r="Z1998" s="5" t="s">
        <v>31</v>
      </c>
      <c r="AA1998" s="3">
        <v>29</v>
      </c>
      <c r="AB1998" s="4">
        <v>8654</v>
      </c>
      <c r="AC1998" s="4">
        <v>5951.5833329999996</v>
      </c>
      <c r="AD1998" s="4" t="str">
        <f t="shared" si="478"/>
        <v>Medium Income</v>
      </c>
      <c r="AE1998" s="4">
        <v>128273</v>
      </c>
      <c r="AF1998" s="18">
        <v>0.24000484799999999</v>
      </c>
      <c r="AG1998" s="3">
        <v>0</v>
      </c>
      <c r="AH1998" s="3">
        <v>45</v>
      </c>
      <c r="AI1998" s="2" t="str">
        <f t="shared" si="479"/>
        <v>Medium Risk</v>
      </c>
    </row>
    <row r="1999" spans="1:35" x14ac:dyDescent="0.25">
      <c r="A1999" s="6">
        <v>45098</v>
      </c>
      <c r="B1999" s="3">
        <v>29</v>
      </c>
      <c r="C1999" s="3" t="str">
        <f t="shared" si="465"/>
        <v>Mid</v>
      </c>
      <c r="D1999" s="4">
        <v>17664</v>
      </c>
      <c r="E1999" s="4">
        <f t="shared" si="466"/>
        <v>17664</v>
      </c>
      <c r="F1999" s="3">
        <v>482</v>
      </c>
      <c r="G1999" s="3">
        <f t="shared" si="467"/>
        <v>482</v>
      </c>
      <c r="H1999" s="3" t="str">
        <f t="shared" si="468"/>
        <v>Fair</v>
      </c>
      <c r="I1999" s="5" t="s">
        <v>20</v>
      </c>
      <c r="J1999" s="2" t="str">
        <f t="shared" si="469"/>
        <v>Employed</v>
      </c>
      <c r="K1999" s="2" t="str">
        <f t="shared" si="470"/>
        <v>Employed</v>
      </c>
      <c r="L1999" s="2" t="str">
        <f t="shared" si="471"/>
        <v>Employed</v>
      </c>
      <c r="M1999" s="5" t="s">
        <v>32</v>
      </c>
      <c r="N1999" s="2" t="str">
        <f t="shared" si="472"/>
        <v>High School</v>
      </c>
      <c r="O1999" s="2" t="str">
        <f t="shared" si="473"/>
        <v>High School</v>
      </c>
      <c r="P1999" s="4">
        <v>50927</v>
      </c>
      <c r="Q1999" s="4">
        <f t="shared" si="474"/>
        <v>50927</v>
      </c>
      <c r="R1999" s="18">
        <f t="shared" si="475"/>
        <v>2.8830955615942031</v>
      </c>
      <c r="S1999" s="18" t="str">
        <f t="shared" si="476"/>
        <v>Aggressive Borrower</v>
      </c>
      <c r="T1999" s="3">
        <v>24</v>
      </c>
      <c r="U1999" s="3">
        <f t="shared" si="477"/>
        <v>24</v>
      </c>
      <c r="V1999" s="5" t="s">
        <v>22</v>
      </c>
      <c r="W1999" s="5" t="s">
        <v>30</v>
      </c>
      <c r="X1999" s="4">
        <v>280</v>
      </c>
      <c r="Y1999" s="18">
        <v>0.35734621799999999</v>
      </c>
      <c r="Z1999" s="5" t="s">
        <v>38</v>
      </c>
      <c r="AA1999" s="3">
        <v>23</v>
      </c>
      <c r="AB1999" s="4">
        <v>5910</v>
      </c>
      <c r="AC1999" s="4">
        <v>1472</v>
      </c>
      <c r="AD1999" s="4" t="str">
        <f t="shared" si="478"/>
        <v>Low Income</v>
      </c>
      <c r="AE1999" s="4">
        <v>3199</v>
      </c>
      <c r="AF1999" s="18">
        <v>0.25869720200000001</v>
      </c>
      <c r="AG1999" s="3">
        <v>0</v>
      </c>
      <c r="AH1999" s="3">
        <v>56</v>
      </c>
      <c r="AI1999" s="2" t="str">
        <f t="shared" si="479"/>
        <v>High Risk</v>
      </c>
    </row>
    <row r="2000" spans="1:35" x14ac:dyDescent="0.25">
      <c r="A2000" s="6">
        <v>45099</v>
      </c>
      <c r="B2000" s="3">
        <v>38</v>
      </c>
      <c r="C2000" s="3" t="str">
        <f t="shared" si="465"/>
        <v>Mid</v>
      </c>
      <c r="D2000" s="4">
        <v>22876</v>
      </c>
      <c r="E2000" s="4">
        <f t="shared" si="466"/>
        <v>22876</v>
      </c>
      <c r="F2000" s="3">
        <v>579</v>
      </c>
      <c r="G2000" s="3">
        <f t="shared" si="467"/>
        <v>579</v>
      </c>
      <c r="H2000" s="3" t="str">
        <f t="shared" si="468"/>
        <v>Good</v>
      </c>
      <c r="I2000" s="5" t="s">
        <v>20</v>
      </c>
      <c r="J2000" s="2" t="str">
        <f t="shared" si="469"/>
        <v>Employed</v>
      </c>
      <c r="K2000" s="2" t="str">
        <f t="shared" si="470"/>
        <v>Employed</v>
      </c>
      <c r="L2000" s="2" t="str">
        <f t="shared" si="471"/>
        <v>Employed</v>
      </c>
      <c r="M2000" s="5" t="s">
        <v>32</v>
      </c>
      <c r="N2000" s="2" t="str">
        <f t="shared" si="472"/>
        <v>High School</v>
      </c>
      <c r="O2000" s="2" t="str">
        <f t="shared" si="473"/>
        <v>High School</v>
      </c>
      <c r="P2000" s="4">
        <v>28262</v>
      </c>
      <c r="Q2000" s="4">
        <f t="shared" si="474"/>
        <v>28262</v>
      </c>
      <c r="R2000" s="18">
        <f t="shared" si="475"/>
        <v>1.2354432593110685</v>
      </c>
      <c r="S2000" s="18" t="str">
        <f t="shared" si="476"/>
        <v>Aggressive Borrower</v>
      </c>
      <c r="T2000" s="3">
        <v>108</v>
      </c>
      <c r="U2000" s="3">
        <f t="shared" si="477"/>
        <v>108</v>
      </c>
      <c r="V2000" s="5" t="s">
        <v>22</v>
      </c>
      <c r="W2000" s="5" t="s">
        <v>27</v>
      </c>
      <c r="X2000" s="4">
        <v>344</v>
      </c>
      <c r="Y2000" s="18">
        <v>0.18132168000000001</v>
      </c>
      <c r="Z2000" s="5" t="s">
        <v>38</v>
      </c>
      <c r="AA2000" s="3">
        <v>28</v>
      </c>
      <c r="AB2000" s="4">
        <v>2614</v>
      </c>
      <c r="AC2000" s="4">
        <v>1906.333333</v>
      </c>
      <c r="AD2000" s="4" t="str">
        <f t="shared" si="478"/>
        <v>Low Income</v>
      </c>
      <c r="AE2000" s="4">
        <v>431336</v>
      </c>
      <c r="AF2000" s="18">
        <v>0.32101204</v>
      </c>
      <c r="AG2000" s="3">
        <v>0</v>
      </c>
      <c r="AH2000" s="3">
        <v>48</v>
      </c>
      <c r="AI2000" s="2" t="str">
        <f t="shared" si="479"/>
        <v>Medium Risk</v>
      </c>
    </row>
    <row r="2001" spans="1:35" x14ac:dyDescent="0.25">
      <c r="A2001" s="6">
        <v>45100</v>
      </c>
      <c r="B2001" s="3">
        <v>31</v>
      </c>
      <c r="C2001" s="3" t="str">
        <f t="shared" si="465"/>
        <v>Mid</v>
      </c>
      <c r="D2001" s="4">
        <v>73636</v>
      </c>
      <c r="E2001" s="4">
        <f t="shared" si="466"/>
        <v>73636</v>
      </c>
      <c r="F2001" s="3">
        <v>590</v>
      </c>
      <c r="G2001" s="3">
        <f t="shared" si="467"/>
        <v>590</v>
      </c>
      <c r="H2001" s="3" t="str">
        <f t="shared" si="468"/>
        <v>Good</v>
      </c>
      <c r="J2001" s="2" t="str">
        <f t="shared" si="469"/>
        <v/>
      </c>
      <c r="K2001" s="2" t="str">
        <f t="shared" si="470"/>
        <v/>
      </c>
      <c r="L2001" s="2" t="str">
        <f t="shared" si="471"/>
        <v>Employed</v>
      </c>
      <c r="M2001" s="5" t="s">
        <v>29</v>
      </c>
      <c r="N2001" s="2" t="str">
        <f t="shared" si="472"/>
        <v>Bachelor</v>
      </c>
      <c r="O2001" s="2" t="str">
        <f t="shared" si="473"/>
        <v>Bachelor</v>
      </c>
      <c r="P2001" s="4">
        <v>15908</v>
      </c>
      <c r="Q2001" s="4">
        <f t="shared" si="474"/>
        <v>15908</v>
      </c>
      <c r="R2001" s="18">
        <f t="shared" si="475"/>
        <v>0.21603563474387527</v>
      </c>
      <c r="S2001" s="18" t="str">
        <f t="shared" si="476"/>
        <v>Conservative Borrower</v>
      </c>
      <c r="T2001" s="3">
        <v>84</v>
      </c>
      <c r="U2001" s="3">
        <f t="shared" si="477"/>
        <v>84</v>
      </c>
      <c r="V2001" s="5" t="s">
        <v>44</v>
      </c>
      <c r="W2001" s="5" t="s">
        <v>23</v>
      </c>
      <c r="X2001" s="4">
        <v>297</v>
      </c>
      <c r="Y2001" s="18">
        <v>0.32382949100000002</v>
      </c>
      <c r="Z2001" s="5" t="s">
        <v>24</v>
      </c>
      <c r="AA2001" s="3">
        <v>19</v>
      </c>
      <c r="AB2001" s="4">
        <v>1185</v>
      </c>
      <c r="AC2001" s="4">
        <v>6136.3333329999996</v>
      </c>
      <c r="AD2001" s="4" t="str">
        <f t="shared" si="478"/>
        <v>Medium Income</v>
      </c>
      <c r="AE2001" s="4">
        <v>680919</v>
      </c>
      <c r="AF2001" s="18">
        <v>0.255615337</v>
      </c>
      <c r="AG2001" s="3">
        <v>1</v>
      </c>
      <c r="AH2001" s="3">
        <v>37.6</v>
      </c>
      <c r="AI2001" s="2" t="str">
        <f t="shared" si="479"/>
        <v>Low Risk</v>
      </c>
    </row>
    <row r="2002" spans="1:35" x14ac:dyDescent="0.25">
      <c r="A2002" s="6">
        <v>45101</v>
      </c>
      <c r="B2002" s="3">
        <v>31</v>
      </c>
      <c r="C2002" s="3" t="str">
        <f t="shared" si="465"/>
        <v>Mid</v>
      </c>
      <c r="D2002" s="4">
        <v>77192</v>
      </c>
      <c r="E2002" s="4">
        <f t="shared" si="466"/>
        <v>77192</v>
      </c>
      <c r="F2002" s="3">
        <v>582</v>
      </c>
      <c r="G2002" s="3">
        <f t="shared" si="467"/>
        <v>582</v>
      </c>
      <c r="H2002" s="3" t="str">
        <f t="shared" si="468"/>
        <v>Good</v>
      </c>
      <c r="I2002" s="5" t="s">
        <v>20</v>
      </c>
      <c r="J2002" s="2" t="str">
        <f t="shared" si="469"/>
        <v>Employed</v>
      </c>
      <c r="K2002" s="2" t="str">
        <f t="shared" si="470"/>
        <v>Employed</v>
      </c>
      <c r="L2002" s="2" t="str">
        <f t="shared" si="471"/>
        <v>Employed</v>
      </c>
      <c r="M2002" s="5" t="s">
        <v>41</v>
      </c>
      <c r="N2002" s="2" t="str">
        <f t="shared" si="472"/>
        <v>Doctorate</v>
      </c>
      <c r="O2002" s="2" t="str">
        <f t="shared" si="473"/>
        <v>Doctorate</v>
      </c>
      <c r="P2002" s="4">
        <v>7396</v>
      </c>
      <c r="Q2002" s="4">
        <f t="shared" si="474"/>
        <v>7396</v>
      </c>
      <c r="R2002" s="18">
        <f t="shared" si="475"/>
        <v>9.5813037620478811E-2</v>
      </c>
      <c r="S2002" s="18" t="str">
        <f t="shared" si="476"/>
        <v>Conservative Borrower</v>
      </c>
      <c r="T2002" s="3">
        <v>96</v>
      </c>
      <c r="U2002" s="3">
        <f t="shared" si="477"/>
        <v>96</v>
      </c>
      <c r="V2002" s="5" t="s">
        <v>22</v>
      </c>
      <c r="W2002" s="5" t="s">
        <v>27</v>
      </c>
      <c r="X2002" s="4">
        <v>708</v>
      </c>
      <c r="Y2002" s="18">
        <v>0.421664176</v>
      </c>
      <c r="Z2002" s="5" t="s">
        <v>34</v>
      </c>
      <c r="AA2002" s="3">
        <v>30</v>
      </c>
      <c r="AB2002" s="4">
        <v>7056</v>
      </c>
      <c r="AC2002" s="4">
        <v>6432.6666670000004</v>
      </c>
      <c r="AD2002" s="4" t="str">
        <f t="shared" si="478"/>
        <v>Medium Income</v>
      </c>
      <c r="AE2002" s="4">
        <v>147593</v>
      </c>
      <c r="AF2002" s="18">
        <v>0.20228001900000001</v>
      </c>
      <c r="AG2002" s="3">
        <v>1</v>
      </c>
      <c r="AH2002" s="3">
        <v>41.6</v>
      </c>
      <c r="AI2002" s="2" t="str">
        <f t="shared" si="479"/>
        <v>Medium Risk</v>
      </c>
    </row>
    <row r="2003" spans="1:35" x14ac:dyDescent="0.25">
      <c r="A2003" s="6">
        <v>45102</v>
      </c>
      <c r="B2003" s="3">
        <v>38</v>
      </c>
      <c r="C2003" s="3" t="str">
        <f t="shared" si="465"/>
        <v>Mid</v>
      </c>
      <c r="D2003" s="4">
        <v>82855</v>
      </c>
      <c r="E2003" s="4">
        <f t="shared" si="466"/>
        <v>82855</v>
      </c>
      <c r="F2003" s="3">
        <v>652</v>
      </c>
      <c r="G2003" s="3">
        <f t="shared" si="467"/>
        <v>652</v>
      </c>
      <c r="H2003" s="3" t="str">
        <f t="shared" si="468"/>
        <v>Excellent</v>
      </c>
      <c r="I2003" s="5" t="s">
        <v>20</v>
      </c>
      <c r="J2003" s="2" t="str">
        <f t="shared" si="469"/>
        <v>Employed</v>
      </c>
      <c r="K2003" s="2" t="str">
        <f t="shared" si="470"/>
        <v>Employed</v>
      </c>
      <c r="L2003" s="2" t="str">
        <f t="shared" si="471"/>
        <v>Employed</v>
      </c>
      <c r="M2003" s="5" t="s">
        <v>29</v>
      </c>
      <c r="N2003" s="2" t="str">
        <f t="shared" si="472"/>
        <v>Bachelor</v>
      </c>
      <c r="O2003" s="2" t="str">
        <f t="shared" si="473"/>
        <v>Bachelor</v>
      </c>
      <c r="P2003" s="4">
        <v>22458</v>
      </c>
      <c r="Q2003" s="4">
        <f t="shared" si="474"/>
        <v>22458</v>
      </c>
      <c r="R2003" s="18">
        <f t="shared" si="475"/>
        <v>0.27105183754752277</v>
      </c>
      <c r="S2003" s="18" t="str">
        <f t="shared" si="476"/>
        <v>Conservative Borrower</v>
      </c>
      <c r="T2003" s="3">
        <v>72</v>
      </c>
      <c r="U2003" s="3">
        <f t="shared" si="477"/>
        <v>72</v>
      </c>
      <c r="V2003" s="5" t="s">
        <v>26</v>
      </c>
      <c r="W2003" s="5" t="s">
        <v>34</v>
      </c>
      <c r="X2003" s="4">
        <v>658</v>
      </c>
      <c r="Y2003" s="18">
        <v>0.113776766</v>
      </c>
      <c r="Z2003" s="5" t="s">
        <v>24</v>
      </c>
      <c r="AA2003" s="3">
        <v>20</v>
      </c>
      <c r="AB2003" s="4">
        <v>430</v>
      </c>
      <c r="AC2003" s="4">
        <v>6904.5833329999996</v>
      </c>
      <c r="AD2003" s="4" t="str">
        <f t="shared" si="478"/>
        <v>Medium Income</v>
      </c>
      <c r="AE2003" s="4">
        <v>166003</v>
      </c>
      <c r="AF2003" s="18">
        <v>0.22507085399999999</v>
      </c>
      <c r="AG2003" s="3">
        <v>1</v>
      </c>
      <c r="AH2003" s="3">
        <v>31.2</v>
      </c>
      <c r="AI2003" s="2" t="str">
        <f t="shared" si="479"/>
        <v>Low Risk</v>
      </c>
    </row>
    <row r="2004" spans="1:35" x14ac:dyDescent="0.25">
      <c r="A2004" s="6">
        <v>45103</v>
      </c>
      <c r="B2004" s="3">
        <v>30</v>
      </c>
      <c r="C2004" s="3" t="str">
        <f t="shared" si="465"/>
        <v>Mid</v>
      </c>
      <c r="E2004" s="4">
        <f t="shared" si="466"/>
        <v>37134.999995999999</v>
      </c>
      <c r="F2004" s="3">
        <v>576</v>
      </c>
      <c r="G2004" s="3">
        <f t="shared" si="467"/>
        <v>576</v>
      </c>
      <c r="H2004" s="3" t="str">
        <f t="shared" si="468"/>
        <v>Good</v>
      </c>
      <c r="I2004" s="5" t="s">
        <v>20</v>
      </c>
      <c r="J2004" s="2" t="str">
        <f t="shared" si="469"/>
        <v>Employed</v>
      </c>
      <c r="K2004" s="2" t="str">
        <f t="shared" si="470"/>
        <v>Employed</v>
      </c>
      <c r="L2004" s="2" t="str">
        <f t="shared" si="471"/>
        <v>Employed</v>
      </c>
      <c r="M2004" s="5" t="s">
        <v>25</v>
      </c>
      <c r="N2004" s="2" t="str">
        <f t="shared" si="472"/>
        <v>Associate</v>
      </c>
      <c r="O2004" s="2" t="str">
        <f t="shared" si="473"/>
        <v>Associate</v>
      </c>
      <c r="P2004" s="4">
        <v>13991</v>
      </c>
      <c r="Q2004" s="4">
        <f t="shared" si="474"/>
        <v>13991</v>
      </c>
      <c r="R2004" s="18">
        <f t="shared" si="475"/>
        <v>0.37676046860123985</v>
      </c>
      <c r="S2004" s="18" t="str">
        <f t="shared" si="476"/>
        <v>Conservative Borrower</v>
      </c>
      <c r="U2004" s="3">
        <f t="shared" si="477"/>
        <v>52.912751677852349</v>
      </c>
      <c r="V2004" s="5" t="s">
        <v>26</v>
      </c>
      <c r="W2004" s="5" t="s">
        <v>23</v>
      </c>
      <c r="X2004" s="4">
        <v>202</v>
      </c>
      <c r="Y2004" s="18">
        <v>0.41506838400000001</v>
      </c>
      <c r="Z2004" s="5" t="s">
        <v>34</v>
      </c>
      <c r="AA2004" s="3">
        <v>18</v>
      </c>
      <c r="AB2004" s="4">
        <v>1195</v>
      </c>
      <c r="AC2004" s="4">
        <v>3094.583333</v>
      </c>
      <c r="AD2004" s="4" t="str">
        <f t="shared" si="478"/>
        <v>Low Income</v>
      </c>
      <c r="AE2004" s="4">
        <v>17328</v>
      </c>
      <c r="AF2004" s="18">
        <v>0.20633133200000001</v>
      </c>
      <c r="AG2004" s="3">
        <v>0</v>
      </c>
      <c r="AH2004" s="3">
        <v>56</v>
      </c>
      <c r="AI2004" s="2" t="str">
        <f t="shared" si="479"/>
        <v>High Risk</v>
      </c>
    </row>
    <row r="2005" spans="1:35" x14ac:dyDescent="0.25">
      <c r="A2005" s="6">
        <v>45104</v>
      </c>
      <c r="B2005" s="3">
        <v>36</v>
      </c>
      <c r="C2005" s="3" t="str">
        <f t="shared" si="465"/>
        <v>Mid</v>
      </c>
      <c r="D2005" s="4">
        <v>108752</v>
      </c>
      <c r="E2005" s="4">
        <f t="shared" si="466"/>
        <v>108752</v>
      </c>
      <c r="G2005" s="3">
        <f t="shared" si="467"/>
        <v>570.23428571428576</v>
      </c>
      <c r="H2005" s="3" t="str">
        <f t="shared" si="468"/>
        <v>Good</v>
      </c>
      <c r="I2005" s="5" t="s">
        <v>20</v>
      </c>
      <c r="J2005" s="2" t="str">
        <f t="shared" si="469"/>
        <v>Employed</v>
      </c>
      <c r="K2005" s="2" t="str">
        <f t="shared" si="470"/>
        <v>Employed</v>
      </c>
      <c r="L2005" s="2" t="str">
        <f t="shared" si="471"/>
        <v>Employed</v>
      </c>
      <c r="M2005" s="5" t="s">
        <v>29</v>
      </c>
      <c r="N2005" s="2" t="str">
        <f t="shared" si="472"/>
        <v>Bachelor</v>
      </c>
      <c r="O2005" s="2" t="str">
        <f t="shared" si="473"/>
        <v>Bachelor</v>
      </c>
      <c r="P2005" s="4">
        <v>11176</v>
      </c>
      <c r="Q2005" s="4">
        <f t="shared" si="474"/>
        <v>11176</v>
      </c>
      <c r="R2005" s="18">
        <f t="shared" si="475"/>
        <v>0.10276592614388701</v>
      </c>
      <c r="S2005" s="18" t="str">
        <f t="shared" si="476"/>
        <v>Conservative Borrower</v>
      </c>
      <c r="T2005" s="3">
        <v>36</v>
      </c>
      <c r="U2005" s="3">
        <f t="shared" si="477"/>
        <v>36</v>
      </c>
      <c r="V2005" s="5" t="s">
        <v>26</v>
      </c>
      <c r="W2005" s="5" t="s">
        <v>27</v>
      </c>
      <c r="X2005" s="4">
        <v>375</v>
      </c>
      <c r="Y2005" s="18">
        <v>0.114258945</v>
      </c>
      <c r="Z2005" s="5" t="s">
        <v>28</v>
      </c>
      <c r="AA2005" s="3">
        <v>25</v>
      </c>
      <c r="AB2005" s="4">
        <v>1658</v>
      </c>
      <c r="AC2005" s="4">
        <v>9062.6666669999995</v>
      </c>
      <c r="AD2005" s="4" t="str">
        <f t="shared" si="478"/>
        <v>Medium Income</v>
      </c>
      <c r="AE2005" s="4">
        <v>5611</v>
      </c>
      <c r="AF2005" s="18">
        <v>0.18248336300000001</v>
      </c>
      <c r="AG2005" s="3">
        <v>1</v>
      </c>
      <c r="AH2005" s="3">
        <v>40.799999999999997</v>
      </c>
      <c r="AI2005" s="2" t="str">
        <f t="shared" si="479"/>
        <v>Medium Risk</v>
      </c>
    </row>
    <row r="2006" spans="1:35" x14ac:dyDescent="0.25">
      <c r="A2006" s="6">
        <v>45105</v>
      </c>
      <c r="B2006" s="3">
        <v>18</v>
      </c>
      <c r="C2006" s="3" t="str">
        <f t="shared" si="465"/>
        <v>Young</v>
      </c>
      <c r="D2006" s="4">
        <v>19217</v>
      </c>
      <c r="E2006" s="4">
        <f t="shared" si="466"/>
        <v>19217</v>
      </c>
      <c r="F2006" s="3">
        <v>579</v>
      </c>
      <c r="G2006" s="3">
        <f t="shared" si="467"/>
        <v>579</v>
      </c>
      <c r="H2006" s="3" t="str">
        <f t="shared" si="468"/>
        <v>Good</v>
      </c>
      <c r="I2006" s="5" t="s">
        <v>20</v>
      </c>
      <c r="J2006" s="2" t="str">
        <f t="shared" si="469"/>
        <v>Employed</v>
      </c>
      <c r="K2006" s="2" t="str">
        <f t="shared" si="470"/>
        <v>Employed</v>
      </c>
      <c r="L2006" s="2" t="str">
        <f t="shared" si="471"/>
        <v>Employed</v>
      </c>
      <c r="M2006" s="5" t="s">
        <v>32</v>
      </c>
      <c r="N2006" s="2" t="str">
        <f t="shared" si="472"/>
        <v>High School</v>
      </c>
      <c r="O2006" s="2" t="str">
        <f t="shared" si="473"/>
        <v>High School</v>
      </c>
      <c r="P2006" s="4">
        <v>18581</v>
      </c>
      <c r="Q2006" s="4">
        <f t="shared" si="474"/>
        <v>18581</v>
      </c>
      <c r="R2006" s="18">
        <f t="shared" si="475"/>
        <v>0.96690430348129264</v>
      </c>
      <c r="S2006" s="18" t="str">
        <f t="shared" si="476"/>
        <v>Moderate Borrower</v>
      </c>
      <c r="T2006" s="3">
        <v>24</v>
      </c>
      <c r="U2006" s="3">
        <f t="shared" si="477"/>
        <v>24</v>
      </c>
      <c r="V2006" s="5" t="s">
        <v>26</v>
      </c>
      <c r="W2006" s="5" t="s">
        <v>27</v>
      </c>
      <c r="X2006" s="4">
        <v>519</v>
      </c>
      <c r="Y2006" s="18">
        <v>0.174270061</v>
      </c>
      <c r="Z2006" s="5" t="s">
        <v>34</v>
      </c>
      <c r="AA2006" s="3">
        <v>27</v>
      </c>
      <c r="AB2006" s="4">
        <v>9163</v>
      </c>
      <c r="AC2006" s="4">
        <v>1601.416667</v>
      </c>
      <c r="AD2006" s="4" t="str">
        <f t="shared" si="478"/>
        <v>Low Income</v>
      </c>
      <c r="AE2006" s="4">
        <v>1740</v>
      </c>
      <c r="AF2006" s="18">
        <v>0.17231306800000001</v>
      </c>
      <c r="AG2006" s="3">
        <v>0</v>
      </c>
      <c r="AH2006" s="3">
        <v>53</v>
      </c>
      <c r="AI2006" s="2" t="str">
        <f t="shared" si="479"/>
        <v>Medium Risk</v>
      </c>
    </row>
    <row r="2007" spans="1:35" x14ac:dyDescent="0.25">
      <c r="A2007" s="6">
        <v>45106</v>
      </c>
      <c r="B2007" s="3">
        <v>42</v>
      </c>
      <c r="C2007" s="3" t="str">
        <f t="shared" si="465"/>
        <v>Senior</v>
      </c>
      <c r="D2007" s="4">
        <v>42677</v>
      </c>
      <c r="E2007" s="4">
        <f t="shared" si="466"/>
        <v>42677</v>
      </c>
      <c r="F2007" s="3">
        <v>546</v>
      </c>
      <c r="G2007" s="3">
        <f t="shared" si="467"/>
        <v>546</v>
      </c>
      <c r="H2007" s="3" t="str">
        <f t="shared" si="468"/>
        <v>Fair</v>
      </c>
      <c r="I2007" s="5" t="s">
        <v>20</v>
      </c>
      <c r="J2007" s="2" t="str">
        <f t="shared" si="469"/>
        <v>Employed</v>
      </c>
      <c r="K2007" s="2" t="str">
        <f t="shared" si="470"/>
        <v>Employed</v>
      </c>
      <c r="L2007" s="2" t="str">
        <f t="shared" si="471"/>
        <v>Employed</v>
      </c>
      <c r="M2007" s="5" t="s">
        <v>25</v>
      </c>
      <c r="N2007" s="2" t="str">
        <f t="shared" si="472"/>
        <v>Associate</v>
      </c>
      <c r="O2007" s="2" t="str">
        <f t="shared" si="473"/>
        <v>Associate</v>
      </c>
      <c r="P2007" s="4">
        <v>50073</v>
      </c>
      <c r="Q2007" s="4">
        <f t="shared" si="474"/>
        <v>50073</v>
      </c>
      <c r="R2007" s="18">
        <f t="shared" si="475"/>
        <v>1.1733017784755255</v>
      </c>
      <c r="S2007" s="18" t="str">
        <f t="shared" si="476"/>
        <v>Aggressive Borrower</v>
      </c>
      <c r="T2007" s="3">
        <v>36</v>
      </c>
      <c r="U2007" s="3">
        <f t="shared" si="477"/>
        <v>36</v>
      </c>
      <c r="V2007" s="5" t="s">
        <v>22</v>
      </c>
      <c r="W2007" s="5" t="s">
        <v>23</v>
      </c>
      <c r="X2007" s="4">
        <v>235</v>
      </c>
      <c r="Y2007" s="18">
        <v>0.219117011</v>
      </c>
      <c r="Z2007" s="5" t="s">
        <v>38</v>
      </c>
      <c r="AA2007" s="3">
        <v>23</v>
      </c>
      <c r="AB2007" s="4">
        <v>5230</v>
      </c>
      <c r="AC2007" s="4">
        <v>3556.416667</v>
      </c>
      <c r="AD2007" s="4" t="str">
        <f t="shared" si="478"/>
        <v>Low Income</v>
      </c>
      <c r="AE2007" s="4">
        <v>4996</v>
      </c>
      <c r="AF2007" s="18">
        <v>0.25635629399999998</v>
      </c>
      <c r="AG2007" s="3">
        <v>0</v>
      </c>
      <c r="AH2007" s="3">
        <v>53</v>
      </c>
      <c r="AI2007" s="2" t="str">
        <f t="shared" si="479"/>
        <v>Medium Risk</v>
      </c>
    </row>
    <row r="2008" spans="1:35" x14ac:dyDescent="0.25">
      <c r="A2008" s="6">
        <v>45107</v>
      </c>
      <c r="B2008" s="3">
        <v>40</v>
      </c>
      <c r="C2008" s="3" t="str">
        <f t="shared" si="465"/>
        <v>Senior</v>
      </c>
      <c r="D2008" s="4">
        <v>68655</v>
      </c>
      <c r="E2008" s="4">
        <f t="shared" si="466"/>
        <v>68655</v>
      </c>
      <c r="F2008" s="3">
        <v>607</v>
      </c>
      <c r="G2008" s="3">
        <f t="shared" si="467"/>
        <v>607</v>
      </c>
      <c r="H2008" s="3" t="str">
        <f t="shared" si="468"/>
        <v>Good</v>
      </c>
      <c r="I2008" s="5" t="s">
        <v>20</v>
      </c>
      <c r="J2008" s="2" t="str">
        <f t="shared" si="469"/>
        <v>Employed</v>
      </c>
      <c r="K2008" s="2" t="str">
        <f t="shared" si="470"/>
        <v>Employed</v>
      </c>
      <c r="L2008" s="2" t="str">
        <f t="shared" si="471"/>
        <v>Employed</v>
      </c>
      <c r="M2008" s="5" t="s">
        <v>32</v>
      </c>
      <c r="N2008" s="2" t="str">
        <f t="shared" si="472"/>
        <v>High School</v>
      </c>
      <c r="O2008" s="2" t="str">
        <f t="shared" si="473"/>
        <v>High School</v>
      </c>
      <c r="P2008" s="4">
        <v>24783</v>
      </c>
      <c r="Q2008" s="4">
        <f t="shared" si="474"/>
        <v>24783</v>
      </c>
      <c r="R2008" s="18">
        <f t="shared" si="475"/>
        <v>0.36097880707887264</v>
      </c>
      <c r="S2008" s="18" t="str">
        <f t="shared" si="476"/>
        <v>Conservative Borrower</v>
      </c>
      <c r="T2008" s="3">
        <v>60</v>
      </c>
      <c r="U2008" s="3">
        <f t="shared" si="477"/>
        <v>60</v>
      </c>
      <c r="V2008" s="5" t="s">
        <v>26</v>
      </c>
      <c r="W2008" s="5" t="s">
        <v>27</v>
      </c>
      <c r="X2008" s="4">
        <v>257</v>
      </c>
      <c r="Y2008" s="18">
        <v>0.26701334199999999</v>
      </c>
      <c r="Z2008" s="5" t="s">
        <v>38</v>
      </c>
      <c r="AA2008" s="3">
        <v>24</v>
      </c>
      <c r="AB2008" s="4">
        <v>4627</v>
      </c>
      <c r="AC2008" s="4">
        <v>5721.25</v>
      </c>
      <c r="AD2008" s="4" t="str">
        <f t="shared" si="478"/>
        <v>Medium Income</v>
      </c>
      <c r="AE2008" s="4">
        <v>80642</v>
      </c>
      <c r="AF2008" s="18">
        <v>0.198856282</v>
      </c>
      <c r="AG2008" s="3">
        <v>1</v>
      </c>
      <c r="AH2008" s="3">
        <v>41.6</v>
      </c>
      <c r="AI2008" s="2" t="str">
        <f t="shared" si="479"/>
        <v>Medium Risk</v>
      </c>
    </row>
    <row r="2009" spans="1:35" x14ac:dyDescent="0.25">
      <c r="A2009" s="6">
        <v>45108</v>
      </c>
      <c r="B2009" s="3">
        <v>30</v>
      </c>
      <c r="C2009" s="3" t="str">
        <f t="shared" si="465"/>
        <v>Mid</v>
      </c>
      <c r="D2009" s="4">
        <v>54366</v>
      </c>
      <c r="E2009" s="4">
        <f t="shared" si="466"/>
        <v>54366</v>
      </c>
      <c r="F2009" s="3">
        <v>508</v>
      </c>
      <c r="G2009" s="3">
        <f t="shared" si="467"/>
        <v>508</v>
      </c>
      <c r="H2009" s="3" t="str">
        <f t="shared" si="468"/>
        <v>Fair</v>
      </c>
      <c r="I2009" s="5" t="s">
        <v>20</v>
      </c>
      <c r="J2009" s="2" t="str">
        <f t="shared" si="469"/>
        <v>Employed</v>
      </c>
      <c r="K2009" s="2" t="str">
        <f t="shared" si="470"/>
        <v>Employed</v>
      </c>
      <c r="L2009" s="2" t="str">
        <f t="shared" si="471"/>
        <v>Employed</v>
      </c>
      <c r="N2009" s="2" t="str">
        <f t="shared" si="472"/>
        <v/>
      </c>
      <c r="O2009" s="2" t="str">
        <f t="shared" si="473"/>
        <v>Bachelor</v>
      </c>
      <c r="P2009" s="4">
        <v>36533</v>
      </c>
      <c r="Q2009" s="4">
        <f t="shared" si="474"/>
        <v>36533</v>
      </c>
      <c r="R2009" s="18">
        <f t="shared" si="475"/>
        <v>0.67198248905565983</v>
      </c>
      <c r="S2009" s="18" t="str">
        <f t="shared" si="476"/>
        <v>Moderate Borrower</v>
      </c>
      <c r="T2009" s="3">
        <v>60</v>
      </c>
      <c r="U2009" s="3">
        <f t="shared" si="477"/>
        <v>60</v>
      </c>
      <c r="V2009" s="5" t="s">
        <v>22</v>
      </c>
      <c r="W2009" s="5" t="s">
        <v>30</v>
      </c>
      <c r="X2009" s="4">
        <v>355</v>
      </c>
      <c r="Y2009" s="18">
        <v>0.39496738599999998</v>
      </c>
      <c r="Z2009" s="5" t="s">
        <v>28</v>
      </c>
      <c r="AA2009" s="3">
        <v>35</v>
      </c>
      <c r="AB2009" s="4">
        <v>3693</v>
      </c>
      <c r="AC2009" s="4">
        <v>4530.5</v>
      </c>
      <c r="AD2009" s="4" t="str">
        <f t="shared" si="478"/>
        <v>Low Income</v>
      </c>
      <c r="AE2009" s="4">
        <v>344574</v>
      </c>
      <c r="AF2009" s="18">
        <v>0.267945298</v>
      </c>
      <c r="AG2009" s="3">
        <v>0</v>
      </c>
      <c r="AH2009" s="3">
        <v>49</v>
      </c>
      <c r="AI2009" s="2" t="str">
        <f t="shared" si="479"/>
        <v>Medium Risk</v>
      </c>
    </row>
    <row r="2010" spans="1:35" x14ac:dyDescent="0.25">
      <c r="A2010" s="6">
        <v>45109</v>
      </c>
      <c r="B2010" s="3">
        <v>47</v>
      </c>
      <c r="C2010" s="3" t="str">
        <f t="shared" si="465"/>
        <v>Senior</v>
      </c>
      <c r="D2010" s="4">
        <v>22762</v>
      </c>
      <c r="E2010" s="4">
        <f t="shared" si="466"/>
        <v>22762</v>
      </c>
      <c r="F2010" s="3">
        <v>587</v>
      </c>
      <c r="G2010" s="3">
        <f t="shared" si="467"/>
        <v>587</v>
      </c>
      <c r="H2010" s="3" t="str">
        <f t="shared" si="468"/>
        <v>Good</v>
      </c>
      <c r="J2010" s="2" t="str">
        <f t="shared" si="469"/>
        <v/>
      </c>
      <c r="K2010" s="2" t="str">
        <f t="shared" si="470"/>
        <v/>
      </c>
      <c r="L2010" s="2" t="str">
        <f t="shared" si="471"/>
        <v>Employed</v>
      </c>
      <c r="M2010" s="5" t="s">
        <v>32</v>
      </c>
      <c r="N2010" s="2" t="str">
        <f t="shared" si="472"/>
        <v>High School</v>
      </c>
      <c r="O2010" s="2" t="str">
        <f t="shared" si="473"/>
        <v>High School</v>
      </c>
      <c r="P2010" s="4">
        <v>46663</v>
      </c>
      <c r="Q2010" s="4">
        <f t="shared" si="474"/>
        <v>46663</v>
      </c>
      <c r="R2010" s="18">
        <f t="shared" si="475"/>
        <v>2.0500395395835165</v>
      </c>
      <c r="S2010" s="18" t="str">
        <f t="shared" si="476"/>
        <v>Aggressive Borrower</v>
      </c>
      <c r="T2010" s="3">
        <v>72</v>
      </c>
      <c r="U2010" s="3">
        <f t="shared" si="477"/>
        <v>72</v>
      </c>
      <c r="V2010" s="5" t="s">
        <v>22</v>
      </c>
      <c r="W2010" s="5" t="s">
        <v>27</v>
      </c>
      <c r="X2010" s="4">
        <v>616</v>
      </c>
      <c r="Y2010" s="18">
        <v>0.14671542600000001</v>
      </c>
      <c r="Z2010" s="5" t="s">
        <v>24</v>
      </c>
      <c r="AA2010" s="3">
        <v>24</v>
      </c>
      <c r="AB2010" s="4">
        <v>3606</v>
      </c>
      <c r="AC2010" s="4">
        <v>1896.833333</v>
      </c>
      <c r="AD2010" s="4" t="str">
        <f t="shared" si="478"/>
        <v>Low Income</v>
      </c>
      <c r="AE2010" s="4">
        <v>80810</v>
      </c>
      <c r="AF2010" s="18">
        <v>0.214753104</v>
      </c>
      <c r="AG2010" s="3">
        <v>0</v>
      </c>
      <c r="AH2010" s="3">
        <v>53</v>
      </c>
      <c r="AI2010" s="2" t="str">
        <f t="shared" si="479"/>
        <v>Medium Risk</v>
      </c>
    </row>
    <row r="2011" spans="1:35" x14ac:dyDescent="0.25">
      <c r="A2011" s="6">
        <v>45110</v>
      </c>
      <c r="B2011" s="3">
        <v>51</v>
      </c>
      <c r="C2011" s="3" t="str">
        <f t="shared" si="465"/>
        <v>Senior</v>
      </c>
      <c r="D2011" s="4">
        <v>201487</v>
      </c>
      <c r="E2011" s="4">
        <f t="shared" si="466"/>
        <v>201487</v>
      </c>
      <c r="F2011" s="3">
        <v>650</v>
      </c>
      <c r="G2011" s="3">
        <f t="shared" si="467"/>
        <v>650</v>
      </c>
      <c r="H2011" s="3" t="str">
        <f t="shared" si="468"/>
        <v>Excellent</v>
      </c>
      <c r="J2011" s="2" t="str">
        <f t="shared" si="469"/>
        <v/>
      </c>
      <c r="K2011" s="2" t="str">
        <f t="shared" si="470"/>
        <v/>
      </c>
      <c r="L2011" s="2" t="str">
        <f t="shared" si="471"/>
        <v>Employed</v>
      </c>
      <c r="M2011" s="5" t="s">
        <v>29</v>
      </c>
      <c r="N2011" s="2" t="str">
        <f t="shared" si="472"/>
        <v>Bachelor</v>
      </c>
      <c r="O2011" s="2" t="str">
        <f t="shared" si="473"/>
        <v>Bachelor</v>
      </c>
      <c r="P2011" s="4">
        <v>12391</v>
      </c>
      <c r="Q2011" s="4">
        <f t="shared" si="474"/>
        <v>12391</v>
      </c>
      <c r="R2011" s="18">
        <f t="shared" si="475"/>
        <v>6.1497764123739994E-2</v>
      </c>
      <c r="S2011" s="18" t="str">
        <f t="shared" si="476"/>
        <v>Conservative Borrower</v>
      </c>
      <c r="T2011" s="3">
        <v>120</v>
      </c>
      <c r="U2011" s="3">
        <f t="shared" si="477"/>
        <v>120</v>
      </c>
      <c r="V2011" s="5" t="s">
        <v>26</v>
      </c>
      <c r="W2011" s="5" t="s">
        <v>27</v>
      </c>
      <c r="X2011" s="4">
        <v>1258</v>
      </c>
      <c r="Y2011" s="18">
        <v>3.9683608000000002E-2</v>
      </c>
      <c r="Z2011" s="5" t="s">
        <v>38</v>
      </c>
      <c r="AA2011" s="3">
        <v>21</v>
      </c>
      <c r="AB2011" s="4">
        <v>2840</v>
      </c>
      <c r="AC2011" s="4">
        <v>16790.583330000001</v>
      </c>
      <c r="AD2011" s="4" t="str">
        <f t="shared" si="478"/>
        <v>High Income</v>
      </c>
      <c r="AE2011" s="4">
        <v>171188</v>
      </c>
      <c r="AF2011" s="18">
        <v>0.24779315699999999</v>
      </c>
      <c r="AG2011" s="3">
        <v>1</v>
      </c>
      <c r="AH2011" s="3">
        <v>31.2</v>
      </c>
      <c r="AI2011" s="2" t="str">
        <f t="shared" si="479"/>
        <v>Low Risk</v>
      </c>
    </row>
    <row r="2012" spans="1:35" x14ac:dyDescent="0.25">
      <c r="A2012" s="6">
        <v>45111</v>
      </c>
      <c r="B2012" s="3">
        <v>20</v>
      </c>
      <c r="C2012" s="3" t="str">
        <f t="shared" si="465"/>
        <v>Young</v>
      </c>
      <c r="D2012" s="4">
        <v>37867</v>
      </c>
      <c r="E2012" s="4">
        <f t="shared" si="466"/>
        <v>37867</v>
      </c>
      <c r="F2012" s="3">
        <v>538</v>
      </c>
      <c r="G2012" s="3">
        <f t="shared" si="467"/>
        <v>538</v>
      </c>
      <c r="H2012" s="3" t="str">
        <f t="shared" si="468"/>
        <v>Fair</v>
      </c>
      <c r="I2012" s="5" t="s">
        <v>20</v>
      </c>
      <c r="J2012" s="2" t="str">
        <f t="shared" si="469"/>
        <v>Employed</v>
      </c>
      <c r="K2012" s="2" t="str">
        <f t="shared" si="470"/>
        <v>Employed</v>
      </c>
      <c r="L2012" s="2" t="str">
        <f t="shared" si="471"/>
        <v>Employed</v>
      </c>
      <c r="M2012" s="5" t="s">
        <v>29</v>
      </c>
      <c r="N2012" s="2" t="str">
        <f t="shared" si="472"/>
        <v>Bachelor</v>
      </c>
      <c r="O2012" s="2" t="str">
        <f t="shared" si="473"/>
        <v>Bachelor</v>
      </c>
      <c r="P2012" s="4">
        <v>19193</v>
      </c>
      <c r="Q2012" s="4">
        <f t="shared" si="474"/>
        <v>19193</v>
      </c>
      <c r="R2012" s="18">
        <f t="shared" si="475"/>
        <v>0.50685293263263531</v>
      </c>
      <c r="S2012" s="18" t="str">
        <f t="shared" si="476"/>
        <v>Moderate Borrower</v>
      </c>
      <c r="T2012" s="3">
        <v>72</v>
      </c>
      <c r="U2012" s="3">
        <f t="shared" si="477"/>
        <v>72</v>
      </c>
      <c r="V2012" s="5" t="s">
        <v>35</v>
      </c>
      <c r="W2012" s="5" t="s">
        <v>27</v>
      </c>
      <c r="X2012" s="4">
        <v>550</v>
      </c>
      <c r="Y2012" s="18">
        <v>0.38327767000000001</v>
      </c>
      <c r="Z2012" s="5" t="s">
        <v>28</v>
      </c>
      <c r="AA2012" s="3">
        <v>22</v>
      </c>
      <c r="AB2012" s="4">
        <v>860</v>
      </c>
      <c r="AC2012" s="4">
        <v>3155.583333</v>
      </c>
      <c r="AD2012" s="4" t="str">
        <f t="shared" si="478"/>
        <v>Low Income</v>
      </c>
      <c r="AE2012" s="4">
        <v>3205</v>
      </c>
      <c r="AF2012" s="18">
        <v>0.243317216</v>
      </c>
      <c r="AG2012" s="3">
        <v>0</v>
      </c>
      <c r="AH2012" s="3">
        <v>57</v>
      </c>
      <c r="AI2012" s="2" t="str">
        <f t="shared" si="479"/>
        <v>High Risk</v>
      </c>
    </row>
    <row r="2013" spans="1:35" x14ac:dyDescent="0.25">
      <c r="A2013" s="6">
        <v>45112</v>
      </c>
      <c r="B2013" s="3">
        <v>30</v>
      </c>
      <c r="C2013" s="3" t="str">
        <f t="shared" si="465"/>
        <v>Mid</v>
      </c>
      <c r="D2013" s="4">
        <v>37539</v>
      </c>
      <c r="E2013" s="4">
        <f t="shared" si="466"/>
        <v>37539</v>
      </c>
      <c r="G2013" s="3">
        <f t="shared" si="467"/>
        <v>572.4019138755981</v>
      </c>
      <c r="H2013" s="3" t="str">
        <f t="shared" si="468"/>
        <v>Good</v>
      </c>
      <c r="I2013" s="5" t="s">
        <v>20</v>
      </c>
      <c r="J2013" s="2" t="str">
        <f t="shared" si="469"/>
        <v>Employed</v>
      </c>
      <c r="K2013" s="2" t="str">
        <f t="shared" si="470"/>
        <v>Employed</v>
      </c>
      <c r="L2013" s="2" t="str">
        <f t="shared" si="471"/>
        <v>Employed</v>
      </c>
      <c r="M2013" s="5" t="s">
        <v>32</v>
      </c>
      <c r="N2013" s="2" t="str">
        <f t="shared" si="472"/>
        <v>High School</v>
      </c>
      <c r="O2013" s="2" t="str">
        <f t="shared" si="473"/>
        <v>High School</v>
      </c>
      <c r="P2013" s="4">
        <v>19101</v>
      </c>
      <c r="Q2013" s="4">
        <f t="shared" si="474"/>
        <v>19101</v>
      </c>
      <c r="R2013" s="18">
        <f t="shared" si="475"/>
        <v>0.50883081595141055</v>
      </c>
      <c r="S2013" s="18" t="str">
        <f t="shared" si="476"/>
        <v>Moderate Borrower</v>
      </c>
      <c r="T2013" s="3">
        <v>24</v>
      </c>
      <c r="U2013" s="3">
        <f t="shared" si="477"/>
        <v>24</v>
      </c>
      <c r="V2013" s="5" t="s">
        <v>22</v>
      </c>
      <c r="W2013" s="5" t="s">
        <v>27</v>
      </c>
      <c r="X2013" s="4">
        <v>543</v>
      </c>
      <c r="Y2013" s="18">
        <v>0.36765203899999999</v>
      </c>
      <c r="Z2013" s="5" t="s">
        <v>28</v>
      </c>
      <c r="AA2013" s="3">
        <v>24</v>
      </c>
      <c r="AB2013" s="4">
        <v>8475</v>
      </c>
      <c r="AC2013" s="4">
        <v>3128.25</v>
      </c>
      <c r="AD2013" s="4" t="str">
        <f t="shared" si="478"/>
        <v>Low Income</v>
      </c>
      <c r="AE2013" s="4">
        <v>30690</v>
      </c>
      <c r="AF2013" s="18">
        <v>0.234224764</v>
      </c>
      <c r="AG2013" s="3">
        <v>0</v>
      </c>
      <c r="AH2013" s="3">
        <v>63</v>
      </c>
      <c r="AI2013" s="2" t="str">
        <f t="shared" si="479"/>
        <v>High Risk</v>
      </c>
    </row>
    <row r="2014" spans="1:35" x14ac:dyDescent="0.25">
      <c r="A2014" s="6">
        <v>45113</v>
      </c>
      <c r="B2014" s="3">
        <v>30</v>
      </c>
      <c r="C2014" s="3" t="str">
        <f t="shared" si="465"/>
        <v>Mid</v>
      </c>
      <c r="D2014" s="4">
        <v>68405</v>
      </c>
      <c r="E2014" s="4">
        <f t="shared" si="466"/>
        <v>68405</v>
      </c>
      <c r="F2014" s="3">
        <v>587</v>
      </c>
      <c r="G2014" s="3">
        <f t="shared" si="467"/>
        <v>587</v>
      </c>
      <c r="H2014" s="3" t="str">
        <f t="shared" si="468"/>
        <v>Good</v>
      </c>
      <c r="I2014" s="5" t="s">
        <v>20</v>
      </c>
      <c r="J2014" s="2" t="str">
        <f t="shared" si="469"/>
        <v>Employed</v>
      </c>
      <c r="K2014" s="2" t="str">
        <f t="shared" si="470"/>
        <v>Employed</v>
      </c>
      <c r="L2014" s="2" t="str">
        <f t="shared" si="471"/>
        <v>Employed</v>
      </c>
      <c r="N2014" s="2" t="str">
        <f t="shared" si="472"/>
        <v/>
      </c>
      <c r="O2014" s="2" t="str">
        <f t="shared" si="473"/>
        <v>Bachelor</v>
      </c>
      <c r="P2014" s="4">
        <v>39100</v>
      </c>
      <c r="Q2014" s="4">
        <f t="shared" si="474"/>
        <v>39100</v>
      </c>
      <c r="R2014" s="18">
        <f t="shared" si="475"/>
        <v>0.57159564359330461</v>
      </c>
      <c r="S2014" s="18" t="str">
        <f t="shared" si="476"/>
        <v>Moderate Borrower</v>
      </c>
      <c r="T2014" s="3">
        <v>12</v>
      </c>
      <c r="U2014" s="3">
        <f t="shared" si="477"/>
        <v>12</v>
      </c>
      <c r="V2014" s="5" t="s">
        <v>22</v>
      </c>
      <c r="W2014" s="5" t="s">
        <v>23</v>
      </c>
      <c r="X2014" s="4">
        <v>744</v>
      </c>
      <c r="Y2014" s="18">
        <v>0.20363247700000001</v>
      </c>
      <c r="Z2014" s="5" t="s">
        <v>24</v>
      </c>
      <c r="AA2014" s="3">
        <v>22</v>
      </c>
      <c r="AB2014" s="4">
        <v>28248</v>
      </c>
      <c r="AC2014" s="4">
        <v>5700.4166670000004</v>
      </c>
      <c r="AD2014" s="4" t="str">
        <f t="shared" si="478"/>
        <v>Medium Income</v>
      </c>
      <c r="AE2014" s="4">
        <v>17955</v>
      </c>
      <c r="AF2014" s="18">
        <v>0.23600475800000001</v>
      </c>
      <c r="AG2014" s="3">
        <v>0</v>
      </c>
      <c r="AH2014" s="3">
        <v>53</v>
      </c>
      <c r="AI2014" s="2" t="str">
        <f t="shared" si="479"/>
        <v>Medium Risk</v>
      </c>
    </row>
    <row r="2015" spans="1:35" x14ac:dyDescent="0.25">
      <c r="A2015" s="6">
        <v>45114</v>
      </c>
      <c r="B2015" s="3">
        <v>28</v>
      </c>
      <c r="C2015" s="3" t="str">
        <f t="shared" si="465"/>
        <v>Mid</v>
      </c>
      <c r="D2015" s="4">
        <v>127750</v>
      </c>
      <c r="E2015" s="4">
        <f t="shared" si="466"/>
        <v>127750</v>
      </c>
      <c r="F2015" s="3">
        <v>570</v>
      </c>
      <c r="G2015" s="3">
        <f t="shared" si="467"/>
        <v>570</v>
      </c>
      <c r="H2015" s="3" t="str">
        <f t="shared" si="468"/>
        <v>Good</v>
      </c>
      <c r="I2015" s="5" t="s">
        <v>20</v>
      </c>
      <c r="J2015" s="2" t="str">
        <f t="shared" si="469"/>
        <v>Employed</v>
      </c>
      <c r="K2015" s="2" t="str">
        <f t="shared" si="470"/>
        <v>Employed</v>
      </c>
      <c r="L2015" s="2" t="str">
        <f t="shared" si="471"/>
        <v>Employed</v>
      </c>
      <c r="M2015" s="5" t="s">
        <v>29</v>
      </c>
      <c r="N2015" s="2" t="str">
        <f t="shared" si="472"/>
        <v>Bachelor</v>
      </c>
      <c r="O2015" s="2" t="str">
        <f t="shared" si="473"/>
        <v>Bachelor</v>
      </c>
      <c r="P2015" s="4">
        <v>19964</v>
      </c>
      <c r="Q2015" s="4">
        <f t="shared" si="474"/>
        <v>19964</v>
      </c>
      <c r="R2015" s="18">
        <f t="shared" si="475"/>
        <v>0.15627397260273973</v>
      </c>
      <c r="S2015" s="18" t="str">
        <f t="shared" si="476"/>
        <v>Conservative Borrower</v>
      </c>
      <c r="T2015" s="3">
        <v>36</v>
      </c>
      <c r="U2015" s="3">
        <f t="shared" si="477"/>
        <v>36</v>
      </c>
      <c r="V2015" s="5" t="s">
        <v>22</v>
      </c>
      <c r="W2015" s="5" t="s">
        <v>27</v>
      </c>
      <c r="X2015" s="4">
        <v>647</v>
      </c>
      <c r="Y2015" s="18">
        <v>0.249777478</v>
      </c>
      <c r="Z2015" s="5" t="s">
        <v>31</v>
      </c>
      <c r="AA2015" s="3">
        <v>23</v>
      </c>
      <c r="AB2015" s="4">
        <v>1249</v>
      </c>
      <c r="AC2015" s="4">
        <v>10645.833329999999</v>
      </c>
      <c r="AD2015" s="4" t="str">
        <f t="shared" si="478"/>
        <v>Medium Income</v>
      </c>
      <c r="AE2015" s="4">
        <v>32773</v>
      </c>
      <c r="AF2015" s="18">
        <v>0.228215363</v>
      </c>
      <c r="AG2015" s="3">
        <v>1</v>
      </c>
      <c r="AH2015" s="3">
        <v>40</v>
      </c>
      <c r="AI2015" s="2" t="str">
        <f t="shared" si="479"/>
        <v>Medium Risk</v>
      </c>
    </row>
    <row r="2016" spans="1:35" x14ac:dyDescent="0.25">
      <c r="A2016" s="6">
        <v>45115</v>
      </c>
      <c r="B2016" s="3">
        <v>49</v>
      </c>
      <c r="C2016" s="3" t="str">
        <f t="shared" si="465"/>
        <v>Senior</v>
      </c>
      <c r="D2016" s="4">
        <v>60088</v>
      </c>
      <c r="E2016" s="4">
        <f t="shared" si="466"/>
        <v>60088</v>
      </c>
      <c r="F2016" s="3">
        <v>654</v>
      </c>
      <c r="G2016" s="3">
        <f t="shared" si="467"/>
        <v>654</v>
      </c>
      <c r="H2016" s="3" t="str">
        <f t="shared" si="468"/>
        <v>Excellent</v>
      </c>
      <c r="I2016" s="5" t="s">
        <v>20</v>
      </c>
      <c r="J2016" s="2" t="str">
        <f t="shared" si="469"/>
        <v>Employed</v>
      </c>
      <c r="K2016" s="2" t="str">
        <f t="shared" si="470"/>
        <v>Employed</v>
      </c>
      <c r="L2016" s="2" t="str">
        <f t="shared" si="471"/>
        <v>Employed</v>
      </c>
      <c r="M2016" s="5" t="s">
        <v>41</v>
      </c>
      <c r="N2016" s="2" t="str">
        <f t="shared" si="472"/>
        <v>Doctorate</v>
      </c>
      <c r="O2016" s="2" t="str">
        <f t="shared" si="473"/>
        <v>Doctorate</v>
      </c>
      <c r="P2016" s="4">
        <v>14852</v>
      </c>
      <c r="Q2016" s="4">
        <f t="shared" si="474"/>
        <v>14852</v>
      </c>
      <c r="R2016" s="18">
        <f t="shared" si="475"/>
        <v>0.24717081613633338</v>
      </c>
      <c r="S2016" s="18" t="str">
        <f t="shared" si="476"/>
        <v>Conservative Borrower</v>
      </c>
      <c r="T2016" s="3">
        <v>60</v>
      </c>
      <c r="U2016" s="3">
        <f t="shared" si="477"/>
        <v>60</v>
      </c>
      <c r="V2016" s="5" t="s">
        <v>44</v>
      </c>
      <c r="W2016" s="5" t="s">
        <v>23</v>
      </c>
      <c r="X2016" s="4">
        <v>524</v>
      </c>
      <c r="Y2016" s="18">
        <v>0.16143336899999999</v>
      </c>
      <c r="Z2016" s="5" t="s">
        <v>38</v>
      </c>
      <c r="AA2016" s="3">
        <v>32</v>
      </c>
      <c r="AB2016" s="4">
        <v>12216</v>
      </c>
      <c r="AC2016" s="4">
        <v>5007.3333329999996</v>
      </c>
      <c r="AD2016" s="4" t="str">
        <f t="shared" si="478"/>
        <v>Medium Income</v>
      </c>
      <c r="AE2016" s="4">
        <v>26425</v>
      </c>
      <c r="AF2016" s="18">
        <v>0.21050972000000001</v>
      </c>
      <c r="AG2016" s="3">
        <v>1</v>
      </c>
      <c r="AH2016" s="3">
        <v>36</v>
      </c>
      <c r="AI2016" s="2" t="str">
        <f t="shared" si="479"/>
        <v>Low Risk</v>
      </c>
    </row>
    <row r="2017" spans="1:35" x14ac:dyDescent="0.25">
      <c r="A2017" s="6">
        <v>45116</v>
      </c>
      <c r="B2017" s="3">
        <v>37</v>
      </c>
      <c r="C2017" s="3" t="str">
        <f t="shared" si="465"/>
        <v>Mid</v>
      </c>
      <c r="D2017" s="4">
        <v>97735</v>
      </c>
      <c r="E2017" s="4">
        <f t="shared" si="466"/>
        <v>97735</v>
      </c>
      <c r="F2017" s="3">
        <v>550</v>
      </c>
      <c r="G2017" s="3">
        <f t="shared" si="467"/>
        <v>550</v>
      </c>
      <c r="H2017" s="3" t="str">
        <f t="shared" si="468"/>
        <v>Good</v>
      </c>
      <c r="J2017" s="2" t="str">
        <f t="shared" si="469"/>
        <v/>
      </c>
      <c r="K2017" s="2" t="str">
        <f t="shared" si="470"/>
        <v/>
      </c>
      <c r="L2017" s="2" t="str">
        <f t="shared" si="471"/>
        <v>Employed</v>
      </c>
      <c r="M2017" s="5" t="s">
        <v>21</v>
      </c>
      <c r="N2017" s="2" t="str">
        <f t="shared" si="472"/>
        <v>Master</v>
      </c>
      <c r="O2017" s="2" t="str">
        <f t="shared" si="473"/>
        <v>Master</v>
      </c>
      <c r="P2017" s="4">
        <v>21509</v>
      </c>
      <c r="Q2017" s="4">
        <f t="shared" si="474"/>
        <v>21509</v>
      </c>
      <c r="R2017" s="18">
        <f t="shared" si="475"/>
        <v>0.22007469176855785</v>
      </c>
      <c r="S2017" s="18" t="str">
        <f t="shared" si="476"/>
        <v>Conservative Borrower</v>
      </c>
      <c r="T2017" s="3">
        <v>60</v>
      </c>
      <c r="U2017" s="3">
        <f t="shared" si="477"/>
        <v>60</v>
      </c>
      <c r="V2017" s="5" t="s">
        <v>26</v>
      </c>
      <c r="W2017" s="5" t="s">
        <v>23</v>
      </c>
      <c r="X2017" s="4">
        <v>511</v>
      </c>
      <c r="Y2017" s="18">
        <v>0.205047905</v>
      </c>
      <c r="Z2017" s="5" t="s">
        <v>24</v>
      </c>
      <c r="AA2017" s="3">
        <v>30</v>
      </c>
      <c r="AB2017" s="4">
        <v>3884</v>
      </c>
      <c r="AC2017" s="4">
        <v>8144.5833329999996</v>
      </c>
      <c r="AD2017" s="4" t="str">
        <f t="shared" si="478"/>
        <v>Medium Income</v>
      </c>
      <c r="AE2017" s="4">
        <v>53921</v>
      </c>
      <c r="AF2017" s="18">
        <v>0.27123481399999999</v>
      </c>
      <c r="AG2017" s="3">
        <v>1</v>
      </c>
      <c r="AH2017" s="3">
        <v>38.4</v>
      </c>
      <c r="AI2017" s="2" t="str">
        <f t="shared" si="479"/>
        <v>Low Risk</v>
      </c>
    </row>
    <row r="2018" spans="1:35" x14ac:dyDescent="0.25">
      <c r="A2018" s="6">
        <v>45117</v>
      </c>
      <c r="B2018" s="3">
        <v>36</v>
      </c>
      <c r="C2018" s="3" t="str">
        <f t="shared" si="465"/>
        <v>Mid</v>
      </c>
      <c r="D2018" s="4">
        <v>31330</v>
      </c>
      <c r="E2018" s="4">
        <f t="shared" si="466"/>
        <v>31330</v>
      </c>
      <c r="F2018" s="3">
        <v>576</v>
      </c>
      <c r="G2018" s="3">
        <f t="shared" si="467"/>
        <v>576</v>
      </c>
      <c r="H2018" s="3" t="str">
        <f t="shared" si="468"/>
        <v>Good</v>
      </c>
      <c r="I2018" s="5" t="s">
        <v>20</v>
      </c>
      <c r="J2018" s="2" t="str">
        <f t="shared" si="469"/>
        <v>Employed</v>
      </c>
      <c r="K2018" s="2" t="str">
        <f t="shared" si="470"/>
        <v>Employed</v>
      </c>
      <c r="L2018" s="2" t="str">
        <f t="shared" si="471"/>
        <v>Employed</v>
      </c>
      <c r="M2018" s="5" t="s">
        <v>32</v>
      </c>
      <c r="N2018" s="2" t="str">
        <f t="shared" si="472"/>
        <v>High School</v>
      </c>
      <c r="O2018" s="2" t="str">
        <f t="shared" si="473"/>
        <v>High School</v>
      </c>
      <c r="P2018" s="4">
        <v>13754</v>
      </c>
      <c r="Q2018" s="4">
        <f t="shared" si="474"/>
        <v>13754</v>
      </c>
      <c r="R2018" s="18">
        <f t="shared" si="475"/>
        <v>0.43900414937759336</v>
      </c>
      <c r="S2018" s="18" t="str">
        <f t="shared" si="476"/>
        <v>Conservative Borrower</v>
      </c>
      <c r="T2018" s="3">
        <v>84</v>
      </c>
      <c r="U2018" s="3">
        <f t="shared" si="477"/>
        <v>84</v>
      </c>
      <c r="V2018" s="5" t="s">
        <v>26</v>
      </c>
      <c r="W2018" s="5" t="s">
        <v>23</v>
      </c>
      <c r="X2018" s="4">
        <v>434</v>
      </c>
      <c r="Y2018" s="18">
        <v>0.56249335700000003</v>
      </c>
      <c r="Z2018" s="5" t="s">
        <v>28</v>
      </c>
      <c r="AA2018" s="3">
        <v>23</v>
      </c>
      <c r="AB2018" s="4">
        <v>8536</v>
      </c>
      <c r="AC2018" s="4">
        <v>2610.833333</v>
      </c>
      <c r="AD2018" s="4" t="str">
        <f t="shared" si="478"/>
        <v>Low Income</v>
      </c>
      <c r="AE2018" s="4">
        <v>42816</v>
      </c>
      <c r="AF2018" s="18">
        <v>0.30090479999999997</v>
      </c>
      <c r="AG2018" s="3">
        <v>0</v>
      </c>
      <c r="AH2018" s="3">
        <v>59</v>
      </c>
      <c r="AI2018" s="2" t="str">
        <f t="shared" si="479"/>
        <v>High Risk</v>
      </c>
    </row>
    <row r="2019" spans="1:35" x14ac:dyDescent="0.25">
      <c r="A2019" s="6">
        <v>45118</v>
      </c>
      <c r="B2019" s="3">
        <v>18</v>
      </c>
      <c r="C2019" s="3" t="str">
        <f t="shared" si="465"/>
        <v>Young</v>
      </c>
      <c r="D2019" s="4">
        <v>109526</v>
      </c>
      <c r="E2019" s="4">
        <f t="shared" si="466"/>
        <v>109526</v>
      </c>
      <c r="F2019" s="3">
        <v>481</v>
      </c>
      <c r="G2019" s="3">
        <f t="shared" si="467"/>
        <v>481</v>
      </c>
      <c r="H2019" s="3" t="str">
        <f t="shared" si="468"/>
        <v>Fair</v>
      </c>
      <c r="I2019" s="5" t="s">
        <v>20</v>
      </c>
      <c r="J2019" s="2" t="str">
        <f t="shared" si="469"/>
        <v>Employed</v>
      </c>
      <c r="K2019" s="2" t="str">
        <f t="shared" si="470"/>
        <v>Employed</v>
      </c>
      <c r="L2019" s="2" t="str">
        <f t="shared" si="471"/>
        <v>Employed</v>
      </c>
      <c r="M2019" s="5" t="s">
        <v>32</v>
      </c>
      <c r="N2019" s="2" t="str">
        <f t="shared" si="472"/>
        <v>High School</v>
      </c>
      <c r="O2019" s="2" t="str">
        <f t="shared" si="473"/>
        <v>High School</v>
      </c>
      <c r="P2019" s="4">
        <v>13177</v>
      </c>
      <c r="Q2019" s="4">
        <f t="shared" si="474"/>
        <v>13177</v>
      </c>
      <c r="R2019" s="18">
        <f t="shared" si="475"/>
        <v>0.12030933294377591</v>
      </c>
      <c r="S2019" s="18" t="str">
        <f t="shared" si="476"/>
        <v>Conservative Borrower</v>
      </c>
      <c r="T2019" s="3">
        <v>36</v>
      </c>
      <c r="U2019" s="3">
        <f t="shared" si="477"/>
        <v>36</v>
      </c>
      <c r="V2019" s="5" t="s">
        <v>26</v>
      </c>
      <c r="W2019" s="5" t="s">
        <v>30</v>
      </c>
      <c r="X2019" s="4">
        <v>801</v>
      </c>
      <c r="Y2019" s="18">
        <v>0.27238132700000001</v>
      </c>
      <c r="Z2019" s="5" t="s">
        <v>28</v>
      </c>
      <c r="AA2019" s="3">
        <v>30</v>
      </c>
      <c r="AB2019" s="4">
        <v>1324</v>
      </c>
      <c r="AC2019" s="4">
        <v>9127.1666669999995</v>
      </c>
      <c r="AD2019" s="4" t="str">
        <f t="shared" si="478"/>
        <v>Medium Income</v>
      </c>
      <c r="AE2019" s="4">
        <v>63268</v>
      </c>
      <c r="AF2019" s="18">
        <v>0.27617682900000001</v>
      </c>
      <c r="AG2019" s="3">
        <v>0</v>
      </c>
      <c r="AH2019" s="3">
        <v>55</v>
      </c>
      <c r="AI2019" s="2" t="str">
        <f t="shared" si="479"/>
        <v>High Risk</v>
      </c>
    </row>
    <row r="2020" spans="1:35" x14ac:dyDescent="0.25">
      <c r="A2020" s="6">
        <v>45119</v>
      </c>
      <c r="B2020" s="3">
        <v>47</v>
      </c>
      <c r="C2020" s="3" t="str">
        <f t="shared" si="465"/>
        <v>Senior</v>
      </c>
      <c r="D2020" s="4">
        <v>51205</v>
      </c>
      <c r="E2020" s="4">
        <f t="shared" si="466"/>
        <v>51205</v>
      </c>
      <c r="F2020" s="3">
        <v>594</v>
      </c>
      <c r="G2020" s="3">
        <f t="shared" si="467"/>
        <v>594</v>
      </c>
      <c r="H2020" s="3" t="str">
        <f t="shared" si="468"/>
        <v>Good</v>
      </c>
      <c r="I2020" s="5" t="s">
        <v>20</v>
      </c>
      <c r="J2020" s="2" t="str">
        <f t="shared" si="469"/>
        <v>Employed</v>
      </c>
      <c r="K2020" s="2" t="str">
        <f t="shared" si="470"/>
        <v>Employed</v>
      </c>
      <c r="L2020" s="2" t="str">
        <f t="shared" si="471"/>
        <v>Employed</v>
      </c>
      <c r="M2020" s="5" t="s">
        <v>32</v>
      </c>
      <c r="N2020" s="2" t="str">
        <f t="shared" si="472"/>
        <v>High School</v>
      </c>
      <c r="O2020" s="2" t="str">
        <f t="shared" si="473"/>
        <v>High School</v>
      </c>
      <c r="Q2020" s="4">
        <f t="shared" si="474"/>
        <v>24014.413793103449</v>
      </c>
      <c r="R2020" s="18">
        <f t="shared" si="475"/>
        <v>0.46898572000983202</v>
      </c>
      <c r="S2020" s="18" t="str">
        <f t="shared" si="476"/>
        <v>Conservative Borrower</v>
      </c>
      <c r="T2020" s="3">
        <v>24</v>
      </c>
      <c r="U2020" s="3">
        <f t="shared" si="477"/>
        <v>24</v>
      </c>
      <c r="V2020" s="5" t="s">
        <v>44</v>
      </c>
      <c r="W2020" s="5" t="s">
        <v>27</v>
      </c>
      <c r="X2020" s="4">
        <v>325</v>
      </c>
      <c r="Y2020" s="18">
        <v>9.6323510000000001E-2</v>
      </c>
      <c r="Z2020" s="5" t="s">
        <v>34</v>
      </c>
      <c r="AA2020" s="3">
        <v>30</v>
      </c>
      <c r="AB2020" s="4">
        <v>1739</v>
      </c>
      <c r="AC2020" s="4">
        <v>4267.0833329999996</v>
      </c>
      <c r="AD2020" s="4" t="str">
        <f t="shared" si="478"/>
        <v>Low Income</v>
      </c>
      <c r="AE2020" s="4">
        <v>30427</v>
      </c>
      <c r="AF2020" s="18">
        <v>0.180540384</v>
      </c>
      <c r="AG2020" s="3">
        <v>0</v>
      </c>
      <c r="AH2020" s="3">
        <v>50</v>
      </c>
      <c r="AI2020" s="2" t="str">
        <f t="shared" si="479"/>
        <v>Medium Risk</v>
      </c>
    </row>
    <row r="2021" spans="1:35" x14ac:dyDescent="0.25">
      <c r="A2021" s="6">
        <v>45120</v>
      </c>
      <c r="B2021" s="3">
        <v>25</v>
      </c>
      <c r="C2021" s="3" t="str">
        <f t="shared" si="465"/>
        <v>Mid</v>
      </c>
      <c r="D2021" s="4">
        <v>46009</v>
      </c>
      <c r="E2021" s="4">
        <f t="shared" si="466"/>
        <v>46009</v>
      </c>
      <c r="F2021" s="3">
        <v>508</v>
      </c>
      <c r="G2021" s="3">
        <f t="shared" si="467"/>
        <v>508</v>
      </c>
      <c r="H2021" s="3" t="str">
        <f t="shared" si="468"/>
        <v>Fair</v>
      </c>
      <c r="I2021" s="5" t="s">
        <v>20</v>
      </c>
      <c r="J2021" s="2" t="str">
        <f t="shared" si="469"/>
        <v>Employed</v>
      </c>
      <c r="K2021" s="2" t="str">
        <f t="shared" si="470"/>
        <v>Employed</v>
      </c>
      <c r="L2021" s="2" t="str">
        <f t="shared" si="471"/>
        <v>Employed</v>
      </c>
      <c r="M2021" s="5" t="s">
        <v>25</v>
      </c>
      <c r="N2021" s="2" t="str">
        <f t="shared" si="472"/>
        <v>Associate</v>
      </c>
      <c r="O2021" s="2" t="str">
        <f t="shared" si="473"/>
        <v>Associate</v>
      </c>
      <c r="P2021" s="4">
        <v>40230</v>
      </c>
      <c r="Q2021" s="4">
        <f t="shared" si="474"/>
        <v>40230</v>
      </c>
      <c r="R2021" s="18">
        <f t="shared" si="475"/>
        <v>0.87439414027690232</v>
      </c>
      <c r="S2021" s="18" t="str">
        <f t="shared" si="476"/>
        <v>Moderate Borrower</v>
      </c>
      <c r="T2021" s="3">
        <v>36</v>
      </c>
      <c r="U2021" s="3">
        <f t="shared" si="477"/>
        <v>36</v>
      </c>
      <c r="V2021" s="5" t="s">
        <v>26</v>
      </c>
      <c r="W2021" s="5" t="s">
        <v>27</v>
      </c>
      <c r="X2021" s="4">
        <v>514</v>
      </c>
      <c r="Y2021" s="18">
        <v>0.34142632699999997</v>
      </c>
      <c r="Z2021" s="5" t="s">
        <v>24</v>
      </c>
      <c r="AA2021" s="3">
        <v>29</v>
      </c>
      <c r="AB2021" s="4">
        <v>6254</v>
      </c>
      <c r="AC2021" s="4">
        <v>3834.083333</v>
      </c>
      <c r="AD2021" s="4" t="str">
        <f t="shared" si="478"/>
        <v>Low Income</v>
      </c>
      <c r="AE2021" s="4">
        <v>16619</v>
      </c>
      <c r="AF2021" s="18">
        <v>0.26574167199999998</v>
      </c>
      <c r="AG2021" s="3">
        <v>0</v>
      </c>
      <c r="AH2021" s="3">
        <v>54</v>
      </c>
      <c r="AI2021" s="2" t="str">
        <f t="shared" si="479"/>
        <v>Medium Risk</v>
      </c>
    </row>
    <row r="2022" spans="1:35" x14ac:dyDescent="0.25">
      <c r="A2022" s="6">
        <v>45121</v>
      </c>
      <c r="B2022" s="3">
        <v>40</v>
      </c>
      <c r="C2022" s="3" t="str">
        <f t="shared" si="465"/>
        <v>Senior</v>
      </c>
      <c r="D2022" s="4">
        <v>41222</v>
      </c>
      <c r="E2022" s="4">
        <f t="shared" si="466"/>
        <v>41222</v>
      </c>
      <c r="G2022" s="3">
        <f t="shared" si="467"/>
        <v>570.23428571428576</v>
      </c>
      <c r="H2022" s="3" t="str">
        <f t="shared" si="468"/>
        <v>Good</v>
      </c>
      <c r="J2022" s="2" t="str">
        <f t="shared" si="469"/>
        <v/>
      </c>
      <c r="K2022" s="2" t="str">
        <f t="shared" si="470"/>
        <v/>
      </c>
      <c r="L2022" s="2" t="str">
        <f t="shared" si="471"/>
        <v>Employed</v>
      </c>
      <c r="M2022" s="5" t="s">
        <v>29</v>
      </c>
      <c r="N2022" s="2" t="str">
        <f t="shared" si="472"/>
        <v>Bachelor</v>
      </c>
      <c r="O2022" s="2" t="str">
        <f t="shared" si="473"/>
        <v>Bachelor</v>
      </c>
      <c r="P2022" s="4">
        <v>18998</v>
      </c>
      <c r="Q2022" s="4">
        <f t="shared" si="474"/>
        <v>18998</v>
      </c>
      <c r="R2022" s="18">
        <f t="shared" si="475"/>
        <v>0.46087040900490028</v>
      </c>
      <c r="S2022" s="18" t="str">
        <f t="shared" si="476"/>
        <v>Conservative Borrower</v>
      </c>
      <c r="T2022" s="3">
        <v>48</v>
      </c>
      <c r="U2022" s="3">
        <f t="shared" si="477"/>
        <v>48</v>
      </c>
      <c r="V2022" s="5" t="s">
        <v>22</v>
      </c>
      <c r="W2022" s="5" t="s">
        <v>23</v>
      </c>
      <c r="X2022" s="4">
        <v>523</v>
      </c>
      <c r="Y2022" s="18">
        <v>0.23363935899999999</v>
      </c>
      <c r="Z2022" s="5" t="s">
        <v>24</v>
      </c>
      <c r="AA2022" s="3">
        <v>25</v>
      </c>
      <c r="AB2022" s="4">
        <v>840</v>
      </c>
      <c r="AC2022" s="4">
        <v>3435.166667</v>
      </c>
      <c r="AD2022" s="4" t="str">
        <f t="shared" si="478"/>
        <v>Low Income</v>
      </c>
      <c r="AE2022" s="4">
        <v>34323</v>
      </c>
      <c r="AF2022" s="18">
        <v>0.22585080799999999</v>
      </c>
      <c r="AG2022" s="3">
        <v>0</v>
      </c>
      <c r="AH2022" s="3">
        <v>57</v>
      </c>
      <c r="AI2022" s="2" t="str">
        <f t="shared" si="479"/>
        <v>High Risk</v>
      </c>
    </row>
    <row r="2023" spans="1:35" x14ac:dyDescent="0.25">
      <c r="A2023" s="6">
        <v>45122</v>
      </c>
      <c r="B2023" s="3">
        <v>43</v>
      </c>
      <c r="C2023" s="3" t="str">
        <f t="shared" si="465"/>
        <v>Senior</v>
      </c>
      <c r="D2023" s="4">
        <v>57264</v>
      </c>
      <c r="E2023" s="4">
        <f t="shared" si="466"/>
        <v>57264</v>
      </c>
      <c r="F2023" s="3">
        <v>600</v>
      </c>
      <c r="G2023" s="3">
        <f t="shared" si="467"/>
        <v>600</v>
      </c>
      <c r="H2023" s="3" t="str">
        <f t="shared" si="468"/>
        <v>Good</v>
      </c>
      <c r="I2023" s="5" t="s">
        <v>20</v>
      </c>
      <c r="J2023" s="2" t="str">
        <f t="shared" si="469"/>
        <v>Employed</v>
      </c>
      <c r="K2023" s="2" t="str">
        <f t="shared" si="470"/>
        <v>Employed</v>
      </c>
      <c r="L2023" s="2" t="str">
        <f t="shared" si="471"/>
        <v>Employed</v>
      </c>
      <c r="M2023" s="5" t="s">
        <v>32</v>
      </c>
      <c r="N2023" s="2" t="str">
        <f t="shared" si="472"/>
        <v>High School</v>
      </c>
      <c r="O2023" s="2" t="str">
        <f t="shared" si="473"/>
        <v>High School</v>
      </c>
      <c r="P2023" s="4">
        <v>12067</v>
      </c>
      <c r="Q2023" s="4">
        <f t="shared" si="474"/>
        <v>12067</v>
      </c>
      <c r="R2023" s="18">
        <f t="shared" si="475"/>
        <v>0.21072576138586196</v>
      </c>
      <c r="S2023" s="18" t="str">
        <f t="shared" si="476"/>
        <v>Conservative Borrower</v>
      </c>
      <c r="T2023" s="3">
        <v>48</v>
      </c>
      <c r="U2023" s="3">
        <f t="shared" si="477"/>
        <v>48</v>
      </c>
      <c r="V2023" s="5" t="s">
        <v>22</v>
      </c>
      <c r="W2023" s="5" t="s">
        <v>27</v>
      </c>
      <c r="X2023" s="4">
        <v>244</v>
      </c>
      <c r="Y2023" s="18">
        <v>0.21721495699999999</v>
      </c>
      <c r="Z2023" s="5" t="s">
        <v>38</v>
      </c>
      <c r="AA2023" s="3">
        <v>22</v>
      </c>
      <c r="AB2023" s="4">
        <v>2323</v>
      </c>
      <c r="AC2023" s="4">
        <v>4772</v>
      </c>
      <c r="AD2023" s="4" t="str">
        <f t="shared" si="478"/>
        <v>Low Income</v>
      </c>
      <c r="AE2023" s="4">
        <v>5355</v>
      </c>
      <c r="AF2023" s="18">
        <v>0.227367086</v>
      </c>
      <c r="AG2023" s="3">
        <v>0</v>
      </c>
      <c r="AH2023" s="3">
        <v>50</v>
      </c>
      <c r="AI2023" s="2" t="str">
        <f t="shared" si="479"/>
        <v>Medium Risk</v>
      </c>
    </row>
    <row r="2024" spans="1:35" x14ac:dyDescent="0.25">
      <c r="A2024" s="6">
        <v>45123</v>
      </c>
      <c r="B2024" s="3">
        <v>56</v>
      </c>
      <c r="C2024" s="3" t="str">
        <f t="shared" si="465"/>
        <v>Senior</v>
      </c>
      <c r="D2024" s="4">
        <v>46345</v>
      </c>
      <c r="E2024" s="4">
        <f t="shared" si="466"/>
        <v>46345</v>
      </c>
      <c r="F2024" s="3">
        <v>673</v>
      </c>
      <c r="G2024" s="3">
        <f t="shared" si="467"/>
        <v>673</v>
      </c>
      <c r="H2024" s="3" t="str">
        <f t="shared" si="468"/>
        <v>Excellent</v>
      </c>
      <c r="I2024" s="5" t="s">
        <v>20</v>
      </c>
      <c r="J2024" s="2" t="str">
        <f t="shared" si="469"/>
        <v>Employed</v>
      </c>
      <c r="K2024" s="2" t="str">
        <f t="shared" si="470"/>
        <v>Employed</v>
      </c>
      <c r="L2024" s="2" t="str">
        <f t="shared" si="471"/>
        <v>Employed</v>
      </c>
      <c r="N2024" s="2" t="str">
        <f t="shared" si="472"/>
        <v/>
      </c>
      <c r="O2024" s="2" t="str">
        <f t="shared" si="473"/>
        <v>Bachelor</v>
      </c>
      <c r="P2024" s="4">
        <v>37338</v>
      </c>
      <c r="Q2024" s="4">
        <f t="shared" si="474"/>
        <v>37338</v>
      </c>
      <c r="R2024" s="18">
        <f t="shared" si="475"/>
        <v>0.80565325277807742</v>
      </c>
      <c r="S2024" s="18" t="str">
        <f t="shared" si="476"/>
        <v>Moderate Borrower</v>
      </c>
      <c r="T2024" s="3">
        <v>48</v>
      </c>
      <c r="U2024" s="3">
        <f t="shared" si="477"/>
        <v>48</v>
      </c>
      <c r="V2024" s="5" t="s">
        <v>35</v>
      </c>
      <c r="W2024" s="5" t="s">
        <v>27</v>
      </c>
      <c r="X2024" s="4">
        <v>399</v>
      </c>
      <c r="Y2024" s="18">
        <v>0.67003600299999999</v>
      </c>
      <c r="Z2024" s="5" t="s">
        <v>38</v>
      </c>
      <c r="AA2024" s="3">
        <v>19</v>
      </c>
      <c r="AB2024" s="4">
        <v>2067</v>
      </c>
      <c r="AC2024" s="4">
        <v>3862.083333</v>
      </c>
      <c r="AD2024" s="4" t="str">
        <f t="shared" si="478"/>
        <v>Low Income</v>
      </c>
      <c r="AE2024" s="4">
        <v>1037</v>
      </c>
      <c r="AF2024" s="18">
        <v>0.18967753300000001</v>
      </c>
      <c r="AG2024" s="3">
        <v>0</v>
      </c>
      <c r="AH2024" s="3">
        <v>53</v>
      </c>
      <c r="AI2024" s="2" t="str">
        <f t="shared" si="479"/>
        <v>Medium Risk</v>
      </c>
    </row>
    <row r="2025" spans="1:35" x14ac:dyDescent="0.25">
      <c r="A2025" s="6">
        <v>45124</v>
      </c>
      <c r="B2025" s="3">
        <v>24</v>
      </c>
      <c r="C2025" s="3" t="str">
        <f t="shared" si="465"/>
        <v>Young</v>
      </c>
      <c r="D2025" s="4">
        <v>45655</v>
      </c>
      <c r="E2025" s="4">
        <f t="shared" si="466"/>
        <v>45655</v>
      </c>
      <c r="G2025" s="3">
        <f t="shared" si="467"/>
        <v>570.23428571428576</v>
      </c>
      <c r="H2025" s="3" t="str">
        <f t="shared" si="468"/>
        <v>Good</v>
      </c>
      <c r="I2025" s="5" t="s">
        <v>20</v>
      </c>
      <c r="J2025" s="2" t="str">
        <f t="shared" si="469"/>
        <v>Employed</v>
      </c>
      <c r="K2025" s="2" t="str">
        <f t="shared" si="470"/>
        <v>Employed</v>
      </c>
      <c r="L2025" s="2" t="str">
        <f t="shared" si="471"/>
        <v>Employed</v>
      </c>
      <c r="M2025" s="5" t="s">
        <v>29</v>
      </c>
      <c r="N2025" s="2" t="str">
        <f t="shared" si="472"/>
        <v>Bachelor</v>
      </c>
      <c r="O2025" s="2" t="str">
        <f t="shared" si="473"/>
        <v>Bachelor</v>
      </c>
      <c r="P2025" s="4">
        <v>52041</v>
      </c>
      <c r="Q2025" s="4">
        <f t="shared" si="474"/>
        <v>52041</v>
      </c>
      <c r="R2025" s="18">
        <f t="shared" si="475"/>
        <v>1.1398751505859162</v>
      </c>
      <c r="S2025" s="18" t="str">
        <f t="shared" si="476"/>
        <v>Aggressive Borrower</v>
      </c>
      <c r="T2025" s="3">
        <v>60</v>
      </c>
      <c r="U2025" s="3">
        <f t="shared" si="477"/>
        <v>60</v>
      </c>
      <c r="V2025" s="5" t="s">
        <v>22</v>
      </c>
      <c r="W2025" s="5" t="s">
        <v>30</v>
      </c>
      <c r="X2025" s="4">
        <v>261</v>
      </c>
      <c r="Y2025" s="18">
        <v>0.39718170699999999</v>
      </c>
      <c r="Z2025" s="5" t="s">
        <v>38</v>
      </c>
      <c r="AA2025" s="3">
        <v>25</v>
      </c>
      <c r="AB2025" s="4">
        <v>1462</v>
      </c>
      <c r="AC2025" s="4">
        <v>3804.583333</v>
      </c>
      <c r="AD2025" s="4" t="str">
        <f t="shared" si="478"/>
        <v>Low Income</v>
      </c>
      <c r="AE2025" s="4">
        <v>121626</v>
      </c>
      <c r="AF2025" s="18">
        <v>0.358694609</v>
      </c>
      <c r="AG2025" s="3">
        <v>0</v>
      </c>
      <c r="AH2025" s="3">
        <v>52</v>
      </c>
      <c r="AI2025" s="2" t="str">
        <f t="shared" si="479"/>
        <v>Medium Risk</v>
      </c>
    </row>
    <row r="2026" spans="1:35" x14ac:dyDescent="0.25">
      <c r="A2026" s="6">
        <v>45125</v>
      </c>
      <c r="B2026" s="3">
        <v>18</v>
      </c>
      <c r="C2026" s="3" t="str">
        <f t="shared" si="465"/>
        <v>Young</v>
      </c>
      <c r="E2026" s="4">
        <f t="shared" si="466"/>
        <v>41913.999995999999</v>
      </c>
      <c r="F2026" s="3">
        <v>520</v>
      </c>
      <c r="G2026" s="3">
        <f t="shared" si="467"/>
        <v>520</v>
      </c>
      <c r="H2026" s="3" t="str">
        <f t="shared" si="468"/>
        <v>Fair</v>
      </c>
      <c r="I2026" s="5" t="s">
        <v>20</v>
      </c>
      <c r="J2026" s="2" t="str">
        <f t="shared" si="469"/>
        <v>Employed</v>
      </c>
      <c r="K2026" s="2" t="str">
        <f t="shared" si="470"/>
        <v>Employed</v>
      </c>
      <c r="L2026" s="2" t="str">
        <f t="shared" si="471"/>
        <v>Employed</v>
      </c>
      <c r="M2026" s="5" t="s">
        <v>25</v>
      </c>
      <c r="N2026" s="2" t="str">
        <f t="shared" si="472"/>
        <v>Associate</v>
      </c>
      <c r="O2026" s="2" t="str">
        <f t="shared" si="473"/>
        <v>Associate</v>
      </c>
      <c r="P2026" s="4">
        <v>19045</v>
      </c>
      <c r="Q2026" s="4">
        <f t="shared" si="474"/>
        <v>19045</v>
      </c>
      <c r="R2026" s="18">
        <f t="shared" si="475"/>
        <v>0.45438278383875391</v>
      </c>
      <c r="S2026" s="18" t="str">
        <f t="shared" si="476"/>
        <v>Conservative Borrower</v>
      </c>
      <c r="U2026" s="3">
        <f t="shared" si="477"/>
        <v>54.618025751072963</v>
      </c>
      <c r="V2026" s="5" t="s">
        <v>26</v>
      </c>
      <c r="W2026" s="5" t="s">
        <v>27</v>
      </c>
      <c r="X2026" s="4">
        <v>305</v>
      </c>
      <c r="Y2026" s="18">
        <v>0.56487084499999995</v>
      </c>
      <c r="Z2026" s="5" t="s">
        <v>24</v>
      </c>
      <c r="AA2026" s="3">
        <v>29</v>
      </c>
      <c r="AB2026" s="4">
        <v>5034</v>
      </c>
      <c r="AC2026" s="4">
        <v>3492.833333</v>
      </c>
      <c r="AD2026" s="4" t="str">
        <f t="shared" si="478"/>
        <v>Low Income</v>
      </c>
      <c r="AE2026" s="4">
        <v>4740</v>
      </c>
      <c r="AF2026" s="18">
        <v>0.25819452399999998</v>
      </c>
      <c r="AG2026" s="3">
        <v>0</v>
      </c>
      <c r="AH2026" s="3">
        <v>59</v>
      </c>
      <c r="AI2026" s="2" t="str">
        <f t="shared" si="479"/>
        <v>High Risk</v>
      </c>
    </row>
    <row r="2027" spans="1:35" x14ac:dyDescent="0.25">
      <c r="A2027" s="6">
        <v>45126</v>
      </c>
      <c r="B2027" s="3">
        <v>42</v>
      </c>
      <c r="C2027" s="3" t="str">
        <f t="shared" si="465"/>
        <v>Senior</v>
      </c>
      <c r="D2027" s="4">
        <v>28030</v>
      </c>
      <c r="E2027" s="4">
        <f t="shared" si="466"/>
        <v>28030</v>
      </c>
      <c r="F2027" s="3">
        <v>561</v>
      </c>
      <c r="G2027" s="3">
        <f t="shared" si="467"/>
        <v>561</v>
      </c>
      <c r="H2027" s="3" t="str">
        <f t="shared" si="468"/>
        <v>Good</v>
      </c>
      <c r="I2027" s="5" t="s">
        <v>20</v>
      </c>
      <c r="J2027" s="2" t="str">
        <f t="shared" si="469"/>
        <v>Employed</v>
      </c>
      <c r="K2027" s="2" t="str">
        <f t="shared" si="470"/>
        <v>Employed</v>
      </c>
      <c r="L2027" s="2" t="str">
        <f t="shared" si="471"/>
        <v>Employed</v>
      </c>
      <c r="M2027" s="5" t="s">
        <v>29</v>
      </c>
      <c r="N2027" s="2" t="str">
        <f t="shared" si="472"/>
        <v>Bachelor</v>
      </c>
      <c r="O2027" s="2" t="str">
        <f t="shared" si="473"/>
        <v>Bachelor</v>
      </c>
      <c r="P2027" s="4">
        <v>26547</v>
      </c>
      <c r="Q2027" s="4">
        <f t="shared" si="474"/>
        <v>26547</v>
      </c>
      <c r="R2027" s="18">
        <f t="shared" si="475"/>
        <v>0.94709240099892977</v>
      </c>
      <c r="S2027" s="18" t="str">
        <f t="shared" si="476"/>
        <v>Moderate Borrower</v>
      </c>
      <c r="T2027" s="3">
        <v>96</v>
      </c>
      <c r="U2027" s="3">
        <f t="shared" si="477"/>
        <v>96</v>
      </c>
      <c r="V2027" s="5" t="s">
        <v>22</v>
      </c>
      <c r="W2027" s="5" t="s">
        <v>30</v>
      </c>
      <c r="X2027" s="4">
        <v>590</v>
      </c>
      <c r="Y2027" s="18">
        <v>0.397111614</v>
      </c>
      <c r="Z2027" s="5" t="s">
        <v>28</v>
      </c>
      <c r="AA2027" s="3">
        <v>23</v>
      </c>
      <c r="AB2027" s="4">
        <v>5507</v>
      </c>
      <c r="AC2027" s="4">
        <v>2335.833333</v>
      </c>
      <c r="AD2027" s="4" t="str">
        <f t="shared" si="478"/>
        <v>Low Income</v>
      </c>
      <c r="AE2027" s="4">
        <v>10814</v>
      </c>
      <c r="AF2027" s="18">
        <v>0.26311489100000002</v>
      </c>
      <c r="AG2027" s="3">
        <v>0</v>
      </c>
      <c r="AH2027" s="3">
        <v>55</v>
      </c>
      <c r="AI2027" s="2" t="str">
        <f t="shared" si="479"/>
        <v>High Risk</v>
      </c>
    </row>
    <row r="2028" spans="1:35" x14ac:dyDescent="0.25">
      <c r="A2028" s="6">
        <v>45127</v>
      </c>
      <c r="B2028" s="3">
        <v>61</v>
      </c>
      <c r="C2028" s="3" t="str">
        <f t="shared" si="465"/>
        <v>Old</v>
      </c>
      <c r="D2028" s="4">
        <v>52377</v>
      </c>
      <c r="E2028" s="4">
        <f t="shared" si="466"/>
        <v>52377</v>
      </c>
      <c r="F2028" s="3">
        <v>630</v>
      </c>
      <c r="G2028" s="3">
        <f t="shared" si="467"/>
        <v>630</v>
      </c>
      <c r="H2028" s="3" t="str">
        <f t="shared" si="468"/>
        <v>Good</v>
      </c>
      <c r="I2028" s="5" t="s">
        <v>20</v>
      </c>
      <c r="J2028" s="2" t="str">
        <f t="shared" si="469"/>
        <v>Employed</v>
      </c>
      <c r="K2028" s="2" t="str">
        <f t="shared" si="470"/>
        <v>Employed</v>
      </c>
      <c r="L2028" s="2" t="str">
        <f t="shared" si="471"/>
        <v>Employed</v>
      </c>
      <c r="M2028" s="5" t="s">
        <v>29</v>
      </c>
      <c r="N2028" s="2" t="str">
        <f t="shared" si="472"/>
        <v>Bachelor</v>
      </c>
      <c r="O2028" s="2" t="str">
        <f t="shared" si="473"/>
        <v>Bachelor</v>
      </c>
      <c r="P2028" s="4">
        <v>14501</v>
      </c>
      <c r="Q2028" s="4">
        <f t="shared" si="474"/>
        <v>14501</v>
      </c>
      <c r="R2028" s="18">
        <f t="shared" si="475"/>
        <v>0.27685816293411231</v>
      </c>
      <c r="S2028" s="18" t="str">
        <f t="shared" si="476"/>
        <v>Conservative Borrower</v>
      </c>
      <c r="T2028" s="3">
        <v>60</v>
      </c>
      <c r="U2028" s="3">
        <f t="shared" si="477"/>
        <v>60</v>
      </c>
      <c r="V2028" s="5" t="s">
        <v>22</v>
      </c>
      <c r="W2028" s="5" t="s">
        <v>30</v>
      </c>
      <c r="X2028" s="4">
        <v>257</v>
      </c>
      <c r="Y2028" s="18">
        <v>8.8940673999999997E-2</v>
      </c>
      <c r="Z2028" s="5" t="s">
        <v>34</v>
      </c>
      <c r="AA2028" s="3">
        <v>33</v>
      </c>
      <c r="AB2028" s="4">
        <v>15462</v>
      </c>
      <c r="AC2028" s="4">
        <v>4364.75</v>
      </c>
      <c r="AD2028" s="4" t="str">
        <f t="shared" si="478"/>
        <v>Low Income</v>
      </c>
      <c r="AE2028" s="4">
        <v>62404</v>
      </c>
      <c r="AF2028" s="18">
        <v>0.179169731</v>
      </c>
      <c r="AG2028" s="3">
        <v>1</v>
      </c>
      <c r="AH2028" s="3">
        <v>36.799999999999997</v>
      </c>
      <c r="AI2028" s="2" t="str">
        <f t="shared" si="479"/>
        <v>Low Risk</v>
      </c>
    </row>
    <row r="2029" spans="1:35" x14ac:dyDescent="0.25">
      <c r="A2029" s="6">
        <v>45128</v>
      </c>
      <c r="B2029" s="3">
        <v>54</v>
      </c>
      <c r="C2029" s="3" t="str">
        <f t="shared" si="465"/>
        <v>Senior</v>
      </c>
      <c r="D2029" s="4">
        <v>17611</v>
      </c>
      <c r="E2029" s="4">
        <f t="shared" si="466"/>
        <v>17611</v>
      </c>
      <c r="F2029" s="3">
        <v>613</v>
      </c>
      <c r="G2029" s="3">
        <f t="shared" si="467"/>
        <v>613</v>
      </c>
      <c r="H2029" s="3" t="str">
        <f t="shared" si="468"/>
        <v>Good</v>
      </c>
      <c r="I2029" s="5" t="s">
        <v>52</v>
      </c>
      <c r="J2029" s="2" t="str">
        <f t="shared" si="469"/>
        <v>EMPLOYED</v>
      </c>
      <c r="K2029" s="2" t="str">
        <f t="shared" si="470"/>
        <v>Employed</v>
      </c>
      <c r="L2029" s="2" t="str">
        <f t="shared" si="471"/>
        <v>Employed</v>
      </c>
      <c r="M2029" s="5" t="s">
        <v>29</v>
      </c>
      <c r="N2029" s="2" t="str">
        <f t="shared" si="472"/>
        <v>Bachelor</v>
      </c>
      <c r="O2029" s="2" t="str">
        <f t="shared" si="473"/>
        <v>Bachelor</v>
      </c>
      <c r="P2029" s="4">
        <v>17859</v>
      </c>
      <c r="Q2029" s="4">
        <f t="shared" si="474"/>
        <v>17859</v>
      </c>
      <c r="R2029" s="18">
        <f t="shared" si="475"/>
        <v>1.0140821077735507</v>
      </c>
      <c r="S2029" s="18" t="str">
        <f t="shared" si="476"/>
        <v>Aggressive Borrower</v>
      </c>
      <c r="T2029" s="3">
        <v>108</v>
      </c>
      <c r="U2029" s="3">
        <f t="shared" si="477"/>
        <v>108</v>
      </c>
      <c r="V2029" s="5" t="s">
        <v>22</v>
      </c>
      <c r="W2029" s="5" t="s">
        <v>30</v>
      </c>
      <c r="X2029" s="4">
        <v>316</v>
      </c>
      <c r="Y2029" s="18">
        <v>0.21848023899999999</v>
      </c>
      <c r="Z2029" s="5" t="s">
        <v>28</v>
      </c>
      <c r="AA2029" s="3">
        <v>27</v>
      </c>
      <c r="AB2029" s="4">
        <v>3294</v>
      </c>
      <c r="AC2029" s="4">
        <v>1467.583333</v>
      </c>
      <c r="AD2029" s="4" t="str">
        <f t="shared" si="478"/>
        <v>Low Income</v>
      </c>
      <c r="AE2029" s="4">
        <v>10325</v>
      </c>
      <c r="AF2029" s="18">
        <v>0.22502851700000001</v>
      </c>
      <c r="AG2029" s="3">
        <v>0</v>
      </c>
      <c r="AH2029" s="3">
        <v>53</v>
      </c>
      <c r="AI2029" s="2" t="str">
        <f t="shared" si="479"/>
        <v>Medium Risk</v>
      </c>
    </row>
    <row r="2030" spans="1:35" x14ac:dyDescent="0.25">
      <c r="A2030" s="6">
        <v>45129</v>
      </c>
      <c r="B2030" s="3">
        <v>42</v>
      </c>
      <c r="C2030" s="3" t="str">
        <f t="shared" si="465"/>
        <v>Senior</v>
      </c>
      <c r="D2030" s="4">
        <v>27693</v>
      </c>
      <c r="E2030" s="4">
        <f t="shared" si="466"/>
        <v>27693</v>
      </c>
      <c r="F2030" s="3">
        <v>507</v>
      </c>
      <c r="G2030" s="3">
        <f t="shared" si="467"/>
        <v>507</v>
      </c>
      <c r="H2030" s="3" t="str">
        <f t="shared" si="468"/>
        <v>Fair</v>
      </c>
      <c r="I2030" s="5" t="s">
        <v>20</v>
      </c>
      <c r="J2030" s="2" t="str">
        <f t="shared" si="469"/>
        <v>Employed</v>
      </c>
      <c r="K2030" s="2" t="str">
        <f t="shared" si="470"/>
        <v>Employed</v>
      </c>
      <c r="L2030" s="2" t="str">
        <f t="shared" si="471"/>
        <v>Employed</v>
      </c>
      <c r="M2030" s="5" t="s">
        <v>21</v>
      </c>
      <c r="N2030" s="2" t="str">
        <f t="shared" si="472"/>
        <v>Master</v>
      </c>
      <c r="O2030" s="2" t="str">
        <f t="shared" si="473"/>
        <v>Master</v>
      </c>
      <c r="P2030" s="4">
        <v>16360</v>
      </c>
      <c r="Q2030" s="4">
        <f t="shared" si="474"/>
        <v>16360</v>
      </c>
      <c r="R2030" s="18">
        <f t="shared" si="475"/>
        <v>0.59076300870256027</v>
      </c>
      <c r="S2030" s="18" t="str">
        <f t="shared" si="476"/>
        <v>Moderate Borrower</v>
      </c>
      <c r="T2030" s="3">
        <v>84</v>
      </c>
      <c r="U2030" s="3">
        <f t="shared" si="477"/>
        <v>84</v>
      </c>
      <c r="V2030" s="5" t="s">
        <v>35</v>
      </c>
      <c r="W2030" s="5" t="s">
        <v>27</v>
      </c>
      <c r="X2030" s="4">
        <v>263</v>
      </c>
      <c r="Y2030" s="18">
        <v>9.5938506000000007E-2</v>
      </c>
      <c r="Z2030" s="5" t="s">
        <v>28</v>
      </c>
      <c r="AA2030" s="3">
        <v>22</v>
      </c>
      <c r="AB2030" s="4">
        <v>4131</v>
      </c>
      <c r="AC2030" s="4">
        <v>2307.75</v>
      </c>
      <c r="AD2030" s="4" t="str">
        <f t="shared" si="478"/>
        <v>Low Income</v>
      </c>
      <c r="AE2030" s="4">
        <v>14301</v>
      </c>
      <c r="AF2030" s="18">
        <v>0.26517520700000002</v>
      </c>
      <c r="AG2030" s="3">
        <v>0</v>
      </c>
      <c r="AH2030" s="3">
        <v>51</v>
      </c>
      <c r="AI2030" s="2" t="str">
        <f t="shared" si="479"/>
        <v>Medium Risk</v>
      </c>
    </row>
    <row r="2031" spans="1:35" x14ac:dyDescent="0.25">
      <c r="A2031" s="6">
        <v>45130</v>
      </c>
      <c r="B2031" s="3">
        <v>34</v>
      </c>
      <c r="C2031" s="3" t="str">
        <f t="shared" si="465"/>
        <v>Mid</v>
      </c>
      <c r="E2031" s="4">
        <f t="shared" si="466"/>
        <v>43248</v>
      </c>
      <c r="F2031" s="3">
        <v>597</v>
      </c>
      <c r="G2031" s="3">
        <f t="shared" si="467"/>
        <v>597</v>
      </c>
      <c r="H2031" s="3" t="str">
        <f t="shared" si="468"/>
        <v>Good</v>
      </c>
      <c r="I2031" s="5" t="s">
        <v>20</v>
      </c>
      <c r="J2031" s="2" t="str">
        <f t="shared" si="469"/>
        <v>Employed</v>
      </c>
      <c r="K2031" s="2" t="str">
        <f t="shared" si="470"/>
        <v>Employed</v>
      </c>
      <c r="L2031" s="2" t="str">
        <f t="shared" si="471"/>
        <v>Employed</v>
      </c>
      <c r="M2031" s="5" t="s">
        <v>32</v>
      </c>
      <c r="N2031" s="2" t="str">
        <f t="shared" si="472"/>
        <v>High School</v>
      </c>
      <c r="O2031" s="2" t="str">
        <f t="shared" si="473"/>
        <v>High School</v>
      </c>
      <c r="P2031" s="4">
        <v>4173</v>
      </c>
      <c r="Q2031" s="4">
        <f t="shared" si="474"/>
        <v>4173</v>
      </c>
      <c r="R2031" s="18">
        <f t="shared" si="475"/>
        <v>9.6490011098779138E-2</v>
      </c>
      <c r="S2031" s="18" t="str">
        <f t="shared" si="476"/>
        <v>Conservative Borrower</v>
      </c>
      <c r="U2031" s="3">
        <f t="shared" si="477"/>
        <v>54.694362017804153</v>
      </c>
      <c r="V2031" s="5" t="s">
        <v>22</v>
      </c>
      <c r="W2031" s="5" t="s">
        <v>30</v>
      </c>
      <c r="X2031" s="4">
        <v>311</v>
      </c>
      <c r="Y2031" s="18">
        <v>0.16392902600000001</v>
      </c>
      <c r="Z2031" s="5" t="s">
        <v>38</v>
      </c>
      <c r="AA2031" s="3">
        <v>25</v>
      </c>
      <c r="AB2031" s="4">
        <v>3098</v>
      </c>
      <c r="AC2031" s="4">
        <v>3604</v>
      </c>
      <c r="AD2031" s="4" t="str">
        <f t="shared" si="478"/>
        <v>Low Income</v>
      </c>
      <c r="AE2031" s="4">
        <v>148355</v>
      </c>
      <c r="AF2031" s="18">
        <v>0.231676726</v>
      </c>
      <c r="AG2031" s="3">
        <v>0</v>
      </c>
      <c r="AH2031" s="3">
        <v>48</v>
      </c>
      <c r="AI2031" s="2" t="str">
        <f t="shared" si="479"/>
        <v>Medium Risk</v>
      </c>
    </row>
    <row r="2032" spans="1:35" x14ac:dyDescent="0.25">
      <c r="A2032" s="6">
        <v>45131</v>
      </c>
      <c r="B2032" s="3">
        <v>49</v>
      </c>
      <c r="C2032" s="3" t="str">
        <f t="shared" si="465"/>
        <v>Senior</v>
      </c>
      <c r="D2032" s="4">
        <v>98236</v>
      </c>
      <c r="E2032" s="4">
        <f t="shared" si="466"/>
        <v>98236</v>
      </c>
      <c r="F2032" s="3">
        <v>604</v>
      </c>
      <c r="G2032" s="3">
        <f t="shared" si="467"/>
        <v>604</v>
      </c>
      <c r="H2032" s="3" t="str">
        <f t="shared" si="468"/>
        <v>Good</v>
      </c>
      <c r="I2032" s="5" t="s">
        <v>33</v>
      </c>
      <c r="J2032" s="2" t="str">
        <f t="shared" si="469"/>
        <v>Self-Employed</v>
      </c>
      <c r="K2032" s="2" t="str">
        <f t="shared" si="470"/>
        <v>Self-Employed</v>
      </c>
      <c r="L2032" s="2" t="str">
        <f t="shared" si="471"/>
        <v>Self-Employed</v>
      </c>
      <c r="M2032" s="5" t="s">
        <v>29</v>
      </c>
      <c r="N2032" s="2" t="str">
        <f t="shared" si="472"/>
        <v>Bachelor</v>
      </c>
      <c r="O2032" s="2" t="str">
        <f t="shared" si="473"/>
        <v>Bachelor</v>
      </c>
      <c r="P2032" s="4">
        <v>21405</v>
      </c>
      <c r="Q2032" s="4">
        <f t="shared" si="474"/>
        <v>21405</v>
      </c>
      <c r="R2032" s="18">
        <f t="shared" si="475"/>
        <v>0.21789364387800805</v>
      </c>
      <c r="S2032" s="18" t="str">
        <f t="shared" si="476"/>
        <v>Conservative Borrower</v>
      </c>
      <c r="T2032" s="3">
        <v>36</v>
      </c>
      <c r="U2032" s="3">
        <f t="shared" si="477"/>
        <v>36</v>
      </c>
      <c r="V2032" s="5" t="s">
        <v>22</v>
      </c>
      <c r="W2032" s="5" t="s">
        <v>27</v>
      </c>
      <c r="X2032" s="4">
        <v>142</v>
      </c>
      <c r="Y2032" s="18">
        <v>0.299772064</v>
      </c>
      <c r="Z2032" s="5" t="s">
        <v>38</v>
      </c>
      <c r="AA2032" s="3">
        <v>27</v>
      </c>
      <c r="AB2032" s="4">
        <v>6530</v>
      </c>
      <c r="AC2032" s="4">
        <v>8186.3333329999996</v>
      </c>
      <c r="AD2032" s="4" t="str">
        <f t="shared" si="478"/>
        <v>Medium Income</v>
      </c>
      <c r="AE2032" s="4">
        <v>6916</v>
      </c>
      <c r="AF2032" s="18">
        <v>0.20179915500000001</v>
      </c>
      <c r="AG2032" s="3">
        <v>1</v>
      </c>
      <c r="AH2032" s="3">
        <v>40.799999999999997</v>
      </c>
      <c r="AI2032" s="2" t="str">
        <f t="shared" si="479"/>
        <v>Medium Risk</v>
      </c>
    </row>
    <row r="2033" spans="1:35" x14ac:dyDescent="0.25">
      <c r="A2033" s="6">
        <v>45132</v>
      </c>
      <c r="B2033" s="3">
        <v>28</v>
      </c>
      <c r="C2033" s="3" t="str">
        <f t="shared" si="465"/>
        <v>Mid</v>
      </c>
      <c r="D2033" s="4">
        <v>25102</v>
      </c>
      <c r="E2033" s="4">
        <f t="shared" si="466"/>
        <v>25102</v>
      </c>
      <c r="F2033" s="3">
        <v>539</v>
      </c>
      <c r="G2033" s="3">
        <f t="shared" si="467"/>
        <v>539</v>
      </c>
      <c r="H2033" s="3" t="str">
        <f t="shared" si="468"/>
        <v>Fair</v>
      </c>
      <c r="I2033" s="5" t="s">
        <v>20</v>
      </c>
      <c r="J2033" s="2" t="str">
        <f t="shared" si="469"/>
        <v>Employed</v>
      </c>
      <c r="K2033" s="2" t="str">
        <f t="shared" si="470"/>
        <v>Employed</v>
      </c>
      <c r="L2033" s="2" t="str">
        <f t="shared" si="471"/>
        <v>Employed</v>
      </c>
      <c r="M2033" s="5" t="s">
        <v>32</v>
      </c>
      <c r="N2033" s="2" t="str">
        <f t="shared" si="472"/>
        <v>High School</v>
      </c>
      <c r="O2033" s="2" t="str">
        <f t="shared" si="473"/>
        <v>High School</v>
      </c>
      <c r="P2033" s="4">
        <v>17971</v>
      </c>
      <c r="Q2033" s="4">
        <f t="shared" si="474"/>
        <v>17971</v>
      </c>
      <c r="R2033" s="18">
        <f t="shared" si="475"/>
        <v>0.71591905027487845</v>
      </c>
      <c r="S2033" s="18" t="str">
        <f t="shared" si="476"/>
        <v>Moderate Borrower</v>
      </c>
      <c r="T2033" s="3">
        <v>60</v>
      </c>
      <c r="U2033" s="3">
        <f t="shared" si="477"/>
        <v>60</v>
      </c>
      <c r="V2033" s="5" t="s">
        <v>22</v>
      </c>
      <c r="W2033" s="5" t="s">
        <v>27</v>
      </c>
      <c r="X2033" s="4">
        <v>413</v>
      </c>
      <c r="Y2033" s="18">
        <v>0.17424927100000001</v>
      </c>
      <c r="Z2033" s="5" t="s">
        <v>38</v>
      </c>
      <c r="AA2033" s="3">
        <v>19</v>
      </c>
      <c r="AB2033" s="4">
        <v>1366</v>
      </c>
      <c r="AC2033" s="4">
        <v>2091.833333</v>
      </c>
      <c r="AD2033" s="4" t="str">
        <f t="shared" si="478"/>
        <v>Low Income</v>
      </c>
      <c r="AE2033" s="4">
        <v>3677</v>
      </c>
      <c r="AF2033" s="18">
        <v>0.231068144</v>
      </c>
      <c r="AG2033" s="3">
        <v>0</v>
      </c>
      <c r="AH2033" s="3">
        <v>56</v>
      </c>
      <c r="AI2033" s="2" t="str">
        <f t="shared" si="479"/>
        <v>High Risk</v>
      </c>
    </row>
    <row r="2034" spans="1:35" x14ac:dyDescent="0.25">
      <c r="A2034" s="6">
        <v>45133</v>
      </c>
      <c r="B2034" s="3">
        <v>45</v>
      </c>
      <c r="C2034" s="3" t="str">
        <f t="shared" si="465"/>
        <v>Senior</v>
      </c>
      <c r="D2034" s="4">
        <v>42957</v>
      </c>
      <c r="E2034" s="4">
        <f t="shared" si="466"/>
        <v>42957</v>
      </c>
      <c r="F2034" s="3">
        <v>457</v>
      </c>
      <c r="G2034" s="3">
        <f t="shared" si="467"/>
        <v>457</v>
      </c>
      <c r="H2034" s="3" t="str">
        <f t="shared" si="468"/>
        <v>Fair</v>
      </c>
      <c r="I2034" s="5" t="s">
        <v>20</v>
      </c>
      <c r="J2034" s="2" t="str">
        <f t="shared" si="469"/>
        <v>Employed</v>
      </c>
      <c r="K2034" s="2" t="str">
        <f t="shared" si="470"/>
        <v>Employed</v>
      </c>
      <c r="L2034" s="2" t="str">
        <f t="shared" si="471"/>
        <v>Employed</v>
      </c>
      <c r="M2034" s="5" t="s">
        <v>25</v>
      </c>
      <c r="N2034" s="2" t="str">
        <f t="shared" si="472"/>
        <v>Associate</v>
      </c>
      <c r="O2034" s="2" t="str">
        <f t="shared" si="473"/>
        <v>Associate</v>
      </c>
      <c r="P2034" s="4">
        <v>30760</v>
      </c>
      <c r="Q2034" s="4">
        <f t="shared" si="474"/>
        <v>30760</v>
      </c>
      <c r="R2034" s="18">
        <f t="shared" si="475"/>
        <v>0.71606490211141371</v>
      </c>
      <c r="S2034" s="18" t="str">
        <f t="shared" si="476"/>
        <v>Moderate Borrower</v>
      </c>
      <c r="T2034" s="3">
        <v>72</v>
      </c>
      <c r="U2034" s="3">
        <f t="shared" si="477"/>
        <v>72</v>
      </c>
      <c r="V2034" s="5" t="s">
        <v>35</v>
      </c>
      <c r="W2034" s="5" t="s">
        <v>27</v>
      </c>
      <c r="X2034" s="4">
        <v>370</v>
      </c>
      <c r="Y2034" s="18">
        <v>0.28878870899999998</v>
      </c>
      <c r="Z2034" s="5" t="s">
        <v>28</v>
      </c>
      <c r="AA2034" s="3">
        <v>21</v>
      </c>
      <c r="AB2034" s="4">
        <v>5415</v>
      </c>
      <c r="AC2034" s="4">
        <v>3579.75</v>
      </c>
      <c r="AD2034" s="4" t="str">
        <f t="shared" si="478"/>
        <v>Low Income</v>
      </c>
      <c r="AE2034" s="4">
        <v>5957</v>
      </c>
      <c r="AF2034" s="18">
        <v>0.27545240700000001</v>
      </c>
      <c r="AG2034" s="3">
        <v>0</v>
      </c>
      <c r="AH2034" s="3">
        <v>54</v>
      </c>
      <c r="AI2034" s="2" t="str">
        <f t="shared" si="479"/>
        <v>Medium Risk</v>
      </c>
    </row>
    <row r="2035" spans="1:35" x14ac:dyDescent="0.25">
      <c r="A2035" s="6">
        <v>45134</v>
      </c>
      <c r="B2035" s="3">
        <v>46</v>
      </c>
      <c r="C2035" s="3" t="str">
        <f t="shared" si="465"/>
        <v>Senior</v>
      </c>
      <c r="D2035" s="4">
        <v>102660</v>
      </c>
      <c r="E2035" s="4">
        <f t="shared" si="466"/>
        <v>102660</v>
      </c>
      <c r="F2035" s="3">
        <v>584</v>
      </c>
      <c r="G2035" s="3">
        <f t="shared" si="467"/>
        <v>584</v>
      </c>
      <c r="H2035" s="3" t="str">
        <f t="shared" si="468"/>
        <v>Good</v>
      </c>
      <c r="I2035" s="5" t="s">
        <v>33</v>
      </c>
      <c r="J2035" s="2" t="str">
        <f t="shared" si="469"/>
        <v>Self-Employed</v>
      </c>
      <c r="K2035" s="2" t="str">
        <f t="shared" si="470"/>
        <v>Self-Employed</v>
      </c>
      <c r="L2035" s="2" t="str">
        <f t="shared" si="471"/>
        <v>Self-Employed</v>
      </c>
      <c r="M2035" s="5" t="s">
        <v>29</v>
      </c>
      <c r="N2035" s="2" t="str">
        <f t="shared" si="472"/>
        <v>Bachelor</v>
      </c>
      <c r="O2035" s="2" t="str">
        <f t="shared" si="473"/>
        <v>Bachelor</v>
      </c>
      <c r="P2035" s="4">
        <v>28882</v>
      </c>
      <c r="Q2035" s="4">
        <f t="shared" si="474"/>
        <v>28882</v>
      </c>
      <c r="R2035" s="18">
        <f t="shared" si="475"/>
        <v>0.28133645041885835</v>
      </c>
      <c r="S2035" s="18" t="str">
        <f t="shared" si="476"/>
        <v>Conservative Borrower</v>
      </c>
      <c r="T2035" s="3">
        <v>36</v>
      </c>
      <c r="U2035" s="3">
        <f t="shared" si="477"/>
        <v>36</v>
      </c>
      <c r="V2035" s="5" t="s">
        <v>26</v>
      </c>
      <c r="W2035" s="5" t="s">
        <v>27</v>
      </c>
      <c r="X2035" s="4">
        <v>736</v>
      </c>
      <c r="Y2035" s="18">
        <v>0.29429075100000002</v>
      </c>
      <c r="Z2035" s="5" t="s">
        <v>34</v>
      </c>
      <c r="AA2035" s="3">
        <v>28</v>
      </c>
      <c r="AB2035" s="4">
        <v>6892</v>
      </c>
      <c r="AC2035" s="4">
        <v>8555</v>
      </c>
      <c r="AD2035" s="4" t="str">
        <f t="shared" si="478"/>
        <v>Medium Income</v>
      </c>
      <c r="AE2035" s="4">
        <v>103938</v>
      </c>
      <c r="AF2035" s="18">
        <v>0.22610023100000001</v>
      </c>
      <c r="AG2035" s="3">
        <v>1</v>
      </c>
      <c r="AH2035" s="3">
        <v>40</v>
      </c>
      <c r="AI2035" s="2" t="str">
        <f t="shared" si="479"/>
        <v>Medium Risk</v>
      </c>
    </row>
    <row r="2036" spans="1:35" x14ac:dyDescent="0.25">
      <c r="A2036" s="6">
        <v>45135</v>
      </c>
      <c r="B2036" s="3">
        <v>52</v>
      </c>
      <c r="C2036" s="3" t="str">
        <f t="shared" si="465"/>
        <v>Senior</v>
      </c>
      <c r="D2036" s="4">
        <v>72039</v>
      </c>
      <c r="E2036" s="4">
        <f t="shared" si="466"/>
        <v>72039</v>
      </c>
      <c r="F2036" s="3">
        <v>629</v>
      </c>
      <c r="G2036" s="3">
        <f t="shared" si="467"/>
        <v>629</v>
      </c>
      <c r="H2036" s="3" t="str">
        <f t="shared" si="468"/>
        <v>Good</v>
      </c>
      <c r="I2036" s="5" t="s">
        <v>20</v>
      </c>
      <c r="J2036" s="2" t="str">
        <f t="shared" si="469"/>
        <v>Employed</v>
      </c>
      <c r="K2036" s="2" t="str">
        <f t="shared" si="470"/>
        <v>Employed</v>
      </c>
      <c r="L2036" s="2" t="str">
        <f t="shared" si="471"/>
        <v>Employed</v>
      </c>
      <c r="M2036" s="5" t="s">
        <v>32</v>
      </c>
      <c r="N2036" s="2" t="str">
        <f t="shared" si="472"/>
        <v>High School</v>
      </c>
      <c r="O2036" s="2" t="str">
        <f t="shared" si="473"/>
        <v>High School</v>
      </c>
      <c r="P2036" s="4">
        <v>42592</v>
      </c>
      <c r="Q2036" s="4">
        <f t="shared" si="474"/>
        <v>42592</v>
      </c>
      <c r="R2036" s="18">
        <f t="shared" si="475"/>
        <v>0.59123530309970984</v>
      </c>
      <c r="S2036" s="18" t="str">
        <f t="shared" si="476"/>
        <v>Moderate Borrower</v>
      </c>
      <c r="T2036" s="3">
        <v>60</v>
      </c>
      <c r="U2036" s="3">
        <f t="shared" si="477"/>
        <v>60</v>
      </c>
      <c r="V2036" s="5" t="s">
        <v>35</v>
      </c>
      <c r="W2036" s="5" t="s">
        <v>34</v>
      </c>
      <c r="X2036" s="4">
        <v>909</v>
      </c>
      <c r="Y2036" s="18">
        <v>0.12221826700000001</v>
      </c>
      <c r="Z2036" s="5" t="s">
        <v>31</v>
      </c>
      <c r="AA2036" s="3">
        <v>32</v>
      </c>
      <c r="AB2036" s="4">
        <v>2613</v>
      </c>
      <c r="AC2036" s="4">
        <v>6003.25</v>
      </c>
      <c r="AD2036" s="4" t="str">
        <f t="shared" si="478"/>
        <v>Medium Income</v>
      </c>
      <c r="AE2036" s="4">
        <v>5926</v>
      </c>
      <c r="AF2036" s="18">
        <v>0.22284380200000001</v>
      </c>
      <c r="AG2036" s="3">
        <v>0</v>
      </c>
      <c r="AH2036" s="3">
        <v>46</v>
      </c>
      <c r="AI2036" s="2" t="str">
        <f t="shared" si="479"/>
        <v>Medium Risk</v>
      </c>
    </row>
    <row r="2037" spans="1:35" x14ac:dyDescent="0.25">
      <c r="A2037" s="6">
        <v>45136</v>
      </c>
      <c r="B2037" s="3">
        <v>73</v>
      </c>
      <c r="C2037" s="3" t="str">
        <f t="shared" si="465"/>
        <v>Old</v>
      </c>
      <c r="D2037" s="4">
        <v>82591</v>
      </c>
      <c r="E2037" s="4">
        <f t="shared" si="466"/>
        <v>82591</v>
      </c>
      <c r="F2037" s="3">
        <v>638</v>
      </c>
      <c r="G2037" s="3">
        <f t="shared" si="467"/>
        <v>638</v>
      </c>
      <c r="H2037" s="3" t="str">
        <f t="shared" si="468"/>
        <v>Good</v>
      </c>
      <c r="I2037" s="5" t="s">
        <v>20</v>
      </c>
      <c r="J2037" s="2" t="str">
        <f t="shared" si="469"/>
        <v>Employed</v>
      </c>
      <c r="K2037" s="2" t="str">
        <f t="shared" si="470"/>
        <v>Employed</v>
      </c>
      <c r="L2037" s="2" t="str">
        <f t="shared" si="471"/>
        <v>Employed</v>
      </c>
      <c r="M2037" s="5" t="s">
        <v>32</v>
      </c>
      <c r="N2037" s="2" t="str">
        <f t="shared" si="472"/>
        <v>High School</v>
      </c>
      <c r="O2037" s="2" t="str">
        <f t="shared" si="473"/>
        <v>High School</v>
      </c>
      <c r="P2037" s="4">
        <v>20332</v>
      </c>
      <c r="Q2037" s="4">
        <f t="shared" si="474"/>
        <v>20332</v>
      </c>
      <c r="R2037" s="18">
        <f t="shared" si="475"/>
        <v>0.24617694421910377</v>
      </c>
      <c r="S2037" s="18" t="str">
        <f t="shared" si="476"/>
        <v>Conservative Borrower</v>
      </c>
      <c r="T2037" s="3">
        <v>36</v>
      </c>
      <c r="U2037" s="3">
        <f t="shared" si="477"/>
        <v>36</v>
      </c>
      <c r="V2037" s="5" t="s">
        <v>26</v>
      </c>
      <c r="W2037" s="5" t="s">
        <v>23</v>
      </c>
      <c r="X2037" s="4">
        <v>409</v>
      </c>
      <c r="Y2037" s="18">
        <v>0.25817795500000001</v>
      </c>
      <c r="Z2037" s="5" t="s">
        <v>24</v>
      </c>
      <c r="AA2037" s="3">
        <v>22</v>
      </c>
      <c r="AB2037" s="4">
        <v>698</v>
      </c>
      <c r="AC2037" s="4">
        <v>6882.5833329999996</v>
      </c>
      <c r="AD2037" s="4" t="str">
        <f t="shared" si="478"/>
        <v>Medium Income</v>
      </c>
      <c r="AE2037" s="4">
        <v>7010</v>
      </c>
      <c r="AF2037" s="18">
        <v>0.16426539200000001</v>
      </c>
      <c r="AG2037" s="3">
        <v>1</v>
      </c>
      <c r="AH2037" s="3">
        <v>38.4</v>
      </c>
      <c r="AI2037" s="2" t="str">
        <f t="shared" si="479"/>
        <v>Low Risk</v>
      </c>
    </row>
    <row r="2038" spans="1:35" x14ac:dyDescent="0.25">
      <c r="A2038" s="6">
        <v>45137</v>
      </c>
      <c r="B2038" s="3">
        <v>44</v>
      </c>
      <c r="C2038" s="3" t="str">
        <f t="shared" si="465"/>
        <v>Senior</v>
      </c>
      <c r="D2038" s="4">
        <v>44001</v>
      </c>
      <c r="E2038" s="4">
        <f t="shared" si="466"/>
        <v>44001</v>
      </c>
      <c r="F2038" s="3">
        <v>569</v>
      </c>
      <c r="G2038" s="3">
        <f t="shared" si="467"/>
        <v>569</v>
      </c>
      <c r="H2038" s="3" t="str">
        <f t="shared" si="468"/>
        <v>Good</v>
      </c>
      <c r="I2038" s="5" t="s">
        <v>20</v>
      </c>
      <c r="J2038" s="2" t="str">
        <f t="shared" si="469"/>
        <v>Employed</v>
      </c>
      <c r="K2038" s="2" t="str">
        <f t="shared" si="470"/>
        <v>Employed</v>
      </c>
      <c r="L2038" s="2" t="str">
        <f t="shared" si="471"/>
        <v>Employed</v>
      </c>
      <c r="M2038" s="5" t="s">
        <v>32</v>
      </c>
      <c r="N2038" s="2" t="str">
        <f t="shared" si="472"/>
        <v>High School</v>
      </c>
      <c r="O2038" s="2" t="str">
        <f t="shared" si="473"/>
        <v>High School</v>
      </c>
      <c r="P2038" s="4">
        <v>12492</v>
      </c>
      <c r="Q2038" s="4">
        <f t="shared" si="474"/>
        <v>12492</v>
      </c>
      <c r="R2038" s="18">
        <f t="shared" si="475"/>
        <v>0.28390263857639597</v>
      </c>
      <c r="S2038" s="18" t="str">
        <f t="shared" si="476"/>
        <v>Conservative Borrower</v>
      </c>
      <c r="T2038" s="3">
        <v>108</v>
      </c>
      <c r="U2038" s="3">
        <f t="shared" si="477"/>
        <v>108</v>
      </c>
      <c r="V2038" s="5" t="s">
        <v>22</v>
      </c>
      <c r="W2038" s="5" t="s">
        <v>30</v>
      </c>
      <c r="X2038" s="4">
        <v>437</v>
      </c>
      <c r="Y2038" s="18">
        <v>0.36355556900000002</v>
      </c>
      <c r="Z2038" s="5" t="s">
        <v>38</v>
      </c>
      <c r="AA2038" s="3">
        <v>21</v>
      </c>
      <c r="AB2038" s="4">
        <v>2922</v>
      </c>
      <c r="AC2038" s="4">
        <v>3666.75</v>
      </c>
      <c r="AD2038" s="4" t="str">
        <f t="shared" si="478"/>
        <v>Low Income</v>
      </c>
      <c r="AE2038" s="4">
        <v>3885</v>
      </c>
      <c r="AF2038" s="18">
        <v>0.26645682599999998</v>
      </c>
      <c r="AG2038" s="3">
        <v>0</v>
      </c>
      <c r="AH2038" s="3">
        <v>56</v>
      </c>
      <c r="AI2038" s="2" t="str">
        <f t="shared" si="479"/>
        <v>High Risk</v>
      </c>
    </row>
    <row r="2039" spans="1:35" x14ac:dyDescent="0.25">
      <c r="A2039" s="6">
        <v>45138</v>
      </c>
      <c r="B2039" s="3">
        <v>33</v>
      </c>
      <c r="C2039" s="3" t="str">
        <f t="shared" si="465"/>
        <v>Mid</v>
      </c>
      <c r="D2039" s="4">
        <v>37023</v>
      </c>
      <c r="E2039" s="4">
        <f t="shared" si="466"/>
        <v>37023</v>
      </c>
      <c r="F2039" s="3">
        <v>608</v>
      </c>
      <c r="G2039" s="3">
        <f t="shared" si="467"/>
        <v>608</v>
      </c>
      <c r="H2039" s="3" t="str">
        <f t="shared" si="468"/>
        <v>Good</v>
      </c>
      <c r="I2039" s="5" t="s">
        <v>20</v>
      </c>
      <c r="J2039" s="2" t="str">
        <f t="shared" si="469"/>
        <v>Employed</v>
      </c>
      <c r="K2039" s="2" t="str">
        <f t="shared" si="470"/>
        <v>Employed</v>
      </c>
      <c r="L2039" s="2" t="str">
        <f t="shared" si="471"/>
        <v>Employed</v>
      </c>
      <c r="M2039" s="5" t="s">
        <v>25</v>
      </c>
      <c r="N2039" s="2" t="str">
        <f t="shared" si="472"/>
        <v>Associate</v>
      </c>
      <c r="O2039" s="2" t="str">
        <f t="shared" si="473"/>
        <v>Associate</v>
      </c>
      <c r="P2039" s="4">
        <v>22990</v>
      </c>
      <c r="Q2039" s="4">
        <f t="shared" si="474"/>
        <v>22990</v>
      </c>
      <c r="R2039" s="18">
        <f t="shared" si="475"/>
        <v>0.62096534586608321</v>
      </c>
      <c r="S2039" s="18" t="str">
        <f t="shared" si="476"/>
        <v>Moderate Borrower</v>
      </c>
      <c r="T2039" s="3">
        <v>72</v>
      </c>
      <c r="U2039" s="3">
        <f t="shared" si="477"/>
        <v>72</v>
      </c>
      <c r="V2039" s="5" t="s">
        <v>22</v>
      </c>
      <c r="W2039" s="5" t="s">
        <v>27</v>
      </c>
      <c r="X2039" s="4">
        <v>264</v>
      </c>
      <c r="Y2039" s="18">
        <v>0.39895488699999998</v>
      </c>
      <c r="Z2039" s="5" t="s">
        <v>24</v>
      </c>
      <c r="AA2039" s="3">
        <v>23</v>
      </c>
      <c r="AB2039" s="4">
        <v>2445</v>
      </c>
      <c r="AC2039" s="4">
        <v>3085.25</v>
      </c>
      <c r="AD2039" s="4" t="str">
        <f t="shared" si="478"/>
        <v>Low Income</v>
      </c>
      <c r="AE2039" s="4">
        <v>5188</v>
      </c>
      <c r="AF2039" s="18">
        <v>0.23677834</v>
      </c>
      <c r="AG2039" s="3">
        <v>0</v>
      </c>
      <c r="AH2039" s="3">
        <v>54</v>
      </c>
      <c r="AI2039" s="2" t="str">
        <f t="shared" si="479"/>
        <v>Medium Risk</v>
      </c>
    </row>
    <row r="2040" spans="1:35" x14ac:dyDescent="0.25">
      <c r="A2040" s="6">
        <v>45139</v>
      </c>
      <c r="B2040" s="3">
        <v>39</v>
      </c>
      <c r="C2040" s="3" t="str">
        <f t="shared" si="465"/>
        <v>Mid</v>
      </c>
      <c r="D2040" s="4">
        <v>75193</v>
      </c>
      <c r="E2040" s="4">
        <f t="shared" si="466"/>
        <v>75193</v>
      </c>
      <c r="F2040" s="3">
        <v>640</v>
      </c>
      <c r="G2040" s="3">
        <f t="shared" si="467"/>
        <v>640</v>
      </c>
      <c r="H2040" s="3" t="str">
        <f t="shared" si="468"/>
        <v>Good</v>
      </c>
      <c r="I2040" s="5" t="s">
        <v>20</v>
      </c>
      <c r="J2040" s="2" t="str">
        <f t="shared" si="469"/>
        <v>Employed</v>
      </c>
      <c r="K2040" s="2" t="str">
        <f t="shared" si="470"/>
        <v>Employed</v>
      </c>
      <c r="L2040" s="2" t="str">
        <f t="shared" si="471"/>
        <v>Employed</v>
      </c>
      <c r="M2040" s="5" t="s">
        <v>29</v>
      </c>
      <c r="N2040" s="2" t="str">
        <f t="shared" si="472"/>
        <v>Bachelor</v>
      </c>
      <c r="O2040" s="2" t="str">
        <f t="shared" si="473"/>
        <v>Bachelor</v>
      </c>
      <c r="P2040" s="4">
        <v>26868</v>
      </c>
      <c r="Q2040" s="4">
        <f t="shared" si="474"/>
        <v>26868</v>
      </c>
      <c r="R2040" s="18">
        <f t="shared" si="475"/>
        <v>0.35732049525886717</v>
      </c>
      <c r="S2040" s="18" t="str">
        <f t="shared" si="476"/>
        <v>Conservative Borrower</v>
      </c>
      <c r="T2040" s="3">
        <v>60</v>
      </c>
      <c r="U2040" s="3">
        <f t="shared" si="477"/>
        <v>60</v>
      </c>
      <c r="V2040" s="5" t="s">
        <v>26</v>
      </c>
      <c r="W2040" s="5" t="s">
        <v>27</v>
      </c>
      <c r="X2040" s="4">
        <v>1069</v>
      </c>
      <c r="Y2040" s="18">
        <v>0.387746492</v>
      </c>
      <c r="Z2040" s="5" t="s">
        <v>31</v>
      </c>
      <c r="AA2040" s="3">
        <v>23</v>
      </c>
      <c r="AB2040" s="4">
        <v>1401</v>
      </c>
      <c r="AC2040" s="4">
        <v>6266.0833329999996</v>
      </c>
      <c r="AD2040" s="4" t="str">
        <f t="shared" si="478"/>
        <v>Medium Income</v>
      </c>
      <c r="AE2040" s="4">
        <v>3828</v>
      </c>
      <c r="AF2040" s="18">
        <v>0.214217308</v>
      </c>
      <c r="AG2040" s="3">
        <v>0</v>
      </c>
      <c r="AH2040" s="3">
        <v>51</v>
      </c>
      <c r="AI2040" s="2" t="str">
        <f t="shared" si="479"/>
        <v>Medium Risk</v>
      </c>
    </row>
    <row r="2041" spans="1:35" x14ac:dyDescent="0.25">
      <c r="A2041" s="6">
        <v>45140</v>
      </c>
      <c r="B2041" s="3">
        <v>18</v>
      </c>
      <c r="C2041" s="3" t="str">
        <f t="shared" si="465"/>
        <v>Young</v>
      </c>
      <c r="D2041" s="4">
        <v>124156</v>
      </c>
      <c r="E2041" s="4">
        <f t="shared" si="466"/>
        <v>124156</v>
      </c>
      <c r="F2041" s="3">
        <v>543</v>
      </c>
      <c r="G2041" s="3">
        <f t="shared" si="467"/>
        <v>543</v>
      </c>
      <c r="H2041" s="3" t="str">
        <f t="shared" si="468"/>
        <v>Fair</v>
      </c>
      <c r="I2041" s="5" t="s">
        <v>20</v>
      </c>
      <c r="J2041" s="2" t="str">
        <f t="shared" si="469"/>
        <v>Employed</v>
      </c>
      <c r="K2041" s="2" t="str">
        <f t="shared" si="470"/>
        <v>Employed</v>
      </c>
      <c r="L2041" s="2" t="str">
        <f t="shared" si="471"/>
        <v>Employed</v>
      </c>
      <c r="M2041" s="5" t="s">
        <v>41</v>
      </c>
      <c r="N2041" s="2" t="str">
        <f t="shared" si="472"/>
        <v>Doctorate</v>
      </c>
      <c r="O2041" s="2" t="str">
        <f t="shared" si="473"/>
        <v>Doctorate</v>
      </c>
      <c r="P2041" s="4">
        <v>21919</v>
      </c>
      <c r="Q2041" s="4">
        <f t="shared" si="474"/>
        <v>21919</v>
      </c>
      <c r="R2041" s="18">
        <f t="shared" si="475"/>
        <v>0.17654402525854571</v>
      </c>
      <c r="S2041" s="18" t="str">
        <f t="shared" si="476"/>
        <v>Conservative Borrower</v>
      </c>
      <c r="T2041" s="3">
        <v>60</v>
      </c>
      <c r="U2041" s="3">
        <f t="shared" si="477"/>
        <v>60</v>
      </c>
      <c r="V2041" s="5" t="s">
        <v>22</v>
      </c>
      <c r="W2041" s="5" t="s">
        <v>30</v>
      </c>
      <c r="X2041" s="4">
        <v>155</v>
      </c>
      <c r="Y2041" s="18">
        <v>0.305162453</v>
      </c>
      <c r="Z2041" s="5" t="s">
        <v>28</v>
      </c>
      <c r="AA2041" s="3">
        <v>20</v>
      </c>
      <c r="AB2041" s="4">
        <v>5540</v>
      </c>
      <c r="AC2041" s="4">
        <v>10346.333329999999</v>
      </c>
      <c r="AD2041" s="4" t="str">
        <f t="shared" si="478"/>
        <v>Medium Income</v>
      </c>
      <c r="AE2041" s="4">
        <v>16541</v>
      </c>
      <c r="AF2041" s="18">
        <v>0.25210776000000001</v>
      </c>
      <c r="AG2041" s="3">
        <v>1</v>
      </c>
      <c r="AH2041" s="3">
        <v>41.6</v>
      </c>
      <c r="AI2041" s="2" t="str">
        <f t="shared" si="479"/>
        <v>Medium Risk</v>
      </c>
    </row>
    <row r="2042" spans="1:35" x14ac:dyDescent="0.25">
      <c r="A2042" s="6">
        <v>45141</v>
      </c>
      <c r="B2042" s="3">
        <v>31</v>
      </c>
      <c r="C2042" s="3" t="str">
        <f t="shared" si="465"/>
        <v>Mid</v>
      </c>
      <c r="D2042" s="4">
        <v>91824</v>
      </c>
      <c r="E2042" s="4">
        <f t="shared" si="466"/>
        <v>91824</v>
      </c>
      <c r="F2042" s="3">
        <v>578</v>
      </c>
      <c r="G2042" s="3">
        <f t="shared" si="467"/>
        <v>578</v>
      </c>
      <c r="H2042" s="3" t="str">
        <f t="shared" si="468"/>
        <v>Good</v>
      </c>
      <c r="I2042" s="5" t="s">
        <v>20</v>
      </c>
      <c r="J2042" s="2" t="str">
        <f t="shared" si="469"/>
        <v>Employed</v>
      </c>
      <c r="K2042" s="2" t="str">
        <f t="shared" si="470"/>
        <v>Employed</v>
      </c>
      <c r="L2042" s="2" t="str">
        <f t="shared" si="471"/>
        <v>Employed</v>
      </c>
      <c r="M2042" s="5" t="s">
        <v>32</v>
      </c>
      <c r="N2042" s="2" t="str">
        <f t="shared" si="472"/>
        <v>High School</v>
      </c>
      <c r="O2042" s="2" t="str">
        <f t="shared" si="473"/>
        <v>High School</v>
      </c>
      <c r="P2042" s="4">
        <v>13747</v>
      </c>
      <c r="Q2042" s="4">
        <f t="shared" si="474"/>
        <v>13747</v>
      </c>
      <c r="R2042" s="18">
        <f t="shared" si="475"/>
        <v>0.14971031538595575</v>
      </c>
      <c r="S2042" s="18" t="str">
        <f t="shared" si="476"/>
        <v>Conservative Borrower</v>
      </c>
      <c r="T2042" s="3">
        <v>60</v>
      </c>
      <c r="U2042" s="3">
        <f t="shared" si="477"/>
        <v>60</v>
      </c>
      <c r="V2042" s="5" t="s">
        <v>35</v>
      </c>
      <c r="W2042" s="5" t="s">
        <v>27</v>
      </c>
      <c r="X2042" s="4">
        <v>644</v>
      </c>
      <c r="Y2042" s="18">
        <v>0.54272071700000002</v>
      </c>
      <c r="Z2042" s="5" t="s">
        <v>31</v>
      </c>
      <c r="AA2042" s="3">
        <v>26</v>
      </c>
      <c r="AB2042" s="4">
        <v>4342</v>
      </c>
      <c r="AC2042" s="4">
        <v>7652</v>
      </c>
      <c r="AD2042" s="4" t="str">
        <f t="shared" si="478"/>
        <v>Medium Income</v>
      </c>
      <c r="AE2042" s="4">
        <v>75942</v>
      </c>
      <c r="AF2042" s="18">
        <v>0.236074596</v>
      </c>
      <c r="AG2042" s="3">
        <v>1</v>
      </c>
      <c r="AH2042" s="3">
        <v>44.8</v>
      </c>
      <c r="AI2042" s="2" t="str">
        <f t="shared" si="479"/>
        <v>Medium Risk</v>
      </c>
    </row>
    <row r="2043" spans="1:35" x14ac:dyDescent="0.25">
      <c r="A2043" s="6">
        <v>45142</v>
      </c>
      <c r="B2043" s="3">
        <v>35</v>
      </c>
      <c r="C2043" s="3" t="str">
        <f t="shared" si="465"/>
        <v>Mid</v>
      </c>
      <c r="D2043" s="4">
        <v>189154</v>
      </c>
      <c r="E2043" s="4">
        <f t="shared" si="466"/>
        <v>189154</v>
      </c>
      <c r="F2043" s="3">
        <v>509</v>
      </c>
      <c r="G2043" s="3">
        <f t="shared" si="467"/>
        <v>509</v>
      </c>
      <c r="H2043" s="3" t="str">
        <f t="shared" si="468"/>
        <v>Fair</v>
      </c>
      <c r="I2043" s="5" t="s">
        <v>20</v>
      </c>
      <c r="J2043" s="2" t="str">
        <f t="shared" si="469"/>
        <v>Employed</v>
      </c>
      <c r="K2043" s="2" t="str">
        <f t="shared" si="470"/>
        <v>Employed</v>
      </c>
      <c r="L2043" s="2" t="str">
        <f t="shared" si="471"/>
        <v>Employed</v>
      </c>
      <c r="M2043" s="5" t="s">
        <v>32</v>
      </c>
      <c r="N2043" s="2" t="str">
        <f t="shared" si="472"/>
        <v>High School</v>
      </c>
      <c r="O2043" s="2" t="str">
        <f t="shared" si="473"/>
        <v>High School</v>
      </c>
      <c r="P2043" s="4">
        <v>11222</v>
      </c>
      <c r="Q2043" s="4">
        <f t="shared" si="474"/>
        <v>11222</v>
      </c>
      <c r="R2043" s="18">
        <f t="shared" si="475"/>
        <v>5.9327320595916555E-2</v>
      </c>
      <c r="S2043" s="18" t="str">
        <f t="shared" si="476"/>
        <v>Conservative Borrower</v>
      </c>
      <c r="T2043" s="3">
        <v>60</v>
      </c>
      <c r="U2043" s="3">
        <f t="shared" si="477"/>
        <v>60</v>
      </c>
      <c r="V2043" s="5" t="s">
        <v>22</v>
      </c>
      <c r="W2043" s="5" t="s">
        <v>27</v>
      </c>
      <c r="X2043" s="4">
        <v>411</v>
      </c>
      <c r="Y2043" s="18">
        <v>0.148907605</v>
      </c>
      <c r="Z2043" s="5" t="s">
        <v>28</v>
      </c>
      <c r="AA2043" s="3">
        <v>30</v>
      </c>
      <c r="AB2043" s="4">
        <v>4456</v>
      </c>
      <c r="AC2043" s="4">
        <v>15762.833329999999</v>
      </c>
      <c r="AD2043" s="4" t="str">
        <f t="shared" si="478"/>
        <v>High Income</v>
      </c>
      <c r="AE2043" s="4">
        <v>22443</v>
      </c>
      <c r="AF2043" s="18">
        <v>0.27045143700000002</v>
      </c>
      <c r="AG2043" s="3">
        <v>1</v>
      </c>
      <c r="AH2043" s="3">
        <v>38.4</v>
      </c>
      <c r="AI2043" s="2" t="str">
        <f t="shared" si="479"/>
        <v>Low Risk</v>
      </c>
    </row>
    <row r="2044" spans="1:35" x14ac:dyDescent="0.25">
      <c r="A2044" s="6">
        <v>45143</v>
      </c>
      <c r="B2044" s="3">
        <v>33</v>
      </c>
      <c r="C2044" s="3" t="str">
        <f t="shared" si="465"/>
        <v>Mid</v>
      </c>
      <c r="D2044" s="4">
        <v>118125</v>
      </c>
      <c r="E2044" s="4">
        <f t="shared" si="466"/>
        <v>118125</v>
      </c>
      <c r="F2044" s="3">
        <v>605</v>
      </c>
      <c r="G2044" s="3">
        <f t="shared" si="467"/>
        <v>605</v>
      </c>
      <c r="H2044" s="3" t="str">
        <f t="shared" si="468"/>
        <v>Good</v>
      </c>
      <c r="I2044" s="5" t="s">
        <v>20</v>
      </c>
      <c r="J2044" s="2" t="str">
        <f t="shared" si="469"/>
        <v>Employed</v>
      </c>
      <c r="K2044" s="2" t="str">
        <f t="shared" si="470"/>
        <v>Employed</v>
      </c>
      <c r="L2044" s="2" t="str">
        <f t="shared" si="471"/>
        <v>Employed</v>
      </c>
      <c r="M2044" s="5" t="s">
        <v>25</v>
      </c>
      <c r="N2044" s="2" t="str">
        <f t="shared" si="472"/>
        <v>Associate</v>
      </c>
      <c r="O2044" s="2" t="str">
        <f t="shared" si="473"/>
        <v>Associate</v>
      </c>
      <c r="P2044" s="4">
        <v>25196</v>
      </c>
      <c r="Q2044" s="4">
        <f t="shared" si="474"/>
        <v>25196</v>
      </c>
      <c r="R2044" s="18">
        <f t="shared" si="475"/>
        <v>0.21329947089947091</v>
      </c>
      <c r="S2044" s="18" t="str">
        <f t="shared" si="476"/>
        <v>Conservative Borrower</v>
      </c>
      <c r="T2044" s="3">
        <v>12</v>
      </c>
      <c r="U2044" s="3">
        <f t="shared" si="477"/>
        <v>12</v>
      </c>
      <c r="V2044" s="5" t="s">
        <v>35</v>
      </c>
      <c r="W2044" s="5" t="s">
        <v>30</v>
      </c>
      <c r="X2044" s="4">
        <v>385</v>
      </c>
      <c r="Y2044" s="18">
        <v>0.29765490300000003</v>
      </c>
      <c r="Z2044" s="5" t="s">
        <v>24</v>
      </c>
      <c r="AA2044" s="3">
        <v>20</v>
      </c>
      <c r="AB2044" s="4">
        <v>3997</v>
      </c>
      <c r="AC2044" s="4">
        <v>9843.75</v>
      </c>
      <c r="AD2044" s="4" t="str">
        <f t="shared" si="478"/>
        <v>Medium Income</v>
      </c>
      <c r="AE2044" s="4">
        <v>32362</v>
      </c>
      <c r="AF2044" s="18">
        <v>0.21127648900000001</v>
      </c>
      <c r="AG2044" s="3">
        <v>1</v>
      </c>
      <c r="AH2044" s="3">
        <v>38.4</v>
      </c>
      <c r="AI2044" s="2" t="str">
        <f t="shared" si="479"/>
        <v>Low Risk</v>
      </c>
    </row>
    <row r="2045" spans="1:35" x14ac:dyDescent="0.25">
      <c r="A2045" s="6">
        <v>45144</v>
      </c>
      <c r="B2045" s="3">
        <v>41</v>
      </c>
      <c r="C2045" s="3" t="str">
        <f t="shared" si="465"/>
        <v>Senior</v>
      </c>
      <c r="D2045" s="4">
        <v>44198</v>
      </c>
      <c r="E2045" s="4">
        <f t="shared" si="466"/>
        <v>44198</v>
      </c>
      <c r="F2045" s="3">
        <v>515</v>
      </c>
      <c r="G2045" s="3">
        <f t="shared" si="467"/>
        <v>515</v>
      </c>
      <c r="H2045" s="3" t="str">
        <f t="shared" si="468"/>
        <v>Fair</v>
      </c>
      <c r="I2045" s="5" t="s">
        <v>20</v>
      </c>
      <c r="J2045" s="2" t="str">
        <f t="shared" si="469"/>
        <v>Employed</v>
      </c>
      <c r="K2045" s="2" t="str">
        <f t="shared" si="470"/>
        <v>Employed</v>
      </c>
      <c r="L2045" s="2" t="str">
        <f t="shared" si="471"/>
        <v>Employed</v>
      </c>
      <c r="M2045" s="5" t="s">
        <v>32</v>
      </c>
      <c r="N2045" s="2" t="str">
        <f t="shared" si="472"/>
        <v>High School</v>
      </c>
      <c r="O2045" s="2" t="str">
        <f t="shared" si="473"/>
        <v>High School</v>
      </c>
      <c r="P2045" s="4">
        <v>8452</v>
      </c>
      <c r="Q2045" s="4">
        <f t="shared" si="474"/>
        <v>8452</v>
      </c>
      <c r="R2045" s="18">
        <f t="shared" si="475"/>
        <v>0.1912303724150414</v>
      </c>
      <c r="S2045" s="18" t="str">
        <f t="shared" si="476"/>
        <v>Conservative Borrower</v>
      </c>
      <c r="T2045" s="3">
        <v>24</v>
      </c>
      <c r="U2045" s="3">
        <f t="shared" si="477"/>
        <v>24</v>
      </c>
      <c r="V2045" s="5" t="s">
        <v>22</v>
      </c>
      <c r="W2045" s="5" t="s">
        <v>23</v>
      </c>
      <c r="X2045" s="4">
        <v>601</v>
      </c>
      <c r="Y2045" s="18">
        <v>0.26316612299999997</v>
      </c>
      <c r="Z2045" s="5" t="s">
        <v>28</v>
      </c>
      <c r="AA2045" s="3">
        <v>20</v>
      </c>
      <c r="AB2045" s="4">
        <v>2817</v>
      </c>
      <c r="AC2045" s="4">
        <v>3683.166667</v>
      </c>
      <c r="AD2045" s="4" t="str">
        <f t="shared" si="478"/>
        <v>Low Income</v>
      </c>
      <c r="AE2045" s="4">
        <v>46317</v>
      </c>
      <c r="AF2045" s="18">
        <v>0.19319945499999999</v>
      </c>
      <c r="AG2045" s="3">
        <v>0</v>
      </c>
      <c r="AH2045" s="3">
        <v>55</v>
      </c>
      <c r="AI2045" s="2" t="str">
        <f t="shared" si="479"/>
        <v>High Risk</v>
      </c>
    </row>
    <row r="2046" spans="1:35" x14ac:dyDescent="0.25">
      <c r="A2046" s="6">
        <v>45145</v>
      </c>
      <c r="B2046" s="3">
        <v>30</v>
      </c>
      <c r="C2046" s="3" t="str">
        <f t="shared" si="465"/>
        <v>Mid</v>
      </c>
      <c r="D2046" s="4">
        <v>18451</v>
      </c>
      <c r="E2046" s="4">
        <f t="shared" si="466"/>
        <v>18451</v>
      </c>
      <c r="F2046" s="3">
        <v>548</v>
      </c>
      <c r="G2046" s="3">
        <f t="shared" si="467"/>
        <v>548</v>
      </c>
      <c r="H2046" s="3" t="str">
        <f t="shared" si="468"/>
        <v>Fair</v>
      </c>
      <c r="I2046" s="5" t="s">
        <v>20</v>
      </c>
      <c r="J2046" s="2" t="str">
        <f t="shared" si="469"/>
        <v>Employed</v>
      </c>
      <c r="K2046" s="2" t="str">
        <f t="shared" si="470"/>
        <v>Employed</v>
      </c>
      <c r="L2046" s="2" t="str">
        <f t="shared" si="471"/>
        <v>Employed</v>
      </c>
      <c r="M2046" s="5" t="s">
        <v>32</v>
      </c>
      <c r="N2046" s="2" t="str">
        <f t="shared" si="472"/>
        <v>High School</v>
      </c>
      <c r="O2046" s="2" t="str">
        <f t="shared" si="473"/>
        <v>High School</v>
      </c>
      <c r="P2046" s="4">
        <v>17436</v>
      </c>
      <c r="Q2046" s="4">
        <f t="shared" si="474"/>
        <v>17436</v>
      </c>
      <c r="R2046" s="18">
        <f t="shared" si="475"/>
        <v>0.9449894314671291</v>
      </c>
      <c r="S2046" s="18" t="str">
        <f t="shared" si="476"/>
        <v>Moderate Borrower</v>
      </c>
      <c r="T2046" s="3">
        <v>36</v>
      </c>
      <c r="U2046" s="3">
        <f t="shared" si="477"/>
        <v>36</v>
      </c>
      <c r="V2046" s="5" t="s">
        <v>22</v>
      </c>
      <c r="W2046" s="5" t="s">
        <v>27</v>
      </c>
      <c r="X2046" s="4">
        <v>316</v>
      </c>
      <c r="Y2046" s="18">
        <v>0.56709472000000005</v>
      </c>
      <c r="Z2046" s="5" t="s">
        <v>38</v>
      </c>
      <c r="AA2046" s="3">
        <v>17</v>
      </c>
      <c r="AB2046" s="4">
        <v>3795</v>
      </c>
      <c r="AC2046" s="4">
        <v>1537.583333</v>
      </c>
      <c r="AD2046" s="4" t="str">
        <f t="shared" si="478"/>
        <v>Low Income</v>
      </c>
      <c r="AE2046" s="4">
        <v>242324</v>
      </c>
      <c r="AF2046" s="18">
        <v>0.22661118999999999</v>
      </c>
      <c r="AG2046" s="3">
        <v>0</v>
      </c>
      <c r="AH2046" s="3">
        <v>55</v>
      </c>
      <c r="AI2046" s="2" t="str">
        <f t="shared" si="479"/>
        <v>High Risk</v>
      </c>
    </row>
    <row r="2047" spans="1:35" x14ac:dyDescent="0.25">
      <c r="A2047" s="6">
        <v>45146</v>
      </c>
      <c r="B2047" s="3">
        <v>53</v>
      </c>
      <c r="C2047" s="3" t="str">
        <f t="shared" si="465"/>
        <v>Senior</v>
      </c>
      <c r="D2047" s="4">
        <v>77606</v>
      </c>
      <c r="E2047" s="4">
        <f t="shared" si="466"/>
        <v>77606</v>
      </c>
      <c r="F2047" s="3">
        <v>496</v>
      </c>
      <c r="G2047" s="3">
        <f t="shared" si="467"/>
        <v>496</v>
      </c>
      <c r="H2047" s="3" t="str">
        <f t="shared" si="468"/>
        <v>Fair</v>
      </c>
      <c r="I2047" s="5" t="s">
        <v>33</v>
      </c>
      <c r="J2047" s="2" t="str">
        <f t="shared" si="469"/>
        <v>Self-Employed</v>
      </c>
      <c r="K2047" s="2" t="str">
        <f t="shared" si="470"/>
        <v>Self-Employed</v>
      </c>
      <c r="L2047" s="2" t="str">
        <f t="shared" si="471"/>
        <v>Self-Employed</v>
      </c>
      <c r="M2047" s="5" t="s">
        <v>29</v>
      </c>
      <c r="N2047" s="2" t="str">
        <f t="shared" si="472"/>
        <v>Bachelor</v>
      </c>
      <c r="O2047" s="2" t="str">
        <f t="shared" si="473"/>
        <v>Bachelor</v>
      </c>
      <c r="P2047" s="4">
        <v>30599</v>
      </c>
      <c r="Q2047" s="4">
        <f t="shared" si="474"/>
        <v>30599</v>
      </c>
      <c r="R2047" s="18">
        <f t="shared" si="475"/>
        <v>0.39428652423781668</v>
      </c>
      <c r="S2047" s="18" t="str">
        <f t="shared" si="476"/>
        <v>Conservative Borrower</v>
      </c>
      <c r="T2047" s="3">
        <v>48</v>
      </c>
      <c r="U2047" s="3">
        <f t="shared" si="477"/>
        <v>48</v>
      </c>
      <c r="V2047" s="5" t="s">
        <v>35</v>
      </c>
      <c r="W2047" s="5" t="s">
        <v>27</v>
      </c>
      <c r="X2047" s="4">
        <v>472</v>
      </c>
      <c r="Y2047" s="18">
        <v>0.61851641300000004</v>
      </c>
      <c r="Z2047" s="5" t="s">
        <v>31</v>
      </c>
      <c r="AA2047" s="3">
        <v>15</v>
      </c>
      <c r="AB2047" s="4">
        <v>14976</v>
      </c>
      <c r="AC2047" s="4">
        <v>6467.1666670000004</v>
      </c>
      <c r="AD2047" s="4" t="str">
        <f t="shared" si="478"/>
        <v>Medium Income</v>
      </c>
      <c r="AE2047" s="4">
        <v>6691</v>
      </c>
      <c r="AF2047" s="18">
        <v>0.29426017599999998</v>
      </c>
      <c r="AG2047" s="3">
        <v>0</v>
      </c>
      <c r="AH2047" s="3">
        <v>64</v>
      </c>
      <c r="AI2047" s="2" t="str">
        <f t="shared" si="479"/>
        <v>High Risk</v>
      </c>
    </row>
    <row r="2048" spans="1:35" x14ac:dyDescent="0.25">
      <c r="A2048" s="6">
        <v>45147</v>
      </c>
      <c r="B2048" s="3">
        <v>40</v>
      </c>
      <c r="C2048" s="3" t="str">
        <f t="shared" si="465"/>
        <v>Senior</v>
      </c>
      <c r="D2048" s="4">
        <v>119213</v>
      </c>
      <c r="E2048" s="4">
        <f t="shared" si="466"/>
        <v>119213</v>
      </c>
      <c r="F2048" s="3">
        <v>649</v>
      </c>
      <c r="G2048" s="3">
        <f t="shared" si="467"/>
        <v>649</v>
      </c>
      <c r="H2048" s="3" t="str">
        <f t="shared" si="468"/>
        <v>Good</v>
      </c>
      <c r="I2048" s="5" t="s">
        <v>20</v>
      </c>
      <c r="J2048" s="2" t="str">
        <f t="shared" si="469"/>
        <v>Employed</v>
      </c>
      <c r="K2048" s="2" t="str">
        <f t="shared" si="470"/>
        <v>Employed</v>
      </c>
      <c r="L2048" s="2" t="str">
        <f t="shared" si="471"/>
        <v>Employed</v>
      </c>
      <c r="M2048" s="5" t="s">
        <v>21</v>
      </c>
      <c r="N2048" s="2" t="str">
        <f t="shared" si="472"/>
        <v>Master</v>
      </c>
      <c r="O2048" s="2" t="str">
        <f t="shared" si="473"/>
        <v>Master</v>
      </c>
      <c r="P2048" s="4">
        <v>22177</v>
      </c>
      <c r="Q2048" s="4">
        <f t="shared" si="474"/>
        <v>22177</v>
      </c>
      <c r="R2048" s="18">
        <f t="shared" si="475"/>
        <v>0.18602836938924447</v>
      </c>
      <c r="S2048" s="18" t="str">
        <f t="shared" si="476"/>
        <v>Conservative Borrower</v>
      </c>
      <c r="T2048" s="3">
        <v>12</v>
      </c>
      <c r="U2048" s="3">
        <f t="shared" si="477"/>
        <v>12</v>
      </c>
      <c r="V2048" s="5" t="s">
        <v>22</v>
      </c>
      <c r="W2048" s="5" t="s">
        <v>30</v>
      </c>
      <c r="X2048" s="4">
        <v>256</v>
      </c>
      <c r="Y2048" s="18">
        <v>0.324690227</v>
      </c>
      <c r="Z2048" s="5" t="s">
        <v>24</v>
      </c>
      <c r="AA2048" s="3">
        <v>28</v>
      </c>
      <c r="AB2048" s="4">
        <v>2362</v>
      </c>
      <c r="AC2048" s="4">
        <v>9934.4166669999995</v>
      </c>
      <c r="AD2048" s="4" t="str">
        <f t="shared" si="478"/>
        <v>Medium Income</v>
      </c>
      <c r="AE2048" s="4">
        <v>52989</v>
      </c>
      <c r="AF2048" s="18">
        <v>0.15116603200000001</v>
      </c>
      <c r="AG2048" s="3">
        <v>1</v>
      </c>
      <c r="AH2048" s="3">
        <v>38.4</v>
      </c>
      <c r="AI2048" s="2" t="str">
        <f t="shared" si="479"/>
        <v>Low Risk</v>
      </c>
    </row>
    <row r="2049" spans="1:35" x14ac:dyDescent="0.25">
      <c r="A2049" s="6">
        <v>45148</v>
      </c>
      <c r="B2049" s="3">
        <v>39</v>
      </c>
      <c r="C2049" s="3" t="str">
        <f t="shared" si="465"/>
        <v>Mid</v>
      </c>
      <c r="D2049" s="4">
        <v>15000</v>
      </c>
      <c r="E2049" s="4">
        <f t="shared" si="466"/>
        <v>15000</v>
      </c>
      <c r="F2049" s="3">
        <v>392</v>
      </c>
      <c r="G2049" s="3">
        <f t="shared" si="467"/>
        <v>392</v>
      </c>
      <c r="H2049" s="3" t="str">
        <f t="shared" si="468"/>
        <v>Poor</v>
      </c>
      <c r="I2049" s="5" t="s">
        <v>20</v>
      </c>
      <c r="J2049" s="2" t="str">
        <f t="shared" si="469"/>
        <v>Employed</v>
      </c>
      <c r="K2049" s="2" t="str">
        <f t="shared" si="470"/>
        <v>Employed</v>
      </c>
      <c r="L2049" s="2" t="str">
        <f t="shared" si="471"/>
        <v>Employed</v>
      </c>
      <c r="M2049" s="5" t="s">
        <v>21</v>
      </c>
      <c r="N2049" s="2" t="str">
        <f t="shared" si="472"/>
        <v>Master</v>
      </c>
      <c r="O2049" s="2" t="str">
        <f t="shared" si="473"/>
        <v>Master</v>
      </c>
      <c r="P2049" s="4">
        <v>24740</v>
      </c>
      <c r="Q2049" s="4">
        <f t="shared" si="474"/>
        <v>24740</v>
      </c>
      <c r="R2049" s="18">
        <f t="shared" si="475"/>
        <v>1.6493333333333333</v>
      </c>
      <c r="S2049" s="18" t="str">
        <f t="shared" si="476"/>
        <v>Aggressive Borrower</v>
      </c>
      <c r="T2049" s="3">
        <v>60</v>
      </c>
      <c r="U2049" s="3">
        <f t="shared" si="477"/>
        <v>60</v>
      </c>
      <c r="V2049" s="5" t="s">
        <v>44</v>
      </c>
      <c r="W2049" s="5" t="s">
        <v>27</v>
      </c>
      <c r="X2049" s="4">
        <v>309</v>
      </c>
      <c r="Y2049" s="18">
        <v>0.24152715999999999</v>
      </c>
      <c r="Z2049" s="5" t="s">
        <v>28</v>
      </c>
      <c r="AA2049" s="3">
        <v>21</v>
      </c>
      <c r="AB2049" s="4">
        <v>1899</v>
      </c>
      <c r="AC2049" s="4">
        <v>1250</v>
      </c>
      <c r="AD2049" s="4" t="str">
        <f t="shared" si="478"/>
        <v>Low Income</v>
      </c>
      <c r="AE2049" s="4">
        <v>8411</v>
      </c>
      <c r="AF2049" s="18">
        <v>0.30625011600000002</v>
      </c>
      <c r="AG2049" s="3">
        <v>0</v>
      </c>
      <c r="AH2049" s="3">
        <v>55</v>
      </c>
      <c r="AI2049" s="2" t="str">
        <f t="shared" si="479"/>
        <v>High Risk</v>
      </c>
    </row>
    <row r="2050" spans="1:35" x14ac:dyDescent="0.25">
      <c r="A2050" s="6">
        <v>45149</v>
      </c>
      <c r="B2050" s="3">
        <v>36</v>
      </c>
      <c r="C2050" s="3" t="str">
        <f t="shared" ref="C2050:C2113" si="480">IF(B2050&lt;25,"Young",IF(B2050&lt;40,"Mid",IF(B2050&lt;60,"Senior","Old")))</f>
        <v>Mid</v>
      </c>
      <c r="D2050" s="4">
        <v>18955</v>
      </c>
      <c r="E2050" s="4">
        <f t="shared" ref="E2050:E2113" si="481">IF(D2050="",AC2050*12,D2050)</f>
        <v>18955</v>
      </c>
      <c r="F2050" s="3">
        <v>535</v>
      </c>
      <c r="G2050" s="3">
        <f t="shared" ref="G2050:G2113" si="482">IF(F2050="",AVERAGEIF($AA$2:$AA$2648,AA2050,$F$2:$F$2648),F2050)</f>
        <v>535</v>
      </c>
      <c r="H2050" s="3" t="str">
        <f t="shared" ref="H2050:H2113" si="483">IF(G2050&lt;450,"Poor", IF(G2050&lt;550,"Fair",IF(G2050&lt;650,"Good","Excellent")))</f>
        <v>Fair</v>
      </c>
      <c r="I2050" s="5" t="s">
        <v>20</v>
      </c>
      <c r="J2050" s="2" t="str">
        <f t="shared" ref="J2050:J2113" si="484">TRIM(CLEAN(I2050))</f>
        <v>Employed</v>
      </c>
      <c r="K2050" s="2" t="str">
        <f t="shared" ref="K2050:K2113" si="485">PROPER(J2050)</f>
        <v>Employed</v>
      </c>
      <c r="L2050" s="2" t="str">
        <f t="shared" ref="L2050:L2113" si="486">IF(K2050="","Employed",K2050)</f>
        <v>Employed</v>
      </c>
      <c r="N2050" s="2" t="str">
        <f t="shared" ref="N2050:N2113" si="487">TRIM(CLEAN(M2050))</f>
        <v/>
      </c>
      <c r="O2050" s="2" t="str">
        <f t="shared" ref="O2050:O2113" si="488">IF(N2050="","Bachelor",N2050)</f>
        <v>Bachelor</v>
      </c>
      <c r="P2050" s="4">
        <v>32809</v>
      </c>
      <c r="Q2050" s="4">
        <f t="shared" ref="Q2050:Q2113" si="489">IF(P2050="",(AVERAGEIFS($P$2:$P$2648,$Z$2:$Z$2648,Z2050,$AD$2:$AD$2648,AD2050)),P2050)</f>
        <v>32809</v>
      </c>
      <c r="R2050" s="18">
        <f t="shared" ref="R2050:R2113" si="490">Q2050/E2050</f>
        <v>1.730888947507254</v>
      </c>
      <c r="S2050" s="18" t="str">
        <f t="shared" ref="S2050:S2113" si="491">IF(R2050 &lt;= 0.5, "Conservative Borrower", IF(R2050 &lt;= 1, "Moderate Borrower", "Aggressive Borrower"))</f>
        <v>Aggressive Borrower</v>
      </c>
      <c r="T2050" s="3">
        <v>120</v>
      </c>
      <c r="U2050" s="3">
        <f t="shared" ref="U2050:U2113" si="492">IF(T2050="",AVERAGEIFS($T$2:$T$2648,$Z$2:$Z$2648,Z2050,$AD$2:$AD$2648,AD2050),T2050)</f>
        <v>120</v>
      </c>
      <c r="V2050" s="5" t="s">
        <v>22</v>
      </c>
      <c r="W2050" s="5" t="s">
        <v>30</v>
      </c>
      <c r="X2050" s="4">
        <v>290</v>
      </c>
      <c r="Y2050" s="18">
        <v>4.8063906000000003E-2</v>
      </c>
      <c r="Z2050" s="5" t="s">
        <v>38</v>
      </c>
      <c r="AA2050" s="3">
        <v>26</v>
      </c>
      <c r="AB2050" s="4">
        <v>2466</v>
      </c>
      <c r="AC2050" s="4">
        <v>1579.583333</v>
      </c>
      <c r="AD2050" s="4" t="str">
        <f t="shared" ref="AD2050:AD2113" si="493">IF(AC2050&lt;=5000,"Low Income",IF(AC2050&lt;=12000,"Medium Income","High Income"))</f>
        <v>Low Income</v>
      </c>
      <c r="AE2050" s="4">
        <v>140009</v>
      </c>
      <c r="AF2050" s="18">
        <v>0.32684162100000003</v>
      </c>
      <c r="AG2050" s="3">
        <v>0</v>
      </c>
      <c r="AH2050" s="3">
        <v>49</v>
      </c>
      <c r="AI2050" s="2" t="str">
        <f t="shared" ref="AI2050:AI2113" si="494">IF(AH2050&lt;40,"Low Risk", IF(AH2050&lt;55,"Medium Risk", IF(AH2050&lt;70,"High Risk","Very High Risk")))</f>
        <v>Medium Risk</v>
      </c>
    </row>
    <row r="2051" spans="1:35" x14ac:dyDescent="0.25">
      <c r="A2051" s="6">
        <v>45150</v>
      </c>
      <c r="B2051" s="3">
        <v>41</v>
      </c>
      <c r="C2051" s="3" t="str">
        <f t="shared" si="480"/>
        <v>Senior</v>
      </c>
      <c r="D2051" s="4">
        <v>36128</v>
      </c>
      <c r="E2051" s="4">
        <f t="shared" si="481"/>
        <v>36128</v>
      </c>
      <c r="F2051" s="3">
        <v>482</v>
      </c>
      <c r="G2051" s="3">
        <f t="shared" si="482"/>
        <v>482</v>
      </c>
      <c r="H2051" s="3" t="str">
        <f t="shared" si="483"/>
        <v>Fair</v>
      </c>
      <c r="I2051" s="5" t="s">
        <v>20</v>
      </c>
      <c r="J2051" s="2" t="str">
        <f t="shared" si="484"/>
        <v>Employed</v>
      </c>
      <c r="K2051" s="2" t="str">
        <f t="shared" si="485"/>
        <v>Employed</v>
      </c>
      <c r="L2051" s="2" t="str">
        <f t="shared" si="486"/>
        <v>Employed</v>
      </c>
      <c r="M2051" s="5" t="s">
        <v>32</v>
      </c>
      <c r="N2051" s="2" t="str">
        <f t="shared" si="487"/>
        <v>High School</v>
      </c>
      <c r="O2051" s="2" t="str">
        <f t="shared" si="488"/>
        <v>High School</v>
      </c>
      <c r="P2051" s="4">
        <v>17835</v>
      </c>
      <c r="Q2051" s="4">
        <f t="shared" si="489"/>
        <v>17835</v>
      </c>
      <c r="R2051" s="18">
        <f t="shared" si="490"/>
        <v>0.49366142604074403</v>
      </c>
      <c r="S2051" s="18" t="str">
        <f t="shared" si="491"/>
        <v>Conservative Borrower</v>
      </c>
      <c r="T2051" s="3">
        <v>60</v>
      </c>
      <c r="U2051" s="3">
        <f t="shared" si="492"/>
        <v>60</v>
      </c>
      <c r="V2051" s="5" t="s">
        <v>22</v>
      </c>
      <c r="W2051" s="5" t="s">
        <v>27</v>
      </c>
      <c r="X2051" s="4">
        <v>292</v>
      </c>
      <c r="Y2051" s="18">
        <v>0.32139995199999999</v>
      </c>
      <c r="Z2051" s="5" t="s">
        <v>31</v>
      </c>
      <c r="AA2051" s="3">
        <v>23</v>
      </c>
      <c r="AB2051" s="4">
        <v>6942</v>
      </c>
      <c r="AC2051" s="4">
        <v>3010.666667</v>
      </c>
      <c r="AD2051" s="4" t="str">
        <f t="shared" si="493"/>
        <v>Low Income</v>
      </c>
      <c r="AE2051" s="4">
        <v>113519</v>
      </c>
      <c r="AF2051" s="18">
        <v>0.24064702700000001</v>
      </c>
      <c r="AG2051" s="3">
        <v>0</v>
      </c>
      <c r="AH2051" s="3">
        <v>51</v>
      </c>
      <c r="AI2051" s="2" t="str">
        <f t="shared" si="494"/>
        <v>Medium Risk</v>
      </c>
    </row>
    <row r="2052" spans="1:35" x14ac:dyDescent="0.25">
      <c r="A2052" s="6">
        <v>45151</v>
      </c>
      <c r="B2052" s="3">
        <v>49</v>
      </c>
      <c r="C2052" s="3" t="str">
        <f t="shared" si="480"/>
        <v>Senior</v>
      </c>
      <c r="D2052" s="4">
        <v>35726</v>
      </c>
      <c r="E2052" s="4">
        <f t="shared" si="481"/>
        <v>35726</v>
      </c>
      <c r="F2052" s="3">
        <v>557</v>
      </c>
      <c r="G2052" s="3">
        <f t="shared" si="482"/>
        <v>557</v>
      </c>
      <c r="H2052" s="3" t="str">
        <f t="shared" si="483"/>
        <v>Good</v>
      </c>
      <c r="I2052" s="5" t="s">
        <v>20</v>
      </c>
      <c r="J2052" s="2" t="str">
        <f t="shared" si="484"/>
        <v>Employed</v>
      </c>
      <c r="K2052" s="2" t="str">
        <f t="shared" si="485"/>
        <v>Employed</v>
      </c>
      <c r="L2052" s="2" t="str">
        <f t="shared" si="486"/>
        <v>Employed</v>
      </c>
      <c r="M2052" s="5" t="s">
        <v>25</v>
      </c>
      <c r="N2052" s="2" t="str">
        <f t="shared" si="487"/>
        <v>Associate</v>
      </c>
      <c r="O2052" s="2" t="str">
        <f t="shared" si="488"/>
        <v>Associate</v>
      </c>
      <c r="P2052" s="4">
        <v>12673</v>
      </c>
      <c r="Q2052" s="4">
        <f t="shared" si="489"/>
        <v>12673</v>
      </c>
      <c r="R2052" s="18">
        <f t="shared" si="490"/>
        <v>0.35472764933101941</v>
      </c>
      <c r="S2052" s="18" t="str">
        <f t="shared" si="491"/>
        <v>Conservative Borrower</v>
      </c>
      <c r="T2052" s="3">
        <v>108</v>
      </c>
      <c r="U2052" s="3">
        <f t="shared" si="492"/>
        <v>108</v>
      </c>
      <c r="V2052" s="5" t="s">
        <v>35</v>
      </c>
      <c r="W2052" s="5" t="s">
        <v>27</v>
      </c>
      <c r="X2052" s="4">
        <v>398</v>
      </c>
      <c r="Y2052" s="18">
        <v>0.14361658899999999</v>
      </c>
      <c r="Z2052" s="5" t="s">
        <v>34</v>
      </c>
      <c r="AA2052" s="3">
        <v>29</v>
      </c>
      <c r="AB2052" s="4">
        <v>357</v>
      </c>
      <c r="AC2052" s="4">
        <v>2977.166667</v>
      </c>
      <c r="AD2052" s="4" t="str">
        <f t="shared" si="493"/>
        <v>Low Income</v>
      </c>
      <c r="AE2052" s="4">
        <v>6266</v>
      </c>
      <c r="AF2052" s="18">
        <v>0.31329237500000001</v>
      </c>
      <c r="AG2052" s="3">
        <v>0</v>
      </c>
      <c r="AH2052" s="3">
        <v>59</v>
      </c>
      <c r="AI2052" s="2" t="str">
        <f t="shared" si="494"/>
        <v>High Risk</v>
      </c>
    </row>
    <row r="2053" spans="1:35" x14ac:dyDescent="0.25">
      <c r="A2053" s="6">
        <v>45152</v>
      </c>
      <c r="B2053" s="3">
        <v>29</v>
      </c>
      <c r="C2053" s="3" t="str">
        <f t="shared" si="480"/>
        <v>Mid</v>
      </c>
      <c r="D2053" s="4">
        <v>17147</v>
      </c>
      <c r="E2053" s="4">
        <f t="shared" si="481"/>
        <v>17147</v>
      </c>
      <c r="F2053" s="3">
        <v>606</v>
      </c>
      <c r="G2053" s="3">
        <f t="shared" si="482"/>
        <v>606</v>
      </c>
      <c r="H2053" s="3" t="str">
        <f t="shared" si="483"/>
        <v>Good</v>
      </c>
      <c r="I2053" s="5" t="s">
        <v>20</v>
      </c>
      <c r="J2053" s="2" t="str">
        <f t="shared" si="484"/>
        <v>Employed</v>
      </c>
      <c r="K2053" s="2" t="str">
        <f t="shared" si="485"/>
        <v>Employed</v>
      </c>
      <c r="L2053" s="2" t="str">
        <f t="shared" si="486"/>
        <v>Employed</v>
      </c>
      <c r="M2053" s="5" t="s">
        <v>25</v>
      </c>
      <c r="N2053" s="2" t="str">
        <f t="shared" si="487"/>
        <v>Associate</v>
      </c>
      <c r="O2053" s="2" t="str">
        <f t="shared" si="488"/>
        <v>Associate</v>
      </c>
      <c r="P2053" s="4">
        <v>30910</v>
      </c>
      <c r="Q2053" s="4">
        <f t="shared" si="489"/>
        <v>30910</v>
      </c>
      <c r="R2053" s="18">
        <f t="shared" si="490"/>
        <v>1.8026476934740772</v>
      </c>
      <c r="S2053" s="18" t="str">
        <f t="shared" si="491"/>
        <v>Aggressive Borrower</v>
      </c>
      <c r="T2053" s="3">
        <v>60</v>
      </c>
      <c r="U2053" s="3">
        <f t="shared" si="492"/>
        <v>60</v>
      </c>
      <c r="V2053" s="5" t="s">
        <v>22</v>
      </c>
      <c r="W2053" s="5" t="s">
        <v>23</v>
      </c>
      <c r="X2053" s="4">
        <v>400</v>
      </c>
      <c r="Y2053" s="18">
        <v>0.55163622499999998</v>
      </c>
      <c r="Z2053" s="5" t="s">
        <v>24</v>
      </c>
      <c r="AA2053" s="3">
        <v>27</v>
      </c>
      <c r="AB2053" s="4">
        <v>20972</v>
      </c>
      <c r="AC2053" s="4">
        <v>1428.916667</v>
      </c>
      <c r="AD2053" s="4" t="str">
        <f t="shared" si="493"/>
        <v>Low Income</v>
      </c>
      <c r="AE2053" s="4">
        <v>46331</v>
      </c>
      <c r="AF2053" s="18">
        <v>0.22101011300000001</v>
      </c>
      <c r="AG2053" s="3">
        <v>0</v>
      </c>
      <c r="AH2053" s="3">
        <v>56</v>
      </c>
      <c r="AI2053" s="2" t="str">
        <f t="shared" si="494"/>
        <v>High Risk</v>
      </c>
    </row>
    <row r="2054" spans="1:35" x14ac:dyDescent="0.25">
      <c r="A2054" s="6">
        <v>45153</v>
      </c>
      <c r="B2054" s="3">
        <v>32</v>
      </c>
      <c r="C2054" s="3" t="str">
        <f t="shared" si="480"/>
        <v>Mid</v>
      </c>
      <c r="D2054" s="4">
        <v>51910</v>
      </c>
      <c r="E2054" s="4">
        <f t="shared" si="481"/>
        <v>51910</v>
      </c>
      <c r="F2054" s="3">
        <v>609</v>
      </c>
      <c r="G2054" s="3">
        <f t="shared" si="482"/>
        <v>609</v>
      </c>
      <c r="H2054" s="3" t="str">
        <f t="shared" si="483"/>
        <v>Good</v>
      </c>
      <c r="I2054" s="5" t="s">
        <v>20</v>
      </c>
      <c r="J2054" s="2" t="str">
        <f t="shared" si="484"/>
        <v>Employed</v>
      </c>
      <c r="K2054" s="2" t="str">
        <f t="shared" si="485"/>
        <v>Employed</v>
      </c>
      <c r="L2054" s="2" t="str">
        <f t="shared" si="486"/>
        <v>Employed</v>
      </c>
      <c r="M2054" s="5" t="s">
        <v>29</v>
      </c>
      <c r="N2054" s="2" t="str">
        <f t="shared" si="487"/>
        <v>Bachelor</v>
      </c>
      <c r="O2054" s="2" t="str">
        <f t="shared" si="488"/>
        <v>Bachelor</v>
      </c>
      <c r="P2054" s="4">
        <v>20441</v>
      </c>
      <c r="Q2054" s="4">
        <f t="shared" si="489"/>
        <v>20441</v>
      </c>
      <c r="R2054" s="18">
        <f t="shared" si="490"/>
        <v>0.39377769215950686</v>
      </c>
      <c r="S2054" s="18" t="str">
        <f t="shared" si="491"/>
        <v>Conservative Borrower</v>
      </c>
      <c r="T2054" s="3">
        <v>12</v>
      </c>
      <c r="U2054" s="3">
        <f t="shared" si="492"/>
        <v>12</v>
      </c>
      <c r="V2054" s="5" t="s">
        <v>26</v>
      </c>
      <c r="W2054" s="5" t="s">
        <v>30</v>
      </c>
      <c r="X2054" s="4">
        <v>396</v>
      </c>
      <c r="Y2054" s="18">
        <v>0.158459351</v>
      </c>
      <c r="Z2054" s="5" t="s">
        <v>24</v>
      </c>
      <c r="AA2054" s="3">
        <v>21</v>
      </c>
      <c r="AB2054" s="4">
        <v>2128</v>
      </c>
      <c r="AC2054" s="4">
        <v>4325.8333329999996</v>
      </c>
      <c r="AD2054" s="4" t="str">
        <f t="shared" si="493"/>
        <v>Low Income</v>
      </c>
      <c r="AE2054" s="4">
        <v>7010</v>
      </c>
      <c r="AF2054" s="18">
        <v>0.19072724599999999</v>
      </c>
      <c r="AG2054" s="3">
        <v>0</v>
      </c>
      <c r="AH2054" s="3">
        <v>48</v>
      </c>
      <c r="AI2054" s="2" t="str">
        <f t="shared" si="494"/>
        <v>Medium Risk</v>
      </c>
    </row>
    <row r="2055" spans="1:35" x14ac:dyDescent="0.25">
      <c r="A2055" s="6">
        <v>45154</v>
      </c>
      <c r="B2055" s="3">
        <v>36</v>
      </c>
      <c r="C2055" s="3" t="str">
        <f t="shared" si="480"/>
        <v>Mid</v>
      </c>
      <c r="D2055" s="4">
        <v>80554</v>
      </c>
      <c r="E2055" s="4">
        <f t="shared" si="481"/>
        <v>80554</v>
      </c>
      <c r="F2055" s="3">
        <v>559</v>
      </c>
      <c r="G2055" s="3">
        <f t="shared" si="482"/>
        <v>559</v>
      </c>
      <c r="H2055" s="3" t="str">
        <f t="shared" si="483"/>
        <v>Good</v>
      </c>
      <c r="I2055" s="5" t="s">
        <v>20</v>
      </c>
      <c r="J2055" s="2" t="str">
        <f t="shared" si="484"/>
        <v>Employed</v>
      </c>
      <c r="K2055" s="2" t="str">
        <f t="shared" si="485"/>
        <v>Employed</v>
      </c>
      <c r="L2055" s="2" t="str">
        <f t="shared" si="486"/>
        <v>Employed</v>
      </c>
      <c r="M2055" s="5" t="s">
        <v>25</v>
      </c>
      <c r="N2055" s="2" t="str">
        <f t="shared" si="487"/>
        <v>Associate</v>
      </c>
      <c r="O2055" s="2" t="str">
        <f t="shared" si="488"/>
        <v>Associate</v>
      </c>
      <c r="P2055" s="4">
        <v>39918</v>
      </c>
      <c r="Q2055" s="4">
        <f t="shared" si="489"/>
        <v>39918</v>
      </c>
      <c r="R2055" s="18">
        <f t="shared" si="490"/>
        <v>0.49554336221664969</v>
      </c>
      <c r="S2055" s="18" t="str">
        <f t="shared" si="491"/>
        <v>Conservative Borrower</v>
      </c>
      <c r="T2055" s="3">
        <v>72</v>
      </c>
      <c r="U2055" s="3">
        <f t="shared" si="492"/>
        <v>72</v>
      </c>
      <c r="V2055" s="5" t="s">
        <v>35</v>
      </c>
      <c r="W2055" s="5" t="s">
        <v>27</v>
      </c>
      <c r="X2055" s="4">
        <v>228</v>
      </c>
      <c r="Y2055" s="18">
        <v>0.46141138599999998</v>
      </c>
      <c r="Z2055" s="5" t="s">
        <v>24</v>
      </c>
      <c r="AA2055" s="3">
        <v>26</v>
      </c>
      <c r="AB2055" s="4">
        <v>1139</v>
      </c>
      <c r="AC2055" s="4">
        <v>6712.8333329999996</v>
      </c>
      <c r="AD2055" s="4" t="str">
        <f t="shared" si="493"/>
        <v>Medium Income</v>
      </c>
      <c r="AE2055" s="4">
        <v>267432</v>
      </c>
      <c r="AF2055" s="18">
        <v>0.25697487600000002</v>
      </c>
      <c r="AG2055" s="3">
        <v>0</v>
      </c>
      <c r="AH2055" s="3">
        <v>50</v>
      </c>
      <c r="AI2055" s="2" t="str">
        <f t="shared" si="494"/>
        <v>Medium Risk</v>
      </c>
    </row>
    <row r="2056" spans="1:35" x14ac:dyDescent="0.25">
      <c r="A2056" s="6">
        <v>45155</v>
      </c>
      <c r="B2056" s="3">
        <v>23</v>
      </c>
      <c r="C2056" s="3" t="str">
        <f t="shared" si="480"/>
        <v>Young</v>
      </c>
      <c r="D2056" s="4">
        <v>34529</v>
      </c>
      <c r="E2056" s="4">
        <f t="shared" si="481"/>
        <v>34529</v>
      </c>
      <c r="F2056" s="3">
        <v>528</v>
      </c>
      <c r="G2056" s="3">
        <f t="shared" si="482"/>
        <v>528</v>
      </c>
      <c r="H2056" s="3" t="str">
        <f t="shared" si="483"/>
        <v>Fair</v>
      </c>
      <c r="I2056" s="5" t="s">
        <v>45</v>
      </c>
      <c r="J2056" s="2" t="str">
        <f t="shared" si="484"/>
        <v>Unemployed</v>
      </c>
      <c r="K2056" s="2" t="str">
        <f t="shared" si="485"/>
        <v>Unemployed</v>
      </c>
      <c r="L2056" s="2" t="str">
        <f t="shared" si="486"/>
        <v>Unemployed</v>
      </c>
      <c r="M2056" s="5" t="s">
        <v>32</v>
      </c>
      <c r="N2056" s="2" t="str">
        <f t="shared" si="487"/>
        <v>High School</v>
      </c>
      <c r="O2056" s="2" t="str">
        <f t="shared" si="488"/>
        <v>High School</v>
      </c>
      <c r="P2056" s="4">
        <v>22651</v>
      </c>
      <c r="Q2056" s="4">
        <f t="shared" si="489"/>
        <v>22651</v>
      </c>
      <c r="R2056" s="18">
        <f t="shared" si="490"/>
        <v>0.65599930493208602</v>
      </c>
      <c r="S2056" s="18" t="str">
        <f t="shared" si="491"/>
        <v>Moderate Borrower</v>
      </c>
      <c r="T2056" s="3">
        <v>36</v>
      </c>
      <c r="U2056" s="3">
        <f t="shared" si="492"/>
        <v>36</v>
      </c>
      <c r="V2056" s="5" t="s">
        <v>26</v>
      </c>
      <c r="W2056" s="5" t="s">
        <v>30</v>
      </c>
      <c r="X2056" s="4">
        <v>299</v>
      </c>
      <c r="Y2056" s="18">
        <v>3.5379062000000003E-2</v>
      </c>
      <c r="Z2056" s="5" t="s">
        <v>34</v>
      </c>
      <c r="AA2056" s="3">
        <v>19</v>
      </c>
      <c r="AB2056" s="4">
        <v>1110</v>
      </c>
      <c r="AC2056" s="4">
        <v>2877.416667</v>
      </c>
      <c r="AD2056" s="4" t="str">
        <f t="shared" si="493"/>
        <v>Low Income</v>
      </c>
      <c r="AE2056" s="4">
        <v>6537</v>
      </c>
      <c r="AF2056" s="18">
        <v>0.23467090500000001</v>
      </c>
      <c r="AG2056" s="3">
        <v>0</v>
      </c>
      <c r="AH2056" s="3">
        <v>57</v>
      </c>
      <c r="AI2056" s="2" t="str">
        <f t="shared" si="494"/>
        <v>High Risk</v>
      </c>
    </row>
    <row r="2057" spans="1:35" x14ac:dyDescent="0.25">
      <c r="A2057" s="6">
        <v>45156</v>
      </c>
      <c r="B2057" s="3">
        <v>30</v>
      </c>
      <c r="C2057" s="3" t="str">
        <f t="shared" si="480"/>
        <v>Mid</v>
      </c>
      <c r="D2057" s="4">
        <v>15782</v>
      </c>
      <c r="E2057" s="4">
        <f t="shared" si="481"/>
        <v>15782</v>
      </c>
      <c r="F2057" s="3">
        <v>579</v>
      </c>
      <c r="G2057" s="3">
        <f t="shared" si="482"/>
        <v>579</v>
      </c>
      <c r="H2057" s="3" t="str">
        <f t="shared" si="483"/>
        <v>Good</v>
      </c>
      <c r="I2057" s="5" t="s">
        <v>20</v>
      </c>
      <c r="J2057" s="2" t="str">
        <f t="shared" si="484"/>
        <v>Employed</v>
      </c>
      <c r="K2057" s="2" t="str">
        <f t="shared" si="485"/>
        <v>Employed</v>
      </c>
      <c r="L2057" s="2" t="str">
        <f t="shared" si="486"/>
        <v>Employed</v>
      </c>
      <c r="M2057" s="5" t="s">
        <v>32</v>
      </c>
      <c r="N2057" s="2" t="str">
        <f t="shared" si="487"/>
        <v>High School</v>
      </c>
      <c r="O2057" s="2" t="str">
        <f t="shared" si="488"/>
        <v>High School</v>
      </c>
      <c r="P2057" s="4">
        <v>20073</v>
      </c>
      <c r="Q2057" s="4">
        <f t="shared" si="489"/>
        <v>20073</v>
      </c>
      <c r="R2057" s="18">
        <f t="shared" si="490"/>
        <v>1.2718920288936764</v>
      </c>
      <c r="S2057" s="18" t="str">
        <f t="shared" si="491"/>
        <v>Aggressive Borrower</v>
      </c>
      <c r="T2057" s="3">
        <v>36</v>
      </c>
      <c r="U2057" s="3">
        <f t="shared" si="492"/>
        <v>36</v>
      </c>
      <c r="V2057" s="5" t="s">
        <v>26</v>
      </c>
      <c r="W2057" s="5" t="s">
        <v>30</v>
      </c>
      <c r="X2057" s="4">
        <v>166</v>
      </c>
      <c r="Y2057" s="18">
        <v>0.42669198000000003</v>
      </c>
      <c r="Z2057" s="5" t="s">
        <v>24</v>
      </c>
      <c r="AA2057" s="3">
        <v>25</v>
      </c>
      <c r="AB2057" s="4">
        <v>1228</v>
      </c>
      <c r="AC2057" s="4">
        <v>1315.166667</v>
      </c>
      <c r="AD2057" s="4" t="str">
        <f t="shared" si="493"/>
        <v>Low Income</v>
      </c>
      <c r="AE2057" s="4">
        <v>49655</v>
      </c>
      <c r="AF2057" s="18">
        <v>0.214499576</v>
      </c>
      <c r="AG2057" s="3">
        <v>0</v>
      </c>
      <c r="AH2057" s="3">
        <v>58</v>
      </c>
      <c r="AI2057" s="2" t="str">
        <f t="shared" si="494"/>
        <v>High Risk</v>
      </c>
    </row>
    <row r="2058" spans="1:35" x14ac:dyDescent="0.25">
      <c r="A2058" s="6">
        <v>45157</v>
      </c>
      <c r="B2058" s="3">
        <v>34</v>
      </c>
      <c r="C2058" s="3" t="str">
        <f t="shared" si="480"/>
        <v>Mid</v>
      </c>
      <c r="D2058" s="4">
        <v>56650</v>
      </c>
      <c r="E2058" s="4">
        <f t="shared" si="481"/>
        <v>56650</v>
      </c>
      <c r="F2058" s="3">
        <v>528</v>
      </c>
      <c r="G2058" s="3">
        <f t="shared" si="482"/>
        <v>528</v>
      </c>
      <c r="H2058" s="3" t="str">
        <f t="shared" si="483"/>
        <v>Fair</v>
      </c>
      <c r="I2058" s="5" t="s">
        <v>20</v>
      </c>
      <c r="J2058" s="2" t="str">
        <f t="shared" si="484"/>
        <v>Employed</v>
      </c>
      <c r="K2058" s="2" t="str">
        <f t="shared" si="485"/>
        <v>Employed</v>
      </c>
      <c r="L2058" s="2" t="str">
        <f t="shared" si="486"/>
        <v>Employed</v>
      </c>
      <c r="M2058" s="5" t="s">
        <v>21</v>
      </c>
      <c r="N2058" s="2" t="str">
        <f t="shared" si="487"/>
        <v>Master</v>
      </c>
      <c r="O2058" s="2" t="str">
        <f t="shared" si="488"/>
        <v>Master</v>
      </c>
      <c r="P2058" s="4">
        <v>6830</v>
      </c>
      <c r="Q2058" s="4">
        <f t="shared" si="489"/>
        <v>6830</v>
      </c>
      <c r="R2058" s="18">
        <f t="shared" si="490"/>
        <v>0.1205648720211827</v>
      </c>
      <c r="S2058" s="18" t="str">
        <f t="shared" si="491"/>
        <v>Conservative Borrower</v>
      </c>
      <c r="T2058" s="3">
        <v>48</v>
      </c>
      <c r="U2058" s="3">
        <f t="shared" si="492"/>
        <v>48</v>
      </c>
      <c r="V2058" s="5" t="s">
        <v>22</v>
      </c>
      <c r="W2058" s="5" t="s">
        <v>27</v>
      </c>
      <c r="X2058" s="4">
        <v>1012</v>
      </c>
      <c r="Y2058" s="18">
        <v>0.69571489399999997</v>
      </c>
      <c r="Z2058" s="5" t="s">
        <v>24</v>
      </c>
      <c r="AA2058" s="3">
        <v>33</v>
      </c>
      <c r="AB2058" s="4">
        <v>1257</v>
      </c>
      <c r="AC2058" s="4">
        <v>4720.8333329999996</v>
      </c>
      <c r="AD2058" s="4" t="str">
        <f t="shared" si="493"/>
        <v>Low Income</v>
      </c>
      <c r="AE2058" s="4">
        <v>12714</v>
      </c>
      <c r="AF2058" s="18">
        <v>0.25655612300000002</v>
      </c>
      <c r="AG2058" s="3">
        <v>0</v>
      </c>
      <c r="AH2058" s="3">
        <v>66</v>
      </c>
      <c r="AI2058" s="2" t="str">
        <f t="shared" si="494"/>
        <v>High Risk</v>
      </c>
    </row>
    <row r="2059" spans="1:35" x14ac:dyDescent="0.25">
      <c r="A2059" s="6">
        <v>45158</v>
      </c>
      <c r="B2059" s="3">
        <v>50</v>
      </c>
      <c r="C2059" s="3" t="str">
        <f t="shared" si="480"/>
        <v>Senior</v>
      </c>
      <c r="D2059" s="4">
        <v>29825</v>
      </c>
      <c r="E2059" s="4">
        <f t="shared" si="481"/>
        <v>29825</v>
      </c>
      <c r="F2059" s="3">
        <v>614</v>
      </c>
      <c r="G2059" s="3">
        <f t="shared" si="482"/>
        <v>614</v>
      </c>
      <c r="H2059" s="3" t="str">
        <f t="shared" si="483"/>
        <v>Good</v>
      </c>
      <c r="I2059" s="5" t="s">
        <v>20</v>
      </c>
      <c r="J2059" s="2" t="str">
        <f t="shared" si="484"/>
        <v>Employed</v>
      </c>
      <c r="K2059" s="2" t="str">
        <f t="shared" si="485"/>
        <v>Employed</v>
      </c>
      <c r="L2059" s="2" t="str">
        <f t="shared" si="486"/>
        <v>Employed</v>
      </c>
      <c r="M2059" s="5" t="s">
        <v>29</v>
      </c>
      <c r="N2059" s="2" t="str">
        <f t="shared" si="487"/>
        <v>Bachelor</v>
      </c>
      <c r="O2059" s="2" t="str">
        <f t="shared" si="488"/>
        <v>Bachelor</v>
      </c>
      <c r="P2059" s="4">
        <v>33519</v>
      </c>
      <c r="Q2059" s="4">
        <f t="shared" si="489"/>
        <v>33519</v>
      </c>
      <c r="R2059" s="18">
        <f t="shared" si="490"/>
        <v>1.1238558256496227</v>
      </c>
      <c r="S2059" s="18" t="str">
        <f t="shared" si="491"/>
        <v>Aggressive Borrower</v>
      </c>
      <c r="T2059" s="3">
        <v>60</v>
      </c>
      <c r="U2059" s="3">
        <f t="shared" si="492"/>
        <v>60</v>
      </c>
      <c r="V2059" s="5" t="s">
        <v>26</v>
      </c>
      <c r="W2059" s="5" t="s">
        <v>34</v>
      </c>
      <c r="X2059" s="4">
        <v>315</v>
      </c>
      <c r="Y2059" s="18">
        <v>0.14905747499999999</v>
      </c>
      <c r="Z2059" s="5" t="s">
        <v>38</v>
      </c>
      <c r="AA2059" s="3">
        <v>20</v>
      </c>
      <c r="AB2059" s="4">
        <v>3101</v>
      </c>
      <c r="AC2059" s="4">
        <v>2485.416667</v>
      </c>
      <c r="AD2059" s="4" t="str">
        <f t="shared" si="493"/>
        <v>Low Income</v>
      </c>
      <c r="AE2059" s="4">
        <v>368979</v>
      </c>
      <c r="AF2059" s="18">
        <v>0.26009581999999998</v>
      </c>
      <c r="AG2059" s="3">
        <v>0</v>
      </c>
      <c r="AH2059" s="3">
        <v>43</v>
      </c>
      <c r="AI2059" s="2" t="str">
        <f t="shared" si="494"/>
        <v>Medium Risk</v>
      </c>
    </row>
    <row r="2060" spans="1:35" x14ac:dyDescent="0.25">
      <c r="A2060" s="6">
        <v>45159</v>
      </c>
      <c r="B2060" s="3">
        <v>43</v>
      </c>
      <c r="C2060" s="3" t="str">
        <f t="shared" si="480"/>
        <v>Senior</v>
      </c>
      <c r="D2060" s="4">
        <v>27481</v>
      </c>
      <c r="E2060" s="4">
        <f t="shared" si="481"/>
        <v>27481</v>
      </c>
      <c r="F2060" s="3">
        <v>547</v>
      </c>
      <c r="G2060" s="3">
        <f t="shared" si="482"/>
        <v>547</v>
      </c>
      <c r="H2060" s="3" t="str">
        <f t="shared" si="483"/>
        <v>Fair</v>
      </c>
      <c r="I2060" s="5" t="s">
        <v>20</v>
      </c>
      <c r="J2060" s="2" t="str">
        <f t="shared" si="484"/>
        <v>Employed</v>
      </c>
      <c r="K2060" s="2" t="str">
        <f t="shared" si="485"/>
        <v>Employed</v>
      </c>
      <c r="L2060" s="2" t="str">
        <f t="shared" si="486"/>
        <v>Employed</v>
      </c>
      <c r="M2060" s="5" t="s">
        <v>29</v>
      </c>
      <c r="N2060" s="2" t="str">
        <f t="shared" si="487"/>
        <v>Bachelor</v>
      </c>
      <c r="O2060" s="2" t="str">
        <f t="shared" si="488"/>
        <v>Bachelor</v>
      </c>
      <c r="P2060" s="4">
        <v>35253</v>
      </c>
      <c r="Q2060" s="4">
        <f t="shared" si="489"/>
        <v>35253</v>
      </c>
      <c r="R2060" s="18">
        <f t="shared" si="490"/>
        <v>1.2828135802918379</v>
      </c>
      <c r="S2060" s="18" t="str">
        <f t="shared" si="491"/>
        <v>Aggressive Borrower</v>
      </c>
      <c r="T2060" s="3">
        <v>36</v>
      </c>
      <c r="U2060" s="3">
        <f t="shared" si="492"/>
        <v>36</v>
      </c>
      <c r="V2060" s="5" t="s">
        <v>26</v>
      </c>
      <c r="W2060" s="5" t="s">
        <v>23</v>
      </c>
      <c r="X2060" s="4">
        <v>2390</v>
      </c>
      <c r="Y2060" s="18">
        <v>6.0695329999999999E-2</v>
      </c>
      <c r="Z2060" s="5" t="s">
        <v>28</v>
      </c>
      <c r="AA2060" s="3">
        <v>25</v>
      </c>
      <c r="AB2060" s="4">
        <v>1072</v>
      </c>
      <c r="AC2060" s="4">
        <v>2290.083333</v>
      </c>
      <c r="AD2060" s="4" t="str">
        <f t="shared" si="493"/>
        <v>Low Income</v>
      </c>
      <c r="AE2060" s="4">
        <v>31898</v>
      </c>
      <c r="AF2060" s="18">
        <v>0.26950806500000002</v>
      </c>
      <c r="AG2060" s="3">
        <v>0</v>
      </c>
      <c r="AH2060" s="3">
        <v>61</v>
      </c>
      <c r="AI2060" s="2" t="str">
        <f t="shared" si="494"/>
        <v>High Risk</v>
      </c>
    </row>
    <row r="2061" spans="1:35" x14ac:dyDescent="0.25">
      <c r="A2061" s="6">
        <v>45160</v>
      </c>
      <c r="B2061" s="3">
        <v>42</v>
      </c>
      <c r="C2061" s="3" t="str">
        <f t="shared" si="480"/>
        <v>Senior</v>
      </c>
      <c r="D2061" s="4">
        <v>80380</v>
      </c>
      <c r="E2061" s="4">
        <f t="shared" si="481"/>
        <v>80380</v>
      </c>
      <c r="F2061" s="3">
        <v>572</v>
      </c>
      <c r="G2061" s="3">
        <f t="shared" si="482"/>
        <v>572</v>
      </c>
      <c r="H2061" s="3" t="str">
        <f t="shared" si="483"/>
        <v>Good</v>
      </c>
      <c r="I2061" s="5" t="s">
        <v>20</v>
      </c>
      <c r="J2061" s="2" t="str">
        <f t="shared" si="484"/>
        <v>Employed</v>
      </c>
      <c r="K2061" s="2" t="str">
        <f t="shared" si="485"/>
        <v>Employed</v>
      </c>
      <c r="L2061" s="2" t="str">
        <f t="shared" si="486"/>
        <v>Employed</v>
      </c>
      <c r="M2061" s="5" t="s">
        <v>25</v>
      </c>
      <c r="N2061" s="2" t="str">
        <f t="shared" si="487"/>
        <v>Associate</v>
      </c>
      <c r="O2061" s="2" t="str">
        <f t="shared" si="488"/>
        <v>Associate</v>
      </c>
      <c r="P2061" s="4">
        <v>9399</v>
      </c>
      <c r="Q2061" s="4">
        <f t="shared" si="489"/>
        <v>9399</v>
      </c>
      <c r="R2061" s="18">
        <f t="shared" si="490"/>
        <v>0.11693207265488928</v>
      </c>
      <c r="S2061" s="18" t="str">
        <f t="shared" si="491"/>
        <v>Conservative Borrower</v>
      </c>
      <c r="T2061" s="3">
        <v>48</v>
      </c>
      <c r="U2061" s="3">
        <f t="shared" si="492"/>
        <v>48</v>
      </c>
      <c r="V2061" s="5" t="s">
        <v>26</v>
      </c>
      <c r="W2061" s="5" t="s">
        <v>34</v>
      </c>
      <c r="X2061" s="4">
        <v>328</v>
      </c>
      <c r="Y2061" s="18">
        <v>0.12524233900000001</v>
      </c>
      <c r="Z2061" s="5" t="s">
        <v>38</v>
      </c>
      <c r="AA2061" s="3">
        <v>24</v>
      </c>
      <c r="AB2061" s="4">
        <v>938</v>
      </c>
      <c r="AC2061" s="4">
        <v>6698.3333329999996</v>
      </c>
      <c r="AD2061" s="4" t="str">
        <f t="shared" si="493"/>
        <v>Medium Income</v>
      </c>
      <c r="AE2061" s="4">
        <v>4593</v>
      </c>
      <c r="AF2061" s="18">
        <v>0.21868812800000001</v>
      </c>
      <c r="AG2061" s="3">
        <v>1</v>
      </c>
      <c r="AH2061" s="3">
        <v>39.200000000000003</v>
      </c>
      <c r="AI2061" s="2" t="str">
        <f t="shared" si="494"/>
        <v>Low Risk</v>
      </c>
    </row>
    <row r="2062" spans="1:35" x14ac:dyDescent="0.25">
      <c r="A2062" s="6">
        <v>45161</v>
      </c>
      <c r="B2062" s="3">
        <v>50</v>
      </c>
      <c r="C2062" s="3" t="str">
        <f t="shared" si="480"/>
        <v>Senior</v>
      </c>
      <c r="D2062" s="4">
        <v>98952</v>
      </c>
      <c r="E2062" s="4">
        <f t="shared" si="481"/>
        <v>98952</v>
      </c>
      <c r="F2062" s="3">
        <v>488</v>
      </c>
      <c r="G2062" s="3">
        <f t="shared" si="482"/>
        <v>488</v>
      </c>
      <c r="H2062" s="3" t="str">
        <f t="shared" si="483"/>
        <v>Fair</v>
      </c>
      <c r="I2062" s="5" t="s">
        <v>20</v>
      </c>
      <c r="J2062" s="2" t="str">
        <f t="shared" si="484"/>
        <v>Employed</v>
      </c>
      <c r="K2062" s="2" t="str">
        <f t="shared" si="485"/>
        <v>Employed</v>
      </c>
      <c r="L2062" s="2" t="str">
        <f t="shared" si="486"/>
        <v>Employed</v>
      </c>
      <c r="M2062" s="5" t="s">
        <v>29</v>
      </c>
      <c r="N2062" s="2" t="str">
        <f t="shared" si="487"/>
        <v>Bachelor</v>
      </c>
      <c r="O2062" s="2" t="str">
        <f t="shared" si="488"/>
        <v>Bachelor</v>
      </c>
      <c r="P2062" s="4">
        <v>28386</v>
      </c>
      <c r="Q2062" s="4">
        <f t="shared" si="489"/>
        <v>28386</v>
      </c>
      <c r="R2062" s="18">
        <f t="shared" si="490"/>
        <v>0.28686635944700462</v>
      </c>
      <c r="S2062" s="18" t="str">
        <f t="shared" si="491"/>
        <v>Conservative Borrower</v>
      </c>
      <c r="T2062" s="3">
        <v>36</v>
      </c>
      <c r="U2062" s="3">
        <f t="shared" si="492"/>
        <v>36</v>
      </c>
      <c r="V2062" s="5" t="s">
        <v>22</v>
      </c>
      <c r="W2062" s="5" t="s">
        <v>30</v>
      </c>
      <c r="X2062" s="4">
        <v>391</v>
      </c>
      <c r="Y2062" s="18">
        <v>0.12502400699999999</v>
      </c>
      <c r="Z2062" s="5" t="s">
        <v>34</v>
      </c>
      <c r="AA2062" s="3">
        <v>23</v>
      </c>
      <c r="AB2062" s="4">
        <v>4432</v>
      </c>
      <c r="AC2062" s="4">
        <v>8246</v>
      </c>
      <c r="AD2062" s="4" t="str">
        <f t="shared" si="493"/>
        <v>Medium Income</v>
      </c>
      <c r="AE2062" s="4">
        <v>345605</v>
      </c>
      <c r="AF2062" s="18">
        <v>0.247203433</v>
      </c>
      <c r="AG2062" s="3">
        <v>1</v>
      </c>
      <c r="AH2062" s="3">
        <v>39.200000000000003</v>
      </c>
      <c r="AI2062" s="2" t="str">
        <f t="shared" si="494"/>
        <v>Low Risk</v>
      </c>
    </row>
    <row r="2063" spans="1:35" x14ac:dyDescent="0.25">
      <c r="A2063" s="6">
        <v>45162</v>
      </c>
      <c r="B2063" s="3">
        <v>38</v>
      </c>
      <c r="C2063" s="3" t="str">
        <f t="shared" si="480"/>
        <v>Mid</v>
      </c>
      <c r="D2063" s="4">
        <v>34958</v>
      </c>
      <c r="E2063" s="4">
        <f t="shared" si="481"/>
        <v>34958</v>
      </c>
      <c r="G2063" s="3">
        <f t="shared" si="482"/>
        <v>568.61417322834643</v>
      </c>
      <c r="H2063" s="3" t="str">
        <f t="shared" si="483"/>
        <v>Good</v>
      </c>
      <c r="I2063" s="5" t="s">
        <v>20</v>
      </c>
      <c r="J2063" s="2" t="str">
        <f t="shared" si="484"/>
        <v>Employed</v>
      </c>
      <c r="K2063" s="2" t="str">
        <f t="shared" si="485"/>
        <v>Employed</v>
      </c>
      <c r="L2063" s="2" t="str">
        <f t="shared" si="486"/>
        <v>Employed</v>
      </c>
      <c r="M2063" s="5" t="s">
        <v>32</v>
      </c>
      <c r="N2063" s="2" t="str">
        <f t="shared" si="487"/>
        <v>High School</v>
      </c>
      <c r="O2063" s="2" t="str">
        <f t="shared" si="488"/>
        <v>High School</v>
      </c>
      <c r="P2063" s="4">
        <v>32416</v>
      </c>
      <c r="Q2063" s="4">
        <f t="shared" si="489"/>
        <v>32416</v>
      </c>
      <c r="R2063" s="18">
        <f t="shared" si="490"/>
        <v>0.92728416957491844</v>
      </c>
      <c r="S2063" s="18" t="str">
        <f t="shared" si="491"/>
        <v>Moderate Borrower</v>
      </c>
      <c r="T2063" s="3">
        <v>48</v>
      </c>
      <c r="U2063" s="3">
        <f t="shared" si="492"/>
        <v>48</v>
      </c>
      <c r="V2063" s="5" t="s">
        <v>44</v>
      </c>
      <c r="W2063" s="5" t="s">
        <v>23</v>
      </c>
      <c r="X2063" s="4">
        <v>312</v>
      </c>
      <c r="Y2063" s="18">
        <v>0.48502303099999999</v>
      </c>
      <c r="Z2063" s="5" t="s">
        <v>31</v>
      </c>
      <c r="AA2063" s="3">
        <v>19</v>
      </c>
      <c r="AB2063" s="4">
        <v>334</v>
      </c>
      <c r="AC2063" s="4">
        <v>2913.166667</v>
      </c>
      <c r="AD2063" s="4" t="str">
        <f t="shared" si="493"/>
        <v>Low Income</v>
      </c>
      <c r="AE2063" s="4">
        <v>4229</v>
      </c>
      <c r="AF2063" s="18">
        <v>0.17833280000000001</v>
      </c>
      <c r="AG2063" s="3">
        <v>0</v>
      </c>
      <c r="AH2063" s="3">
        <v>57</v>
      </c>
      <c r="AI2063" s="2" t="str">
        <f t="shared" si="494"/>
        <v>High Risk</v>
      </c>
    </row>
    <row r="2064" spans="1:35" x14ac:dyDescent="0.25">
      <c r="A2064" s="6">
        <v>45163</v>
      </c>
      <c r="B2064" s="3">
        <v>44</v>
      </c>
      <c r="C2064" s="3" t="str">
        <f t="shared" si="480"/>
        <v>Senior</v>
      </c>
      <c r="D2064" s="4">
        <v>78820</v>
      </c>
      <c r="E2064" s="4">
        <f t="shared" si="481"/>
        <v>78820</v>
      </c>
      <c r="F2064" s="3">
        <v>567</v>
      </c>
      <c r="G2064" s="3">
        <f t="shared" si="482"/>
        <v>567</v>
      </c>
      <c r="H2064" s="3" t="str">
        <f t="shared" si="483"/>
        <v>Good</v>
      </c>
      <c r="I2064" s="5" t="s">
        <v>20</v>
      </c>
      <c r="J2064" s="2" t="str">
        <f t="shared" si="484"/>
        <v>Employed</v>
      </c>
      <c r="K2064" s="2" t="str">
        <f t="shared" si="485"/>
        <v>Employed</v>
      </c>
      <c r="L2064" s="2" t="str">
        <f t="shared" si="486"/>
        <v>Employed</v>
      </c>
      <c r="M2064" s="5" t="s">
        <v>29</v>
      </c>
      <c r="N2064" s="2" t="str">
        <f t="shared" si="487"/>
        <v>Bachelor</v>
      </c>
      <c r="O2064" s="2" t="str">
        <f t="shared" si="488"/>
        <v>Bachelor</v>
      </c>
      <c r="P2064" s="4">
        <v>22749</v>
      </c>
      <c r="Q2064" s="4">
        <f t="shared" si="489"/>
        <v>22749</v>
      </c>
      <c r="R2064" s="18">
        <f t="shared" si="490"/>
        <v>0.28861963968535903</v>
      </c>
      <c r="S2064" s="18" t="str">
        <f t="shared" si="491"/>
        <v>Conservative Borrower</v>
      </c>
      <c r="T2064" s="3">
        <v>84</v>
      </c>
      <c r="U2064" s="3">
        <f t="shared" si="492"/>
        <v>84</v>
      </c>
      <c r="V2064" s="5" t="s">
        <v>22</v>
      </c>
      <c r="W2064" s="5" t="s">
        <v>27</v>
      </c>
      <c r="X2064" s="4">
        <v>290</v>
      </c>
      <c r="Y2064" s="18">
        <v>0.43862857799999999</v>
      </c>
      <c r="Z2064" s="5" t="s">
        <v>31</v>
      </c>
      <c r="AA2064" s="3">
        <v>20</v>
      </c>
      <c r="AB2064" s="4">
        <v>507</v>
      </c>
      <c r="AC2064" s="4">
        <v>6568.3333329999996</v>
      </c>
      <c r="AD2064" s="4" t="str">
        <f t="shared" si="493"/>
        <v>Medium Income</v>
      </c>
      <c r="AE2064" s="4">
        <v>7780</v>
      </c>
      <c r="AF2064" s="18">
        <v>0.23182778000000001</v>
      </c>
      <c r="AG2064" s="3">
        <v>1</v>
      </c>
      <c r="AH2064" s="3">
        <v>46.4</v>
      </c>
      <c r="AI2064" s="2" t="str">
        <f t="shared" si="494"/>
        <v>Medium Risk</v>
      </c>
    </row>
    <row r="2065" spans="1:35" x14ac:dyDescent="0.25">
      <c r="A2065" s="6">
        <v>45164</v>
      </c>
      <c r="B2065" s="3">
        <v>38</v>
      </c>
      <c r="C2065" s="3" t="str">
        <f t="shared" si="480"/>
        <v>Mid</v>
      </c>
      <c r="D2065" s="4">
        <v>27063</v>
      </c>
      <c r="E2065" s="4">
        <f t="shared" si="481"/>
        <v>27063</v>
      </c>
      <c r="F2065" s="3">
        <v>615</v>
      </c>
      <c r="G2065" s="3">
        <f t="shared" si="482"/>
        <v>615</v>
      </c>
      <c r="H2065" s="3" t="str">
        <f t="shared" si="483"/>
        <v>Good</v>
      </c>
      <c r="I2065" s="5" t="s">
        <v>20</v>
      </c>
      <c r="J2065" s="2" t="str">
        <f t="shared" si="484"/>
        <v>Employed</v>
      </c>
      <c r="K2065" s="2" t="str">
        <f t="shared" si="485"/>
        <v>Employed</v>
      </c>
      <c r="L2065" s="2" t="str">
        <f t="shared" si="486"/>
        <v>Employed</v>
      </c>
      <c r="M2065" s="5" t="s">
        <v>29</v>
      </c>
      <c r="N2065" s="2" t="str">
        <f t="shared" si="487"/>
        <v>Bachelor</v>
      </c>
      <c r="O2065" s="2" t="str">
        <f t="shared" si="488"/>
        <v>Bachelor</v>
      </c>
      <c r="P2065" s="4">
        <v>17380</v>
      </c>
      <c r="Q2065" s="4">
        <f t="shared" si="489"/>
        <v>17380</v>
      </c>
      <c r="R2065" s="18">
        <f t="shared" si="490"/>
        <v>0.64220522484573028</v>
      </c>
      <c r="S2065" s="18" t="str">
        <f t="shared" si="491"/>
        <v>Moderate Borrower</v>
      </c>
      <c r="T2065" s="3">
        <v>48</v>
      </c>
      <c r="U2065" s="3">
        <f t="shared" si="492"/>
        <v>48</v>
      </c>
      <c r="V2065" s="5" t="s">
        <v>26</v>
      </c>
      <c r="W2065" s="5" t="s">
        <v>23</v>
      </c>
      <c r="X2065" s="4">
        <v>273</v>
      </c>
      <c r="Y2065" s="18">
        <v>0.159796625</v>
      </c>
      <c r="Z2065" s="5" t="s">
        <v>24</v>
      </c>
      <c r="AA2065" s="3">
        <v>19</v>
      </c>
      <c r="AB2065" s="4">
        <v>2220</v>
      </c>
      <c r="AC2065" s="4">
        <v>2255.25</v>
      </c>
      <c r="AD2065" s="4" t="str">
        <f t="shared" si="493"/>
        <v>Low Income</v>
      </c>
      <c r="AE2065" s="4">
        <v>8067</v>
      </c>
      <c r="AF2065" s="18">
        <v>0.213579616</v>
      </c>
      <c r="AG2065" s="3">
        <v>0</v>
      </c>
      <c r="AH2065" s="3">
        <v>48</v>
      </c>
      <c r="AI2065" s="2" t="str">
        <f t="shared" si="494"/>
        <v>Medium Risk</v>
      </c>
    </row>
    <row r="2066" spans="1:35" x14ac:dyDescent="0.25">
      <c r="A2066" s="6">
        <v>45165</v>
      </c>
      <c r="B2066" s="3">
        <v>43</v>
      </c>
      <c r="C2066" s="3" t="str">
        <f t="shared" si="480"/>
        <v>Senior</v>
      </c>
      <c r="D2066" s="4">
        <v>48542</v>
      </c>
      <c r="E2066" s="4">
        <f t="shared" si="481"/>
        <v>48542</v>
      </c>
      <c r="F2066" s="3">
        <v>555</v>
      </c>
      <c r="G2066" s="3">
        <f t="shared" si="482"/>
        <v>555</v>
      </c>
      <c r="H2066" s="3" t="str">
        <f t="shared" si="483"/>
        <v>Good</v>
      </c>
      <c r="I2066" s="5" t="s">
        <v>20</v>
      </c>
      <c r="J2066" s="2" t="str">
        <f t="shared" si="484"/>
        <v>Employed</v>
      </c>
      <c r="K2066" s="2" t="str">
        <f t="shared" si="485"/>
        <v>Employed</v>
      </c>
      <c r="L2066" s="2" t="str">
        <f t="shared" si="486"/>
        <v>Employed</v>
      </c>
      <c r="M2066" s="5" t="s">
        <v>32</v>
      </c>
      <c r="N2066" s="2" t="str">
        <f t="shared" si="487"/>
        <v>High School</v>
      </c>
      <c r="O2066" s="2" t="str">
        <f t="shared" si="488"/>
        <v>High School</v>
      </c>
      <c r="P2066" s="4">
        <v>25640</v>
      </c>
      <c r="Q2066" s="4">
        <f t="shared" si="489"/>
        <v>25640</v>
      </c>
      <c r="R2066" s="18">
        <f t="shared" si="490"/>
        <v>0.52820238144287424</v>
      </c>
      <c r="S2066" s="18" t="str">
        <f t="shared" si="491"/>
        <v>Moderate Borrower</v>
      </c>
      <c r="T2066" s="3">
        <v>72</v>
      </c>
      <c r="U2066" s="3">
        <f t="shared" si="492"/>
        <v>72</v>
      </c>
      <c r="V2066" s="5" t="s">
        <v>22</v>
      </c>
      <c r="W2066" s="5" t="s">
        <v>27</v>
      </c>
      <c r="X2066" s="4">
        <v>150</v>
      </c>
      <c r="Y2066" s="18">
        <v>0.30879615199999999</v>
      </c>
      <c r="Z2066" s="5" t="s">
        <v>31</v>
      </c>
      <c r="AA2066" s="3">
        <v>22</v>
      </c>
      <c r="AB2066" s="4">
        <v>1998</v>
      </c>
      <c r="AC2066" s="4">
        <v>4045.166667</v>
      </c>
      <c r="AD2066" s="4" t="str">
        <f t="shared" si="493"/>
        <v>Low Income</v>
      </c>
      <c r="AE2066" s="4">
        <v>466894</v>
      </c>
      <c r="AF2066" s="18">
        <v>0.25516435300000001</v>
      </c>
      <c r="AG2066" s="3">
        <v>1</v>
      </c>
      <c r="AH2066" s="3">
        <v>39.200000000000003</v>
      </c>
      <c r="AI2066" s="2" t="str">
        <f t="shared" si="494"/>
        <v>Low Risk</v>
      </c>
    </row>
    <row r="2067" spans="1:35" x14ac:dyDescent="0.25">
      <c r="A2067" s="6">
        <v>45166</v>
      </c>
      <c r="B2067" s="3">
        <v>33</v>
      </c>
      <c r="C2067" s="3" t="str">
        <f t="shared" si="480"/>
        <v>Mid</v>
      </c>
      <c r="D2067" s="4">
        <v>33027</v>
      </c>
      <c r="E2067" s="4">
        <f t="shared" si="481"/>
        <v>33027</v>
      </c>
      <c r="F2067" s="3">
        <v>453</v>
      </c>
      <c r="G2067" s="3">
        <f t="shared" si="482"/>
        <v>453</v>
      </c>
      <c r="H2067" s="3" t="str">
        <f t="shared" si="483"/>
        <v>Fair</v>
      </c>
      <c r="J2067" s="2" t="str">
        <f t="shared" si="484"/>
        <v/>
      </c>
      <c r="K2067" s="2" t="str">
        <f t="shared" si="485"/>
        <v/>
      </c>
      <c r="L2067" s="2" t="str">
        <f t="shared" si="486"/>
        <v>Employed</v>
      </c>
      <c r="M2067" s="5" t="s">
        <v>32</v>
      </c>
      <c r="N2067" s="2" t="str">
        <f t="shared" si="487"/>
        <v>High School</v>
      </c>
      <c r="O2067" s="2" t="str">
        <f t="shared" si="488"/>
        <v>High School</v>
      </c>
      <c r="P2067" s="4">
        <v>17851</v>
      </c>
      <c r="Q2067" s="4">
        <f t="shared" si="489"/>
        <v>17851</v>
      </c>
      <c r="R2067" s="18">
        <f t="shared" si="490"/>
        <v>0.5404971689829533</v>
      </c>
      <c r="S2067" s="18" t="str">
        <f t="shared" si="491"/>
        <v>Moderate Borrower</v>
      </c>
      <c r="T2067" s="3">
        <v>48</v>
      </c>
      <c r="U2067" s="3">
        <f t="shared" si="492"/>
        <v>48</v>
      </c>
      <c r="V2067" s="5" t="s">
        <v>22</v>
      </c>
      <c r="W2067" s="5" t="s">
        <v>27</v>
      </c>
      <c r="X2067" s="4">
        <v>555</v>
      </c>
      <c r="Y2067" s="18">
        <v>0.114171938</v>
      </c>
      <c r="Z2067" s="5" t="s">
        <v>38</v>
      </c>
      <c r="AA2067" s="3">
        <v>25</v>
      </c>
      <c r="AB2067" s="4">
        <v>154</v>
      </c>
      <c r="AC2067" s="4">
        <v>2752.25</v>
      </c>
      <c r="AD2067" s="4" t="str">
        <f t="shared" si="493"/>
        <v>Low Income</v>
      </c>
      <c r="AE2067" s="4">
        <v>16716</v>
      </c>
      <c r="AF2067" s="18">
        <v>0.31313411499999999</v>
      </c>
      <c r="AG2067" s="3">
        <v>0</v>
      </c>
      <c r="AH2067" s="3">
        <v>52</v>
      </c>
      <c r="AI2067" s="2" t="str">
        <f t="shared" si="494"/>
        <v>Medium Risk</v>
      </c>
    </row>
    <row r="2068" spans="1:35" x14ac:dyDescent="0.25">
      <c r="A2068" s="6">
        <v>45167</v>
      </c>
      <c r="B2068" s="3">
        <v>18</v>
      </c>
      <c r="C2068" s="3" t="str">
        <f t="shared" si="480"/>
        <v>Young</v>
      </c>
      <c r="D2068" s="4">
        <v>17103</v>
      </c>
      <c r="E2068" s="4">
        <f t="shared" si="481"/>
        <v>17103</v>
      </c>
      <c r="F2068" s="3">
        <v>502</v>
      </c>
      <c r="G2068" s="3">
        <f t="shared" si="482"/>
        <v>502</v>
      </c>
      <c r="H2068" s="3" t="str">
        <f t="shared" si="483"/>
        <v>Fair</v>
      </c>
      <c r="I2068" s="5" t="s">
        <v>20</v>
      </c>
      <c r="J2068" s="2" t="str">
        <f t="shared" si="484"/>
        <v>Employed</v>
      </c>
      <c r="K2068" s="2" t="str">
        <f t="shared" si="485"/>
        <v>Employed</v>
      </c>
      <c r="L2068" s="2" t="str">
        <f t="shared" si="486"/>
        <v>Employed</v>
      </c>
      <c r="M2068" s="5" t="s">
        <v>25</v>
      </c>
      <c r="N2068" s="2" t="str">
        <f t="shared" si="487"/>
        <v>Associate</v>
      </c>
      <c r="O2068" s="2" t="str">
        <f t="shared" si="488"/>
        <v>Associate</v>
      </c>
      <c r="P2068" s="4">
        <v>20855</v>
      </c>
      <c r="Q2068" s="4">
        <f t="shared" si="489"/>
        <v>20855</v>
      </c>
      <c r="R2068" s="18">
        <f t="shared" si="490"/>
        <v>1.2193767175349355</v>
      </c>
      <c r="S2068" s="18" t="str">
        <f t="shared" si="491"/>
        <v>Aggressive Borrower</v>
      </c>
      <c r="T2068" s="3">
        <v>36</v>
      </c>
      <c r="U2068" s="3">
        <f t="shared" si="492"/>
        <v>36</v>
      </c>
      <c r="V2068" s="5" t="s">
        <v>26</v>
      </c>
      <c r="W2068" s="5" t="s">
        <v>27</v>
      </c>
      <c r="X2068" s="4">
        <v>906</v>
      </c>
      <c r="Y2068" s="18">
        <v>6.0166834000000002E-2</v>
      </c>
      <c r="Z2068" s="5" t="s">
        <v>28</v>
      </c>
      <c r="AA2068" s="3">
        <v>24</v>
      </c>
      <c r="AB2068" s="4">
        <v>2607</v>
      </c>
      <c r="AC2068" s="4">
        <v>1425.25</v>
      </c>
      <c r="AD2068" s="4" t="str">
        <f t="shared" si="493"/>
        <v>Low Income</v>
      </c>
      <c r="AE2068" s="4">
        <v>86670</v>
      </c>
      <c r="AF2068" s="18">
        <v>0.247138213</v>
      </c>
      <c r="AG2068" s="3">
        <v>0</v>
      </c>
      <c r="AH2068" s="3">
        <v>52</v>
      </c>
      <c r="AI2068" s="2" t="str">
        <f t="shared" si="494"/>
        <v>Medium Risk</v>
      </c>
    </row>
    <row r="2069" spans="1:35" x14ac:dyDescent="0.25">
      <c r="A2069" s="6">
        <v>45168</v>
      </c>
      <c r="B2069" s="3">
        <v>38</v>
      </c>
      <c r="C2069" s="3" t="str">
        <f t="shared" si="480"/>
        <v>Mid</v>
      </c>
      <c r="D2069" s="4">
        <v>27107</v>
      </c>
      <c r="E2069" s="4">
        <f t="shared" si="481"/>
        <v>27107</v>
      </c>
      <c r="F2069" s="3">
        <v>608</v>
      </c>
      <c r="G2069" s="3">
        <f t="shared" si="482"/>
        <v>608</v>
      </c>
      <c r="H2069" s="3" t="str">
        <f t="shared" si="483"/>
        <v>Good</v>
      </c>
      <c r="I2069" s="5" t="s">
        <v>20</v>
      </c>
      <c r="J2069" s="2" t="str">
        <f t="shared" si="484"/>
        <v>Employed</v>
      </c>
      <c r="K2069" s="2" t="str">
        <f t="shared" si="485"/>
        <v>Employed</v>
      </c>
      <c r="L2069" s="2" t="str">
        <f t="shared" si="486"/>
        <v>Employed</v>
      </c>
      <c r="M2069" s="5" t="s">
        <v>29</v>
      </c>
      <c r="N2069" s="2" t="str">
        <f t="shared" si="487"/>
        <v>Bachelor</v>
      </c>
      <c r="O2069" s="2" t="str">
        <f t="shared" si="488"/>
        <v>Bachelor</v>
      </c>
      <c r="P2069" s="4">
        <v>5958</v>
      </c>
      <c r="Q2069" s="4">
        <f t="shared" si="489"/>
        <v>5958</v>
      </c>
      <c r="R2069" s="18">
        <f t="shared" si="490"/>
        <v>0.21979562474637548</v>
      </c>
      <c r="S2069" s="18" t="str">
        <f t="shared" si="491"/>
        <v>Conservative Borrower</v>
      </c>
      <c r="T2069" s="3">
        <v>72</v>
      </c>
      <c r="U2069" s="3">
        <f t="shared" si="492"/>
        <v>72</v>
      </c>
      <c r="V2069" s="5" t="s">
        <v>22</v>
      </c>
      <c r="W2069" s="5" t="s">
        <v>30</v>
      </c>
      <c r="X2069" s="4">
        <v>448</v>
      </c>
      <c r="Y2069" s="18">
        <v>0.283334908</v>
      </c>
      <c r="Z2069" s="5" t="s">
        <v>24</v>
      </c>
      <c r="AA2069" s="3">
        <v>29</v>
      </c>
      <c r="AB2069" s="4">
        <v>2316</v>
      </c>
      <c r="AC2069" s="4">
        <v>2258.916667</v>
      </c>
      <c r="AD2069" s="4" t="str">
        <f t="shared" si="493"/>
        <v>Low Income</v>
      </c>
      <c r="AE2069" s="4">
        <v>38459</v>
      </c>
      <c r="AF2069" s="18">
        <v>0.218339696</v>
      </c>
      <c r="AG2069" s="3">
        <v>0</v>
      </c>
      <c r="AH2069" s="3">
        <v>52</v>
      </c>
      <c r="AI2069" s="2" t="str">
        <f t="shared" si="494"/>
        <v>Medium Risk</v>
      </c>
    </row>
    <row r="2070" spans="1:35" x14ac:dyDescent="0.25">
      <c r="A2070" s="6">
        <v>45169</v>
      </c>
      <c r="B2070" s="3">
        <v>57</v>
      </c>
      <c r="C2070" s="3" t="str">
        <f t="shared" si="480"/>
        <v>Senior</v>
      </c>
      <c r="D2070" s="4">
        <v>70866</v>
      </c>
      <c r="E2070" s="4">
        <f t="shared" si="481"/>
        <v>70866</v>
      </c>
      <c r="F2070" s="3">
        <v>659</v>
      </c>
      <c r="G2070" s="3">
        <f t="shared" si="482"/>
        <v>659</v>
      </c>
      <c r="H2070" s="3" t="str">
        <f t="shared" si="483"/>
        <v>Excellent</v>
      </c>
      <c r="I2070" s="5" t="s">
        <v>20</v>
      </c>
      <c r="J2070" s="2" t="str">
        <f t="shared" si="484"/>
        <v>Employed</v>
      </c>
      <c r="K2070" s="2" t="str">
        <f t="shared" si="485"/>
        <v>Employed</v>
      </c>
      <c r="L2070" s="2" t="str">
        <f t="shared" si="486"/>
        <v>Employed</v>
      </c>
      <c r="M2070" s="5" t="s">
        <v>29</v>
      </c>
      <c r="N2070" s="2" t="str">
        <f t="shared" si="487"/>
        <v>Bachelor</v>
      </c>
      <c r="O2070" s="2" t="str">
        <f t="shared" si="488"/>
        <v>Bachelor</v>
      </c>
      <c r="P2070" s="4">
        <v>15623</v>
      </c>
      <c r="Q2070" s="4">
        <f t="shared" si="489"/>
        <v>15623</v>
      </c>
      <c r="R2070" s="18">
        <f t="shared" si="490"/>
        <v>0.2204583298055485</v>
      </c>
      <c r="S2070" s="18" t="str">
        <f t="shared" si="491"/>
        <v>Conservative Borrower</v>
      </c>
      <c r="T2070" s="3">
        <v>60</v>
      </c>
      <c r="U2070" s="3">
        <f t="shared" si="492"/>
        <v>60</v>
      </c>
      <c r="V2070" s="5" t="s">
        <v>26</v>
      </c>
      <c r="W2070" s="5" t="s">
        <v>30</v>
      </c>
      <c r="X2070" s="4">
        <v>996</v>
      </c>
      <c r="Y2070" s="18">
        <v>0.24809360499999999</v>
      </c>
      <c r="Z2070" s="5" t="s">
        <v>24</v>
      </c>
      <c r="AA2070" s="3">
        <v>31</v>
      </c>
      <c r="AB2070" s="4">
        <v>2178</v>
      </c>
      <c r="AC2070" s="4">
        <v>5905.5</v>
      </c>
      <c r="AD2070" s="4" t="str">
        <f t="shared" si="493"/>
        <v>Medium Income</v>
      </c>
      <c r="AE2070" s="4">
        <v>201705</v>
      </c>
      <c r="AF2070" s="18">
        <v>0.18719553</v>
      </c>
      <c r="AG2070" s="3">
        <v>1</v>
      </c>
      <c r="AH2070" s="3">
        <v>35.200000000000003</v>
      </c>
      <c r="AI2070" s="2" t="str">
        <f t="shared" si="494"/>
        <v>Low Risk</v>
      </c>
    </row>
    <row r="2071" spans="1:35" x14ac:dyDescent="0.25">
      <c r="A2071" s="6">
        <v>45170</v>
      </c>
      <c r="B2071" s="3">
        <v>51</v>
      </c>
      <c r="C2071" s="3" t="str">
        <f t="shared" si="480"/>
        <v>Senior</v>
      </c>
      <c r="D2071" s="4">
        <v>19427</v>
      </c>
      <c r="E2071" s="4">
        <f t="shared" si="481"/>
        <v>19427</v>
      </c>
      <c r="F2071" s="3">
        <v>642</v>
      </c>
      <c r="G2071" s="3">
        <f t="shared" si="482"/>
        <v>642</v>
      </c>
      <c r="H2071" s="3" t="str">
        <f t="shared" si="483"/>
        <v>Good</v>
      </c>
      <c r="I2071" s="5" t="s">
        <v>20</v>
      </c>
      <c r="J2071" s="2" t="str">
        <f t="shared" si="484"/>
        <v>Employed</v>
      </c>
      <c r="K2071" s="2" t="str">
        <f t="shared" si="485"/>
        <v>Employed</v>
      </c>
      <c r="L2071" s="2" t="str">
        <f t="shared" si="486"/>
        <v>Employed</v>
      </c>
      <c r="M2071" s="5" t="s">
        <v>29</v>
      </c>
      <c r="N2071" s="2" t="str">
        <f t="shared" si="487"/>
        <v>Bachelor</v>
      </c>
      <c r="O2071" s="2" t="str">
        <f t="shared" si="488"/>
        <v>Bachelor</v>
      </c>
      <c r="P2071" s="4">
        <v>11734</v>
      </c>
      <c r="Q2071" s="4">
        <f t="shared" si="489"/>
        <v>11734</v>
      </c>
      <c r="R2071" s="18">
        <f t="shared" si="490"/>
        <v>0.60400473567715041</v>
      </c>
      <c r="S2071" s="18" t="str">
        <f t="shared" si="491"/>
        <v>Moderate Borrower</v>
      </c>
      <c r="T2071" s="3">
        <v>108</v>
      </c>
      <c r="U2071" s="3">
        <f t="shared" si="492"/>
        <v>108</v>
      </c>
      <c r="V2071" s="5" t="s">
        <v>22</v>
      </c>
      <c r="W2071" s="5" t="s">
        <v>30</v>
      </c>
      <c r="X2071" s="4">
        <v>503</v>
      </c>
      <c r="Y2071" s="18">
        <v>0.35859122399999999</v>
      </c>
      <c r="Z2071" s="5" t="s">
        <v>38</v>
      </c>
      <c r="AA2071" s="3">
        <v>26</v>
      </c>
      <c r="AB2071" s="4">
        <v>1358</v>
      </c>
      <c r="AC2071" s="4">
        <v>1618.916667</v>
      </c>
      <c r="AD2071" s="4" t="str">
        <f t="shared" si="493"/>
        <v>Low Income</v>
      </c>
      <c r="AE2071" s="4">
        <v>240870</v>
      </c>
      <c r="AF2071" s="18">
        <v>0.20001408900000001</v>
      </c>
      <c r="AG2071" s="3">
        <v>0</v>
      </c>
      <c r="AH2071" s="3">
        <v>49</v>
      </c>
      <c r="AI2071" s="2" t="str">
        <f t="shared" si="494"/>
        <v>Medium Risk</v>
      </c>
    </row>
    <row r="2072" spans="1:35" x14ac:dyDescent="0.25">
      <c r="A2072" s="6">
        <v>45171</v>
      </c>
      <c r="B2072" s="3">
        <v>51</v>
      </c>
      <c r="C2072" s="3" t="str">
        <f t="shared" si="480"/>
        <v>Senior</v>
      </c>
      <c r="D2072" s="4">
        <v>46451</v>
      </c>
      <c r="E2072" s="4">
        <f t="shared" si="481"/>
        <v>46451</v>
      </c>
      <c r="F2072" s="3">
        <v>657</v>
      </c>
      <c r="G2072" s="3">
        <f t="shared" si="482"/>
        <v>657</v>
      </c>
      <c r="H2072" s="3" t="str">
        <f t="shared" si="483"/>
        <v>Excellent</v>
      </c>
      <c r="I2072" s="5" t="s">
        <v>20</v>
      </c>
      <c r="J2072" s="2" t="str">
        <f t="shared" si="484"/>
        <v>Employed</v>
      </c>
      <c r="K2072" s="2" t="str">
        <f t="shared" si="485"/>
        <v>Employed</v>
      </c>
      <c r="L2072" s="2" t="str">
        <f t="shared" si="486"/>
        <v>Employed</v>
      </c>
      <c r="M2072" s="5" t="s">
        <v>29</v>
      </c>
      <c r="N2072" s="2" t="str">
        <f t="shared" si="487"/>
        <v>Bachelor</v>
      </c>
      <c r="O2072" s="2" t="str">
        <f t="shared" si="488"/>
        <v>Bachelor</v>
      </c>
      <c r="P2072" s="4">
        <v>38507</v>
      </c>
      <c r="Q2072" s="4">
        <f t="shared" si="489"/>
        <v>38507</v>
      </c>
      <c r="R2072" s="18">
        <f t="shared" si="490"/>
        <v>0.82898107683365263</v>
      </c>
      <c r="S2072" s="18" t="str">
        <f t="shared" si="491"/>
        <v>Moderate Borrower</v>
      </c>
      <c r="T2072" s="3">
        <v>60</v>
      </c>
      <c r="U2072" s="3">
        <f t="shared" si="492"/>
        <v>60</v>
      </c>
      <c r="V2072" s="5" t="s">
        <v>22</v>
      </c>
      <c r="W2072" s="5" t="s">
        <v>30</v>
      </c>
      <c r="X2072" s="4">
        <v>462</v>
      </c>
      <c r="Y2072" s="18">
        <v>0.33261667700000003</v>
      </c>
      <c r="Z2072" s="5" t="s">
        <v>28</v>
      </c>
      <c r="AA2072" s="3">
        <v>21</v>
      </c>
      <c r="AB2072" s="4">
        <v>4019</v>
      </c>
      <c r="AC2072" s="4">
        <v>3870.916667</v>
      </c>
      <c r="AD2072" s="4" t="str">
        <f t="shared" si="493"/>
        <v>Low Income</v>
      </c>
      <c r="AE2072" s="4">
        <v>7196</v>
      </c>
      <c r="AF2072" s="18">
        <v>0.20341172699999999</v>
      </c>
      <c r="AG2072" s="3">
        <v>0</v>
      </c>
      <c r="AH2072" s="3">
        <v>53</v>
      </c>
      <c r="AI2072" s="2" t="str">
        <f t="shared" si="494"/>
        <v>Medium Risk</v>
      </c>
    </row>
    <row r="2073" spans="1:35" x14ac:dyDescent="0.25">
      <c r="A2073" s="6">
        <v>45172</v>
      </c>
      <c r="B2073" s="3">
        <v>54</v>
      </c>
      <c r="C2073" s="3" t="str">
        <f t="shared" si="480"/>
        <v>Senior</v>
      </c>
      <c r="D2073" s="4">
        <v>111389</v>
      </c>
      <c r="E2073" s="4">
        <f t="shared" si="481"/>
        <v>111389</v>
      </c>
      <c r="F2073" s="3">
        <v>611</v>
      </c>
      <c r="G2073" s="3">
        <f t="shared" si="482"/>
        <v>611</v>
      </c>
      <c r="H2073" s="3" t="str">
        <f t="shared" si="483"/>
        <v>Good</v>
      </c>
      <c r="I2073" s="5" t="s">
        <v>20</v>
      </c>
      <c r="J2073" s="2" t="str">
        <f t="shared" si="484"/>
        <v>Employed</v>
      </c>
      <c r="K2073" s="2" t="str">
        <f t="shared" si="485"/>
        <v>Employed</v>
      </c>
      <c r="L2073" s="2" t="str">
        <f t="shared" si="486"/>
        <v>Employed</v>
      </c>
      <c r="M2073" s="5" t="s">
        <v>29</v>
      </c>
      <c r="N2073" s="2" t="str">
        <f t="shared" si="487"/>
        <v>Bachelor</v>
      </c>
      <c r="O2073" s="2" t="str">
        <f t="shared" si="488"/>
        <v>Bachelor</v>
      </c>
      <c r="P2073" s="4">
        <v>17052</v>
      </c>
      <c r="Q2073" s="4">
        <f t="shared" si="489"/>
        <v>17052</v>
      </c>
      <c r="R2073" s="18">
        <f t="shared" si="490"/>
        <v>0.15308513407966676</v>
      </c>
      <c r="S2073" s="18" t="str">
        <f t="shared" si="491"/>
        <v>Conservative Borrower</v>
      </c>
      <c r="T2073" s="3">
        <v>96</v>
      </c>
      <c r="U2073" s="3">
        <f t="shared" si="492"/>
        <v>96</v>
      </c>
      <c r="V2073" s="5" t="s">
        <v>22</v>
      </c>
      <c r="W2073" s="5" t="s">
        <v>27</v>
      </c>
      <c r="X2073" s="4">
        <v>268</v>
      </c>
      <c r="Y2073" s="18">
        <v>0.216814496</v>
      </c>
      <c r="Z2073" s="5" t="s">
        <v>38</v>
      </c>
      <c r="AA2073" s="3">
        <v>27</v>
      </c>
      <c r="AB2073" s="4">
        <v>4249</v>
      </c>
      <c r="AC2073" s="4">
        <v>9282.4166669999995</v>
      </c>
      <c r="AD2073" s="4" t="str">
        <f t="shared" si="493"/>
        <v>Medium Income</v>
      </c>
      <c r="AE2073" s="4">
        <v>47429</v>
      </c>
      <c r="AF2073" s="18">
        <v>0.24764108300000001</v>
      </c>
      <c r="AG2073" s="3">
        <v>1</v>
      </c>
      <c r="AH2073" s="3">
        <v>38.4</v>
      </c>
      <c r="AI2073" s="2" t="str">
        <f t="shared" si="494"/>
        <v>Low Risk</v>
      </c>
    </row>
    <row r="2074" spans="1:35" x14ac:dyDescent="0.25">
      <c r="A2074" s="6">
        <v>45173</v>
      </c>
      <c r="B2074" s="3">
        <v>41</v>
      </c>
      <c r="C2074" s="3" t="str">
        <f t="shared" si="480"/>
        <v>Senior</v>
      </c>
      <c r="D2074" s="4">
        <v>37884</v>
      </c>
      <c r="E2074" s="4">
        <f t="shared" si="481"/>
        <v>37884</v>
      </c>
      <c r="F2074" s="3">
        <v>537</v>
      </c>
      <c r="G2074" s="3">
        <f t="shared" si="482"/>
        <v>537</v>
      </c>
      <c r="H2074" s="3" t="str">
        <f t="shared" si="483"/>
        <v>Fair</v>
      </c>
      <c r="I2074" s="5" t="s">
        <v>20</v>
      </c>
      <c r="J2074" s="2" t="str">
        <f t="shared" si="484"/>
        <v>Employed</v>
      </c>
      <c r="K2074" s="2" t="str">
        <f t="shared" si="485"/>
        <v>Employed</v>
      </c>
      <c r="L2074" s="2" t="str">
        <f t="shared" si="486"/>
        <v>Employed</v>
      </c>
      <c r="M2074" s="5" t="s">
        <v>29</v>
      </c>
      <c r="N2074" s="2" t="str">
        <f t="shared" si="487"/>
        <v>Bachelor</v>
      </c>
      <c r="O2074" s="2" t="str">
        <f t="shared" si="488"/>
        <v>Bachelor</v>
      </c>
      <c r="P2074" s="4">
        <v>12497</v>
      </c>
      <c r="Q2074" s="4">
        <f t="shared" si="489"/>
        <v>12497</v>
      </c>
      <c r="R2074" s="18">
        <f t="shared" si="490"/>
        <v>0.32987540914370184</v>
      </c>
      <c r="S2074" s="18" t="str">
        <f t="shared" si="491"/>
        <v>Conservative Borrower</v>
      </c>
      <c r="T2074" s="3">
        <v>12</v>
      </c>
      <c r="U2074" s="3">
        <f t="shared" si="492"/>
        <v>12</v>
      </c>
      <c r="V2074" s="5" t="s">
        <v>22</v>
      </c>
      <c r="W2074" s="5" t="s">
        <v>27</v>
      </c>
      <c r="X2074" s="4">
        <v>428</v>
      </c>
      <c r="Y2074" s="18">
        <v>0.37849381500000001</v>
      </c>
      <c r="Z2074" s="5" t="s">
        <v>38</v>
      </c>
      <c r="AA2074" s="3">
        <v>20</v>
      </c>
      <c r="AB2074" s="4">
        <v>4015</v>
      </c>
      <c r="AC2074" s="4">
        <v>3157</v>
      </c>
      <c r="AD2074" s="4" t="str">
        <f t="shared" si="493"/>
        <v>Low Income</v>
      </c>
      <c r="AE2074" s="4">
        <v>4811</v>
      </c>
      <c r="AF2074" s="18">
        <v>0.20928196399999999</v>
      </c>
      <c r="AG2074" s="3">
        <v>0</v>
      </c>
      <c r="AH2074" s="3">
        <v>55</v>
      </c>
      <c r="AI2074" s="2" t="str">
        <f t="shared" si="494"/>
        <v>High Risk</v>
      </c>
    </row>
    <row r="2075" spans="1:35" x14ac:dyDescent="0.25">
      <c r="A2075" s="6">
        <v>45174</v>
      </c>
      <c r="B2075" s="3">
        <v>42</v>
      </c>
      <c r="C2075" s="3" t="str">
        <f t="shared" si="480"/>
        <v>Senior</v>
      </c>
      <c r="D2075" s="4">
        <v>18380</v>
      </c>
      <c r="E2075" s="4">
        <f t="shared" si="481"/>
        <v>18380</v>
      </c>
      <c r="F2075" s="3">
        <v>548</v>
      </c>
      <c r="G2075" s="3">
        <f t="shared" si="482"/>
        <v>548</v>
      </c>
      <c r="H2075" s="3" t="str">
        <f t="shared" si="483"/>
        <v>Fair</v>
      </c>
      <c r="I2075" s="5" t="s">
        <v>20</v>
      </c>
      <c r="J2075" s="2" t="str">
        <f t="shared" si="484"/>
        <v>Employed</v>
      </c>
      <c r="K2075" s="2" t="str">
        <f t="shared" si="485"/>
        <v>Employed</v>
      </c>
      <c r="L2075" s="2" t="str">
        <f t="shared" si="486"/>
        <v>Employed</v>
      </c>
      <c r="M2075" s="5" t="s">
        <v>32</v>
      </c>
      <c r="N2075" s="2" t="str">
        <f t="shared" si="487"/>
        <v>High School</v>
      </c>
      <c r="O2075" s="2" t="str">
        <f t="shared" si="488"/>
        <v>High School</v>
      </c>
      <c r="P2075" s="4">
        <v>29539</v>
      </c>
      <c r="Q2075" s="4">
        <f t="shared" si="489"/>
        <v>29539</v>
      </c>
      <c r="R2075" s="18">
        <f t="shared" si="490"/>
        <v>1.6071273122959739</v>
      </c>
      <c r="S2075" s="18" t="str">
        <f t="shared" si="491"/>
        <v>Aggressive Borrower</v>
      </c>
      <c r="T2075" s="3">
        <v>60</v>
      </c>
      <c r="U2075" s="3">
        <f t="shared" si="492"/>
        <v>60</v>
      </c>
      <c r="V2075" s="5" t="s">
        <v>35</v>
      </c>
      <c r="W2075" s="5" t="s">
        <v>23</v>
      </c>
      <c r="X2075" s="4">
        <v>400</v>
      </c>
      <c r="Y2075" s="18">
        <v>0.60803930500000003</v>
      </c>
      <c r="Z2075" s="5" t="s">
        <v>34</v>
      </c>
      <c r="AA2075" s="3">
        <v>20</v>
      </c>
      <c r="AB2075" s="4">
        <v>8102</v>
      </c>
      <c r="AC2075" s="4">
        <v>1531.666667</v>
      </c>
      <c r="AD2075" s="4" t="str">
        <f t="shared" si="493"/>
        <v>Low Income</v>
      </c>
      <c r="AE2075" s="4">
        <v>9899</v>
      </c>
      <c r="AF2075" s="18">
        <v>0.25512699700000002</v>
      </c>
      <c r="AG2075" s="3">
        <v>0</v>
      </c>
      <c r="AH2075" s="3">
        <v>59</v>
      </c>
      <c r="AI2075" s="2" t="str">
        <f t="shared" si="494"/>
        <v>High Risk</v>
      </c>
    </row>
    <row r="2076" spans="1:35" x14ac:dyDescent="0.25">
      <c r="A2076" s="6">
        <v>45175</v>
      </c>
      <c r="B2076" s="3">
        <v>32</v>
      </c>
      <c r="C2076" s="3" t="str">
        <f t="shared" si="480"/>
        <v>Mid</v>
      </c>
      <c r="D2076" s="4">
        <v>31619</v>
      </c>
      <c r="E2076" s="4">
        <f t="shared" si="481"/>
        <v>31619</v>
      </c>
      <c r="F2076" s="3">
        <v>592</v>
      </c>
      <c r="G2076" s="3">
        <f t="shared" si="482"/>
        <v>592</v>
      </c>
      <c r="H2076" s="3" t="str">
        <f t="shared" si="483"/>
        <v>Good</v>
      </c>
      <c r="I2076" s="5" t="s">
        <v>20</v>
      </c>
      <c r="J2076" s="2" t="str">
        <f t="shared" si="484"/>
        <v>Employed</v>
      </c>
      <c r="K2076" s="2" t="str">
        <f t="shared" si="485"/>
        <v>Employed</v>
      </c>
      <c r="L2076" s="2" t="str">
        <f t="shared" si="486"/>
        <v>Employed</v>
      </c>
      <c r="M2076" s="5" t="s">
        <v>32</v>
      </c>
      <c r="N2076" s="2" t="str">
        <f t="shared" si="487"/>
        <v>High School</v>
      </c>
      <c r="O2076" s="2" t="str">
        <f t="shared" si="488"/>
        <v>High School</v>
      </c>
      <c r="P2076" s="4">
        <v>15183</v>
      </c>
      <c r="Q2076" s="4">
        <f t="shared" si="489"/>
        <v>15183</v>
      </c>
      <c r="R2076" s="18">
        <f t="shared" si="490"/>
        <v>0.48018596413548814</v>
      </c>
      <c r="S2076" s="18" t="str">
        <f t="shared" si="491"/>
        <v>Conservative Borrower</v>
      </c>
      <c r="T2076" s="3">
        <v>72</v>
      </c>
      <c r="U2076" s="3">
        <f t="shared" si="492"/>
        <v>72</v>
      </c>
      <c r="V2076" s="5" t="s">
        <v>26</v>
      </c>
      <c r="W2076" s="5" t="s">
        <v>30</v>
      </c>
      <c r="X2076" s="4">
        <v>184</v>
      </c>
      <c r="Y2076" s="18">
        <v>0.30978485100000003</v>
      </c>
      <c r="Z2076" s="5" t="s">
        <v>28</v>
      </c>
      <c r="AA2076" s="3">
        <v>25</v>
      </c>
      <c r="AB2076" s="4">
        <v>12888</v>
      </c>
      <c r="AC2076" s="4">
        <v>2634.916667</v>
      </c>
      <c r="AD2076" s="4" t="str">
        <f t="shared" si="493"/>
        <v>Low Income</v>
      </c>
      <c r="AE2076" s="4">
        <v>62591</v>
      </c>
      <c r="AF2076" s="18">
        <v>0.26504577699999998</v>
      </c>
      <c r="AG2076" s="3">
        <v>0</v>
      </c>
      <c r="AH2076" s="3">
        <v>56</v>
      </c>
      <c r="AI2076" s="2" t="str">
        <f t="shared" si="494"/>
        <v>High Risk</v>
      </c>
    </row>
    <row r="2077" spans="1:35" x14ac:dyDescent="0.25">
      <c r="A2077" s="6">
        <v>45176</v>
      </c>
      <c r="B2077" s="3">
        <v>36</v>
      </c>
      <c r="C2077" s="3" t="str">
        <f t="shared" si="480"/>
        <v>Mid</v>
      </c>
      <c r="E2077" s="4">
        <f t="shared" si="481"/>
        <v>73068.999995999999</v>
      </c>
      <c r="F2077" s="3">
        <v>581</v>
      </c>
      <c r="G2077" s="3">
        <f t="shared" si="482"/>
        <v>581</v>
      </c>
      <c r="H2077" s="3" t="str">
        <f t="shared" si="483"/>
        <v>Good</v>
      </c>
      <c r="I2077" s="5" t="s">
        <v>20</v>
      </c>
      <c r="J2077" s="2" t="str">
        <f t="shared" si="484"/>
        <v>Employed</v>
      </c>
      <c r="K2077" s="2" t="str">
        <f t="shared" si="485"/>
        <v>Employed</v>
      </c>
      <c r="L2077" s="2" t="str">
        <f t="shared" si="486"/>
        <v>Employed</v>
      </c>
      <c r="M2077" s="5" t="s">
        <v>25</v>
      </c>
      <c r="N2077" s="2" t="str">
        <f t="shared" si="487"/>
        <v>Associate</v>
      </c>
      <c r="O2077" s="2" t="str">
        <f t="shared" si="488"/>
        <v>Associate</v>
      </c>
      <c r="P2077" s="4">
        <v>20295</v>
      </c>
      <c r="Q2077" s="4">
        <f t="shared" si="489"/>
        <v>20295</v>
      </c>
      <c r="R2077" s="18">
        <f t="shared" si="490"/>
        <v>0.2777511667206477</v>
      </c>
      <c r="S2077" s="18" t="str">
        <f t="shared" si="491"/>
        <v>Conservative Borrower</v>
      </c>
      <c r="U2077" s="3">
        <f t="shared" si="492"/>
        <v>55.032258064516128</v>
      </c>
      <c r="V2077" s="5" t="s">
        <v>26</v>
      </c>
      <c r="W2077" s="5" t="s">
        <v>30</v>
      </c>
      <c r="X2077" s="4">
        <v>362</v>
      </c>
      <c r="Y2077" s="18">
        <v>3.3943694000000003E-2</v>
      </c>
      <c r="Z2077" s="5" t="s">
        <v>28</v>
      </c>
      <c r="AA2077" s="3">
        <v>18</v>
      </c>
      <c r="AB2077" s="4">
        <v>5363</v>
      </c>
      <c r="AC2077" s="4">
        <v>6089.0833329999996</v>
      </c>
      <c r="AD2077" s="4" t="str">
        <f t="shared" si="493"/>
        <v>Medium Income</v>
      </c>
      <c r="AE2077" s="4">
        <v>58765</v>
      </c>
      <c r="AF2077" s="18">
        <v>0.22975653600000001</v>
      </c>
      <c r="AG2077" s="3">
        <v>0</v>
      </c>
      <c r="AH2077" s="3">
        <v>49</v>
      </c>
      <c r="AI2077" s="2" t="str">
        <f t="shared" si="494"/>
        <v>Medium Risk</v>
      </c>
    </row>
    <row r="2078" spans="1:35" x14ac:dyDescent="0.25">
      <c r="A2078" s="6">
        <v>45177</v>
      </c>
      <c r="B2078" s="3">
        <v>47</v>
      </c>
      <c r="C2078" s="3" t="str">
        <f t="shared" si="480"/>
        <v>Senior</v>
      </c>
      <c r="D2078" s="4">
        <v>25671</v>
      </c>
      <c r="E2078" s="4">
        <f t="shared" si="481"/>
        <v>25671</v>
      </c>
      <c r="F2078" s="3">
        <v>643</v>
      </c>
      <c r="G2078" s="3">
        <f t="shared" si="482"/>
        <v>643</v>
      </c>
      <c r="H2078" s="3" t="str">
        <f t="shared" si="483"/>
        <v>Good</v>
      </c>
      <c r="I2078" s="5" t="s">
        <v>20</v>
      </c>
      <c r="J2078" s="2" t="str">
        <f t="shared" si="484"/>
        <v>Employed</v>
      </c>
      <c r="K2078" s="2" t="str">
        <f t="shared" si="485"/>
        <v>Employed</v>
      </c>
      <c r="L2078" s="2" t="str">
        <f t="shared" si="486"/>
        <v>Employed</v>
      </c>
      <c r="M2078" s="5" t="s">
        <v>29</v>
      </c>
      <c r="N2078" s="2" t="str">
        <f t="shared" si="487"/>
        <v>Bachelor</v>
      </c>
      <c r="O2078" s="2" t="str">
        <f t="shared" si="488"/>
        <v>Bachelor</v>
      </c>
      <c r="P2078" s="4">
        <v>20146</v>
      </c>
      <c r="Q2078" s="4">
        <f t="shared" si="489"/>
        <v>20146</v>
      </c>
      <c r="R2078" s="18">
        <f t="shared" si="490"/>
        <v>0.78477659615909001</v>
      </c>
      <c r="S2078" s="18" t="str">
        <f t="shared" si="491"/>
        <v>Moderate Borrower</v>
      </c>
      <c r="T2078" s="3">
        <v>12</v>
      </c>
      <c r="U2078" s="3">
        <f t="shared" si="492"/>
        <v>12</v>
      </c>
      <c r="V2078" s="5" t="s">
        <v>22</v>
      </c>
      <c r="W2078" s="5" t="s">
        <v>23</v>
      </c>
      <c r="X2078" s="4">
        <v>448</v>
      </c>
      <c r="Y2078" s="18">
        <v>0.40467068499999997</v>
      </c>
      <c r="Z2078" s="5" t="s">
        <v>24</v>
      </c>
      <c r="AA2078" s="3">
        <v>21</v>
      </c>
      <c r="AB2078" s="4">
        <v>2021</v>
      </c>
      <c r="AC2078" s="4">
        <v>2139.25</v>
      </c>
      <c r="AD2078" s="4" t="str">
        <f t="shared" si="493"/>
        <v>Low Income</v>
      </c>
      <c r="AE2078" s="4">
        <v>155251</v>
      </c>
      <c r="AF2078" s="18">
        <v>0.18881329999999999</v>
      </c>
      <c r="AG2078" s="3">
        <v>0</v>
      </c>
      <c r="AH2078" s="3">
        <v>51</v>
      </c>
      <c r="AI2078" s="2" t="str">
        <f t="shared" si="494"/>
        <v>Medium Risk</v>
      </c>
    </row>
    <row r="2079" spans="1:35" x14ac:dyDescent="0.25">
      <c r="A2079" s="6">
        <v>45178</v>
      </c>
      <c r="B2079" s="3">
        <v>54</v>
      </c>
      <c r="C2079" s="3" t="str">
        <f t="shared" si="480"/>
        <v>Senior</v>
      </c>
      <c r="D2079" s="4">
        <v>135320</v>
      </c>
      <c r="E2079" s="4">
        <f t="shared" si="481"/>
        <v>135320</v>
      </c>
      <c r="F2079" s="3">
        <v>611</v>
      </c>
      <c r="G2079" s="3">
        <f t="shared" si="482"/>
        <v>611</v>
      </c>
      <c r="H2079" s="3" t="str">
        <f t="shared" si="483"/>
        <v>Good</v>
      </c>
      <c r="J2079" s="2" t="str">
        <f t="shared" si="484"/>
        <v/>
      </c>
      <c r="K2079" s="2" t="str">
        <f t="shared" si="485"/>
        <v/>
      </c>
      <c r="L2079" s="2" t="str">
        <f t="shared" si="486"/>
        <v>Employed</v>
      </c>
      <c r="M2079" s="5" t="s">
        <v>21</v>
      </c>
      <c r="N2079" s="2" t="str">
        <f t="shared" si="487"/>
        <v>Master</v>
      </c>
      <c r="O2079" s="2" t="str">
        <f t="shared" si="488"/>
        <v>Master</v>
      </c>
      <c r="P2079" s="4">
        <v>28691</v>
      </c>
      <c r="Q2079" s="4">
        <f t="shared" si="489"/>
        <v>28691</v>
      </c>
      <c r="R2079" s="18">
        <f t="shared" si="490"/>
        <v>0.2120233520543896</v>
      </c>
      <c r="S2079" s="18" t="str">
        <f t="shared" si="491"/>
        <v>Conservative Borrower</v>
      </c>
      <c r="T2079" s="3">
        <v>48</v>
      </c>
      <c r="U2079" s="3">
        <f t="shared" si="492"/>
        <v>48</v>
      </c>
      <c r="V2079" s="5" t="s">
        <v>44</v>
      </c>
      <c r="W2079" s="5" t="s">
        <v>30</v>
      </c>
      <c r="X2079" s="4">
        <v>462</v>
      </c>
      <c r="Y2079" s="18">
        <v>0.11074162</v>
      </c>
      <c r="Z2079" s="5" t="s">
        <v>31</v>
      </c>
      <c r="AA2079" s="3">
        <v>29</v>
      </c>
      <c r="AB2079" s="4">
        <v>5240</v>
      </c>
      <c r="AC2079" s="4">
        <v>11276.666670000001</v>
      </c>
      <c r="AD2079" s="4" t="str">
        <f t="shared" si="493"/>
        <v>Medium Income</v>
      </c>
      <c r="AE2079" s="4">
        <v>1709</v>
      </c>
      <c r="AF2079" s="18">
        <v>0.22202366700000001</v>
      </c>
      <c r="AG2079" s="3">
        <v>0</v>
      </c>
      <c r="AH2079" s="3">
        <v>58</v>
      </c>
      <c r="AI2079" s="2" t="str">
        <f t="shared" si="494"/>
        <v>High Risk</v>
      </c>
    </row>
    <row r="2080" spans="1:35" x14ac:dyDescent="0.25">
      <c r="A2080" s="6">
        <v>45179</v>
      </c>
      <c r="B2080" s="3">
        <v>38</v>
      </c>
      <c r="C2080" s="3" t="str">
        <f t="shared" si="480"/>
        <v>Mid</v>
      </c>
      <c r="E2080" s="4">
        <f t="shared" si="481"/>
        <v>89961.999995999999</v>
      </c>
      <c r="F2080" s="3">
        <v>593</v>
      </c>
      <c r="G2080" s="3">
        <f t="shared" si="482"/>
        <v>593</v>
      </c>
      <c r="H2080" s="3" t="str">
        <f t="shared" si="483"/>
        <v>Good</v>
      </c>
      <c r="I2080" s="5" t="s">
        <v>20</v>
      </c>
      <c r="J2080" s="2" t="str">
        <f t="shared" si="484"/>
        <v>Employed</v>
      </c>
      <c r="K2080" s="2" t="str">
        <f t="shared" si="485"/>
        <v>Employed</v>
      </c>
      <c r="L2080" s="2" t="str">
        <f t="shared" si="486"/>
        <v>Employed</v>
      </c>
      <c r="M2080" s="5" t="s">
        <v>29</v>
      </c>
      <c r="N2080" s="2" t="str">
        <f t="shared" si="487"/>
        <v>Bachelor</v>
      </c>
      <c r="O2080" s="2" t="str">
        <f t="shared" si="488"/>
        <v>Bachelor</v>
      </c>
      <c r="P2080" s="4">
        <v>10828</v>
      </c>
      <c r="Q2080" s="4">
        <f t="shared" si="489"/>
        <v>10828</v>
      </c>
      <c r="R2080" s="18">
        <f t="shared" si="490"/>
        <v>0.12036193059826869</v>
      </c>
      <c r="S2080" s="18" t="str">
        <f t="shared" si="491"/>
        <v>Conservative Borrower</v>
      </c>
      <c r="U2080" s="3">
        <f t="shared" si="492"/>
        <v>51.067669172932334</v>
      </c>
      <c r="V2080" s="5" t="s">
        <v>44</v>
      </c>
      <c r="W2080" s="5" t="s">
        <v>30</v>
      </c>
      <c r="X2080" s="4">
        <v>287</v>
      </c>
      <c r="Y2080" s="18">
        <v>0.48966547300000002</v>
      </c>
      <c r="Z2080" s="5" t="s">
        <v>31</v>
      </c>
      <c r="AA2080" s="3">
        <v>29</v>
      </c>
      <c r="AB2080" s="4">
        <v>144</v>
      </c>
      <c r="AC2080" s="4">
        <v>7496.8333329999996</v>
      </c>
      <c r="AD2080" s="4" t="str">
        <f t="shared" si="493"/>
        <v>Medium Income</v>
      </c>
      <c r="AE2080" s="4">
        <v>1361</v>
      </c>
      <c r="AF2080" s="18">
        <v>0.22684692100000001</v>
      </c>
      <c r="AG2080" s="3">
        <v>1</v>
      </c>
      <c r="AH2080" s="3">
        <v>44.8</v>
      </c>
      <c r="AI2080" s="2" t="str">
        <f t="shared" si="494"/>
        <v>Medium Risk</v>
      </c>
    </row>
    <row r="2081" spans="1:35" x14ac:dyDescent="0.25">
      <c r="A2081" s="6">
        <v>45180</v>
      </c>
      <c r="B2081" s="3">
        <v>34</v>
      </c>
      <c r="C2081" s="3" t="str">
        <f t="shared" si="480"/>
        <v>Mid</v>
      </c>
      <c r="D2081" s="4">
        <v>46636</v>
      </c>
      <c r="E2081" s="4">
        <f t="shared" si="481"/>
        <v>46636</v>
      </c>
      <c r="F2081" s="3">
        <v>607</v>
      </c>
      <c r="G2081" s="3">
        <f t="shared" si="482"/>
        <v>607</v>
      </c>
      <c r="H2081" s="3" t="str">
        <f t="shared" si="483"/>
        <v>Good</v>
      </c>
      <c r="I2081" s="5" t="s">
        <v>20</v>
      </c>
      <c r="J2081" s="2" t="str">
        <f t="shared" si="484"/>
        <v>Employed</v>
      </c>
      <c r="K2081" s="2" t="str">
        <f t="shared" si="485"/>
        <v>Employed</v>
      </c>
      <c r="L2081" s="2" t="str">
        <f t="shared" si="486"/>
        <v>Employed</v>
      </c>
      <c r="M2081" s="5" t="s">
        <v>25</v>
      </c>
      <c r="N2081" s="2" t="str">
        <f t="shared" si="487"/>
        <v>Associate</v>
      </c>
      <c r="O2081" s="2" t="str">
        <f t="shared" si="488"/>
        <v>Associate</v>
      </c>
      <c r="P2081" s="4">
        <v>27076</v>
      </c>
      <c r="Q2081" s="4">
        <f t="shared" si="489"/>
        <v>27076</v>
      </c>
      <c r="R2081" s="18">
        <f t="shared" si="490"/>
        <v>0.58058152500214422</v>
      </c>
      <c r="S2081" s="18" t="str">
        <f t="shared" si="491"/>
        <v>Moderate Borrower</v>
      </c>
      <c r="T2081" s="3">
        <v>108</v>
      </c>
      <c r="U2081" s="3">
        <f t="shared" si="492"/>
        <v>108</v>
      </c>
      <c r="V2081" s="5" t="s">
        <v>22</v>
      </c>
      <c r="W2081" s="5" t="s">
        <v>27</v>
      </c>
      <c r="X2081" s="4">
        <v>616</v>
      </c>
      <c r="Y2081" s="18">
        <v>0.323056756</v>
      </c>
      <c r="Z2081" s="5" t="s">
        <v>38</v>
      </c>
      <c r="AA2081" s="3">
        <v>28</v>
      </c>
      <c r="AB2081" s="4">
        <v>2562</v>
      </c>
      <c r="AC2081" s="4">
        <v>3886.333333</v>
      </c>
      <c r="AD2081" s="4" t="str">
        <f t="shared" si="493"/>
        <v>Low Income</v>
      </c>
      <c r="AE2081" s="4">
        <v>5898</v>
      </c>
      <c r="AF2081" s="18">
        <v>0.31127039000000001</v>
      </c>
      <c r="AG2081" s="3">
        <v>0</v>
      </c>
      <c r="AH2081" s="3">
        <v>57</v>
      </c>
      <c r="AI2081" s="2" t="str">
        <f t="shared" si="494"/>
        <v>High Risk</v>
      </c>
    </row>
    <row r="2082" spans="1:35" x14ac:dyDescent="0.25">
      <c r="A2082" s="6">
        <v>45181</v>
      </c>
      <c r="B2082" s="3">
        <v>40</v>
      </c>
      <c r="C2082" s="3" t="str">
        <f t="shared" si="480"/>
        <v>Senior</v>
      </c>
      <c r="D2082" s="4">
        <v>58273</v>
      </c>
      <c r="E2082" s="4">
        <f t="shared" si="481"/>
        <v>58273</v>
      </c>
      <c r="F2082" s="3">
        <v>586</v>
      </c>
      <c r="G2082" s="3">
        <f t="shared" si="482"/>
        <v>586</v>
      </c>
      <c r="H2082" s="3" t="str">
        <f t="shared" si="483"/>
        <v>Good</v>
      </c>
      <c r="I2082" s="5" t="s">
        <v>33</v>
      </c>
      <c r="J2082" s="2" t="str">
        <f t="shared" si="484"/>
        <v>Self-Employed</v>
      </c>
      <c r="K2082" s="2" t="str">
        <f t="shared" si="485"/>
        <v>Self-Employed</v>
      </c>
      <c r="L2082" s="2" t="str">
        <f t="shared" si="486"/>
        <v>Self-Employed</v>
      </c>
      <c r="M2082" s="5" t="s">
        <v>32</v>
      </c>
      <c r="N2082" s="2" t="str">
        <f t="shared" si="487"/>
        <v>High School</v>
      </c>
      <c r="O2082" s="2" t="str">
        <f t="shared" si="488"/>
        <v>High School</v>
      </c>
      <c r="P2082" s="4">
        <v>25207</v>
      </c>
      <c r="Q2082" s="4">
        <f t="shared" si="489"/>
        <v>25207</v>
      </c>
      <c r="R2082" s="18">
        <f t="shared" si="490"/>
        <v>0.43256739828050728</v>
      </c>
      <c r="S2082" s="18" t="str">
        <f t="shared" si="491"/>
        <v>Conservative Borrower</v>
      </c>
      <c r="T2082" s="3">
        <v>36</v>
      </c>
      <c r="U2082" s="3">
        <f t="shared" si="492"/>
        <v>36</v>
      </c>
      <c r="V2082" s="5" t="s">
        <v>22</v>
      </c>
      <c r="W2082" s="5" t="s">
        <v>34</v>
      </c>
      <c r="X2082" s="4">
        <v>368</v>
      </c>
      <c r="Y2082" s="18">
        <v>0.42516608299999997</v>
      </c>
      <c r="Z2082" s="5" t="s">
        <v>28</v>
      </c>
      <c r="AA2082" s="3">
        <v>24</v>
      </c>
      <c r="AB2082" s="4">
        <v>428</v>
      </c>
      <c r="AC2082" s="4">
        <v>4856.0833329999996</v>
      </c>
      <c r="AD2082" s="4" t="str">
        <f t="shared" si="493"/>
        <v>Low Income</v>
      </c>
      <c r="AE2082" s="4">
        <v>3616</v>
      </c>
      <c r="AF2082" s="18">
        <v>0.188182496</v>
      </c>
      <c r="AG2082" s="3">
        <v>0</v>
      </c>
      <c r="AH2082" s="3">
        <v>66</v>
      </c>
      <c r="AI2082" s="2" t="str">
        <f t="shared" si="494"/>
        <v>High Risk</v>
      </c>
    </row>
    <row r="2083" spans="1:35" x14ac:dyDescent="0.25">
      <c r="A2083" s="6">
        <v>45182</v>
      </c>
      <c r="B2083" s="3">
        <v>47</v>
      </c>
      <c r="C2083" s="3" t="str">
        <f t="shared" si="480"/>
        <v>Senior</v>
      </c>
      <c r="D2083" s="4">
        <v>48985</v>
      </c>
      <c r="E2083" s="4">
        <f t="shared" si="481"/>
        <v>48985</v>
      </c>
      <c r="F2083" s="3">
        <v>528</v>
      </c>
      <c r="G2083" s="3">
        <f t="shared" si="482"/>
        <v>528</v>
      </c>
      <c r="H2083" s="3" t="str">
        <f t="shared" si="483"/>
        <v>Fair</v>
      </c>
      <c r="I2083" s="5" t="s">
        <v>45</v>
      </c>
      <c r="J2083" s="2" t="str">
        <f t="shared" si="484"/>
        <v>Unemployed</v>
      </c>
      <c r="K2083" s="2" t="str">
        <f t="shared" si="485"/>
        <v>Unemployed</v>
      </c>
      <c r="L2083" s="2" t="str">
        <f t="shared" si="486"/>
        <v>Unemployed</v>
      </c>
      <c r="M2083" s="5" t="s">
        <v>25</v>
      </c>
      <c r="N2083" s="2" t="str">
        <f t="shared" si="487"/>
        <v>Associate</v>
      </c>
      <c r="O2083" s="2" t="str">
        <f t="shared" si="488"/>
        <v>Associate</v>
      </c>
      <c r="P2083" s="4">
        <v>17578</v>
      </c>
      <c r="Q2083" s="4">
        <f t="shared" si="489"/>
        <v>17578</v>
      </c>
      <c r="R2083" s="18">
        <f t="shared" si="490"/>
        <v>0.35884454424823925</v>
      </c>
      <c r="S2083" s="18" t="str">
        <f t="shared" si="491"/>
        <v>Conservative Borrower</v>
      </c>
      <c r="T2083" s="3">
        <v>60</v>
      </c>
      <c r="U2083" s="3">
        <f t="shared" si="492"/>
        <v>60</v>
      </c>
      <c r="V2083" s="5" t="s">
        <v>26</v>
      </c>
      <c r="W2083" s="5" t="s">
        <v>34</v>
      </c>
      <c r="X2083" s="4">
        <v>396</v>
      </c>
      <c r="Y2083" s="18">
        <v>9.7901206000000005E-2</v>
      </c>
      <c r="Z2083" s="5" t="s">
        <v>24</v>
      </c>
      <c r="AA2083" s="3">
        <v>22</v>
      </c>
      <c r="AB2083" s="4">
        <v>1161</v>
      </c>
      <c r="AC2083" s="4">
        <v>4082.083333</v>
      </c>
      <c r="AD2083" s="4" t="str">
        <f t="shared" si="493"/>
        <v>Low Income</v>
      </c>
      <c r="AE2083" s="4">
        <v>28510</v>
      </c>
      <c r="AF2083" s="18">
        <v>0.27927059799999998</v>
      </c>
      <c r="AG2083" s="3">
        <v>0</v>
      </c>
      <c r="AH2083" s="3">
        <v>58</v>
      </c>
      <c r="AI2083" s="2" t="str">
        <f t="shared" si="494"/>
        <v>High Risk</v>
      </c>
    </row>
    <row r="2084" spans="1:35" x14ac:dyDescent="0.25">
      <c r="A2084" s="6">
        <v>45183</v>
      </c>
      <c r="B2084" s="3">
        <v>22</v>
      </c>
      <c r="C2084" s="3" t="str">
        <f t="shared" si="480"/>
        <v>Young</v>
      </c>
      <c r="D2084" s="4">
        <v>53870</v>
      </c>
      <c r="E2084" s="4">
        <f t="shared" si="481"/>
        <v>53870</v>
      </c>
      <c r="F2084" s="3">
        <v>514</v>
      </c>
      <c r="G2084" s="3">
        <f t="shared" si="482"/>
        <v>514</v>
      </c>
      <c r="H2084" s="3" t="str">
        <f t="shared" si="483"/>
        <v>Fair</v>
      </c>
      <c r="I2084" s="5" t="s">
        <v>20</v>
      </c>
      <c r="J2084" s="2" t="str">
        <f t="shared" si="484"/>
        <v>Employed</v>
      </c>
      <c r="K2084" s="2" t="str">
        <f t="shared" si="485"/>
        <v>Employed</v>
      </c>
      <c r="L2084" s="2" t="str">
        <f t="shared" si="486"/>
        <v>Employed</v>
      </c>
      <c r="M2084" s="5" t="s">
        <v>32</v>
      </c>
      <c r="N2084" s="2" t="str">
        <f t="shared" si="487"/>
        <v>High School</v>
      </c>
      <c r="O2084" s="2" t="str">
        <f t="shared" si="488"/>
        <v>High School</v>
      </c>
      <c r="P2084" s="4">
        <v>37846</v>
      </c>
      <c r="Q2084" s="4">
        <f t="shared" si="489"/>
        <v>37846</v>
      </c>
      <c r="R2084" s="18">
        <f t="shared" si="490"/>
        <v>0.70254315945795431</v>
      </c>
      <c r="S2084" s="18" t="str">
        <f t="shared" si="491"/>
        <v>Moderate Borrower</v>
      </c>
      <c r="T2084" s="3">
        <v>60</v>
      </c>
      <c r="U2084" s="3">
        <f t="shared" si="492"/>
        <v>60</v>
      </c>
      <c r="V2084" s="5" t="s">
        <v>26</v>
      </c>
      <c r="W2084" s="5" t="s">
        <v>30</v>
      </c>
      <c r="X2084" s="4">
        <v>614</v>
      </c>
      <c r="Y2084" s="18">
        <v>0.28307710800000002</v>
      </c>
      <c r="Z2084" s="5" t="s">
        <v>28</v>
      </c>
      <c r="AA2084" s="3">
        <v>19</v>
      </c>
      <c r="AB2084" s="4">
        <v>2649</v>
      </c>
      <c r="AC2084" s="4">
        <v>4489.1666670000004</v>
      </c>
      <c r="AD2084" s="4" t="str">
        <f t="shared" si="493"/>
        <v>Low Income</v>
      </c>
      <c r="AE2084" s="4">
        <v>37282</v>
      </c>
      <c r="AF2084" s="18">
        <v>0.24503703299999999</v>
      </c>
      <c r="AG2084" s="3">
        <v>0</v>
      </c>
      <c r="AH2084" s="3">
        <v>56</v>
      </c>
      <c r="AI2084" s="2" t="str">
        <f t="shared" si="494"/>
        <v>High Risk</v>
      </c>
    </row>
    <row r="2085" spans="1:35" x14ac:dyDescent="0.25">
      <c r="A2085" s="6">
        <v>45184</v>
      </c>
      <c r="B2085" s="3">
        <v>18</v>
      </c>
      <c r="C2085" s="3" t="str">
        <f t="shared" si="480"/>
        <v>Young</v>
      </c>
      <c r="D2085" s="4">
        <v>48204</v>
      </c>
      <c r="E2085" s="4">
        <f t="shared" si="481"/>
        <v>48204</v>
      </c>
      <c r="F2085" s="3">
        <v>580</v>
      </c>
      <c r="G2085" s="3">
        <f t="shared" si="482"/>
        <v>580</v>
      </c>
      <c r="H2085" s="3" t="str">
        <f t="shared" si="483"/>
        <v>Good</v>
      </c>
      <c r="I2085" s="5" t="s">
        <v>20</v>
      </c>
      <c r="J2085" s="2" t="str">
        <f t="shared" si="484"/>
        <v>Employed</v>
      </c>
      <c r="K2085" s="2" t="str">
        <f t="shared" si="485"/>
        <v>Employed</v>
      </c>
      <c r="L2085" s="2" t="str">
        <f t="shared" si="486"/>
        <v>Employed</v>
      </c>
      <c r="M2085" s="5" t="s">
        <v>29</v>
      </c>
      <c r="N2085" s="2" t="str">
        <f t="shared" si="487"/>
        <v>Bachelor</v>
      </c>
      <c r="O2085" s="2" t="str">
        <f t="shared" si="488"/>
        <v>Bachelor</v>
      </c>
      <c r="P2085" s="4">
        <v>28801</v>
      </c>
      <c r="Q2085" s="4">
        <f t="shared" si="489"/>
        <v>28801</v>
      </c>
      <c r="R2085" s="18">
        <f t="shared" si="490"/>
        <v>0.59748153680192517</v>
      </c>
      <c r="S2085" s="18" t="str">
        <f t="shared" si="491"/>
        <v>Moderate Borrower</v>
      </c>
      <c r="T2085" s="3">
        <v>60</v>
      </c>
      <c r="U2085" s="3">
        <f t="shared" si="492"/>
        <v>60</v>
      </c>
      <c r="V2085" s="5" t="s">
        <v>22</v>
      </c>
      <c r="W2085" s="5" t="s">
        <v>27</v>
      </c>
      <c r="X2085" s="4">
        <v>218</v>
      </c>
      <c r="Y2085" s="18">
        <v>0.28083730099999998</v>
      </c>
      <c r="Z2085" s="5" t="s">
        <v>31</v>
      </c>
      <c r="AA2085" s="3">
        <v>21</v>
      </c>
      <c r="AB2085" s="4">
        <v>3318</v>
      </c>
      <c r="AC2085" s="4">
        <v>4017</v>
      </c>
      <c r="AD2085" s="4" t="str">
        <f t="shared" si="493"/>
        <v>Low Income</v>
      </c>
      <c r="AE2085" s="4">
        <v>18883</v>
      </c>
      <c r="AF2085" s="18">
        <v>0.23133325900000001</v>
      </c>
      <c r="AG2085" s="3">
        <v>0</v>
      </c>
      <c r="AH2085" s="3">
        <v>58</v>
      </c>
      <c r="AI2085" s="2" t="str">
        <f t="shared" si="494"/>
        <v>High Risk</v>
      </c>
    </row>
    <row r="2086" spans="1:35" x14ac:dyDescent="0.25">
      <c r="A2086" s="6">
        <v>45185</v>
      </c>
      <c r="B2086" s="3">
        <v>33</v>
      </c>
      <c r="C2086" s="3" t="str">
        <f t="shared" si="480"/>
        <v>Mid</v>
      </c>
      <c r="D2086" s="4">
        <v>70433</v>
      </c>
      <c r="E2086" s="4">
        <f t="shared" si="481"/>
        <v>70433</v>
      </c>
      <c r="F2086" s="3">
        <v>530</v>
      </c>
      <c r="G2086" s="3">
        <f t="shared" si="482"/>
        <v>530</v>
      </c>
      <c r="H2086" s="3" t="str">
        <f t="shared" si="483"/>
        <v>Fair</v>
      </c>
      <c r="I2086" s="5" t="s">
        <v>20</v>
      </c>
      <c r="J2086" s="2" t="str">
        <f t="shared" si="484"/>
        <v>Employed</v>
      </c>
      <c r="K2086" s="2" t="str">
        <f t="shared" si="485"/>
        <v>Employed</v>
      </c>
      <c r="L2086" s="2" t="str">
        <f t="shared" si="486"/>
        <v>Employed</v>
      </c>
      <c r="M2086" s="5" t="s">
        <v>32</v>
      </c>
      <c r="N2086" s="2" t="str">
        <f t="shared" si="487"/>
        <v>High School</v>
      </c>
      <c r="O2086" s="2" t="str">
        <f t="shared" si="488"/>
        <v>High School</v>
      </c>
      <c r="P2086" s="4">
        <v>41410</v>
      </c>
      <c r="Q2086" s="4">
        <f t="shared" si="489"/>
        <v>41410</v>
      </c>
      <c r="R2086" s="18">
        <f t="shared" si="490"/>
        <v>0.58793463291354908</v>
      </c>
      <c r="S2086" s="18" t="str">
        <f t="shared" si="491"/>
        <v>Moderate Borrower</v>
      </c>
      <c r="T2086" s="3">
        <v>24</v>
      </c>
      <c r="U2086" s="3">
        <f t="shared" si="492"/>
        <v>24</v>
      </c>
      <c r="V2086" s="5" t="s">
        <v>35</v>
      </c>
      <c r="W2086" s="5" t="s">
        <v>34</v>
      </c>
      <c r="X2086" s="4">
        <v>468</v>
      </c>
      <c r="Y2086" s="18">
        <v>0.386546577</v>
      </c>
      <c r="Z2086" s="5" t="s">
        <v>24</v>
      </c>
      <c r="AA2086" s="3">
        <v>20</v>
      </c>
      <c r="AB2086" s="4">
        <v>4733</v>
      </c>
      <c r="AC2086" s="4">
        <v>5869.4166670000004</v>
      </c>
      <c r="AD2086" s="4" t="str">
        <f t="shared" si="493"/>
        <v>Medium Income</v>
      </c>
      <c r="AE2086" s="4">
        <v>75942</v>
      </c>
      <c r="AF2086" s="18">
        <v>0.25989889799999999</v>
      </c>
      <c r="AG2086" s="3">
        <v>0</v>
      </c>
      <c r="AH2086" s="3">
        <v>54</v>
      </c>
      <c r="AI2086" s="2" t="str">
        <f t="shared" si="494"/>
        <v>Medium Risk</v>
      </c>
    </row>
    <row r="2087" spans="1:35" x14ac:dyDescent="0.25">
      <c r="A2087" s="6">
        <v>45186</v>
      </c>
      <c r="B2087" s="3">
        <v>25</v>
      </c>
      <c r="C2087" s="3" t="str">
        <f t="shared" si="480"/>
        <v>Mid</v>
      </c>
      <c r="D2087" s="4">
        <v>94499</v>
      </c>
      <c r="E2087" s="4">
        <f t="shared" si="481"/>
        <v>94499</v>
      </c>
      <c r="F2087" s="3">
        <v>548</v>
      </c>
      <c r="G2087" s="3">
        <f t="shared" si="482"/>
        <v>548</v>
      </c>
      <c r="H2087" s="3" t="str">
        <f t="shared" si="483"/>
        <v>Fair</v>
      </c>
      <c r="I2087" s="5" t="s">
        <v>20</v>
      </c>
      <c r="J2087" s="2" t="str">
        <f t="shared" si="484"/>
        <v>Employed</v>
      </c>
      <c r="K2087" s="2" t="str">
        <f t="shared" si="485"/>
        <v>Employed</v>
      </c>
      <c r="L2087" s="2" t="str">
        <f t="shared" si="486"/>
        <v>Employed</v>
      </c>
      <c r="M2087" s="5" t="s">
        <v>32</v>
      </c>
      <c r="N2087" s="2" t="str">
        <f t="shared" si="487"/>
        <v>High School</v>
      </c>
      <c r="O2087" s="2" t="str">
        <f t="shared" si="488"/>
        <v>High School</v>
      </c>
      <c r="P2087" s="4">
        <v>36599</v>
      </c>
      <c r="Q2087" s="4">
        <f t="shared" si="489"/>
        <v>36599</v>
      </c>
      <c r="R2087" s="18">
        <f t="shared" si="490"/>
        <v>0.38729510365189052</v>
      </c>
      <c r="S2087" s="18" t="str">
        <f t="shared" si="491"/>
        <v>Conservative Borrower</v>
      </c>
      <c r="T2087" s="3">
        <v>60</v>
      </c>
      <c r="U2087" s="3">
        <f t="shared" si="492"/>
        <v>60</v>
      </c>
      <c r="V2087" s="5" t="s">
        <v>26</v>
      </c>
      <c r="W2087" s="5" t="s">
        <v>30</v>
      </c>
      <c r="X2087" s="4">
        <v>96</v>
      </c>
      <c r="Y2087" s="18">
        <v>0.34787517800000001</v>
      </c>
      <c r="Z2087" s="5" t="s">
        <v>28</v>
      </c>
      <c r="AA2087" s="3">
        <v>20</v>
      </c>
      <c r="AB2087" s="4">
        <v>2009</v>
      </c>
      <c r="AC2087" s="4">
        <v>7874.9166670000004</v>
      </c>
      <c r="AD2087" s="4" t="str">
        <f t="shared" si="493"/>
        <v>Medium Income</v>
      </c>
      <c r="AE2087" s="4">
        <v>16329</v>
      </c>
      <c r="AF2087" s="18">
        <v>0.29628281400000001</v>
      </c>
      <c r="AG2087" s="3">
        <v>0</v>
      </c>
      <c r="AH2087" s="3">
        <v>53</v>
      </c>
      <c r="AI2087" s="2" t="str">
        <f t="shared" si="494"/>
        <v>Medium Risk</v>
      </c>
    </row>
    <row r="2088" spans="1:35" x14ac:dyDescent="0.25">
      <c r="A2088" s="6">
        <v>45187</v>
      </c>
      <c r="B2088" s="3">
        <v>33</v>
      </c>
      <c r="C2088" s="3" t="str">
        <f t="shared" si="480"/>
        <v>Mid</v>
      </c>
      <c r="D2088" s="4">
        <v>29863</v>
      </c>
      <c r="E2088" s="4">
        <f t="shared" si="481"/>
        <v>29863</v>
      </c>
      <c r="F2088" s="3">
        <v>552</v>
      </c>
      <c r="G2088" s="3">
        <f t="shared" si="482"/>
        <v>552</v>
      </c>
      <c r="H2088" s="3" t="str">
        <f t="shared" si="483"/>
        <v>Good</v>
      </c>
      <c r="J2088" s="2" t="str">
        <f t="shared" si="484"/>
        <v/>
      </c>
      <c r="K2088" s="2" t="str">
        <f t="shared" si="485"/>
        <v/>
      </c>
      <c r="L2088" s="2" t="str">
        <f t="shared" si="486"/>
        <v>Employed</v>
      </c>
      <c r="M2088" s="5" t="s">
        <v>29</v>
      </c>
      <c r="N2088" s="2" t="str">
        <f t="shared" si="487"/>
        <v>Bachelor</v>
      </c>
      <c r="O2088" s="2" t="str">
        <f t="shared" si="488"/>
        <v>Bachelor</v>
      </c>
      <c r="P2088" s="4">
        <v>32573</v>
      </c>
      <c r="Q2088" s="4">
        <f t="shared" si="489"/>
        <v>32573</v>
      </c>
      <c r="R2088" s="18">
        <f t="shared" si="490"/>
        <v>1.0907477480494256</v>
      </c>
      <c r="S2088" s="18" t="str">
        <f t="shared" si="491"/>
        <v>Aggressive Borrower</v>
      </c>
      <c r="T2088" s="3">
        <v>48</v>
      </c>
      <c r="U2088" s="3">
        <f t="shared" si="492"/>
        <v>48</v>
      </c>
      <c r="V2088" s="5" t="s">
        <v>22</v>
      </c>
      <c r="W2088" s="5" t="s">
        <v>23</v>
      </c>
      <c r="X2088" s="4">
        <v>709</v>
      </c>
      <c r="Y2088" s="18">
        <v>0.20918398999999999</v>
      </c>
      <c r="Z2088" s="5" t="s">
        <v>24</v>
      </c>
      <c r="AA2088" s="3">
        <v>19</v>
      </c>
      <c r="AB2088" s="4">
        <v>2620</v>
      </c>
      <c r="AC2088" s="4">
        <v>2488.583333</v>
      </c>
      <c r="AD2088" s="4" t="str">
        <f t="shared" si="493"/>
        <v>Low Income</v>
      </c>
      <c r="AE2088" s="4">
        <v>32906</v>
      </c>
      <c r="AF2088" s="18">
        <v>0.216898067</v>
      </c>
      <c r="AG2088" s="3">
        <v>0</v>
      </c>
      <c r="AH2088" s="3">
        <v>55</v>
      </c>
      <c r="AI2088" s="2" t="str">
        <f t="shared" si="494"/>
        <v>High Risk</v>
      </c>
    </row>
    <row r="2089" spans="1:35" x14ac:dyDescent="0.25">
      <c r="A2089" s="6">
        <v>45188</v>
      </c>
      <c r="B2089" s="3">
        <v>38</v>
      </c>
      <c r="C2089" s="3" t="str">
        <f t="shared" si="480"/>
        <v>Mid</v>
      </c>
      <c r="D2089" s="4">
        <v>29437</v>
      </c>
      <c r="E2089" s="4">
        <f t="shared" si="481"/>
        <v>29437</v>
      </c>
      <c r="F2089" s="3">
        <v>548</v>
      </c>
      <c r="G2089" s="3">
        <f t="shared" si="482"/>
        <v>548</v>
      </c>
      <c r="H2089" s="3" t="str">
        <f t="shared" si="483"/>
        <v>Fair</v>
      </c>
      <c r="I2089" s="5" t="s">
        <v>33</v>
      </c>
      <c r="J2089" s="2" t="str">
        <f t="shared" si="484"/>
        <v>Self-Employed</v>
      </c>
      <c r="K2089" s="2" t="str">
        <f t="shared" si="485"/>
        <v>Self-Employed</v>
      </c>
      <c r="L2089" s="2" t="str">
        <f t="shared" si="486"/>
        <v>Self-Employed</v>
      </c>
      <c r="N2089" s="2" t="str">
        <f t="shared" si="487"/>
        <v/>
      </c>
      <c r="O2089" s="2" t="str">
        <f t="shared" si="488"/>
        <v>Bachelor</v>
      </c>
      <c r="P2089" s="4">
        <v>11151</v>
      </c>
      <c r="Q2089" s="4">
        <f t="shared" si="489"/>
        <v>11151</v>
      </c>
      <c r="R2089" s="18">
        <f t="shared" si="490"/>
        <v>0.37880898189353535</v>
      </c>
      <c r="S2089" s="18" t="str">
        <f t="shared" si="491"/>
        <v>Conservative Borrower</v>
      </c>
      <c r="T2089" s="3">
        <v>48</v>
      </c>
      <c r="U2089" s="3">
        <f t="shared" si="492"/>
        <v>48</v>
      </c>
      <c r="V2089" s="5" t="s">
        <v>26</v>
      </c>
      <c r="W2089" s="5" t="s">
        <v>30</v>
      </c>
      <c r="X2089" s="4">
        <v>413</v>
      </c>
      <c r="Y2089" s="18">
        <v>0.33443003500000001</v>
      </c>
      <c r="Z2089" s="5" t="s">
        <v>28</v>
      </c>
      <c r="AA2089" s="3">
        <v>28</v>
      </c>
      <c r="AB2089" s="4">
        <v>2205</v>
      </c>
      <c r="AC2089" s="4">
        <v>2453.083333</v>
      </c>
      <c r="AD2089" s="4" t="str">
        <f t="shared" si="493"/>
        <v>Low Income</v>
      </c>
      <c r="AE2089" s="4">
        <v>5217</v>
      </c>
      <c r="AF2089" s="18">
        <v>0.23341321300000001</v>
      </c>
      <c r="AG2089" s="3">
        <v>0</v>
      </c>
      <c r="AH2089" s="3">
        <v>58</v>
      </c>
      <c r="AI2089" s="2" t="str">
        <f t="shared" si="494"/>
        <v>High Risk</v>
      </c>
    </row>
    <row r="2090" spans="1:35" x14ac:dyDescent="0.25">
      <c r="A2090" s="6">
        <v>45189</v>
      </c>
      <c r="B2090" s="3">
        <v>34</v>
      </c>
      <c r="C2090" s="3" t="str">
        <f t="shared" si="480"/>
        <v>Mid</v>
      </c>
      <c r="D2090" s="4">
        <v>36177</v>
      </c>
      <c r="E2090" s="4">
        <f t="shared" si="481"/>
        <v>36177</v>
      </c>
      <c r="F2090" s="3">
        <v>572</v>
      </c>
      <c r="G2090" s="3">
        <f t="shared" si="482"/>
        <v>572</v>
      </c>
      <c r="H2090" s="3" t="str">
        <f t="shared" si="483"/>
        <v>Good</v>
      </c>
      <c r="I2090" s="5" t="s">
        <v>20</v>
      </c>
      <c r="J2090" s="2" t="str">
        <f t="shared" si="484"/>
        <v>Employed</v>
      </c>
      <c r="K2090" s="2" t="str">
        <f t="shared" si="485"/>
        <v>Employed</v>
      </c>
      <c r="L2090" s="2" t="str">
        <f t="shared" si="486"/>
        <v>Employed</v>
      </c>
      <c r="M2090" s="5" t="s">
        <v>29</v>
      </c>
      <c r="N2090" s="2" t="str">
        <f t="shared" si="487"/>
        <v>Bachelor</v>
      </c>
      <c r="O2090" s="2" t="str">
        <f t="shared" si="488"/>
        <v>Bachelor</v>
      </c>
      <c r="P2090" s="4">
        <v>41102</v>
      </c>
      <c r="Q2090" s="4">
        <f t="shared" si="489"/>
        <v>41102</v>
      </c>
      <c r="R2090" s="18">
        <f t="shared" si="490"/>
        <v>1.1361362191447604</v>
      </c>
      <c r="S2090" s="18" t="str">
        <f t="shared" si="491"/>
        <v>Aggressive Borrower</v>
      </c>
      <c r="T2090" s="3">
        <v>36</v>
      </c>
      <c r="U2090" s="3">
        <f t="shared" si="492"/>
        <v>36</v>
      </c>
      <c r="V2090" s="5" t="s">
        <v>35</v>
      </c>
      <c r="W2090" s="5" t="s">
        <v>27</v>
      </c>
      <c r="X2090" s="4">
        <v>514</v>
      </c>
      <c r="Y2090" s="18">
        <v>0.232599477</v>
      </c>
      <c r="Z2090" s="5" t="s">
        <v>28</v>
      </c>
      <c r="AA2090" s="3">
        <v>21</v>
      </c>
      <c r="AB2090" s="4">
        <v>755</v>
      </c>
      <c r="AC2090" s="4">
        <v>3014.75</v>
      </c>
      <c r="AD2090" s="4" t="str">
        <f t="shared" si="493"/>
        <v>Low Income</v>
      </c>
      <c r="AE2090" s="4">
        <v>40782</v>
      </c>
      <c r="AF2090" s="18">
        <v>0.21264422199999999</v>
      </c>
      <c r="AG2090" s="3">
        <v>0</v>
      </c>
      <c r="AH2090" s="3">
        <v>57</v>
      </c>
      <c r="AI2090" s="2" t="str">
        <f t="shared" si="494"/>
        <v>High Risk</v>
      </c>
    </row>
    <row r="2091" spans="1:35" x14ac:dyDescent="0.25">
      <c r="A2091" s="6">
        <v>45190</v>
      </c>
      <c r="B2091" s="3">
        <v>57</v>
      </c>
      <c r="C2091" s="3" t="str">
        <f t="shared" si="480"/>
        <v>Senior</v>
      </c>
      <c r="D2091" s="4">
        <v>35258</v>
      </c>
      <c r="E2091" s="4">
        <f t="shared" si="481"/>
        <v>35258</v>
      </c>
      <c r="F2091" s="3">
        <v>551</v>
      </c>
      <c r="G2091" s="3">
        <f t="shared" si="482"/>
        <v>551</v>
      </c>
      <c r="H2091" s="3" t="str">
        <f t="shared" si="483"/>
        <v>Good</v>
      </c>
      <c r="I2091" s="5" t="s">
        <v>20</v>
      </c>
      <c r="J2091" s="2" t="str">
        <f t="shared" si="484"/>
        <v>Employed</v>
      </c>
      <c r="K2091" s="2" t="str">
        <f t="shared" si="485"/>
        <v>Employed</v>
      </c>
      <c r="L2091" s="2" t="str">
        <f t="shared" si="486"/>
        <v>Employed</v>
      </c>
      <c r="M2091" s="5" t="s">
        <v>29</v>
      </c>
      <c r="N2091" s="2" t="str">
        <f t="shared" si="487"/>
        <v>Bachelor</v>
      </c>
      <c r="O2091" s="2" t="str">
        <f t="shared" si="488"/>
        <v>Bachelor</v>
      </c>
      <c r="Q2091" s="4">
        <f t="shared" si="489"/>
        <v>25183.596306068601</v>
      </c>
      <c r="R2091" s="18">
        <f t="shared" si="490"/>
        <v>0.71426616104341145</v>
      </c>
      <c r="S2091" s="18" t="str">
        <f t="shared" si="491"/>
        <v>Moderate Borrower</v>
      </c>
      <c r="T2091" s="3">
        <v>36</v>
      </c>
      <c r="U2091" s="3">
        <f t="shared" si="492"/>
        <v>36</v>
      </c>
      <c r="V2091" s="5" t="s">
        <v>26</v>
      </c>
      <c r="W2091" s="5" t="s">
        <v>27</v>
      </c>
      <c r="X2091" s="4">
        <v>255</v>
      </c>
      <c r="Y2091" s="18">
        <v>0.24711628599999999</v>
      </c>
      <c r="Z2091" s="5" t="s">
        <v>28</v>
      </c>
      <c r="AA2091" s="3">
        <v>29</v>
      </c>
      <c r="AB2091" s="4">
        <v>1227</v>
      </c>
      <c r="AC2091" s="4">
        <v>2938.166667</v>
      </c>
      <c r="AD2091" s="4" t="str">
        <f t="shared" si="493"/>
        <v>Low Income</v>
      </c>
      <c r="AE2091" s="4">
        <v>7218</v>
      </c>
      <c r="AF2091" s="18">
        <v>0.28957861600000001</v>
      </c>
      <c r="AG2091" s="3">
        <v>0</v>
      </c>
      <c r="AH2091" s="3">
        <v>59</v>
      </c>
      <c r="AI2091" s="2" t="str">
        <f t="shared" si="494"/>
        <v>High Risk</v>
      </c>
    </row>
    <row r="2092" spans="1:35" x14ac:dyDescent="0.25">
      <c r="A2092" s="6">
        <v>45191</v>
      </c>
      <c r="B2092" s="3">
        <v>43</v>
      </c>
      <c r="C2092" s="3" t="str">
        <f t="shared" si="480"/>
        <v>Senior</v>
      </c>
      <c r="D2092" s="4">
        <v>113456</v>
      </c>
      <c r="E2092" s="4">
        <f t="shared" si="481"/>
        <v>113456</v>
      </c>
      <c r="F2092" s="3">
        <v>595</v>
      </c>
      <c r="G2092" s="3">
        <f t="shared" si="482"/>
        <v>595</v>
      </c>
      <c r="H2092" s="3" t="str">
        <f t="shared" si="483"/>
        <v>Good</v>
      </c>
      <c r="I2092" s="5" t="s">
        <v>20</v>
      </c>
      <c r="J2092" s="2" t="str">
        <f t="shared" si="484"/>
        <v>Employed</v>
      </c>
      <c r="K2092" s="2" t="str">
        <f t="shared" si="485"/>
        <v>Employed</v>
      </c>
      <c r="L2092" s="2" t="str">
        <f t="shared" si="486"/>
        <v>Employed</v>
      </c>
      <c r="M2092" s="5" t="s">
        <v>29</v>
      </c>
      <c r="N2092" s="2" t="str">
        <f t="shared" si="487"/>
        <v>Bachelor</v>
      </c>
      <c r="O2092" s="2" t="str">
        <f t="shared" si="488"/>
        <v>Bachelor</v>
      </c>
      <c r="P2092" s="4">
        <v>10571</v>
      </c>
      <c r="Q2092" s="4">
        <f t="shared" si="489"/>
        <v>10571</v>
      </c>
      <c r="R2092" s="18">
        <f t="shared" si="490"/>
        <v>9.317268368354252E-2</v>
      </c>
      <c r="S2092" s="18" t="str">
        <f t="shared" si="491"/>
        <v>Conservative Borrower</v>
      </c>
      <c r="T2092" s="3">
        <v>36</v>
      </c>
      <c r="U2092" s="3">
        <f t="shared" si="492"/>
        <v>36</v>
      </c>
      <c r="V2092" s="5" t="s">
        <v>35</v>
      </c>
      <c r="W2092" s="5" t="s">
        <v>30</v>
      </c>
      <c r="X2092" s="4">
        <v>447</v>
      </c>
      <c r="Y2092" s="18">
        <v>0.41890585499999999</v>
      </c>
      <c r="Z2092" s="5" t="s">
        <v>24</v>
      </c>
      <c r="AA2092" s="3">
        <v>24</v>
      </c>
      <c r="AB2092" s="4">
        <v>14349</v>
      </c>
      <c r="AC2092" s="4">
        <v>9454.6666669999995</v>
      </c>
      <c r="AD2092" s="4" t="str">
        <f t="shared" si="493"/>
        <v>Medium Income</v>
      </c>
      <c r="AE2092" s="4">
        <v>85906</v>
      </c>
      <c r="AF2092" s="18">
        <v>0.192733866</v>
      </c>
      <c r="AG2092" s="3">
        <v>1</v>
      </c>
      <c r="AH2092" s="3">
        <v>41.6</v>
      </c>
      <c r="AI2092" s="2" t="str">
        <f t="shared" si="494"/>
        <v>Medium Risk</v>
      </c>
    </row>
    <row r="2093" spans="1:35" x14ac:dyDescent="0.25">
      <c r="A2093" s="6">
        <v>45192</v>
      </c>
      <c r="B2093" s="3">
        <v>43</v>
      </c>
      <c r="C2093" s="3" t="str">
        <f t="shared" si="480"/>
        <v>Senior</v>
      </c>
      <c r="E2093" s="4">
        <f t="shared" si="481"/>
        <v>16154.000004</v>
      </c>
      <c r="F2093" s="3">
        <v>567</v>
      </c>
      <c r="G2093" s="3">
        <f t="shared" si="482"/>
        <v>567</v>
      </c>
      <c r="H2093" s="3" t="str">
        <f t="shared" si="483"/>
        <v>Good</v>
      </c>
      <c r="I2093" s="5" t="s">
        <v>20</v>
      </c>
      <c r="J2093" s="2" t="str">
        <f t="shared" si="484"/>
        <v>Employed</v>
      </c>
      <c r="K2093" s="2" t="str">
        <f t="shared" si="485"/>
        <v>Employed</v>
      </c>
      <c r="L2093" s="2" t="str">
        <f t="shared" si="486"/>
        <v>Employed</v>
      </c>
      <c r="M2093" s="5" t="s">
        <v>32</v>
      </c>
      <c r="N2093" s="2" t="str">
        <f t="shared" si="487"/>
        <v>High School</v>
      </c>
      <c r="O2093" s="2" t="str">
        <f t="shared" si="488"/>
        <v>High School</v>
      </c>
      <c r="P2093" s="4">
        <v>11762</v>
      </c>
      <c r="Q2093" s="4">
        <f t="shared" si="489"/>
        <v>11762</v>
      </c>
      <c r="R2093" s="18">
        <f t="shared" si="490"/>
        <v>0.72811687489708632</v>
      </c>
      <c r="S2093" s="18" t="str">
        <f t="shared" si="491"/>
        <v>Moderate Borrower</v>
      </c>
      <c r="U2093" s="3">
        <f t="shared" si="492"/>
        <v>54.694362017804153</v>
      </c>
      <c r="V2093" s="5" t="s">
        <v>22</v>
      </c>
      <c r="W2093" s="5" t="s">
        <v>30</v>
      </c>
      <c r="X2093" s="4">
        <v>423</v>
      </c>
      <c r="Y2093" s="18">
        <v>0.50361989200000001</v>
      </c>
      <c r="Z2093" s="5" t="s">
        <v>38</v>
      </c>
      <c r="AA2093" s="3">
        <v>28</v>
      </c>
      <c r="AB2093" s="4">
        <v>4730</v>
      </c>
      <c r="AC2093" s="4">
        <v>1346.166667</v>
      </c>
      <c r="AD2093" s="4" t="str">
        <f t="shared" si="493"/>
        <v>Low Income</v>
      </c>
      <c r="AE2093" s="4">
        <v>189744</v>
      </c>
      <c r="AF2093" s="18">
        <v>0.21204804299999999</v>
      </c>
      <c r="AG2093" s="3">
        <v>0</v>
      </c>
      <c r="AH2093" s="3">
        <v>56</v>
      </c>
      <c r="AI2093" s="2" t="str">
        <f t="shared" si="494"/>
        <v>High Risk</v>
      </c>
    </row>
    <row r="2094" spans="1:35" x14ac:dyDescent="0.25">
      <c r="A2094" s="6">
        <v>45193</v>
      </c>
      <c r="B2094" s="3">
        <v>47</v>
      </c>
      <c r="C2094" s="3" t="str">
        <f t="shared" si="480"/>
        <v>Senior</v>
      </c>
      <c r="D2094" s="4">
        <v>68113</v>
      </c>
      <c r="E2094" s="4">
        <f t="shared" si="481"/>
        <v>68113</v>
      </c>
      <c r="F2094" s="3">
        <v>623</v>
      </c>
      <c r="G2094" s="3">
        <f t="shared" si="482"/>
        <v>623</v>
      </c>
      <c r="H2094" s="3" t="str">
        <f t="shared" si="483"/>
        <v>Good</v>
      </c>
      <c r="I2094" s="5" t="s">
        <v>20</v>
      </c>
      <c r="J2094" s="2" t="str">
        <f t="shared" si="484"/>
        <v>Employed</v>
      </c>
      <c r="K2094" s="2" t="str">
        <f t="shared" si="485"/>
        <v>Employed</v>
      </c>
      <c r="L2094" s="2" t="str">
        <f t="shared" si="486"/>
        <v>Employed</v>
      </c>
      <c r="M2094" s="5" t="s">
        <v>32</v>
      </c>
      <c r="N2094" s="2" t="str">
        <f t="shared" si="487"/>
        <v>High School</v>
      </c>
      <c r="O2094" s="2" t="str">
        <f t="shared" si="488"/>
        <v>High School</v>
      </c>
      <c r="P2094" s="4">
        <v>17604</v>
      </c>
      <c r="Q2094" s="4">
        <f t="shared" si="489"/>
        <v>17604</v>
      </c>
      <c r="R2094" s="18">
        <f t="shared" si="490"/>
        <v>0.25845286509183268</v>
      </c>
      <c r="S2094" s="18" t="str">
        <f t="shared" si="491"/>
        <v>Conservative Borrower</v>
      </c>
      <c r="T2094" s="3">
        <v>60</v>
      </c>
      <c r="U2094" s="3">
        <f t="shared" si="492"/>
        <v>60</v>
      </c>
      <c r="V2094" s="5" t="s">
        <v>35</v>
      </c>
      <c r="W2094" s="5" t="s">
        <v>30</v>
      </c>
      <c r="X2094" s="4">
        <v>453</v>
      </c>
      <c r="Y2094" s="18">
        <v>0.19821156600000001</v>
      </c>
      <c r="Z2094" s="5" t="s">
        <v>34</v>
      </c>
      <c r="AA2094" s="3">
        <v>17</v>
      </c>
      <c r="AB2094" s="4">
        <v>2158</v>
      </c>
      <c r="AC2094" s="4">
        <v>5676.0833329999996</v>
      </c>
      <c r="AD2094" s="4" t="str">
        <f t="shared" si="493"/>
        <v>Medium Income</v>
      </c>
      <c r="AE2094" s="4">
        <v>79121</v>
      </c>
      <c r="AF2094" s="18">
        <v>0.22776473999999999</v>
      </c>
      <c r="AG2094" s="3">
        <v>0</v>
      </c>
      <c r="AH2094" s="3">
        <v>45</v>
      </c>
      <c r="AI2094" s="2" t="str">
        <f t="shared" si="494"/>
        <v>Medium Risk</v>
      </c>
    </row>
    <row r="2095" spans="1:35" x14ac:dyDescent="0.25">
      <c r="A2095" s="6">
        <v>45194</v>
      </c>
      <c r="B2095" s="3">
        <v>26</v>
      </c>
      <c r="C2095" s="3" t="str">
        <f t="shared" si="480"/>
        <v>Mid</v>
      </c>
      <c r="D2095" s="4">
        <v>110993</v>
      </c>
      <c r="E2095" s="4">
        <f t="shared" si="481"/>
        <v>110993</v>
      </c>
      <c r="F2095" s="3">
        <v>597</v>
      </c>
      <c r="G2095" s="3">
        <f t="shared" si="482"/>
        <v>597</v>
      </c>
      <c r="H2095" s="3" t="str">
        <f t="shared" si="483"/>
        <v>Good</v>
      </c>
      <c r="I2095" s="5" t="s">
        <v>20</v>
      </c>
      <c r="J2095" s="2" t="str">
        <f t="shared" si="484"/>
        <v>Employed</v>
      </c>
      <c r="K2095" s="2" t="str">
        <f t="shared" si="485"/>
        <v>Employed</v>
      </c>
      <c r="L2095" s="2" t="str">
        <f t="shared" si="486"/>
        <v>Employed</v>
      </c>
      <c r="M2095" s="5" t="s">
        <v>29</v>
      </c>
      <c r="N2095" s="2" t="str">
        <f t="shared" si="487"/>
        <v>Bachelor</v>
      </c>
      <c r="O2095" s="2" t="str">
        <f t="shared" si="488"/>
        <v>Bachelor</v>
      </c>
      <c r="P2095" s="4">
        <v>33641</v>
      </c>
      <c r="Q2095" s="4">
        <f t="shared" si="489"/>
        <v>33641</v>
      </c>
      <c r="R2095" s="18">
        <f t="shared" si="490"/>
        <v>0.30309118593064427</v>
      </c>
      <c r="S2095" s="18" t="str">
        <f t="shared" si="491"/>
        <v>Conservative Borrower</v>
      </c>
      <c r="T2095" s="3">
        <v>60</v>
      </c>
      <c r="U2095" s="3">
        <f t="shared" si="492"/>
        <v>60</v>
      </c>
      <c r="V2095" s="5" t="s">
        <v>26</v>
      </c>
      <c r="W2095" s="5" t="s">
        <v>23</v>
      </c>
      <c r="X2095" s="4">
        <v>222</v>
      </c>
      <c r="Y2095" s="18">
        <v>0.39289865099999999</v>
      </c>
      <c r="Z2095" s="5" t="s">
        <v>38</v>
      </c>
      <c r="AA2095" s="3">
        <v>15</v>
      </c>
      <c r="AB2095" s="4">
        <v>3752</v>
      </c>
      <c r="AC2095" s="4">
        <v>9249.4166669999995</v>
      </c>
      <c r="AD2095" s="4" t="str">
        <f t="shared" si="493"/>
        <v>Medium Income</v>
      </c>
      <c r="AE2095" s="4">
        <v>14494</v>
      </c>
      <c r="AF2095" s="18">
        <v>0.27691554899999998</v>
      </c>
      <c r="AG2095" s="3">
        <v>0</v>
      </c>
      <c r="AH2095" s="3">
        <v>53</v>
      </c>
      <c r="AI2095" s="2" t="str">
        <f t="shared" si="494"/>
        <v>Medium Risk</v>
      </c>
    </row>
    <row r="2096" spans="1:35" x14ac:dyDescent="0.25">
      <c r="A2096" s="6">
        <v>45195</v>
      </c>
      <c r="B2096" s="3">
        <v>52</v>
      </c>
      <c r="C2096" s="3" t="str">
        <f t="shared" si="480"/>
        <v>Senior</v>
      </c>
      <c r="D2096" s="4">
        <v>25275</v>
      </c>
      <c r="E2096" s="4">
        <f t="shared" si="481"/>
        <v>25275</v>
      </c>
      <c r="F2096" s="3">
        <v>604</v>
      </c>
      <c r="G2096" s="3">
        <f t="shared" si="482"/>
        <v>604</v>
      </c>
      <c r="H2096" s="3" t="str">
        <f t="shared" si="483"/>
        <v>Good</v>
      </c>
      <c r="I2096" s="5" t="s">
        <v>20</v>
      </c>
      <c r="J2096" s="2" t="str">
        <f t="shared" si="484"/>
        <v>Employed</v>
      </c>
      <c r="K2096" s="2" t="str">
        <f t="shared" si="485"/>
        <v>Employed</v>
      </c>
      <c r="L2096" s="2" t="str">
        <f t="shared" si="486"/>
        <v>Employed</v>
      </c>
      <c r="M2096" s="5" t="s">
        <v>32</v>
      </c>
      <c r="N2096" s="2" t="str">
        <f t="shared" si="487"/>
        <v>High School</v>
      </c>
      <c r="O2096" s="2" t="str">
        <f t="shared" si="488"/>
        <v>High School</v>
      </c>
      <c r="P2096" s="4">
        <v>25598</v>
      </c>
      <c r="Q2096" s="4">
        <f t="shared" si="489"/>
        <v>25598</v>
      </c>
      <c r="R2096" s="18">
        <f t="shared" si="490"/>
        <v>1.0127794263105836</v>
      </c>
      <c r="S2096" s="18" t="str">
        <f t="shared" si="491"/>
        <v>Aggressive Borrower</v>
      </c>
      <c r="T2096" s="3">
        <v>24</v>
      </c>
      <c r="U2096" s="3">
        <f t="shared" si="492"/>
        <v>24</v>
      </c>
      <c r="V2096" s="5" t="s">
        <v>26</v>
      </c>
      <c r="W2096" s="5" t="s">
        <v>27</v>
      </c>
      <c r="X2096" s="4">
        <v>387</v>
      </c>
      <c r="Y2096" s="18">
        <v>0.31348766099999997</v>
      </c>
      <c r="Z2096" s="5" t="s">
        <v>28</v>
      </c>
      <c r="AA2096" s="3">
        <v>24</v>
      </c>
      <c r="AB2096" s="4">
        <v>2659</v>
      </c>
      <c r="AC2096" s="4">
        <v>2106.25</v>
      </c>
      <c r="AD2096" s="4" t="str">
        <f t="shared" si="493"/>
        <v>Low Income</v>
      </c>
      <c r="AE2096" s="4">
        <v>15223</v>
      </c>
      <c r="AF2096" s="18">
        <v>0.211470669</v>
      </c>
      <c r="AG2096" s="3">
        <v>0</v>
      </c>
      <c r="AH2096" s="3">
        <v>52</v>
      </c>
      <c r="AI2096" s="2" t="str">
        <f t="shared" si="494"/>
        <v>Medium Risk</v>
      </c>
    </row>
    <row r="2097" spans="1:35" x14ac:dyDescent="0.25">
      <c r="A2097" s="6">
        <v>45196</v>
      </c>
      <c r="B2097" s="3">
        <v>39</v>
      </c>
      <c r="C2097" s="3" t="str">
        <f t="shared" si="480"/>
        <v>Mid</v>
      </c>
      <c r="D2097" s="4">
        <v>142514</v>
      </c>
      <c r="E2097" s="4">
        <f t="shared" si="481"/>
        <v>142514</v>
      </c>
      <c r="F2097" s="3">
        <v>531</v>
      </c>
      <c r="G2097" s="3">
        <f t="shared" si="482"/>
        <v>531</v>
      </c>
      <c r="H2097" s="3" t="str">
        <f t="shared" si="483"/>
        <v>Fair</v>
      </c>
      <c r="I2097" s="5" t="s">
        <v>33</v>
      </c>
      <c r="J2097" s="2" t="str">
        <f t="shared" si="484"/>
        <v>Self-Employed</v>
      </c>
      <c r="K2097" s="2" t="str">
        <f t="shared" si="485"/>
        <v>Self-Employed</v>
      </c>
      <c r="L2097" s="2" t="str">
        <f t="shared" si="486"/>
        <v>Self-Employed</v>
      </c>
      <c r="M2097" s="5" t="s">
        <v>21</v>
      </c>
      <c r="N2097" s="2" t="str">
        <f t="shared" si="487"/>
        <v>Master</v>
      </c>
      <c r="O2097" s="2" t="str">
        <f t="shared" si="488"/>
        <v>Master</v>
      </c>
      <c r="P2097" s="4">
        <v>60540</v>
      </c>
      <c r="Q2097" s="4">
        <f t="shared" si="489"/>
        <v>60540</v>
      </c>
      <c r="R2097" s="18">
        <f t="shared" si="490"/>
        <v>0.42480037048991676</v>
      </c>
      <c r="S2097" s="18" t="str">
        <f t="shared" si="491"/>
        <v>Conservative Borrower</v>
      </c>
      <c r="T2097" s="3">
        <v>84</v>
      </c>
      <c r="U2097" s="3">
        <f t="shared" si="492"/>
        <v>84</v>
      </c>
      <c r="V2097" s="5" t="s">
        <v>26</v>
      </c>
      <c r="W2097" s="5" t="s">
        <v>27</v>
      </c>
      <c r="X2097" s="4">
        <v>565</v>
      </c>
      <c r="Y2097" s="18">
        <v>0.360124746</v>
      </c>
      <c r="Z2097" s="5" t="s">
        <v>28</v>
      </c>
      <c r="AA2097" s="3">
        <v>25</v>
      </c>
      <c r="AB2097" s="4">
        <v>10005</v>
      </c>
      <c r="AC2097" s="4">
        <v>11876.166670000001</v>
      </c>
      <c r="AD2097" s="4" t="str">
        <f t="shared" si="493"/>
        <v>Medium Income</v>
      </c>
      <c r="AE2097" s="4">
        <v>173827</v>
      </c>
      <c r="AF2097" s="18">
        <v>0.34918983199999998</v>
      </c>
      <c r="AG2097" s="3">
        <v>0</v>
      </c>
      <c r="AH2097" s="3">
        <v>56</v>
      </c>
      <c r="AI2097" s="2" t="str">
        <f t="shared" si="494"/>
        <v>High Risk</v>
      </c>
    </row>
    <row r="2098" spans="1:35" x14ac:dyDescent="0.25">
      <c r="A2098" s="6">
        <v>45197</v>
      </c>
      <c r="B2098" s="3">
        <v>48</v>
      </c>
      <c r="C2098" s="3" t="str">
        <f t="shared" si="480"/>
        <v>Senior</v>
      </c>
      <c r="D2098" s="4">
        <v>92471</v>
      </c>
      <c r="E2098" s="4">
        <f t="shared" si="481"/>
        <v>92471</v>
      </c>
      <c r="F2098" s="3">
        <v>596</v>
      </c>
      <c r="G2098" s="3">
        <f t="shared" si="482"/>
        <v>596</v>
      </c>
      <c r="H2098" s="3" t="str">
        <f t="shared" si="483"/>
        <v>Good</v>
      </c>
      <c r="I2098" s="5" t="s">
        <v>20</v>
      </c>
      <c r="J2098" s="2" t="str">
        <f t="shared" si="484"/>
        <v>Employed</v>
      </c>
      <c r="K2098" s="2" t="str">
        <f t="shared" si="485"/>
        <v>Employed</v>
      </c>
      <c r="L2098" s="2" t="str">
        <f t="shared" si="486"/>
        <v>Employed</v>
      </c>
      <c r="M2098" s="5" t="s">
        <v>32</v>
      </c>
      <c r="N2098" s="2" t="str">
        <f t="shared" si="487"/>
        <v>High School</v>
      </c>
      <c r="O2098" s="2" t="str">
        <f t="shared" si="488"/>
        <v>High School</v>
      </c>
      <c r="P2098" s="4">
        <v>20216</v>
      </c>
      <c r="Q2098" s="4">
        <f t="shared" si="489"/>
        <v>20216</v>
      </c>
      <c r="R2098" s="18">
        <f t="shared" si="490"/>
        <v>0.2186198916417039</v>
      </c>
      <c r="S2098" s="18" t="str">
        <f t="shared" si="491"/>
        <v>Conservative Borrower</v>
      </c>
      <c r="T2098" s="3">
        <v>12</v>
      </c>
      <c r="U2098" s="3">
        <f t="shared" si="492"/>
        <v>12</v>
      </c>
      <c r="V2098" s="5" t="s">
        <v>22</v>
      </c>
      <c r="W2098" s="5" t="s">
        <v>27</v>
      </c>
      <c r="X2098" s="4">
        <v>652</v>
      </c>
      <c r="Y2098" s="18">
        <v>5.9199508999999997E-2</v>
      </c>
      <c r="Z2098" s="5" t="s">
        <v>38</v>
      </c>
      <c r="AA2098" s="3">
        <v>19</v>
      </c>
      <c r="AB2098" s="4">
        <v>7023</v>
      </c>
      <c r="AC2098" s="4">
        <v>7705.9166670000004</v>
      </c>
      <c r="AD2098" s="4" t="str">
        <f t="shared" si="493"/>
        <v>Medium Income</v>
      </c>
      <c r="AE2098" s="4">
        <v>24782</v>
      </c>
      <c r="AF2098" s="18">
        <v>0.166822636</v>
      </c>
      <c r="AG2098" s="3">
        <v>1</v>
      </c>
      <c r="AH2098" s="3">
        <v>39.200000000000003</v>
      </c>
      <c r="AI2098" s="2" t="str">
        <f t="shared" si="494"/>
        <v>Low Risk</v>
      </c>
    </row>
    <row r="2099" spans="1:35" x14ac:dyDescent="0.25">
      <c r="A2099" s="6">
        <v>45198</v>
      </c>
      <c r="B2099" s="3">
        <v>27</v>
      </c>
      <c r="C2099" s="3" t="str">
        <f t="shared" si="480"/>
        <v>Mid</v>
      </c>
      <c r="D2099" s="4">
        <v>33508</v>
      </c>
      <c r="E2099" s="4">
        <f t="shared" si="481"/>
        <v>33508</v>
      </c>
      <c r="F2099" s="3">
        <v>541</v>
      </c>
      <c r="G2099" s="3">
        <f t="shared" si="482"/>
        <v>541</v>
      </c>
      <c r="H2099" s="3" t="str">
        <f t="shared" si="483"/>
        <v>Fair</v>
      </c>
      <c r="I2099" s="5" t="s">
        <v>20</v>
      </c>
      <c r="J2099" s="2" t="str">
        <f t="shared" si="484"/>
        <v>Employed</v>
      </c>
      <c r="K2099" s="2" t="str">
        <f t="shared" si="485"/>
        <v>Employed</v>
      </c>
      <c r="L2099" s="2" t="str">
        <f t="shared" si="486"/>
        <v>Employed</v>
      </c>
      <c r="M2099" s="5" t="s">
        <v>29</v>
      </c>
      <c r="N2099" s="2" t="str">
        <f t="shared" si="487"/>
        <v>Bachelor</v>
      </c>
      <c r="O2099" s="2" t="str">
        <f t="shared" si="488"/>
        <v>Bachelor</v>
      </c>
      <c r="P2099" s="4">
        <v>16709</v>
      </c>
      <c r="Q2099" s="4">
        <f t="shared" si="489"/>
        <v>16709</v>
      </c>
      <c r="R2099" s="18">
        <f t="shared" si="490"/>
        <v>0.49865703712546255</v>
      </c>
      <c r="S2099" s="18" t="str">
        <f t="shared" si="491"/>
        <v>Conservative Borrower</v>
      </c>
      <c r="T2099" s="3">
        <v>60</v>
      </c>
      <c r="U2099" s="3">
        <f t="shared" si="492"/>
        <v>60</v>
      </c>
      <c r="V2099" s="5" t="s">
        <v>26</v>
      </c>
      <c r="W2099" s="5" t="s">
        <v>27</v>
      </c>
      <c r="X2099" s="4">
        <v>160</v>
      </c>
      <c r="Y2099" s="18">
        <v>0.236221071</v>
      </c>
      <c r="Z2099" s="5" t="s">
        <v>24</v>
      </c>
      <c r="AA2099" s="3">
        <v>28</v>
      </c>
      <c r="AB2099" s="4">
        <v>1461</v>
      </c>
      <c r="AC2099" s="4">
        <v>2792.333333</v>
      </c>
      <c r="AD2099" s="4" t="str">
        <f t="shared" si="493"/>
        <v>Low Income</v>
      </c>
      <c r="AE2099" s="4">
        <v>30742</v>
      </c>
      <c r="AF2099" s="18">
        <v>0.24588338300000001</v>
      </c>
      <c r="AG2099" s="3">
        <v>0</v>
      </c>
      <c r="AH2099" s="3">
        <v>53</v>
      </c>
      <c r="AI2099" s="2" t="str">
        <f t="shared" si="494"/>
        <v>Medium Risk</v>
      </c>
    </row>
    <row r="2100" spans="1:35" x14ac:dyDescent="0.25">
      <c r="A2100" s="6">
        <v>45199</v>
      </c>
      <c r="B2100" s="3">
        <v>21</v>
      </c>
      <c r="C2100" s="3" t="str">
        <f t="shared" si="480"/>
        <v>Young</v>
      </c>
      <c r="D2100" s="4">
        <v>49027</v>
      </c>
      <c r="E2100" s="4">
        <f t="shared" si="481"/>
        <v>49027</v>
      </c>
      <c r="F2100" s="3">
        <v>566</v>
      </c>
      <c r="G2100" s="3">
        <f t="shared" si="482"/>
        <v>566</v>
      </c>
      <c r="H2100" s="3" t="str">
        <f t="shared" si="483"/>
        <v>Good</v>
      </c>
      <c r="I2100" s="5" t="s">
        <v>20</v>
      </c>
      <c r="J2100" s="2" t="str">
        <f t="shared" si="484"/>
        <v>Employed</v>
      </c>
      <c r="K2100" s="2" t="str">
        <f t="shared" si="485"/>
        <v>Employed</v>
      </c>
      <c r="L2100" s="2" t="str">
        <f t="shared" si="486"/>
        <v>Employed</v>
      </c>
      <c r="M2100" s="5" t="s">
        <v>32</v>
      </c>
      <c r="N2100" s="2" t="str">
        <f t="shared" si="487"/>
        <v>High School</v>
      </c>
      <c r="O2100" s="2" t="str">
        <f t="shared" si="488"/>
        <v>High School</v>
      </c>
      <c r="P2100" s="4">
        <v>31070</v>
      </c>
      <c r="Q2100" s="4">
        <f t="shared" si="489"/>
        <v>31070</v>
      </c>
      <c r="R2100" s="18">
        <f t="shared" si="490"/>
        <v>0.63373243314908112</v>
      </c>
      <c r="S2100" s="18" t="str">
        <f t="shared" si="491"/>
        <v>Moderate Borrower</v>
      </c>
      <c r="T2100" s="3">
        <v>60</v>
      </c>
      <c r="U2100" s="3">
        <f t="shared" si="492"/>
        <v>60</v>
      </c>
      <c r="V2100" s="5" t="s">
        <v>26</v>
      </c>
      <c r="W2100" s="5" t="s">
        <v>27</v>
      </c>
      <c r="X2100" s="4">
        <v>244</v>
      </c>
      <c r="Y2100" s="18">
        <v>0.223335916</v>
      </c>
      <c r="Z2100" s="5" t="s">
        <v>31</v>
      </c>
      <c r="AA2100" s="3">
        <v>16</v>
      </c>
      <c r="AB2100" s="4">
        <v>3079</v>
      </c>
      <c r="AC2100" s="4">
        <v>4085.583333</v>
      </c>
      <c r="AD2100" s="4" t="str">
        <f t="shared" si="493"/>
        <v>Low Income</v>
      </c>
      <c r="AE2100" s="4">
        <v>7378</v>
      </c>
      <c r="AF2100" s="18">
        <v>0.26348314</v>
      </c>
      <c r="AG2100" s="3">
        <v>0</v>
      </c>
      <c r="AH2100" s="3">
        <v>52</v>
      </c>
      <c r="AI2100" s="2" t="str">
        <f t="shared" si="494"/>
        <v>Medium Risk</v>
      </c>
    </row>
    <row r="2101" spans="1:35" x14ac:dyDescent="0.25">
      <c r="A2101" s="6">
        <v>45200</v>
      </c>
      <c r="B2101" s="3">
        <v>49</v>
      </c>
      <c r="C2101" s="3" t="str">
        <f t="shared" si="480"/>
        <v>Senior</v>
      </c>
      <c r="D2101" s="4">
        <v>30917</v>
      </c>
      <c r="E2101" s="4">
        <f t="shared" si="481"/>
        <v>30917</v>
      </c>
      <c r="F2101" s="3">
        <v>522</v>
      </c>
      <c r="G2101" s="3">
        <f t="shared" si="482"/>
        <v>522</v>
      </c>
      <c r="H2101" s="3" t="str">
        <f t="shared" si="483"/>
        <v>Fair</v>
      </c>
      <c r="I2101" s="5" t="s">
        <v>20</v>
      </c>
      <c r="J2101" s="2" t="str">
        <f t="shared" si="484"/>
        <v>Employed</v>
      </c>
      <c r="K2101" s="2" t="str">
        <f t="shared" si="485"/>
        <v>Employed</v>
      </c>
      <c r="L2101" s="2" t="str">
        <f t="shared" si="486"/>
        <v>Employed</v>
      </c>
      <c r="M2101" s="5" t="s">
        <v>25</v>
      </c>
      <c r="N2101" s="2" t="str">
        <f t="shared" si="487"/>
        <v>Associate</v>
      </c>
      <c r="O2101" s="2" t="str">
        <f t="shared" si="488"/>
        <v>Associate</v>
      </c>
      <c r="P2101" s="4">
        <v>24170</v>
      </c>
      <c r="Q2101" s="4">
        <f t="shared" si="489"/>
        <v>24170</v>
      </c>
      <c r="R2101" s="18">
        <f t="shared" si="490"/>
        <v>0.78177054694828085</v>
      </c>
      <c r="S2101" s="18" t="str">
        <f t="shared" si="491"/>
        <v>Moderate Borrower</v>
      </c>
      <c r="T2101" s="3">
        <v>60</v>
      </c>
      <c r="U2101" s="3">
        <f t="shared" si="492"/>
        <v>60</v>
      </c>
      <c r="V2101" s="5" t="s">
        <v>26</v>
      </c>
      <c r="W2101" s="5" t="s">
        <v>34</v>
      </c>
      <c r="X2101" s="4">
        <v>895</v>
      </c>
      <c r="Y2101" s="18">
        <v>0.585229259</v>
      </c>
      <c r="Z2101" s="5" t="s">
        <v>24</v>
      </c>
      <c r="AA2101" s="3">
        <v>21</v>
      </c>
      <c r="AB2101" s="4">
        <v>3659</v>
      </c>
      <c r="AC2101" s="4">
        <v>2576.416667</v>
      </c>
      <c r="AD2101" s="4" t="str">
        <f t="shared" si="493"/>
        <v>Low Income</v>
      </c>
      <c r="AE2101" s="4">
        <v>7600</v>
      </c>
      <c r="AF2101" s="18">
        <v>0.29211361499999999</v>
      </c>
      <c r="AG2101" s="3">
        <v>0</v>
      </c>
      <c r="AH2101" s="3">
        <v>61</v>
      </c>
      <c r="AI2101" s="2" t="str">
        <f t="shared" si="494"/>
        <v>High Risk</v>
      </c>
    </row>
    <row r="2102" spans="1:35" x14ac:dyDescent="0.25">
      <c r="A2102" s="6">
        <v>45201</v>
      </c>
      <c r="B2102" s="3">
        <v>44</v>
      </c>
      <c r="C2102" s="3" t="str">
        <f t="shared" si="480"/>
        <v>Senior</v>
      </c>
      <c r="D2102" s="4">
        <v>29446</v>
      </c>
      <c r="E2102" s="4">
        <f t="shared" si="481"/>
        <v>29446</v>
      </c>
      <c r="F2102" s="3">
        <v>571</v>
      </c>
      <c r="G2102" s="3">
        <f t="shared" si="482"/>
        <v>571</v>
      </c>
      <c r="H2102" s="3" t="str">
        <f t="shared" si="483"/>
        <v>Good</v>
      </c>
      <c r="I2102" s="5" t="s">
        <v>33</v>
      </c>
      <c r="J2102" s="2" t="str">
        <f t="shared" si="484"/>
        <v>Self-Employed</v>
      </c>
      <c r="K2102" s="2" t="str">
        <f t="shared" si="485"/>
        <v>Self-Employed</v>
      </c>
      <c r="L2102" s="2" t="str">
        <f t="shared" si="486"/>
        <v>Self-Employed</v>
      </c>
      <c r="M2102" s="5" t="s">
        <v>21</v>
      </c>
      <c r="N2102" s="2" t="str">
        <f t="shared" si="487"/>
        <v>Master</v>
      </c>
      <c r="O2102" s="2" t="str">
        <f t="shared" si="488"/>
        <v>Master</v>
      </c>
      <c r="P2102" s="4">
        <v>44705</v>
      </c>
      <c r="Q2102" s="4">
        <f t="shared" si="489"/>
        <v>44705</v>
      </c>
      <c r="R2102" s="18">
        <f t="shared" si="490"/>
        <v>1.5182028119269171</v>
      </c>
      <c r="S2102" s="18" t="str">
        <f t="shared" si="491"/>
        <v>Aggressive Borrower</v>
      </c>
      <c r="T2102" s="3">
        <v>60</v>
      </c>
      <c r="U2102" s="3">
        <f t="shared" si="492"/>
        <v>60</v>
      </c>
      <c r="V2102" s="5" t="s">
        <v>26</v>
      </c>
      <c r="W2102" s="5" t="s">
        <v>34</v>
      </c>
      <c r="X2102" s="4">
        <v>384</v>
      </c>
      <c r="Y2102" s="18">
        <v>0.36109144700000001</v>
      </c>
      <c r="Z2102" s="5" t="s">
        <v>31</v>
      </c>
      <c r="AA2102" s="3">
        <v>21</v>
      </c>
      <c r="AB2102" s="4">
        <v>7032</v>
      </c>
      <c r="AC2102" s="4">
        <v>2453.833333</v>
      </c>
      <c r="AD2102" s="4" t="str">
        <f t="shared" si="493"/>
        <v>Low Income</v>
      </c>
      <c r="AE2102" s="4">
        <v>36607</v>
      </c>
      <c r="AF2102" s="18">
        <v>0.24030755400000001</v>
      </c>
      <c r="AG2102" s="3">
        <v>0</v>
      </c>
      <c r="AH2102" s="3">
        <v>60</v>
      </c>
      <c r="AI2102" s="2" t="str">
        <f t="shared" si="494"/>
        <v>High Risk</v>
      </c>
    </row>
    <row r="2103" spans="1:35" x14ac:dyDescent="0.25">
      <c r="A2103" s="6">
        <v>45202</v>
      </c>
      <c r="B2103" s="3">
        <v>29</v>
      </c>
      <c r="C2103" s="3" t="str">
        <f t="shared" si="480"/>
        <v>Mid</v>
      </c>
      <c r="D2103" s="4">
        <v>39523</v>
      </c>
      <c r="E2103" s="4">
        <f t="shared" si="481"/>
        <v>39523</v>
      </c>
      <c r="F2103" s="3">
        <v>604</v>
      </c>
      <c r="G2103" s="3">
        <f t="shared" si="482"/>
        <v>604</v>
      </c>
      <c r="H2103" s="3" t="str">
        <f t="shared" si="483"/>
        <v>Good</v>
      </c>
      <c r="I2103" s="5" t="s">
        <v>20</v>
      </c>
      <c r="J2103" s="2" t="str">
        <f t="shared" si="484"/>
        <v>Employed</v>
      </c>
      <c r="K2103" s="2" t="str">
        <f t="shared" si="485"/>
        <v>Employed</v>
      </c>
      <c r="L2103" s="2" t="str">
        <f t="shared" si="486"/>
        <v>Employed</v>
      </c>
      <c r="M2103" s="5" t="s">
        <v>29</v>
      </c>
      <c r="N2103" s="2" t="str">
        <f t="shared" si="487"/>
        <v>Bachelor</v>
      </c>
      <c r="O2103" s="2" t="str">
        <f t="shared" si="488"/>
        <v>Bachelor</v>
      </c>
      <c r="P2103" s="4">
        <v>26315</v>
      </c>
      <c r="Q2103" s="4">
        <f t="shared" si="489"/>
        <v>26315</v>
      </c>
      <c r="R2103" s="18">
        <f t="shared" si="490"/>
        <v>0.66581484199073959</v>
      </c>
      <c r="S2103" s="18" t="str">
        <f t="shared" si="491"/>
        <v>Moderate Borrower</v>
      </c>
      <c r="T2103" s="3">
        <v>60</v>
      </c>
      <c r="U2103" s="3">
        <f t="shared" si="492"/>
        <v>60</v>
      </c>
      <c r="V2103" s="5" t="s">
        <v>22</v>
      </c>
      <c r="W2103" s="5" t="s">
        <v>27</v>
      </c>
      <c r="X2103" s="4">
        <v>191</v>
      </c>
      <c r="Y2103" s="18">
        <v>0.579737952</v>
      </c>
      <c r="Z2103" s="5" t="s">
        <v>28</v>
      </c>
      <c r="AA2103" s="3">
        <v>31</v>
      </c>
      <c r="AB2103" s="4">
        <v>4527</v>
      </c>
      <c r="AC2103" s="4">
        <v>3293.583333</v>
      </c>
      <c r="AD2103" s="4" t="str">
        <f t="shared" si="493"/>
        <v>Low Income</v>
      </c>
      <c r="AE2103" s="4">
        <v>32521</v>
      </c>
      <c r="AF2103" s="18">
        <v>0.25782486900000001</v>
      </c>
      <c r="AG2103" s="3">
        <v>0</v>
      </c>
      <c r="AH2103" s="3">
        <v>61</v>
      </c>
      <c r="AI2103" s="2" t="str">
        <f t="shared" si="494"/>
        <v>High Risk</v>
      </c>
    </row>
    <row r="2104" spans="1:35" x14ac:dyDescent="0.25">
      <c r="A2104" s="6">
        <v>45203</v>
      </c>
      <c r="B2104" s="3">
        <v>29</v>
      </c>
      <c r="C2104" s="3" t="str">
        <f t="shared" si="480"/>
        <v>Mid</v>
      </c>
      <c r="D2104" s="4">
        <v>103543</v>
      </c>
      <c r="E2104" s="4">
        <f t="shared" si="481"/>
        <v>103543</v>
      </c>
      <c r="F2104" s="3">
        <v>605</v>
      </c>
      <c r="G2104" s="3">
        <f t="shared" si="482"/>
        <v>605</v>
      </c>
      <c r="H2104" s="3" t="str">
        <f t="shared" si="483"/>
        <v>Good</v>
      </c>
      <c r="I2104" s="5" t="s">
        <v>20</v>
      </c>
      <c r="J2104" s="2" t="str">
        <f t="shared" si="484"/>
        <v>Employed</v>
      </c>
      <c r="K2104" s="2" t="str">
        <f t="shared" si="485"/>
        <v>Employed</v>
      </c>
      <c r="L2104" s="2" t="str">
        <f t="shared" si="486"/>
        <v>Employed</v>
      </c>
      <c r="M2104" s="5" t="s">
        <v>29</v>
      </c>
      <c r="N2104" s="2" t="str">
        <f t="shared" si="487"/>
        <v>Bachelor</v>
      </c>
      <c r="O2104" s="2" t="str">
        <f t="shared" si="488"/>
        <v>Bachelor</v>
      </c>
      <c r="P2104" s="4">
        <v>38286</v>
      </c>
      <c r="Q2104" s="4">
        <f t="shared" si="489"/>
        <v>38286</v>
      </c>
      <c r="R2104" s="18">
        <f t="shared" si="490"/>
        <v>0.36975942362110426</v>
      </c>
      <c r="S2104" s="18" t="str">
        <f t="shared" si="491"/>
        <v>Conservative Borrower</v>
      </c>
      <c r="T2104" s="3">
        <v>36</v>
      </c>
      <c r="U2104" s="3">
        <f t="shared" si="492"/>
        <v>36</v>
      </c>
      <c r="V2104" s="5" t="s">
        <v>26</v>
      </c>
      <c r="W2104" s="5" t="s">
        <v>30</v>
      </c>
      <c r="X2104" s="4">
        <v>589</v>
      </c>
      <c r="Y2104" s="18">
        <v>0.170459008</v>
      </c>
      <c r="Z2104" s="5" t="s">
        <v>24</v>
      </c>
      <c r="AA2104" s="3">
        <v>24</v>
      </c>
      <c r="AB2104" s="4">
        <v>12043</v>
      </c>
      <c r="AC2104" s="4">
        <v>8628.5833330000005</v>
      </c>
      <c r="AD2104" s="4" t="str">
        <f t="shared" si="493"/>
        <v>Medium Income</v>
      </c>
      <c r="AE2104" s="4">
        <v>98634</v>
      </c>
      <c r="AF2104" s="18">
        <v>0.24024479200000001</v>
      </c>
      <c r="AG2104" s="3">
        <v>0</v>
      </c>
      <c r="AH2104" s="3">
        <v>43</v>
      </c>
      <c r="AI2104" s="2" t="str">
        <f t="shared" si="494"/>
        <v>Medium Risk</v>
      </c>
    </row>
    <row r="2105" spans="1:35" x14ac:dyDescent="0.25">
      <c r="A2105" s="6">
        <v>45204</v>
      </c>
      <c r="B2105" s="3">
        <v>53</v>
      </c>
      <c r="C2105" s="3" t="str">
        <f t="shared" si="480"/>
        <v>Senior</v>
      </c>
      <c r="D2105" s="4">
        <v>32451</v>
      </c>
      <c r="E2105" s="4">
        <f t="shared" si="481"/>
        <v>32451</v>
      </c>
      <c r="F2105" s="3">
        <v>619</v>
      </c>
      <c r="G2105" s="3">
        <f t="shared" si="482"/>
        <v>619</v>
      </c>
      <c r="H2105" s="3" t="str">
        <f t="shared" si="483"/>
        <v>Good</v>
      </c>
      <c r="I2105" s="5" t="s">
        <v>20</v>
      </c>
      <c r="J2105" s="2" t="str">
        <f t="shared" si="484"/>
        <v>Employed</v>
      </c>
      <c r="K2105" s="2" t="str">
        <f t="shared" si="485"/>
        <v>Employed</v>
      </c>
      <c r="L2105" s="2" t="str">
        <f t="shared" si="486"/>
        <v>Employed</v>
      </c>
      <c r="M2105" s="5" t="s">
        <v>32</v>
      </c>
      <c r="N2105" s="2" t="str">
        <f t="shared" si="487"/>
        <v>High School</v>
      </c>
      <c r="O2105" s="2" t="str">
        <f t="shared" si="488"/>
        <v>High School</v>
      </c>
      <c r="P2105" s="4">
        <v>17896</v>
      </c>
      <c r="Q2105" s="4">
        <f t="shared" si="489"/>
        <v>17896</v>
      </c>
      <c r="R2105" s="18">
        <f t="shared" si="490"/>
        <v>0.55147761240023419</v>
      </c>
      <c r="S2105" s="18" t="str">
        <f t="shared" si="491"/>
        <v>Moderate Borrower</v>
      </c>
      <c r="T2105" s="3">
        <v>60</v>
      </c>
      <c r="U2105" s="3">
        <f t="shared" si="492"/>
        <v>60</v>
      </c>
      <c r="V2105" s="5" t="s">
        <v>35</v>
      </c>
      <c r="W2105" s="5" t="s">
        <v>23</v>
      </c>
      <c r="X2105" s="4">
        <v>280</v>
      </c>
      <c r="Y2105" s="18">
        <v>0.19482614300000001</v>
      </c>
      <c r="Z2105" s="5" t="s">
        <v>28</v>
      </c>
      <c r="AA2105" s="3">
        <v>33</v>
      </c>
      <c r="AB2105" s="4">
        <v>658</v>
      </c>
      <c r="AC2105" s="4">
        <v>2704.25</v>
      </c>
      <c r="AD2105" s="4" t="str">
        <f t="shared" si="493"/>
        <v>Low Income</v>
      </c>
      <c r="AE2105" s="4">
        <v>87395</v>
      </c>
      <c r="AF2105" s="18">
        <v>0.20952573499999999</v>
      </c>
      <c r="AG2105" s="3">
        <v>0</v>
      </c>
      <c r="AH2105" s="3">
        <v>46</v>
      </c>
      <c r="AI2105" s="2" t="str">
        <f t="shared" si="494"/>
        <v>Medium Risk</v>
      </c>
    </row>
    <row r="2106" spans="1:35" x14ac:dyDescent="0.25">
      <c r="A2106" s="6">
        <v>45205</v>
      </c>
      <c r="B2106" s="3">
        <v>25</v>
      </c>
      <c r="C2106" s="3" t="str">
        <f t="shared" si="480"/>
        <v>Mid</v>
      </c>
      <c r="D2106" s="4">
        <v>42111</v>
      </c>
      <c r="E2106" s="4">
        <f t="shared" si="481"/>
        <v>42111</v>
      </c>
      <c r="F2106" s="3">
        <v>585</v>
      </c>
      <c r="G2106" s="3">
        <f t="shared" si="482"/>
        <v>585</v>
      </c>
      <c r="H2106" s="3" t="str">
        <f t="shared" si="483"/>
        <v>Good</v>
      </c>
      <c r="I2106" s="5" t="s">
        <v>20</v>
      </c>
      <c r="J2106" s="2" t="str">
        <f t="shared" si="484"/>
        <v>Employed</v>
      </c>
      <c r="K2106" s="2" t="str">
        <f t="shared" si="485"/>
        <v>Employed</v>
      </c>
      <c r="L2106" s="2" t="str">
        <f t="shared" si="486"/>
        <v>Employed</v>
      </c>
      <c r="M2106" s="5" t="s">
        <v>21</v>
      </c>
      <c r="N2106" s="2" t="str">
        <f t="shared" si="487"/>
        <v>Master</v>
      </c>
      <c r="O2106" s="2" t="str">
        <f t="shared" si="488"/>
        <v>Master</v>
      </c>
      <c r="P2106" s="4">
        <v>11537</v>
      </c>
      <c r="Q2106" s="4">
        <f t="shared" si="489"/>
        <v>11537</v>
      </c>
      <c r="R2106" s="18">
        <f t="shared" si="490"/>
        <v>0.27396642207499228</v>
      </c>
      <c r="S2106" s="18" t="str">
        <f t="shared" si="491"/>
        <v>Conservative Borrower</v>
      </c>
      <c r="T2106" s="3">
        <v>48</v>
      </c>
      <c r="U2106" s="3">
        <f t="shared" si="492"/>
        <v>48</v>
      </c>
      <c r="V2106" s="5" t="s">
        <v>35</v>
      </c>
      <c r="W2106" s="5" t="s">
        <v>23</v>
      </c>
      <c r="X2106" s="4">
        <v>306</v>
      </c>
      <c r="Y2106" s="18">
        <v>0.178552923</v>
      </c>
      <c r="Z2106" s="5" t="s">
        <v>28</v>
      </c>
      <c r="AA2106" s="3">
        <v>23</v>
      </c>
      <c r="AB2106" s="4">
        <v>952</v>
      </c>
      <c r="AC2106" s="4">
        <v>3509.25</v>
      </c>
      <c r="AD2106" s="4" t="str">
        <f t="shared" si="493"/>
        <v>Low Income</v>
      </c>
      <c r="AE2106" s="4">
        <v>342815</v>
      </c>
      <c r="AF2106" s="18">
        <v>0.23260858700000001</v>
      </c>
      <c r="AG2106" s="3">
        <v>0</v>
      </c>
      <c r="AH2106" s="3">
        <v>48</v>
      </c>
      <c r="AI2106" s="2" t="str">
        <f t="shared" si="494"/>
        <v>Medium Risk</v>
      </c>
    </row>
    <row r="2107" spans="1:35" x14ac:dyDescent="0.25">
      <c r="A2107" s="6">
        <v>45206</v>
      </c>
      <c r="B2107" s="3">
        <v>59</v>
      </c>
      <c r="C2107" s="3" t="str">
        <f t="shared" si="480"/>
        <v>Senior</v>
      </c>
      <c r="D2107" s="4">
        <v>33884</v>
      </c>
      <c r="E2107" s="4">
        <f t="shared" si="481"/>
        <v>33884</v>
      </c>
      <c r="F2107" s="3">
        <v>452</v>
      </c>
      <c r="G2107" s="3">
        <f t="shared" si="482"/>
        <v>452</v>
      </c>
      <c r="H2107" s="3" t="str">
        <f t="shared" si="483"/>
        <v>Fair</v>
      </c>
      <c r="I2107" s="5" t="s">
        <v>20</v>
      </c>
      <c r="J2107" s="2" t="str">
        <f t="shared" si="484"/>
        <v>Employed</v>
      </c>
      <c r="K2107" s="2" t="str">
        <f t="shared" si="485"/>
        <v>Employed</v>
      </c>
      <c r="L2107" s="2" t="str">
        <f t="shared" si="486"/>
        <v>Employed</v>
      </c>
      <c r="M2107" s="5" t="s">
        <v>29</v>
      </c>
      <c r="N2107" s="2" t="str">
        <f t="shared" si="487"/>
        <v>Bachelor</v>
      </c>
      <c r="O2107" s="2" t="str">
        <f t="shared" si="488"/>
        <v>Bachelor</v>
      </c>
      <c r="P2107" s="4">
        <v>21043</v>
      </c>
      <c r="Q2107" s="4">
        <f t="shared" si="489"/>
        <v>21043</v>
      </c>
      <c r="R2107" s="18">
        <f t="shared" si="490"/>
        <v>0.62103057490260893</v>
      </c>
      <c r="S2107" s="18" t="str">
        <f t="shared" si="491"/>
        <v>Moderate Borrower</v>
      </c>
      <c r="T2107" s="3">
        <v>24</v>
      </c>
      <c r="U2107" s="3">
        <f t="shared" si="492"/>
        <v>24</v>
      </c>
      <c r="V2107" s="5" t="s">
        <v>22</v>
      </c>
      <c r="W2107" s="5" t="s">
        <v>23</v>
      </c>
      <c r="X2107" s="4">
        <v>241</v>
      </c>
      <c r="Y2107" s="18">
        <v>8.6925107000000001E-2</v>
      </c>
      <c r="Z2107" s="5" t="s">
        <v>28</v>
      </c>
      <c r="AA2107" s="3">
        <v>25</v>
      </c>
      <c r="AB2107" s="4">
        <v>2100</v>
      </c>
      <c r="AC2107" s="4">
        <v>2823.666667</v>
      </c>
      <c r="AD2107" s="4" t="str">
        <f t="shared" si="493"/>
        <v>Low Income</v>
      </c>
      <c r="AE2107" s="4">
        <v>50956</v>
      </c>
      <c r="AF2107" s="18">
        <v>0.29582082900000001</v>
      </c>
      <c r="AG2107" s="3">
        <v>0</v>
      </c>
      <c r="AH2107" s="3">
        <v>51</v>
      </c>
      <c r="AI2107" s="2" t="str">
        <f t="shared" si="494"/>
        <v>Medium Risk</v>
      </c>
    </row>
    <row r="2108" spans="1:35" x14ac:dyDescent="0.25">
      <c r="A2108" s="6">
        <v>45207</v>
      </c>
      <c r="B2108" s="3">
        <v>29</v>
      </c>
      <c r="C2108" s="3" t="str">
        <f t="shared" si="480"/>
        <v>Mid</v>
      </c>
      <c r="D2108" s="4">
        <v>64775</v>
      </c>
      <c r="E2108" s="4">
        <f t="shared" si="481"/>
        <v>64775</v>
      </c>
      <c r="F2108" s="3">
        <v>468</v>
      </c>
      <c r="G2108" s="3">
        <f t="shared" si="482"/>
        <v>468</v>
      </c>
      <c r="H2108" s="3" t="str">
        <f t="shared" si="483"/>
        <v>Fair</v>
      </c>
      <c r="I2108" s="5" t="s">
        <v>20</v>
      </c>
      <c r="J2108" s="2" t="str">
        <f t="shared" si="484"/>
        <v>Employed</v>
      </c>
      <c r="K2108" s="2" t="str">
        <f t="shared" si="485"/>
        <v>Employed</v>
      </c>
      <c r="L2108" s="2" t="str">
        <f t="shared" si="486"/>
        <v>Employed</v>
      </c>
      <c r="M2108" s="5" t="s">
        <v>32</v>
      </c>
      <c r="N2108" s="2" t="str">
        <f t="shared" si="487"/>
        <v>High School</v>
      </c>
      <c r="O2108" s="2" t="str">
        <f t="shared" si="488"/>
        <v>High School</v>
      </c>
      <c r="P2108" s="4">
        <v>21427</v>
      </c>
      <c r="Q2108" s="4">
        <f t="shared" si="489"/>
        <v>21427</v>
      </c>
      <c r="R2108" s="18">
        <f t="shared" si="490"/>
        <v>0.33079120030876108</v>
      </c>
      <c r="S2108" s="18" t="str">
        <f t="shared" si="491"/>
        <v>Conservative Borrower</v>
      </c>
      <c r="T2108" s="3">
        <v>96</v>
      </c>
      <c r="U2108" s="3">
        <f t="shared" si="492"/>
        <v>96</v>
      </c>
      <c r="V2108" s="5" t="s">
        <v>22</v>
      </c>
      <c r="W2108" s="5" t="s">
        <v>23</v>
      </c>
      <c r="X2108" s="4">
        <v>559</v>
      </c>
      <c r="Y2108" s="18">
        <v>2.6522770000000001E-2</v>
      </c>
      <c r="Z2108" s="5" t="s">
        <v>38</v>
      </c>
      <c r="AA2108" s="3">
        <v>31</v>
      </c>
      <c r="AB2108" s="4">
        <v>1844</v>
      </c>
      <c r="AC2108" s="4">
        <v>5397.9166670000004</v>
      </c>
      <c r="AD2108" s="4" t="str">
        <f t="shared" si="493"/>
        <v>Medium Income</v>
      </c>
      <c r="AE2108" s="4">
        <v>29475</v>
      </c>
      <c r="AF2108" s="18">
        <v>0.28113832900000002</v>
      </c>
      <c r="AG2108" s="3">
        <v>0</v>
      </c>
      <c r="AH2108" s="3">
        <v>51</v>
      </c>
      <c r="AI2108" s="2" t="str">
        <f t="shared" si="494"/>
        <v>Medium Risk</v>
      </c>
    </row>
    <row r="2109" spans="1:35" x14ac:dyDescent="0.25">
      <c r="A2109" s="6">
        <v>45208</v>
      </c>
      <c r="B2109" s="3">
        <v>47</v>
      </c>
      <c r="C2109" s="3" t="str">
        <f t="shared" si="480"/>
        <v>Senior</v>
      </c>
      <c r="D2109" s="4">
        <v>86660</v>
      </c>
      <c r="E2109" s="4">
        <f t="shared" si="481"/>
        <v>86660</v>
      </c>
      <c r="F2109" s="3">
        <v>490</v>
      </c>
      <c r="G2109" s="3">
        <f t="shared" si="482"/>
        <v>490</v>
      </c>
      <c r="H2109" s="3" t="str">
        <f t="shared" si="483"/>
        <v>Fair</v>
      </c>
      <c r="I2109" s="5" t="s">
        <v>20</v>
      </c>
      <c r="J2109" s="2" t="str">
        <f t="shared" si="484"/>
        <v>Employed</v>
      </c>
      <c r="K2109" s="2" t="str">
        <f t="shared" si="485"/>
        <v>Employed</v>
      </c>
      <c r="L2109" s="2" t="str">
        <f t="shared" si="486"/>
        <v>Employed</v>
      </c>
      <c r="M2109" s="5" t="s">
        <v>32</v>
      </c>
      <c r="N2109" s="2" t="str">
        <f t="shared" si="487"/>
        <v>High School</v>
      </c>
      <c r="O2109" s="2" t="str">
        <f t="shared" si="488"/>
        <v>High School</v>
      </c>
      <c r="P2109" s="4">
        <v>20981</v>
      </c>
      <c r="Q2109" s="4">
        <f t="shared" si="489"/>
        <v>20981</v>
      </c>
      <c r="R2109" s="18">
        <f t="shared" si="490"/>
        <v>0.24210708516039695</v>
      </c>
      <c r="S2109" s="18" t="str">
        <f t="shared" si="491"/>
        <v>Conservative Borrower</v>
      </c>
      <c r="T2109" s="3">
        <v>36</v>
      </c>
      <c r="U2109" s="3">
        <f t="shared" si="492"/>
        <v>36</v>
      </c>
      <c r="V2109" s="5" t="s">
        <v>26</v>
      </c>
      <c r="W2109" s="5" t="s">
        <v>34</v>
      </c>
      <c r="X2109" s="4">
        <v>326</v>
      </c>
      <c r="Y2109" s="18">
        <v>0.38866175400000003</v>
      </c>
      <c r="Z2109" s="5" t="s">
        <v>28</v>
      </c>
      <c r="AA2109" s="3">
        <v>21</v>
      </c>
      <c r="AB2109" s="4">
        <v>2503</v>
      </c>
      <c r="AC2109" s="4">
        <v>7221.6666670000004</v>
      </c>
      <c r="AD2109" s="4" t="str">
        <f t="shared" si="493"/>
        <v>Medium Income</v>
      </c>
      <c r="AE2109" s="4">
        <v>1092</v>
      </c>
      <c r="AF2109" s="18">
        <v>0.284634893</v>
      </c>
      <c r="AG2109" s="3">
        <v>0</v>
      </c>
      <c r="AH2109" s="3">
        <v>57</v>
      </c>
      <c r="AI2109" s="2" t="str">
        <f t="shared" si="494"/>
        <v>High Risk</v>
      </c>
    </row>
    <row r="2110" spans="1:35" x14ac:dyDescent="0.25">
      <c r="A2110" s="6">
        <v>45209</v>
      </c>
      <c r="B2110" s="3">
        <v>36</v>
      </c>
      <c r="C2110" s="3" t="str">
        <f t="shared" si="480"/>
        <v>Mid</v>
      </c>
      <c r="D2110" s="4">
        <v>26023</v>
      </c>
      <c r="E2110" s="4">
        <f t="shared" si="481"/>
        <v>26023</v>
      </c>
      <c r="F2110" s="3">
        <v>385</v>
      </c>
      <c r="G2110" s="3">
        <f t="shared" si="482"/>
        <v>385</v>
      </c>
      <c r="H2110" s="3" t="str">
        <f t="shared" si="483"/>
        <v>Poor</v>
      </c>
      <c r="I2110" s="5" t="s">
        <v>20</v>
      </c>
      <c r="J2110" s="2" t="str">
        <f t="shared" si="484"/>
        <v>Employed</v>
      </c>
      <c r="K2110" s="2" t="str">
        <f t="shared" si="485"/>
        <v>Employed</v>
      </c>
      <c r="L2110" s="2" t="str">
        <f t="shared" si="486"/>
        <v>Employed</v>
      </c>
      <c r="M2110" s="5" t="s">
        <v>32</v>
      </c>
      <c r="N2110" s="2" t="str">
        <f t="shared" si="487"/>
        <v>High School</v>
      </c>
      <c r="O2110" s="2" t="str">
        <f t="shared" si="488"/>
        <v>High School</v>
      </c>
      <c r="P2110" s="4">
        <v>31592</v>
      </c>
      <c r="Q2110" s="4">
        <f t="shared" si="489"/>
        <v>31592</v>
      </c>
      <c r="R2110" s="18">
        <f t="shared" si="490"/>
        <v>1.2140029973484994</v>
      </c>
      <c r="S2110" s="18" t="str">
        <f t="shared" si="491"/>
        <v>Aggressive Borrower</v>
      </c>
      <c r="T2110" s="3">
        <v>96</v>
      </c>
      <c r="U2110" s="3">
        <f t="shared" si="492"/>
        <v>96</v>
      </c>
      <c r="V2110" s="5" t="s">
        <v>26</v>
      </c>
      <c r="W2110" s="5" t="s">
        <v>34</v>
      </c>
      <c r="X2110" s="4">
        <v>239</v>
      </c>
      <c r="Y2110" s="18">
        <v>0.103776121</v>
      </c>
      <c r="Z2110" s="5" t="s">
        <v>24</v>
      </c>
      <c r="AA2110" s="3">
        <v>14</v>
      </c>
      <c r="AB2110" s="4">
        <v>5658</v>
      </c>
      <c r="AC2110" s="4">
        <v>2168.583333</v>
      </c>
      <c r="AD2110" s="4" t="str">
        <f t="shared" si="493"/>
        <v>Low Income</v>
      </c>
      <c r="AE2110" s="4">
        <v>250104</v>
      </c>
      <c r="AF2110" s="18">
        <v>0.366609615</v>
      </c>
      <c r="AG2110" s="3">
        <v>0</v>
      </c>
      <c r="AH2110" s="3">
        <v>46</v>
      </c>
      <c r="AI2110" s="2" t="str">
        <f t="shared" si="494"/>
        <v>Medium Risk</v>
      </c>
    </row>
    <row r="2111" spans="1:35" x14ac:dyDescent="0.25">
      <c r="A2111" s="6">
        <v>45210</v>
      </c>
      <c r="B2111" s="3">
        <v>47</v>
      </c>
      <c r="C2111" s="3" t="str">
        <f t="shared" si="480"/>
        <v>Senior</v>
      </c>
      <c r="D2111" s="4">
        <v>15000</v>
      </c>
      <c r="E2111" s="4">
        <f t="shared" si="481"/>
        <v>15000</v>
      </c>
      <c r="F2111" s="3">
        <v>585</v>
      </c>
      <c r="G2111" s="3">
        <f t="shared" si="482"/>
        <v>585</v>
      </c>
      <c r="H2111" s="3" t="str">
        <f t="shared" si="483"/>
        <v>Good</v>
      </c>
      <c r="I2111" s="5" t="s">
        <v>20</v>
      </c>
      <c r="J2111" s="2" t="str">
        <f t="shared" si="484"/>
        <v>Employed</v>
      </c>
      <c r="K2111" s="2" t="str">
        <f t="shared" si="485"/>
        <v>Employed</v>
      </c>
      <c r="L2111" s="2" t="str">
        <f t="shared" si="486"/>
        <v>Employed</v>
      </c>
      <c r="M2111" s="5" t="s">
        <v>32</v>
      </c>
      <c r="N2111" s="2" t="str">
        <f t="shared" si="487"/>
        <v>High School</v>
      </c>
      <c r="O2111" s="2" t="str">
        <f t="shared" si="488"/>
        <v>High School</v>
      </c>
      <c r="P2111" s="4">
        <v>22882</v>
      </c>
      <c r="Q2111" s="4">
        <f t="shared" si="489"/>
        <v>22882</v>
      </c>
      <c r="R2111" s="18">
        <f t="shared" si="490"/>
        <v>1.5254666666666667</v>
      </c>
      <c r="S2111" s="18" t="str">
        <f t="shared" si="491"/>
        <v>Aggressive Borrower</v>
      </c>
      <c r="T2111" s="3">
        <v>60</v>
      </c>
      <c r="U2111" s="3">
        <f t="shared" si="492"/>
        <v>60</v>
      </c>
      <c r="V2111" s="5" t="s">
        <v>22</v>
      </c>
      <c r="W2111" s="5" t="s">
        <v>30</v>
      </c>
      <c r="X2111" s="4">
        <v>1116</v>
      </c>
      <c r="Y2111" s="18">
        <v>0.20271584000000001</v>
      </c>
      <c r="Z2111" s="5" t="s">
        <v>28</v>
      </c>
      <c r="AA2111" s="3">
        <v>13</v>
      </c>
      <c r="AB2111" s="4">
        <v>6075</v>
      </c>
      <c r="AC2111" s="4">
        <v>1250</v>
      </c>
      <c r="AD2111" s="4" t="str">
        <f t="shared" si="493"/>
        <v>Low Income</v>
      </c>
      <c r="AE2111" s="4">
        <v>74120</v>
      </c>
      <c r="AF2111" s="18">
        <v>0.21821585700000001</v>
      </c>
      <c r="AG2111" s="3">
        <v>0</v>
      </c>
      <c r="AH2111" s="3">
        <v>51</v>
      </c>
      <c r="AI2111" s="2" t="str">
        <f t="shared" si="494"/>
        <v>Medium Risk</v>
      </c>
    </row>
    <row r="2112" spans="1:35" x14ac:dyDescent="0.25">
      <c r="A2112" s="6">
        <v>45211</v>
      </c>
      <c r="B2112" s="3">
        <v>33</v>
      </c>
      <c r="C2112" s="3" t="str">
        <f t="shared" si="480"/>
        <v>Mid</v>
      </c>
      <c r="D2112" s="4">
        <v>40494</v>
      </c>
      <c r="E2112" s="4">
        <f t="shared" si="481"/>
        <v>40494</v>
      </c>
      <c r="F2112" s="3">
        <v>464</v>
      </c>
      <c r="G2112" s="3">
        <f t="shared" si="482"/>
        <v>464</v>
      </c>
      <c r="H2112" s="3" t="str">
        <f t="shared" si="483"/>
        <v>Fair</v>
      </c>
      <c r="I2112" s="5" t="s">
        <v>20</v>
      </c>
      <c r="J2112" s="2" t="str">
        <f t="shared" si="484"/>
        <v>Employed</v>
      </c>
      <c r="K2112" s="2" t="str">
        <f t="shared" si="485"/>
        <v>Employed</v>
      </c>
      <c r="L2112" s="2" t="str">
        <f t="shared" si="486"/>
        <v>Employed</v>
      </c>
      <c r="M2112" s="5" t="s">
        <v>21</v>
      </c>
      <c r="N2112" s="2" t="str">
        <f t="shared" si="487"/>
        <v>Master</v>
      </c>
      <c r="O2112" s="2" t="str">
        <f t="shared" si="488"/>
        <v>Master</v>
      </c>
      <c r="P2112" s="4">
        <v>28497</v>
      </c>
      <c r="Q2112" s="4">
        <f t="shared" si="489"/>
        <v>28497</v>
      </c>
      <c r="R2112" s="18">
        <f t="shared" si="490"/>
        <v>0.70373388650170399</v>
      </c>
      <c r="S2112" s="18" t="str">
        <f t="shared" si="491"/>
        <v>Moderate Borrower</v>
      </c>
      <c r="T2112" s="3">
        <v>84</v>
      </c>
      <c r="U2112" s="3">
        <f t="shared" si="492"/>
        <v>84</v>
      </c>
      <c r="V2112" s="5" t="s">
        <v>26</v>
      </c>
      <c r="W2112" s="5" t="s">
        <v>30</v>
      </c>
      <c r="X2112" s="4">
        <v>1103</v>
      </c>
      <c r="Y2112" s="18">
        <v>0.33225946699999998</v>
      </c>
      <c r="Z2112" s="5" t="s">
        <v>31</v>
      </c>
      <c r="AA2112" s="3">
        <v>21</v>
      </c>
      <c r="AB2112" s="4">
        <v>2408</v>
      </c>
      <c r="AC2112" s="4">
        <v>3374.5</v>
      </c>
      <c r="AD2112" s="4" t="str">
        <f t="shared" si="493"/>
        <v>Low Income</v>
      </c>
      <c r="AE2112" s="4">
        <v>55873</v>
      </c>
      <c r="AF2112" s="18">
        <v>0.33630481200000001</v>
      </c>
      <c r="AG2112" s="3">
        <v>0</v>
      </c>
      <c r="AH2112" s="3">
        <v>52</v>
      </c>
      <c r="AI2112" s="2" t="str">
        <f t="shared" si="494"/>
        <v>Medium Risk</v>
      </c>
    </row>
    <row r="2113" spans="1:35" x14ac:dyDescent="0.25">
      <c r="A2113" s="6">
        <v>45212</v>
      </c>
      <c r="B2113" s="3">
        <v>38</v>
      </c>
      <c r="C2113" s="3" t="str">
        <f t="shared" si="480"/>
        <v>Mid</v>
      </c>
      <c r="D2113" s="4">
        <v>43720</v>
      </c>
      <c r="E2113" s="4">
        <f t="shared" si="481"/>
        <v>43720</v>
      </c>
      <c r="F2113" s="3">
        <v>487</v>
      </c>
      <c r="G2113" s="3">
        <f t="shared" si="482"/>
        <v>487</v>
      </c>
      <c r="H2113" s="3" t="str">
        <f t="shared" si="483"/>
        <v>Fair</v>
      </c>
      <c r="I2113" s="5" t="s">
        <v>20</v>
      </c>
      <c r="J2113" s="2" t="str">
        <f t="shared" si="484"/>
        <v>Employed</v>
      </c>
      <c r="K2113" s="2" t="str">
        <f t="shared" si="485"/>
        <v>Employed</v>
      </c>
      <c r="L2113" s="2" t="str">
        <f t="shared" si="486"/>
        <v>Employed</v>
      </c>
      <c r="M2113" s="5" t="s">
        <v>25</v>
      </c>
      <c r="N2113" s="2" t="str">
        <f t="shared" si="487"/>
        <v>Associate</v>
      </c>
      <c r="O2113" s="2" t="str">
        <f t="shared" si="488"/>
        <v>Associate</v>
      </c>
      <c r="P2113" s="4">
        <v>50182</v>
      </c>
      <c r="Q2113" s="4">
        <f t="shared" si="489"/>
        <v>50182</v>
      </c>
      <c r="R2113" s="18">
        <f t="shared" si="490"/>
        <v>1.147804208600183</v>
      </c>
      <c r="S2113" s="18" t="str">
        <f t="shared" si="491"/>
        <v>Aggressive Borrower</v>
      </c>
      <c r="T2113" s="3">
        <v>24</v>
      </c>
      <c r="U2113" s="3">
        <f t="shared" si="492"/>
        <v>24</v>
      </c>
      <c r="V2113" s="5" t="s">
        <v>22</v>
      </c>
      <c r="W2113" s="5" t="s">
        <v>30</v>
      </c>
      <c r="X2113" s="4">
        <v>300</v>
      </c>
      <c r="Y2113" s="18">
        <v>0.22204355000000001</v>
      </c>
      <c r="Z2113" s="5" t="s">
        <v>38</v>
      </c>
      <c r="AA2113" s="3">
        <v>23</v>
      </c>
      <c r="AB2113" s="4">
        <v>1177</v>
      </c>
      <c r="AC2113" s="4">
        <v>3643.333333</v>
      </c>
      <c r="AD2113" s="4" t="str">
        <f t="shared" si="493"/>
        <v>Low Income</v>
      </c>
      <c r="AE2113" s="4">
        <v>4435</v>
      </c>
      <c r="AF2113" s="18">
        <v>0.27087723200000002</v>
      </c>
      <c r="AG2113" s="3">
        <v>0</v>
      </c>
      <c r="AH2113" s="3">
        <v>53</v>
      </c>
      <c r="AI2113" s="2" t="str">
        <f t="shared" si="494"/>
        <v>Medium Risk</v>
      </c>
    </row>
    <row r="2114" spans="1:35" x14ac:dyDescent="0.25">
      <c r="A2114" s="6">
        <v>45213</v>
      </c>
      <c r="B2114" s="3">
        <v>40</v>
      </c>
      <c r="C2114" s="3" t="str">
        <f t="shared" ref="C2114:C2177" si="495">IF(B2114&lt;25,"Young",IF(B2114&lt;40,"Mid",IF(B2114&lt;60,"Senior","Old")))</f>
        <v>Senior</v>
      </c>
      <c r="D2114" s="4">
        <v>45172</v>
      </c>
      <c r="E2114" s="4">
        <f t="shared" ref="E2114:E2177" si="496">IF(D2114="",AC2114*12,D2114)</f>
        <v>45172</v>
      </c>
      <c r="F2114" s="3">
        <v>615</v>
      </c>
      <c r="G2114" s="3">
        <f t="shared" ref="G2114:G2177" si="497">IF(F2114="",AVERAGEIF($AA$2:$AA$2648,AA2114,$F$2:$F$2648),F2114)</f>
        <v>615</v>
      </c>
      <c r="H2114" s="3" t="str">
        <f t="shared" ref="H2114:H2177" si="498">IF(G2114&lt;450,"Poor", IF(G2114&lt;550,"Fair",IF(G2114&lt;650,"Good","Excellent")))</f>
        <v>Good</v>
      </c>
      <c r="I2114" s="5" t="s">
        <v>20</v>
      </c>
      <c r="J2114" s="2" t="str">
        <f t="shared" ref="J2114:J2177" si="499">TRIM(CLEAN(I2114))</f>
        <v>Employed</v>
      </c>
      <c r="K2114" s="2" t="str">
        <f t="shared" ref="K2114:K2177" si="500">PROPER(J2114)</f>
        <v>Employed</v>
      </c>
      <c r="L2114" s="2" t="str">
        <f t="shared" ref="L2114:L2177" si="501">IF(K2114="","Employed",K2114)</f>
        <v>Employed</v>
      </c>
      <c r="M2114" s="5" t="s">
        <v>32</v>
      </c>
      <c r="N2114" s="2" t="str">
        <f t="shared" ref="N2114:N2177" si="502">TRIM(CLEAN(M2114))</f>
        <v>High School</v>
      </c>
      <c r="O2114" s="2" t="str">
        <f t="shared" ref="O2114:O2177" si="503">IF(N2114="","Bachelor",N2114)</f>
        <v>High School</v>
      </c>
      <c r="P2114" s="4">
        <v>11063</v>
      </c>
      <c r="Q2114" s="4">
        <f t="shared" ref="Q2114:Q2177" si="504">IF(P2114="",(AVERAGEIFS($P$2:$P$2648,$Z$2:$Z$2648,Z2114,$AD$2:$AD$2648,AD2114)),P2114)</f>
        <v>11063</v>
      </c>
      <c r="R2114" s="18">
        <f t="shared" ref="R2114:R2177" si="505">Q2114/E2114</f>
        <v>0.24490835030549898</v>
      </c>
      <c r="S2114" s="18" t="str">
        <f t="shared" ref="S2114:S2177" si="506">IF(R2114 &lt;= 0.5, "Conservative Borrower", IF(R2114 &lt;= 1, "Moderate Borrower", "Aggressive Borrower"))</f>
        <v>Conservative Borrower</v>
      </c>
      <c r="T2114" s="3">
        <v>48</v>
      </c>
      <c r="U2114" s="3">
        <f t="shared" ref="U2114:U2177" si="507">IF(T2114="",AVERAGEIFS($T$2:$T$2648,$Z$2:$Z$2648,Z2114,$AD$2:$AD$2648,AD2114),T2114)</f>
        <v>48</v>
      </c>
      <c r="V2114" s="5" t="s">
        <v>22</v>
      </c>
      <c r="W2114" s="5" t="s">
        <v>23</v>
      </c>
      <c r="X2114" s="4">
        <v>195</v>
      </c>
      <c r="Y2114" s="18">
        <v>8.7075052999999999E-2</v>
      </c>
      <c r="Z2114" s="5" t="s">
        <v>24</v>
      </c>
      <c r="AA2114" s="3">
        <v>21</v>
      </c>
      <c r="AB2114" s="4">
        <v>4743</v>
      </c>
      <c r="AC2114" s="4">
        <v>3764.333333</v>
      </c>
      <c r="AD2114" s="4" t="str">
        <f t="shared" ref="AD2114:AD2177" si="508">IF(AC2114&lt;=5000,"Low Income",IF(AC2114&lt;=12000,"Medium Income","High Income"))</f>
        <v>Low Income</v>
      </c>
      <c r="AE2114" s="4">
        <v>197370</v>
      </c>
      <c r="AF2114" s="18">
        <v>0.17807050699999999</v>
      </c>
      <c r="AG2114" s="3">
        <v>1</v>
      </c>
      <c r="AH2114" s="3">
        <v>36.799999999999997</v>
      </c>
      <c r="AI2114" s="2" t="str">
        <f t="shared" ref="AI2114:AI2177" si="509">IF(AH2114&lt;40,"Low Risk", IF(AH2114&lt;55,"Medium Risk", IF(AH2114&lt;70,"High Risk","Very High Risk")))</f>
        <v>Low Risk</v>
      </c>
    </row>
    <row r="2115" spans="1:35" x14ac:dyDescent="0.25">
      <c r="A2115" s="6">
        <v>45214</v>
      </c>
      <c r="B2115" s="3">
        <v>27</v>
      </c>
      <c r="C2115" s="3" t="str">
        <f t="shared" si="495"/>
        <v>Mid</v>
      </c>
      <c r="D2115" s="4">
        <v>42545</v>
      </c>
      <c r="E2115" s="4">
        <f t="shared" si="496"/>
        <v>42545</v>
      </c>
      <c r="G2115" s="3">
        <f t="shared" si="497"/>
        <v>573.64242424242423</v>
      </c>
      <c r="H2115" s="3" t="str">
        <f t="shared" si="498"/>
        <v>Good</v>
      </c>
      <c r="I2115" s="5" t="s">
        <v>20</v>
      </c>
      <c r="J2115" s="2" t="str">
        <f t="shared" si="499"/>
        <v>Employed</v>
      </c>
      <c r="K2115" s="2" t="str">
        <f t="shared" si="500"/>
        <v>Employed</v>
      </c>
      <c r="L2115" s="2" t="str">
        <f t="shared" si="501"/>
        <v>Employed</v>
      </c>
      <c r="M2115" s="5" t="s">
        <v>25</v>
      </c>
      <c r="N2115" s="2" t="str">
        <f t="shared" si="502"/>
        <v>Associate</v>
      </c>
      <c r="O2115" s="2" t="str">
        <f t="shared" si="503"/>
        <v>Associate</v>
      </c>
      <c r="P2115" s="4">
        <v>15248</v>
      </c>
      <c r="Q2115" s="4">
        <f t="shared" si="504"/>
        <v>15248</v>
      </c>
      <c r="R2115" s="18">
        <f t="shared" si="505"/>
        <v>0.35839699142084852</v>
      </c>
      <c r="S2115" s="18" t="str">
        <f t="shared" si="506"/>
        <v>Conservative Borrower</v>
      </c>
      <c r="T2115" s="3">
        <v>72</v>
      </c>
      <c r="U2115" s="3">
        <f t="shared" si="507"/>
        <v>72</v>
      </c>
      <c r="V2115" s="5" t="s">
        <v>22</v>
      </c>
      <c r="W2115" s="5" t="s">
        <v>23</v>
      </c>
      <c r="X2115" s="4">
        <v>356</v>
      </c>
      <c r="Y2115" s="18">
        <v>0.454110497</v>
      </c>
      <c r="Z2115" s="5" t="s">
        <v>28</v>
      </c>
      <c r="AA2115" s="3">
        <v>20</v>
      </c>
      <c r="AB2115" s="4">
        <v>1045</v>
      </c>
      <c r="AC2115" s="4">
        <v>3545.416667</v>
      </c>
      <c r="AD2115" s="4" t="str">
        <f t="shared" si="508"/>
        <v>Low Income</v>
      </c>
      <c r="AE2115" s="4">
        <v>1982</v>
      </c>
      <c r="AF2115" s="18">
        <v>0.211410608</v>
      </c>
      <c r="AG2115" s="3">
        <v>0</v>
      </c>
      <c r="AH2115" s="3">
        <v>57</v>
      </c>
      <c r="AI2115" s="2" t="str">
        <f t="shared" si="509"/>
        <v>High Risk</v>
      </c>
    </row>
    <row r="2116" spans="1:35" x14ac:dyDescent="0.25">
      <c r="A2116" s="6">
        <v>45215</v>
      </c>
      <c r="B2116" s="3">
        <v>48</v>
      </c>
      <c r="C2116" s="3" t="str">
        <f t="shared" si="495"/>
        <v>Senior</v>
      </c>
      <c r="D2116" s="4">
        <v>66694</v>
      </c>
      <c r="E2116" s="4">
        <f t="shared" si="496"/>
        <v>66694</v>
      </c>
      <c r="F2116" s="3">
        <v>523</v>
      </c>
      <c r="G2116" s="3">
        <f t="shared" si="497"/>
        <v>523</v>
      </c>
      <c r="H2116" s="3" t="str">
        <f t="shared" si="498"/>
        <v>Fair</v>
      </c>
      <c r="I2116" s="5" t="s">
        <v>20</v>
      </c>
      <c r="J2116" s="2" t="str">
        <f t="shared" si="499"/>
        <v>Employed</v>
      </c>
      <c r="K2116" s="2" t="str">
        <f t="shared" si="500"/>
        <v>Employed</v>
      </c>
      <c r="L2116" s="2" t="str">
        <f t="shared" si="501"/>
        <v>Employed</v>
      </c>
      <c r="M2116" s="5" t="s">
        <v>25</v>
      </c>
      <c r="N2116" s="2" t="str">
        <f t="shared" si="502"/>
        <v>Associate</v>
      </c>
      <c r="O2116" s="2" t="str">
        <f t="shared" si="503"/>
        <v>Associate</v>
      </c>
      <c r="P2116" s="4">
        <v>16406</v>
      </c>
      <c r="Q2116" s="4">
        <f t="shared" si="504"/>
        <v>16406</v>
      </c>
      <c r="R2116" s="18">
        <f t="shared" si="505"/>
        <v>0.24598914445077519</v>
      </c>
      <c r="S2116" s="18" t="str">
        <f t="shared" si="506"/>
        <v>Conservative Borrower</v>
      </c>
      <c r="T2116" s="3">
        <v>48</v>
      </c>
      <c r="U2116" s="3">
        <f t="shared" si="507"/>
        <v>48</v>
      </c>
      <c r="V2116" s="5" t="s">
        <v>22</v>
      </c>
      <c r="W2116" s="5" t="s">
        <v>30</v>
      </c>
      <c r="X2116" s="4">
        <v>191</v>
      </c>
      <c r="Y2116" s="18">
        <v>0.362959963</v>
      </c>
      <c r="Z2116" s="5" t="s">
        <v>28</v>
      </c>
      <c r="AA2116" s="3">
        <v>27</v>
      </c>
      <c r="AB2116" s="4">
        <v>2631</v>
      </c>
      <c r="AC2116" s="4">
        <v>5557.8333329999996</v>
      </c>
      <c r="AD2116" s="4" t="str">
        <f t="shared" si="508"/>
        <v>Medium Income</v>
      </c>
      <c r="AE2116" s="4">
        <v>19919</v>
      </c>
      <c r="AF2116" s="18">
        <v>0.28130504899999997</v>
      </c>
      <c r="AG2116" s="3">
        <v>0</v>
      </c>
      <c r="AH2116" s="3">
        <v>54</v>
      </c>
      <c r="AI2116" s="2" t="str">
        <f t="shared" si="509"/>
        <v>Medium Risk</v>
      </c>
    </row>
    <row r="2117" spans="1:35" x14ac:dyDescent="0.25">
      <c r="A2117" s="6">
        <v>45216</v>
      </c>
      <c r="B2117" s="3">
        <v>33</v>
      </c>
      <c r="C2117" s="3" t="str">
        <f t="shared" si="495"/>
        <v>Mid</v>
      </c>
      <c r="D2117" s="4">
        <v>30168</v>
      </c>
      <c r="E2117" s="4">
        <f t="shared" si="496"/>
        <v>30168</v>
      </c>
      <c r="F2117" s="3">
        <v>590</v>
      </c>
      <c r="G2117" s="3">
        <f t="shared" si="497"/>
        <v>590</v>
      </c>
      <c r="H2117" s="3" t="str">
        <f t="shared" si="498"/>
        <v>Good</v>
      </c>
      <c r="I2117" s="5" t="s">
        <v>20</v>
      </c>
      <c r="J2117" s="2" t="str">
        <f t="shared" si="499"/>
        <v>Employed</v>
      </c>
      <c r="K2117" s="2" t="str">
        <f t="shared" si="500"/>
        <v>Employed</v>
      </c>
      <c r="L2117" s="2" t="str">
        <f t="shared" si="501"/>
        <v>Employed</v>
      </c>
      <c r="M2117" s="5" t="s">
        <v>32</v>
      </c>
      <c r="N2117" s="2" t="str">
        <f t="shared" si="502"/>
        <v>High School</v>
      </c>
      <c r="O2117" s="2" t="str">
        <f t="shared" si="503"/>
        <v>High School</v>
      </c>
      <c r="Q2117" s="4">
        <f t="shared" si="504"/>
        <v>25183.596306068601</v>
      </c>
      <c r="R2117" s="18">
        <f t="shared" si="505"/>
        <v>0.83477845087737346</v>
      </c>
      <c r="S2117" s="18" t="str">
        <f t="shared" si="506"/>
        <v>Moderate Borrower</v>
      </c>
      <c r="T2117" s="3">
        <v>24</v>
      </c>
      <c r="U2117" s="3">
        <f t="shared" si="507"/>
        <v>24</v>
      </c>
      <c r="V2117" s="5" t="s">
        <v>22</v>
      </c>
      <c r="W2117" s="5" t="s">
        <v>27</v>
      </c>
      <c r="X2117" s="4">
        <v>311</v>
      </c>
      <c r="Y2117" s="18">
        <v>5.7680539999999999E-3</v>
      </c>
      <c r="Z2117" s="5" t="s">
        <v>28</v>
      </c>
      <c r="AA2117" s="3">
        <v>28</v>
      </c>
      <c r="AB2117" s="4">
        <v>899</v>
      </c>
      <c r="AC2117" s="4">
        <v>2514</v>
      </c>
      <c r="AD2117" s="4" t="str">
        <f t="shared" si="508"/>
        <v>Low Income</v>
      </c>
      <c r="AE2117" s="4">
        <v>73421</v>
      </c>
      <c r="AF2117" s="18">
        <v>0.25131360000000003</v>
      </c>
      <c r="AG2117" s="3">
        <v>0</v>
      </c>
      <c r="AH2117" s="3">
        <v>50</v>
      </c>
      <c r="AI2117" s="2" t="str">
        <f t="shared" si="509"/>
        <v>Medium Risk</v>
      </c>
    </row>
    <row r="2118" spans="1:35" x14ac:dyDescent="0.25">
      <c r="A2118" s="6">
        <v>45217</v>
      </c>
      <c r="B2118" s="3">
        <v>37</v>
      </c>
      <c r="C2118" s="3" t="str">
        <f t="shared" si="495"/>
        <v>Mid</v>
      </c>
      <c r="D2118" s="4">
        <v>18182</v>
      </c>
      <c r="E2118" s="4">
        <f t="shared" si="496"/>
        <v>18182</v>
      </c>
      <c r="F2118" s="3">
        <v>583</v>
      </c>
      <c r="G2118" s="3">
        <f t="shared" si="497"/>
        <v>583</v>
      </c>
      <c r="H2118" s="3" t="str">
        <f t="shared" si="498"/>
        <v>Good</v>
      </c>
      <c r="I2118" s="5" t="s">
        <v>20</v>
      </c>
      <c r="J2118" s="2" t="str">
        <f t="shared" si="499"/>
        <v>Employed</v>
      </c>
      <c r="K2118" s="2" t="str">
        <f t="shared" si="500"/>
        <v>Employed</v>
      </c>
      <c r="L2118" s="2" t="str">
        <f t="shared" si="501"/>
        <v>Employed</v>
      </c>
      <c r="M2118" s="5" t="s">
        <v>32</v>
      </c>
      <c r="N2118" s="2" t="str">
        <f t="shared" si="502"/>
        <v>High School</v>
      </c>
      <c r="O2118" s="2" t="str">
        <f t="shared" si="503"/>
        <v>High School</v>
      </c>
      <c r="Q2118" s="4">
        <f t="shared" si="504"/>
        <v>24695.307531380753</v>
      </c>
      <c r="R2118" s="18">
        <f t="shared" si="505"/>
        <v>1.358228331942622</v>
      </c>
      <c r="S2118" s="18" t="str">
        <f t="shared" si="506"/>
        <v>Aggressive Borrower</v>
      </c>
      <c r="T2118" s="3">
        <v>72</v>
      </c>
      <c r="U2118" s="3">
        <f t="shared" si="507"/>
        <v>72</v>
      </c>
      <c r="V2118" s="5" t="s">
        <v>22</v>
      </c>
      <c r="W2118" s="5" t="s">
        <v>30</v>
      </c>
      <c r="X2118" s="4">
        <v>562</v>
      </c>
      <c r="Y2118" s="18">
        <v>0.53699611599999997</v>
      </c>
      <c r="Z2118" s="5" t="s">
        <v>24</v>
      </c>
      <c r="AA2118" s="3">
        <v>19</v>
      </c>
      <c r="AB2118" s="4">
        <v>1449</v>
      </c>
      <c r="AC2118" s="4">
        <v>1515.166667</v>
      </c>
      <c r="AD2118" s="4" t="str">
        <f t="shared" si="508"/>
        <v>Low Income</v>
      </c>
      <c r="AE2118" s="4">
        <v>4572</v>
      </c>
      <c r="AF2118" s="18">
        <v>0.26587967499999998</v>
      </c>
      <c r="AG2118" s="3">
        <v>0</v>
      </c>
      <c r="AH2118" s="3">
        <v>60</v>
      </c>
      <c r="AI2118" s="2" t="str">
        <f t="shared" si="509"/>
        <v>High Risk</v>
      </c>
    </row>
    <row r="2119" spans="1:35" x14ac:dyDescent="0.25">
      <c r="A2119" s="6">
        <v>45218</v>
      </c>
      <c r="B2119" s="3">
        <v>28</v>
      </c>
      <c r="C2119" s="3" t="str">
        <f t="shared" si="495"/>
        <v>Mid</v>
      </c>
      <c r="D2119" s="4">
        <v>58373</v>
      </c>
      <c r="E2119" s="4">
        <f t="shared" si="496"/>
        <v>58373</v>
      </c>
      <c r="F2119" s="3">
        <v>511</v>
      </c>
      <c r="G2119" s="3">
        <f t="shared" si="497"/>
        <v>511</v>
      </c>
      <c r="H2119" s="3" t="str">
        <f t="shared" si="498"/>
        <v>Fair</v>
      </c>
      <c r="I2119" s="5" t="s">
        <v>33</v>
      </c>
      <c r="J2119" s="2" t="str">
        <f t="shared" si="499"/>
        <v>Self-Employed</v>
      </c>
      <c r="K2119" s="2" t="str">
        <f t="shared" si="500"/>
        <v>Self-Employed</v>
      </c>
      <c r="L2119" s="2" t="str">
        <f t="shared" si="501"/>
        <v>Self-Employed</v>
      </c>
      <c r="M2119" s="5" t="s">
        <v>32</v>
      </c>
      <c r="N2119" s="2" t="str">
        <f t="shared" si="502"/>
        <v>High School</v>
      </c>
      <c r="O2119" s="2" t="str">
        <f t="shared" si="503"/>
        <v>High School</v>
      </c>
      <c r="Q2119" s="4">
        <f t="shared" si="504"/>
        <v>25183.596306068601</v>
      </c>
      <c r="R2119" s="18">
        <f t="shared" si="505"/>
        <v>0.43142542452963872</v>
      </c>
      <c r="S2119" s="18" t="str">
        <f t="shared" si="506"/>
        <v>Conservative Borrower</v>
      </c>
      <c r="T2119" s="3">
        <v>96</v>
      </c>
      <c r="U2119" s="3">
        <f t="shared" si="507"/>
        <v>96</v>
      </c>
      <c r="V2119" s="5" t="s">
        <v>35</v>
      </c>
      <c r="W2119" s="5" t="s">
        <v>30</v>
      </c>
      <c r="X2119" s="4">
        <v>670</v>
      </c>
      <c r="Y2119" s="18">
        <v>0.60267099700000004</v>
      </c>
      <c r="Z2119" s="5" t="s">
        <v>28</v>
      </c>
      <c r="AA2119" s="3">
        <v>22</v>
      </c>
      <c r="AB2119" s="4">
        <v>3620</v>
      </c>
      <c r="AC2119" s="4">
        <v>4864.4166670000004</v>
      </c>
      <c r="AD2119" s="4" t="str">
        <f t="shared" si="508"/>
        <v>Low Income</v>
      </c>
      <c r="AE2119" s="4">
        <v>76032</v>
      </c>
      <c r="AF2119" s="18">
        <v>0.30476438099999997</v>
      </c>
      <c r="AG2119" s="3">
        <v>0</v>
      </c>
      <c r="AH2119" s="3">
        <v>59</v>
      </c>
      <c r="AI2119" s="2" t="str">
        <f t="shared" si="509"/>
        <v>High Risk</v>
      </c>
    </row>
    <row r="2120" spans="1:35" x14ac:dyDescent="0.25">
      <c r="A2120" s="6">
        <v>45219</v>
      </c>
      <c r="B2120" s="3">
        <v>18</v>
      </c>
      <c r="C2120" s="3" t="str">
        <f t="shared" si="495"/>
        <v>Young</v>
      </c>
      <c r="D2120" s="4">
        <v>25546</v>
      </c>
      <c r="E2120" s="4">
        <f t="shared" si="496"/>
        <v>25546</v>
      </c>
      <c r="F2120" s="3">
        <v>601</v>
      </c>
      <c r="G2120" s="3">
        <f t="shared" si="497"/>
        <v>601</v>
      </c>
      <c r="H2120" s="3" t="str">
        <f t="shared" si="498"/>
        <v>Good</v>
      </c>
      <c r="I2120" s="5" t="s">
        <v>20</v>
      </c>
      <c r="J2120" s="2" t="str">
        <f t="shared" si="499"/>
        <v>Employed</v>
      </c>
      <c r="K2120" s="2" t="str">
        <f t="shared" si="500"/>
        <v>Employed</v>
      </c>
      <c r="L2120" s="2" t="str">
        <f t="shared" si="501"/>
        <v>Employed</v>
      </c>
      <c r="M2120" s="5" t="s">
        <v>29</v>
      </c>
      <c r="N2120" s="2" t="str">
        <f t="shared" si="502"/>
        <v>Bachelor</v>
      </c>
      <c r="O2120" s="2" t="str">
        <f t="shared" si="503"/>
        <v>Bachelor</v>
      </c>
      <c r="P2120" s="4">
        <v>22689</v>
      </c>
      <c r="Q2120" s="4">
        <f t="shared" si="504"/>
        <v>22689</v>
      </c>
      <c r="R2120" s="18">
        <f t="shared" si="505"/>
        <v>0.88816253033743053</v>
      </c>
      <c r="S2120" s="18" t="str">
        <f t="shared" si="506"/>
        <v>Moderate Borrower</v>
      </c>
      <c r="T2120" s="3">
        <v>72</v>
      </c>
      <c r="U2120" s="3">
        <f t="shared" si="507"/>
        <v>72</v>
      </c>
      <c r="V2120" s="5" t="s">
        <v>26</v>
      </c>
      <c r="W2120" s="5" t="s">
        <v>30</v>
      </c>
      <c r="X2120" s="4">
        <v>365</v>
      </c>
      <c r="Y2120" s="18">
        <v>0.19882029100000001</v>
      </c>
      <c r="Z2120" s="5" t="s">
        <v>24</v>
      </c>
      <c r="AA2120" s="3">
        <v>19</v>
      </c>
      <c r="AB2120" s="4">
        <v>2009</v>
      </c>
      <c r="AC2120" s="4">
        <v>2128.833333</v>
      </c>
      <c r="AD2120" s="4" t="str">
        <f t="shared" si="508"/>
        <v>Low Income</v>
      </c>
      <c r="AE2120" s="4">
        <v>37129</v>
      </c>
      <c r="AF2120" s="18">
        <v>0.22165114299999999</v>
      </c>
      <c r="AG2120" s="3">
        <v>0</v>
      </c>
      <c r="AH2120" s="3">
        <v>49</v>
      </c>
      <c r="AI2120" s="2" t="str">
        <f t="shared" si="509"/>
        <v>Medium Risk</v>
      </c>
    </row>
    <row r="2121" spans="1:35" x14ac:dyDescent="0.25">
      <c r="A2121" s="6">
        <v>44947</v>
      </c>
      <c r="B2121" s="3">
        <v>37</v>
      </c>
      <c r="C2121" s="3" t="str">
        <f t="shared" si="495"/>
        <v>Mid</v>
      </c>
      <c r="D2121" s="4">
        <v>22948</v>
      </c>
      <c r="E2121" s="4">
        <f t="shared" si="496"/>
        <v>22948</v>
      </c>
      <c r="F2121" s="3">
        <v>537</v>
      </c>
      <c r="G2121" s="3">
        <f t="shared" si="497"/>
        <v>537</v>
      </c>
      <c r="H2121" s="3" t="str">
        <f t="shared" si="498"/>
        <v>Fair</v>
      </c>
      <c r="I2121" s="5" t="s">
        <v>20</v>
      </c>
      <c r="J2121" s="2" t="str">
        <f t="shared" si="499"/>
        <v>Employed</v>
      </c>
      <c r="K2121" s="2" t="str">
        <f t="shared" si="500"/>
        <v>Employed</v>
      </c>
      <c r="L2121" s="2" t="str">
        <f t="shared" si="501"/>
        <v>Employed</v>
      </c>
      <c r="M2121" s="5" t="s">
        <v>25</v>
      </c>
      <c r="N2121" s="2" t="str">
        <f t="shared" si="502"/>
        <v>Associate</v>
      </c>
      <c r="O2121" s="2" t="str">
        <f t="shared" si="503"/>
        <v>Associate</v>
      </c>
      <c r="P2121" s="4">
        <v>44022</v>
      </c>
      <c r="Q2121" s="4">
        <f t="shared" si="504"/>
        <v>44022</v>
      </c>
      <c r="R2121" s="18">
        <f t="shared" si="505"/>
        <v>1.9183371099877986</v>
      </c>
      <c r="S2121" s="18" t="str">
        <f t="shared" si="506"/>
        <v>Aggressive Borrower</v>
      </c>
      <c r="T2121" s="3">
        <v>12</v>
      </c>
      <c r="U2121" s="3">
        <f t="shared" si="507"/>
        <v>12</v>
      </c>
      <c r="V2121" s="5" t="s">
        <v>22</v>
      </c>
      <c r="W2121" s="5" t="s">
        <v>30</v>
      </c>
      <c r="X2121" s="4">
        <v>617</v>
      </c>
      <c r="Y2121" s="18">
        <v>0.26829198900000001</v>
      </c>
      <c r="Z2121" s="5" t="s">
        <v>28</v>
      </c>
      <c r="AA2121" s="3">
        <v>24</v>
      </c>
      <c r="AB2121" s="4">
        <v>4398</v>
      </c>
      <c r="AC2121" s="4">
        <v>1912.333333</v>
      </c>
      <c r="AD2121" s="4" t="str">
        <f t="shared" si="508"/>
        <v>Low Income</v>
      </c>
      <c r="AE2121" s="4">
        <v>13765</v>
      </c>
      <c r="AF2121" s="18">
        <v>0.27705526400000002</v>
      </c>
      <c r="AG2121" s="3">
        <v>0</v>
      </c>
      <c r="AH2121" s="3">
        <v>56</v>
      </c>
      <c r="AI2121" s="2" t="str">
        <f t="shared" si="509"/>
        <v>High Risk</v>
      </c>
    </row>
    <row r="2122" spans="1:35" x14ac:dyDescent="0.25">
      <c r="A2122" s="6">
        <v>45221</v>
      </c>
      <c r="B2122" s="3">
        <v>68</v>
      </c>
      <c r="C2122" s="3" t="str">
        <f t="shared" si="495"/>
        <v>Old</v>
      </c>
      <c r="D2122" s="4">
        <v>95132</v>
      </c>
      <c r="E2122" s="4">
        <f t="shared" si="496"/>
        <v>95132</v>
      </c>
      <c r="G2122" s="3">
        <f t="shared" si="497"/>
        <v>564.54444444444448</v>
      </c>
      <c r="H2122" s="3" t="str">
        <f t="shared" si="498"/>
        <v>Good</v>
      </c>
      <c r="I2122" s="5" t="s">
        <v>20</v>
      </c>
      <c r="J2122" s="2" t="str">
        <f t="shared" si="499"/>
        <v>Employed</v>
      </c>
      <c r="K2122" s="2" t="str">
        <f t="shared" si="500"/>
        <v>Employed</v>
      </c>
      <c r="L2122" s="2" t="str">
        <f t="shared" si="501"/>
        <v>Employed</v>
      </c>
      <c r="M2122" s="5" t="s">
        <v>21</v>
      </c>
      <c r="N2122" s="2" t="str">
        <f t="shared" si="502"/>
        <v>Master</v>
      </c>
      <c r="O2122" s="2" t="str">
        <f t="shared" si="503"/>
        <v>Master</v>
      </c>
      <c r="P2122" s="4">
        <v>21642</v>
      </c>
      <c r="Q2122" s="4">
        <f t="shared" si="504"/>
        <v>21642</v>
      </c>
      <c r="R2122" s="18">
        <f t="shared" si="505"/>
        <v>0.22749442879367615</v>
      </c>
      <c r="S2122" s="18" t="str">
        <f t="shared" si="506"/>
        <v>Conservative Borrower</v>
      </c>
      <c r="T2122" s="3">
        <v>48</v>
      </c>
      <c r="U2122" s="3">
        <f t="shared" si="507"/>
        <v>48</v>
      </c>
      <c r="V2122" s="5" t="s">
        <v>26</v>
      </c>
      <c r="W2122" s="5" t="s">
        <v>23</v>
      </c>
      <c r="X2122" s="4">
        <v>359</v>
      </c>
      <c r="Y2122" s="18">
        <v>0.25410737</v>
      </c>
      <c r="Z2122" s="5" t="s">
        <v>38</v>
      </c>
      <c r="AA2122" s="3">
        <v>30</v>
      </c>
      <c r="AB2122" s="4">
        <v>1556</v>
      </c>
      <c r="AC2122" s="4">
        <v>7927.6666670000004</v>
      </c>
      <c r="AD2122" s="4" t="str">
        <f t="shared" si="508"/>
        <v>Medium Income</v>
      </c>
      <c r="AE2122" s="4">
        <v>9526</v>
      </c>
      <c r="AF2122" s="18">
        <v>0.18675786999999999</v>
      </c>
      <c r="AG2122" s="3">
        <v>1</v>
      </c>
      <c r="AH2122" s="3">
        <v>38.4</v>
      </c>
      <c r="AI2122" s="2" t="str">
        <f t="shared" si="509"/>
        <v>Low Risk</v>
      </c>
    </row>
    <row r="2123" spans="1:35" x14ac:dyDescent="0.25">
      <c r="A2123" s="6">
        <v>45222</v>
      </c>
      <c r="B2123" s="3">
        <v>49</v>
      </c>
      <c r="C2123" s="3" t="str">
        <f t="shared" si="495"/>
        <v>Senior</v>
      </c>
      <c r="D2123" s="4">
        <v>25796</v>
      </c>
      <c r="E2123" s="4">
        <f t="shared" si="496"/>
        <v>25796</v>
      </c>
      <c r="F2123" s="3">
        <v>624</v>
      </c>
      <c r="G2123" s="3">
        <f t="shared" si="497"/>
        <v>624</v>
      </c>
      <c r="H2123" s="3" t="str">
        <f t="shared" si="498"/>
        <v>Good</v>
      </c>
      <c r="I2123" s="5" t="s">
        <v>20</v>
      </c>
      <c r="J2123" s="2" t="str">
        <f t="shared" si="499"/>
        <v>Employed</v>
      </c>
      <c r="K2123" s="2" t="str">
        <f t="shared" si="500"/>
        <v>Employed</v>
      </c>
      <c r="L2123" s="2" t="str">
        <f t="shared" si="501"/>
        <v>Employed</v>
      </c>
      <c r="N2123" s="2" t="str">
        <f t="shared" si="502"/>
        <v/>
      </c>
      <c r="O2123" s="2" t="str">
        <f t="shared" si="503"/>
        <v>Bachelor</v>
      </c>
      <c r="P2123" s="4">
        <v>30311</v>
      </c>
      <c r="Q2123" s="4">
        <f t="shared" si="504"/>
        <v>30311</v>
      </c>
      <c r="R2123" s="18">
        <f t="shared" si="505"/>
        <v>1.1750271359900759</v>
      </c>
      <c r="S2123" s="18" t="str">
        <f t="shared" si="506"/>
        <v>Aggressive Borrower</v>
      </c>
      <c r="T2123" s="3">
        <v>84</v>
      </c>
      <c r="U2123" s="3">
        <f t="shared" si="507"/>
        <v>84</v>
      </c>
      <c r="V2123" s="5" t="s">
        <v>26</v>
      </c>
      <c r="W2123" s="5" t="s">
        <v>27</v>
      </c>
      <c r="X2123" s="4">
        <v>254</v>
      </c>
      <c r="Y2123" s="18">
        <v>0.41850718399999998</v>
      </c>
      <c r="Z2123" s="5" t="s">
        <v>28</v>
      </c>
      <c r="AA2123" s="3">
        <v>17</v>
      </c>
      <c r="AB2123" s="4">
        <v>17238</v>
      </c>
      <c r="AC2123" s="4">
        <v>2149.666667</v>
      </c>
      <c r="AD2123" s="4" t="str">
        <f t="shared" si="508"/>
        <v>Low Income</v>
      </c>
      <c r="AE2123" s="4">
        <v>234430</v>
      </c>
      <c r="AF2123" s="18">
        <v>0.22704533800000001</v>
      </c>
      <c r="AG2123" s="3">
        <v>0</v>
      </c>
      <c r="AH2123" s="3">
        <v>50</v>
      </c>
      <c r="AI2123" s="2" t="str">
        <f t="shared" si="509"/>
        <v>Medium Risk</v>
      </c>
    </row>
    <row r="2124" spans="1:35" x14ac:dyDescent="0.25">
      <c r="A2124" s="6">
        <v>45223</v>
      </c>
      <c r="B2124" s="3">
        <v>39</v>
      </c>
      <c r="C2124" s="3" t="str">
        <f t="shared" si="495"/>
        <v>Mid</v>
      </c>
      <c r="D2124" s="4">
        <v>36030</v>
      </c>
      <c r="E2124" s="4">
        <f t="shared" si="496"/>
        <v>36030</v>
      </c>
      <c r="G2124" s="3">
        <f t="shared" si="497"/>
        <v>565.24120603015081</v>
      </c>
      <c r="H2124" s="3" t="str">
        <f t="shared" si="498"/>
        <v>Good</v>
      </c>
      <c r="I2124" s="5" t="s">
        <v>20</v>
      </c>
      <c r="J2124" s="2" t="str">
        <f t="shared" si="499"/>
        <v>Employed</v>
      </c>
      <c r="K2124" s="2" t="str">
        <f t="shared" si="500"/>
        <v>Employed</v>
      </c>
      <c r="L2124" s="2" t="str">
        <f t="shared" si="501"/>
        <v>Employed</v>
      </c>
      <c r="M2124" s="5" t="s">
        <v>29</v>
      </c>
      <c r="N2124" s="2" t="str">
        <f t="shared" si="502"/>
        <v>Bachelor</v>
      </c>
      <c r="O2124" s="2" t="str">
        <f t="shared" si="503"/>
        <v>Bachelor</v>
      </c>
      <c r="P2124" s="4">
        <v>34884</v>
      </c>
      <c r="Q2124" s="4">
        <f t="shared" si="504"/>
        <v>34884</v>
      </c>
      <c r="R2124" s="18">
        <f t="shared" si="505"/>
        <v>0.9681931723563697</v>
      </c>
      <c r="S2124" s="18" t="str">
        <f t="shared" si="506"/>
        <v>Moderate Borrower</v>
      </c>
      <c r="T2124" s="3">
        <v>96</v>
      </c>
      <c r="U2124" s="3">
        <f t="shared" si="507"/>
        <v>96</v>
      </c>
      <c r="V2124" s="5" t="s">
        <v>22</v>
      </c>
      <c r="W2124" s="5" t="s">
        <v>30</v>
      </c>
      <c r="X2124" s="4">
        <v>399</v>
      </c>
      <c r="Y2124" s="18">
        <v>0.43611518999999999</v>
      </c>
      <c r="Z2124" s="5" t="s">
        <v>38</v>
      </c>
      <c r="AA2124" s="3">
        <v>23</v>
      </c>
      <c r="AB2124" s="4">
        <v>2178</v>
      </c>
      <c r="AC2124" s="4">
        <v>3002.5</v>
      </c>
      <c r="AD2124" s="4" t="str">
        <f t="shared" si="508"/>
        <v>Low Income</v>
      </c>
      <c r="AE2124" s="4">
        <v>830288</v>
      </c>
      <c r="AF2124" s="18">
        <v>0.23985546699999999</v>
      </c>
      <c r="AG2124" s="3">
        <v>0</v>
      </c>
      <c r="AH2124" s="3">
        <v>53</v>
      </c>
      <c r="AI2124" s="2" t="str">
        <f t="shared" si="509"/>
        <v>Medium Risk</v>
      </c>
    </row>
    <row r="2125" spans="1:35" x14ac:dyDescent="0.25">
      <c r="A2125" s="6">
        <v>45224</v>
      </c>
      <c r="B2125" s="3">
        <v>36</v>
      </c>
      <c r="C2125" s="3" t="str">
        <f t="shared" si="495"/>
        <v>Mid</v>
      </c>
      <c r="D2125" s="4">
        <v>150609</v>
      </c>
      <c r="E2125" s="4">
        <f t="shared" si="496"/>
        <v>150609</v>
      </c>
      <c r="F2125" s="3">
        <v>629</v>
      </c>
      <c r="G2125" s="3">
        <f t="shared" si="497"/>
        <v>629</v>
      </c>
      <c r="H2125" s="3" t="str">
        <f t="shared" si="498"/>
        <v>Good</v>
      </c>
      <c r="I2125" s="5" t="s">
        <v>20</v>
      </c>
      <c r="J2125" s="2" t="str">
        <f t="shared" si="499"/>
        <v>Employed</v>
      </c>
      <c r="K2125" s="2" t="str">
        <f t="shared" si="500"/>
        <v>Employed</v>
      </c>
      <c r="L2125" s="2" t="str">
        <f t="shared" si="501"/>
        <v>Employed</v>
      </c>
      <c r="M2125" s="5" t="s">
        <v>21</v>
      </c>
      <c r="N2125" s="2" t="str">
        <f t="shared" si="502"/>
        <v>Master</v>
      </c>
      <c r="O2125" s="2" t="str">
        <f t="shared" si="503"/>
        <v>Master</v>
      </c>
      <c r="P2125" s="4">
        <v>35551</v>
      </c>
      <c r="Q2125" s="4">
        <f t="shared" si="504"/>
        <v>35551</v>
      </c>
      <c r="R2125" s="18">
        <f t="shared" si="505"/>
        <v>0.23604831052593139</v>
      </c>
      <c r="S2125" s="18" t="str">
        <f t="shared" si="506"/>
        <v>Conservative Borrower</v>
      </c>
      <c r="T2125" s="3">
        <v>120</v>
      </c>
      <c r="U2125" s="3">
        <f t="shared" si="507"/>
        <v>120</v>
      </c>
      <c r="V2125" s="5" t="s">
        <v>35</v>
      </c>
      <c r="W2125" s="5" t="s">
        <v>27</v>
      </c>
      <c r="X2125" s="4">
        <v>780</v>
      </c>
      <c r="Y2125" s="18">
        <v>0.30291644400000001</v>
      </c>
      <c r="Z2125" s="5" t="s">
        <v>34</v>
      </c>
      <c r="AA2125" s="3">
        <v>29</v>
      </c>
      <c r="AB2125" s="4">
        <v>1497</v>
      </c>
      <c r="AC2125" s="4">
        <v>12550.75</v>
      </c>
      <c r="AD2125" s="4" t="str">
        <f t="shared" si="508"/>
        <v>High Income</v>
      </c>
      <c r="AE2125" s="4">
        <v>49246</v>
      </c>
      <c r="AF2125" s="18">
        <v>0.25092813200000003</v>
      </c>
      <c r="AG2125" s="3">
        <v>0</v>
      </c>
      <c r="AH2125" s="3">
        <v>60</v>
      </c>
      <c r="AI2125" s="2" t="str">
        <f t="shared" si="509"/>
        <v>High Risk</v>
      </c>
    </row>
    <row r="2126" spans="1:35" x14ac:dyDescent="0.25">
      <c r="A2126" s="6">
        <v>45225</v>
      </c>
      <c r="B2126" s="3">
        <v>40</v>
      </c>
      <c r="C2126" s="3" t="str">
        <f t="shared" si="495"/>
        <v>Senior</v>
      </c>
      <c r="D2126" s="4">
        <v>146666</v>
      </c>
      <c r="E2126" s="4">
        <f t="shared" si="496"/>
        <v>146666</v>
      </c>
      <c r="F2126" s="3">
        <v>579</v>
      </c>
      <c r="G2126" s="3">
        <f t="shared" si="497"/>
        <v>579</v>
      </c>
      <c r="H2126" s="3" t="str">
        <f t="shared" si="498"/>
        <v>Good</v>
      </c>
      <c r="I2126" s="5" t="s">
        <v>20</v>
      </c>
      <c r="J2126" s="2" t="str">
        <f t="shared" si="499"/>
        <v>Employed</v>
      </c>
      <c r="K2126" s="2" t="str">
        <f t="shared" si="500"/>
        <v>Employed</v>
      </c>
      <c r="L2126" s="2" t="str">
        <f t="shared" si="501"/>
        <v>Employed</v>
      </c>
      <c r="N2126" s="2" t="str">
        <f t="shared" si="502"/>
        <v/>
      </c>
      <c r="O2126" s="2" t="str">
        <f t="shared" si="503"/>
        <v>Bachelor</v>
      </c>
      <c r="P2126" s="4">
        <v>25628</v>
      </c>
      <c r="Q2126" s="4">
        <f t="shared" si="504"/>
        <v>25628</v>
      </c>
      <c r="R2126" s="18">
        <f t="shared" si="505"/>
        <v>0.17473715789617225</v>
      </c>
      <c r="S2126" s="18" t="str">
        <f t="shared" si="506"/>
        <v>Conservative Borrower</v>
      </c>
      <c r="T2126" s="3">
        <v>36</v>
      </c>
      <c r="U2126" s="3">
        <f t="shared" si="507"/>
        <v>36</v>
      </c>
      <c r="V2126" s="5" t="s">
        <v>22</v>
      </c>
      <c r="W2126" s="5" t="s">
        <v>30</v>
      </c>
      <c r="X2126" s="4">
        <v>157</v>
      </c>
      <c r="Y2126" s="18">
        <v>2.3579886000000001E-2</v>
      </c>
      <c r="Z2126" s="5" t="s">
        <v>38</v>
      </c>
      <c r="AA2126" s="3">
        <v>16</v>
      </c>
      <c r="AB2126" s="4">
        <v>4445</v>
      </c>
      <c r="AC2126" s="4">
        <v>12222.166670000001</v>
      </c>
      <c r="AD2126" s="4" t="str">
        <f t="shared" si="508"/>
        <v>High Income</v>
      </c>
      <c r="AE2126" s="4">
        <v>12035</v>
      </c>
      <c r="AF2126" s="18">
        <v>0.22327292600000001</v>
      </c>
      <c r="AG2126" s="3">
        <v>1</v>
      </c>
      <c r="AH2126" s="3">
        <v>44</v>
      </c>
      <c r="AI2126" s="2" t="str">
        <f t="shared" si="509"/>
        <v>Medium Risk</v>
      </c>
    </row>
    <row r="2127" spans="1:35" x14ac:dyDescent="0.25">
      <c r="A2127" s="6">
        <v>45226</v>
      </c>
      <c r="B2127" s="3">
        <v>46</v>
      </c>
      <c r="C2127" s="3" t="str">
        <f t="shared" si="495"/>
        <v>Senior</v>
      </c>
      <c r="D2127" s="4">
        <v>117618</v>
      </c>
      <c r="E2127" s="4">
        <f t="shared" si="496"/>
        <v>117618</v>
      </c>
      <c r="F2127" s="3">
        <v>638</v>
      </c>
      <c r="G2127" s="3">
        <f t="shared" si="497"/>
        <v>638</v>
      </c>
      <c r="H2127" s="3" t="str">
        <f t="shared" si="498"/>
        <v>Good</v>
      </c>
      <c r="I2127" s="5" t="s">
        <v>20</v>
      </c>
      <c r="J2127" s="2" t="str">
        <f t="shared" si="499"/>
        <v>Employed</v>
      </c>
      <c r="K2127" s="2" t="str">
        <f t="shared" si="500"/>
        <v>Employed</v>
      </c>
      <c r="L2127" s="2" t="str">
        <f t="shared" si="501"/>
        <v>Employed</v>
      </c>
      <c r="M2127" s="5" t="s">
        <v>29</v>
      </c>
      <c r="N2127" s="2" t="str">
        <f t="shared" si="502"/>
        <v>Bachelor</v>
      </c>
      <c r="O2127" s="2" t="str">
        <f t="shared" si="503"/>
        <v>Bachelor</v>
      </c>
      <c r="P2127" s="4">
        <v>9370</v>
      </c>
      <c r="Q2127" s="4">
        <f t="shared" si="504"/>
        <v>9370</v>
      </c>
      <c r="R2127" s="18">
        <f t="shared" si="505"/>
        <v>7.9664677175262294E-2</v>
      </c>
      <c r="S2127" s="18" t="str">
        <f t="shared" si="506"/>
        <v>Conservative Borrower</v>
      </c>
      <c r="T2127" s="3">
        <v>72</v>
      </c>
      <c r="U2127" s="3">
        <f t="shared" si="507"/>
        <v>72</v>
      </c>
      <c r="V2127" s="5" t="s">
        <v>22</v>
      </c>
      <c r="W2127" s="5" t="s">
        <v>27</v>
      </c>
      <c r="X2127" s="4">
        <v>173</v>
      </c>
      <c r="Y2127" s="18">
        <v>0.52672621600000002</v>
      </c>
      <c r="Z2127" s="5" t="s">
        <v>28</v>
      </c>
      <c r="AA2127" s="3">
        <v>22</v>
      </c>
      <c r="AB2127" s="4">
        <v>670</v>
      </c>
      <c r="AC2127" s="4">
        <v>9801.5</v>
      </c>
      <c r="AD2127" s="4" t="str">
        <f t="shared" si="508"/>
        <v>Medium Income</v>
      </c>
      <c r="AE2127" s="4">
        <v>9418</v>
      </c>
      <c r="AF2127" s="18">
        <v>0.195766786</v>
      </c>
      <c r="AG2127" s="3">
        <v>1</v>
      </c>
      <c r="AH2127" s="3">
        <v>42.4</v>
      </c>
      <c r="AI2127" s="2" t="str">
        <f t="shared" si="509"/>
        <v>Medium Risk</v>
      </c>
    </row>
    <row r="2128" spans="1:35" x14ac:dyDescent="0.25">
      <c r="A2128" s="6">
        <v>45227</v>
      </c>
      <c r="B2128" s="3">
        <v>25</v>
      </c>
      <c r="C2128" s="3" t="str">
        <f t="shared" si="495"/>
        <v>Mid</v>
      </c>
      <c r="D2128" s="4">
        <v>64753</v>
      </c>
      <c r="E2128" s="4">
        <f t="shared" si="496"/>
        <v>64753</v>
      </c>
      <c r="F2128" s="3">
        <v>578</v>
      </c>
      <c r="G2128" s="3">
        <f t="shared" si="497"/>
        <v>578</v>
      </c>
      <c r="H2128" s="3" t="str">
        <f t="shared" si="498"/>
        <v>Good</v>
      </c>
      <c r="I2128" s="5" t="s">
        <v>52</v>
      </c>
      <c r="J2128" s="2" t="str">
        <f t="shared" si="499"/>
        <v>EMPLOYED</v>
      </c>
      <c r="K2128" s="2" t="str">
        <f t="shared" si="500"/>
        <v>Employed</v>
      </c>
      <c r="L2128" s="2" t="str">
        <f t="shared" si="501"/>
        <v>Employed</v>
      </c>
      <c r="M2128" s="5" t="s">
        <v>25</v>
      </c>
      <c r="N2128" s="2" t="str">
        <f t="shared" si="502"/>
        <v>Associate</v>
      </c>
      <c r="O2128" s="2" t="str">
        <f t="shared" si="503"/>
        <v>Associate</v>
      </c>
      <c r="P2128" s="4">
        <v>21278</v>
      </c>
      <c r="Q2128" s="4">
        <f t="shared" si="504"/>
        <v>21278</v>
      </c>
      <c r="R2128" s="18">
        <f t="shared" si="505"/>
        <v>0.32860253578984755</v>
      </c>
      <c r="S2128" s="18" t="str">
        <f t="shared" si="506"/>
        <v>Conservative Borrower</v>
      </c>
      <c r="T2128" s="3">
        <v>36</v>
      </c>
      <c r="U2128" s="3">
        <f t="shared" si="507"/>
        <v>36</v>
      </c>
      <c r="V2128" s="5" t="s">
        <v>35</v>
      </c>
      <c r="W2128" s="5" t="s">
        <v>27</v>
      </c>
      <c r="X2128" s="4">
        <v>1248</v>
      </c>
      <c r="Y2128" s="18">
        <v>0.188010653</v>
      </c>
      <c r="Z2128" s="5" t="s">
        <v>38</v>
      </c>
      <c r="AA2128" s="3">
        <v>29</v>
      </c>
      <c r="AB2128" s="4">
        <v>1763</v>
      </c>
      <c r="AC2128" s="4">
        <v>5396.0833329999996</v>
      </c>
      <c r="AD2128" s="4" t="str">
        <f t="shared" si="508"/>
        <v>Medium Income</v>
      </c>
      <c r="AE2128" s="4">
        <v>19011</v>
      </c>
      <c r="AF2128" s="18">
        <v>0.20361453500000001</v>
      </c>
      <c r="AG2128" s="3">
        <v>0</v>
      </c>
      <c r="AH2128" s="3">
        <v>52</v>
      </c>
      <c r="AI2128" s="2" t="str">
        <f t="shared" si="509"/>
        <v>Medium Risk</v>
      </c>
    </row>
    <row r="2129" spans="1:35" x14ac:dyDescent="0.25">
      <c r="A2129" s="6">
        <v>45228</v>
      </c>
      <c r="B2129" s="3">
        <v>53</v>
      </c>
      <c r="C2129" s="3" t="str">
        <f t="shared" si="495"/>
        <v>Senior</v>
      </c>
      <c r="D2129" s="4">
        <v>118872</v>
      </c>
      <c r="E2129" s="4">
        <f t="shared" si="496"/>
        <v>118872</v>
      </c>
      <c r="F2129" s="3">
        <v>633</v>
      </c>
      <c r="G2129" s="3">
        <f t="shared" si="497"/>
        <v>633</v>
      </c>
      <c r="H2129" s="3" t="str">
        <f t="shared" si="498"/>
        <v>Good</v>
      </c>
      <c r="I2129" s="5" t="s">
        <v>20</v>
      </c>
      <c r="J2129" s="2" t="str">
        <f t="shared" si="499"/>
        <v>Employed</v>
      </c>
      <c r="K2129" s="2" t="str">
        <f t="shared" si="500"/>
        <v>Employed</v>
      </c>
      <c r="L2129" s="2" t="str">
        <f t="shared" si="501"/>
        <v>Employed</v>
      </c>
      <c r="M2129" s="5" t="s">
        <v>29</v>
      </c>
      <c r="N2129" s="2" t="str">
        <f t="shared" si="502"/>
        <v>Bachelor</v>
      </c>
      <c r="O2129" s="2" t="str">
        <f t="shared" si="503"/>
        <v>Bachelor</v>
      </c>
      <c r="P2129" s="4">
        <v>15555</v>
      </c>
      <c r="Q2129" s="4">
        <f t="shared" si="504"/>
        <v>15555</v>
      </c>
      <c r="R2129" s="18">
        <f t="shared" si="505"/>
        <v>0.13085503735110035</v>
      </c>
      <c r="S2129" s="18" t="str">
        <f t="shared" si="506"/>
        <v>Conservative Borrower</v>
      </c>
      <c r="T2129" s="3">
        <v>48</v>
      </c>
      <c r="U2129" s="3">
        <f t="shared" si="507"/>
        <v>48</v>
      </c>
      <c r="V2129" s="5" t="s">
        <v>35</v>
      </c>
      <c r="W2129" s="5" t="s">
        <v>27</v>
      </c>
      <c r="X2129" s="4">
        <v>566</v>
      </c>
      <c r="Y2129" s="18">
        <v>8.4763975000000005E-2</v>
      </c>
      <c r="Z2129" s="5" t="s">
        <v>24</v>
      </c>
      <c r="AA2129" s="3">
        <v>26</v>
      </c>
      <c r="AB2129" s="4">
        <v>2288</v>
      </c>
      <c r="AC2129" s="4">
        <v>9906</v>
      </c>
      <c r="AD2129" s="4" t="str">
        <f t="shared" si="508"/>
        <v>Medium Income</v>
      </c>
      <c r="AE2129" s="4">
        <v>220723</v>
      </c>
      <c r="AF2129" s="18">
        <v>0.21151524099999999</v>
      </c>
      <c r="AG2129" s="3">
        <v>1</v>
      </c>
      <c r="AH2129" s="3">
        <v>36</v>
      </c>
      <c r="AI2129" s="2" t="str">
        <f t="shared" si="509"/>
        <v>Low Risk</v>
      </c>
    </row>
    <row r="2130" spans="1:35" x14ac:dyDescent="0.25">
      <c r="A2130" s="6">
        <v>45229</v>
      </c>
      <c r="B2130" s="3">
        <v>48</v>
      </c>
      <c r="C2130" s="3" t="str">
        <f t="shared" si="495"/>
        <v>Senior</v>
      </c>
      <c r="D2130" s="4">
        <v>183810</v>
      </c>
      <c r="E2130" s="4">
        <f t="shared" si="496"/>
        <v>183810</v>
      </c>
      <c r="F2130" s="3">
        <v>521</v>
      </c>
      <c r="G2130" s="3">
        <f t="shared" si="497"/>
        <v>521</v>
      </c>
      <c r="H2130" s="3" t="str">
        <f t="shared" si="498"/>
        <v>Fair</v>
      </c>
      <c r="I2130" s="5" t="s">
        <v>20</v>
      </c>
      <c r="J2130" s="2" t="str">
        <f t="shared" si="499"/>
        <v>Employed</v>
      </c>
      <c r="K2130" s="2" t="str">
        <f t="shared" si="500"/>
        <v>Employed</v>
      </c>
      <c r="L2130" s="2" t="str">
        <f t="shared" si="501"/>
        <v>Employed</v>
      </c>
      <c r="M2130" s="5" t="s">
        <v>25</v>
      </c>
      <c r="N2130" s="2" t="str">
        <f t="shared" si="502"/>
        <v>Associate</v>
      </c>
      <c r="O2130" s="2" t="str">
        <f t="shared" si="503"/>
        <v>Associate</v>
      </c>
      <c r="P2130" s="4">
        <v>14931</v>
      </c>
      <c r="Q2130" s="4">
        <f t="shared" si="504"/>
        <v>14931</v>
      </c>
      <c r="R2130" s="18">
        <f t="shared" si="505"/>
        <v>8.1230618573527008E-2</v>
      </c>
      <c r="S2130" s="18" t="str">
        <f t="shared" si="506"/>
        <v>Conservative Borrower</v>
      </c>
      <c r="T2130" s="3">
        <v>96</v>
      </c>
      <c r="U2130" s="3">
        <f t="shared" si="507"/>
        <v>96</v>
      </c>
      <c r="V2130" s="5" t="s">
        <v>26</v>
      </c>
      <c r="W2130" s="5" t="s">
        <v>27</v>
      </c>
      <c r="X2130" s="4">
        <v>375</v>
      </c>
      <c r="Y2130" s="18">
        <v>0.33816954199999999</v>
      </c>
      <c r="Z2130" s="5" t="s">
        <v>28</v>
      </c>
      <c r="AA2130" s="3">
        <v>20</v>
      </c>
      <c r="AB2130" s="4">
        <v>15718</v>
      </c>
      <c r="AC2130" s="4">
        <v>15317.5</v>
      </c>
      <c r="AD2130" s="4" t="str">
        <f t="shared" si="508"/>
        <v>High Income</v>
      </c>
      <c r="AE2130" s="4">
        <v>7225</v>
      </c>
      <c r="AF2130" s="18">
        <v>0.309156563</v>
      </c>
      <c r="AG2130" s="3">
        <v>1</v>
      </c>
      <c r="AH2130" s="3">
        <v>43.2</v>
      </c>
      <c r="AI2130" s="2" t="str">
        <f t="shared" si="509"/>
        <v>Medium Risk</v>
      </c>
    </row>
    <row r="2131" spans="1:35" x14ac:dyDescent="0.25">
      <c r="A2131" s="6">
        <v>45230</v>
      </c>
      <c r="B2131" s="3">
        <v>48</v>
      </c>
      <c r="C2131" s="3" t="str">
        <f t="shared" si="495"/>
        <v>Senior</v>
      </c>
      <c r="D2131" s="4">
        <v>108049</v>
      </c>
      <c r="E2131" s="4">
        <f t="shared" si="496"/>
        <v>108049</v>
      </c>
      <c r="F2131" s="3">
        <v>523</v>
      </c>
      <c r="G2131" s="3">
        <f t="shared" si="497"/>
        <v>523</v>
      </c>
      <c r="H2131" s="3" t="str">
        <f t="shared" si="498"/>
        <v>Fair</v>
      </c>
      <c r="I2131" s="5" t="s">
        <v>20</v>
      </c>
      <c r="J2131" s="2" t="str">
        <f t="shared" si="499"/>
        <v>Employed</v>
      </c>
      <c r="K2131" s="2" t="str">
        <f t="shared" si="500"/>
        <v>Employed</v>
      </c>
      <c r="L2131" s="2" t="str">
        <f t="shared" si="501"/>
        <v>Employed</v>
      </c>
      <c r="M2131" s="5" t="s">
        <v>29</v>
      </c>
      <c r="N2131" s="2" t="str">
        <f t="shared" si="502"/>
        <v>Bachelor</v>
      </c>
      <c r="O2131" s="2" t="str">
        <f t="shared" si="503"/>
        <v>Bachelor</v>
      </c>
      <c r="P2131" s="4">
        <v>17413</v>
      </c>
      <c r="Q2131" s="4">
        <f t="shared" si="504"/>
        <v>17413</v>
      </c>
      <c r="R2131" s="18">
        <f t="shared" si="505"/>
        <v>0.16115836333515349</v>
      </c>
      <c r="S2131" s="18" t="str">
        <f t="shared" si="506"/>
        <v>Conservative Borrower</v>
      </c>
      <c r="T2131" s="3">
        <v>60</v>
      </c>
      <c r="U2131" s="3">
        <f t="shared" si="507"/>
        <v>60</v>
      </c>
      <c r="V2131" s="5" t="s">
        <v>22</v>
      </c>
      <c r="W2131" s="5" t="s">
        <v>27</v>
      </c>
      <c r="X2131" s="4">
        <v>524</v>
      </c>
      <c r="Y2131" s="18">
        <v>0.72363678200000003</v>
      </c>
      <c r="Z2131" s="5" t="s">
        <v>28</v>
      </c>
      <c r="AA2131" s="3">
        <v>30</v>
      </c>
      <c r="AB2131" s="4">
        <v>1617</v>
      </c>
      <c r="AC2131" s="4">
        <v>9004.0833330000005</v>
      </c>
      <c r="AD2131" s="4" t="str">
        <f t="shared" si="508"/>
        <v>Medium Income</v>
      </c>
      <c r="AE2131" s="4">
        <v>10270</v>
      </c>
      <c r="AF2131" s="18">
        <v>0.26760251400000001</v>
      </c>
      <c r="AG2131" s="3">
        <v>1</v>
      </c>
      <c r="AH2131" s="3">
        <v>48.8</v>
      </c>
      <c r="AI2131" s="2" t="str">
        <f t="shared" si="509"/>
        <v>Medium Risk</v>
      </c>
    </row>
    <row r="2132" spans="1:35" x14ac:dyDescent="0.25">
      <c r="A2132" s="6">
        <v>45231</v>
      </c>
      <c r="B2132" s="3">
        <v>45</v>
      </c>
      <c r="C2132" s="3" t="str">
        <f t="shared" si="495"/>
        <v>Senior</v>
      </c>
      <c r="D2132" s="4">
        <v>62106</v>
      </c>
      <c r="E2132" s="4">
        <f t="shared" si="496"/>
        <v>62106</v>
      </c>
      <c r="F2132" s="3">
        <v>613</v>
      </c>
      <c r="G2132" s="3">
        <f t="shared" si="497"/>
        <v>613</v>
      </c>
      <c r="H2132" s="3" t="str">
        <f t="shared" si="498"/>
        <v>Good</v>
      </c>
      <c r="I2132" s="5" t="s">
        <v>20</v>
      </c>
      <c r="J2132" s="2" t="str">
        <f t="shared" si="499"/>
        <v>Employed</v>
      </c>
      <c r="K2132" s="2" t="str">
        <f t="shared" si="500"/>
        <v>Employed</v>
      </c>
      <c r="L2132" s="2" t="str">
        <f t="shared" si="501"/>
        <v>Employed</v>
      </c>
      <c r="M2132" s="5" t="s">
        <v>25</v>
      </c>
      <c r="N2132" s="2" t="str">
        <f t="shared" si="502"/>
        <v>Associate</v>
      </c>
      <c r="O2132" s="2" t="str">
        <f t="shared" si="503"/>
        <v>Associate</v>
      </c>
      <c r="P2132" s="4">
        <v>30260</v>
      </c>
      <c r="Q2132" s="4">
        <f t="shared" si="504"/>
        <v>30260</v>
      </c>
      <c r="R2132" s="18">
        <f t="shared" si="505"/>
        <v>0.48723150742279331</v>
      </c>
      <c r="S2132" s="18" t="str">
        <f t="shared" si="506"/>
        <v>Conservative Borrower</v>
      </c>
      <c r="T2132" s="3">
        <v>72</v>
      </c>
      <c r="U2132" s="3">
        <f t="shared" si="507"/>
        <v>72</v>
      </c>
      <c r="V2132" s="5" t="s">
        <v>26</v>
      </c>
      <c r="W2132" s="5" t="s">
        <v>30</v>
      </c>
      <c r="X2132" s="4">
        <v>368</v>
      </c>
      <c r="Y2132" s="18">
        <v>6.8453545000000005E-2</v>
      </c>
      <c r="Z2132" s="5" t="s">
        <v>34</v>
      </c>
      <c r="AA2132" s="3">
        <v>26</v>
      </c>
      <c r="AB2132" s="4">
        <v>2939</v>
      </c>
      <c r="AC2132" s="4">
        <v>5175.5</v>
      </c>
      <c r="AD2132" s="4" t="str">
        <f t="shared" si="508"/>
        <v>Medium Income</v>
      </c>
      <c r="AE2132" s="4">
        <v>12681</v>
      </c>
      <c r="AF2132" s="18">
        <v>0.256292668</v>
      </c>
      <c r="AG2132" s="3">
        <v>0</v>
      </c>
      <c r="AH2132" s="3">
        <v>55</v>
      </c>
      <c r="AI2132" s="2" t="str">
        <f t="shared" si="509"/>
        <v>High Risk</v>
      </c>
    </row>
    <row r="2133" spans="1:35" x14ac:dyDescent="0.25">
      <c r="A2133" s="6">
        <v>45232</v>
      </c>
      <c r="B2133" s="3">
        <v>40</v>
      </c>
      <c r="C2133" s="3" t="str">
        <f t="shared" si="495"/>
        <v>Senior</v>
      </c>
      <c r="D2133" s="4">
        <v>76794</v>
      </c>
      <c r="E2133" s="4">
        <f t="shared" si="496"/>
        <v>76794</v>
      </c>
      <c r="G2133" s="3">
        <f t="shared" si="497"/>
        <v>573.55555555555554</v>
      </c>
      <c r="H2133" s="3" t="str">
        <f t="shared" si="498"/>
        <v>Good</v>
      </c>
      <c r="I2133" s="5" t="s">
        <v>20</v>
      </c>
      <c r="J2133" s="2" t="str">
        <f t="shared" si="499"/>
        <v>Employed</v>
      </c>
      <c r="K2133" s="2" t="str">
        <f t="shared" si="500"/>
        <v>Employed</v>
      </c>
      <c r="L2133" s="2" t="str">
        <f t="shared" si="501"/>
        <v>Employed</v>
      </c>
      <c r="M2133" s="5" t="s">
        <v>29</v>
      </c>
      <c r="N2133" s="2" t="str">
        <f t="shared" si="502"/>
        <v>Bachelor</v>
      </c>
      <c r="O2133" s="2" t="str">
        <f t="shared" si="503"/>
        <v>Bachelor</v>
      </c>
      <c r="P2133" s="4">
        <v>17759</v>
      </c>
      <c r="Q2133" s="4">
        <f t="shared" si="504"/>
        <v>17759</v>
      </c>
      <c r="R2133" s="18">
        <f t="shared" si="505"/>
        <v>0.23125504596713284</v>
      </c>
      <c r="S2133" s="18" t="str">
        <f t="shared" si="506"/>
        <v>Conservative Borrower</v>
      </c>
      <c r="T2133" s="3">
        <v>120</v>
      </c>
      <c r="U2133" s="3">
        <f t="shared" si="507"/>
        <v>120</v>
      </c>
      <c r="V2133" s="5" t="s">
        <v>26</v>
      </c>
      <c r="W2133" s="5" t="s">
        <v>30</v>
      </c>
      <c r="X2133" s="4">
        <v>371</v>
      </c>
      <c r="Y2133" s="18">
        <v>3.2185284000000002E-2</v>
      </c>
      <c r="Z2133" s="5" t="s">
        <v>24</v>
      </c>
      <c r="AA2133" s="3">
        <v>28</v>
      </c>
      <c r="AB2133" s="4">
        <v>11863</v>
      </c>
      <c r="AC2133" s="4">
        <v>6399.5</v>
      </c>
      <c r="AD2133" s="4" t="str">
        <f t="shared" si="508"/>
        <v>Medium Income</v>
      </c>
      <c r="AE2133" s="4">
        <v>29396</v>
      </c>
      <c r="AF2133" s="18">
        <v>0.327514951</v>
      </c>
      <c r="AG2133" s="3">
        <v>0</v>
      </c>
      <c r="AH2133" s="3">
        <v>68</v>
      </c>
      <c r="AI2133" s="2" t="str">
        <f t="shared" si="509"/>
        <v>High Risk</v>
      </c>
    </row>
    <row r="2134" spans="1:35" x14ac:dyDescent="0.25">
      <c r="A2134" s="6">
        <v>45233</v>
      </c>
      <c r="B2134" s="3">
        <v>48</v>
      </c>
      <c r="C2134" s="3" t="str">
        <f t="shared" si="495"/>
        <v>Senior</v>
      </c>
      <c r="D2134" s="4">
        <v>49157</v>
      </c>
      <c r="E2134" s="4">
        <f t="shared" si="496"/>
        <v>49157</v>
      </c>
      <c r="F2134" s="3">
        <v>544</v>
      </c>
      <c r="G2134" s="3">
        <f t="shared" si="497"/>
        <v>544</v>
      </c>
      <c r="H2134" s="3" t="str">
        <f t="shared" si="498"/>
        <v>Fair</v>
      </c>
      <c r="I2134" s="5" t="s">
        <v>20</v>
      </c>
      <c r="J2134" s="2" t="str">
        <f t="shared" si="499"/>
        <v>Employed</v>
      </c>
      <c r="K2134" s="2" t="str">
        <f t="shared" si="500"/>
        <v>Employed</v>
      </c>
      <c r="L2134" s="2" t="str">
        <f t="shared" si="501"/>
        <v>Employed</v>
      </c>
      <c r="M2134" s="5" t="s">
        <v>21</v>
      </c>
      <c r="N2134" s="2" t="str">
        <f t="shared" si="502"/>
        <v>Master</v>
      </c>
      <c r="O2134" s="2" t="str">
        <f t="shared" si="503"/>
        <v>Master</v>
      </c>
      <c r="P2134" s="4">
        <v>15186</v>
      </c>
      <c r="Q2134" s="4">
        <f t="shared" si="504"/>
        <v>15186</v>
      </c>
      <c r="R2134" s="18">
        <f t="shared" si="505"/>
        <v>0.30892853510181661</v>
      </c>
      <c r="S2134" s="18" t="str">
        <f t="shared" si="506"/>
        <v>Conservative Borrower</v>
      </c>
      <c r="T2134" s="3">
        <v>36</v>
      </c>
      <c r="U2134" s="3">
        <f t="shared" si="507"/>
        <v>36</v>
      </c>
      <c r="V2134" s="5" t="s">
        <v>22</v>
      </c>
      <c r="W2134" s="5" t="s">
        <v>27</v>
      </c>
      <c r="X2134" s="4">
        <v>556</v>
      </c>
      <c r="Y2134" s="18">
        <v>0.26082145200000001</v>
      </c>
      <c r="Z2134" s="5" t="s">
        <v>28</v>
      </c>
      <c r="AA2134" s="3">
        <v>24</v>
      </c>
      <c r="AB2134" s="4">
        <v>7896</v>
      </c>
      <c r="AC2134" s="4">
        <v>4096.4166670000004</v>
      </c>
      <c r="AD2134" s="4" t="str">
        <f t="shared" si="508"/>
        <v>Low Income</v>
      </c>
      <c r="AE2134" s="4">
        <v>5826</v>
      </c>
      <c r="AF2134" s="18">
        <v>0.23226554199999999</v>
      </c>
      <c r="AG2134" s="3">
        <v>0</v>
      </c>
      <c r="AH2134" s="3">
        <v>53</v>
      </c>
      <c r="AI2134" s="2" t="str">
        <f t="shared" si="509"/>
        <v>Medium Risk</v>
      </c>
    </row>
    <row r="2135" spans="1:35" x14ac:dyDescent="0.25">
      <c r="A2135" s="6">
        <v>45234</v>
      </c>
      <c r="B2135" s="3">
        <v>47</v>
      </c>
      <c r="C2135" s="3" t="str">
        <f t="shared" si="495"/>
        <v>Senior</v>
      </c>
      <c r="D2135" s="4">
        <v>51117</v>
      </c>
      <c r="E2135" s="4">
        <f t="shared" si="496"/>
        <v>51117</v>
      </c>
      <c r="F2135" s="3">
        <v>552</v>
      </c>
      <c r="G2135" s="3">
        <f t="shared" si="497"/>
        <v>552</v>
      </c>
      <c r="H2135" s="3" t="str">
        <f t="shared" si="498"/>
        <v>Good</v>
      </c>
      <c r="J2135" s="2" t="str">
        <f t="shared" si="499"/>
        <v/>
      </c>
      <c r="K2135" s="2" t="str">
        <f t="shared" si="500"/>
        <v/>
      </c>
      <c r="L2135" s="2" t="str">
        <f t="shared" si="501"/>
        <v>Employed</v>
      </c>
      <c r="M2135" s="5" t="s">
        <v>25</v>
      </c>
      <c r="N2135" s="2" t="str">
        <f t="shared" si="502"/>
        <v>Associate</v>
      </c>
      <c r="O2135" s="2" t="str">
        <f t="shared" si="503"/>
        <v>Associate</v>
      </c>
      <c r="P2135" s="4">
        <v>37357</v>
      </c>
      <c r="Q2135" s="4">
        <f t="shared" si="504"/>
        <v>37357</v>
      </c>
      <c r="R2135" s="18">
        <f t="shared" si="505"/>
        <v>0.73081362364771019</v>
      </c>
      <c r="S2135" s="18" t="str">
        <f t="shared" si="506"/>
        <v>Moderate Borrower</v>
      </c>
      <c r="T2135" s="3">
        <v>48</v>
      </c>
      <c r="U2135" s="3">
        <f t="shared" si="507"/>
        <v>48</v>
      </c>
      <c r="V2135" s="5" t="s">
        <v>22</v>
      </c>
      <c r="W2135" s="5" t="s">
        <v>23</v>
      </c>
      <c r="X2135" s="4">
        <v>832</v>
      </c>
      <c r="Y2135" s="18">
        <v>0.379688792</v>
      </c>
      <c r="Z2135" s="5" t="s">
        <v>24</v>
      </c>
      <c r="AA2135" s="3">
        <v>30</v>
      </c>
      <c r="AB2135" s="4">
        <v>1303</v>
      </c>
      <c r="AC2135" s="4">
        <v>4259.75</v>
      </c>
      <c r="AD2135" s="4" t="str">
        <f t="shared" si="508"/>
        <v>Low Income</v>
      </c>
      <c r="AE2135" s="4">
        <v>199959</v>
      </c>
      <c r="AF2135" s="18">
        <v>0.26237571300000001</v>
      </c>
      <c r="AG2135" s="3">
        <v>0</v>
      </c>
      <c r="AH2135" s="3">
        <v>49</v>
      </c>
      <c r="AI2135" s="2" t="str">
        <f t="shared" si="509"/>
        <v>Medium Risk</v>
      </c>
    </row>
    <row r="2136" spans="1:35" x14ac:dyDescent="0.25">
      <c r="A2136" s="6">
        <v>45235</v>
      </c>
      <c r="B2136" s="3">
        <v>35</v>
      </c>
      <c r="C2136" s="3" t="str">
        <f t="shared" si="495"/>
        <v>Mid</v>
      </c>
      <c r="D2136" s="4">
        <v>39303</v>
      </c>
      <c r="E2136" s="4">
        <f t="shared" si="496"/>
        <v>39303</v>
      </c>
      <c r="F2136" s="3">
        <v>578</v>
      </c>
      <c r="G2136" s="3">
        <f t="shared" si="497"/>
        <v>578</v>
      </c>
      <c r="H2136" s="3" t="str">
        <f t="shared" si="498"/>
        <v>Good</v>
      </c>
      <c r="I2136" s="5" t="s">
        <v>20</v>
      </c>
      <c r="J2136" s="2" t="str">
        <f t="shared" si="499"/>
        <v>Employed</v>
      </c>
      <c r="K2136" s="2" t="str">
        <f t="shared" si="500"/>
        <v>Employed</v>
      </c>
      <c r="L2136" s="2" t="str">
        <f t="shared" si="501"/>
        <v>Employed</v>
      </c>
      <c r="M2136" s="5" t="s">
        <v>32</v>
      </c>
      <c r="N2136" s="2" t="str">
        <f t="shared" si="502"/>
        <v>High School</v>
      </c>
      <c r="O2136" s="2" t="str">
        <f t="shared" si="503"/>
        <v>High School</v>
      </c>
      <c r="P2136" s="4">
        <v>13198</v>
      </c>
      <c r="Q2136" s="4">
        <f t="shared" si="504"/>
        <v>13198</v>
      </c>
      <c r="R2136" s="18">
        <f t="shared" si="505"/>
        <v>0.33580133832023001</v>
      </c>
      <c r="S2136" s="18" t="str">
        <f t="shared" si="506"/>
        <v>Conservative Borrower</v>
      </c>
      <c r="T2136" s="3">
        <v>48</v>
      </c>
      <c r="U2136" s="3">
        <f t="shared" si="507"/>
        <v>48</v>
      </c>
      <c r="V2136" s="5" t="s">
        <v>26</v>
      </c>
      <c r="W2136" s="5" t="s">
        <v>27</v>
      </c>
      <c r="X2136" s="4">
        <v>546</v>
      </c>
      <c r="Y2136" s="18">
        <v>0.26732644700000002</v>
      </c>
      <c r="Z2136" s="5" t="s">
        <v>24</v>
      </c>
      <c r="AA2136" s="3">
        <v>35</v>
      </c>
      <c r="AB2136" s="4">
        <v>864</v>
      </c>
      <c r="AC2136" s="4">
        <v>3275.25</v>
      </c>
      <c r="AD2136" s="4" t="str">
        <f t="shared" si="508"/>
        <v>Low Income</v>
      </c>
      <c r="AE2136" s="4">
        <v>8190</v>
      </c>
      <c r="AF2136" s="18">
        <v>0.1753584</v>
      </c>
      <c r="AG2136" s="3">
        <v>0</v>
      </c>
      <c r="AH2136" s="3">
        <v>53</v>
      </c>
      <c r="AI2136" s="2" t="str">
        <f t="shared" si="509"/>
        <v>Medium Risk</v>
      </c>
    </row>
    <row r="2137" spans="1:35" x14ac:dyDescent="0.25">
      <c r="A2137" s="6">
        <v>45236</v>
      </c>
      <c r="B2137" s="3">
        <v>33</v>
      </c>
      <c r="C2137" s="3" t="str">
        <f t="shared" si="495"/>
        <v>Mid</v>
      </c>
      <c r="D2137" s="4">
        <v>43673</v>
      </c>
      <c r="E2137" s="4">
        <f t="shared" si="496"/>
        <v>43673</v>
      </c>
      <c r="F2137" s="3">
        <v>577</v>
      </c>
      <c r="G2137" s="3">
        <f t="shared" si="497"/>
        <v>577</v>
      </c>
      <c r="H2137" s="3" t="str">
        <f t="shared" si="498"/>
        <v>Good</v>
      </c>
      <c r="J2137" s="2" t="str">
        <f t="shared" si="499"/>
        <v/>
      </c>
      <c r="K2137" s="2" t="str">
        <f t="shared" si="500"/>
        <v/>
      </c>
      <c r="L2137" s="2" t="str">
        <f t="shared" si="501"/>
        <v>Employed</v>
      </c>
      <c r="M2137" s="5" t="s">
        <v>29</v>
      </c>
      <c r="N2137" s="2" t="str">
        <f t="shared" si="502"/>
        <v>Bachelor</v>
      </c>
      <c r="O2137" s="2" t="str">
        <f t="shared" si="503"/>
        <v>Bachelor</v>
      </c>
      <c r="P2137" s="4">
        <v>38619</v>
      </c>
      <c r="Q2137" s="4">
        <f t="shared" si="504"/>
        <v>38619</v>
      </c>
      <c r="R2137" s="18">
        <f t="shared" si="505"/>
        <v>0.88427632633434849</v>
      </c>
      <c r="S2137" s="18" t="str">
        <f t="shared" si="506"/>
        <v>Moderate Borrower</v>
      </c>
      <c r="T2137" s="3">
        <v>36</v>
      </c>
      <c r="U2137" s="3">
        <f t="shared" si="507"/>
        <v>36</v>
      </c>
      <c r="V2137" s="5" t="s">
        <v>26</v>
      </c>
      <c r="W2137" s="5" t="s">
        <v>23</v>
      </c>
      <c r="X2137" s="4">
        <v>245</v>
      </c>
      <c r="Y2137" s="18">
        <v>0.28735613199999999</v>
      </c>
      <c r="Z2137" s="5" t="s">
        <v>31</v>
      </c>
      <c r="AA2137" s="3">
        <v>29</v>
      </c>
      <c r="AB2137" s="4">
        <v>1878</v>
      </c>
      <c r="AC2137" s="4">
        <v>3639.416667</v>
      </c>
      <c r="AD2137" s="4" t="str">
        <f t="shared" si="508"/>
        <v>Low Income</v>
      </c>
      <c r="AE2137" s="4">
        <v>11877</v>
      </c>
      <c r="AF2137" s="18">
        <v>0.22180175899999999</v>
      </c>
      <c r="AG2137" s="3">
        <v>0</v>
      </c>
      <c r="AH2137" s="3">
        <v>56</v>
      </c>
      <c r="AI2137" s="2" t="str">
        <f t="shared" si="509"/>
        <v>High Risk</v>
      </c>
    </row>
    <row r="2138" spans="1:35" x14ac:dyDescent="0.25">
      <c r="A2138" s="6">
        <v>45237</v>
      </c>
      <c r="B2138" s="3">
        <v>41</v>
      </c>
      <c r="C2138" s="3" t="str">
        <f t="shared" si="495"/>
        <v>Senior</v>
      </c>
      <c r="D2138" s="4">
        <v>47075</v>
      </c>
      <c r="E2138" s="4">
        <f t="shared" si="496"/>
        <v>47075</v>
      </c>
      <c r="F2138" s="3">
        <v>633</v>
      </c>
      <c r="G2138" s="3">
        <f t="shared" si="497"/>
        <v>633</v>
      </c>
      <c r="H2138" s="3" t="str">
        <f t="shared" si="498"/>
        <v>Good</v>
      </c>
      <c r="I2138" s="5" t="s">
        <v>20</v>
      </c>
      <c r="J2138" s="2" t="str">
        <f t="shared" si="499"/>
        <v>Employed</v>
      </c>
      <c r="K2138" s="2" t="str">
        <f t="shared" si="500"/>
        <v>Employed</v>
      </c>
      <c r="L2138" s="2" t="str">
        <f t="shared" si="501"/>
        <v>Employed</v>
      </c>
      <c r="M2138" s="5" t="s">
        <v>21</v>
      </c>
      <c r="N2138" s="2" t="str">
        <f t="shared" si="502"/>
        <v>Master</v>
      </c>
      <c r="O2138" s="2" t="str">
        <f t="shared" si="503"/>
        <v>Master</v>
      </c>
      <c r="P2138" s="4">
        <v>28265</v>
      </c>
      <c r="Q2138" s="4">
        <f t="shared" si="504"/>
        <v>28265</v>
      </c>
      <c r="R2138" s="18">
        <f t="shared" si="505"/>
        <v>0.60042485395645251</v>
      </c>
      <c r="S2138" s="18" t="str">
        <f t="shared" si="506"/>
        <v>Moderate Borrower</v>
      </c>
      <c r="T2138" s="3">
        <v>60</v>
      </c>
      <c r="U2138" s="3">
        <f t="shared" si="507"/>
        <v>60</v>
      </c>
      <c r="V2138" s="5" t="s">
        <v>22</v>
      </c>
      <c r="W2138" s="5" t="s">
        <v>30</v>
      </c>
      <c r="X2138" s="4">
        <v>670</v>
      </c>
      <c r="Y2138" s="18">
        <v>0.52063358699999995</v>
      </c>
      <c r="Z2138" s="5" t="s">
        <v>24</v>
      </c>
      <c r="AA2138" s="3">
        <v>26</v>
      </c>
      <c r="AB2138" s="4">
        <v>3500</v>
      </c>
      <c r="AC2138" s="4">
        <v>3922.916667</v>
      </c>
      <c r="AD2138" s="4" t="str">
        <f t="shared" si="508"/>
        <v>Low Income</v>
      </c>
      <c r="AE2138" s="4">
        <v>158701</v>
      </c>
      <c r="AF2138" s="18">
        <v>0.20825268899999999</v>
      </c>
      <c r="AG2138" s="3">
        <v>0</v>
      </c>
      <c r="AH2138" s="3">
        <v>51</v>
      </c>
      <c r="AI2138" s="2" t="str">
        <f t="shared" si="509"/>
        <v>Medium Risk</v>
      </c>
    </row>
    <row r="2139" spans="1:35" x14ac:dyDescent="0.25">
      <c r="A2139" s="6">
        <v>45238</v>
      </c>
      <c r="B2139" s="3">
        <v>58</v>
      </c>
      <c r="C2139" s="3" t="str">
        <f t="shared" si="495"/>
        <v>Senior</v>
      </c>
      <c r="D2139" s="4">
        <v>130696</v>
      </c>
      <c r="E2139" s="4">
        <f t="shared" si="496"/>
        <v>130696</v>
      </c>
      <c r="F2139" s="3">
        <v>601</v>
      </c>
      <c r="G2139" s="3">
        <f t="shared" si="497"/>
        <v>601</v>
      </c>
      <c r="H2139" s="3" t="str">
        <f t="shared" si="498"/>
        <v>Good</v>
      </c>
      <c r="I2139" s="5" t="s">
        <v>45</v>
      </c>
      <c r="J2139" s="2" t="str">
        <f t="shared" si="499"/>
        <v>Unemployed</v>
      </c>
      <c r="K2139" s="2" t="str">
        <f t="shared" si="500"/>
        <v>Unemployed</v>
      </c>
      <c r="L2139" s="2" t="str">
        <f t="shared" si="501"/>
        <v>Unemployed</v>
      </c>
      <c r="M2139" s="5" t="s">
        <v>29</v>
      </c>
      <c r="N2139" s="2" t="str">
        <f t="shared" si="502"/>
        <v>Bachelor</v>
      </c>
      <c r="O2139" s="2" t="str">
        <f t="shared" si="503"/>
        <v>Bachelor</v>
      </c>
      <c r="P2139" s="4">
        <v>28585</v>
      </c>
      <c r="Q2139" s="4">
        <f t="shared" si="504"/>
        <v>28585</v>
      </c>
      <c r="R2139" s="18">
        <f t="shared" si="505"/>
        <v>0.21871365611801433</v>
      </c>
      <c r="S2139" s="18" t="str">
        <f t="shared" si="506"/>
        <v>Conservative Borrower</v>
      </c>
      <c r="T2139" s="3">
        <v>60</v>
      </c>
      <c r="U2139" s="3">
        <f t="shared" si="507"/>
        <v>60</v>
      </c>
      <c r="V2139" s="5" t="s">
        <v>26</v>
      </c>
      <c r="W2139" s="5" t="s">
        <v>23</v>
      </c>
      <c r="X2139" s="4">
        <v>314</v>
      </c>
      <c r="Y2139" s="18">
        <v>0.21570296999999999</v>
      </c>
      <c r="Z2139" s="5" t="s">
        <v>24</v>
      </c>
      <c r="AA2139" s="3">
        <v>32</v>
      </c>
      <c r="AB2139" s="4">
        <v>2091</v>
      </c>
      <c r="AC2139" s="4">
        <v>10891.333329999999</v>
      </c>
      <c r="AD2139" s="4" t="str">
        <f t="shared" si="508"/>
        <v>Medium Income</v>
      </c>
      <c r="AE2139" s="4">
        <v>59821</v>
      </c>
      <c r="AF2139" s="18">
        <v>0.204331393</v>
      </c>
      <c r="AG2139" s="3">
        <v>1</v>
      </c>
      <c r="AH2139" s="3">
        <v>39.200000000000003</v>
      </c>
      <c r="AI2139" s="2" t="str">
        <f t="shared" si="509"/>
        <v>Low Risk</v>
      </c>
    </row>
    <row r="2140" spans="1:35" x14ac:dyDescent="0.25">
      <c r="A2140" s="6">
        <v>45239</v>
      </c>
      <c r="B2140" s="3">
        <v>25</v>
      </c>
      <c r="C2140" s="3" t="str">
        <f t="shared" si="495"/>
        <v>Mid</v>
      </c>
      <c r="D2140" s="4">
        <v>25970</v>
      </c>
      <c r="E2140" s="4">
        <f t="shared" si="496"/>
        <v>25970</v>
      </c>
      <c r="F2140" s="3">
        <v>493</v>
      </c>
      <c r="G2140" s="3">
        <f t="shared" si="497"/>
        <v>493</v>
      </c>
      <c r="H2140" s="3" t="str">
        <f t="shared" si="498"/>
        <v>Fair</v>
      </c>
      <c r="J2140" s="2" t="str">
        <f t="shared" si="499"/>
        <v/>
      </c>
      <c r="K2140" s="2" t="str">
        <f t="shared" si="500"/>
        <v/>
      </c>
      <c r="L2140" s="2" t="str">
        <f t="shared" si="501"/>
        <v>Employed</v>
      </c>
      <c r="M2140" s="5" t="s">
        <v>25</v>
      </c>
      <c r="N2140" s="2" t="str">
        <f t="shared" si="502"/>
        <v>Associate</v>
      </c>
      <c r="O2140" s="2" t="str">
        <f t="shared" si="503"/>
        <v>Associate</v>
      </c>
      <c r="P2140" s="4">
        <v>18024</v>
      </c>
      <c r="Q2140" s="4">
        <f t="shared" si="504"/>
        <v>18024</v>
      </c>
      <c r="R2140" s="18">
        <f t="shared" si="505"/>
        <v>0.6940315748941086</v>
      </c>
      <c r="S2140" s="18" t="str">
        <f t="shared" si="506"/>
        <v>Moderate Borrower</v>
      </c>
      <c r="T2140" s="3">
        <v>48</v>
      </c>
      <c r="U2140" s="3">
        <f t="shared" si="507"/>
        <v>48</v>
      </c>
      <c r="V2140" s="5" t="s">
        <v>22</v>
      </c>
      <c r="W2140" s="5" t="s">
        <v>23</v>
      </c>
      <c r="X2140" s="4">
        <v>655</v>
      </c>
      <c r="Y2140" s="18">
        <v>0.188980288</v>
      </c>
      <c r="Z2140" s="5" t="s">
        <v>34</v>
      </c>
      <c r="AA2140" s="3">
        <v>33</v>
      </c>
      <c r="AB2140" s="4">
        <v>2647</v>
      </c>
      <c r="AC2140" s="4">
        <v>2164.166667</v>
      </c>
      <c r="AD2140" s="4" t="str">
        <f t="shared" si="508"/>
        <v>Low Income</v>
      </c>
      <c r="AE2140" s="4">
        <v>22174</v>
      </c>
      <c r="AF2140" s="18">
        <v>0.28722584099999998</v>
      </c>
      <c r="AG2140" s="3">
        <v>0</v>
      </c>
      <c r="AH2140" s="3">
        <v>57</v>
      </c>
      <c r="AI2140" s="2" t="str">
        <f t="shared" si="509"/>
        <v>High Risk</v>
      </c>
    </row>
    <row r="2141" spans="1:35" x14ac:dyDescent="0.25">
      <c r="A2141" s="6">
        <v>45240</v>
      </c>
      <c r="B2141" s="3">
        <v>22</v>
      </c>
      <c r="C2141" s="3" t="str">
        <f t="shared" si="495"/>
        <v>Young</v>
      </c>
      <c r="D2141" s="4">
        <v>53508</v>
      </c>
      <c r="E2141" s="4">
        <f t="shared" si="496"/>
        <v>53508</v>
      </c>
      <c r="F2141" s="3">
        <v>509</v>
      </c>
      <c r="G2141" s="3">
        <f t="shared" si="497"/>
        <v>509</v>
      </c>
      <c r="H2141" s="3" t="str">
        <f t="shared" si="498"/>
        <v>Fair</v>
      </c>
      <c r="I2141" s="5" t="s">
        <v>45</v>
      </c>
      <c r="J2141" s="2" t="str">
        <f t="shared" si="499"/>
        <v>Unemployed</v>
      </c>
      <c r="K2141" s="2" t="str">
        <f t="shared" si="500"/>
        <v>Unemployed</v>
      </c>
      <c r="L2141" s="2" t="str">
        <f t="shared" si="501"/>
        <v>Unemployed</v>
      </c>
      <c r="M2141" s="5" t="s">
        <v>41</v>
      </c>
      <c r="N2141" s="2" t="str">
        <f t="shared" si="502"/>
        <v>Doctorate</v>
      </c>
      <c r="O2141" s="2" t="str">
        <f t="shared" si="503"/>
        <v>Doctorate</v>
      </c>
      <c r="P2141" s="4">
        <v>13531</v>
      </c>
      <c r="Q2141" s="4">
        <f t="shared" si="504"/>
        <v>13531</v>
      </c>
      <c r="R2141" s="18">
        <f t="shared" si="505"/>
        <v>0.25287807430664572</v>
      </c>
      <c r="S2141" s="18" t="str">
        <f t="shared" si="506"/>
        <v>Conservative Borrower</v>
      </c>
      <c r="T2141" s="3">
        <v>24</v>
      </c>
      <c r="U2141" s="3">
        <f t="shared" si="507"/>
        <v>24</v>
      </c>
      <c r="V2141" s="5" t="s">
        <v>44</v>
      </c>
      <c r="W2141" s="5" t="s">
        <v>30</v>
      </c>
      <c r="X2141" s="4">
        <v>497</v>
      </c>
      <c r="Y2141" s="18">
        <v>0.37244375499999999</v>
      </c>
      <c r="Z2141" s="5" t="s">
        <v>24</v>
      </c>
      <c r="AA2141" s="3">
        <v>31</v>
      </c>
      <c r="AB2141" s="4">
        <v>20916</v>
      </c>
      <c r="AC2141" s="4">
        <v>4459</v>
      </c>
      <c r="AD2141" s="4" t="str">
        <f t="shared" si="508"/>
        <v>Low Income</v>
      </c>
      <c r="AE2141" s="4">
        <v>131004</v>
      </c>
      <c r="AF2141" s="18">
        <v>0.195069875</v>
      </c>
      <c r="AG2141" s="3">
        <v>1</v>
      </c>
      <c r="AH2141" s="3">
        <v>41.6</v>
      </c>
      <c r="AI2141" s="2" t="str">
        <f t="shared" si="509"/>
        <v>Medium Risk</v>
      </c>
    </row>
    <row r="2142" spans="1:35" x14ac:dyDescent="0.25">
      <c r="A2142" s="6">
        <v>45241</v>
      </c>
      <c r="B2142" s="3">
        <v>41</v>
      </c>
      <c r="C2142" s="3" t="str">
        <f t="shared" si="495"/>
        <v>Senior</v>
      </c>
      <c r="D2142" s="4">
        <v>25751</v>
      </c>
      <c r="E2142" s="4">
        <f t="shared" si="496"/>
        <v>25751</v>
      </c>
      <c r="F2142" s="3">
        <v>618</v>
      </c>
      <c r="G2142" s="3">
        <f t="shared" si="497"/>
        <v>618</v>
      </c>
      <c r="H2142" s="3" t="str">
        <f t="shared" si="498"/>
        <v>Good</v>
      </c>
      <c r="I2142" s="5" t="s">
        <v>20</v>
      </c>
      <c r="J2142" s="2" t="str">
        <f t="shared" si="499"/>
        <v>Employed</v>
      </c>
      <c r="K2142" s="2" t="str">
        <f t="shared" si="500"/>
        <v>Employed</v>
      </c>
      <c r="L2142" s="2" t="str">
        <f t="shared" si="501"/>
        <v>Employed</v>
      </c>
      <c r="M2142" s="5" t="s">
        <v>25</v>
      </c>
      <c r="N2142" s="2" t="str">
        <f t="shared" si="502"/>
        <v>Associate</v>
      </c>
      <c r="O2142" s="2" t="str">
        <f t="shared" si="503"/>
        <v>Associate</v>
      </c>
      <c r="P2142" s="4">
        <v>25165</v>
      </c>
      <c r="Q2142" s="4">
        <f t="shared" si="504"/>
        <v>25165</v>
      </c>
      <c r="R2142" s="18">
        <f t="shared" si="505"/>
        <v>0.97724360219020623</v>
      </c>
      <c r="S2142" s="18" t="str">
        <f t="shared" si="506"/>
        <v>Moderate Borrower</v>
      </c>
      <c r="T2142" s="3">
        <v>72</v>
      </c>
      <c r="U2142" s="3">
        <f t="shared" si="507"/>
        <v>72</v>
      </c>
      <c r="V2142" s="5" t="s">
        <v>26</v>
      </c>
      <c r="W2142" s="5" t="s">
        <v>23</v>
      </c>
      <c r="X2142" s="4">
        <v>393</v>
      </c>
      <c r="Y2142" s="18">
        <v>0.17143778300000001</v>
      </c>
      <c r="Z2142" s="5" t="s">
        <v>28</v>
      </c>
      <c r="AA2142" s="3">
        <v>31</v>
      </c>
      <c r="AB2142" s="4">
        <v>6507</v>
      </c>
      <c r="AC2142" s="4">
        <v>2145.916667</v>
      </c>
      <c r="AD2142" s="4" t="str">
        <f t="shared" si="508"/>
        <v>Low Income</v>
      </c>
      <c r="AE2142" s="4">
        <v>89191</v>
      </c>
      <c r="AF2142" s="18">
        <v>0.22754774899999999</v>
      </c>
      <c r="AG2142" s="3">
        <v>0</v>
      </c>
      <c r="AH2142" s="3">
        <v>52</v>
      </c>
      <c r="AI2142" s="2" t="str">
        <f t="shared" si="509"/>
        <v>Medium Risk</v>
      </c>
    </row>
    <row r="2143" spans="1:35" x14ac:dyDescent="0.25">
      <c r="A2143" s="6">
        <v>45242</v>
      </c>
      <c r="B2143" s="3">
        <v>40</v>
      </c>
      <c r="C2143" s="3" t="str">
        <f t="shared" si="495"/>
        <v>Senior</v>
      </c>
      <c r="D2143" s="4">
        <v>21124</v>
      </c>
      <c r="E2143" s="4">
        <f t="shared" si="496"/>
        <v>21124</v>
      </c>
      <c r="F2143" s="3">
        <v>648</v>
      </c>
      <c r="G2143" s="3">
        <f t="shared" si="497"/>
        <v>648</v>
      </c>
      <c r="H2143" s="3" t="str">
        <f t="shared" si="498"/>
        <v>Good</v>
      </c>
      <c r="I2143" s="5" t="s">
        <v>33</v>
      </c>
      <c r="J2143" s="2" t="str">
        <f t="shared" si="499"/>
        <v>Self-Employed</v>
      </c>
      <c r="K2143" s="2" t="str">
        <f t="shared" si="500"/>
        <v>Self-Employed</v>
      </c>
      <c r="L2143" s="2" t="str">
        <f t="shared" si="501"/>
        <v>Self-Employed</v>
      </c>
      <c r="M2143" s="5" t="s">
        <v>41</v>
      </c>
      <c r="N2143" s="2" t="str">
        <f t="shared" si="502"/>
        <v>Doctorate</v>
      </c>
      <c r="O2143" s="2" t="str">
        <f t="shared" si="503"/>
        <v>Doctorate</v>
      </c>
      <c r="P2143" s="4">
        <v>32398</v>
      </c>
      <c r="Q2143" s="4">
        <f t="shared" si="504"/>
        <v>32398</v>
      </c>
      <c r="R2143" s="18">
        <f t="shared" si="505"/>
        <v>1.5337057375497065</v>
      </c>
      <c r="S2143" s="18" t="str">
        <f t="shared" si="506"/>
        <v>Aggressive Borrower</v>
      </c>
      <c r="T2143" s="3">
        <v>48</v>
      </c>
      <c r="U2143" s="3">
        <f t="shared" si="507"/>
        <v>48</v>
      </c>
      <c r="V2143" s="5" t="s">
        <v>22</v>
      </c>
      <c r="W2143" s="5" t="s">
        <v>27</v>
      </c>
      <c r="X2143" s="4">
        <v>263</v>
      </c>
      <c r="Y2143" s="18">
        <v>0.25679475299999999</v>
      </c>
      <c r="Z2143" s="5" t="s">
        <v>24</v>
      </c>
      <c r="AA2143" s="3">
        <v>22</v>
      </c>
      <c r="AB2143" s="4">
        <v>13264</v>
      </c>
      <c r="AC2143" s="4">
        <v>1760.333333</v>
      </c>
      <c r="AD2143" s="4" t="str">
        <f t="shared" si="508"/>
        <v>Low Income</v>
      </c>
      <c r="AE2143" s="4">
        <v>162174</v>
      </c>
      <c r="AF2143" s="18">
        <v>0.238817682</v>
      </c>
      <c r="AG2143" s="3">
        <v>0</v>
      </c>
      <c r="AH2143" s="3">
        <v>49</v>
      </c>
      <c r="AI2143" s="2" t="str">
        <f t="shared" si="509"/>
        <v>Medium Risk</v>
      </c>
    </row>
    <row r="2144" spans="1:35" x14ac:dyDescent="0.25">
      <c r="A2144" s="6">
        <v>45243</v>
      </c>
      <c r="B2144" s="3">
        <v>42</v>
      </c>
      <c r="C2144" s="3" t="str">
        <f t="shared" si="495"/>
        <v>Senior</v>
      </c>
      <c r="D2144" s="4">
        <v>93567</v>
      </c>
      <c r="E2144" s="4">
        <f t="shared" si="496"/>
        <v>93567</v>
      </c>
      <c r="F2144" s="3">
        <v>553</v>
      </c>
      <c r="G2144" s="3">
        <f t="shared" si="497"/>
        <v>553</v>
      </c>
      <c r="H2144" s="3" t="str">
        <f t="shared" si="498"/>
        <v>Good</v>
      </c>
      <c r="I2144" s="5" t="s">
        <v>20</v>
      </c>
      <c r="J2144" s="2" t="str">
        <f t="shared" si="499"/>
        <v>Employed</v>
      </c>
      <c r="K2144" s="2" t="str">
        <f t="shared" si="500"/>
        <v>Employed</v>
      </c>
      <c r="L2144" s="2" t="str">
        <f t="shared" si="501"/>
        <v>Employed</v>
      </c>
      <c r="M2144" s="5" t="s">
        <v>32</v>
      </c>
      <c r="N2144" s="2" t="str">
        <f t="shared" si="502"/>
        <v>High School</v>
      </c>
      <c r="O2144" s="2" t="str">
        <f t="shared" si="503"/>
        <v>High School</v>
      </c>
      <c r="P2144" s="4">
        <v>44614</v>
      </c>
      <c r="Q2144" s="4">
        <f t="shared" si="504"/>
        <v>44614</v>
      </c>
      <c r="R2144" s="18">
        <f t="shared" si="505"/>
        <v>0.47681340643602982</v>
      </c>
      <c r="S2144" s="18" t="str">
        <f t="shared" si="506"/>
        <v>Conservative Borrower</v>
      </c>
      <c r="T2144" s="3">
        <v>36</v>
      </c>
      <c r="U2144" s="3">
        <f t="shared" si="507"/>
        <v>36</v>
      </c>
      <c r="V2144" s="5" t="s">
        <v>22</v>
      </c>
      <c r="W2144" s="5" t="s">
        <v>30</v>
      </c>
      <c r="X2144" s="4">
        <v>307</v>
      </c>
      <c r="Y2144" s="18">
        <v>0.635624996</v>
      </c>
      <c r="Z2144" s="5" t="s">
        <v>28</v>
      </c>
      <c r="AA2144" s="3">
        <v>27</v>
      </c>
      <c r="AB2144" s="4">
        <v>13490</v>
      </c>
      <c r="AC2144" s="4">
        <v>7797.25</v>
      </c>
      <c r="AD2144" s="4" t="str">
        <f t="shared" si="508"/>
        <v>Medium Income</v>
      </c>
      <c r="AE2144" s="4">
        <v>68658</v>
      </c>
      <c r="AF2144" s="18">
        <v>0.24537383600000001</v>
      </c>
      <c r="AG2144" s="3">
        <v>0</v>
      </c>
      <c r="AH2144" s="3">
        <v>55</v>
      </c>
      <c r="AI2144" s="2" t="str">
        <f t="shared" si="509"/>
        <v>High Risk</v>
      </c>
    </row>
    <row r="2145" spans="1:35" x14ac:dyDescent="0.25">
      <c r="A2145" s="6">
        <v>45244</v>
      </c>
      <c r="B2145" s="3">
        <v>42</v>
      </c>
      <c r="C2145" s="3" t="str">
        <f t="shared" si="495"/>
        <v>Senior</v>
      </c>
      <c r="D2145" s="4">
        <v>118021</v>
      </c>
      <c r="E2145" s="4">
        <f t="shared" si="496"/>
        <v>118021</v>
      </c>
      <c r="F2145" s="3">
        <v>596</v>
      </c>
      <c r="G2145" s="3">
        <f t="shared" si="497"/>
        <v>596</v>
      </c>
      <c r="H2145" s="3" t="str">
        <f t="shared" si="498"/>
        <v>Good</v>
      </c>
      <c r="I2145" s="5" t="s">
        <v>45</v>
      </c>
      <c r="J2145" s="2" t="str">
        <f t="shared" si="499"/>
        <v>Unemployed</v>
      </c>
      <c r="K2145" s="2" t="str">
        <f t="shared" si="500"/>
        <v>Unemployed</v>
      </c>
      <c r="L2145" s="2" t="str">
        <f t="shared" si="501"/>
        <v>Unemployed</v>
      </c>
      <c r="M2145" s="5" t="s">
        <v>41</v>
      </c>
      <c r="N2145" s="2" t="str">
        <f t="shared" si="502"/>
        <v>Doctorate</v>
      </c>
      <c r="O2145" s="2" t="str">
        <f t="shared" si="503"/>
        <v>Doctorate</v>
      </c>
      <c r="P2145" s="4">
        <v>22507</v>
      </c>
      <c r="Q2145" s="4">
        <f t="shared" si="504"/>
        <v>22507</v>
      </c>
      <c r="R2145" s="18">
        <f t="shared" si="505"/>
        <v>0.19070334940391964</v>
      </c>
      <c r="S2145" s="18" t="str">
        <f t="shared" si="506"/>
        <v>Conservative Borrower</v>
      </c>
      <c r="T2145" s="3">
        <v>60</v>
      </c>
      <c r="U2145" s="3">
        <f t="shared" si="507"/>
        <v>60</v>
      </c>
      <c r="V2145" s="5" t="s">
        <v>22</v>
      </c>
      <c r="W2145" s="5" t="s">
        <v>27</v>
      </c>
      <c r="X2145" s="4">
        <v>313</v>
      </c>
      <c r="Y2145" s="18">
        <v>0.25081827600000001</v>
      </c>
      <c r="Z2145" s="5" t="s">
        <v>28</v>
      </c>
      <c r="AA2145" s="3">
        <v>39</v>
      </c>
      <c r="AB2145" s="4">
        <v>9088</v>
      </c>
      <c r="AC2145" s="4">
        <v>9835.0833330000005</v>
      </c>
      <c r="AD2145" s="4" t="str">
        <f t="shared" si="508"/>
        <v>Medium Income</v>
      </c>
      <c r="AE2145" s="4">
        <v>38278</v>
      </c>
      <c r="AF2145" s="18">
        <v>0.21301267300000001</v>
      </c>
      <c r="AG2145" s="3">
        <v>1</v>
      </c>
      <c r="AH2145" s="3">
        <v>47.2</v>
      </c>
      <c r="AI2145" s="2" t="str">
        <f t="shared" si="509"/>
        <v>Medium Risk</v>
      </c>
    </row>
    <row r="2146" spans="1:35" x14ac:dyDescent="0.25">
      <c r="A2146" s="6">
        <v>45245</v>
      </c>
      <c r="B2146" s="3">
        <v>37</v>
      </c>
      <c r="C2146" s="3" t="str">
        <f t="shared" si="495"/>
        <v>Mid</v>
      </c>
      <c r="D2146" s="4">
        <v>38645</v>
      </c>
      <c r="E2146" s="4">
        <f t="shared" si="496"/>
        <v>38645</v>
      </c>
      <c r="F2146" s="3">
        <v>562</v>
      </c>
      <c r="G2146" s="3">
        <f t="shared" si="497"/>
        <v>562</v>
      </c>
      <c r="H2146" s="3" t="str">
        <f t="shared" si="498"/>
        <v>Good</v>
      </c>
      <c r="I2146" s="5" t="s">
        <v>20</v>
      </c>
      <c r="J2146" s="2" t="str">
        <f t="shared" si="499"/>
        <v>Employed</v>
      </c>
      <c r="K2146" s="2" t="str">
        <f t="shared" si="500"/>
        <v>Employed</v>
      </c>
      <c r="L2146" s="2" t="str">
        <f t="shared" si="501"/>
        <v>Employed</v>
      </c>
      <c r="M2146" s="5" t="s">
        <v>32</v>
      </c>
      <c r="N2146" s="2" t="str">
        <f t="shared" si="502"/>
        <v>High School</v>
      </c>
      <c r="O2146" s="2" t="str">
        <f t="shared" si="503"/>
        <v>High School</v>
      </c>
      <c r="P2146" s="4">
        <v>7884</v>
      </c>
      <c r="Q2146" s="4">
        <f t="shared" si="504"/>
        <v>7884</v>
      </c>
      <c r="R2146" s="18">
        <f t="shared" si="505"/>
        <v>0.20401086815888214</v>
      </c>
      <c r="S2146" s="18" t="str">
        <f t="shared" si="506"/>
        <v>Conservative Borrower</v>
      </c>
      <c r="T2146" s="3">
        <v>48</v>
      </c>
      <c r="U2146" s="3">
        <f t="shared" si="507"/>
        <v>48</v>
      </c>
      <c r="V2146" s="5" t="s">
        <v>22</v>
      </c>
      <c r="W2146" s="5" t="s">
        <v>27</v>
      </c>
      <c r="X2146" s="4">
        <v>323</v>
      </c>
      <c r="Y2146" s="18">
        <v>0.546391768</v>
      </c>
      <c r="Z2146" s="5" t="s">
        <v>28</v>
      </c>
      <c r="AA2146" s="3">
        <v>21</v>
      </c>
      <c r="AB2146" s="4">
        <v>6541</v>
      </c>
      <c r="AC2146" s="4">
        <v>3220.416667</v>
      </c>
      <c r="AD2146" s="4" t="str">
        <f t="shared" si="508"/>
        <v>Low Income</v>
      </c>
      <c r="AE2146" s="4">
        <v>68356</v>
      </c>
      <c r="AF2146" s="18">
        <v>0.227010303</v>
      </c>
      <c r="AG2146" s="3">
        <v>0</v>
      </c>
      <c r="AH2146" s="3">
        <v>58</v>
      </c>
      <c r="AI2146" s="2" t="str">
        <f t="shared" si="509"/>
        <v>High Risk</v>
      </c>
    </row>
    <row r="2147" spans="1:35" x14ac:dyDescent="0.25">
      <c r="A2147" s="6">
        <v>45246</v>
      </c>
      <c r="B2147" s="3">
        <v>57</v>
      </c>
      <c r="C2147" s="3" t="str">
        <f t="shared" si="495"/>
        <v>Senior</v>
      </c>
      <c r="D2147" s="4">
        <v>72159</v>
      </c>
      <c r="E2147" s="4">
        <f t="shared" si="496"/>
        <v>72159</v>
      </c>
      <c r="F2147" s="3">
        <v>591</v>
      </c>
      <c r="G2147" s="3">
        <f t="shared" si="497"/>
        <v>591</v>
      </c>
      <c r="H2147" s="3" t="str">
        <f t="shared" si="498"/>
        <v>Good</v>
      </c>
      <c r="I2147" s="5" t="s">
        <v>45</v>
      </c>
      <c r="J2147" s="2" t="str">
        <f t="shared" si="499"/>
        <v>Unemployed</v>
      </c>
      <c r="K2147" s="2" t="str">
        <f t="shared" si="500"/>
        <v>Unemployed</v>
      </c>
      <c r="L2147" s="2" t="str">
        <f t="shared" si="501"/>
        <v>Unemployed</v>
      </c>
      <c r="M2147" s="5" t="s">
        <v>29</v>
      </c>
      <c r="N2147" s="2" t="str">
        <f t="shared" si="502"/>
        <v>Bachelor</v>
      </c>
      <c r="O2147" s="2" t="str">
        <f t="shared" si="503"/>
        <v>Bachelor</v>
      </c>
      <c r="P2147" s="4">
        <v>38434</v>
      </c>
      <c r="Q2147" s="4">
        <f t="shared" si="504"/>
        <v>38434</v>
      </c>
      <c r="R2147" s="18">
        <f t="shared" si="505"/>
        <v>0.53262933244640309</v>
      </c>
      <c r="S2147" s="18" t="str">
        <f t="shared" si="506"/>
        <v>Moderate Borrower</v>
      </c>
      <c r="T2147" s="3">
        <v>48</v>
      </c>
      <c r="U2147" s="3">
        <f t="shared" si="507"/>
        <v>48</v>
      </c>
      <c r="V2147" s="5" t="s">
        <v>22</v>
      </c>
      <c r="W2147" s="5" t="s">
        <v>27</v>
      </c>
      <c r="X2147" s="4">
        <v>456</v>
      </c>
      <c r="Y2147" s="18">
        <v>0.55088434100000006</v>
      </c>
      <c r="Z2147" s="5" t="s">
        <v>34</v>
      </c>
      <c r="AA2147" s="3">
        <v>18</v>
      </c>
      <c r="AB2147" s="4">
        <v>4231</v>
      </c>
      <c r="AC2147" s="4">
        <v>6013.25</v>
      </c>
      <c r="AD2147" s="4" t="str">
        <f t="shared" si="508"/>
        <v>Medium Income</v>
      </c>
      <c r="AE2147" s="4">
        <v>112720</v>
      </c>
      <c r="AF2147" s="18">
        <v>0.27619410300000002</v>
      </c>
      <c r="AG2147" s="3">
        <v>0</v>
      </c>
      <c r="AH2147" s="3">
        <v>69</v>
      </c>
      <c r="AI2147" s="2" t="str">
        <f t="shared" si="509"/>
        <v>High Risk</v>
      </c>
    </row>
    <row r="2148" spans="1:35" x14ac:dyDescent="0.25">
      <c r="A2148" s="6">
        <v>45247</v>
      </c>
      <c r="B2148" s="3">
        <v>20</v>
      </c>
      <c r="C2148" s="3" t="str">
        <f t="shared" si="495"/>
        <v>Young</v>
      </c>
      <c r="D2148" s="4">
        <v>37332</v>
      </c>
      <c r="E2148" s="4">
        <f t="shared" si="496"/>
        <v>37332</v>
      </c>
      <c r="F2148" s="3">
        <v>572</v>
      </c>
      <c r="G2148" s="3">
        <f t="shared" si="497"/>
        <v>572</v>
      </c>
      <c r="H2148" s="3" t="str">
        <f t="shared" si="498"/>
        <v>Good</v>
      </c>
      <c r="I2148" s="5" t="s">
        <v>20</v>
      </c>
      <c r="J2148" s="2" t="str">
        <f t="shared" si="499"/>
        <v>Employed</v>
      </c>
      <c r="K2148" s="2" t="str">
        <f t="shared" si="500"/>
        <v>Employed</v>
      </c>
      <c r="L2148" s="2" t="str">
        <f t="shared" si="501"/>
        <v>Employed</v>
      </c>
      <c r="M2148" s="5" t="s">
        <v>29</v>
      </c>
      <c r="N2148" s="2" t="str">
        <f t="shared" si="502"/>
        <v>Bachelor</v>
      </c>
      <c r="O2148" s="2" t="str">
        <f t="shared" si="503"/>
        <v>Bachelor</v>
      </c>
      <c r="P2148" s="4">
        <v>19788</v>
      </c>
      <c r="Q2148" s="4">
        <f t="shared" si="504"/>
        <v>19788</v>
      </c>
      <c r="R2148" s="18">
        <f t="shared" si="505"/>
        <v>0.5300546448087432</v>
      </c>
      <c r="S2148" s="18" t="str">
        <f t="shared" si="506"/>
        <v>Moderate Borrower</v>
      </c>
      <c r="T2148" s="3">
        <v>36</v>
      </c>
      <c r="U2148" s="3">
        <f t="shared" si="507"/>
        <v>36</v>
      </c>
      <c r="V2148" s="5" t="s">
        <v>22</v>
      </c>
      <c r="W2148" s="5" t="s">
        <v>23</v>
      </c>
      <c r="X2148" s="4">
        <v>368</v>
      </c>
      <c r="Y2148" s="18">
        <v>0.49870015699999998</v>
      </c>
      <c r="Z2148" s="5" t="s">
        <v>31</v>
      </c>
      <c r="AA2148" s="3">
        <v>17</v>
      </c>
      <c r="AB2148" s="4">
        <v>5137</v>
      </c>
      <c r="AC2148" s="4">
        <v>3111</v>
      </c>
      <c r="AD2148" s="4" t="str">
        <f t="shared" si="508"/>
        <v>Low Income</v>
      </c>
      <c r="AE2148" s="4">
        <v>49785</v>
      </c>
      <c r="AF2148" s="18">
        <v>0.243294386</v>
      </c>
      <c r="AG2148" s="3">
        <v>0</v>
      </c>
      <c r="AH2148" s="3">
        <v>56</v>
      </c>
      <c r="AI2148" s="2" t="str">
        <f t="shared" si="509"/>
        <v>High Risk</v>
      </c>
    </row>
    <row r="2149" spans="1:35" x14ac:dyDescent="0.25">
      <c r="A2149" s="6">
        <v>45248</v>
      </c>
      <c r="B2149" s="3">
        <v>30</v>
      </c>
      <c r="C2149" s="3" t="str">
        <f t="shared" si="495"/>
        <v>Mid</v>
      </c>
      <c r="D2149" s="4">
        <v>34513</v>
      </c>
      <c r="E2149" s="4">
        <f t="shared" si="496"/>
        <v>34513</v>
      </c>
      <c r="F2149" s="3">
        <v>504</v>
      </c>
      <c r="G2149" s="3">
        <f t="shared" si="497"/>
        <v>504</v>
      </c>
      <c r="H2149" s="3" t="str">
        <f t="shared" si="498"/>
        <v>Fair</v>
      </c>
      <c r="I2149" s="5" t="s">
        <v>33</v>
      </c>
      <c r="J2149" s="2" t="str">
        <f t="shared" si="499"/>
        <v>Self-Employed</v>
      </c>
      <c r="K2149" s="2" t="str">
        <f t="shared" si="500"/>
        <v>Self-Employed</v>
      </c>
      <c r="L2149" s="2" t="str">
        <f t="shared" si="501"/>
        <v>Self-Employed</v>
      </c>
      <c r="M2149" s="5" t="s">
        <v>29</v>
      </c>
      <c r="N2149" s="2" t="str">
        <f t="shared" si="502"/>
        <v>Bachelor</v>
      </c>
      <c r="O2149" s="2" t="str">
        <f t="shared" si="503"/>
        <v>Bachelor</v>
      </c>
      <c r="P2149" s="4">
        <v>21591</v>
      </c>
      <c r="Q2149" s="4">
        <f t="shared" si="504"/>
        <v>21591</v>
      </c>
      <c r="R2149" s="18">
        <f t="shared" si="505"/>
        <v>0.62559035725668588</v>
      </c>
      <c r="S2149" s="18" t="str">
        <f t="shared" si="506"/>
        <v>Moderate Borrower</v>
      </c>
      <c r="T2149" s="3">
        <v>36</v>
      </c>
      <c r="U2149" s="3">
        <f t="shared" si="507"/>
        <v>36</v>
      </c>
      <c r="V2149" s="5" t="s">
        <v>22</v>
      </c>
      <c r="W2149" s="5" t="s">
        <v>30</v>
      </c>
      <c r="X2149" s="4">
        <v>533</v>
      </c>
      <c r="Y2149" s="18">
        <v>7.1228258000000003E-2</v>
      </c>
      <c r="Z2149" s="5" t="s">
        <v>24</v>
      </c>
      <c r="AA2149" s="3">
        <v>24</v>
      </c>
      <c r="AB2149" s="4">
        <v>5782</v>
      </c>
      <c r="AC2149" s="4">
        <v>2876.083333</v>
      </c>
      <c r="AD2149" s="4" t="str">
        <f t="shared" si="508"/>
        <v>Low Income</v>
      </c>
      <c r="AE2149" s="4">
        <v>113972</v>
      </c>
      <c r="AF2149" s="18">
        <v>0.303163607</v>
      </c>
      <c r="AG2149" s="3">
        <v>0</v>
      </c>
      <c r="AH2149" s="3">
        <v>53</v>
      </c>
      <c r="AI2149" s="2" t="str">
        <f t="shared" si="509"/>
        <v>Medium Risk</v>
      </c>
    </row>
    <row r="2150" spans="1:35" x14ac:dyDescent="0.25">
      <c r="A2150" s="6">
        <v>45249</v>
      </c>
      <c r="B2150" s="3">
        <v>38</v>
      </c>
      <c r="C2150" s="3" t="str">
        <f t="shared" si="495"/>
        <v>Mid</v>
      </c>
      <c r="D2150" s="4">
        <v>39714</v>
      </c>
      <c r="E2150" s="4">
        <f t="shared" si="496"/>
        <v>39714</v>
      </c>
      <c r="G2150" s="3">
        <f t="shared" si="497"/>
        <v>579.93124999999998</v>
      </c>
      <c r="H2150" s="3" t="str">
        <f t="shared" si="498"/>
        <v>Good</v>
      </c>
      <c r="I2150" s="5" t="s">
        <v>20</v>
      </c>
      <c r="J2150" s="2" t="str">
        <f t="shared" si="499"/>
        <v>Employed</v>
      </c>
      <c r="K2150" s="2" t="str">
        <f t="shared" si="500"/>
        <v>Employed</v>
      </c>
      <c r="L2150" s="2" t="str">
        <f t="shared" si="501"/>
        <v>Employed</v>
      </c>
      <c r="M2150" s="5" t="s">
        <v>29</v>
      </c>
      <c r="N2150" s="2" t="str">
        <f t="shared" si="502"/>
        <v>Bachelor</v>
      </c>
      <c r="O2150" s="2" t="str">
        <f t="shared" si="503"/>
        <v>Bachelor</v>
      </c>
      <c r="P2150" s="4">
        <v>24312</v>
      </c>
      <c r="Q2150" s="4">
        <f t="shared" si="504"/>
        <v>24312</v>
      </c>
      <c r="R2150" s="18">
        <f t="shared" si="505"/>
        <v>0.61217706602205768</v>
      </c>
      <c r="S2150" s="18" t="str">
        <f t="shared" si="506"/>
        <v>Moderate Borrower</v>
      </c>
      <c r="T2150" s="3">
        <v>72</v>
      </c>
      <c r="U2150" s="3">
        <f t="shared" si="507"/>
        <v>72</v>
      </c>
      <c r="V2150" s="5" t="s">
        <v>22</v>
      </c>
      <c r="W2150" s="5" t="s">
        <v>27</v>
      </c>
      <c r="X2150" s="4">
        <v>508</v>
      </c>
      <c r="Y2150" s="18">
        <v>0.171299954</v>
      </c>
      <c r="Z2150" s="5" t="s">
        <v>24</v>
      </c>
      <c r="AA2150" s="3">
        <v>27</v>
      </c>
      <c r="AB2150" s="4">
        <v>1017</v>
      </c>
      <c r="AC2150" s="4">
        <v>3309.5</v>
      </c>
      <c r="AD2150" s="4" t="str">
        <f t="shared" si="508"/>
        <v>Low Income</v>
      </c>
      <c r="AE2150" s="4">
        <v>10418</v>
      </c>
      <c r="AF2150" s="18">
        <v>0.22136742600000001</v>
      </c>
      <c r="AG2150" s="3">
        <v>0</v>
      </c>
      <c r="AH2150" s="3">
        <v>51</v>
      </c>
      <c r="AI2150" s="2" t="str">
        <f t="shared" si="509"/>
        <v>Medium Risk</v>
      </c>
    </row>
    <row r="2151" spans="1:35" x14ac:dyDescent="0.25">
      <c r="A2151" s="6">
        <v>45250</v>
      </c>
      <c r="B2151" s="3">
        <v>20</v>
      </c>
      <c r="C2151" s="3" t="str">
        <f t="shared" si="495"/>
        <v>Young</v>
      </c>
      <c r="D2151" s="4">
        <v>49540</v>
      </c>
      <c r="E2151" s="4">
        <f t="shared" si="496"/>
        <v>49540</v>
      </c>
      <c r="F2151" s="3">
        <v>505</v>
      </c>
      <c r="G2151" s="3">
        <f t="shared" si="497"/>
        <v>505</v>
      </c>
      <c r="H2151" s="3" t="str">
        <f t="shared" si="498"/>
        <v>Fair</v>
      </c>
      <c r="I2151" s="5" t="s">
        <v>20</v>
      </c>
      <c r="J2151" s="2" t="str">
        <f t="shared" si="499"/>
        <v>Employed</v>
      </c>
      <c r="K2151" s="2" t="str">
        <f t="shared" si="500"/>
        <v>Employed</v>
      </c>
      <c r="L2151" s="2" t="str">
        <f t="shared" si="501"/>
        <v>Employed</v>
      </c>
      <c r="M2151" s="5" t="s">
        <v>25</v>
      </c>
      <c r="N2151" s="2" t="str">
        <f t="shared" si="502"/>
        <v>Associate</v>
      </c>
      <c r="O2151" s="2" t="str">
        <f t="shared" si="503"/>
        <v>Associate</v>
      </c>
      <c r="P2151" s="4">
        <v>20568</v>
      </c>
      <c r="Q2151" s="4">
        <f t="shared" si="504"/>
        <v>20568</v>
      </c>
      <c r="R2151" s="18">
        <f t="shared" si="505"/>
        <v>0.41517965280581348</v>
      </c>
      <c r="S2151" s="18" t="str">
        <f t="shared" si="506"/>
        <v>Conservative Borrower</v>
      </c>
      <c r="T2151" s="3">
        <v>108</v>
      </c>
      <c r="U2151" s="3">
        <f t="shared" si="507"/>
        <v>108</v>
      </c>
      <c r="V2151" s="5" t="s">
        <v>26</v>
      </c>
      <c r="W2151" s="5" t="s">
        <v>23</v>
      </c>
      <c r="X2151" s="4">
        <v>835</v>
      </c>
      <c r="Y2151" s="18">
        <v>0.35289156100000002</v>
      </c>
      <c r="Z2151" s="5" t="s">
        <v>31</v>
      </c>
      <c r="AA2151" s="3">
        <v>29</v>
      </c>
      <c r="AB2151" s="4">
        <v>7081</v>
      </c>
      <c r="AC2151" s="4">
        <v>4128.3333329999996</v>
      </c>
      <c r="AD2151" s="4" t="str">
        <f t="shared" si="508"/>
        <v>Low Income</v>
      </c>
      <c r="AE2151" s="4">
        <v>53888</v>
      </c>
      <c r="AF2151" s="18">
        <v>0.28825260899999999</v>
      </c>
      <c r="AG2151" s="3">
        <v>0</v>
      </c>
      <c r="AH2151" s="3">
        <v>54</v>
      </c>
      <c r="AI2151" s="2" t="str">
        <f t="shared" si="509"/>
        <v>Medium Risk</v>
      </c>
    </row>
    <row r="2152" spans="1:35" x14ac:dyDescent="0.25">
      <c r="A2152" s="6">
        <v>45251</v>
      </c>
      <c r="B2152" s="3">
        <v>37</v>
      </c>
      <c r="C2152" s="3" t="str">
        <f t="shared" si="495"/>
        <v>Mid</v>
      </c>
      <c r="D2152" s="4">
        <v>37385</v>
      </c>
      <c r="E2152" s="4">
        <f t="shared" si="496"/>
        <v>37385</v>
      </c>
      <c r="F2152" s="3">
        <v>572</v>
      </c>
      <c r="G2152" s="3">
        <f t="shared" si="497"/>
        <v>572</v>
      </c>
      <c r="H2152" s="3" t="str">
        <f t="shared" si="498"/>
        <v>Good</v>
      </c>
      <c r="I2152" s="5" t="s">
        <v>20</v>
      </c>
      <c r="J2152" s="2" t="str">
        <f t="shared" si="499"/>
        <v>Employed</v>
      </c>
      <c r="K2152" s="2" t="str">
        <f t="shared" si="500"/>
        <v>Employed</v>
      </c>
      <c r="L2152" s="2" t="str">
        <f t="shared" si="501"/>
        <v>Employed</v>
      </c>
      <c r="M2152" s="5" t="s">
        <v>32</v>
      </c>
      <c r="N2152" s="2" t="str">
        <f t="shared" si="502"/>
        <v>High School</v>
      </c>
      <c r="O2152" s="2" t="str">
        <f t="shared" si="503"/>
        <v>High School</v>
      </c>
      <c r="P2152" s="4">
        <v>32413</v>
      </c>
      <c r="Q2152" s="4">
        <f t="shared" si="504"/>
        <v>32413</v>
      </c>
      <c r="R2152" s="18">
        <f t="shared" si="505"/>
        <v>0.86700548348268025</v>
      </c>
      <c r="S2152" s="18" t="str">
        <f t="shared" si="506"/>
        <v>Moderate Borrower</v>
      </c>
      <c r="T2152" s="3">
        <v>96</v>
      </c>
      <c r="U2152" s="3">
        <f t="shared" si="507"/>
        <v>96</v>
      </c>
      <c r="V2152" s="5" t="s">
        <v>26</v>
      </c>
      <c r="W2152" s="5" t="s">
        <v>27</v>
      </c>
      <c r="X2152" s="4">
        <v>453</v>
      </c>
      <c r="Y2152" s="18">
        <v>4.2718388000000003E-2</v>
      </c>
      <c r="Z2152" s="5" t="s">
        <v>28</v>
      </c>
      <c r="AA2152" s="3">
        <v>24</v>
      </c>
      <c r="AB2152" s="4">
        <v>3396</v>
      </c>
      <c r="AC2152" s="4">
        <v>3115.416667</v>
      </c>
      <c r="AD2152" s="4" t="str">
        <f t="shared" si="508"/>
        <v>Low Income</v>
      </c>
      <c r="AE2152" s="4">
        <v>21001</v>
      </c>
      <c r="AF2152" s="18">
        <v>0.23170687500000001</v>
      </c>
      <c r="AG2152" s="3">
        <v>0</v>
      </c>
      <c r="AH2152" s="3">
        <v>51</v>
      </c>
      <c r="AI2152" s="2" t="str">
        <f t="shared" si="509"/>
        <v>Medium Risk</v>
      </c>
    </row>
    <row r="2153" spans="1:35" x14ac:dyDescent="0.25">
      <c r="A2153" s="6">
        <v>45252</v>
      </c>
      <c r="B2153" s="3">
        <v>59</v>
      </c>
      <c r="C2153" s="3" t="str">
        <f t="shared" si="495"/>
        <v>Senior</v>
      </c>
      <c r="D2153" s="4">
        <v>72861</v>
      </c>
      <c r="E2153" s="4">
        <f t="shared" si="496"/>
        <v>72861</v>
      </c>
      <c r="F2153" s="3">
        <v>650</v>
      </c>
      <c r="G2153" s="3">
        <f t="shared" si="497"/>
        <v>650</v>
      </c>
      <c r="H2153" s="3" t="str">
        <f t="shared" si="498"/>
        <v>Excellent</v>
      </c>
      <c r="I2153" s="5" t="s">
        <v>20</v>
      </c>
      <c r="J2153" s="2" t="str">
        <f t="shared" si="499"/>
        <v>Employed</v>
      </c>
      <c r="K2153" s="2" t="str">
        <f t="shared" si="500"/>
        <v>Employed</v>
      </c>
      <c r="L2153" s="2" t="str">
        <f t="shared" si="501"/>
        <v>Employed</v>
      </c>
      <c r="N2153" s="2" t="str">
        <f t="shared" si="502"/>
        <v/>
      </c>
      <c r="O2153" s="2" t="str">
        <f t="shared" si="503"/>
        <v>Bachelor</v>
      </c>
      <c r="P2153" s="4">
        <v>54613</v>
      </c>
      <c r="Q2153" s="4">
        <f t="shared" si="504"/>
        <v>54613</v>
      </c>
      <c r="R2153" s="18">
        <f t="shared" si="505"/>
        <v>0.74955051399239647</v>
      </c>
      <c r="S2153" s="18" t="str">
        <f t="shared" si="506"/>
        <v>Moderate Borrower</v>
      </c>
      <c r="T2153" s="3">
        <v>60</v>
      </c>
      <c r="U2153" s="3">
        <f t="shared" si="507"/>
        <v>60</v>
      </c>
      <c r="V2153" s="5" t="s">
        <v>22</v>
      </c>
      <c r="W2153" s="5" t="s">
        <v>27</v>
      </c>
      <c r="X2153" s="4">
        <v>653</v>
      </c>
      <c r="Y2153" s="18">
        <v>0.193265466</v>
      </c>
      <c r="Z2153" s="5" t="s">
        <v>38</v>
      </c>
      <c r="AA2153" s="3">
        <v>33</v>
      </c>
      <c r="AB2153" s="4">
        <v>14245</v>
      </c>
      <c r="AC2153" s="4">
        <v>6071.75</v>
      </c>
      <c r="AD2153" s="4" t="str">
        <f t="shared" si="508"/>
        <v>Medium Income</v>
      </c>
      <c r="AE2153" s="4">
        <v>79939</v>
      </c>
      <c r="AF2153" s="18">
        <v>0.22513625500000001</v>
      </c>
      <c r="AG2153" s="3">
        <v>0</v>
      </c>
      <c r="AH2153" s="3">
        <v>42</v>
      </c>
      <c r="AI2153" s="2" t="str">
        <f t="shared" si="509"/>
        <v>Medium Risk</v>
      </c>
    </row>
    <row r="2154" spans="1:35" x14ac:dyDescent="0.25">
      <c r="A2154" s="6">
        <v>45253</v>
      </c>
      <c r="B2154" s="3">
        <v>40</v>
      </c>
      <c r="C2154" s="3" t="str">
        <f t="shared" si="495"/>
        <v>Senior</v>
      </c>
      <c r="D2154" s="4">
        <v>117545</v>
      </c>
      <c r="E2154" s="4">
        <f t="shared" si="496"/>
        <v>117545</v>
      </c>
      <c r="F2154" s="3">
        <v>512</v>
      </c>
      <c r="G2154" s="3">
        <f t="shared" si="497"/>
        <v>512</v>
      </c>
      <c r="H2154" s="3" t="str">
        <f t="shared" si="498"/>
        <v>Fair</v>
      </c>
      <c r="I2154" s="5" t="s">
        <v>20</v>
      </c>
      <c r="J2154" s="2" t="str">
        <f t="shared" si="499"/>
        <v>Employed</v>
      </c>
      <c r="K2154" s="2" t="str">
        <f t="shared" si="500"/>
        <v>Employed</v>
      </c>
      <c r="L2154" s="2" t="str">
        <f t="shared" si="501"/>
        <v>Employed</v>
      </c>
      <c r="M2154" s="5" t="s">
        <v>29</v>
      </c>
      <c r="N2154" s="2" t="str">
        <f t="shared" si="502"/>
        <v>Bachelor</v>
      </c>
      <c r="O2154" s="2" t="str">
        <f t="shared" si="503"/>
        <v>Bachelor</v>
      </c>
      <c r="Q2154" s="4">
        <f t="shared" si="504"/>
        <v>24176.975155279502</v>
      </c>
      <c r="R2154" s="18">
        <f t="shared" si="505"/>
        <v>0.20568271857824239</v>
      </c>
      <c r="S2154" s="18" t="str">
        <f t="shared" si="506"/>
        <v>Conservative Borrower</v>
      </c>
      <c r="T2154" s="3">
        <v>48</v>
      </c>
      <c r="U2154" s="3">
        <f t="shared" si="507"/>
        <v>48</v>
      </c>
      <c r="V2154" s="5" t="s">
        <v>22</v>
      </c>
      <c r="W2154" s="5" t="s">
        <v>27</v>
      </c>
      <c r="X2154" s="4">
        <v>220</v>
      </c>
      <c r="Y2154" s="18">
        <v>0.43336687200000001</v>
      </c>
      <c r="Z2154" s="5" t="s">
        <v>38</v>
      </c>
      <c r="AA2154" s="3">
        <v>22</v>
      </c>
      <c r="AB2154" s="4">
        <v>3898</v>
      </c>
      <c r="AC2154" s="4">
        <v>9795.4166669999995</v>
      </c>
      <c r="AD2154" s="4" t="str">
        <f t="shared" si="508"/>
        <v>Medium Income</v>
      </c>
      <c r="AE2154" s="4">
        <v>81147</v>
      </c>
      <c r="AF2154" s="18">
        <v>0.26861216199999999</v>
      </c>
      <c r="AG2154" s="3">
        <v>1</v>
      </c>
      <c r="AH2154" s="3">
        <v>42.4</v>
      </c>
      <c r="AI2154" s="2" t="str">
        <f t="shared" si="509"/>
        <v>Medium Risk</v>
      </c>
    </row>
    <row r="2155" spans="1:35" x14ac:dyDescent="0.25">
      <c r="A2155" s="6">
        <v>45254</v>
      </c>
      <c r="B2155" s="3">
        <v>42</v>
      </c>
      <c r="C2155" s="3" t="str">
        <f t="shared" si="495"/>
        <v>Senior</v>
      </c>
      <c r="D2155" s="4">
        <v>57297</v>
      </c>
      <c r="E2155" s="4">
        <f t="shared" si="496"/>
        <v>57297</v>
      </c>
      <c r="F2155" s="3">
        <v>567</v>
      </c>
      <c r="G2155" s="3">
        <f t="shared" si="497"/>
        <v>567</v>
      </c>
      <c r="H2155" s="3" t="str">
        <f t="shared" si="498"/>
        <v>Good</v>
      </c>
      <c r="I2155" s="5" t="s">
        <v>20</v>
      </c>
      <c r="J2155" s="2" t="str">
        <f t="shared" si="499"/>
        <v>Employed</v>
      </c>
      <c r="K2155" s="2" t="str">
        <f t="shared" si="500"/>
        <v>Employed</v>
      </c>
      <c r="L2155" s="2" t="str">
        <f t="shared" si="501"/>
        <v>Employed</v>
      </c>
      <c r="M2155" s="5" t="s">
        <v>29</v>
      </c>
      <c r="N2155" s="2" t="str">
        <f t="shared" si="502"/>
        <v>Bachelor</v>
      </c>
      <c r="O2155" s="2" t="str">
        <f t="shared" si="503"/>
        <v>Bachelor</v>
      </c>
      <c r="P2155" s="4">
        <v>14783</v>
      </c>
      <c r="Q2155" s="4">
        <f t="shared" si="504"/>
        <v>14783</v>
      </c>
      <c r="R2155" s="18">
        <f t="shared" si="505"/>
        <v>0.25800652739235913</v>
      </c>
      <c r="S2155" s="18" t="str">
        <f t="shared" si="506"/>
        <v>Conservative Borrower</v>
      </c>
      <c r="T2155" s="3">
        <v>84</v>
      </c>
      <c r="U2155" s="3">
        <f t="shared" si="507"/>
        <v>84</v>
      </c>
      <c r="V2155" s="5" t="s">
        <v>26</v>
      </c>
      <c r="W2155" s="5" t="s">
        <v>30</v>
      </c>
      <c r="X2155" s="4">
        <v>504</v>
      </c>
      <c r="Y2155" s="18">
        <v>0.28386305499999998</v>
      </c>
      <c r="Z2155" s="5" t="s">
        <v>28</v>
      </c>
      <c r="AA2155" s="3">
        <v>20</v>
      </c>
      <c r="AB2155" s="4">
        <v>2173</v>
      </c>
      <c r="AC2155" s="4">
        <v>4774.75</v>
      </c>
      <c r="AD2155" s="4" t="str">
        <f t="shared" si="508"/>
        <v>Low Income</v>
      </c>
      <c r="AE2155" s="4">
        <v>1327</v>
      </c>
      <c r="AF2155" s="18">
        <v>0.29789774600000002</v>
      </c>
      <c r="AG2155" s="3">
        <v>0</v>
      </c>
      <c r="AH2155" s="3">
        <v>53</v>
      </c>
      <c r="AI2155" s="2" t="str">
        <f t="shared" si="509"/>
        <v>Medium Risk</v>
      </c>
    </row>
    <row r="2156" spans="1:35" x14ac:dyDescent="0.25">
      <c r="A2156" s="6">
        <v>45255</v>
      </c>
      <c r="B2156" s="3">
        <v>24</v>
      </c>
      <c r="C2156" s="3" t="str">
        <f t="shared" si="495"/>
        <v>Young</v>
      </c>
      <c r="D2156" s="4">
        <v>36517</v>
      </c>
      <c r="E2156" s="4">
        <f t="shared" si="496"/>
        <v>36517</v>
      </c>
      <c r="F2156" s="3">
        <v>549</v>
      </c>
      <c r="G2156" s="3">
        <f t="shared" si="497"/>
        <v>549</v>
      </c>
      <c r="H2156" s="3" t="str">
        <f t="shared" si="498"/>
        <v>Fair</v>
      </c>
      <c r="I2156" s="5" t="s">
        <v>20</v>
      </c>
      <c r="J2156" s="2" t="str">
        <f t="shared" si="499"/>
        <v>Employed</v>
      </c>
      <c r="K2156" s="2" t="str">
        <f t="shared" si="500"/>
        <v>Employed</v>
      </c>
      <c r="L2156" s="2" t="str">
        <f t="shared" si="501"/>
        <v>Employed</v>
      </c>
      <c r="M2156" s="5" t="s">
        <v>32</v>
      </c>
      <c r="N2156" s="2" t="str">
        <f t="shared" si="502"/>
        <v>High School</v>
      </c>
      <c r="O2156" s="2" t="str">
        <f t="shared" si="503"/>
        <v>High School</v>
      </c>
      <c r="P2156" s="4">
        <v>15877</v>
      </c>
      <c r="Q2156" s="4">
        <f t="shared" si="504"/>
        <v>15877</v>
      </c>
      <c r="R2156" s="18">
        <f t="shared" si="505"/>
        <v>0.43478379932634115</v>
      </c>
      <c r="S2156" s="18" t="str">
        <f t="shared" si="506"/>
        <v>Conservative Borrower</v>
      </c>
      <c r="T2156" s="3">
        <v>60</v>
      </c>
      <c r="U2156" s="3">
        <f t="shared" si="507"/>
        <v>60</v>
      </c>
      <c r="V2156" s="5" t="s">
        <v>26</v>
      </c>
      <c r="W2156" s="5" t="s">
        <v>30</v>
      </c>
      <c r="X2156" s="4">
        <v>533</v>
      </c>
      <c r="Y2156" s="18">
        <v>0.15105395199999999</v>
      </c>
      <c r="Z2156" s="5" t="s">
        <v>28</v>
      </c>
      <c r="AA2156" s="3">
        <v>18</v>
      </c>
      <c r="AB2156" s="4">
        <v>1388</v>
      </c>
      <c r="AC2156" s="4">
        <v>3043.083333</v>
      </c>
      <c r="AD2156" s="4" t="str">
        <f t="shared" si="508"/>
        <v>Low Income</v>
      </c>
      <c r="AE2156" s="4">
        <v>43405</v>
      </c>
      <c r="AF2156" s="18">
        <v>0.22893887299999999</v>
      </c>
      <c r="AG2156" s="3">
        <v>0</v>
      </c>
      <c r="AH2156" s="3">
        <v>53</v>
      </c>
      <c r="AI2156" s="2" t="str">
        <f t="shared" si="509"/>
        <v>Medium Risk</v>
      </c>
    </row>
    <row r="2157" spans="1:35" x14ac:dyDescent="0.25">
      <c r="A2157" s="6">
        <v>45256</v>
      </c>
      <c r="B2157" s="3">
        <v>32</v>
      </c>
      <c r="C2157" s="3" t="str">
        <f t="shared" si="495"/>
        <v>Mid</v>
      </c>
      <c r="D2157" s="4">
        <v>51292</v>
      </c>
      <c r="E2157" s="4">
        <f t="shared" si="496"/>
        <v>51292</v>
      </c>
      <c r="F2157" s="3">
        <v>609</v>
      </c>
      <c r="G2157" s="3">
        <f t="shared" si="497"/>
        <v>609</v>
      </c>
      <c r="H2157" s="3" t="str">
        <f t="shared" si="498"/>
        <v>Good</v>
      </c>
      <c r="I2157" s="5" t="s">
        <v>20</v>
      </c>
      <c r="J2157" s="2" t="str">
        <f t="shared" si="499"/>
        <v>Employed</v>
      </c>
      <c r="K2157" s="2" t="str">
        <f t="shared" si="500"/>
        <v>Employed</v>
      </c>
      <c r="L2157" s="2" t="str">
        <f t="shared" si="501"/>
        <v>Employed</v>
      </c>
      <c r="M2157" s="5" t="s">
        <v>32</v>
      </c>
      <c r="N2157" s="2" t="str">
        <f t="shared" si="502"/>
        <v>High School</v>
      </c>
      <c r="O2157" s="2" t="str">
        <f t="shared" si="503"/>
        <v>High School</v>
      </c>
      <c r="P2157" s="4">
        <v>29739</v>
      </c>
      <c r="Q2157" s="4">
        <f t="shared" si="504"/>
        <v>29739</v>
      </c>
      <c r="R2157" s="18">
        <f t="shared" si="505"/>
        <v>0.5797980191842782</v>
      </c>
      <c r="S2157" s="18" t="str">
        <f t="shared" si="506"/>
        <v>Moderate Borrower</v>
      </c>
      <c r="T2157" s="3">
        <v>72</v>
      </c>
      <c r="U2157" s="3">
        <f t="shared" si="507"/>
        <v>72</v>
      </c>
      <c r="V2157" s="5" t="s">
        <v>35</v>
      </c>
      <c r="W2157" s="5" t="s">
        <v>34</v>
      </c>
      <c r="X2157" s="4">
        <v>463</v>
      </c>
      <c r="Y2157" s="18">
        <v>0.54989466099999995</v>
      </c>
      <c r="Z2157" s="5" t="s">
        <v>38</v>
      </c>
      <c r="AA2157" s="3">
        <v>24</v>
      </c>
      <c r="AB2157" s="4">
        <v>8853</v>
      </c>
      <c r="AC2157" s="4">
        <v>2725.25</v>
      </c>
      <c r="AD2157" s="4" t="str">
        <f t="shared" si="508"/>
        <v>Low Income</v>
      </c>
      <c r="AE2157" s="4">
        <v>132454</v>
      </c>
      <c r="AF2157" s="18">
        <v>0.237427321</v>
      </c>
      <c r="AG2157" s="3">
        <v>0</v>
      </c>
      <c r="AH2157" s="3">
        <v>57</v>
      </c>
      <c r="AI2157" s="2" t="str">
        <f t="shared" si="509"/>
        <v>High Risk</v>
      </c>
    </row>
    <row r="2158" spans="1:35" x14ac:dyDescent="0.25">
      <c r="A2158" s="6">
        <v>45257</v>
      </c>
      <c r="B2158" s="3">
        <v>35</v>
      </c>
      <c r="C2158" s="3" t="str">
        <f t="shared" si="495"/>
        <v>Mid</v>
      </c>
      <c r="D2158" s="4">
        <v>43324</v>
      </c>
      <c r="E2158" s="4">
        <f t="shared" si="496"/>
        <v>43324</v>
      </c>
      <c r="F2158" s="3">
        <v>488</v>
      </c>
      <c r="G2158" s="3">
        <f t="shared" si="497"/>
        <v>488</v>
      </c>
      <c r="H2158" s="3" t="str">
        <f t="shared" si="498"/>
        <v>Fair</v>
      </c>
      <c r="I2158" s="5" t="s">
        <v>20</v>
      </c>
      <c r="J2158" s="2" t="str">
        <f t="shared" si="499"/>
        <v>Employed</v>
      </c>
      <c r="K2158" s="2" t="str">
        <f t="shared" si="500"/>
        <v>Employed</v>
      </c>
      <c r="L2158" s="2" t="str">
        <f t="shared" si="501"/>
        <v>Employed</v>
      </c>
      <c r="M2158" s="5" t="s">
        <v>25</v>
      </c>
      <c r="N2158" s="2" t="str">
        <f t="shared" si="502"/>
        <v>Associate</v>
      </c>
      <c r="O2158" s="2" t="str">
        <f t="shared" si="503"/>
        <v>Associate</v>
      </c>
      <c r="P2158" s="4">
        <v>33012</v>
      </c>
      <c r="Q2158" s="4">
        <f t="shared" si="504"/>
        <v>33012</v>
      </c>
      <c r="R2158" s="18">
        <f t="shared" si="505"/>
        <v>0.76197950327762898</v>
      </c>
      <c r="S2158" s="18" t="str">
        <f t="shared" si="506"/>
        <v>Moderate Borrower</v>
      </c>
      <c r="T2158" s="3">
        <v>36</v>
      </c>
      <c r="U2158" s="3">
        <f t="shared" si="507"/>
        <v>36</v>
      </c>
      <c r="V2158" s="5" t="s">
        <v>26</v>
      </c>
      <c r="W2158" s="5" t="s">
        <v>27</v>
      </c>
      <c r="X2158" s="4">
        <v>318</v>
      </c>
      <c r="Y2158" s="18">
        <v>0.16913553000000001</v>
      </c>
      <c r="Z2158" s="5" t="s">
        <v>28</v>
      </c>
      <c r="AA2158" s="3">
        <v>20</v>
      </c>
      <c r="AB2158" s="4">
        <v>9606</v>
      </c>
      <c r="AC2158" s="4">
        <v>3610.333333</v>
      </c>
      <c r="AD2158" s="4" t="str">
        <f t="shared" si="508"/>
        <v>Low Income</v>
      </c>
      <c r="AE2158" s="4">
        <v>56204</v>
      </c>
      <c r="AF2158" s="18">
        <v>0.26196344900000001</v>
      </c>
      <c r="AG2158" s="3">
        <v>0</v>
      </c>
      <c r="AH2158" s="3">
        <v>52</v>
      </c>
      <c r="AI2158" s="2" t="str">
        <f t="shared" si="509"/>
        <v>Medium Risk</v>
      </c>
    </row>
    <row r="2159" spans="1:35" x14ac:dyDescent="0.25">
      <c r="A2159" s="6">
        <v>45258</v>
      </c>
      <c r="B2159" s="3">
        <v>36</v>
      </c>
      <c r="C2159" s="3" t="str">
        <f t="shared" si="495"/>
        <v>Mid</v>
      </c>
      <c r="D2159" s="4">
        <v>15000</v>
      </c>
      <c r="E2159" s="4">
        <f t="shared" si="496"/>
        <v>15000</v>
      </c>
      <c r="F2159" s="3">
        <v>526</v>
      </c>
      <c r="G2159" s="3">
        <f t="shared" si="497"/>
        <v>526</v>
      </c>
      <c r="H2159" s="3" t="str">
        <f t="shared" si="498"/>
        <v>Fair</v>
      </c>
      <c r="I2159" s="5" t="s">
        <v>20</v>
      </c>
      <c r="J2159" s="2" t="str">
        <f t="shared" si="499"/>
        <v>Employed</v>
      </c>
      <c r="K2159" s="2" t="str">
        <f t="shared" si="500"/>
        <v>Employed</v>
      </c>
      <c r="L2159" s="2" t="str">
        <f t="shared" si="501"/>
        <v>Employed</v>
      </c>
      <c r="M2159" s="5" t="s">
        <v>29</v>
      </c>
      <c r="N2159" s="2" t="str">
        <f t="shared" si="502"/>
        <v>Bachelor</v>
      </c>
      <c r="O2159" s="2" t="str">
        <f t="shared" si="503"/>
        <v>Bachelor</v>
      </c>
      <c r="P2159" s="4">
        <v>16012</v>
      </c>
      <c r="Q2159" s="4">
        <f t="shared" si="504"/>
        <v>16012</v>
      </c>
      <c r="R2159" s="18">
        <f t="shared" si="505"/>
        <v>1.0674666666666666</v>
      </c>
      <c r="S2159" s="18" t="str">
        <f t="shared" si="506"/>
        <v>Aggressive Borrower</v>
      </c>
      <c r="T2159" s="3">
        <v>36</v>
      </c>
      <c r="U2159" s="3">
        <f t="shared" si="507"/>
        <v>36</v>
      </c>
      <c r="V2159" s="5" t="s">
        <v>35</v>
      </c>
      <c r="W2159" s="5" t="s">
        <v>27</v>
      </c>
      <c r="X2159" s="4">
        <v>489</v>
      </c>
      <c r="Y2159" s="18">
        <v>9.3530690000000003E-3</v>
      </c>
      <c r="Z2159" s="5" t="s">
        <v>28</v>
      </c>
      <c r="AA2159" s="3">
        <v>24</v>
      </c>
      <c r="AB2159" s="4">
        <v>4197</v>
      </c>
      <c r="AC2159" s="4">
        <v>1250</v>
      </c>
      <c r="AD2159" s="4" t="str">
        <f t="shared" si="508"/>
        <v>Low Income</v>
      </c>
      <c r="AE2159" s="4">
        <v>142686</v>
      </c>
      <c r="AF2159" s="18">
        <v>0.248131248</v>
      </c>
      <c r="AG2159" s="3">
        <v>0</v>
      </c>
      <c r="AH2159" s="3">
        <v>61</v>
      </c>
      <c r="AI2159" s="2" t="str">
        <f t="shared" si="509"/>
        <v>High Risk</v>
      </c>
    </row>
    <row r="2160" spans="1:35" x14ac:dyDescent="0.25">
      <c r="A2160" s="6">
        <v>45259</v>
      </c>
      <c r="B2160" s="3">
        <v>55</v>
      </c>
      <c r="C2160" s="3" t="str">
        <f t="shared" si="495"/>
        <v>Senior</v>
      </c>
      <c r="D2160" s="4">
        <v>153804</v>
      </c>
      <c r="E2160" s="4">
        <f t="shared" si="496"/>
        <v>153804</v>
      </c>
      <c r="F2160" s="3">
        <v>624</v>
      </c>
      <c r="G2160" s="3">
        <f t="shared" si="497"/>
        <v>624</v>
      </c>
      <c r="H2160" s="3" t="str">
        <f t="shared" si="498"/>
        <v>Good</v>
      </c>
      <c r="I2160" s="5" t="s">
        <v>45</v>
      </c>
      <c r="J2160" s="2" t="str">
        <f t="shared" si="499"/>
        <v>Unemployed</v>
      </c>
      <c r="K2160" s="2" t="str">
        <f t="shared" si="500"/>
        <v>Unemployed</v>
      </c>
      <c r="L2160" s="2" t="str">
        <f t="shared" si="501"/>
        <v>Unemployed</v>
      </c>
      <c r="M2160" s="5" t="s">
        <v>21</v>
      </c>
      <c r="N2160" s="2" t="str">
        <f t="shared" si="502"/>
        <v>Master</v>
      </c>
      <c r="O2160" s="2" t="str">
        <f t="shared" si="503"/>
        <v>Master</v>
      </c>
      <c r="P2160" s="4">
        <v>13972</v>
      </c>
      <c r="Q2160" s="4">
        <f t="shared" si="504"/>
        <v>13972</v>
      </c>
      <c r="R2160" s="18">
        <f t="shared" si="505"/>
        <v>9.0842890952120878E-2</v>
      </c>
      <c r="S2160" s="18" t="str">
        <f t="shared" si="506"/>
        <v>Conservative Borrower</v>
      </c>
      <c r="T2160" s="3">
        <v>120</v>
      </c>
      <c r="U2160" s="3">
        <f t="shared" si="507"/>
        <v>120</v>
      </c>
      <c r="V2160" s="5" t="s">
        <v>22</v>
      </c>
      <c r="W2160" s="5" t="s">
        <v>27</v>
      </c>
      <c r="X2160" s="4">
        <v>432</v>
      </c>
      <c r="Y2160" s="18">
        <v>0.208883866</v>
      </c>
      <c r="Z2160" s="5" t="s">
        <v>24</v>
      </c>
      <c r="AA2160" s="3">
        <v>23</v>
      </c>
      <c r="AB2160" s="4">
        <v>5534</v>
      </c>
      <c r="AC2160" s="4">
        <v>12817</v>
      </c>
      <c r="AD2160" s="4" t="str">
        <f t="shared" si="508"/>
        <v>High Income</v>
      </c>
      <c r="AE2160" s="4">
        <v>40156</v>
      </c>
      <c r="AF2160" s="18">
        <v>0.28402549599999999</v>
      </c>
      <c r="AG2160" s="3">
        <v>1</v>
      </c>
      <c r="AH2160" s="3">
        <v>40</v>
      </c>
      <c r="AI2160" s="2" t="str">
        <f t="shared" si="509"/>
        <v>Medium Risk</v>
      </c>
    </row>
    <row r="2161" spans="1:35" x14ac:dyDescent="0.25">
      <c r="A2161" s="6">
        <v>45260</v>
      </c>
      <c r="B2161" s="3">
        <v>46</v>
      </c>
      <c r="C2161" s="3" t="str">
        <f t="shared" si="495"/>
        <v>Senior</v>
      </c>
      <c r="D2161" s="4">
        <v>24681</v>
      </c>
      <c r="E2161" s="4">
        <f t="shared" si="496"/>
        <v>24681</v>
      </c>
      <c r="F2161" s="3">
        <v>599</v>
      </c>
      <c r="G2161" s="3">
        <f t="shared" si="497"/>
        <v>599</v>
      </c>
      <c r="H2161" s="3" t="str">
        <f t="shared" si="498"/>
        <v>Good</v>
      </c>
      <c r="J2161" s="2" t="str">
        <f t="shared" si="499"/>
        <v/>
      </c>
      <c r="K2161" s="2" t="str">
        <f t="shared" si="500"/>
        <v/>
      </c>
      <c r="L2161" s="2" t="str">
        <f t="shared" si="501"/>
        <v>Employed</v>
      </c>
      <c r="M2161" s="5" t="s">
        <v>32</v>
      </c>
      <c r="N2161" s="2" t="str">
        <f t="shared" si="502"/>
        <v>High School</v>
      </c>
      <c r="O2161" s="2" t="str">
        <f t="shared" si="503"/>
        <v>High School</v>
      </c>
      <c r="P2161" s="4">
        <v>16265</v>
      </c>
      <c r="Q2161" s="4">
        <f t="shared" si="504"/>
        <v>16265</v>
      </c>
      <c r="R2161" s="18">
        <f t="shared" si="505"/>
        <v>0.65900895425631056</v>
      </c>
      <c r="S2161" s="18" t="str">
        <f t="shared" si="506"/>
        <v>Moderate Borrower</v>
      </c>
      <c r="T2161" s="3">
        <v>96</v>
      </c>
      <c r="U2161" s="3">
        <f t="shared" si="507"/>
        <v>96</v>
      </c>
      <c r="V2161" s="5" t="s">
        <v>35</v>
      </c>
      <c r="W2161" s="5" t="s">
        <v>27</v>
      </c>
      <c r="X2161" s="4">
        <v>453</v>
      </c>
      <c r="Y2161" s="18">
        <v>0.50910794100000001</v>
      </c>
      <c r="Z2161" s="5" t="s">
        <v>24</v>
      </c>
      <c r="AA2161" s="3">
        <v>25</v>
      </c>
      <c r="AB2161" s="4">
        <v>3283</v>
      </c>
      <c r="AC2161" s="4">
        <v>2056.75</v>
      </c>
      <c r="AD2161" s="4" t="str">
        <f t="shared" si="508"/>
        <v>Low Income</v>
      </c>
      <c r="AE2161" s="4">
        <v>9452</v>
      </c>
      <c r="AF2161" s="18">
        <v>0.267281724</v>
      </c>
      <c r="AG2161" s="3">
        <v>0</v>
      </c>
      <c r="AH2161" s="3">
        <v>59</v>
      </c>
      <c r="AI2161" s="2" t="str">
        <f t="shared" si="509"/>
        <v>High Risk</v>
      </c>
    </row>
    <row r="2162" spans="1:35" x14ac:dyDescent="0.25">
      <c r="A2162" s="6">
        <v>45261</v>
      </c>
      <c r="B2162" s="3">
        <v>26</v>
      </c>
      <c r="C2162" s="3" t="str">
        <f t="shared" si="495"/>
        <v>Mid</v>
      </c>
      <c r="D2162" s="4">
        <v>17477</v>
      </c>
      <c r="E2162" s="4">
        <f t="shared" si="496"/>
        <v>17477</v>
      </c>
      <c r="F2162" s="3">
        <v>601</v>
      </c>
      <c r="G2162" s="3">
        <f t="shared" si="497"/>
        <v>601</v>
      </c>
      <c r="H2162" s="3" t="str">
        <f t="shared" si="498"/>
        <v>Good</v>
      </c>
      <c r="I2162" s="5" t="s">
        <v>20</v>
      </c>
      <c r="J2162" s="2" t="str">
        <f t="shared" si="499"/>
        <v>Employed</v>
      </c>
      <c r="K2162" s="2" t="str">
        <f t="shared" si="500"/>
        <v>Employed</v>
      </c>
      <c r="L2162" s="2" t="str">
        <f t="shared" si="501"/>
        <v>Employed</v>
      </c>
      <c r="M2162" s="5" t="s">
        <v>21</v>
      </c>
      <c r="N2162" s="2" t="str">
        <f t="shared" si="502"/>
        <v>Master</v>
      </c>
      <c r="O2162" s="2" t="str">
        <f t="shared" si="503"/>
        <v>Master</v>
      </c>
      <c r="P2162" s="4">
        <v>40213</v>
      </c>
      <c r="Q2162" s="4">
        <f t="shared" si="504"/>
        <v>40213</v>
      </c>
      <c r="R2162" s="18">
        <f t="shared" si="505"/>
        <v>2.3009097671225041</v>
      </c>
      <c r="S2162" s="18" t="str">
        <f t="shared" si="506"/>
        <v>Aggressive Borrower</v>
      </c>
      <c r="T2162" s="3">
        <v>48</v>
      </c>
      <c r="U2162" s="3">
        <f t="shared" si="507"/>
        <v>48</v>
      </c>
      <c r="V2162" s="5" t="s">
        <v>26</v>
      </c>
      <c r="W2162" s="5" t="s">
        <v>34</v>
      </c>
      <c r="X2162" s="4">
        <v>280</v>
      </c>
      <c r="Y2162" s="18">
        <v>0.157870231</v>
      </c>
      <c r="Z2162" s="5" t="s">
        <v>28</v>
      </c>
      <c r="AA2162" s="3">
        <v>25</v>
      </c>
      <c r="AB2162" s="4">
        <v>34079</v>
      </c>
      <c r="AC2162" s="4">
        <v>1456.416667</v>
      </c>
      <c r="AD2162" s="4" t="str">
        <f t="shared" si="508"/>
        <v>Low Income</v>
      </c>
      <c r="AE2162" s="4">
        <v>36947</v>
      </c>
      <c r="AF2162" s="18">
        <v>0.26860513000000003</v>
      </c>
      <c r="AG2162" s="3">
        <v>0</v>
      </c>
      <c r="AH2162" s="3">
        <v>49</v>
      </c>
      <c r="AI2162" s="2" t="str">
        <f t="shared" si="509"/>
        <v>Medium Risk</v>
      </c>
    </row>
    <row r="2163" spans="1:35" x14ac:dyDescent="0.25">
      <c r="A2163" s="6">
        <v>45262</v>
      </c>
      <c r="B2163" s="3">
        <v>42</v>
      </c>
      <c r="C2163" s="3" t="str">
        <f t="shared" si="495"/>
        <v>Senior</v>
      </c>
      <c r="D2163" s="4">
        <v>59734</v>
      </c>
      <c r="E2163" s="4">
        <f t="shared" si="496"/>
        <v>59734</v>
      </c>
      <c r="F2163" s="3">
        <v>548</v>
      </c>
      <c r="G2163" s="3">
        <f t="shared" si="497"/>
        <v>548</v>
      </c>
      <c r="H2163" s="3" t="str">
        <f t="shared" si="498"/>
        <v>Fair</v>
      </c>
      <c r="J2163" s="2" t="str">
        <f t="shared" si="499"/>
        <v/>
      </c>
      <c r="K2163" s="2" t="str">
        <f t="shared" si="500"/>
        <v/>
      </c>
      <c r="L2163" s="2" t="str">
        <f t="shared" si="501"/>
        <v>Employed</v>
      </c>
      <c r="M2163" s="5" t="s">
        <v>21</v>
      </c>
      <c r="N2163" s="2" t="str">
        <f t="shared" si="502"/>
        <v>Master</v>
      </c>
      <c r="O2163" s="2" t="str">
        <f t="shared" si="503"/>
        <v>Master</v>
      </c>
      <c r="P2163" s="4">
        <v>24802</v>
      </c>
      <c r="Q2163" s="4">
        <f t="shared" si="504"/>
        <v>24802</v>
      </c>
      <c r="R2163" s="18">
        <f t="shared" si="505"/>
        <v>0.41520741956004953</v>
      </c>
      <c r="S2163" s="18" t="str">
        <f t="shared" si="506"/>
        <v>Conservative Borrower</v>
      </c>
      <c r="T2163" s="3">
        <v>24</v>
      </c>
      <c r="U2163" s="3">
        <f t="shared" si="507"/>
        <v>24</v>
      </c>
      <c r="V2163" s="5" t="s">
        <v>22</v>
      </c>
      <c r="W2163" s="5" t="s">
        <v>30</v>
      </c>
      <c r="X2163" s="4">
        <v>734</v>
      </c>
      <c r="Y2163" s="18">
        <v>0.242946316</v>
      </c>
      <c r="Z2163" s="5" t="s">
        <v>38</v>
      </c>
      <c r="AA2163" s="3">
        <v>26</v>
      </c>
      <c r="AB2163" s="4">
        <v>6925</v>
      </c>
      <c r="AC2163" s="4">
        <v>4977.8333329999996</v>
      </c>
      <c r="AD2163" s="4" t="str">
        <f t="shared" si="508"/>
        <v>Low Income</v>
      </c>
      <c r="AE2163" s="4">
        <v>8446</v>
      </c>
      <c r="AF2163" s="18">
        <v>0.19649677400000001</v>
      </c>
      <c r="AG2163" s="3">
        <v>0</v>
      </c>
      <c r="AH2163" s="3">
        <v>52</v>
      </c>
      <c r="AI2163" s="2" t="str">
        <f t="shared" si="509"/>
        <v>Medium Risk</v>
      </c>
    </row>
    <row r="2164" spans="1:35" x14ac:dyDescent="0.25">
      <c r="A2164" s="6">
        <v>45263</v>
      </c>
      <c r="B2164" s="3">
        <v>45</v>
      </c>
      <c r="C2164" s="3" t="str">
        <f t="shared" si="495"/>
        <v>Senior</v>
      </c>
      <c r="D2164" s="4">
        <v>46844</v>
      </c>
      <c r="E2164" s="4">
        <f t="shared" si="496"/>
        <v>46844</v>
      </c>
      <c r="F2164" s="3">
        <v>587</v>
      </c>
      <c r="G2164" s="3">
        <f t="shared" si="497"/>
        <v>587</v>
      </c>
      <c r="H2164" s="3" t="str">
        <f t="shared" si="498"/>
        <v>Good</v>
      </c>
      <c r="I2164" s="5" t="s">
        <v>20</v>
      </c>
      <c r="J2164" s="2" t="str">
        <f t="shared" si="499"/>
        <v>Employed</v>
      </c>
      <c r="K2164" s="2" t="str">
        <f t="shared" si="500"/>
        <v>Employed</v>
      </c>
      <c r="L2164" s="2" t="str">
        <f t="shared" si="501"/>
        <v>Employed</v>
      </c>
      <c r="M2164" s="5" t="s">
        <v>32</v>
      </c>
      <c r="N2164" s="2" t="str">
        <f t="shared" si="502"/>
        <v>High School</v>
      </c>
      <c r="O2164" s="2" t="str">
        <f t="shared" si="503"/>
        <v>High School</v>
      </c>
      <c r="P2164" s="4">
        <v>42573</v>
      </c>
      <c r="Q2164" s="4">
        <f t="shared" si="504"/>
        <v>42573</v>
      </c>
      <c r="R2164" s="18">
        <f t="shared" si="505"/>
        <v>0.90882503629066691</v>
      </c>
      <c r="S2164" s="18" t="str">
        <f t="shared" si="506"/>
        <v>Moderate Borrower</v>
      </c>
      <c r="T2164" s="3">
        <v>24</v>
      </c>
      <c r="U2164" s="3">
        <f t="shared" si="507"/>
        <v>24</v>
      </c>
      <c r="V2164" s="5" t="s">
        <v>22</v>
      </c>
      <c r="W2164" s="5" t="s">
        <v>27</v>
      </c>
      <c r="X2164" s="4">
        <v>470</v>
      </c>
      <c r="Y2164" s="18">
        <v>0.28402877799999998</v>
      </c>
      <c r="Z2164" s="5" t="s">
        <v>31</v>
      </c>
      <c r="AA2164" s="3">
        <v>29</v>
      </c>
      <c r="AB2164" s="4">
        <v>1115</v>
      </c>
      <c r="AC2164" s="4">
        <v>3903.666667</v>
      </c>
      <c r="AD2164" s="4" t="str">
        <f t="shared" si="508"/>
        <v>Low Income</v>
      </c>
      <c r="AE2164" s="4">
        <v>33218</v>
      </c>
      <c r="AF2164" s="18">
        <v>0.22276463399999999</v>
      </c>
      <c r="AG2164" s="3">
        <v>0</v>
      </c>
      <c r="AH2164" s="3">
        <v>56</v>
      </c>
      <c r="AI2164" s="2" t="str">
        <f t="shared" si="509"/>
        <v>High Risk</v>
      </c>
    </row>
    <row r="2165" spans="1:35" x14ac:dyDescent="0.25">
      <c r="A2165" s="6">
        <v>45264</v>
      </c>
      <c r="B2165" s="3">
        <v>53</v>
      </c>
      <c r="C2165" s="3" t="str">
        <f t="shared" si="495"/>
        <v>Senior</v>
      </c>
      <c r="D2165" s="4">
        <v>131352</v>
      </c>
      <c r="E2165" s="4">
        <f t="shared" si="496"/>
        <v>131352</v>
      </c>
      <c r="F2165" s="3">
        <v>586</v>
      </c>
      <c r="G2165" s="3">
        <f t="shared" si="497"/>
        <v>586</v>
      </c>
      <c r="H2165" s="3" t="str">
        <f t="shared" si="498"/>
        <v>Good</v>
      </c>
      <c r="J2165" s="2" t="str">
        <f t="shared" si="499"/>
        <v/>
      </c>
      <c r="K2165" s="2" t="str">
        <f t="shared" si="500"/>
        <v/>
      </c>
      <c r="L2165" s="2" t="str">
        <f t="shared" si="501"/>
        <v>Employed</v>
      </c>
      <c r="M2165" s="5" t="s">
        <v>29</v>
      </c>
      <c r="N2165" s="2" t="str">
        <f t="shared" si="502"/>
        <v>Bachelor</v>
      </c>
      <c r="O2165" s="2" t="str">
        <f t="shared" si="503"/>
        <v>Bachelor</v>
      </c>
      <c r="P2165" s="4">
        <v>18768</v>
      </c>
      <c r="Q2165" s="4">
        <f t="shared" si="504"/>
        <v>18768</v>
      </c>
      <c r="R2165" s="18">
        <f t="shared" si="505"/>
        <v>0.14288324502101224</v>
      </c>
      <c r="S2165" s="18" t="str">
        <f t="shared" si="506"/>
        <v>Conservative Borrower</v>
      </c>
      <c r="T2165" s="3">
        <v>48</v>
      </c>
      <c r="U2165" s="3">
        <f t="shared" si="507"/>
        <v>48</v>
      </c>
      <c r="V2165" s="5" t="s">
        <v>26</v>
      </c>
      <c r="W2165" s="5" t="s">
        <v>27</v>
      </c>
      <c r="X2165" s="4">
        <v>665</v>
      </c>
      <c r="Y2165" s="18">
        <v>0.32445326299999999</v>
      </c>
      <c r="Z2165" s="5" t="s">
        <v>31</v>
      </c>
      <c r="AA2165" s="3">
        <v>20</v>
      </c>
      <c r="AB2165" s="4">
        <v>997</v>
      </c>
      <c r="AC2165" s="4">
        <v>10946</v>
      </c>
      <c r="AD2165" s="4" t="str">
        <f t="shared" si="508"/>
        <v>Medium Income</v>
      </c>
      <c r="AE2165" s="4">
        <v>3853</v>
      </c>
      <c r="AF2165" s="18">
        <v>0.23264316900000001</v>
      </c>
      <c r="AG2165" s="3">
        <v>1</v>
      </c>
      <c r="AH2165" s="3">
        <v>41.6</v>
      </c>
      <c r="AI2165" s="2" t="str">
        <f t="shared" si="509"/>
        <v>Medium Risk</v>
      </c>
    </row>
    <row r="2166" spans="1:35" x14ac:dyDescent="0.25">
      <c r="A2166" s="6">
        <v>45265</v>
      </c>
      <c r="B2166" s="3">
        <v>58</v>
      </c>
      <c r="C2166" s="3" t="str">
        <f t="shared" si="495"/>
        <v>Senior</v>
      </c>
      <c r="D2166" s="4">
        <v>75167</v>
      </c>
      <c r="E2166" s="4">
        <f t="shared" si="496"/>
        <v>75167</v>
      </c>
      <c r="F2166" s="3">
        <v>520</v>
      </c>
      <c r="G2166" s="3">
        <f t="shared" si="497"/>
        <v>520</v>
      </c>
      <c r="H2166" s="3" t="str">
        <f t="shared" si="498"/>
        <v>Fair</v>
      </c>
      <c r="I2166" s="5" t="s">
        <v>20</v>
      </c>
      <c r="J2166" s="2" t="str">
        <f t="shared" si="499"/>
        <v>Employed</v>
      </c>
      <c r="K2166" s="2" t="str">
        <f t="shared" si="500"/>
        <v>Employed</v>
      </c>
      <c r="L2166" s="2" t="str">
        <f t="shared" si="501"/>
        <v>Employed</v>
      </c>
      <c r="M2166" s="5" t="s">
        <v>29</v>
      </c>
      <c r="N2166" s="2" t="str">
        <f t="shared" si="502"/>
        <v>Bachelor</v>
      </c>
      <c r="O2166" s="2" t="str">
        <f t="shared" si="503"/>
        <v>Bachelor</v>
      </c>
      <c r="P2166" s="4">
        <v>33913</v>
      </c>
      <c r="Q2166" s="4">
        <f t="shared" si="504"/>
        <v>33913</v>
      </c>
      <c r="R2166" s="18">
        <f t="shared" si="505"/>
        <v>0.45116873095906446</v>
      </c>
      <c r="S2166" s="18" t="str">
        <f t="shared" si="506"/>
        <v>Conservative Borrower</v>
      </c>
      <c r="T2166" s="3">
        <v>48</v>
      </c>
      <c r="U2166" s="3">
        <f t="shared" si="507"/>
        <v>48</v>
      </c>
      <c r="V2166" s="5" t="s">
        <v>35</v>
      </c>
      <c r="W2166" s="5" t="s">
        <v>23</v>
      </c>
      <c r="X2166" s="4">
        <v>519</v>
      </c>
      <c r="Y2166" s="18">
        <v>0.17268270499999999</v>
      </c>
      <c r="Z2166" s="5" t="s">
        <v>34</v>
      </c>
      <c r="AA2166" s="3">
        <v>21</v>
      </c>
      <c r="AB2166" s="4">
        <v>16810</v>
      </c>
      <c r="AC2166" s="4">
        <v>6263.9166670000004</v>
      </c>
      <c r="AD2166" s="4" t="str">
        <f t="shared" si="508"/>
        <v>Medium Income</v>
      </c>
      <c r="AE2166" s="4">
        <v>31883</v>
      </c>
      <c r="AF2166" s="18">
        <v>0.22233219500000001</v>
      </c>
      <c r="AG2166" s="3">
        <v>0</v>
      </c>
      <c r="AH2166" s="3">
        <v>54</v>
      </c>
      <c r="AI2166" s="2" t="str">
        <f t="shared" si="509"/>
        <v>Medium Risk</v>
      </c>
    </row>
    <row r="2167" spans="1:35" x14ac:dyDescent="0.25">
      <c r="A2167" s="6">
        <v>45266</v>
      </c>
      <c r="B2167" s="3">
        <v>27</v>
      </c>
      <c r="C2167" s="3" t="str">
        <f t="shared" si="495"/>
        <v>Mid</v>
      </c>
      <c r="E2167" s="4">
        <f t="shared" si="496"/>
        <v>77264.000004000001</v>
      </c>
      <c r="F2167" s="3">
        <v>545</v>
      </c>
      <c r="G2167" s="3">
        <f t="shared" si="497"/>
        <v>545</v>
      </c>
      <c r="H2167" s="3" t="str">
        <f t="shared" si="498"/>
        <v>Fair</v>
      </c>
      <c r="I2167" s="5" t="s">
        <v>20</v>
      </c>
      <c r="J2167" s="2" t="str">
        <f t="shared" si="499"/>
        <v>Employed</v>
      </c>
      <c r="K2167" s="2" t="str">
        <f t="shared" si="500"/>
        <v>Employed</v>
      </c>
      <c r="L2167" s="2" t="str">
        <f t="shared" si="501"/>
        <v>Employed</v>
      </c>
      <c r="M2167" s="5" t="s">
        <v>29</v>
      </c>
      <c r="N2167" s="2" t="str">
        <f t="shared" si="502"/>
        <v>Bachelor</v>
      </c>
      <c r="O2167" s="2" t="str">
        <f t="shared" si="503"/>
        <v>Bachelor</v>
      </c>
      <c r="P2167" s="4">
        <v>8380</v>
      </c>
      <c r="Q2167" s="4">
        <f t="shared" si="504"/>
        <v>8380</v>
      </c>
      <c r="R2167" s="18">
        <f t="shared" si="505"/>
        <v>0.10845930833979812</v>
      </c>
      <c r="S2167" s="18" t="str">
        <f t="shared" si="506"/>
        <v>Conservative Borrower</v>
      </c>
      <c r="U2167" s="3">
        <f t="shared" si="507"/>
        <v>53.77215189873418</v>
      </c>
      <c r="V2167" s="5" t="s">
        <v>35</v>
      </c>
      <c r="W2167" s="5" t="s">
        <v>30</v>
      </c>
      <c r="X2167" s="4">
        <v>220</v>
      </c>
      <c r="Y2167" s="18">
        <v>0.32117216599999998</v>
      </c>
      <c r="Z2167" s="5" t="s">
        <v>38</v>
      </c>
      <c r="AA2167" s="3">
        <v>28</v>
      </c>
      <c r="AB2167" s="4">
        <v>1172</v>
      </c>
      <c r="AC2167" s="4">
        <v>6438.6666670000004</v>
      </c>
      <c r="AD2167" s="4" t="str">
        <f t="shared" si="508"/>
        <v>Medium Income</v>
      </c>
      <c r="AE2167" s="4">
        <v>166054</v>
      </c>
      <c r="AF2167" s="18">
        <v>0.31364112599999999</v>
      </c>
      <c r="AG2167" s="3">
        <v>0</v>
      </c>
      <c r="AH2167" s="3">
        <v>50</v>
      </c>
      <c r="AI2167" s="2" t="str">
        <f t="shared" si="509"/>
        <v>Medium Risk</v>
      </c>
    </row>
    <row r="2168" spans="1:35" x14ac:dyDescent="0.25">
      <c r="A2168" s="6">
        <v>45267</v>
      </c>
      <c r="B2168" s="3">
        <v>30</v>
      </c>
      <c r="C2168" s="3" t="str">
        <f t="shared" si="495"/>
        <v>Mid</v>
      </c>
      <c r="D2168" s="4">
        <v>85219</v>
      </c>
      <c r="E2168" s="4">
        <f t="shared" si="496"/>
        <v>85219</v>
      </c>
      <c r="G2168" s="3">
        <f t="shared" si="497"/>
        <v>565.24120603015081</v>
      </c>
      <c r="H2168" s="3" t="str">
        <f t="shared" si="498"/>
        <v>Good</v>
      </c>
      <c r="I2168" s="5" t="s">
        <v>20</v>
      </c>
      <c r="J2168" s="2" t="str">
        <f t="shared" si="499"/>
        <v>Employed</v>
      </c>
      <c r="K2168" s="2" t="str">
        <f t="shared" si="500"/>
        <v>Employed</v>
      </c>
      <c r="L2168" s="2" t="str">
        <f t="shared" si="501"/>
        <v>Employed</v>
      </c>
      <c r="M2168" s="5" t="s">
        <v>29</v>
      </c>
      <c r="N2168" s="2" t="str">
        <f t="shared" si="502"/>
        <v>Bachelor</v>
      </c>
      <c r="O2168" s="2" t="str">
        <f t="shared" si="503"/>
        <v>Bachelor</v>
      </c>
      <c r="P2168" s="4">
        <v>65642</v>
      </c>
      <c r="Q2168" s="4">
        <f t="shared" si="504"/>
        <v>65642</v>
      </c>
      <c r="R2168" s="18">
        <f t="shared" si="505"/>
        <v>0.77027423461904032</v>
      </c>
      <c r="S2168" s="18" t="str">
        <f t="shared" si="506"/>
        <v>Moderate Borrower</v>
      </c>
      <c r="T2168" s="3">
        <v>48</v>
      </c>
      <c r="U2168" s="3">
        <f t="shared" si="507"/>
        <v>48</v>
      </c>
      <c r="V2168" s="5" t="s">
        <v>35</v>
      </c>
      <c r="W2168" s="5" t="s">
        <v>23</v>
      </c>
      <c r="X2168" s="4">
        <v>433</v>
      </c>
      <c r="Y2168" s="18">
        <v>0.23919583799999999</v>
      </c>
      <c r="Z2168" s="5" t="s">
        <v>24</v>
      </c>
      <c r="AA2168" s="3">
        <v>23</v>
      </c>
      <c r="AB2168" s="4">
        <v>7663</v>
      </c>
      <c r="AC2168" s="4">
        <v>7101.5833329999996</v>
      </c>
      <c r="AD2168" s="4" t="str">
        <f t="shared" si="508"/>
        <v>Medium Income</v>
      </c>
      <c r="AE2168" s="4">
        <v>230013</v>
      </c>
      <c r="AF2168" s="18">
        <v>0.29963907899999997</v>
      </c>
      <c r="AG2168" s="3">
        <v>0</v>
      </c>
      <c r="AH2168" s="3">
        <v>48</v>
      </c>
      <c r="AI2168" s="2" t="str">
        <f t="shared" si="509"/>
        <v>Medium Risk</v>
      </c>
    </row>
    <row r="2169" spans="1:35" x14ac:dyDescent="0.25">
      <c r="A2169" s="6">
        <v>45268</v>
      </c>
      <c r="B2169" s="3">
        <v>24</v>
      </c>
      <c r="C2169" s="3" t="str">
        <f t="shared" si="495"/>
        <v>Young</v>
      </c>
      <c r="D2169" s="4">
        <v>79727</v>
      </c>
      <c r="E2169" s="4">
        <f t="shared" si="496"/>
        <v>79727</v>
      </c>
      <c r="G2169" s="3">
        <f t="shared" si="497"/>
        <v>572.83333333333337</v>
      </c>
      <c r="H2169" s="3" t="str">
        <f t="shared" si="498"/>
        <v>Good</v>
      </c>
      <c r="I2169" s="5" t="s">
        <v>20</v>
      </c>
      <c r="J2169" s="2" t="str">
        <f t="shared" si="499"/>
        <v>Employed</v>
      </c>
      <c r="K2169" s="2" t="str">
        <f t="shared" si="500"/>
        <v>Employed</v>
      </c>
      <c r="L2169" s="2" t="str">
        <f t="shared" si="501"/>
        <v>Employed</v>
      </c>
      <c r="M2169" s="5" t="s">
        <v>29</v>
      </c>
      <c r="N2169" s="2" t="str">
        <f t="shared" si="502"/>
        <v>Bachelor</v>
      </c>
      <c r="O2169" s="2" t="str">
        <f t="shared" si="503"/>
        <v>Bachelor</v>
      </c>
      <c r="P2169" s="4">
        <v>19215</v>
      </c>
      <c r="Q2169" s="4">
        <f t="shared" si="504"/>
        <v>19215</v>
      </c>
      <c r="R2169" s="18">
        <f t="shared" si="505"/>
        <v>0.24100994644223411</v>
      </c>
      <c r="S2169" s="18" t="str">
        <f t="shared" si="506"/>
        <v>Conservative Borrower</v>
      </c>
      <c r="T2169" s="3">
        <v>12</v>
      </c>
      <c r="U2169" s="3">
        <f t="shared" si="507"/>
        <v>12</v>
      </c>
      <c r="V2169" s="5" t="s">
        <v>22</v>
      </c>
      <c r="W2169" s="5" t="s">
        <v>23</v>
      </c>
      <c r="X2169" s="4">
        <v>288</v>
      </c>
      <c r="Y2169" s="18">
        <v>0.266866461</v>
      </c>
      <c r="Z2169" s="5" t="s">
        <v>38</v>
      </c>
      <c r="AA2169" s="3">
        <v>21</v>
      </c>
      <c r="AB2169" s="4">
        <v>3070</v>
      </c>
      <c r="AC2169" s="4">
        <v>6643.9166670000004</v>
      </c>
      <c r="AD2169" s="4" t="str">
        <f t="shared" si="508"/>
        <v>Medium Income</v>
      </c>
      <c r="AE2169" s="4">
        <v>145057</v>
      </c>
      <c r="AF2169" s="18">
        <v>0.23670502900000001</v>
      </c>
      <c r="AG2169" s="3">
        <v>1</v>
      </c>
      <c r="AH2169" s="3">
        <v>38.4</v>
      </c>
      <c r="AI2169" s="2" t="str">
        <f t="shared" si="509"/>
        <v>Low Risk</v>
      </c>
    </row>
    <row r="2170" spans="1:35" x14ac:dyDescent="0.25">
      <c r="A2170" s="6">
        <v>45269</v>
      </c>
      <c r="B2170" s="3">
        <v>37</v>
      </c>
      <c r="C2170" s="3" t="str">
        <f t="shared" si="495"/>
        <v>Mid</v>
      </c>
      <c r="D2170" s="4">
        <v>21583</v>
      </c>
      <c r="E2170" s="4">
        <f t="shared" si="496"/>
        <v>21583</v>
      </c>
      <c r="F2170" s="3">
        <v>595</v>
      </c>
      <c r="G2170" s="3">
        <f t="shared" si="497"/>
        <v>595</v>
      </c>
      <c r="H2170" s="3" t="str">
        <f t="shared" si="498"/>
        <v>Good</v>
      </c>
      <c r="I2170" s="5" t="s">
        <v>20</v>
      </c>
      <c r="J2170" s="2" t="str">
        <f t="shared" si="499"/>
        <v>Employed</v>
      </c>
      <c r="K2170" s="2" t="str">
        <f t="shared" si="500"/>
        <v>Employed</v>
      </c>
      <c r="L2170" s="2" t="str">
        <f t="shared" si="501"/>
        <v>Employed</v>
      </c>
      <c r="M2170" s="5" t="s">
        <v>32</v>
      </c>
      <c r="N2170" s="2" t="str">
        <f t="shared" si="502"/>
        <v>High School</v>
      </c>
      <c r="O2170" s="2" t="str">
        <f t="shared" si="503"/>
        <v>High School</v>
      </c>
      <c r="P2170" s="4">
        <v>32380</v>
      </c>
      <c r="Q2170" s="4">
        <f t="shared" si="504"/>
        <v>32380</v>
      </c>
      <c r="R2170" s="18">
        <f t="shared" si="505"/>
        <v>1.5002548301904277</v>
      </c>
      <c r="S2170" s="18" t="str">
        <f t="shared" si="506"/>
        <v>Aggressive Borrower</v>
      </c>
      <c r="T2170" s="3">
        <v>48</v>
      </c>
      <c r="U2170" s="3">
        <f t="shared" si="507"/>
        <v>48</v>
      </c>
      <c r="V2170" s="5" t="s">
        <v>22</v>
      </c>
      <c r="W2170" s="5" t="s">
        <v>30</v>
      </c>
      <c r="X2170" s="4">
        <v>343</v>
      </c>
      <c r="Y2170" s="18">
        <v>0.28658856700000002</v>
      </c>
      <c r="Z2170" s="5" t="s">
        <v>24</v>
      </c>
      <c r="AA2170" s="3">
        <v>21</v>
      </c>
      <c r="AB2170" s="4">
        <v>8685</v>
      </c>
      <c r="AC2170" s="4">
        <v>1798.583333</v>
      </c>
      <c r="AD2170" s="4" t="str">
        <f t="shared" si="508"/>
        <v>Low Income</v>
      </c>
      <c r="AE2170" s="4">
        <v>96143</v>
      </c>
      <c r="AF2170" s="18">
        <v>0.23824757999999999</v>
      </c>
      <c r="AG2170" s="3">
        <v>0</v>
      </c>
      <c r="AH2170" s="3">
        <v>53</v>
      </c>
      <c r="AI2170" s="2" t="str">
        <f t="shared" si="509"/>
        <v>Medium Risk</v>
      </c>
    </row>
    <row r="2171" spans="1:35" x14ac:dyDescent="0.25">
      <c r="A2171" s="6">
        <v>45270</v>
      </c>
      <c r="B2171" s="3">
        <v>45</v>
      </c>
      <c r="C2171" s="3" t="str">
        <f t="shared" si="495"/>
        <v>Senior</v>
      </c>
      <c r="D2171" s="4">
        <v>65814</v>
      </c>
      <c r="E2171" s="4">
        <f t="shared" si="496"/>
        <v>65814</v>
      </c>
      <c r="F2171" s="3">
        <v>631</v>
      </c>
      <c r="G2171" s="3">
        <f t="shared" si="497"/>
        <v>631</v>
      </c>
      <c r="H2171" s="3" t="str">
        <f t="shared" si="498"/>
        <v>Good</v>
      </c>
      <c r="I2171" s="5" t="s">
        <v>20</v>
      </c>
      <c r="J2171" s="2" t="str">
        <f t="shared" si="499"/>
        <v>Employed</v>
      </c>
      <c r="K2171" s="2" t="str">
        <f t="shared" si="500"/>
        <v>Employed</v>
      </c>
      <c r="L2171" s="2" t="str">
        <f t="shared" si="501"/>
        <v>Employed</v>
      </c>
      <c r="M2171" s="5" t="s">
        <v>32</v>
      </c>
      <c r="N2171" s="2" t="str">
        <f t="shared" si="502"/>
        <v>High School</v>
      </c>
      <c r="O2171" s="2" t="str">
        <f t="shared" si="503"/>
        <v>High School</v>
      </c>
      <c r="P2171" s="4">
        <v>9556</v>
      </c>
      <c r="Q2171" s="4">
        <f t="shared" si="504"/>
        <v>9556</v>
      </c>
      <c r="R2171" s="18">
        <f t="shared" si="505"/>
        <v>0.14519707053210562</v>
      </c>
      <c r="S2171" s="18" t="str">
        <f t="shared" si="506"/>
        <v>Conservative Borrower</v>
      </c>
      <c r="T2171" s="3">
        <v>96</v>
      </c>
      <c r="U2171" s="3">
        <f t="shared" si="507"/>
        <v>96</v>
      </c>
      <c r="V2171" s="5" t="s">
        <v>26</v>
      </c>
      <c r="W2171" s="5" t="s">
        <v>27</v>
      </c>
      <c r="X2171" s="4">
        <v>175</v>
      </c>
      <c r="Y2171" s="18">
        <v>0.37105867199999998</v>
      </c>
      <c r="Z2171" s="5" t="s">
        <v>24</v>
      </c>
      <c r="AA2171" s="3">
        <v>22</v>
      </c>
      <c r="AB2171" s="4">
        <v>2402</v>
      </c>
      <c r="AC2171" s="4">
        <v>5484.5</v>
      </c>
      <c r="AD2171" s="4" t="str">
        <f t="shared" si="508"/>
        <v>Medium Income</v>
      </c>
      <c r="AE2171" s="4">
        <v>19349</v>
      </c>
      <c r="AF2171" s="18">
        <v>0.22508692</v>
      </c>
      <c r="AG2171" s="3">
        <v>0</v>
      </c>
      <c r="AH2171" s="3">
        <v>55</v>
      </c>
      <c r="AI2171" s="2" t="str">
        <f t="shared" si="509"/>
        <v>High Risk</v>
      </c>
    </row>
    <row r="2172" spans="1:35" x14ac:dyDescent="0.25">
      <c r="A2172" s="6">
        <v>45271</v>
      </c>
      <c r="B2172" s="3">
        <v>51</v>
      </c>
      <c r="C2172" s="3" t="str">
        <f t="shared" si="495"/>
        <v>Senior</v>
      </c>
      <c r="D2172" s="4">
        <v>23638</v>
      </c>
      <c r="E2172" s="4">
        <f t="shared" si="496"/>
        <v>23638</v>
      </c>
      <c r="F2172" s="3">
        <v>627</v>
      </c>
      <c r="G2172" s="3">
        <f t="shared" si="497"/>
        <v>627</v>
      </c>
      <c r="H2172" s="3" t="str">
        <f t="shared" si="498"/>
        <v>Good</v>
      </c>
      <c r="I2172" s="5" t="s">
        <v>33</v>
      </c>
      <c r="J2172" s="2" t="str">
        <f t="shared" si="499"/>
        <v>Self-Employed</v>
      </c>
      <c r="K2172" s="2" t="str">
        <f t="shared" si="500"/>
        <v>Self-Employed</v>
      </c>
      <c r="L2172" s="2" t="str">
        <f t="shared" si="501"/>
        <v>Self-Employed</v>
      </c>
      <c r="M2172" s="5" t="s">
        <v>32</v>
      </c>
      <c r="N2172" s="2" t="str">
        <f t="shared" si="502"/>
        <v>High School</v>
      </c>
      <c r="O2172" s="2" t="str">
        <f t="shared" si="503"/>
        <v>High School</v>
      </c>
      <c r="P2172" s="4">
        <v>35225</v>
      </c>
      <c r="Q2172" s="4">
        <f t="shared" si="504"/>
        <v>35225</v>
      </c>
      <c r="R2172" s="18">
        <f t="shared" si="505"/>
        <v>1.4901852948642018</v>
      </c>
      <c r="S2172" s="18" t="str">
        <f t="shared" si="506"/>
        <v>Aggressive Borrower</v>
      </c>
      <c r="T2172" s="3">
        <v>48</v>
      </c>
      <c r="U2172" s="3">
        <f t="shared" si="507"/>
        <v>48</v>
      </c>
      <c r="V2172" s="5" t="s">
        <v>22</v>
      </c>
      <c r="W2172" s="5" t="s">
        <v>27</v>
      </c>
      <c r="X2172" s="4">
        <v>476</v>
      </c>
      <c r="Y2172" s="18">
        <v>0.33914699100000001</v>
      </c>
      <c r="Z2172" s="5" t="s">
        <v>28</v>
      </c>
      <c r="AA2172" s="3">
        <v>29</v>
      </c>
      <c r="AB2172" s="4">
        <v>1983</v>
      </c>
      <c r="AC2172" s="4">
        <v>1969.833333</v>
      </c>
      <c r="AD2172" s="4" t="str">
        <f t="shared" si="508"/>
        <v>Low Income</v>
      </c>
      <c r="AE2172" s="4">
        <v>6139</v>
      </c>
      <c r="AF2172" s="18">
        <v>0.197724235</v>
      </c>
      <c r="AG2172" s="3">
        <v>0</v>
      </c>
      <c r="AH2172" s="3">
        <v>55</v>
      </c>
      <c r="AI2172" s="2" t="str">
        <f t="shared" si="509"/>
        <v>High Risk</v>
      </c>
    </row>
    <row r="2173" spans="1:35" x14ac:dyDescent="0.25">
      <c r="A2173" s="6">
        <v>45272</v>
      </c>
      <c r="B2173" s="3">
        <v>39</v>
      </c>
      <c r="C2173" s="3" t="str">
        <f t="shared" si="495"/>
        <v>Mid</v>
      </c>
      <c r="D2173" s="4">
        <v>163935</v>
      </c>
      <c r="E2173" s="4">
        <f t="shared" si="496"/>
        <v>163935</v>
      </c>
      <c r="F2173" s="3">
        <v>561</v>
      </c>
      <c r="G2173" s="3">
        <f t="shared" si="497"/>
        <v>561</v>
      </c>
      <c r="H2173" s="3" t="str">
        <f t="shared" si="498"/>
        <v>Good</v>
      </c>
      <c r="I2173" s="5" t="s">
        <v>20</v>
      </c>
      <c r="J2173" s="2" t="str">
        <f t="shared" si="499"/>
        <v>Employed</v>
      </c>
      <c r="K2173" s="2" t="str">
        <f t="shared" si="500"/>
        <v>Employed</v>
      </c>
      <c r="L2173" s="2" t="str">
        <f t="shared" si="501"/>
        <v>Employed</v>
      </c>
      <c r="M2173" s="5" t="s">
        <v>29</v>
      </c>
      <c r="N2173" s="2" t="str">
        <f t="shared" si="502"/>
        <v>Bachelor</v>
      </c>
      <c r="O2173" s="2" t="str">
        <f t="shared" si="503"/>
        <v>Bachelor</v>
      </c>
      <c r="P2173" s="4">
        <v>16862</v>
      </c>
      <c r="Q2173" s="4">
        <f t="shared" si="504"/>
        <v>16862</v>
      </c>
      <c r="R2173" s="18">
        <f t="shared" si="505"/>
        <v>0.10285783999756001</v>
      </c>
      <c r="S2173" s="18" t="str">
        <f t="shared" si="506"/>
        <v>Conservative Borrower</v>
      </c>
      <c r="T2173" s="3">
        <v>72</v>
      </c>
      <c r="U2173" s="3">
        <f t="shared" si="507"/>
        <v>72</v>
      </c>
      <c r="V2173" s="5" t="s">
        <v>22</v>
      </c>
      <c r="W2173" s="5" t="s">
        <v>30</v>
      </c>
      <c r="X2173" s="4">
        <v>729</v>
      </c>
      <c r="Y2173" s="18">
        <v>0.16672746399999999</v>
      </c>
      <c r="Z2173" s="5" t="s">
        <v>31</v>
      </c>
      <c r="AA2173" s="3">
        <v>28</v>
      </c>
      <c r="AB2173" s="4">
        <v>3768</v>
      </c>
      <c r="AC2173" s="4">
        <v>13661.25</v>
      </c>
      <c r="AD2173" s="4" t="str">
        <f t="shared" si="508"/>
        <v>High Income</v>
      </c>
      <c r="AE2173" s="4">
        <v>65032</v>
      </c>
      <c r="AF2173" s="18">
        <v>0.250957763</v>
      </c>
      <c r="AG2173" s="3">
        <v>1</v>
      </c>
      <c r="AH2173" s="3">
        <v>36</v>
      </c>
      <c r="AI2173" s="2" t="str">
        <f t="shared" si="509"/>
        <v>Low Risk</v>
      </c>
    </row>
    <row r="2174" spans="1:35" x14ac:dyDescent="0.25">
      <c r="A2174" s="6">
        <v>45273</v>
      </c>
      <c r="B2174" s="3">
        <v>36</v>
      </c>
      <c r="C2174" s="3" t="str">
        <f t="shared" si="495"/>
        <v>Mid</v>
      </c>
      <c r="D2174" s="4">
        <v>67333</v>
      </c>
      <c r="E2174" s="4">
        <f t="shared" si="496"/>
        <v>67333</v>
      </c>
      <c r="F2174" s="3">
        <v>426</v>
      </c>
      <c r="G2174" s="3">
        <f t="shared" si="497"/>
        <v>426</v>
      </c>
      <c r="H2174" s="3" t="str">
        <f t="shared" si="498"/>
        <v>Poor</v>
      </c>
      <c r="I2174" s="5" t="s">
        <v>20</v>
      </c>
      <c r="J2174" s="2" t="str">
        <f t="shared" si="499"/>
        <v>Employed</v>
      </c>
      <c r="K2174" s="2" t="str">
        <f t="shared" si="500"/>
        <v>Employed</v>
      </c>
      <c r="L2174" s="2" t="str">
        <f t="shared" si="501"/>
        <v>Employed</v>
      </c>
      <c r="M2174" s="5" t="s">
        <v>32</v>
      </c>
      <c r="N2174" s="2" t="str">
        <f t="shared" si="502"/>
        <v>High School</v>
      </c>
      <c r="O2174" s="2" t="str">
        <f t="shared" si="503"/>
        <v>High School</v>
      </c>
      <c r="P2174" s="4">
        <v>19562</v>
      </c>
      <c r="Q2174" s="4">
        <f t="shared" si="504"/>
        <v>19562</v>
      </c>
      <c r="R2174" s="18">
        <f t="shared" si="505"/>
        <v>0.29052619072371644</v>
      </c>
      <c r="S2174" s="18" t="str">
        <f t="shared" si="506"/>
        <v>Conservative Borrower</v>
      </c>
      <c r="T2174" s="3">
        <v>48</v>
      </c>
      <c r="U2174" s="3">
        <f t="shared" si="507"/>
        <v>48</v>
      </c>
      <c r="V2174" s="5" t="s">
        <v>22</v>
      </c>
      <c r="W2174" s="5" t="s">
        <v>27</v>
      </c>
      <c r="X2174" s="4">
        <v>254</v>
      </c>
      <c r="Y2174" s="18">
        <v>0.30355282900000002</v>
      </c>
      <c r="Z2174" s="5" t="s">
        <v>31</v>
      </c>
      <c r="AA2174" s="3">
        <v>20</v>
      </c>
      <c r="AB2174" s="4">
        <v>76062</v>
      </c>
      <c r="AC2174" s="4">
        <v>5611.0833329999996</v>
      </c>
      <c r="AD2174" s="4" t="str">
        <f t="shared" si="508"/>
        <v>Medium Income</v>
      </c>
      <c r="AE2174" s="4">
        <v>52858</v>
      </c>
      <c r="AF2174" s="18">
        <v>0.28438089599999999</v>
      </c>
      <c r="AG2174" s="3">
        <v>0</v>
      </c>
      <c r="AH2174" s="3">
        <v>64</v>
      </c>
      <c r="AI2174" s="2" t="str">
        <f t="shared" si="509"/>
        <v>High Risk</v>
      </c>
    </row>
    <row r="2175" spans="1:35" x14ac:dyDescent="0.25">
      <c r="A2175" s="6">
        <v>45274</v>
      </c>
      <c r="B2175" s="3">
        <v>41</v>
      </c>
      <c r="C2175" s="3" t="str">
        <f t="shared" si="495"/>
        <v>Senior</v>
      </c>
      <c r="D2175" s="4">
        <v>36900</v>
      </c>
      <c r="E2175" s="4">
        <f t="shared" si="496"/>
        <v>36900</v>
      </c>
      <c r="F2175" s="3">
        <v>553</v>
      </c>
      <c r="G2175" s="3">
        <f t="shared" si="497"/>
        <v>553</v>
      </c>
      <c r="H2175" s="3" t="str">
        <f t="shared" si="498"/>
        <v>Good</v>
      </c>
      <c r="I2175" s="5" t="s">
        <v>20</v>
      </c>
      <c r="J2175" s="2" t="str">
        <f t="shared" si="499"/>
        <v>Employed</v>
      </c>
      <c r="K2175" s="2" t="str">
        <f t="shared" si="500"/>
        <v>Employed</v>
      </c>
      <c r="L2175" s="2" t="str">
        <f t="shared" si="501"/>
        <v>Employed</v>
      </c>
      <c r="M2175" s="5" t="s">
        <v>21</v>
      </c>
      <c r="N2175" s="2" t="str">
        <f t="shared" si="502"/>
        <v>Master</v>
      </c>
      <c r="O2175" s="2" t="str">
        <f t="shared" si="503"/>
        <v>Master</v>
      </c>
      <c r="P2175" s="4">
        <v>16301</v>
      </c>
      <c r="Q2175" s="4">
        <f t="shared" si="504"/>
        <v>16301</v>
      </c>
      <c r="R2175" s="18">
        <f t="shared" si="505"/>
        <v>0.44176151761517612</v>
      </c>
      <c r="S2175" s="18" t="str">
        <f t="shared" si="506"/>
        <v>Conservative Borrower</v>
      </c>
      <c r="T2175" s="3">
        <v>48</v>
      </c>
      <c r="U2175" s="3">
        <f t="shared" si="507"/>
        <v>48</v>
      </c>
      <c r="V2175" s="5" t="s">
        <v>26</v>
      </c>
      <c r="W2175" s="5" t="s">
        <v>30</v>
      </c>
      <c r="X2175" s="4">
        <v>478</v>
      </c>
      <c r="Y2175" s="18">
        <v>1.0055031000000001E-2</v>
      </c>
      <c r="Z2175" s="5" t="s">
        <v>31</v>
      </c>
      <c r="AA2175" s="3">
        <v>19</v>
      </c>
      <c r="AB2175" s="4">
        <v>800</v>
      </c>
      <c r="AC2175" s="4">
        <v>3075</v>
      </c>
      <c r="AD2175" s="4" t="str">
        <f t="shared" si="508"/>
        <v>Low Income</v>
      </c>
      <c r="AE2175" s="4">
        <v>56726</v>
      </c>
      <c r="AF2175" s="18">
        <v>0.233702364</v>
      </c>
      <c r="AG2175" s="3">
        <v>0</v>
      </c>
      <c r="AH2175" s="3">
        <v>52</v>
      </c>
      <c r="AI2175" s="2" t="str">
        <f t="shared" si="509"/>
        <v>Medium Risk</v>
      </c>
    </row>
    <row r="2176" spans="1:35" x14ac:dyDescent="0.25">
      <c r="A2176" s="6">
        <v>45275</v>
      </c>
      <c r="B2176" s="3">
        <v>29</v>
      </c>
      <c r="C2176" s="3" t="str">
        <f t="shared" si="495"/>
        <v>Mid</v>
      </c>
      <c r="D2176" s="4">
        <v>60413</v>
      </c>
      <c r="E2176" s="4">
        <f t="shared" si="496"/>
        <v>60413</v>
      </c>
      <c r="F2176" s="3">
        <v>559</v>
      </c>
      <c r="G2176" s="3">
        <f t="shared" si="497"/>
        <v>559</v>
      </c>
      <c r="H2176" s="3" t="str">
        <f t="shared" si="498"/>
        <v>Good</v>
      </c>
      <c r="I2176" s="5" t="s">
        <v>20</v>
      </c>
      <c r="J2176" s="2" t="str">
        <f t="shared" si="499"/>
        <v>Employed</v>
      </c>
      <c r="K2176" s="2" t="str">
        <f t="shared" si="500"/>
        <v>Employed</v>
      </c>
      <c r="L2176" s="2" t="str">
        <f t="shared" si="501"/>
        <v>Employed</v>
      </c>
      <c r="M2176" s="5" t="s">
        <v>25</v>
      </c>
      <c r="N2176" s="2" t="str">
        <f t="shared" si="502"/>
        <v>Associate</v>
      </c>
      <c r="O2176" s="2" t="str">
        <f t="shared" si="503"/>
        <v>Associate</v>
      </c>
      <c r="P2176" s="4">
        <v>36182</v>
      </c>
      <c r="Q2176" s="4">
        <f t="shared" si="504"/>
        <v>36182</v>
      </c>
      <c r="R2176" s="18">
        <f t="shared" si="505"/>
        <v>0.59891083045039972</v>
      </c>
      <c r="S2176" s="18" t="str">
        <f t="shared" si="506"/>
        <v>Moderate Borrower</v>
      </c>
      <c r="T2176" s="3">
        <v>36</v>
      </c>
      <c r="U2176" s="3">
        <f t="shared" si="507"/>
        <v>36</v>
      </c>
      <c r="V2176" s="5" t="s">
        <v>26</v>
      </c>
      <c r="W2176" s="5" t="s">
        <v>23</v>
      </c>
      <c r="X2176" s="4">
        <v>405</v>
      </c>
      <c r="Y2176" s="18">
        <v>0.26048584000000002</v>
      </c>
      <c r="Z2176" s="5" t="s">
        <v>34</v>
      </c>
      <c r="AA2176" s="3">
        <v>21</v>
      </c>
      <c r="AB2176" s="4">
        <v>6772</v>
      </c>
      <c r="AC2176" s="4">
        <v>5034.4166670000004</v>
      </c>
      <c r="AD2176" s="4" t="str">
        <f t="shared" si="508"/>
        <v>Medium Income</v>
      </c>
      <c r="AE2176" s="4">
        <v>263319</v>
      </c>
      <c r="AF2176" s="18">
        <v>0.19792627400000001</v>
      </c>
      <c r="AG2176" s="3">
        <v>1</v>
      </c>
      <c r="AH2176" s="3">
        <v>36</v>
      </c>
      <c r="AI2176" s="2" t="str">
        <f t="shared" si="509"/>
        <v>Low Risk</v>
      </c>
    </row>
    <row r="2177" spans="1:35" x14ac:dyDescent="0.25">
      <c r="A2177" s="6">
        <v>45276</v>
      </c>
      <c r="B2177" s="3">
        <v>65</v>
      </c>
      <c r="C2177" s="3" t="str">
        <f t="shared" si="495"/>
        <v>Old</v>
      </c>
      <c r="D2177" s="4">
        <v>29216</v>
      </c>
      <c r="E2177" s="4">
        <f t="shared" si="496"/>
        <v>29216</v>
      </c>
      <c r="F2177" s="3">
        <v>593</v>
      </c>
      <c r="G2177" s="3">
        <f t="shared" si="497"/>
        <v>593</v>
      </c>
      <c r="H2177" s="3" t="str">
        <f t="shared" si="498"/>
        <v>Good</v>
      </c>
      <c r="I2177" s="5" t="s">
        <v>33</v>
      </c>
      <c r="J2177" s="2" t="str">
        <f t="shared" si="499"/>
        <v>Self-Employed</v>
      </c>
      <c r="K2177" s="2" t="str">
        <f t="shared" si="500"/>
        <v>Self-Employed</v>
      </c>
      <c r="L2177" s="2" t="str">
        <f t="shared" si="501"/>
        <v>Self-Employed</v>
      </c>
      <c r="N2177" s="2" t="str">
        <f t="shared" si="502"/>
        <v/>
      </c>
      <c r="O2177" s="2" t="str">
        <f t="shared" si="503"/>
        <v>Bachelor</v>
      </c>
      <c r="P2177" s="4">
        <v>15566</v>
      </c>
      <c r="Q2177" s="4">
        <f t="shared" si="504"/>
        <v>15566</v>
      </c>
      <c r="R2177" s="18">
        <f t="shared" si="505"/>
        <v>0.532790251916758</v>
      </c>
      <c r="S2177" s="18" t="str">
        <f t="shared" si="506"/>
        <v>Moderate Borrower</v>
      </c>
      <c r="T2177" s="3">
        <v>24</v>
      </c>
      <c r="U2177" s="3">
        <f t="shared" si="507"/>
        <v>24</v>
      </c>
      <c r="V2177" s="5" t="s">
        <v>26</v>
      </c>
      <c r="W2177" s="5" t="s">
        <v>27</v>
      </c>
      <c r="X2177" s="4">
        <v>583</v>
      </c>
      <c r="Y2177" s="18">
        <v>0.45992634700000001</v>
      </c>
      <c r="Z2177" s="5" t="s">
        <v>24</v>
      </c>
      <c r="AA2177" s="3">
        <v>26</v>
      </c>
      <c r="AB2177" s="4">
        <v>3735</v>
      </c>
      <c r="AC2177" s="4">
        <v>2434.666667</v>
      </c>
      <c r="AD2177" s="4" t="str">
        <f t="shared" si="508"/>
        <v>Low Income</v>
      </c>
      <c r="AE2177" s="4">
        <v>46167</v>
      </c>
      <c r="AF2177" s="18">
        <v>0.195375417</v>
      </c>
      <c r="AG2177" s="3">
        <v>0</v>
      </c>
      <c r="AH2177" s="3">
        <v>65</v>
      </c>
      <c r="AI2177" s="2" t="str">
        <f t="shared" si="509"/>
        <v>High Risk</v>
      </c>
    </row>
    <row r="2178" spans="1:35" x14ac:dyDescent="0.25">
      <c r="A2178" s="6">
        <v>45277</v>
      </c>
      <c r="B2178" s="3">
        <v>20</v>
      </c>
      <c r="C2178" s="3" t="str">
        <f t="shared" ref="C2178:C2241" si="510">IF(B2178&lt;25,"Young",IF(B2178&lt;40,"Mid",IF(B2178&lt;60,"Senior","Old")))</f>
        <v>Young</v>
      </c>
      <c r="D2178" s="4">
        <v>19381</v>
      </c>
      <c r="E2178" s="4">
        <f t="shared" ref="E2178:E2241" si="511">IF(D2178="",AC2178*12,D2178)</f>
        <v>19381</v>
      </c>
      <c r="F2178" s="3">
        <v>572</v>
      </c>
      <c r="G2178" s="3">
        <f t="shared" ref="G2178:G2241" si="512">IF(F2178="",AVERAGEIF($AA$2:$AA$2648,AA2178,$F$2:$F$2648),F2178)</f>
        <v>572</v>
      </c>
      <c r="H2178" s="3" t="str">
        <f t="shared" ref="H2178:H2241" si="513">IF(G2178&lt;450,"Poor", IF(G2178&lt;550,"Fair",IF(G2178&lt;650,"Good","Excellent")))</f>
        <v>Good</v>
      </c>
      <c r="I2178" s="5" t="s">
        <v>20</v>
      </c>
      <c r="J2178" s="2" t="str">
        <f t="shared" ref="J2178:J2241" si="514">TRIM(CLEAN(I2178))</f>
        <v>Employed</v>
      </c>
      <c r="K2178" s="2" t="str">
        <f t="shared" ref="K2178:K2241" si="515">PROPER(J2178)</f>
        <v>Employed</v>
      </c>
      <c r="L2178" s="2" t="str">
        <f t="shared" ref="L2178:L2241" si="516">IF(K2178="","Employed",K2178)</f>
        <v>Employed</v>
      </c>
      <c r="M2178" s="5" t="s">
        <v>21</v>
      </c>
      <c r="N2178" s="2" t="str">
        <f t="shared" ref="N2178:N2241" si="517">TRIM(CLEAN(M2178))</f>
        <v>Master</v>
      </c>
      <c r="O2178" s="2" t="str">
        <f t="shared" ref="O2178:O2241" si="518">IF(N2178="","Bachelor",N2178)</f>
        <v>Master</v>
      </c>
      <c r="P2178" s="4">
        <v>28975</v>
      </c>
      <c r="Q2178" s="4">
        <f t="shared" ref="Q2178:Q2241" si="519">IF(P2178="",(AVERAGEIFS($P$2:$P$2648,$Z$2:$Z$2648,Z2178,$AD$2:$AD$2648,AD2178)),P2178)</f>
        <v>28975</v>
      </c>
      <c r="R2178" s="18">
        <f t="shared" ref="R2178:R2241" si="520">Q2178/E2178</f>
        <v>1.4950208967545535</v>
      </c>
      <c r="S2178" s="18" t="str">
        <f t="shared" ref="S2178:S2241" si="521">IF(R2178 &lt;= 0.5, "Conservative Borrower", IF(R2178 &lt;= 1, "Moderate Borrower", "Aggressive Borrower"))</f>
        <v>Aggressive Borrower</v>
      </c>
      <c r="T2178" s="3">
        <v>60</v>
      </c>
      <c r="U2178" s="3">
        <f t="shared" ref="U2178:U2241" si="522">IF(T2178="",AVERAGEIFS($T$2:$T$2648,$Z$2:$Z$2648,Z2178,$AD$2:$AD$2648,AD2178),T2178)</f>
        <v>60</v>
      </c>
      <c r="V2178" s="5" t="s">
        <v>26</v>
      </c>
      <c r="W2178" s="5" t="s">
        <v>27</v>
      </c>
      <c r="X2178" s="4">
        <v>415</v>
      </c>
      <c r="Y2178" s="18">
        <v>0.44507844800000002</v>
      </c>
      <c r="Z2178" s="5" t="s">
        <v>34</v>
      </c>
      <c r="AA2178" s="3">
        <v>30</v>
      </c>
      <c r="AB2178" s="4">
        <v>750</v>
      </c>
      <c r="AC2178" s="4">
        <v>1615.083333</v>
      </c>
      <c r="AD2178" s="4" t="str">
        <f t="shared" ref="AD2178:AD2241" si="523">IF(AC2178&lt;=5000,"Low Income",IF(AC2178&lt;=12000,"Medium Income","High Income"))</f>
        <v>Low Income</v>
      </c>
      <c r="AE2178" s="4">
        <v>39164</v>
      </c>
      <c r="AF2178" s="18">
        <v>0.24516295799999999</v>
      </c>
      <c r="AG2178" s="3">
        <v>0</v>
      </c>
      <c r="AH2178" s="3">
        <v>58</v>
      </c>
      <c r="AI2178" s="2" t="str">
        <f t="shared" ref="AI2178:AI2241" si="524">IF(AH2178&lt;40,"Low Risk", IF(AH2178&lt;55,"Medium Risk", IF(AH2178&lt;70,"High Risk","Very High Risk")))</f>
        <v>High Risk</v>
      </c>
    </row>
    <row r="2179" spans="1:35" x14ac:dyDescent="0.25">
      <c r="A2179" s="6">
        <v>45278</v>
      </c>
      <c r="B2179" s="3">
        <v>42</v>
      </c>
      <c r="C2179" s="3" t="str">
        <f t="shared" si="510"/>
        <v>Senior</v>
      </c>
      <c r="D2179" s="4">
        <v>70864</v>
      </c>
      <c r="E2179" s="4">
        <f t="shared" si="511"/>
        <v>70864</v>
      </c>
      <c r="F2179" s="3">
        <v>527</v>
      </c>
      <c r="G2179" s="3">
        <f t="shared" si="512"/>
        <v>527</v>
      </c>
      <c r="H2179" s="3" t="str">
        <f t="shared" si="513"/>
        <v>Fair</v>
      </c>
      <c r="I2179" s="5" t="s">
        <v>20</v>
      </c>
      <c r="J2179" s="2" t="str">
        <f t="shared" si="514"/>
        <v>Employed</v>
      </c>
      <c r="K2179" s="2" t="str">
        <f t="shared" si="515"/>
        <v>Employed</v>
      </c>
      <c r="L2179" s="2" t="str">
        <f t="shared" si="516"/>
        <v>Employed</v>
      </c>
      <c r="M2179" s="5" t="s">
        <v>32</v>
      </c>
      <c r="N2179" s="2" t="str">
        <f t="shared" si="517"/>
        <v>High School</v>
      </c>
      <c r="O2179" s="2" t="str">
        <f t="shared" si="518"/>
        <v>High School</v>
      </c>
      <c r="Q2179" s="4">
        <f t="shared" si="519"/>
        <v>24647.715909090908</v>
      </c>
      <c r="R2179" s="18">
        <f t="shared" si="520"/>
        <v>0.34781716963607628</v>
      </c>
      <c r="S2179" s="18" t="str">
        <f t="shared" si="521"/>
        <v>Conservative Borrower</v>
      </c>
      <c r="T2179" s="3">
        <v>12</v>
      </c>
      <c r="U2179" s="3">
        <f t="shared" si="522"/>
        <v>12</v>
      </c>
      <c r="V2179" s="5" t="s">
        <v>35</v>
      </c>
      <c r="W2179" s="5" t="s">
        <v>30</v>
      </c>
      <c r="X2179" s="4">
        <v>461</v>
      </c>
      <c r="Y2179" s="18">
        <v>0.162384367</v>
      </c>
      <c r="Z2179" s="5" t="s">
        <v>34</v>
      </c>
      <c r="AA2179" s="3">
        <v>34</v>
      </c>
      <c r="AB2179" s="4">
        <v>753</v>
      </c>
      <c r="AC2179" s="4">
        <v>5905.3333329999996</v>
      </c>
      <c r="AD2179" s="4" t="str">
        <f t="shared" si="523"/>
        <v>Medium Income</v>
      </c>
      <c r="AE2179" s="4">
        <v>47483</v>
      </c>
      <c r="AF2179" s="18">
        <v>0.262511781</v>
      </c>
      <c r="AG2179" s="3">
        <v>0</v>
      </c>
      <c r="AH2179" s="3">
        <v>50</v>
      </c>
      <c r="AI2179" s="2" t="str">
        <f t="shared" si="524"/>
        <v>Medium Risk</v>
      </c>
    </row>
    <row r="2180" spans="1:35" x14ac:dyDescent="0.25">
      <c r="A2180" s="6">
        <v>45279</v>
      </c>
      <c r="B2180" s="3">
        <v>64</v>
      </c>
      <c r="C2180" s="3" t="str">
        <f t="shared" si="510"/>
        <v>Old</v>
      </c>
      <c r="D2180" s="4">
        <v>30308</v>
      </c>
      <c r="E2180" s="4">
        <f t="shared" si="511"/>
        <v>30308</v>
      </c>
      <c r="F2180" s="3">
        <v>604</v>
      </c>
      <c r="G2180" s="3">
        <f t="shared" si="512"/>
        <v>604</v>
      </c>
      <c r="H2180" s="3" t="str">
        <f t="shared" si="513"/>
        <v>Good</v>
      </c>
      <c r="I2180" s="5" t="s">
        <v>20</v>
      </c>
      <c r="J2180" s="2" t="str">
        <f t="shared" si="514"/>
        <v>Employed</v>
      </c>
      <c r="K2180" s="2" t="str">
        <f t="shared" si="515"/>
        <v>Employed</v>
      </c>
      <c r="L2180" s="2" t="str">
        <f t="shared" si="516"/>
        <v>Employed</v>
      </c>
      <c r="M2180" s="5" t="s">
        <v>32</v>
      </c>
      <c r="N2180" s="2" t="str">
        <f t="shared" si="517"/>
        <v>High School</v>
      </c>
      <c r="O2180" s="2" t="str">
        <f t="shared" si="518"/>
        <v>High School</v>
      </c>
      <c r="Q2180" s="4">
        <f t="shared" si="519"/>
        <v>25183.596306068601</v>
      </c>
      <c r="R2180" s="18">
        <f t="shared" si="520"/>
        <v>0.83092240682554441</v>
      </c>
      <c r="S2180" s="18" t="str">
        <f t="shared" si="521"/>
        <v>Moderate Borrower</v>
      </c>
      <c r="T2180" s="3">
        <v>96</v>
      </c>
      <c r="U2180" s="3">
        <f t="shared" si="522"/>
        <v>96</v>
      </c>
      <c r="V2180" s="5" t="s">
        <v>26</v>
      </c>
      <c r="W2180" s="5" t="s">
        <v>27</v>
      </c>
      <c r="X2180" s="4">
        <v>362</v>
      </c>
      <c r="Y2180" s="18">
        <v>0.29106678400000002</v>
      </c>
      <c r="Z2180" s="5" t="s">
        <v>28</v>
      </c>
      <c r="AA2180" s="3">
        <v>25</v>
      </c>
      <c r="AB2180" s="4">
        <v>2033</v>
      </c>
      <c r="AC2180" s="4">
        <v>2525.666667</v>
      </c>
      <c r="AD2180" s="4" t="str">
        <f t="shared" si="523"/>
        <v>Low Income</v>
      </c>
      <c r="AE2180" s="4">
        <v>41281</v>
      </c>
      <c r="AF2180" s="18">
        <v>0.218063537</v>
      </c>
      <c r="AG2180" s="3">
        <v>0</v>
      </c>
      <c r="AH2180" s="3">
        <v>49</v>
      </c>
      <c r="AI2180" s="2" t="str">
        <f t="shared" si="524"/>
        <v>Medium Risk</v>
      </c>
    </row>
    <row r="2181" spans="1:35" x14ac:dyDescent="0.25">
      <c r="A2181" s="6">
        <v>45280</v>
      </c>
      <c r="B2181" s="3">
        <v>40</v>
      </c>
      <c r="C2181" s="3" t="str">
        <f t="shared" si="510"/>
        <v>Senior</v>
      </c>
      <c r="D2181" s="4">
        <v>49272</v>
      </c>
      <c r="E2181" s="4">
        <f t="shared" si="511"/>
        <v>49272</v>
      </c>
      <c r="F2181" s="3">
        <v>545</v>
      </c>
      <c r="G2181" s="3">
        <f t="shared" si="512"/>
        <v>545</v>
      </c>
      <c r="H2181" s="3" t="str">
        <f t="shared" si="513"/>
        <v>Fair</v>
      </c>
      <c r="I2181" s="5" t="s">
        <v>20</v>
      </c>
      <c r="J2181" s="2" t="str">
        <f t="shared" si="514"/>
        <v>Employed</v>
      </c>
      <c r="K2181" s="2" t="str">
        <f t="shared" si="515"/>
        <v>Employed</v>
      </c>
      <c r="L2181" s="2" t="str">
        <f t="shared" si="516"/>
        <v>Employed</v>
      </c>
      <c r="M2181" s="5" t="s">
        <v>41</v>
      </c>
      <c r="N2181" s="2" t="str">
        <f t="shared" si="517"/>
        <v>Doctorate</v>
      </c>
      <c r="O2181" s="2" t="str">
        <f t="shared" si="518"/>
        <v>Doctorate</v>
      </c>
      <c r="P2181" s="4">
        <v>13651</v>
      </c>
      <c r="Q2181" s="4">
        <f t="shared" si="519"/>
        <v>13651</v>
      </c>
      <c r="R2181" s="18">
        <f t="shared" si="520"/>
        <v>0.27705390485468417</v>
      </c>
      <c r="S2181" s="18" t="str">
        <f t="shared" si="521"/>
        <v>Conservative Borrower</v>
      </c>
      <c r="T2181" s="3">
        <v>72</v>
      </c>
      <c r="U2181" s="3">
        <f t="shared" si="522"/>
        <v>72</v>
      </c>
      <c r="V2181" s="5" t="s">
        <v>26</v>
      </c>
      <c r="W2181" s="5" t="s">
        <v>27</v>
      </c>
      <c r="X2181" s="4">
        <v>151</v>
      </c>
      <c r="Y2181" s="18">
        <v>0.31797293999999998</v>
      </c>
      <c r="Z2181" s="5" t="s">
        <v>24</v>
      </c>
      <c r="AA2181" s="3">
        <v>26</v>
      </c>
      <c r="AB2181" s="4">
        <v>13408</v>
      </c>
      <c r="AC2181" s="4">
        <v>4106</v>
      </c>
      <c r="AD2181" s="4" t="str">
        <f t="shared" si="523"/>
        <v>Low Income</v>
      </c>
      <c r="AE2181" s="4">
        <v>232825</v>
      </c>
      <c r="AF2181" s="18">
        <v>0.26276620299999998</v>
      </c>
      <c r="AG2181" s="3">
        <v>1</v>
      </c>
      <c r="AH2181" s="3">
        <v>40.799999999999997</v>
      </c>
      <c r="AI2181" s="2" t="str">
        <f t="shared" si="524"/>
        <v>Medium Risk</v>
      </c>
    </row>
    <row r="2182" spans="1:35" x14ac:dyDescent="0.25">
      <c r="A2182" s="6">
        <v>45281</v>
      </c>
      <c r="B2182" s="3">
        <v>37</v>
      </c>
      <c r="C2182" s="3" t="str">
        <f t="shared" si="510"/>
        <v>Mid</v>
      </c>
      <c r="D2182" s="4">
        <v>56078</v>
      </c>
      <c r="E2182" s="4">
        <f t="shared" si="511"/>
        <v>56078</v>
      </c>
      <c r="F2182" s="3">
        <v>588</v>
      </c>
      <c r="G2182" s="3">
        <f t="shared" si="512"/>
        <v>588</v>
      </c>
      <c r="H2182" s="3" t="str">
        <f t="shared" si="513"/>
        <v>Good</v>
      </c>
      <c r="I2182" s="5" t="s">
        <v>20</v>
      </c>
      <c r="J2182" s="2" t="str">
        <f t="shared" si="514"/>
        <v>Employed</v>
      </c>
      <c r="K2182" s="2" t="str">
        <f t="shared" si="515"/>
        <v>Employed</v>
      </c>
      <c r="L2182" s="2" t="str">
        <f t="shared" si="516"/>
        <v>Employed</v>
      </c>
      <c r="M2182" s="5" t="s">
        <v>29</v>
      </c>
      <c r="N2182" s="2" t="str">
        <f t="shared" si="517"/>
        <v>Bachelor</v>
      </c>
      <c r="O2182" s="2" t="str">
        <f t="shared" si="518"/>
        <v>Bachelor</v>
      </c>
      <c r="P2182" s="4">
        <v>30608</v>
      </c>
      <c r="Q2182" s="4">
        <f t="shared" si="519"/>
        <v>30608</v>
      </c>
      <c r="R2182" s="18">
        <f t="shared" si="520"/>
        <v>0.54581119155462032</v>
      </c>
      <c r="S2182" s="18" t="str">
        <f t="shared" si="521"/>
        <v>Moderate Borrower</v>
      </c>
      <c r="T2182" s="3">
        <v>36</v>
      </c>
      <c r="U2182" s="3">
        <f t="shared" si="522"/>
        <v>36</v>
      </c>
      <c r="V2182" s="5" t="s">
        <v>26</v>
      </c>
      <c r="W2182" s="5" t="s">
        <v>27</v>
      </c>
      <c r="X2182" s="4">
        <v>225</v>
      </c>
      <c r="Y2182" s="18">
        <v>0.25725334700000002</v>
      </c>
      <c r="Z2182" s="5" t="s">
        <v>24</v>
      </c>
      <c r="AA2182" s="3">
        <v>27</v>
      </c>
      <c r="AB2182" s="4">
        <v>689</v>
      </c>
      <c r="AC2182" s="4">
        <v>4673.1666670000004</v>
      </c>
      <c r="AD2182" s="4" t="str">
        <f t="shared" si="523"/>
        <v>Low Income</v>
      </c>
      <c r="AE2182" s="4">
        <v>314456</v>
      </c>
      <c r="AF2182" s="18">
        <v>0.19760453</v>
      </c>
      <c r="AG2182" s="3">
        <v>1</v>
      </c>
      <c r="AH2182" s="3">
        <v>36.799999999999997</v>
      </c>
      <c r="AI2182" s="2" t="str">
        <f t="shared" si="524"/>
        <v>Low Risk</v>
      </c>
    </row>
    <row r="2183" spans="1:35" x14ac:dyDescent="0.25">
      <c r="A2183" s="6">
        <v>45282</v>
      </c>
      <c r="B2183" s="3">
        <v>35</v>
      </c>
      <c r="C2183" s="3" t="str">
        <f t="shared" si="510"/>
        <v>Mid</v>
      </c>
      <c r="D2183" s="4">
        <v>36588</v>
      </c>
      <c r="E2183" s="4">
        <f t="shared" si="511"/>
        <v>36588</v>
      </c>
      <c r="F2183" s="3">
        <v>565</v>
      </c>
      <c r="G2183" s="3">
        <f t="shared" si="512"/>
        <v>565</v>
      </c>
      <c r="H2183" s="3" t="str">
        <f t="shared" si="513"/>
        <v>Good</v>
      </c>
      <c r="I2183" s="5" t="s">
        <v>20</v>
      </c>
      <c r="J2183" s="2" t="str">
        <f t="shared" si="514"/>
        <v>Employed</v>
      </c>
      <c r="K2183" s="2" t="str">
        <f t="shared" si="515"/>
        <v>Employed</v>
      </c>
      <c r="L2183" s="2" t="str">
        <f t="shared" si="516"/>
        <v>Employed</v>
      </c>
      <c r="M2183" s="5" t="s">
        <v>32</v>
      </c>
      <c r="N2183" s="2" t="str">
        <f t="shared" si="517"/>
        <v>High School</v>
      </c>
      <c r="O2183" s="2" t="str">
        <f t="shared" si="518"/>
        <v>High School</v>
      </c>
      <c r="P2183" s="4">
        <v>67502</v>
      </c>
      <c r="Q2183" s="4">
        <f t="shared" si="519"/>
        <v>67502</v>
      </c>
      <c r="R2183" s="18">
        <f t="shared" si="520"/>
        <v>1.8449218322947414</v>
      </c>
      <c r="S2183" s="18" t="str">
        <f t="shared" si="521"/>
        <v>Aggressive Borrower</v>
      </c>
      <c r="T2183" s="3">
        <v>48</v>
      </c>
      <c r="U2183" s="3">
        <f t="shared" si="522"/>
        <v>48</v>
      </c>
      <c r="V2183" s="5" t="s">
        <v>22</v>
      </c>
      <c r="W2183" s="5" t="s">
        <v>23</v>
      </c>
      <c r="X2183" s="4">
        <v>278</v>
      </c>
      <c r="Y2183" s="18">
        <v>0.61858365400000004</v>
      </c>
      <c r="Z2183" s="5" t="s">
        <v>38</v>
      </c>
      <c r="AA2183" s="3">
        <v>20</v>
      </c>
      <c r="AB2183" s="4">
        <v>3589</v>
      </c>
      <c r="AC2183" s="4">
        <v>3049</v>
      </c>
      <c r="AD2183" s="4" t="str">
        <f t="shared" si="523"/>
        <v>Low Income</v>
      </c>
      <c r="AE2183" s="4">
        <v>84864</v>
      </c>
      <c r="AF2183" s="18">
        <v>0.31243062500000002</v>
      </c>
      <c r="AG2183" s="3">
        <v>0</v>
      </c>
      <c r="AH2183" s="3">
        <v>56</v>
      </c>
      <c r="AI2183" s="2" t="str">
        <f t="shared" si="524"/>
        <v>High Risk</v>
      </c>
    </row>
    <row r="2184" spans="1:35" x14ac:dyDescent="0.25">
      <c r="A2184" s="6">
        <v>45283</v>
      </c>
      <c r="B2184" s="3">
        <v>37</v>
      </c>
      <c r="C2184" s="3" t="str">
        <f t="shared" si="510"/>
        <v>Mid</v>
      </c>
      <c r="D2184" s="4">
        <v>20115</v>
      </c>
      <c r="E2184" s="4">
        <f t="shared" si="511"/>
        <v>20115</v>
      </c>
      <c r="F2184" s="3">
        <v>535</v>
      </c>
      <c r="G2184" s="3">
        <f t="shared" si="512"/>
        <v>535</v>
      </c>
      <c r="H2184" s="3" t="str">
        <f t="shared" si="513"/>
        <v>Fair</v>
      </c>
      <c r="I2184" s="5" t="s">
        <v>20</v>
      </c>
      <c r="J2184" s="2" t="str">
        <f t="shared" si="514"/>
        <v>Employed</v>
      </c>
      <c r="K2184" s="2" t="str">
        <f t="shared" si="515"/>
        <v>Employed</v>
      </c>
      <c r="L2184" s="2" t="str">
        <f t="shared" si="516"/>
        <v>Employed</v>
      </c>
      <c r="M2184" s="5" t="s">
        <v>32</v>
      </c>
      <c r="N2184" s="2" t="str">
        <f t="shared" si="517"/>
        <v>High School</v>
      </c>
      <c r="O2184" s="2" t="str">
        <f t="shared" si="518"/>
        <v>High School</v>
      </c>
      <c r="P2184" s="4">
        <v>25893</v>
      </c>
      <c r="Q2184" s="4">
        <f t="shared" si="519"/>
        <v>25893</v>
      </c>
      <c r="R2184" s="18">
        <f t="shared" si="520"/>
        <v>1.2872483221476509</v>
      </c>
      <c r="S2184" s="18" t="str">
        <f t="shared" si="521"/>
        <v>Aggressive Borrower</v>
      </c>
      <c r="T2184" s="3">
        <v>36</v>
      </c>
      <c r="U2184" s="3">
        <f t="shared" si="522"/>
        <v>36</v>
      </c>
      <c r="V2184" s="5" t="s">
        <v>22</v>
      </c>
      <c r="W2184" s="5" t="s">
        <v>27</v>
      </c>
      <c r="X2184" s="4">
        <v>540</v>
      </c>
      <c r="Y2184" s="18">
        <v>0.10379830299999999</v>
      </c>
      <c r="Z2184" s="5" t="s">
        <v>38</v>
      </c>
      <c r="AA2184" s="3">
        <v>23</v>
      </c>
      <c r="AB2184" s="4">
        <v>1367</v>
      </c>
      <c r="AC2184" s="4">
        <v>1676.25</v>
      </c>
      <c r="AD2184" s="4" t="str">
        <f t="shared" si="523"/>
        <v>Low Income</v>
      </c>
      <c r="AE2184" s="4">
        <v>86640</v>
      </c>
      <c r="AF2184" s="18">
        <v>0.26741514100000002</v>
      </c>
      <c r="AG2184" s="3">
        <v>0</v>
      </c>
      <c r="AH2184" s="3">
        <v>50</v>
      </c>
      <c r="AI2184" s="2" t="str">
        <f t="shared" si="524"/>
        <v>Medium Risk</v>
      </c>
    </row>
    <row r="2185" spans="1:35" x14ac:dyDescent="0.25">
      <c r="A2185" s="6">
        <v>45284</v>
      </c>
      <c r="B2185" s="3">
        <v>56</v>
      </c>
      <c r="C2185" s="3" t="str">
        <f t="shared" si="510"/>
        <v>Senior</v>
      </c>
      <c r="D2185" s="4">
        <v>61161</v>
      </c>
      <c r="E2185" s="4">
        <f t="shared" si="511"/>
        <v>61161</v>
      </c>
      <c r="F2185" s="3">
        <v>634</v>
      </c>
      <c r="G2185" s="3">
        <f t="shared" si="512"/>
        <v>634</v>
      </c>
      <c r="H2185" s="3" t="str">
        <f t="shared" si="513"/>
        <v>Good</v>
      </c>
      <c r="I2185" s="5" t="s">
        <v>20</v>
      </c>
      <c r="J2185" s="2" t="str">
        <f t="shared" si="514"/>
        <v>Employed</v>
      </c>
      <c r="K2185" s="2" t="str">
        <f t="shared" si="515"/>
        <v>Employed</v>
      </c>
      <c r="L2185" s="2" t="str">
        <f t="shared" si="516"/>
        <v>Employed</v>
      </c>
      <c r="M2185" s="5" t="s">
        <v>21</v>
      </c>
      <c r="N2185" s="2" t="str">
        <f t="shared" si="517"/>
        <v>Master</v>
      </c>
      <c r="O2185" s="2" t="str">
        <f t="shared" si="518"/>
        <v>Master</v>
      </c>
      <c r="Q2185" s="4">
        <f t="shared" si="519"/>
        <v>25386.350427350426</v>
      </c>
      <c r="R2185" s="18">
        <f t="shared" si="520"/>
        <v>0.41507415554602484</v>
      </c>
      <c r="S2185" s="18" t="str">
        <f t="shared" si="521"/>
        <v>Conservative Borrower</v>
      </c>
      <c r="T2185" s="3">
        <v>108</v>
      </c>
      <c r="U2185" s="3">
        <f t="shared" si="522"/>
        <v>108</v>
      </c>
      <c r="V2185" s="5" t="s">
        <v>22</v>
      </c>
      <c r="W2185" s="5" t="s">
        <v>27</v>
      </c>
      <c r="X2185" s="4">
        <v>642</v>
      </c>
      <c r="Y2185" s="18">
        <v>0.42906264199999999</v>
      </c>
      <c r="Z2185" s="5" t="s">
        <v>24</v>
      </c>
      <c r="AA2185" s="3">
        <v>27</v>
      </c>
      <c r="AB2185" s="4">
        <v>3616</v>
      </c>
      <c r="AC2185" s="4">
        <v>5096.75</v>
      </c>
      <c r="AD2185" s="4" t="str">
        <f t="shared" si="523"/>
        <v>Medium Income</v>
      </c>
      <c r="AE2185" s="4">
        <v>72754</v>
      </c>
      <c r="AF2185" s="18">
        <v>0.33065878700000001</v>
      </c>
      <c r="AG2185" s="3">
        <v>0</v>
      </c>
      <c r="AH2185" s="3">
        <v>62</v>
      </c>
      <c r="AI2185" s="2" t="str">
        <f t="shared" si="524"/>
        <v>High Risk</v>
      </c>
    </row>
    <row r="2186" spans="1:35" x14ac:dyDescent="0.25">
      <c r="A2186" s="6">
        <v>45285</v>
      </c>
      <c r="B2186" s="3">
        <v>18</v>
      </c>
      <c r="C2186" s="3" t="str">
        <f t="shared" si="510"/>
        <v>Young</v>
      </c>
      <c r="D2186" s="4">
        <v>39817</v>
      </c>
      <c r="E2186" s="4">
        <f t="shared" si="511"/>
        <v>39817</v>
      </c>
      <c r="F2186" s="3">
        <v>589</v>
      </c>
      <c r="G2186" s="3">
        <f t="shared" si="512"/>
        <v>589</v>
      </c>
      <c r="H2186" s="3" t="str">
        <f t="shared" si="513"/>
        <v>Good</v>
      </c>
      <c r="I2186" s="5" t="s">
        <v>20</v>
      </c>
      <c r="J2186" s="2" t="str">
        <f t="shared" si="514"/>
        <v>Employed</v>
      </c>
      <c r="K2186" s="2" t="str">
        <f t="shared" si="515"/>
        <v>Employed</v>
      </c>
      <c r="L2186" s="2" t="str">
        <f t="shared" si="516"/>
        <v>Employed</v>
      </c>
      <c r="M2186" s="5" t="s">
        <v>29</v>
      </c>
      <c r="N2186" s="2" t="str">
        <f t="shared" si="517"/>
        <v>Bachelor</v>
      </c>
      <c r="O2186" s="2" t="str">
        <f t="shared" si="518"/>
        <v>Bachelor</v>
      </c>
      <c r="P2186" s="4">
        <v>18234</v>
      </c>
      <c r="Q2186" s="4">
        <f t="shared" si="519"/>
        <v>18234</v>
      </c>
      <c r="R2186" s="18">
        <f t="shared" si="520"/>
        <v>0.45794509882713413</v>
      </c>
      <c r="S2186" s="18" t="str">
        <f t="shared" si="521"/>
        <v>Conservative Borrower</v>
      </c>
      <c r="T2186" s="3">
        <v>48</v>
      </c>
      <c r="U2186" s="3">
        <f t="shared" si="522"/>
        <v>48</v>
      </c>
      <c r="V2186" s="5" t="s">
        <v>26</v>
      </c>
      <c r="W2186" s="5" t="s">
        <v>27</v>
      </c>
      <c r="X2186" s="4">
        <v>326</v>
      </c>
      <c r="Y2186" s="18">
        <v>0.58890077799999996</v>
      </c>
      <c r="Z2186" s="5" t="s">
        <v>38</v>
      </c>
      <c r="AA2186" s="3">
        <v>21</v>
      </c>
      <c r="AB2186" s="4">
        <v>15560</v>
      </c>
      <c r="AC2186" s="4">
        <v>3318.083333</v>
      </c>
      <c r="AD2186" s="4" t="str">
        <f t="shared" si="523"/>
        <v>Low Income</v>
      </c>
      <c r="AE2186" s="4">
        <v>18989</v>
      </c>
      <c r="AF2186" s="18">
        <v>0.18064825600000001</v>
      </c>
      <c r="AG2186" s="3">
        <v>0</v>
      </c>
      <c r="AH2186" s="3">
        <v>58</v>
      </c>
      <c r="AI2186" s="2" t="str">
        <f t="shared" si="524"/>
        <v>High Risk</v>
      </c>
    </row>
    <row r="2187" spans="1:35" x14ac:dyDescent="0.25">
      <c r="A2187" s="6">
        <v>45286</v>
      </c>
      <c r="B2187" s="3">
        <v>58</v>
      </c>
      <c r="C2187" s="3" t="str">
        <f t="shared" si="510"/>
        <v>Senior</v>
      </c>
      <c r="D2187" s="4">
        <v>85176</v>
      </c>
      <c r="E2187" s="4">
        <f t="shared" si="511"/>
        <v>85176</v>
      </c>
      <c r="F2187" s="3">
        <v>627</v>
      </c>
      <c r="G2187" s="3">
        <f t="shared" si="512"/>
        <v>627</v>
      </c>
      <c r="H2187" s="3" t="str">
        <f t="shared" si="513"/>
        <v>Good</v>
      </c>
      <c r="I2187" s="5" t="s">
        <v>20</v>
      </c>
      <c r="J2187" s="2" t="str">
        <f t="shared" si="514"/>
        <v>Employed</v>
      </c>
      <c r="K2187" s="2" t="str">
        <f t="shared" si="515"/>
        <v>Employed</v>
      </c>
      <c r="L2187" s="2" t="str">
        <f t="shared" si="516"/>
        <v>Employed</v>
      </c>
      <c r="M2187" s="5" t="s">
        <v>32</v>
      </c>
      <c r="N2187" s="2" t="str">
        <f t="shared" si="517"/>
        <v>High School</v>
      </c>
      <c r="O2187" s="2" t="str">
        <f t="shared" si="518"/>
        <v>High School</v>
      </c>
      <c r="P2187" s="4">
        <v>21700</v>
      </c>
      <c r="Q2187" s="4">
        <f t="shared" si="519"/>
        <v>21700</v>
      </c>
      <c r="R2187" s="18">
        <f t="shared" si="520"/>
        <v>0.25476660092044706</v>
      </c>
      <c r="S2187" s="18" t="str">
        <f t="shared" si="521"/>
        <v>Conservative Borrower</v>
      </c>
      <c r="T2187" s="3">
        <v>12</v>
      </c>
      <c r="U2187" s="3">
        <f t="shared" si="522"/>
        <v>12</v>
      </c>
      <c r="V2187" s="5" t="s">
        <v>35</v>
      </c>
      <c r="W2187" s="5" t="s">
        <v>27</v>
      </c>
      <c r="X2187" s="4">
        <v>402</v>
      </c>
      <c r="Y2187" s="18">
        <v>5.5625331E-2</v>
      </c>
      <c r="Z2187" s="5" t="s">
        <v>34</v>
      </c>
      <c r="AA2187" s="3">
        <v>21</v>
      </c>
      <c r="AB2187" s="4">
        <v>12751</v>
      </c>
      <c r="AC2187" s="4">
        <v>7098</v>
      </c>
      <c r="AD2187" s="4" t="str">
        <f t="shared" si="523"/>
        <v>Medium Income</v>
      </c>
      <c r="AE2187" s="4">
        <v>3676</v>
      </c>
      <c r="AF2187" s="18">
        <v>0.154413631</v>
      </c>
      <c r="AG2187" s="3">
        <v>1</v>
      </c>
      <c r="AH2187" s="3">
        <v>37.6</v>
      </c>
      <c r="AI2187" s="2" t="str">
        <f t="shared" si="524"/>
        <v>Low Risk</v>
      </c>
    </row>
    <row r="2188" spans="1:35" x14ac:dyDescent="0.25">
      <c r="A2188" s="6">
        <v>45287</v>
      </c>
      <c r="B2188" s="3">
        <v>22</v>
      </c>
      <c r="C2188" s="3" t="str">
        <f t="shared" si="510"/>
        <v>Young</v>
      </c>
      <c r="D2188" s="4">
        <v>220956</v>
      </c>
      <c r="E2188" s="4">
        <f t="shared" si="511"/>
        <v>220956</v>
      </c>
      <c r="F2188" s="3">
        <v>571</v>
      </c>
      <c r="G2188" s="3">
        <f t="shared" si="512"/>
        <v>571</v>
      </c>
      <c r="H2188" s="3" t="str">
        <f t="shared" si="513"/>
        <v>Good</v>
      </c>
      <c r="I2188" s="5" t="s">
        <v>45</v>
      </c>
      <c r="J2188" s="2" t="str">
        <f t="shared" si="514"/>
        <v>Unemployed</v>
      </c>
      <c r="K2188" s="2" t="str">
        <f t="shared" si="515"/>
        <v>Unemployed</v>
      </c>
      <c r="L2188" s="2" t="str">
        <f t="shared" si="516"/>
        <v>Unemployed</v>
      </c>
      <c r="M2188" s="5" t="s">
        <v>21</v>
      </c>
      <c r="N2188" s="2" t="str">
        <f t="shared" si="517"/>
        <v>Master</v>
      </c>
      <c r="O2188" s="2" t="str">
        <f t="shared" si="518"/>
        <v>Master</v>
      </c>
      <c r="P2188" s="4">
        <v>29985</v>
      </c>
      <c r="Q2188" s="4">
        <f t="shared" si="519"/>
        <v>29985</v>
      </c>
      <c r="R2188" s="18">
        <f t="shared" si="520"/>
        <v>0.13570575137131374</v>
      </c>
      <c r="S2188" s="18" t="str">
        <f t="shared" si="521"/>
        <v>Conservative Borrower</v>
      </c>
      <c r="T2188" s="3">
        <v>60</v>
      </c>
      <c r="U2188" s="3">
        <f t="shared" si="522"/>
        <v>60</v>
      </c>
      <c r="V2188" s="5" t="s">
        <v>22</v>
      </c>
      <c r="W2188" s="5" t="s">
        <v>30</v>
      </c>
      <c r="X2188" s="4">
        <v>346</v>
      </c>
      <c r="Y2188" s="18">
        <v>0.12590901400000001</v>
      </c>
      <c r="Z2188" s="5" t="s">
        <v>38</v>
      </c>
      <c r="AA2188" s="3">
        <v>30</v>
      </c>
      <c r="AB2188" s="4">
        <v>1920</v>
      </c>
      <c r="AC2188" s="4">
        <v>18413</v>
      </c>
      <c r="AD2188" s="4" t="str">
        <f t="shared" si="523"/>
        <v>High Income</v>
      </c>
      <c r="AE2188" s="4">
        <v>44313</v>
      </c>
      <c r="AF2188" s="18">
        <v>0.24579242700000001</v>
      </c>
      <c r="AG2188" s="3">
        <v>1</v>
      </c>
      <c r="AH2188" s="3">
        <v>45.6</v>
      </c>
      <c r="AI2188" s="2" t="str">
        <f t="shared" si="524"/>
        <v>Medium Risk</v>
      </c>
    </row>
    <row r="2189" spans="1:35" x14ac:dyDescent="0.25">
      <c r="A2189" s="6">
        <v>45288</v>
      </c>
      <c r="B2189" s="3">
        <v>36</v>
      </c>
      <c r="C2189" s="3" t="str">
        <f t="shared" si="510"/>
        <v>Mid</v>
      </c>
      <c r="D2189" s="4">
        <v>15000</v>
      </c>
      <c r="E2189" s="4">
        <f t="shared" si="511"/>
        <v>15000</v>
      </c>
      <c r="F2189" s="3">
        <v>606</v>
      </c>
      <c r="G2189" s="3">
        <f t="shared" si="512"/>
        <v>606</v>
      </c>
      <c r="H2189" s="3" t="str">
        <f t="shared" si="513"/>
        <v>Good</v>
      </c>
      <c r="I2189" s="5" t="s">
        <v>20</v>
      </c>
      <c r="J2189" s="2" t="str">
        <f t="shared" si="514"/>
        <v>Employed</v>
      </c>
      <c r="K2189" s="2" t="str">
        <f t="shared" si="515"/>
        <v>Employed</v>
      </c>
      <c r="L2189" s="2" t="str">
        <f t="shared" si="516"/>
        <v>Employed</v>
      </c>
      <c r="M2189" s="5" t="s">
        <v>25</v>
      </c>
      <c r="N2189" s="2" t="str">
        <f t="shared" si="517"/>
        <v>Associate</v>
      </c>
      <c r="O2189" s="2" t="str">
        <f t="shared" si="518"/>
        <v>Associate</v>
      </c>
      <c r="P2189" s="4">
        <v>14185</v>
      </c>
      <c r="Q2189" s="4">
        <f t="shared" si="519"/>
        <v>14185</v>
      </c>
      <c r="R2189" s="18">
        <f t="shared" si="520"/>
        <v>0.94566666666666666</v>
      </c>
      <c r="S2189" s="18" t="str">
        <f t="shared" si="521"/>
        <v>Moderate Borrower</v>
      </c>
      <c r="T2189" s="3">
        <v>48</v>
      </c>
      <c r="U2189" s="3">
        <f t="shared" si="522"/>
        <v>48</v>
      </c>
      <c r="V2189" s="5" t="s">
        <v>35</v>
      </c>
      <c r="W2189" s="5" t="s">
        <v>30</v>
      </c>
      <c r="X2189" s="4">
        <v>331</v>
      </c>
      <c r="Y2189" s="18">
        <v>0.307877024</v>
      </c>
      <c r="Z2189" s="5" t="s">
        <v>31</v>
      </c>
      <c r="AA2189" s="3">
        <v>27</v>
      </c>
      <c r="AB2189" s="4">
        <v>9591</v>
      </c>
      <c r="AC2189" s="4">
        <v>1250</v>
      </c>
      <c r="AD2189" s="4" t="str">
        <f t="shared" si="523"/>
        <v>Low Income</v>
      </c>
      <c r="AE2189" s="4">
        <v>41471</v>
      </c>
      <c r="AF2189" s="18">
        <v>0.172498926</v>
      </c>
      <c r="AG2189" s="3">
        <v>0</v>
      </c>
      <c r="AH2189" s="3">
        <v>58</v>
      </c>
      <c r="AI2189" s="2" t="str">
        <f t="shared" si="524"/>
        <v>High Risk</v>
      </c>
    </row>
    <row r="2190" spans="1:35" x14ac:dyDescent="0.25">
      <c r="A2190" s="6">
        <v>45289</v>
      </c>
      <c r="B2190" s="3">
        <v>34</v>
      </c>
      <c r="C2190" s="3" t="str">
        <f t="shared" si="510"/>
        <v>Mid</v>
      </c>
      <c r="D2190" s="4">
        <v>30580</v>
      </c>
      <c r="E2190" s="4">
        <f t="shared" si="511"/>
        <v>30580</v>
      </c>
      <c r="F2190" s="3">
        <v>592</v>
      </c>
      <c r="G2190" s="3">
        <f t="shared" si="512"/>
        <v>592</v>
      </c>
      <c r="H2190" s="3" t="str">
        <f t="shared" si="513"/>
        <v>Good</v>
      </c>
      <c r="I2190" s="5" t="s">
        <v>45</v>
      </c>
      <c r="J2190" s="2" t="str">
        <f t="shared" si="514"/>
        <v>Unemployed</v>
      </c>
      <c r="K2190" s="2" t="str">
        <f t="shared" si="515"/>
        <v>Unemployed</v>
      </c>
      <c r="L2190" s="2" t="str">
        <f t="shared" si="516"/>
        <v>Unemployed</v>
      </c>
      <c r="M2190" s="5" t="s">
        <v>41</v>
      </c>
      <c r="N2190" s="2" t="str">
        <f t="shared" si="517"/>
        <v>Doctorate</v>
      </c>
      <c r="O2190" s="2" t="str">
        <f t="shared" si="518"/>
        <v>Doctorate</v>
      </c>
      <c r="P2190" s="4">
        <v>32990</v>
      </c>
      <c r="Q2190" s="4">
        <f t="shared" si="519"/>
        <v>32990</v>
      </c>
      <c r="R2190" s="18">
        <f t="shared" si="520"/>
        <v>1.078809679529104</v>
      </c>
      <c r="S2190" s="18" t="str">
        <f t="shared" si="521"/>
        <v>Aggressive Borrower</v>
      </c>
      <c r="T2190" s="3">
        <v>36</v>
      </c>
      <c r="U2190" s="3">
        <f t="shared" si="522"/>
        <v>36</v>
      </c>
      <c r="V2190" s="5" t="s">
        <v>22</v>
      </c>
      <c r="W2190" s="5" t="s">
        <v>27</v>
      </c>
      <c r="X2190" s="4">
        <v>188</v>
      </c>
      <c r="Y2190" s="18">
        <v>0.49353253600000002</v>
      </c>
      <c r="Z2190" s="5" t="s">
        <v>38</v>
      </c>
      <c r="AA2190" s="3">
        <v>18</v>
      </c>
      <c r="AB2190" s="4">
        <v>2529</v>
      </c>
      <c r="AC2190" s="4">
        <v>2548.333333</v>
      </c>
      <c r="AD2190" s="4" t="str">
        <f t="shared" si="523"/>
        <v>Low Income</v>
      </c>
      <c r="AE2190" s="4">
        <v>5101</v>
      </c>
      <c r="AF2190" s="18">
        <v>0.22831459000000001</v>
      </c>
      <c r="AG2190" s="3">
        <v>0</v>
      </c>
      <c r="AH2190" s="3">
        <v>65</v>
      </c>
      <c r="AI2190" s="2" t="str">
        <f t="shared" si="524"/>
        <v>High Risk</v>
      </c>
    </row>
    <row r="2191" spans="1:35" x14ac:dyDescent="0.25">
      <c r="A2191" s="6">
        <v>45290</v>
      </c>
      <c r="B2191" s="3">
        <v>47</v>
      </c>
      <c r="C2191" s="3" t="str">
        <f t="shared" si="510"/>
        <v>Senior</v>
      </c>
      <c r="E2191" s="4">
        <f t="shared" si="511"/>
        <v>47291.000004000001</v>
      </c>
      <c r="F2191" s="3">
        <v>498</v>
      </c>
      <c r="G2191" s="3">
        <f t="shared" si="512"/>
        <v>498</v>
      </c>
      <c r="H2191" s="3" t="str">
        <f t="shared" si="513"/>
        <v>Fair</v>
      </c>
      <c r="I2191" s="5" t="s">
        <v>20</v>
      </c>
      <c r="J2191" s="2" t="str">
        <f t="shared" si="514"/>
        <v>Employed</v>
      </c>
      <c r="K2191" s="2" t="str">
        <f t="shared" si="515"/>
        <v>Employed</v>
      </c>
      <c r="L2191" s="2" t="str">
        <f t="shared" si="516"/>
        <v>Employed</v>
      </c>
      <c r="M2191" s="5" t="s">
        <v>32</v>
      </c>
      <c r="N2191" s="2" t="str">
        <f t="shared" si="517"/>
        <v>High School</v>
      </c>
      <c r="O2191" s="2" t="str">
        <f t="shared" si="518"/>
        <v>High School</v>
      </c>
      <c r="P2191" s="4">
        <v>20145</v>
      </c>
      <c r="Q2191" s="4">
        <f t="shared" si="519"/>
        <v>20145</v>
      </c>
      <c r="R2191" s="18">
        <f t="shared" si="520"/>
        <v>0.42597957324429769</v>
      </c>
      <c r="S2191" s="18" t="str">
        <f t="shared" si="521"/>
        <v>Conservative Borrower</v>
      </c>
      <c r="U2191" s="3">
        <f t="shared" si="522"/>
        <v>54.694362017804153</v>
      </c>
      <c r="V2191" s="5" t="s">
        <v>22</v>
      </c>
      <c r="W2191" s="5" t="s">
        <v>30</v>
      </c>
      <c r="X2191" s="4">
        <v>369</v>
      </c>
      <c r="Y2191" s="18">
        <v>8.9975810000000003E-2</v>
      </c>
      <c r="Z2191" s="5" t="s">
        <v>38</v>
      </c>
      <c r="AA2191" s="3">
        <v>22</v>
      </c>
      <c r="AB2191" s="4">
        <v>17733</v>
      </c>
      <c r="AC2191" s="4">
        <v>3940.916667</v>
      </c>
      <c r="AD2191" s="4" t="str">
        <f t="shared" si="523"/>
        <v>Low Income</v>
      </c>
      <c r="AE2191" s="4">
        <v>338995</v>
      </c>
      <c r="AF2191" s="18">
        <v>0.29132045000000001</v>
      </c>
      <c r="AG2191" s="3">
        <v>0</v>
      </c>
      <c r="AH2191" s="3">
        <v>51</v>
      </c>
      <c r="AI2191" s="2" t="str">
        <f t="shared" si="524"/>
        <v>Medium Risk</v>
      </c>
    </row>
    <row r="2192" spans="1:35" x14ac:dyDescent="0.25">
      <c r="A2192" s="6">
        <v>45291</v>
      </c>
      <c r="B2192" s="3">
        <v>20</v>
      </c>
      <c r="C2192" s="3" t="str">
        <f t="shared" si="510"/>
        <v>Young</v>
      </c>
      <c r="D2192" s="4">
        <v>69743</v>
      </c>
      <c r="E2192" s="4">
        <f t="shared" si="511"/>
        <v>69743</v>
      </c>
      <c r="F2192" s="3">
        <v>517</v>
      </c>
      <c r="G2192" s="3">
        <f t="shared" si="512"/>
        <v>517</v>
      </c>
      <c r="H2192" s="3" t="str">
        <f t="shared" si="513"/>
        <v>Fair</v>
      </c>
      <c r="J2192" s="2" t="str">
        <f t="shared" si="514"/>
        <v/>
      </c>
      <c r="K2192" s="2" t="str">
        <f t="shared" si="515"/>
        <v/>
      </c>
      <c r="L2192" s="2" t="str">
        <f t="shared" si="516"/>
        <v>Employed</v>
      </c>
      <c r="M2192" s="5" t="s">
        <v>29</v>
      </c>
      <c r="N2192" s="2" t="str">
        <f t="shared" si="517"/>
        <v>Bachelor</v>
      </c>
      <c r="O2192" s="2" t="str">
        <f t="shared" si="518"/>
        <v>Bachelor</v>
      </c>
      <c r="P2192" s="4">
        <v>14922</v>
      </c>
      <c r="Q2192" s="4">
        <f t="shared" si="519"/>
        <v>14922</v>
      </c>
      <c r="R2192" s="18">
        <f t="shared" si="520"/>
        <v>0.2139569562536742</v>
      </c>
      <c r="S2192" s="18" t="str">
        <f t="shared" si="521"/>
        <v>Conservative Borrower</v>
      </c>
      <c r="T2192" s="3">
        <v>84</v>
      </c>
      <c r="U2192" s="3">
        <f t="shared" si="522"/>
        <v>84</v>
      </c>
      <c r="V2192" s="5" t="s">
        <v>26</v>
      </c>
      <c r="W2192" s="5" t="s">
        <v>27</v>
      </c>
      <c r="X2192" s="4">
        <v>91</v>
      </c>
      <c r="Y2192" s="18">
        <v>0.461575087</v>
      </c>
      <c r="Z2192" s="5" t="s">
        <v>31</v>
      </c>
      <c r="AA2192" s="3">
        <v>22</v>
      </c>
      <c r="AB2192" s="4">
        <v>831</v>
      </c>
      <c r="AC2192" s="4">
        <v>5811.9166670000004</v>
      </c>
      <c r="AD2192" s="4" t="str">
        <f t="shared" si="523"/>
        <v>Medium Income</v>
      </c>
      <c r="AE2192" s="4">
        <v>136860</v>
      </c>
      <c r="AF2192" s="18">
        <v>0.23424998</v>
      </c>
      <c r="AG2192" s="3">
        <v>1</v>
      </c>
      <c r="AH2192" s="3">
        <v>40.799999999999997</v>
      </c>
      <c r="AI2192" s="2" t="str">
        <f t="shared" si="524"/>
        <v>Medium Risk</v>
      </c>
    </row>
    <row r="2193" spans="1:35" x14ac:dyDescent="0.25">
      <c r="A2193" s="6">
        <v>45292</v>
      </c>
      <c r="B2193" s="3">
        <v>45</v>
      </c>
      <c r="C2193" s="3" t="str">
        <f t="shared" si="510"/>
        <v>Senior</v>
      </c>
      <c r="D2193" s="4">
        <v>57180</v>
      </c>
      <c r="E2193" s="4">
        <f t="shared" si="511"/>
        <v>57180</v>
      </c>
      <c r="F2193" s="3">
        <v>577</v>
      </c>
      <c r="G2193" s="3">
        <f t="shared" si="512"/>
        <v>577</v>
      </c>
      <c r="H2193" s="3" t="str">
        <f t="shared" si="513"/>
        <v>Good</v>
      </c>
      <c r="I2193" s="5" t="s">
        <v>20</v>
      </c>
      <c r="J2193" s="2" t="str">
        <f t="shared" si="514"/>
        <v>Employed</v>
      </c>
      <c r="K2193" s="2" t="str">
        <f t="shared" si="515"/>
        <v>Employed</v>
      </c>
      <c r="L2193" s="2" t="str">
        <f t="shared" si="516"/>
        <v>Employed</v>
      </c>
      <c r="M2193" s="5" t="s">
        <v>32</v>
      </c>
      <c r="N2193" s="2" t="str">
        <f t="shared" si="517"/>
        <v>High School</v>
      </c>
      <c r="O2193" s="2" t="str">
        <f t="shared" si="518"/>
        <v>High School</v>
      </c>
      <c r="P2193" s="4">
        <v>18521</v>
      </c>
      <c r="Q2193" s="4">
        <f t="shared" si="519"/>
        <v>18521</v>
      </c>
      <c r="R2193" s="18">
        <f t="shared" si="520"/>
        <v>0.32390696047569079</v>
      </c>
      <c r="S2193" s="18" t="str">
        <f t="shared" si="521"/>
        <v>Conservative Borrower</v>
      </c>
      <c r="T2193" s="3">
        <v>12</v>
      </c>
      <c r="U2193" s="3">
        <f t="shared" si="522"/>
        <v>12</v>
      </c>
      <c r="V2193" s="5" t="s">
        <v>26</v>
      </c>
      <c r="W2193" s="5" t="s">
        <v>27</v>
      </c>
      <c r="X2193" s="4">
        <v>396</v>
      </c>
      <c r="Y2193" s="18">
        <v>0.52687328700000002</v>
      </c>
      <c r="Z2193" s="5" t="s">
        <v>24</v>
      </c>
      <c r="AA2193" s="3">
        <v>32</v>
      </c>
      <c r="AB2193" s="4">
        <v>5470</v>
      </c>
      <c r="AC2193" s="4">
        <v>4765</v>
      </c>
      <c r="AD2193" s="4" t="str">
        <f t="shared" si="523"/>
        <v>Low Income</v>
      </c>
      <c r="AE2193" s="4">
        <v>95264</v>
      </c>
      <c r="AF2193" s="18">
        <v>0.212507265</v>
      </c>
      <c r="AG2193" s="3">
        <v>0</v>
      </c>
      <c r="AH2193" s="3">
        <v>58</v>
      </c>
      <c r="AI2193" s="2" t="str">
        <f t="shared" si="524"/>
        <v>High Risk</v>
      </c>
    </row>
    <row r="2194" spans="1:35" x14ac:dyDescent="0.25">
      <c r="A2194" s="6">
        <v>45293</v>
      </c>
      <c r="B2194" s="3">
        <v>64</v>
      </c>
      <c r="C2194" s="3" t="str">
        <f t="shared" si="510"/>
        <v>Old</v>
      </c>
      <c r="D2194" s="4">
        <v>102847</v>
      </c>
      <c r="E2194" s="4">
        <f t="shared" si="511"/>
        <v>102847</v>
      </c>
      <c r="F2194" s="3">
        <v>643</v>
      </c>
      <c r="G2194" s="3">
        <f t="shared" si="512"/>
        <v>643</v>
      </c>
      <c r="H2194" s="3" t="str">
        <f t="shared" si="513"/>
        <v>Good</v>
      </c>
      <c r="J2194" s="2" t="str">
        <f t="shared" si="514"/>
        <v/>
      </c>
      <c r="K2194" s="2" t="str">
        <f t="shared" si="515"/>
        <v/>
      </c>
      <c r="L2194" s="2" t="str">
        <f t="shared" si="516"/>
        <v>Employed</v>
      </c>
      <c r="M2194" s="5" t="s">
        <v>25</v>
      </c>
      <c r="N2194" s="2" t="str">
        <f t="shared" si="517"/>
        <v>Associate</v>
      </c>
      <c r="O2194" s="2" t="str">
        <f t="shared" si="518"/>
        <v>Associate</v>
      </c>
      <c r="P2194" s="4">
        <v>35072</v>
      </c>
      <c r="Q2194" s="4">
        <f t="shared" si="519"/>
        <v>35072</v>
      </c>
      <c r="R2194" s="18">
        <f t="shared" si="520"/>
        <v>0.3410114052913551</v>
      </c>
      <c r="S2194" s="18" t="str">
        <f t="shared" si="521"/>
        <v>Conservative Borrower</v>
      </c>
      <c r="T2194" s="3">
        <v>72</v>
      </c>
      <c r="U2194" s="3">
        <f t="shared" si="522"/>
        <v>72</v>
      </c>
      <c r="V2194" s="5" t="s">
        <v>22</v>
      </c>
      <c r="W2194" s="5" t="s">
        <v>30</v>
      </c>
      <c r="X2194" s="4">
        <v>645</v>
      </c>
      <c r="Y2194" s="18">
        <v>0.39217841799999997</v>
      </c>
      <c r="Z2194" s="5" t="s">
        <v>31</v>
      </c>
      <c r="AA2194" s="3">
        <v>21</v>
      </c>
      <c r="AB2194" s="4">
        <v>2478</v>
      </c>
      <c r="AC2194" s="4">
        <v>8570.5833330000005</v>
      </c>
      <c r="AD2194" s="4" t="str">
        <f t="shared" si="523"/>
        <v>Medium Income</v>
      </c>
      <c r="AE2194" s="4">
        <v>43558</v>
      </c>
      <c r="AF2194" s="18">
        <v>0.27428639999999999</v>
      </c>
      <c r="AG2194" s="3">
        <v>0</v>
      </c>
      <c r="AH2194" s="3">
        <v>61</v>
      </c>
      <c r="AI2194" s="2" t="str">
        <f t="shared" si="524"/>
        <v>High Risk</v>
      </c>
    </row>
    <row r="2195" spans="1:35" x14ac:dyDescent="0.25">
      <c r="A2195" s="6">
        <v>45294</v>
      </c>
      <c r="B2195" s="3">
        <v>23</v>
      </c>
      <c r="C2195" s="3" t="str">
        <f t="shared" si="510"/>
        <v>Young</v>
      </c>
      <c r="D2195" s="4">
        <v>15624</v>
      </c>
      <c r="E2195" s="4">
        <f t="shared" si="511"/>
        <v>15624</v>
      </c>
      <c r="F2195" s="3">
        <v>560</v>
      </c>
      <c r="G2195" s="3">
        <f t="shared" si="512"/>
        <v>560</v>
      </c>
      <c r="H2195" s="3" t="str">
        <f t="shared" si="513"/>
        <v>Good</v>
      </c>
      <c r="I2195" s="5" t="s">
        <v>20</v>
      </c>
      <c r="J2195" s="2" t="str">
        <f t="shared" si="514"/>
        <v>Employed</v>
      </c>
      <c r="K2195" s="2" t="str">
        <f t="shared" si="515"/>
        <v>Employed</v>
      </c>
      <c r="L2195" s="2" t="str">
        <f t="shared" si="516"/>
        <v>Employed</v>
      </c>
      <c r="M2195" s="5" t="s">
        <v>32</v>
      </c>
      <c r="N2195" s="2" t="str">
        <f t="shared" si="517"/>
        <v>High School</v>
      </c>
      <c r="O2195" s="2" t="str">
        <f t="shared" si="518"/>
        <v>High School</v>
      </c>
      <c r="P2195" s="4">
        <v>39990</v>
      </c>
      <c r="Q2195" s="4">
        <f t="shared" si="519"/>
        <v>39990</v>
      </c>
      <c r="R2195" s="18">
        <f t="shared" si="520"/>
        <v>2.5595238095238093</v>
      </c>
      <c r="S2195" s="18" t="str">
        <f t="shared" si="521"/>
        <v>Aggressive Borrower</v>
      </c>
      <c r="T2195" s="3">
        <v>60</v>
      </c>
      <c r="U2195" s="3">
        <f t="shared" si="522"/>
        <v>60</v>
      </c>
      <c r="V2195" s="5" t="s">
        <v>26</v>
      </c>
      <c r="W2195" s="5" t="s">
        <v>27</v>
      </c>
      <c r="X2195" s="4">
        <v>203</v>
      </c>
      <c r="Y2195" s="18">
        <v>0.39372313399999997</v>
      </c>
      <c r="Z2195" s="5" t="s">
        <v>28</v>
      </c>
      <c r="AA2195" s="3">
        <v>10</v>
      </c>
      <c r="AB2195" s="4">
        <v>12503</v>
      </c>
      <c r="AC2195" s="4">
        <v>1302</v>
      </c>
      <c r="AD2195" s="4" t="str">
        <f t="shared" si="523"/>
        <v>Low Income</v>
      </c>
      <c r="AE2195" s="4">
        <v>10262</v>
      </c>
      <c r="AF2195" s="18">
        <v>0.230273108</v>
      </c>
      <c r="AG2195" s="3">
        <v>0</v>
      </c>
      <c r="AH2195" s="3">
        <v>56</v>
      </c>
      <c r="AI2195" s="2" t="str">
        <f t="shared" si="524"/>
        <v>High Risk</v>
      </c>
    </row>
    <row r="2196" spans="1:35" x14ac:dyDescent="0.25">
      <c r="A2196" s="6">
        <v>45295</v>
      </c>
      <c r="B2196" s="3">
        <v>42</v>
      </c>
      <c r="C2196" s="3" t="str">
        <f t="shared" si="510"/>
        <v>Senior</v>
      </c>
      <c r="D2196" s="4">
        <v>36961</v>
      </c>
      <c r="E2196" s="4">
        <f t="shared" si="511"/>
        <v>36961</v>
      </c>
      <c r="F2196" s="3">
        <v>599</v>
      </c>
      <c r="G2196" s="3">
        <f t="shared" si="512"/>
        <v>599</v>
      </c>
      <c r="H2196" s="3" t="str">
        <f t="shared" si="513"/>
        <v>Good</v>
      </c>
      <c r="I2196" s="5" t="s">
        <v>20</v>
      </c>
      <c r="J2196" s="2" t="str">
        <f t="shared" si="514"/>
        <v>Employed</v>
      </c>
      <c r="K2196" s="2" t="str">
        <f t="shared" si="515"/>
        <v>Employed</v>
      </c>
      <c r="L2196" s="2" t="str">
        <f t="shared" si="516"/>
        <v>Employed</v>
      </c>
      <c r="M2196" s="5" t="s">
        <v>25</v>
      </c>
      <c r="N2196" s="2" t="str">
        <f t="shared" si="517"/>
        <v>Associate</v>
      </c>
      <c r="O2196" s="2" t="str">
        <f t="shared" si="518"/>
        <v>Associate</v>
      </c>
      <c r="P2196" s="4">
        <v>29038</v>
      </c>
      <c r="Q2196" s="4">
        <f t="shared" si="519"/>
        <v>29038</v>
      </c>
      <c r="R2196" s="18">
        <f t="shared" si="520"/>
        <v>0.78563891669597685</v>
      </c>
      <c r="S2196" s="18" t="str">
        <f t="shared" si="521"/>
        <v>Moderate Borrower</v>
      </c>
      <c r="T2196" s="3">
        <v>12</v>
      </c>
      <c r="U2196" s="3">
        <f t="shared" si="522"/>
        <v>12</v>
      </c>
      <c r="V2196" s="5" t="s">
        <v>22</v>
      </c>
      <c r="W2196" s="5" t="s">
        <v>30</v>
      </c>
      <c r="X2196" s="4">
        <v>322</v>
      </c>
      <c r="Y2196" s="18">
        <v>0.40044251199999997</v>
      </c>
      <c r="Z2196" s="5" t="s">
        <v>31</v>
      </c>
      <c r="AA2196" s="3">
        <v>20</v>
      </c>
      <c r="AB2196" s="4">
        <v>1134</v>
      </c>
      <c r="AC2196" s="4">
        <v>3080.083333</v>
      </c>
      <c r="AD2196" s="4" t="str">
        <f t="shared" si="523"/>
        <v>Low Income</v>
      </c>
      <c r="AE2196" s="4">
        <v>44889</v>
      </c>
      <c r="AF2196" s="18">
        <v>0.186076942</v>
      </c>
      <c r="AG2196" s="3">
        <v>0</v>
      </c>
      <c r="AH2196" s="3">
        <v>56</v>
      </c>
      <c r="AI2196" s="2" t="str">
        <f t="shared" si="524"/>
        <v>High Risk</v>
      </c>
    </row>
    <row r="2197" spans="1:35" x14ac:dyDescent="0.25">
      <c r="A2197" s="6">
        <v>45296</v>
      </c>
      <c r="B2197" s="3">
        <v>32</v>
      </c>
      <c r="C2197" s="3" t="str">
        <f t="shared" si="510"/>
        <v>Mid</v>
      </c>
      <c r="D2197" s="4">
        <v>92747</v>
      </c>
      <c r="E2197" s="4">
        <f t="shared" si="511"/>
        <v>92747</v>
      </c>
      <c r="F2197" s="3">
        <v>546</v>
      </c>
      <c r="G2197" s="3">
        <f t="shared" si="512"/>
        <v>546</v>
      </c>
      <c r="H2197" s="3" t="str">
        <f t="shared" si="513"/>
        <v>Fair</v>
      </c>
      <c r="I2197" s="5" t="s">
        <v>20</v>
      </c>
      <c r="J2197" s="2" t="str">
        <f t="shared" si="514"/>
        <v>Employed</v>
      </c>
      <c r="K2197" s="2" t="str">
        <f t="shared" si="515"/>
        <v>Employed</v>
      </c>
      <c r="L2197" s="2" t="str">
        <f t="shared" si="516"/>
        <v>Employed</v>
      </c>
      <c r="M2197" s="5" t="s">
        <v>32</v>
      </c>
      <c r="N2197" s="2" t="str">
        <f t="shared" si="517"/>
        <v>High School</v>
      </c>
      <c r="O2197" s="2" t="str">
        <f t="shared" si="518"/>
        <v>High School</v>
      </c>
      <c r="P2197" s="4">
        <v>33204</v>
      </c>
      <c r="Q2197" s="4">
        <f t="shared" si="519"/>
        <v>33204</v>
      </c>
      <c r="R2197" s="18">
        <f t="shared" si="520"/>
        <v>0.35800618887942465</v>
      </c>
      <c r="S2197" s="18" t="str">
        <f t="shared" si="521"/>
        <v>Conservative Borrower</v>
      </c>
      <c r="T2197" s="3">
        <v>60</v>
      </c>
      <c r="U2197" s="3">
        <f t="shared" si="522"/>
        <v>60</v>
      </c>
      <c r="V2197" s="5" t="s">
        <v>26</v>
      </c>
      <c r="W2197" s="5" t="s">
        <v>34</v>
      </c>
      <c r="X2197" s="4">
        <v>850</v>
      </c>
      <c r="Y2197" s="18">
        <v>0.23370806499999999</v>
      </c>
      <c r="Z2197" s="5" t="s">
        <v>24</v>
      </c>
      <c r="AA2197" s="3">
        <v>24</v>
      </c>
      <c r="AB2197" s="4">
        <v>10817</v>
      </c>
      <c r="AC2197" s="4">
        <v>7728.9166670000004</v>
      </c>
      <c r="AD2197" s="4" t="str">
        <f t="shared" si="523"/>
        <v>Medium Income</v>
      </c>
      <c r="AE2197" s="4">
        <v>8497</v>
      </c>
      <c r="AF2197" s="18">
        <v>0.26996845200000003</v>
      </c>
      <c r="AG2197" s="3">
        <v>0</v>
      </c>
      <c r="AH2197" s="3">
        <v>54</v>
      </c>
      <c r="AI2197" s="2" t="str">
        <f t="shared" si="524"/>
        <v>Medium Risk</v>
      </c>
    </row>
    <row r="2198" spans="1:35" x14ac:dyDescent="0.25">
      <c r="A2198" s="6">
        <v>45297</v>
      </c>
      <c r="B2198" s="3">
        <v>45</v>
      </c>
      <c r="C2198" s="3" t="str">
        <f t="shared" si="510"/>
        <v>Senior</v>
      </c>
      <c r="D2198" s="4">
        <v>28709</v>
      </c>
      <c r="E2198" s="4">
        <f t="shared" si="511"/>
        <v>28709</v>
      </c>
      <c r="G2198" s="3">
        <f t="shared" si="512"/>
        <v>566.45263157894738</v>
      </c>
      <c r="H2198" s="3" t="str">
        <f t="shared" si="513"/>
        <v>Good</v>
      </c>
      <c r="I2198" s="5" t="s">
        <v>20</v>
      </c>
      <c r="J2198" s="2" t="str">
        <f t="shared" si="514"/>
        <v>Employed</v>
      </c>
      <c r="K2198" s="2" t="str">
        <f t="shared" si="515"/>
        <v>Employed</v>
      </c>
      <c r="L2198" s="2" t="str">
        <f t="shared" si="516"/>
        <v>Employed</v>
      </c>
      <c r="M2198" s="5" t="s">
        <v>32</v>
      </c>
      <c r="N2198" s="2" t="str">
        <f t="shared" si="517"/>
        <v>High School</v>
      </c>
      <c r="O2198" s="2" t="str">
        <f t="shared" si="518"/>
        <v>High School</v>
      </c>
      <c r="P2198" s="4">
        <v>39214</v>
      </c>
      <c r="Q2198" s="4">
        <f t="shared" si="519"/>
        <v>39214</v>
      </c>
      <c r="R2198" s="18">
        <f t="shared" si="520"/>
        <v>1.3659131282872967</v>
      </c>
      <c r="S2198" s="18" t="str">
        <f t="shared" si="521"/>
        <v>Aggressive Borrower</v>
      </c>
      <c r="T2198" s="3">
        <v>48</v>
      </c>
      <c r="U2198" s="3">
        <f t="shared" si="522"/>
        <v>48</v>
      </c>
      <c r="V2198" s="5" t="s">
        <v>35</v>
      </c>
      <c r="W2198" s="5" t="s">
        <v>30</v>
      </c>
      <c r="X2198" s="4">
        <v>483</v>
      </c>
      <c r="Y2198" s="18">
        <v>0.44518370400000001</v>
      </c>
      <c r="Z2198" s="5" t="s">
        <v>24</v>
      </c>
      <c r="AA2198" s="3">
        <v>22</v>
      </c>
      <c r="AB2198" s="4">
        <v>1396</v>
      </c>
      <c r="AC2198" s="4">
        <v>2392.416667</v>
      </c>
      <c r="AD2198" s="4" t="str">
        <f t="shared" si="523"/>
        <v>Low Income</v>
      </c>
      <c r="AE2198" s="4">
        <v>21398</v>
      </c>
      <c r="AF2198" s="18">
        <v>0.25740811800000002</v>
      </c>
      <c r="AG2198" s="3">
        <v>0</v>
      </c>
      <c r="AH2198" s="3">
        <v>58</v>
      </c>
      <c r="AI2198" s="2" t="str">
        <f t="shared" si="524"/>
        <v>High Risk</v>
      </c>
    </row>
    <row r="2199" spans="1:35" x14ac:dyDescent="0.25">
      <c r="A2199" s="6">
        <v>45298</v>
      </c>
      <c r="B2199" s="3">
        <v>40</v>
      </c>
      <c r="C2199" s="3" t="str">
        <f t="shared" si="510"/>
        <v>Senior</v>
      </c>
      <c r="D2199" s="4">
        <v>15000</v>
      </c>
      <c r="E2199" s="4">
        <f t="shared" si="511"/>
        <v>15000</v>
      </c>
      <c r="F2199" s="3">
        <v>594</v>
      </c>
      <c r="G2199" s="3">
        <f t="shared" si="512"/>
        <v>594</v>
      </c>
      <c r="H2199" s="3" t="str">
        <f t="shared" si="513"/>
        <v>Good</v>
      </c>
      <c r="I2199" s="5" t="s">
        <v>45</v>
      </c>
      <c r="J2199" s="2" t="str">
        <f t="shared" si="514"/>
        <v>Unemployed</v>
      </c>
      <c r="K2199" s="2" t="str">
        <f t="shared" si="515"/>
        <v>Unemployed</v>
      </c>
      <c r="L2199" s="2" t="str">
        <f t="shared" si="516"/>
        <v>Unemployed</v>
      </c>
      <c r="M2199" s="5" t="s">
        <v>41</v>
      </c>
      <c r="N2199" s="2" t="str">
        <f t="shared" si="517"/>
        <v>Doctorate</v>
      </c>
      <c r="O2199" s="2" t="str">
        <f t="shared" si="518"/>
        <v>Doctorate</v>
      </c>
      <c r="P2199" s="4">
        <v>26646</v>
      </c>
      <c r="Q2199" s="4">
        <f t="shared" si="519"/>
        <v>26646</v>
      </c>
      <c r="R2199" s="18">
        <f t="shared" si="520"/>
        <v>1.7764</v>
      </c>
      <c r="S2199" s="18" t="str">
        <f t="shared" si="521"/>
        <v>Aggressive Borrower</v>
      </c>
      <c r="T2199" s="3">
        <v>36</v>
      </c>
      <c r="U2199" s="3">
        <f t="shared" si="522"/>
        <v>36</v>
      </c>
      <c r="V2199" s="5" t="s">
        <v>22</v>
      </c>
      <c r="W2199" s="5" t="s">
        <v>30</v>
      </c>
      <c r="X2199" s="4">
        <v>146</v>
      </c>
      <c r="Y2199" s="18">
        <v>0.18292439699999999</v>
      </c>
      <c r="Z2199" s="5" t="s">
        <v>24</v>
      </c>
      <c r="AA2199" s="3">
        <v>24</v>
      </c>
      <c r="AB2199" s="4">
        <v>1254</v>
      </c>
      <c r="AC2199" s="4">
        <v>1250</v>
      </c>
      <c r="AD2199" s="4" t="str">
        <f t="shared" si="523"/>
        <v>Low Income</v>
      </c>
      <c r="AE2199" s="4">
        <v>76839</v>
      </c>
      <c r="AF2199" s="18">
        <v>0.200283301</v>
      </c>
      <c r="AG2199" s="3">
        <v>0</v>
      </c>
      <c r="AH2199" s="3">
        <v>57</v>
      </c>
      <c r="AI2199" s="2" t="str">
        <f t="shared" si="524"/>
        <v>High Risk</v>
      </c>
    </row>
    <row r="2200" spans="1:35" x14ac:dyDescent="0.25">
      <c r="A2200" s="6">
        <v>45299</v>
      </c>
      <c r="B2200" s="3">
        <v>32</v>
      </c>
      <c r="C2200" s="3" t="str">
        <f t="shared" si="510"/>
        <v>Mid</v>
      </c>
      <c r="D2200" s="4">
        <v>23306</v>
      </c>
      <c r="E2200" s="4">
        <f t="shared" si="511"/>
        <v>23306</v>
      </c>
      <c r="F2200" s="3">
        <v>560</v>
      </c>
      <c r="G2200" s="3">
        <f t="shared" si="512"/>
        <v>560</v>
      </c>
      <c r="H2200" s="3" t="str">
        <f t="shared" si="513"/>
        <v>Good</v>
      </c>
      <c r="I2200" s="5" t="s">
        <v>20</v>
      </c>
      <c r="J2200" s="2" t="str">
        <f t="shared" si="514"/>
        <v>Employed</v>
      </c>
      <c r="K2200" s="2" t="str">
        <f t="shared" si="515"/>
        <v>Employed</v>
      </c>
      <c r="L2200" s="2" t="str">
        <f t="shared" si="516"/>
        <v>Employed</v>
      </c>
      <c r="M2200" s="5" t="s">
        <v>32</v>
      </c>
      <c r="N2200" s="2" t="str">
        <f t="shared" si="517"/>
        <v>High School</v>
      </c>
      <c r="O2200" s="2" t="str">
        <f t="shared" si="518"/>
        <v>High School</v>
      </c>
      <c r="P2200" s="4">
        <v>11373</v>
      </c>
      <c r="Q2200" s="4">
        <f t="shared" si="519"/>
        <v>11373</v>
      </c>
      <c r="R2200" s="18">
        <f t="shared" si="520"/>
        <v>0.48798592637089161</v>
      </c>
      <c r="S2200" s="18" t="str">
        <f t="shared" si="521"/>
        <v>Conservative Borrower</v>
      </c>
      <c r="T2200" s="3">
        <v>60</v>
      </c>
      <c r="U2200" s="3">
        <f t="shared" si="522"/>
        <v>60</v>
      </c>
      <c r="V2200" s="5" t="s">
        <v>26</v>
      </c>
      <c r="W2200" s="5" t="s">
        <v>30</v>
      </c>
      <c r="X2200" s="4">
        <v>337</v>
      </c>
      <c r="Y2200" s="18">
        <v>0.17893328</v>
      </c>
      <c r="Z2200" s="5" t="s">
        <v>38</v>
      </c>
      <c r="AA2200" s="3">
        <v>19</v>
      </c>
      <c r="AB2200" s="4">
        <v>3649</v>
      </c>
      <c r="AC2200" s="4">
        <v>1942.166667</v>
      </c>
      <c r="AD2200" s="4" t="str">
        <f t="shared" si="523"/>
        <v>Low Income</v>
      </c>
      <c r="AE2200" s="4">
        <v>1146</v>
      </c>
      <c r="AF2200" s="18">
        <v>0.191531218</v>
      </c>
      <c r="AG2200" s="3">
        <v>0</v>
      </c>
      <c r="AH2200" s="3">
        <v>55</v>
      </c>
      <c r="AI2200" s="2" t="str">
        <f t="shared" si="524"/>
        <v>High Risk</v>
      </c>
    </row>
    <row r="2201" spans="1:35" x14ac:dyDescent="0.25">
      <c r="A2201" s="6">
        <v>45300</v>
      </c>
      <c r="B2201" s="3">
        <v>45</v>
      </c>
      <c r="C2201" s="3" t="str">
        <f t="shared" si="510"/>
        <v>Senior</v>
      </c>
      <c r="D2201" s="4">
        <v>67086</v>
      </c>
      <c r="E2201" s="4">
        <f t="shared" si="511"/>
        <v>67086</v>
      </c>
      <c r="F2201" s="3">
        <v>501</v>
      </c>
      <c r="G2201" s="3">
        <f t="shared" si="512"/>
        <v>501</v>
      </c>
      <c r="H2201" s="3" t="str">
        <f t="shared" si="513"/>
        <v>Fair</v>
      </c>
      <c r="I2201" s="5" t="s">
        <v>20</v>
      </c>
      <c r="J2201" s="2" t="str">
        <f t="shared" si="514"/>
        <v>Employed</v>
      </c>
      <c r="K2201" s="2" t="str">
        <f t="shared" si="515"/>
        <v>Employed</v>
      </c>
      <c r="L2201" s="2" t="str">
        <f t="shared" si="516"/>
        <v>Employed</v>
      </c>
      <c r="M2201" s="5" t="s">
        <v>25</v>
      </c>
      <c r="N2201" s="2" t="str">
        <f t="shared" si="517"/>
        <v>Associate</v>
      </c>
      <c r="O2201" s="2" t="str">
        <f t="shared" si="518"/>
        <v>Associate</v>
      </c>
      <c r="P2201" s="4">
        <v>30390</v>
      </c>
      <c r="Q2201" s="4">
        <f t="shared" si="519"/>
        <v>30390</v>
      </c>
      <c r="R2201" s="18">
        <f t="shared" si="520"/>
        <v>0.45300062606206959</v>
      </c>
      <c r="S2201" s="18" t="str">
        <f t="shared" si="521"/>
        <v>Conservative Borrower</v>
      </c>
      <c r="T2201" s="3">
        <v>120</v>
      </c>
      <c r="U2201" s="3">
        <f t="shared" si="522"/>
        <v>120</v>
      </c>
      <c r="V2201" s="5" t="s">
        <v>26</v>
      </c>
      <c r="W2201" s="5" t="s">
        <v>27</v>
      </c>
      <c r="X2201" s="4">
        <v>420</v>
      </c>
      <c r="Y2201" s="18">
        <v>6.4198274999999999E-2</v>
      </c>
      <c r="Z2201" s="5" t="s">
        <v>28</v>
      </c>
      <c r="AA2201" s="3">
        <v>24</v>
      </c>
      <c r="AB2201" s="4">
        <v>392</v>
      </c>
      <c r="AC2201" s="4">
        <v>5590.5</v>
      </c>
      <c r="AD2201" s="4" t="str">
        <f t="shared" si="523"/>
        <v>Medium Income</v>
      </c>
      <c r="AE2201" s="4">
        <v>6073</v>
      </c>
      <c r="AF2201" s="18">
        <v>0.31121157599999999</v>
      </c>
      <c r="AG2201" s="3">
        <v>0</v>
      </c>
      <c r="AH2201" s="3">
        <v>49</v>
      </c>
      <c r="AI2201" s="2" t="str">
        <f t="shared" si="524"/>
        <v>Medium Risk</v>
      </c>
    </row>
    <row r="2202" spans="1:35" x14ac:dyDescent="0.25">
      <c r="A2202" s="6">
        <v>45301</v>
      </c>
      <c r="B2202" s="3">
        <v>61</v>
      </c>
      <c r="C2202" s="3" t="str">
        <f t="shared" si="510"/>
        <v>Old</v>
      </c>
      <c r="D2202" s="4">
        <v>56205</v>
      </c>
      <c r="E2202" s="4">
        <f t="shared" si="511"/>
        <v>56205</v>
      </c>
      <c r="F2202" s="3">
        <v>606</v>
      </c>
      <c r="G2202" s="3">
        <f t="shared" si="512"/>
        <v>606</v>
      </c>
      <c r="H2202" s="3" t="str">
        <f t="shared" si="513"/>
        <v>Good</v>
      </c>
      <c r="I2202" s="5" t="s">
        <v>20</v>
      </c>
      <c r="J2202" s="2" t="str">
        <f t="shared" si="514"/>
        <v>Employed</v>
      </c>
      <c r="K2202" s="2" t="str">
        <f t="shared" si="515"/>
        <v>Employed</v>
      </c>
      <c r="L2202" s="2" t="str">
        <f t="shared" si="516"/>
        <v>Employed</v>
      </c>
      <c r="M2202" s="5" t="s">
        <v>29</v>
      </c>
      <c r="N2202" s="2" t="str">
        <f t="shared" si="517"/>
        <v>Bachelor</v>
      </c>
      <c r="O2202" s="2" t="str">
        <f t="shared" si="518"/>
        <v>Bachelor</v>
      </c>
      <c r="P2202" s="4">
        <v>12502</v>
      </c>
      <c r="Q2202" s="4">
        <f t="shared" si="519"/>
        <v>12502</v>
      </c>
      <c r="R2202" s="18">
        <f t="shared" si="520"/>
        <v>0.22243572635886488</v>
      </c>
      <c r="S2202" s="18" t="str">
        <f t="shared" si="521"/>
        <v>Conservative Borrower</v>
      </c>
      <c r="T2202" s="3">
        <v>24</v>
      </c>
      <c r="U2202" s="3">
        <f t="shared" si="522"/>
        <v>24</v>
      </c>
      <c r="V2202" s="5" t="s">
        <v>22</v>
      </c>
      <c r="W2202" s="5" t="s">
        <v>30</v>
      </c>
      <c r="X2202" s="4">
        <v>189</v>
      </c>
      <c r="Y2202" s="18">
        <v>0.25567858900000001</v>
      </c>
      <c r="Z2202" s="5" t="s">
        <v>38</v>
      </c>
      <c r="AA2202" s="3">
        <v>26</v>
      </c>
      <c r="AB2202" s="4">
        <v>10188</v>
      </c>
      <c r="AC2202" s="4">
        <v>4683.75</v>
      </c>
      <c r="AD2202" s="4" t="str">
        <f t="shared" si="523"/>
        <v>Low Income</v>
      </c>
      <c r="AE2202" s="4">
        <v>4163</v>
      </c>
      <c r="AF2202" s="18">
        <v>0.15127859499999999</v>
      </c>
      <c r="AG2202" s="3">
        <v>1</v>
      </c>
      <c r="AH2202" s="3">
        <v>41.6</v>
      </c>
      <c r="AI2202" s="2" t="str">
        <f t="shared" si="524"/>
        <v>Medium Risk</v>
      </c>
    </row>
    <row r="2203" spans="1:35" x14ac:dyDescent="0.25">
      <c r="A2203" s="6">
        <v>45302</v>
      </c>
      <c r="B2203" s="3">
        <v>37</v>
      </c>
      <c r="C2203" s="3" t="str">
        <f t="shared" si="510"/>
        <v>Mid</v>
      </c>
      <c r="D2203" s="4">
        <v>23414</v>
      </c>
      <c r="E2203" s="4">
        <f t="shared" si="511"/>
        <v>23414</v>
      </c>
      <c r="G2203" s="3">
        <f t="shared" si="512"/>
        <v>572.77391304347827</v>
      </c>
      <c r="H2203" s="3" t="str">
        <f t="shared" si="513"/>
        <v>Good</v>
      </c>
      <c r="I2203" s="5" t="s">
        <v>20</v>
      </c>
      <c r="J2203" s="2" t="str">
        <f t="shared" si="514"/>
        <v>Employed</v>
      </c>
      <c r="K2203" s="2" t="str">
        <f t="shared" si="515"/>
        <v>Employed</v>
      </c>
      <c r="L2203" s="2" t="str">
        <f t="shared" si="516"/>
        <v>Employed</v>
      </c>
      <c r="M2203" s="5" t="s">
        <v>29</v>
      </c>
      <c r="N2203" s="2" t="str">
        <f t="shared" si="517"/>
        <v>Bachelor</v>
      </c>
      <c r="O2203" s="2" t="str">
        <f t="shared" si="518"/>
        <v>Bachelor</v>
      </c>
      <c r="P2203" s="4">
        <v>7412</v>
      </c>
      <c r="Q2203" s="4">
        <f t="shared" si="519"/>
        <v>7412</v>
      </c>
      <c r="R2203" s="18">
        <f t="shared" si="520"/>
        <v>0.31656274024088155</v>
      </c>
      <c r="S2203" s="18" t="str">
        <f t="shared" si="521"/>
        <v>Conservative Borrower</v>
      </c>
      <c r="T2203" s="3">
        <v>36</v>
      </c>
      <c r="U2203" s="3">
        <f t="shared" si="522"/>
        <v>36</v>
      </c>
      <c r="V2203" s="5" t="s">
        <v>22</v>
      </c>
      <c r="W2203" s="5" t="s">
        <v>30</v>
      </c>
      <c r="X2203" s="4">
        <v>454</v>
      </c>
      <c r="Y2203" s="18">
        <v>5.1383201000000003E-2</v>
      </c>
      <c r="Z2203" s="5" t="s">
        <v>24</v>
      </c>
      <c r="AA2203" s="3">
        <v>18</v>
      </c>
      <c r="AB2203" s="4">
        <v>1750</v>
      </c>
      <c r="AC2203" s="4">
        <v>1951.166667</v>
      </c>
      <c r="AD2203" s="4" t="str">
        <f t="shared" si="523"/>
        <v>Low Income</v>
      </c>
      <c r="AE2203" s="4">
        <v>71795</v>
      </c>
      <c r="AF2203" s="18">
        <v>0.173821218</v>
      </c>
      <c r="AG2203" s="3">
        <v>0</v>
      </c>
      <c r="AH2203" s="3">
        <v>48</v>
      </c>
      <c r="AI2203" s="2" t="str">
        <f t="shared" si="524"/>
        <v>Medium Risk</v>
      </c>
    </row>
    <row r="2204" spans="1:35" x14ac:dyDescent="0.25">
      <c r="A2204" s="6">
        <v>45303</v>
      </c>
      <c r="B2204" s="3">
        <v>48</v>
      </c>
      <c r="C2204" s="3" t="str">
        <f t="shared" si="510"/>
        <v>Senior</v>
      </c>
      <c r="D2204" s="4">
        <v>35338</v>
      </c>
      <c r="E2204" s="4">
        <f t="shared" si="511"/>
        <v>35338</v>
      </c>
      <c r="F2204" s="3">
        <v>604</v>
      </c>
      <c r="G2204" s="3">
        <f t="shared" si="512"/>
        <v>604</v>
      </c>
      <c r="H2204" s="3" t="str">
        <f t="shared" si="513"/>
        <v>Good</v>
      </c>
      <c r="I2204" s="5" t="s">
        <v>20</v>
      </c>
      <c r="J2204" s="2" t="str">
        <f t="shared" si="514"/>
        <v>Employed</v>
      </c>
      <c r="K2204" s="2" t="str">
        <f t="shared" si="515"/>
        <v>Employed</v>
      </c>
      <c r="L2204" s="2" t="str">
        <f t="shared" si="516"/>
        <v>Employed</v>
      </c>
      <c r="M2204" s="5" t="s">
        <v>29</v>
      </c>
      <c r="N2204" s="2" t="str">
        <f t="shared" si="517"/>
        <v>Bachelor</v>
      </c>
      <c r="O2204" s="2" t="str">
        <f t="shared" si="518"/>
        <v>Bachelor</v>
      </c>
      <c r="P2204" s="4">
        <v>25987</v>
      </c>
      <c r="Q2204" s="4">
        <f t="shared" si="519"/>
        <v>25987</v>
      </c>
      <c r="R2204" s="18">
        <f t="shared" si="520"/>
        <v>0.73538400588601505</v>
      </c>
      <c r="S2204" s="18" t="str">
        <f t="shared" si="521"/>
        <v>Moderate Borrower</v>
      </c>
      <c r="T2204" s="3">
        <v>48</v>
      </c>
      <c r="U2204" s="3">
        <f t="shared" si="522"/>
        <v>48</v>
      </c>
      <c r="V2204" s="5" t="s">
        <v>35</v>
      </c>
      <c r="W2204" s="5" t="s">
        <v>27</v>
      </c>
      <c r="X2204" s="4">
        <v>503</v>
      </c>
      <c r="Y2204" s="18">
        <v>0.33681979699999998</v>
      </c>
      <c r="Z2204" s="5" t="s">
        <v>28</v>
      </c>
      <c r="AA2204" s="3">
        <v>21</v>
      </c>
      <c r="AB2204" s="4">
        <v>5135</v>
      </c>
      <c r="AC2204" s="4">
        <v>2944.833333</v>
      </c>
      <c r="AD2204" s="4" t="str">
        <f t="shared" si="523"/>
        <v>Low Income</v>
      </c>
      <c r="AE2204" s="4">
        <v>61658</v>
      </c>
      <c r="AF2204" s="18">
        <v>0.24384609400000001</v>
      </c>
      <c r="AG2204" s="3">
        <v>0</v>
      </c>
      <c r="AH2204" s="3">
        <v>51</v>
      </c>
      <c r="AI2204" s="2" t="str">
        <f t="shared" si="524"/>
        <v>Medium Risk</v>
      </c>
    </row>
    <row r="2205" spans="1:35" x14ac:dyDescent="0.25">
      <c r="A2205" s="6">
        <v>45304</v>
      </c>
      <c r="B2205" s="3">
        <v>24</v>
      </c>
      <c r="C2205" s="3" t="str">
        <f t="shared" si="510"/>
        <v>Young</v>
      </c>
      <c r="D2205" s="4">
        <v>16824</v>
      </c>
      <c r="E2205" s="4">
        <f t="shared" si="511"/>
        <v>16824</v>
      </c>
      <c r="F2205" s="3">
        <v>589</v>
      </c>
      <c r="G2205" s="3">
        <f t="shared" si="512"/>
        <v>589</v>
      </c>
      <c r="H2205" s="3" t="str">
        <f t="shared" si="513"/>
        <v>Good</v>
      </c>
      <c r="I2205" s="5" t="s">
        <v>20</v>
      </c>
      <c r="J2205" s="2" t="str">
        <f t="shared" si="514"/>
        <v>Employed</v>
      </c>
      <c r="K2205" s="2" t="str">
        <f t="shared" si="515"/>
        <v>Employed</v>
      </c>
      <c r="L2205" s="2" t="str">
        <f t="shared" si="516"/>
        <v>Employed</v>
      </c>
      <c r="M2205" s="5" t="s">
        <v>29</v>
      </c>
      <c r="N2205" s="2" t="str">
        <f t="shared" si="517"/>
        <v>Bachelor</v>
      </c>
      <c r="O2205" s="2" t="str">
        <f t="shared" si="518"/>
        <v>Bachelor</v>
      </c>
      <c r="P2205" s="4">
        <v>30694</v>
      </c>
      <c r="Q2205" s="4">
        <f t="shared" si="519"/>
        <v>30694</v>
      </c>
      <c r="R2205" s="18">
        <f t="shared" si="520"/>
        <v>1.8244174988112221</v>
      </c>
      <c r="S2205" s="18" t="str">
        <f t="shared" si="521"/>
        <v>Aggressive Borrower</v>
      </c>
      <c r="T2205" s="3">
        <v>72</v>
      </c>
      <c r="U2205" s="3">
        <f t="shared" si="522"/>
        <v>72</v>
      </c>
      <c r="V2205" s="5" t="s">
        <v>22</v>
      </c>
      <c r="W2205" s="5" t="s">
        <v>30</v>
      </c>
      <c r="X2205" s="4">
        <v>1197</v>
      </c>
      <c r="Y2205" s="18">
        <v>0.170398777</v>
      </c>
      <c r="Z2205" s="5" t="s">
        <v>24</v>
      </c>
      <c r="AA2205" s="3">
        <v>21</v>
      </c>
      <c r="AB2205" s="4">
        <v>2875</v>
      </c>
      <c r="AC2205" s="4">
        <v>1402</v>
      </c>
      <c r="AD2205" s="4" t="str">
        <f t="shared" si="523"/>
        <v>Low Income</v>
      </c>
      <c r="AE2205" s="4">
        <v>130475</v>
      </c>
      <c r="AF2205" s="18">
        <v>0.21920741599999999</v>
      </c>
      <c r="AG2205" s="3">
        <v>0</v>
      </c>
      <c r="AH2205" s="3">
        <v>50</v>
      </c>
      <c r="AI2205" s="2" t="str">
        <f t="shared" si="524"/>
        <v>Medium Risk</v>
      </c>
    </row>
    <row r="2206" spans="1:35" x14ac:dyDescent="0.25">
      <c r="A2206" s="6">
        <v>45305</v>
      </c>
      <c r="B2206" s="3">
        <v>28</v>
      </c>
      <c r="C2206" s="3" t="str">
        <f t="shared" si="510"/>
        <v>Mid</v>
      </c>
      <c r="D2206" s="4">
        <v>29949</v>
      </c>
      <c r="E2206" s="4">
        <f t="shared" si="511"/>
        <v>29949</v>
      </c>
      <c r="F2206" s="3">
        <v>611</v>
      </c>
      <c r="G2206" s="3">
        <f t="shared" si="512"/>
        <v>611</v>
      </c>
      <c r="H2206" s="3" t="str">
        <f t="shared" si="513"/>
        <v>Good</v>
      </c>
      <c r="I2206" s="5" t="s">
        <v>20</v>
      </c>
      <c r="J2206" s="2" t="str">
        <f t="shared" si="514"/>
        <v>Employed</v>
      </c>
      <c r="K2206" s="2" t="str">
        <f t="shared" si="515"/>
        <v>Employed</v>
      </c>
      <c r="L2206" s="2" t="str">
        <f t="shared" si="516"/>
        <v>Employed</v>
      </c>
      <c r="M2206" s="5" t="s">
        <v>41</v>
      </c>
      <c r="N2206" s="2" t="str">
        <f t="shared" si="517"/>
        <v>Doctorate</v>
      </c>
      <c r="O2206" s="2" t="str">
        <f t="shared" si="518"/>
        <v>Doctorate</v>
      </c>
      <c r="P2206" s="4">
        <v>18742</v>
      </c>
      <c r="Q2206" s="4">
        <f t="shared" si="519"/>
        <v>18742</v>
      </c>
      <c r="R2206" s="18">
        <f t="shared" si="520"/>
        <v>0.62579718855387489</v>
      </c>
      <c r="S2206" s="18" t="str">
        <f t="shared" si="521"/>
        <v>Moderate Borrower</v>
      </c>
      <c r="T2206" s="3">
        <v>48</v>
      </c>
      <c r="U2206" s="3">
        <f t="shared" si="522"/>
        <v>48</v>
      </c>
      <c r="V2206" s="5" t="s">
        <v>22</v>
      </c>
      <c r="W2206" s="5" t="s">
        <v>27</v>
      </c>
      <c r="X2206" s="4">
        <v>567</v>
      </c>
      <c r="Y2206" s="18">
        <v>7.4556058999999994E-2</v>
      </c>
      <c r="Z2206" s="5" t="s">
        <v>34</v>
      </c>
      <c r="AA2206" s="3">
        <v>29</v>
      </c>
      <c r="AB2206" s="4">
        <v>4220</v>
      </c>
      <c r="AC2206" s="4">
        <v>2495.75</v>
      </c>
      <c r="AD2206" s="4" t="str">
        <f t="shared" si="523"/>
        <v>Low Income</v>
      </c>
      <c r="AE2206" s="4">
        <v>44267</v>
      </c>
      <c r="AF2206" s="18">
        <v>0.21178330000000001</v>
      </c>
      <c r="AG2206" s="3">
        <v>0</v>
      </c>
      <c r="AH2206" s="3">
        <v>50</v>
      </c>
      <c r="AI2206" s="2" t="str">
        <f t="shared" si="524"/>
        <v>Medium Risk</v>
      </c>
    </row>
    <row r="2207" spans="1:35" x14ac:dyDescent="0.25">
      <c r="A2207" s="6">
        <v>45306</v>
      </c>
      <c r="B2207" s="3">
        <v>45</v>
      </c>
      <c r="C2207" s="3" t="str">
        <f t="shared" si="510"/>
        <v>Senior</v>
      </c>
      <c r="D2207" s="4">
        <v>31318</v>
      </c>
      <c r="E2207" s="4">
        <f t="shared" si="511"/>
        <v>31318</v>
      </c>
      <c r="F2207" s="3">
        <v>540</v>
      </c>
      <c r="G2207" s="3">
        <f t="shared" si="512"/>
        <v>540</v>
      </c>
      <c r="H2207" s="3" t="str">
        <f t="shared" si="513"/>
        <v>Fair</v>
      </c>
      <c r="I2207" s="5" t="s">
        <v>20</v>
      </c>
      <c r="J2207" s="2" t="str">
        <f t="shared" si="514"/>
        <v>Employed</v>
      </c>
      <c r="K2207" s="2" t="str">
        <f t="shared" si="515"/>
        <v>Employed</v>
      </c>
      <c r="L2207" s="2" t="str">
        <f t="shared" si="516"/>
        <v>Employed</v>
      </c>
      <c r="M2207" s="5" t="s">
        <v>29</v>
      </c>
      <c r="N2207" s="2" t="str">
        <f t="shared" si="517"/>
        <v>Bachelor</v>
      </c>
      <c r="O2207" s="2" t="str">
        <f t="shared" si="518"/>
        <v>Bachelor</v>
      </c>
      <c r="P2207" s="4">
        <v>49775</v>
      </c>
      <c r="Q2207" s="4">
        <f t="shared" si="519"/>
        <v>49775</v>
      </c>
      <c r="R2207" s="18">
        <f t="shared" si="520"/>
        <v>1.5893415926942973</v>
      </c>
      <c r="S2207" s="18" t="str">
        <f t="shared" si="521"/>
        <v>Aggressive Borrower</v>
      </c>
      <c r="T2207" s="3">
        <v>36</v>
      </c>
      <c r="U2207" s="3">
        <f t="shared" si="522"/>
        <v>36</v>
      </c>
      <c r="V2207" s="5" t="s">
        <v>35</v>
      </c>
      <c r="W2207" s="5" t="s">
        <v>30</v>
      </c>
      <c r="X2207" s="4">
        <v>223</v>
      </c>
      <c r="Y2207" s="18">
        <v>0.35178178599999999</v>
      </c>
      <c r="Z2207" s="5" t="s">
        <v>38</v>
      </c>
      <c r="AA2207" s="3">
        <v>23</v>
      </c>
      <c r="AB2207" s="4">
        <v>17635</v>
      </c>
      <c r="AC2207" s="4">
        <v>2609.833333</v>
      </c>
      <c r="AD2207" s="4" t="str">
        <f t="shared" si="523"/>
        <v>Low Income</v>
      </c>
      <c r="AE2207" s="4">
        <v>3128</v>
      </c>
      <c r="AF2207" s="18">
        <v>0.27421918299999998</v>
      </c>
      <c r="AG2207" s="3">
        <v>0</v>
      </c>
      <c r="AH2207" s="3">
        <v>55</v>
      </c>
      <c r="AI2207" s="2" t="str">
        <f t="shared" si="524"/>
        <v>High Risk</v>
      </c>
    </row>
    <row r="2208" spans="1:35" x14ac:dyDescent="0.25">
      <c r="A2208" s="6">
        <v>45307</v>
      </c>
      <c r="B2208" s="3">
        <v>57</v>
      </c>
      <c r="C2208" s="3" t="str">
        <f t="shared" si="510"/>
        <v>Senior</v>
      </c>
      <c r="D2208" s="4">
        <v>77559</v>
      </c>
      <c r="E2208" s="4">
        <f t="shared" si="511"/>
        <v>77559</v>
      </c>
      <c r="F2208" s="3">
        <v>665</v>
      </c>
      <c r="G2208" s="3">
        <f t="shared" si="512"/>
        <v>665</v>
      </c>
      <c r="H2208" s="3" t="str">
        <f t="shared" si="513"/>
        <v>Excellent</v>
      </c>
      <c r="I2208" s="5" t="s">
        <v>45</v>
      </c>
      <c r="J2208" s="2" t="str">
        <f t="shared" si="514"/>
        <v>Unemployed</v>
      </c>
      <c r="K2208" s="2" t="str">
        <f t="shared" si="515"/>
        <v>Unemployed</v>
      </c>
      <c r="L2208" s="2" t="str">
        <f t="shared" si="516"/>
        <v>Unemployed</v>
      </c>
      <c r="M2208" s="5" t="s">
        <v>21</v>
      </c>
      <c r="N2208" s="2" t="str">
        <f t="shared" si="517"/>
        <v>Master</v>
      </c>
      <c r="O2208" s="2" t="str">
        <f t="shared" si="518"/>
        <v>Master</v>
      </c>
      <c r="P2208" s="4">
        <v>12122</v>
      </c>
      <c r="Q2208" s="4">
        <f t="shared" si="519"/>
        <v>12122</v>
      </c>
      <c r="R2208" s="18">
        <f t="shared" si="520"/>
        <v>0.15629391817841901</v>
      </c>
      <c r="S2208" s="18" t="str">
        <f t="shared" si="521"/>
        <v>Conservative Borrower</v>
      </c>
      <c r="T2208" s="3">
        <v>72</v>
      </c>
      <c r="U2208" s="3">
        <f t="shared" si="522"/>
        <v>72</v>
      </c>
      <c r="V2208" s="5" t="s">
        <v>22</v>
      </c>
      <c r="W2208" s="5" t="s">
        <v>27</v>
      </c>
      <c r="X2208" s="4">
        <v>408</v>
      </c>
      <c r="Y2208" s="18">
        <v>0.414592032</v>
      </c>
      <c r="Z2208" s="5" t="s">
        <v>24</v>
      </c>
      <c r="AA2208" s="3">
        <v>23</v>
      </c>
      <c r="AB2208" s="4">
        <v>470</v>
      </c>
      <c r="AC2208" s="4">
        <v>6463.25</v>
      </c>
      <c r="AD2208" s="4" t="str">
        <f t="shared" si="523"/>
        <v>Medium Income</v>
      </c>
      <c r="AE2208" s="4">
        <v>45727</v>
      </c>
      <c r="AF2208" s="18">
        <v>0.19651111900000001</v>
      </c>
      <c r="AG2208" s="3">
        <v>0</v>
      </c>
      <c r="AH2208" s="3">
        <v>52</v>
      </c>
      <c r="AI2208" s="2" t="str">
        <f t="shared" si="524"/>
        <v>Medium Risk</v>
      </c>
    </row>
    <row r="2209" spans="1:35" x14ac:dyDescent="0.25">
      <c r="A2209" s="6">
        <v>45308</v>
      </c>
      <c r="B2209" s="3">
        <v>44</v>
      </c>
      <c r="C2209" s="3" t="str">
        <f t="shared" si="510"/>
        <v>Senior</v>
      </c>
      <c r="D2209" s="4">
        <v>15000</v>
      </c>
      <c r="E2209" s="4">
        <f t="shared" si="511"/>
        <v>15000</v>
      </c>
      <c r="F2209" s="3">
        <v>557</v>
      </c>
      <c r="G2209" s="3">
        <f t="shared" si="512"/>
        <v>557</v>
      </c>
      <c r="H2209" s="3" t="str">
        <f t="shared" si="513"/>
        <v>Good</v>
      </c>
      <c r="I2209" s="5" t="s">
        <v>20</v>
      </c>
      <c r="J2209" s="2" t="str">
        <f t="shared" si="514"/>
        <v>Employed</v>
      </c>
      <c r="K2209" s="2" t="str">
        <f t="shared" si="515"/>
        <v>Employed</v>
      </c>
      <c r="L2209" s="2" t="str">
        <f t="shared" si="516"/>
        <v>Employed</v>
      </c>
      <c r="M2209" s="5" t="s">
        <v>29</v>
      </c>
      <c r="N2209" s="2" t="str">
        <f t="shared" si="517"/>
        <v>Bachelor</v>
      </c>
      <c r="O2209" s="2" t="str">
        <f t="shared" si="518"/>
        <v>Bachelor</v>
      </c>
      <c r="P2209" s="4">
        <v>32619</v>
      </c>
      <c r="Q2209" s="4">
        <f t="shared" si="519"/>
        <v>32619</v>
      </c>
      <c r="R2209" s="18">
        <f t="shared" si="520"/>
        <v>2.1745999999999999</v>
      </c>
      <c r="S2209" s="18" t="str">
        <f t="shared" si="521"/>
        <v>Aggressive Borrower</v>
      </c>
      <c r="T2209" s="3">
        <v>48</v>
      </c>
      <c r="U2209" s="3">
        <f t="shared" si="522"/>
        <v>48</v>
      </c>
      <c r="V2209" s="5" t="s">
        <v>44</v>
      </c>
      <c r="W2209" s="5" t="s">
        <v>30</v>
      </c>
      <c r="X2209" s="4">
        <v>608</v>
      </c>
      <c r="Y2209" s="18">
        <v>0.14582425399999999</v>
      </c>
      <c r="Z2209" s="5" t="s">
        <v>24</v>
      </c>
      <c r="AA2209" s="3">
        <v>30</v>
      </c>
      <c r="AB2209" s="4">
        <v>2102</v>
      </c>
      <c r="AC2209" s="4">
        <v>1250</v>
      </c>
      <c r="AD2209" s="4" t="str">
        <f t="shared" si="523"/>
        <v>Low Income</v>
      </c>
      <c r="AE2209" s="4">
        <v>4496</v>
      </c>
      <c r="AF2209" s="18">
        <v>0.25606825500000002</v>
      </c>
      <c r="AG2209" s="3">
        <v>0</v>
      </c>
      <c r="AH2209" s="3">
        <v>55</v>
      </c>
      <c r="AI2209" s="2" t="str">
        <f t="shared" si="524"/>
        <v>High Risk</v>
      </c>
    </row>
    <row r="2210" spans="1:35" x14ac:dyDescent="0.25">
      <c r="A2210" s="6">
        <v>45309</v>
      </c>
      <c r="B2210" s="3">
        <v>36</v>
      </c>
      <c r="C2210" s="3" t="str">
        <f t="shared" si="510"/>
        <v>Mid</v>
      </c>
      <c r="D2210" s="4">
        <v>127578</v>
      </c>
      <c r="E2210" s="4">
        <f t="shared" si="511"/>
        <v>127578</v>
      </c>
      <c r="F2210" s="3">
        <v>595</v>
      </c>
      <c r="G2210" s="3">
        <f t="shared" si="512"/>
        <v>595</v>
      </c>
      <c r="H2210" s="3" t="str">
        <f t="shared" si="513"/>
        <v>Good</v>
      </c>
      <c r="I2210" s="5" t="s">
        <v>20</v>
      </c>
      <c r="J2210" s="2" t="str">
        <f t="shared" si="514"/>
        <v>Employed</v>
      </c>
      <c r="K2210" s="2" t="str">
        <f t="shared" si="515"/>
        <v>Employed</v>
      </c>
      <c r="L2210" s="2" t="str">
        <f t="shared" si="516"/>
        <v>Employed</v>
      </c>
      <c r="M2210" s="5" t="s">
        <v>29</v>
      </c>
      <c r="N2210" s="2" t="str">
        <f t="shared" si="517"/>
        <v>Bachelor</v>
      </c>
      <c r="O2210" s="2" t="str">
        <f t="shared" si="518"/>
        <v>Bachelor</v>
      </c>
      <c r="P2210" s="4">
        <v>24135</v>
      </c>
      <c r="Q2210" s="4">
        <f t="shared" si="519"/>
        <v>24135</v>
      </c>
      <c r="R2210" s="18">
        <f t="shared" si="520"/>
        <v>0.18917838498800735</v>
      </c>
      <c r="S2210" s="18" t="str">
        <f t="shared" si="521"/>
        <v>Conservative Borrower</v>
      </c>
      <c r="T2210" s="3">
        <v>84</v>
      </c>
      <c r="U2210" s="3">
        <f t="shared" si="522"/>
        <v>84</v>
      </c>
      <c r="V2210" s="5" t="s">
        <v>22</v>
      </c>
      <c r="W2210" s="5" t="s">
        <v>27</v>
      </c>
      <c r="X2210" s="4">
        <v>777</v>
      </c>
      <c r="Y2210" s="18">
        <v>0.12639561299999999</v>
      </c>
      <c r="Z2210" s="5" t="s">
        <v>24</v>
      </c>
      <c r="AA2210" s="3">
        <v>17</v>
      </c>
      <c r="AB2210" s="4">
        <v>4639</v>
      </c>
      <c r="AC2210" s="4">
        <v>10631.5</v>
      </c>
      <c r="AD2210" s="4" t="str">
        <f t="shared" si="523"/>
        <v>Medium Income</v>
      </c>
      <c r="AE2210" s="4">
        <v>2081</v>
      </c>
      <c r="AF2210" s="18">
        <v>0.26111300799999998</v>
      </c>
      <c r="AG2210" s="3">
        <v>1</v>
      </c>
      <c r="AH2210" s="3">
        <v>40</v>
      </c>
      <c r="AI2210" s="2" t="str">
        <f t="shared" si="524"/>
        <v>Medium Risk</v>
      </c>
    </row>
    <row r="2211" spans="1:35" x14ac:dyDescent="0.25">
      <c r="A2211" s="6">
        <v>45310</v>
      </c>
      <c r="B2211" s="3">
        <v>39</v>
      </c>
      <c r="C2211" s="3" t="str">
        <f t="shared" si="510"/>
        <v>Mid</v>
      </c>
      <c r="D2211" s="4">
        <v>47586</v>
      </c>
      <c r="E2211" s="4">
        <f t="shared" si="511"/>
        <v>47586</v>
      </c>
      <c r="F2211" s="3">
        <v>620</v>
      </c>
      <c r="G2211" s="3">
        <f t="shared" si="512"/>
        <v>620</v>
      </c>
      <c r="H2211" s="3" t="str">
        <f t="shared" si="513"/>
        <v>Good</v>
      </c>
      <c r="I2211" s="5" t="s">
        <v>52</v>
      </c>
      <c r="J2211" s="2" t="str">
        <f t="shared" si="514"/>
        <v>EMPLOYED</v>
      </c>
      <c r="K2211" s="2" t="str">
        <f t="shared" si="515"/>
        <v>Employed</v>
      </c>
      <c r="L2211" s="2" t="str">
        <f t="shared" si="516"/>
        <v>Employed</v>
      </c>
      <c r="M2211" s="5" t="s">
        <v>25</v>
      </c>
      <c r="N2211" s="2" t="str">
        <f t="shared" si="517"/>
        <v>Associate</v>
      </c>
      <c r="O2211" s="2" t="str">
        <f t="shared" si="518"/>
        <v>Associate</v>
      </c>
      <c r="P2211" s="4">
        <v>18041</v>
      </c>
      <c r="Q2211" s="4">
        <f t="shared" si="519"/>
        <v>18041</v>
      </c>
      <c r="R2211" s="18">
        <f t="shared" si="520"/>
        <v>0.37912411213382086</v>
      </c>
      <c r="S2211" s="18" t="str">
        <f t="shared" si="521"/>
        <v>Conservative Borrower</v>
      </c>
      <c r="T2211" s="3">
        <v>36</v>
      </c>
      <c r="U2211" s="3">
        <f t="shared" si="522"/>
        <v>36</v>
      </c>
      <c r="V2211" s="5" t="s">
        <v>22</v>
      </c>
      <c r="W2211" s="5" t="s">
        <v>27</v>
      </c>
      <c r="X2211" s="4">
        <v>570</v>
      </c>
      <c r="Y2211" s="18">
        <v>0.44177866900000001</v>
      </c>
      <c r="Z2211" s="5" t="s">
        <v>24</v>
      </c>
      <c r="AA2211" s="3">
        <v>31</v>
      </c>
      <c r="AB2211" s="4">
        <v>3068</v>
      </c>
      <c r="AC2211" s="4">
        <v>3965.5</v>
      </c>
      <c r="AD2211" s="4" t="str">
        <f t="shared" si="523"/>
        <v>Low Income</v>
      </c>
      <c r="AE2211" s="4">
        <v>5396</v>
      </c>
      <c r="AF2211" s="18">
        <v>0.20598376900000001</v>
      </c>
      <c r="AG2211" s="3">
        <v>0</v>
      </c>
      <c r="AH2211" s="3">
        <v>53</v>
      </c>
      <c r="AI2211" s="2" t="str">
        <f t="shared" si="524"/>
        <v>Medium Risk</v>
      </c>
    </row>
    <row r="2212" spans="1:35" x14ac:dyDescent="0.25">
      <c r="A2212" s="6">
        <v>45311</v>
      </c>
      <c r="B2212" s="3">
        <v>24</v>
      </c>
      <c r="C2212" s="3" t="str">
        <f t="shared" si="510"/>
        <v>Young</v>
      </c>
      <c r="D2212" s="4">
        <v>20992</v>
      </c>
      <c r="E2212" s="4">
        <f t="shared" si="511"/>
        <v>20992</v>
      </c>
      <c r="F2212" s="3">
        <v>479</v>
      </c>
      <c r="G2212" s="3">
        <f t="shared" si="512"/>
        <v>479</v>
      </c>
      <c r="H2212" s="3" t="str">
        <f t="shared" si="513"/>
        <v>Fair</v>
      </c>
      <c r="I2212" s="5" t="s">
        <v>20</v>
      </c>
      <c r="J2212" s="2" t="str">
        <f t="shared" si="514"/>
        <v>Employed</v>
      </c>
      <c r="K2212" s="2" t="str">
        <f t="shared" si="515"/>
        <v>Employed</v>
      </c>
      <c r="L2212" s="2" t="str">
        <f t="shared" si="516"/>
        <v>Employed</v>
      </c>
      <c r="M2212" s="5" t="s">
        <v>32</v>
      </c>
      <c r="N2212" s="2" t="str">
        <f t="shared" si="517"/>
        <v>High School</v>
      </c>
      <c r="O2212" s="2" t="str">
        <f t="shared" si="518"/>
        <v>High School</v>
      </c>
      <c r="P2212" s="4">
        <v>29168</v>
      </c>
      <c r="Q2212" s="4">
        <f t="shared" si="519"/>
        <v>29168</v>
      </c>
      <c r="R2212" s="18">
        <f t="shared" si="520"/>
        <v>1.3894817073170731</v>
      </c>
      <c r="S2212" s="18" t="str">
        <f t="shared" si="521"/>
        <v>Aggressive Borrower</v>
      </c>
      <c r="T2212" s="3">
        <v>72</v>
      </c>
      <c r="U2212" s="3">
        <f t="shared" si="522"/>
        <v>72</v>
      </c>
      <c r="V2212" s="5" t="s">
        <v>22</v>
      </c>
      <c r="W2212" s="5" t="s">
        <v>30</v>
      </c>
      <c r="X2212" s="4">
        <v>635</v>
      </c>
      <c r="Y2212" s="18">
        <v>0.44080574300000003</v>
      </c>
      <c r="Z2212" s="5" t="s">
        <v>38</v>
      </c>
      <c r="AA2212" s="3">
        <v>21</v>
      </c>
      <c r="AB2212" s="4">
        <v>4056</v>
      </c>
      <c r="AC2212" s="4">
        <v>1749.333333</v>
      </c>
      <c r="AD2212" s="4" t="str">
        <f t="shared" si="523"/>
        <v>Low Income</v>
      </c>
      <c r="AE2212" s="4">
        <v>50843</v>
      </c>
      <c r="AF2212" s="18">
        <v>0.28599844000000002</v>
      </c>
      <c r="AG2212" s="3">
        <v>0</v>
      </c>
      <c r="AH2212" s="3">
        <v>61</v>
      </c>
      <c r="AI2212" s="2" t="str">
        <f t="shared" si="524"/>
        <v>High Risk</v>
      </c>
    </row>
    <row r="2213" spans="1:35" x14ac:dyDescent="0.25">
      <c r="A2213" s="6">
        <v>45312</v>
      </c>
      <c r="B2213" s="3">
        <v>47</v>
      </c>
      <c r="C2213" s="3" t="str">
        <f t="shared" si="510"/>
        <v>Senior</v>
      </c>
      <c r="D2213" s="4">
        <v>27222</v>
      </c>
      <c r="E2213" s="4">
        <f t="shared" si="511"/>
        <v>27222</v>
      </c>
      <c r="F2213" s="3">
        <v>464</v>
      </c>
      <c r="G2213" s="3">
        <f t="shared" si="512"/>
        <v>464</v>
      </c>
      <c r="H2213" s="3" t="str">
        <f t="shared" si="513"/>
        <v>Fair</v>
      </c>
      <c r="I2213" s="5" t="s">
        <v>20</v>
      </c>
      <c r="J2213" s="2" t="str">
        <f t="shared" si="514"/>
        <v>Employed</v>
      </c>
      <c r="K2213" s="2" t="str">
        <f t="shared" si="515"/>
        <v>Employed</v>
      </c>
      <c r="L2213" s="2" t="str">
        <f t="shared" si="516"/>
        <v>Employed</v>
      </c>
      <c r="M2213" s="5" t="s">
        <v>25</v>
      </c>
      <c r="N2213" s="2" t="str">
        <f t="shared" si="517"/>
        <v>Associate</v>
      </c>
      <c r="O2213" s="2" t="str">
        <f t="shared" si="518"/>
        <v>Associate</v>
      </c>
      <c r="P2213" s="4">
        <v>23092</v>
      </c>
      <c r="Q2213" s="4">
        <f t="shared" si="519"/>
        <v>23092</v>
      </c>
      <c r="R2213" s="18">
        <f t="shared" si="520"/>
        <v>0.84828447579163913</v>
      </c>
      <c r="S2213" s="18" t="str">
        <f t="shared" si="521"/>
        <v>Moderate Borrower</v>
      </c>
      <c r="T2213" s="3">
        <v>48</v>
      </c>
      <c r="U2213" s="3">
        <f t="shared" si="522"/>
        <v>48</v>
      </c>
      <c r="V2213" s="5" t="s">
        <v>22</v>
      </c>
      <c r="W2213" s="5" t="s">
        <v>34</v>
      </c>
      <c r="X2213" s="4">
        <v>327</v>
      </c>
      <c r="Y2213" s="18">
        <v>0.144149319</v>
      </c>
      <c r="Z2213" s="5" t="s">
        <v>28</v>
      </c>
      <c r="AA2213" s="3">
        <v>17</v>
      </c>
      <c r="AB2213" s="4">
        <v>7273</v>
      </c>
      <c r="AC2213" s="4">
        <v>2268.5</v>
      </c>
      <c r="AD2213" s="4" t="str">
        <f t="shared" si="523"/>
        <v>Low Income</v>
      </c>
      <c r="AE2213" s="4">
        <v>9993</v>
      </c>
      <c r="AF2213" s="18">
        <v>0.241883136</v>
      </c>
      <c r="AG2213" s="3">
        <v>0</v>
      </c>
      <c r="AH2213" s="3">
        <v>51</v>
      </c>
      <c r="AI2213" s="2" t="str">
        <f t="shared" si="524"/>
        <v>Medium Risk</v>
      </c>
    </row>
    <row r="2214" spans="1:35" x14ac:dyDescent="0.25">
      <c r="A2214" s="6">
        <v>45313</v>
      </c>
      <c r="B2214" s="3">
        <v>50</v>
      </c>
      <c r="C2214" s="3" t="str">
        <f t="shared" si="510"/>
        <v>Senior</v>
      </c>
      <c r="D2214" s="4">
        <v>41181</v>
      </c>
      <c r="E2214" s="4">
        <f t="shared" si="511"/>
        <v>41181</v>
      </c>
      <c r="F2214" s="3">
        <v>536</v>
      </c>
      <c r="G2214" s="3">
        <f t="shared" si="512"/>
        <v>536</v>
      </c>
      <c r="H2214" s="3" t="str">
        <f t="shared" si="513"/>
        <v>Fair</v>
      </c>
      <c r="I2214" s="5" t="s">
        <v>33</v>
      </c>
      <c r="J2214" s="2" t="str">
        <f t="shared" si="514"/>
        <v>Self-Employed</v>
      </c>
      <c r="K2214" s="2" t="str">
        <f t="shared" si="515"/>
        <v>Self-Employed</v>
      </c>
      <c r="L2214" s="2" t="str">
        <f t="shared" si="516"/>
        <v>Self-Employed</v>
      </c>
      <c r="M2214" s="5" t="s">
        <v>25</v>
      </c>
      <c r="N2214" s="2" t="str">
        <f t="shared" si="517"/>
        <v>Associate</v>
      </c>
      <c r="O2214" s="2" t="str">
        <f t="shared" si="518"/>
        <v>Associate</v>
      </c>
      <c r="P2214" s="4">
        <v>31641</v>
      </c>
      <c r="Q2214" s="4">
        <f t="shared" si="519"/>
        <v>31641</v>
      </c>
      <c r="R2214" s="18">
        <f t="shared" si="520"/>
        <v>0.76833976833976836</v>
      </c>
      <c r="S2214" s="18" t="str">
        <f t="shared" si="521"/>
        <v>Moderate Borrower</v>
      </c>
      <c r="T2214" s="3">
        <v>36</v>
      </c>
      <c r="U2214" s="3">
        <f t="shared" si="522"/>
        <v>36</v>
      </c>
      <c r="V2214" s="5" t="s">
        <v>22</v>
      </c>
      <c r="W2214" s="5" t="s">
        <v>34</v>
      </c>
      <c r="X2214" s="4">
        <v>398</v>
      </c>
      <c r="Y2214" s="18">
        <v>8.7021582E-2</v>
      </c>
      <c r="Z2214" s="5" t="s">
        <v>24</v>
      </c>
      <c r="AA2214" s="3">
        <v>24</v>
      </c>
      <c r="AB2214" s="4">
        <v>1516</v>
      </c>
      <c r="AC2214" s="4">
        <v>3431.75</v>
      </c>
      <c r="AD2214" s="4" t="str">
        <f t="shared" si="523"/>
        <v>Low Income</v>
      </c>
      <c r="AE2214" s="4">
        <v>10142</v>
      </c>
      <c r="AF2214" s="18">
        <v>0.25704992999999998</v>
      </c>
      <c r="AG2214" s="3">
        <v>0</v>
      </c>
      <c r="AH2214" s="3">
        <v>54</v>
      </c>
      <c r="AI2214" s="2" t="str">
        <f t="shared" si="524"/>
        <v>Medium Risk</v>
      </c>
    </row>
    <row r="2215" spans="1:35" x14ac:dyDescent="0.25">
      <c r="A2215" s="6">
        <v>45314</v>
      </c>
      <c r="B2215" s="3">
        <v>34</v>
      </c>
      <c r="C2215" s="3" t="str">
        <f t="shared" si="510"/>
        <v>Mid</v>
      </c>
      <c r="D2215" s="4">
        <v>43553</v>
      </c>
      <c r="E2215" s="4">
        <f t="shared" si="511"/>
        <v>43553</v>
      </c>
      <c r="F2215" s="3">
        <v>563</v>
      </c>
      <c r="G2215" s="3">
        <f t="shared" si="512"/>
        <v>563</v>
      </c>
      <c r="H2215" s="3" t="str">
        <f t="shared" si="513"/>
        <v>Good</v>
      </c>
      <c r="I2215" s="5" t="s">
        <v>20</v>
      </c>
      <c r="J2215" s="2" t="str">
        <f t="shared" si="514"/>
        <v>Employed</v>
      </c>
      <c r="K2215" s="2" t="str">
        <f t="shared" si="515"/>
        <v>Employed</v>
      </c>
      <c r="L2215" s="2" t="str">
        <f t="shared" si="516"/>
        <v>Employed</v>
      </c>
      <c r="M2215" s="5" t="s">
        <v>25</v>
      </c>
      <c r="N2215" s="2" t="str">
        <f t="shared" si="517"/>
        <v>Associate</v>
      </c>
      <c r="O2215" s="2" t="str">
        <f t="shared" si="518"/>
        <v>Associate</v>
      </c>
      <c r="P2215" s="4">
        <v>26244</v>
      </c>
      <c r="Q2215" s="4">
        <f t="shared" si="519"/>
        <v>26244</v>
      </c>
      <c r="R2215" s="18">
        <f t="shared" si="520"/>
        <v>0.60257617156108645</v>
      </c>
      <c r="S2215" s="18" t="str">
        <f t="shared" si="521"/>
        <v>Moderate Borrower</v>
      </c>
      <c r="T2215" s="3">
        <v>60</v>
      </c>
      <c r="U2215" s="3">
        <f t="shared" si="522"/>
        <v>60</v>
      </c>
      <c r="V2215" s="5" t="s">
        <v>22</v>
      </c>
      <c r="W2215" s="5" t="s">
        <v>34</v>
      </c>
      <c r="X2215" s="4">
        <v>280</v>
      </c>
      <c r="Y2215" s="18">
        <v>0.40163071900000002</v>
      </c>
      <c r="Z2215" s="5" t="s">
        <v>38</v>
      </c>
      <c r="AA2215" s="3">
        <v>27</v>
      </c>
      <c r="AB2215" s="4">
        <v>4730</v>
      </c>
      <c r="AC2215" s="4">
        <v>3629.416667</v>
      </c>
      <c r="AD2215" s="4" t="str">
        <f t="shared" si="523"/>
        <v>Low Income</v>
      </c>
      <c r="AE2215" s="4">
        <v>1876</v>
      </c>
      <c r="AF2215" s="18">
        <v>0.22724541100000001</v>
      </c>
      <c r="AG2215" s="3">
        <v>0</v>
      </c>
      <c r="AH2215" s="3">
        <v>58</v>
      </c>
      <c r="AI2215" s="2" t="str">
        <f t="shared" si="524"/>
        <v>High Risk</v>
      </c>
    </row>
    <row r="2216" spans="1:35" x14ac:dyDescent="0.25">
      <c r="A2216" s="6">
        <v>45315</v>
      </c>
      <c r="B2216" s="3">
        <v>34</v>
      </c>
      <c r="C2216" s="3" t="str">
        <f t="shared" si="510"/>
        <v>Mid</v>
      </c>
      <c r="E2216" s="4">
        <f t="shared" si="511"/>
        <v>54396</v>
      </c>
      <c r="F2216" s="3">
        <v>614</v>
      </c>
      <c r="G2216" s="3">
        <f t="shared" si="512"/>
        <v>614</v>
      </c>
      <c r="H2216" s="3" t="str">
        <f t="shared" si="513"/>
        <v>Good</v>
      </c>
      <c r="J2216" s="2" t="str">
        <f t="shared" si="514"/>
        <v/>
      </c>
      <c r="K2216" s="2" t="str">
        <f t="shared" si="515"/>
        <v/>
      </c>
      <c r="L2216" s="2" t="str">
        <f t="shared" si="516"/>
        <v>Employed</v>
      </c>
      <c r="M2216" s="5" t="s">
        <v>29</v>
      </c>
      <c r="N2216" s="2" t="str">
        <f t="shared" si="517"/>
        <v>Bachelor</v>
      </c>
      <c r="O2216" s="2" t="str">
        <f t="shared" si="518"/>
        <v>Bachelor</v>
      </c>
      <c r="P2216" s="4">
        <v>29499</v>
      </c>
      <c r="Q2216" s="4">
        <f t="shared" si="519"/>
        <v>29499</v>
      </c>
      <c r="R2216" s="18">
        <f t="shared" si="520"/>
        <v>0.54230090447827051</v>
      </c>
      <c r="S2216" s="18" t="str">
        <f t="shared" si="521"/>
        <v>Moderate Borrower</v>
      </c>
      <c r="U2216" s="3">
        <f t="shared" si="522"/>
        <v>52.912751677852349</v>
      </c>
      <c r="V2216" s="5" t="s">
        <v>22</v>
      </c>
      <c r="W2216" s="5" t="s">
        <v>34</v>
      </c>
      <c r="X2216" s="4">
        <v>397</v>
      </c>
      <c r="Y2216" s="18">
        <v>0.38485541200000001</v>
      </c>
      <c r="Z2216" s="5" t="s">
        <v>34</v>
      </c>
      <c r="AA2216" s="3">
        <v>28</v>
      </c>
      <c r="AB2216" s="4">
        <v>6979</v>
      </c>
      <c r="AC2216" s="4">
        <v>4533</v>
      </c>
      <c r="AD2216" s="4" t="str">
        <f t="shared" si="523"/>
        <v>Low Income</v>
      </c>
      <c r="AE2216" s="4">
        <v>36265</v>
      </c>
      <c r="AF2216" s="18">
        <v>0.242050972</v>
      </c>
      <c r="AG2216" s="3">
        <v>0</v>
      </c>
      <c r="AH2216" s="3">
        <v>50</v>
      </c>
      <c r="AI2216" s="2" t="str">
        <f t="shared" si="524"/>
        <v>Medium Risk</v>
      </c>
    </row>
    <row r="2217" spans="1:35" x14ac:dyDescent="0.25">
      <c r="A2217" s="6">
        <v>45316</v>
      </c>
      <c r="B2217" s="3">
        <v>43</v>
      </c>
      <c r="C2217" s="3" t="str">
        <f t="shared" si="510"/>
        <v>Senior</v>
      </c>
      <c r="D2217" s="4">
        <v>41440</v>
      </c>
      <c r="E2217" s="4">
        <f t="shared" si="511"/>
        <v>41440</v>
      </c>
      <c r="F2217" s="3">
        <v>594</v>
      </c>
      <c r="G2217" s="3">
        <f t="shared" si="512"/>
        <v>594</v>
      </c>
      <c r="H2217" s="3" t="str">
        <f t="shared" si="513"/>
        <v>Good</v>
      </c>
      <c r="I2217" s="5" t="s">
        <v>20</v>
      </c>
      <c r="J2217" s="2" t="str">
        <f t="shared" si="514"/>
        <v>Employed</v>
      </c>
      <c r="K2217" s="2" t="str">
        <f t="shared" si="515"/>
        <v>Employed</v>
      </c>
      <c r="L2217" s="2" t="str">
        <f t="shared" si="516"/>
        <v>Employed</v>
      </c>
      <c r="M2217" s="5" t="s">
        <v>32</v>
      </c>
      <c r="N2217" s="2" t="str">
        <f t="shared" si="517"/>
        <v>High School</v>
      </c>
      <c r="O2217" s="2" t="str">
        <f t="shared" si="518"/>
        <v>High School</v>
      </c>
      <c r="P2217" s="4">
        <v>22540</v>
      </c>
      <c r="Q2217" s="4">
        <f t="shared" si="519"/>
        <v>22540</v>
      </c>
      <c r="R2217" s="18">
        <f t="shared" si="520"/>
        <v>0.54391891891891897</v>
      </c>
      <c r="S2217" s="18" t="str">
        <f t="shared" si="521"/>
        <v>Moderate Borrower</v>
      </c>
      <c r="T2217" s="3">
        <v>60</v>
      </c>
      <c r="U2217" s="3">
        <f t="shared" si="522"/>
        <v>60</v>
      </c>
      <c r="V2217" s="5" t="s">
        <v>35</v>
      </c>
      <c r="W2217" s="5" t="s">
        <v>27</v>
      </c>
      <c r="X2217" s="4">
        <v>449</v>
      </c>
      <c r="Y2217" s="18">
        <v>0.43853357100000001</v>
      </c>
      <c r="Z2217" s="5" t="s">
        <v>38</v>
      </c>
      <c r="AA2217" s="3">
        <v>22</v>
      </c>
      <c r="AB2217" s="4">
        <v>3047</v>
      </c>
      <c r="AC2217" s="4">
        <v>3453.333333</v>
      </c>
      <c r="AD2217" s="4" t="str">
        <f t="shared" si="523"/>
        <v>Low Income</v>
      </c>
      <c r="AE2217" s="4">
        <v>38137</v>
      </c>
      <c r="AF2217" s="18">
        <v>0.24377548900000001</v>
      </c>
      <c r="AG2217" s="3">
        <v>0</v>
      </c>
      <c r="AH2217" s="3">
        <v>56</v>
      </c>
      <c r="AI2217" s="2" t="str">
        <f t="shared" si="524"/>
        <v>High Risk</v>
      </c>
    </row>
    <row r="2218" spans="1:35" x14ac:dyDescent="0.25">
      <c r="A2218" s="6">
        <v>45317</v>
      </c>
      <c r="B2218" s="3">
        <v>34</v>
      </c>
      <c r="C2218" s="3" t="str">
        <f t="shared" si="510"/>
        <v>Mid</v>
      </c>
      <c r="D2218" s="4">
        <v>38671</v>
      </c>
      <c r="E2218" s="4">
        <f t="shared" si="511"/>
        <v>38671</v>
      </c>
      <c r="G2218" s="3">
        <f t="shared" si="512"/>
        <v>568.61417322834643</v>
      </c>
      <c r="H2218" s="3" t="str">
        <f t="shared" si="513"/>
        <v>Good</v>
      </c>
      <c r="I2218" s="5" t="s">
        <v>20</v>
      </c>
      <c r="J2218" s="2" t="str">
        <f t="shared" si="514"/>
        <v>Employed</v>
      </c>
      <c r="K2218" s="2" t="str">
        <f t="shared" si="515"/>
        <v>Employed</v>
      </c>
      <c r="L2218" s="2" t="str">
        <f t="shared" si="516"/>
        <v>Employed</v>
      </c>
      <c r="M2218" s="5" t="s">
        <v>29</v>
      </c>
      <c r="N2218" s="2" t="str">
        <f t="shared" si="517"/>
        <v>Bachelor</v>
      </c>
      <c r="O2218" s="2" t="str">
        <f t="shared" si="518"/>
        <v>Bachelor</v>
      </c>
      <c r="P2218" s="4">
        <v>16935</v>
      </c>
      <c r="Q2218" s="4">
        <f t="shared" si="519"/>
        <v>16935</v>
      </c>
      <c r="R2218" s="18">
        <f t="shared" si="520"/>
        <v>0.43792506012257248</v>
      </c>
      <c r="S2218" s="18" t="str">
        <f t="shared" si="521"/>
        <v>Conservative Borrower</v>
      </c>
      <c r="T2218" s="3">
        <v>72</v>
      </c>
      <c r="U2218" s="3">
        <f t="shared" si="522"/>
        <v>72</v>
      </c>
      <c r="V2218" s="5" t="s">
        <v>44</v>
      </c>
      <c r="W2218" s="5" t="s">
        <v>27</v>
      </c>
      <c r="X2218" s="4">
        <v>705</v>
      </c>
      <c r="Y2218" s="18">
        <v>0.33055913999999997</v>
      </c>
      <c r="Z2218" s="5" t="s">
        <v>31</v>
      </c>
      <c r="AA2218" s="3">
        <v>19</v>
      </c>
      <c r="AB2218" s="4">
        <v>304</v>
      </c>
      <c r="AC2218" s="4">
        <v>3222.583333</v>
      </c>
      <c r="AD2218" s="4" t="str">
        <f t="shared" si="523"/>
        <v>Low Income</v>
      </c>
      <c r="AE2218" s="4">
        <v>19353</v>
      </c>
      <c r="AF2218" s="18">
        <v>0.21954799999999999</v>
      </c>
      <c r="AG2218" s="3">
        <v>0</v>
      </c>
      <c r="AH2218" s="3">
        <v>54</v>
      </c>
      <c r="AI2218" s="2" t="str">
        <f t="shared" si="524"/>
        <v>Medium Risk</v>
      </c>
    </row>
    <row r="2219" spans="1:35" x14ac:dyDescent="0.25">
      <c r="A2219" s="6">
        <v>45318</v>
      </c>
      <c r="B2219" s="3">
        <v>39</v>
      </c>
      <c r="C2219" s="3" t="str">
        <f t="shared" si="510"/>
        <v>Mid</v>
      </c>
      <c r="D2219" s="4">
        <v>60356</v>
      </c>
      <c r="E2219" s="4">
        <f t="shared" si="511"/>
        <v>60356</v>
      </c>
      <c r="G2219" s="3">
        <f t="shared" si="512"/>
        <v>572.83333333333337</v>
      </c>
      <c r="H2219" s="3" t="str">
        <f t="shared" si="513"/>
        <v>Good</v>
      </c>
      <c r="I2219" s="5" t="s">
        <v>20</v>
      </c>
      <c r="J2219" s="2" t="str">
        <f t="shared" si="514"/>
        <v>Employed</v>
      </c>
      <c r="K2219" s="2" t="str">
        <f t="shared" si="515"/>
        <v>Employed</v>
      </c>
      <c r="L2219" s="2" t="str">
        <f t="shared" si="516"/>
        <v>Employed</v>
      </c>
      <c r="M2219" s="5" t="s">
        <v>21</v>
      </c>
      <c r="N2219" s="2" t="str">
        <f t="shared" si="517"/>
        <v>Master</v>
      </c>
      <c r="O2219" s="2" t="str">
        <f t="shared" si="518"/>
        <v>Master</v>
      </c>
      <c r="P2219" s="4">
        <v>16433</v>
      </c>
      <c r="Q2219" s="4">
        <f t="shared" si="519"/>
        <v>16433</v>
      </c>
      <c r="R2219" s="18">
        <f t="shared" si="520"/>
        <v>0.2722678772615813</v>
      </c>
      <c r="S2219" s="18" t="str">
        <f t="shared" si="521"/>
        <v>Conservative Borrower</v>
      </c>
      <c r="T2219" s="3">
        <v>72</v>
      </c>
      <c r="U2219" s="3">
        <f t="shared" si="522"/>
        <v>72</v>
      </c>
      <c r="V2219" s="5" t="s">
        <v>26</v>
      </c>
      <c r="W2219" s="5" t="s">
        <v>30</v>
      </c>
      <c r="X2219" s="4">
        <v>889</v>
      </c>
      <c r="Y2219" s="18">
        <v>0.120603102</v>
      </c>
      <c r="Z2219" s="5" t="s">
        <v>28</v>
      </c>
      <c r="AA2219" s="3">
        <v>21</v>
      </c>
      <c r="AB2219" s="4">
        <v>9476</v>
      </c>
      <c r="AC2219" s="4">
        <v>5029.6666670000004</v>
      </c>
      <c r="AD2219" s="4" t="str">
        <f t="shared" si="523"/>
        <v>Medium Income</v>
      </c>
      <c r="AE2219" s="4">
        <v>663721</v>
      </c>
      <c r="AF2219" s="18">
        <v>0.23749655</v>
      </c>
      <c r="AG2219" s="3">
        <v>1</v>
      </c>
      <c r="AH2219" s="3">
        <v>31.2</v>
      </c>
      <c r="AI2219" s="2" t="str">
        <f t="shared" si="524"/>
        <v>Low Risk</v>
      </c>
    </row>
    <row r="2220" spans="1:35" x14ac:dyDescent="0.25">
      <c r="A2220" s="6">
        <v>45319</v>
      </c>
      <c r="B2220" s="3">
        <v>65</v>
      </c>
      <c r="C2220" s="3" t="str">
        <f t="shared" si="510"/>
        <v>Old</v>
      </c>
      <c r="D2220" s="4">
        <v>15592</v>
      </c>
      <c r="E2220" s="4">
        <f t="shared" si="511"/>
        <v>15592</v>
      </c>
      <c r="F2220" s="3">
        <v>608</v>
      </c>
      <c r="G2220" s="3">
        <f t="shared" si="512"/>
        <v>608</v>
      </c>
      <c r="H2220" s="3" t="str">
        <f t="shared" si="513"/>
        <v>Good</v>
      </c>
      <c r="I2220" s="5" t="s">
        <v>20</v>
      </c>
      <c r="J2220" s="2" t="str">
        <f t="shared" si="514"/>
        <v>Employed</v>
      </c>
      <c r="K2220" s="2" t="str">
        <f t="shared" si="515"/>
        <v>Employed</v>
      </c>
      <c r="L2220" s="2" t="str">
        <f t="shared" si="516"/>
        <v>Employed</v>
      </c>
      <c r="M2220" s="5" t="s">
        <v>25</v>
      </c>
      <c r="N2220" s="2" t="str">
        <f t="shared" si="517"/>
        <v>Associate</v>
      </c>
      <c r="O2220" s="2" t="str">
        <f t="shared" si="518"/>
        <v>Associate</v>
      </c>
      <c r="P2220" s="4">
        <v>31273</v>
      </c>
      <c r="Q2220" s="4">
        <f t="shared" si="519"/>
        <v>31273</v>
      </c>
      <c r="R2220" s="18">
        <f t="shared" si="520"/>
        <v>2.0057080554130322</v>
      </c>
      <c r="S2220" s="18" t="str">
        <f t="shared" si="521"/>
        <v>Aggressive Borrower</v>
      </c>
      <c r="T2220" s="3">
        <v>48</v>
      </c>
      <c r="U2220" s="3">
        <f t="shared" si="522"/>
        <v>48</v>
      </c>
      <c r="V2220" s="5" t="s">
        <v>26</v>
      </c>
      <c r="W2220" s="5" t="s">
        <v>30</v>
      </c>
      <c r="X2220" s="4">
        <v>683</v>
      </c>
      <c r="Y2220" s="18">
        <v>0.13166852000000001</v>
      </c>
      <c r="Z2220" s="5" t="s">
        <v>31</v>
      </c>
      <c r="AA2220" s="3">
        <v>26</v>
      </c>
      <c r="AB2220" s="4">
        <v>3413</v>
      </c>
      <c r="AC2220" s="4">
        <v>1299.333333</v>
      </c>
      <c r="AD2220" s="4" t="str">
        <f t="shared" si="523"/>
        <v>Low Income</v>
      </c>
      <c r="AE2220" s="4">
        <v>53367</v>
      </c>
      <c r="AF2220" s="18">
        <v>0.21042164999999999</v>
      </c>
      <c r="AG2220" s="3">
        <v>0</v>
      </c>
      <c r="AH2220" s="3">
        <v>46</v>
      </c>
      <c r="AI2220" s="2" t="str">
        <f t="shared" si="524"/>
        <v>Medium Risk</v>
      </c>
    </row>
    <row r="2221" spans="1:35" x14ac:dyDescent="0.25">
      <c r="A2221" s="6">
        <v>45320</v>
      </c>
      <c r="B2221" s="3">
        <v>37</v>
      </c>
      <c r="C2221" s="3" t="str">
        <f t="shared" si="510"/>
        <v>Mid</v>
      </c>
      <c r="D2221" s="4">
        <v>20864</v>
      </c>
      <c r="E2221" s="4">
        <f t="shared" si="511"/>
        <v>20864</v>
      </c>
      <c r="F2221" s="3">
        <v>505</v>
      </c>
      <c r="G2221" s="3">
        <f t="shared" si="512"/>
        <v>505</v>
      </c>
      <c r="H2221" s="3" t="str">
        <f t="shared" si="513"/>
        <v>Fair</v>
      </c>
      <c r="I2221" s="5" t="s">
        <v>20</v>
      </c>
      <c r="J2221" s="2" t="str">
        <f t="shared" si="514"/>
        <v>Employed</v>
      </c>
      <c r="K2221" s="2" t="str">
        <f t="shared" si="515"/>
        <v>Employed</v>
      </c>
      <c r="L2221" s="2" t="str">
        <f t="shared" si="516"/>
        <v>Employed</v>
      </c>
      <c r="M2221" s="5" t="s">
        <v>32</v>
      </c>
      <c r="N2221" s="2" t="str">
        <f t="shared" si="517"/>
        <v>High School</v>
      </c>
      <c r="O2221" s="2" t="str">
        <f t="shared" si="518"/>
        <v>High School</v>
      </c>
      <c r="P2221" s="4">
        <v>13193</v>
      </c>
      <c r="Q2221" s="4">
        <f t="shared" si="519"/>
        <v>13193</v>
      </c>
      <c r="R2221" s="18">
        <f t="shared" si="520"/>
        <v>0.63233320552147243</v>
      </c>
      <c r="S2221" s="18" t="str">
        <f t="shared" si="521"/>
        <v>Moderate Borrower</v>
      </c>
      <c r="T2221" s="3">
        <v>24</v>
      </c>
      <c r="U2221" s="3">
        <f t="shared" si="522"/>
        <v>24</v>
      </c>
      <c r="V2221" s="5" t="s">
        <v>22</v>
      </c>
      <c r="W2221" s="5" t="s">
        <v>23</v>
      </c>
      <c r="X2221" s="4">
        <v>402</v>
      </c>
      <c r="Y2221" s="18">
        <v>0.66833050800000005</v>
      </c>
      <c r="Z2221" s="5" t="s">
        <v>24</v>
      </c>
      <c r="AA2221" s="3">
        <v>25</v>
      </c>
      <c r="AB2221" s="4">
        <v>6901</v>
      </c>
      <c r="AC2221" s="4">
        <v>1738.666667</v>
      </c>
      <c r="AD2221" s="4" t="str">
        <f t="shared" si="523"/>
        <v>Low Income</v>
      </c>
      <c r="AE2221" s="4">
        <v>27936</v>
      </c>
      <c r="AF2221" s="18">
        <v>0.234148459</v>
      </c>
      <c r="AG2221" s="3">
        <v>0</v>
      </c>
      <c r="AH2221" s="3">
        <v>63</v>
      </c>
      <c r="AI2221" s="2" t="str">
        <f t="shared" si="524"/>
        <v>High Risk</v>
      </c>
    </row>
    <row r="2222" spans="1:35" x14ac:dyDescent="0.25">
      <c r="A2222" s="6">
        <v>45321</v>
      </c>
      <c r="B2222" s="3">
        <v>35</v>
      </c>
      <c r="C2222" s="3" t="str">
        <f t="shared" si="510"/>
        <v>Mid</v>
      </c>
      <c r="D2222" s="4">
        <v>26726</v>
      </c>
      <c r="E2222" s="4">
        <f t="shared" si="511"/>
        <v>26726</v>
      </c>
      <c r="G2222" s="3">
        <f t="shared" si="512"/>
        <v>572.4019138755981</v>
      </c>
      <c r="H2222" s="3" t="str">
        <f t="shared" si="513"/>
        <v>Good</v>
      </c>
      <c r="J2222" s="2" t="str">
        <f t="shared" si="514"/>
        <v/>
      </c>
      <c r="K2222" s="2" t="str">
        <f t="shared" si="515"/>
        <v/>
      </c>
      <c r="L2222" s="2" t="str">
        <f t="shared" si="516"/>
        <v>Employed</v>
      </c>
      <c r="N2222" s="2" t="str">
        <f t="shared" si="517"/>
        <v/>
      </c>
      <c r="O2222" s="2" t="str">
        <f t="shared" si="518"/>
        <v>Bachelor</v>
      </c>
      <c r="P2222" s="4">
        <v>49457</v>
      </c>
      <c r="Q2222" s="4">
        <f t="shared" si="519"/>
        <v>49457</v>
      </c>
      <c r="R2222" s="18">
        <f t="shared" si="520"/>
        <v>1.8505200927935344</v>
      </c>
      <c r="S2222" s="18" t="str">
        <f t="shared" si="521"/>
        <v>Aggressive Borrower</v>
      </c>
      <c r="T2222" s="3">
        <v>60</v>
      </c>
      <c r="U2222" s="3">
        <f t="shared" si="522"/>
        <v>60</v>
      </c>
      <c r="V2222" s="5" t="s">
        <v>44</v>
      </c>
      <c r="W2222" s="5" t="s">
        <v>30</v>
      </c>
      <c r="X2222" s="4">
        <v>425</v>
      </c>
      <c r="Y2222" s="18">
        <v>0.49593690400000001</v>
      </c>
      <c r="Z2222" s="5" t="s">
        <v>31</v>
      </c>
      <c r="AA2222" s="3">
        <v>24</v>
      </c>
      <c r="AB2222" s="4">
        <v>3534</v>
      </c>
      <c r="AC2222" s="4">
        <v>2227.166667</v>
      </c>
      <c r="AD2222" s="4" t="str">
        <f t="shared" si="523"/>
        <v>Low Income</v>
      </c>
      <c r="AE2222" s="4">
        <v>2230</v>
      </c>
      <c r="AF2222" s="18">
        <v>0.29868025199999998</v>
      </c>
      <c r="AG2222" s="3">
        <v>0</v>
      </c>
      <c r="AH2222" s="3">
        <v>62</v>
      </c>
      <c r="AI2222" s="2" t="str">
        <f t="shared" si="524"/>
        <v>High Risk</v>
      </c>
    </row>
    <row r="2223" spans="1:35" x14ac:dyDescent="0.25">
      <c r="A2223" s="6">
        <v>45322</v>
      </c>
      <c r="B2223" s="3">
        <v>32</v>
      </c>
      <c r="C2223" s="3" t="str">
        <f t="shared" si="510"/>
        <v>Mid</v>
      </c>
      <c r="D2223" s="4">
        <v>26379</v>
      </c>
      <c r="E2223" s="4">
        <f t="shared" si="511"/>
        <v>26379</v>
      </c>
      <c r="F2223" s="3">
        <v>559</v>
      </c>
      <c r="G2223" s="3">
        <f t="shared" si="512"/>
        <v>559</v>
      </c>
      <c r="H2223" s="3" t="str">
        <f t="shared" si="513"/>
        <v>Good</v>
      </c>
      <c r="I2223" s="5" t="s">
        <v>20</v>
      </c>
      <c r="J2223" s="2" t="str">
        <f t="shared" si="514"/>
        <v>Employed</v>
      </c>
      <c r="K2223" s="2" t="str">
        <f t="shared" si="515"/>
        <v>Employed</v>
      </c>
      <c r="L2223" s="2" t="str">
        <f t="shared" si="516"/>
        <v>Employed</v>
      </c>
      <c r="M2223" s="5" t="s">
        <v>21</v>
      </c>
      <c r="N2223" s="2" t="str">
        <f t="shared" si="517"/>
        <v>Master</v>
      </c>
      <c r="O2223" s="2" t="str">
        <f t="shared" si="518"/>
        <v>Master</v>
      </c>
      <c r="P2223" s="4">
        <v>32306</v>
      </c>
      <c r="Q2223" s="4">
        <f t="shared" si="519"/>
        <v>32306</v>
      </c>
      <c r="R2223" s="18">
        <f t="shared" si="520"/>
        <v>1.2246863034989954</v>
      </c>
      <c r="S2223" s="18" t="str">
        <f t="shared" si="521"/>
        <v>Aggressive Borrower</v>
      </c>
      <c r="T2223" s="3">
        <v>24</v>
      </c>
      <c r="U2223" s="3">
        <f t="shared" si="522"/>
        <v>24</v>
      </c>
      <c r="V2223" s="5" t="s">
        <v>22</v>
      </c>
      <c r="W2223" s="5" t="s">
        <v>34</v>
      </c>
      <c r="X2223" s="4">
        <v>490</v>
      </c>
      <c r="Y2223" s="18">
        <v>0.48833132800000001</v>
      </c>
      <c r="Z2223" s="5" t="s">
        <v>38</v>
      </c>
      <c r="AA2223" s="3">
        <v>29</v>
      </c>
      <c r="AB2223" s="4">
        <v>14785</v>
      </c>
      <c r="AC2223" s="4">
        <v>2198.25</v>
      </c>
      <c r="AD2223" s="4" t="str">
        <f t="shared" si="523"/>
        <v>Low Income</v>
      </c>
      <c r="AE2223" s="4">
        <v>9375</v>
      </c>
      <c r="AF2223" s="18">
        <v>0.24082822300000001</v>
      </c>
      <c r="AG2223" s="3">
        <v>0</v>
      </c>
      <c r="AH2223" s="3">
        <v>58</v>
      </c>
      <c r="AI2223" s="2" t="str">
        <f t="shared" si="524"/>
        <v>High Risk</v>
      </c>
    </row>
    <row r="2224" spans="1:35" x14ac:dyDescent="0.25">
      <c r="A2224" s="6">
        <v>45323</v>
      </c>
      <c r="B2224" s="3">
        <v>48</v>
      </c>
      <c r="C2224" s="3" t="str">
        <f t="shared" si="510"/>
        <v>Senior</v>
      </c>
      <c r="D2224" s="4">
        <v>34434</v>
      </c>
      <c r="E2224" s="4">
        <f t="shared" si="511"/>
        <v>34434</v>
      </c>
      <c r="F2224" s="3">
        <v>545</v>
      </c>
      <c r="G2224" s="3">
        <f t="shared" si="512"/>
        <v>545</v>
      </c>
      <c r="H2224" s="3" t="str">
        <f t="shared" si="513"/>
        <v>Fair</v>
      </c>
      <c r="I2224" s="5" t="s">
        <v>20</v>
      </c>
      <c r="J2224" s="2" t="str">
        <f t="shared" si="514"/>
        <v>Employed</v>
      </c>
      <c r="K2224" s="2" t="str">
        <f t="shared" si="515"/>
        <v>Employed</v>
      </c>
      <c r="L2224" s="2" t="str">
        <f t="shared" si="516"/>
        <v>Employed</v>
      </c>
      <c r="M2224" s="5" t="s">
        <v>21</v>
      </c>
      <c r="N2224" s="2" t="str">
        <f t="shared" si="517"/>
        <v>Master</v>
      </c>
      <c r="O2224" s="2" t="str">
        <f t="shared" si="518"/>
        <v>Master</v>
      </c>
      <c r="P2224" s="4">
        <v>28682</v>
      </c>
      <c r="Q2224" s="4">
        <f t="shared" si="519"/>
        <v>28682</v>
      </c>
      <c r="R2224" s="18">
        <f t="shared" si="520"/>
        <v>0.8329557995004937</v>
      </c>
      <c r="S2224" s="18" t="str">
        <f t="shared" si="521"/>
        <v>Moderate Borrower</v>
      </c>
      <c r="T2224" s="3">
        <v>60</v>
      </c>
      <c r="U2224" s="3">
        <f t="shared" si="522"/>
        <v>60</v>
      </c>
      <c r="V2224" s="5" t="s">
        <v>26</v>
      </c>
      <c r="W2224" s="5" t="s">
        <v>34</v>
      </c>
      <c r="X2224" s="4">
        <v>425</v>
      </c>
      <c r="Y2224" s="18">
        <v>0.479174086</v>
      </c>
      <c r="Z2224" s="5" t="s">
        <v>31</v>
      </c>
      <c r="AA2224" s="3">
        <v>33</v>
      </c>
      <c r="AB2224" s="4">
        <v>666</v>
      </c>
      <c r="AC2224" s="4">
        <v>2869.5</v>
      </c>
      <c r="AD2224" s="4" t="str">
        <f t="shared" si="523"/>
        <v>Low Income</v>
      </c>
      <c r="AE2224" s="4">
        <v>132499</v>
      </c>
      <c r="AF2224" s="18">
        <v>0.25535495899999999</v>
      </c>
      <c r="AG2224" s="3">
        <v>0</v>
      </c>
      <c r="AH2224" s="3">
        <v>53</v>
      </c>
      <c r="AI2224" s="2" t="str">
        <f t="shared" si="524"/>
        <v>Medium Risk</v>
      </c>
    </row>
    <row r="2225" spans="1:35" x14ac:dyDescent="0.25">
      <c r="A2225" s="6">
        <v>45324</v>
      </c>
      <c r="B2225" s="3">
        <v>37</v>
      </c>
      <c r="C2225" s="3" t="str">
        <f t="shared" si="510"/>
        <v>Mid</v>
      </c>
      <c r="D2225" s="4">
        <v>23282</v>
      </c>
      <c r="E2225" s="4">
        <f t="shared" si="511"/>
        <v>23282</v>
      </c>
      <c r="F2225" s="3">
        <v>585</v>
      </c>
      <c r="G2225" s="3">
        <f t="shared" si="512"/>
        <v>585</v>
      </c>
      <c r="H2225" s="3" t="str">
        <f t="shared" si="513"/>
        <v>Good</v>
      </c>
      <c r="I2225" s="5" t="s">
        <v>20</v>
      </c>
      <c r="J2225" s="2" t="str">
        <f t="shared" si="514"/>
        <v>Employed</v>
      </c>
      <c r="K2225" s="2" t="str">
        <f t="shared" si="515"/>
        <v>Employed</v>
      </c>
      <c r="L2225" s="2" t="str">
        <f t="shared" si="516"/>
        <v>Employed</v>
      </c>
      <c r="M2225" s="5" t="s">
        <v>21</v>
      </c>
      <c r="N2225" s="2" t="str">
        <f t="shared" si="517"/>
        <v>Master</v>
      </c>
      <c r="O2225" s="2" t="str">
        <f t="shared" si="518"/>
        <v>Master</v>
      </c>
      <c r="P2225" s="4">
        <v>33664</v>
      </c>
      <c r="Q2225" s="4">
        <f t="shared" si="519"/>
        <v>33664</v>
      </c>
      <c r="R2225" s="18">
        <f t="shared" si="520"/>
        <v>1.4459238897001976</v>
      </c>
      <c r="S2225" s="18" t="str">
        <f t="shared" si="521"/>
        <v>Aggressive Borrower</v>
      </c>
      <c r="T2225" s="3">
        <v>48</v>
      </c>
      <c r="U2225" s="3">
        <f t="shared" si="522"/>
        <v>48</v>
      </c>
      <c r="V2225" s="5" t="s">
        <v>44</v>
      </c>
      <c r="W2225" s="5" t="s">
        <v>30</v>
      </c>
      <c r="X2225" s="4">
        <v>295</v>
      </c>
      <c r="Y2225" s="18">
        <v>0.58530409100000003</v>
      </c>
      <c r="Z2225" s="5" t="s">
        <v>38</v>
      </c>
      <c r="AA2225" s="3">
        <v>26</v>
      </c>
      <c r="AB2225" s="4">
        <v>11075</v>
      </c>
      <c r="AC2225" s="4">
        <v>1940.166667</v>
      </c>
      <c r="AD2225" s="4" t="str">
        <f t="shared" si="523"/>
        <v>Low Income</v>
      </c>
      <c r="AE2225" s="4">
        <v>100189</v>
      </c>
      <c r="AF2225" s="18">
        <v>0.257541454</v>
      </c>
      <c r="AG2225" s="3">
        <v>0</v>
      </c>
      <c r="AH2225" s="3">
        <v>62</v>
      </c>
      <c r="AI2225" s="2" t="str">
        <f t="shared" si="524"/>
        <v>High Risk</v>
      </c>
    </row>
    <row r="2226" spans="1:35" x14ac:dyDescent="0.25">
      <c r="A2226" s="6">
        <v>45325</v>
      </c>
      <c r="B2226" s="3">
        <v>32</v>
      </c>
      <c r="C2226" s="3" t="str">
        <f t="shared" si="510"/>
        <v>Mid</v>
      </c>
      <c r="D2226" s="4">
        <v>132452</v>
      </c>
      <c r="E2226" s="4">
        <f t="shared" si="511"/>
        <v>132452</v>
      </c>
      <c r="F2226" s="3">
        <v>546</v>
      </c>
      <c r="G2226" s="3">
        <f t="shared" si="512"/>
        <v>546</v>
      </c>
      <c r="H2226" s="3" t="str">
        <f t="shared" si="513"/>
        <v>Fair</v>
      </c>
      <c r="I2226" s="5" t="s">
        <v>20</v>
      </c>
      <c r="J2226" s="2" t="str">
        <f t="shared" si="514"/>
        <v>Employed</v>
      </c>
      <c r="K2226" s="2" t="str">
        <f t="shared" si="515"/>
        <v>Employed</v>
      </c>
      <c r="L2226" s="2" t="str">
        <f t="shared" si="516"/>
        <v>Employed</v>
      </c>
      <c r="M2226" s="5" t="s">
        <v>32</v>
      </c>
      <c r="N2226" s="2" t="str">
        <f t="shared" si="517"/>
        <v>High School</v>
      </c>
      <c r="O2226" s="2" t="str">
        <f t="shared" si="518"/>
        <v>High School</v>
      </c>
      <c r="P2226" s="4">
        <v>36024</v>
      </c>
      <c r="Q2226" s="4">
        <f t="shared" si="519"/>
        <v>36024</v>
      </c>
      <c r="R2226" s="18">
        <f t="shared" si="520"/>
        <v>0.27197777308005922</v>
      </c>
      <c r="S2226" s="18" t="str">
        <f t="shared" si="521"/>
        <v>Conservative Borrower</v>
      </c>
      <c r="T2226" s="3">
        <v>48</v>
      </c>
      <c r="U2226" s="3">
        <f t="shared" si="522"/>
        <v>48</v>
      </c>
      <c r="V2226" s="5" t="s">
        <v>22</v>
      </c>
      <c r="W2226" s="5" t="s">
        <v>27</v>
      </c>
      <c r="X2226" s="4">
        <v>220</v>
      </c>
      <c r="Y2226" s="18">
        <v>8.7493002E-2</v>
      </c>
      <c r="Z2226" s="5" t="s">
        <v>38</v>
      </c>
      <c r="AA2226" s="3">
        <v>25</v>
      </c>
      <c r="AB2226" s="4">
        <v>3564</v>
      </c>
      <c r="AC2226" s="4">
        <v>11037.666670000001</v>
      </c>
      <c r="AD2226" s="4" t="str">
        <f t="shared" si="523"/>
        <v>Medium Income</v>
      </c>
      <c r="AE2226" s="4">
        <v>47870</v>
      </c>
      <c r="AF2226" s="18">
        <v>0.28349222099999999</v>
      </c>
      <c r="AG2226" s="3">
        <v>0</v>
      </c>
      <c r="AH2226" s="3">
        <v>48</v>
      </c>
      <c r="AI2226" s="2" t="str">
        <f t="shared" si="524"/>
        <v>Medium Risk</v>
      </c>
    </row>
    <row r="2227" spans="1:35" x14ac:dyDescent="0.25">
      <c r="A2227" s="6">
        <v>45326</v>
      </c>
      <c r="B2227" s="3">
        <v>55</v>
      </c>
      <c r="C2227" s="3" t="str">
        <f t="shared" si="510"/>
        <v>Senior</v>
      </c>
      <c r="D2227" s="4">
        <v>23661</v>
      </c>
      <c r="E2227" s="4">
        <f t="shared" si="511"/>
        <v>23661</v>
      </c>
      <c r="F2227" s="3">
        <v>587</v>
      </c>
      <c r="G2227" s="3">
        <f t="shared" si="512"/>
        <v>587</v>
      </c>
      <c r="H2227" s="3" t="str">
        <f t="shared" si="513"/>
        <v>Good</v>
      </c>
      <c r="J2227" s="2" t="str">
        <f t="shared" si="514"/>
        <v/>
      </c>
      <c r="K2227" s="2" t="str">
        <f t="shared" si="515"/>
        <v/>
      </c>
      <c r="L2227" s="2" t="str">
        <f t="shared" si="516"/>
        <v>Employed</v>
      </c>
      <c r="M2227" s="5" t="s">
        <v>25</v>
      </c>
      <c r="N2227" s="2" t="str">
        <f t="shared" si="517"/>
        <v>Associate</v>
      </c>
      <c r="O2227" s="2" t="str">
        <f t="shared" si="518"/>
        <v>Associate</v>
      </c>
      <c r="P2227" s="4">
        <v>16187</v>
      </c>
      <c r="Q2227" s="4">
        <f t="shared" si="519"/>
        <v>16187</v>
      </c>
      <c r="R2227" s="18">
        <f t="shared" si="520"/>
        <v>0.68412155023033683</v>
      </c>
      <c r="S2227" s="18" t="str">
        <f t="shared" si="521"/>
        <v>Moderate Borrower</v>
      </c>
      <c r="T2227" s="3">
        <v>96</v>
      </c>
      <c r="U2227" s="3">
        <f t="shared" si="522"/>
        <v>96</v>
      </c>
      <c r="V2227" s="5" t="s">
        <v>35</v>
      </c>
      <c r="W2227" s="5" t="s">
        <v>27</v>
      </c>
      <c r="X2227" s="4">
        <v>551</v>
      </c>
      <c r="Y2227" s="18">
        <v>0.37428138999999999</v>
      </c>
      <c r="Z2227" s="5" t="s">
        <v>34</v>
      </c>
      <c r="AA2227" s="3">
        <v>26</v>
      </c>
      <c r="AB2227" s="4">
        <v>3381</v>
      </c>
      <c r="AC2227" s="4">
        <v>1971.75</v>
      </c>
      <c r="AD2227" s="4" t="str">
        <f t="shared" si="523"/>
        <v>Low Income</v>
      </c>
      <c r="AE2227" s="4">
        <v>57755</v>
      </c>
      <c r="AF2227" s="18">
        <v>0.27010282000000002</v>
      </c>
      <c r="AG2227" s="3">
        <v>0</v>
      </c>
      <c r="AH2227" s="3">
        <v>53</v>
      </c>
      <c r="AI2227" s="2" t="str">
        <f t="shared" si="524"/>
        <v>Medium Risk</v>
      </c>
    </row>
    <row r="2228" spans="1:35" x14ac:dyDescent="0.25">
      <c r="A2228" s="6">
        <v>45327</v>
      </c>
      <c r="B2228" s="3">
        <v>57</v>
      </c>
      <c r="C2228" s="3" t="str">
        <f t="shared" si="510"/>
        <v>Senior</v>
      </c>
      <c r="D2228" s="4">
        <v>176963</v>
      </c>
      <c r="E2228" s="4">
        <f t="shared" si="511"/>
        <v>176963</v>
      </c>
      <c r="F2228" s="3">
        <v>632</v>
      </c>
      <c r="G2228" s="3">
        <f t="shared" si="512"/>
        <v>632</v>
      </c>
      <c r="H2228" s="3" t="str">
        <f t="shared" si="513"/>
        <v>Good</v>
      </c>
      <c r="I2228" s="5" t="s">
        <v>20</v>
      </c>
      <c r="J2228" s="2" t="str">
        <f t="shared" si="514"/>
        <v>Employed</v>
      </c>
      <c r="K2228" s="2" t="str">
        <f t="shared" si="515"/>
        <v>Employed</v>
      </c>
      <c r="L2228" s="2" t="str">
        <f t="shared" si="516"/>
        <v>Employed</v>
      </c>
      <c r="M2228" s="5" t="s">
        <v>41</v>
      </c>
      <c r="N2228" s="2" t="str">
        <f t="shared" si="517"/>
        <v>Doctorate</v>
      </c>
      <c r="O2228" s="2" t="str">
        <f t="shared" si="518"/>
        <v>Doctorate</v>
      </c>
      <c r="P2228" s="4">
        <v>24882</v>
      </c>
      <c r="Q2228" s="4">
        <f t="shared" si="519"/>
        <v>24882</v>
      </c>
      <c r="R2228" s="18">
        <f t="shared" si="520"/>
        <v>0.14060566333075275</v>
      </c>
      <c r="S2228" s="18" t="str">
        <f t="shared" si="521"/>
        <v>Conservative Borrower</v>
      </c>
      <c r="T2228" s="3">
        <v>72</v>
      </c>
      <c r="U2228" s="3">
        <f t="shared" si="522"/>
        <v>72</v>
      </c>
      <c r="V2228" s="5" t="s">
        <v>22</v>
      </c>
      <c r="W2228" s="5" t="s">
        <v>27</v>
      </c>
      <c r="X2228" s="4">
        <v>338</v>
      </c>
      <c r="Y2228" s="18">
        <v>0.37750597200000002</v>
      </c>
      <c r="Z2228" s="5" t="s">
        <v>24</v>
      </c>
      <c r="AA2228" s="3">
        <v>20</v>
      </c>
      <c r="AB2228" s="4">
        <v>876</v>
      </c>
      <c r="AC2228" s="4">
        <v>14746.916670000001</v>
      </c>
      <c r="AD2228" s="4" t="str">
        <f t="shared" si="523"/>
        <v>High Income</v>
      </c>
      <c r="AE2228" s="4">
        <v>587276</v>
      </c>
      <c r="AF2228" s="18">
        <v>0.26741171400000002</v>
      </c>
      <c r="AG2228" s="3">
        <v>1</v>
      </c>
      <c r="AH2228" s="3">
        <v>32</v>
      </c>
      <c r="AI2228" s="2" t="str">
        <f t="shared" si="524"/>
        <v>Low Risk</v>
      </c>
    </row>
    <row r="2229" spans="1:35" x14ac:dyDescent="0.25">
      <c r="A2229" s="6">
        <v>45328</v>
      </c>
      <c r="B2229" s="3">
        <v>32</v>
      </c>
      <c r="C2229" s="3" t="str">
        <f t="shared" si="510"/>
        <v>Mid</v>
      </c>
      <c r="D2229" s="4">
        <v>15000</v>
      </c>
      <c r="E2229" s="4">
        <f t="shared" si="511"/>
        <v>15000</v>
      </c>
      <c r="F2229" s="3">
        <v>500</v>
      </c>
      <c r="G2229" s="3">
        <f t="shared" si="512"/>
        <v>500</v>
      </c>
      <c r="H2229" s="3" t="str">
        <f t="shared" si="513"/>
        <v>Fair</v>
      </c>
      <c r="I2229" s="5" t="s">
        <v>20</v>
      </c>
      <c r="J2229" s="2" t="str">
        <f t="shared" si="514"/>
        <v>Employed</v>
      </c>
      <c r="K2229" s="2" t="str">
        <f t="shared" si="515"/>
        <v>Employed</v>
      </c>
      <c r="L2229" s="2" t="str">
        <f t="shared" si="516"/>
        <v>Employed</v>
      </c>
      <c r="M2229" s="5" t="s">
        <v>25</v>
      </c>
      <c r="N2229" s="2" t="str">
        <f t="shared" si="517"/>
        <v>Associate</v>
      </c>
      <c r="O2229" s="2" t="str">
        <f t="shared" si="518"/>
        <v>Associate</v>
      </c>
      <c r="P2229" s="4">
        <v>20496</v>
      </c>
      <c r="Q2229" s="4">
        <f t="shared" si="519"/>
        <v>20496</v>
      </c>
      <c r="R2229" s="18">
        <f t="shared" si="520"/>
        <v>1.3664000000000001</v>
      </c>
      <c r="S2229" s="18" t="str">
        <f t="shared" si="521"/>
        <v>Aggressive Borrower</v>
      </c>
      <c r="T2229" s="3">
        <v>108</v>
      </c>
      <c r="U2229" s="3">
        <f t="shared" si="522"/>
        <v>108</v>
      </c>
      <c r="V2229" s="5" t="s">
        <v>22</v>
      </c>
      <c r="W2229" s="5" t="s">
        <v>27</v>
      </c>
      <c r="X2229" s="4">
        <v>527</v>
      </c>
      <c r="Y2229" s="18">
        <v>0.65474517899999995</v>
      </c>
      <c r="Z2229" s="5" t="s">
        <v>24</v>
      </c>
      <c r="AA2229" s="3">
        <v>23</v>
      </c>
      <c r="AB2229" s="4">
        <v>1321</v>
      </c>
      <c r="AC2229" s="4">
        <v>1250</v>
      </c>
      <c r="AD2229" s="4" t="str">
        <f t="shared" si="523"/>
        <v>Low Income</v>
      </c>
      <c r="AE2229" s="4">
        <v>9588</v>
      </c>
      <c r="AF2229" s="18">
        <v>0.337985955</v>
      </c>
      <c r="AG2229" s="3">
        <v>0</v>
      </c>
      <c r="AH2229" s="3">
        <v>72</v>
      </c>
      <c r="AI2229" s="2" t="str">
        <f t="shared" si="524"/>
        <v>Very High Risk</v>
      </c>
    </row>
    <row r="2230" spans="1:35" x14ac:dyDescent="0.25">
      <c r="A2230" s="6">
        <v>45329</v>
      </c>
      <c r="B2230" s="3">
        <v>18</v>
      </c>
      <c r="C2230" s="3" t="str">
        <f t="shared" si="510"/>
        <v>Young</v>
      </c>
      <c r="D2230" s="4">
        <v>137037</v>
      </c>
      <c r="E2230" s="4">
        <f t="shared" si="511"/>
        <v>137037</v>
      </c>
      <c r="F2230" s="3">
        <v>529</v>
      </c>
      <c r="G2230" s="3">
        <f t="shared" si="512"/>
        <v>529</v>
      </c>
      <c r="H2230" s="3" t="str">
        <f t="shared" si="513"/>
        <v>Fair</v>
      </c>
      <c r="I2230" s="5" t="s">
        <v>45</v>
      </c>
      <c r="J2230" s="2" t="str">
        <f t="shared" si="514"/>
        <v>Unemployed</v>
      </c>
      <c r="K2230" s="2" t="str">
        <f t="shared" si="515"/>
        <v>Unemployed</v>
      </c>
      <c r="L2230" s="2" t="str">
        <f t="shared" si="516"/>
        <v>Unemployed</v>
      </c>
      <c r="M2230" s="5" t="s">
        <v>32</v>
      </c>
      <c r="N2230" s="2" t="str">
        <f t="shared" si="517"/>
        <v>High School</v>
      </c>
      <c r="O2230" s="2" t="str">
        <f t="shared" si="518"/>
        <v>High School</v>
      </c>
      <c r="P2230" s="4">
        <v>24641</v>
      </c>
      <c r="Q2230" s="4">
        <f t="shared" si="519"/>
        <v>24641</v>
      </c>
      <c r="R2230" s="18">
        <f t="shared" si="520"/>
        <v>0.17981275130074359</v>
      </c>
      <c r="S2230" s="18" t="str">
        <f t="shared" si="521"/>
        <v>Conservative Borrower</v>
      </c>
      <c r="T2230" s="3">
        <v>48</v>
      </c>
      <c r="U2230" s="3">
        <f t="shared" si="522"/>
        <v>48</v>
      </c>
      <c r="V2230" s="5" t="s">
        <v>22</v>
      </c>
      <c r="W2230" s="5" t="s">
        <v>27</v>
      </c>
      <c r="X2230" s="4">
        <v>180</v>
      </c>
      <c r="Y2230" s="18">
        <v>0.30042809300000001</v>
      </c>
      <c r="Z2230" s="5" t="s">
        <v>28</v>
      </c>
      <c r="AA2230" s="3">
        <v>18</v>
      </c>
      <c r="AB2230" s="4">
        <v>2070</v>
      </c>
      <c r="AC2230" s="4">
        <v>11419.75</v>
      </c>
      <c r="AD2230" s="4" t="str">
        <f t="shared" si="523"/>
        <v>Medium Income</v>
      </c>
      <c r="AE2230" s="4">
        <v>208711</v>
      </c>
      <c r="AF2230" s="18">
        <v>0.24130154300000001</v>
      </c>
      <c r="AG2230" s="3">
        <v>1</v>
      </c>
      <c r="AH2230" s="3">
        <v>42.4</v>
      </c>
      <c r="AI2230" s="2" t="str">
        <f t="shared" si="524"/>
        <v>Medium Risk</v>
      </c>
    </row>
    <row r="2231" spans="1:35" x14ac:dyDescent="0.25">
      <c r="A2231" s="6">
        <v>45330</v>
      </c>
      <c r="B2231" s="3">
        <v>52</v>
      </c>
      <c r="C2231" s="3" t="str">
        <f t="shared" si="510"/>
        <v>Senior</v>
      </c>
      <c r="D2231" s="4">
        <v>61360</v>
      </c>
      <c r="E2231" s="4">
        <f t="shared" si="511"/>
        <v>61360</v>
      </c>
      <c r="F2231" s="3">
        <v>588</v>
      </c>
      <c r="G2231" s="3">
        <f t="shared" si="512"/>
        <v>588</v>
      </c>
      <c r="H2231" s="3" t="str">
        <f t="shared" si="513"/>
        <v>Good</v>
      </c>
      <c r="I2231" s="5" t="s">
        <v>20</v>
      </c>
      <c r="J2231" s="2" t="str">
        <f t="shared" si="514"/>
        <v>Employed</v>
      </c>
      <c r="K2231" s="2" t="str">
        <f t="shared" si="515"/>
        <v>Employed</v>
      </c>
      <c r="L2231" s="2" t="str">
        <f t="shared" si="516"/>
        <v>Employed</v>
      </c>
      <c r="M2231" s="5" t="s">
        <v>32</v>
      </c>
      <c r="N2231" s="2" t="str">
        <f t="shared" si="517"/>
        <v>High School</v>
      </c>
      <c r="O2231" s="2" t="str">
        <f t="shared" si="518"/>
        <v>High School</v>
      </c>
      <c r="P2231" s="4">
        <v>24441</v>
      </c>
      <c r="Q2231" s="4">
        <f t="shared" si="519"/>
        <v>24441</v>
      </c>
      <c r="R2231" s="18">
        <f t="shared" si="520"/>
        <v>0.39832138200782269</v>
      </c>
      <c r="S2231" s="18" t="str">
        <f t="shared" si="521"/>
        <v>Conservative Borrower</v>
      </c>
      <c r="T2231" s="3">
        <v>60</v>
      </c>
      <c r="U2231" s="3">
        <f t="shared" si="522"/>
        <v>60</v>
      </c>
      <c r="V2231" s="5" t="s">
        <v>22</v>
      </c>
      <c r="W2231" s="5" t="s">
        <v>30</v>
      </c>
      <c r="X2231" s="4">
        <v>749</v>
      </c>
      <c r="Y2231" s="18">
        <v>0.128505919</v>
      </c>
      <c r="Z2231" s="5" t="s">
        <v>34</v>
      </c>
      <c r="AA2231" s="3">
        <v>28</v>
      </c>
      <c r="AB2231" s="4">
        <v>16093</v>
      </c>
      <c r="AC2231" s="4">
        <v>5113.3333329999996</v>
      </c>
      <c r="AD2231" s="4" t="str">
        <f t="shared" si="523"/>
        <v>Medium Income</v>
      </c>
      <c r="AE2231" s="4">
        <v>8437</v>
      </c>
      <c r="AF2231" s="18">
        <v>0.27244388800000002</v>
      </c>
      <c r="AG2231" s="3">
        <v>0</v>
      </c>
      <c r="AH2231" s="3">
        <v>50</v>
      </c>
      <c r="AI2231" s="2" t="str">
        <f t="shared" si="524"/>
        <v>Medium Risk</v>
      </c>
    </row>
    <row r="2232" spans="1:35" x14ac:dyDescent="0.25">
      <c r="A2232" s="6">
        <v>45331</v>
      </c>
      <c r="B2232" s="3">
        <v>31</v>
      </c>
      <c r="C2232" s="3" t="str">
        <f t="shared" si="510"/>
        <v>Mid</v>
      </c>
      <c r="D2232" s="4">
        <v>81776</v>
      </c>
      <c r="E2232" s="4">
        <f t="shared" si="511"/>
        <v>81776</v>
      </c>
      <c r="F2232" s="3">
        <v>612</v>
      </c>
      <c r="G2232" s="3">
        <f t="shared" si="512"/>
        <v>612</v>
      </c>
      <c r="H2232" s="3" t="str">
        <f t="shared" si="513"/>
        <v>Good</v>
      </c>
      <c r="I2232" s="5" t="s">
        <v>20</v>
      </c>
      <c r="J2232" s="2" t="str">
        <f t="shared" si="514"/>
        <v>Employed</v>
      </c>
      <c r="K2232" s="2" t="str">
        <f t="shared" si="515"/>
        <v>Employed</v>
      </c>
      <c r="L2232" s="2" t="str">
        <f t="shared" si="516"/>
        <v>Employed</v>
      </c>
      <c r="M2232" s="5" t="s">
        <v>41</v>
      </c>
      <c r="N2232" s="2" t="str">
        <f t="shared" si="517"/>
        <v>Doctorate</v>
      </c>
      <c r="O2232" s="2" t="str">
        <f t="shared" si="518"/>
        <v>Doctorate</v>
      </c>
      <c r="P2232" s="4">
        <v>14455</v>
      </c>
      <c r="Q2232" s="4">
        <f t="shared" si="519"/>
        <v>14455</v>
      </c>
      <c r="R2232" s="18">
        <f t="shared" si="520"/>
        <v>0.17676335355116415</v>
      </c>
      <c r="S2232" s="18" t="str">
        <f t="shared" si="521"/>
        <v>Conservative Borrower</v>
      </c>
      <c r="T2232" s="3">
        <v>108</v>
      </c>
      <c r="U2232" s="3">
        <f t="shared" si="522"/>
        <v>108</v>
      </c>
      <c r="V2232" s="5" t="s">
        <v>22</v>
      </c>
      <c r="W2232" s="5" t="s">
        <v>23</v>
      </c>
      <c r="X2232" s="4">
        <v>311</v>
      </c>
      <c r="Y2232" s="18">
        <v>5.7025055999999998E-2</v>
      </c>
      <c r="Z2232" s="5" t="s">
        <v>24</v>
      </c>
      <c r="AA2232" s="3">
        <v>31</v>
      </c>
      <c r="AB2232" s="4">
        <v>2343</v>
      </c>
      <c r="AC2232" s="4">
        <v>6814.6666670000004</v>
      </c>
      <c r="AD2232" s="4" t="str">
        <f t="shared" si="523"/>
        <v>Medium Income</v>
      </c>
      <c r="AE2232" s="4">
        <v>40458</v>
      </c>
      <c r="AF2232" s="18">
        <v>0.24291432099999999</v>
      </c>
      <c r="AG2232" s="3">
        <v>1</v>
      </c>
      <c r="AH2232" s="3">
        <v>38.4</v>
      </c>
      <c r="AI2232" s="2" t="str">
        <f t="shared" si="524"/>
        <v>Low Risk</v>
      </c>
    </row>
    <row r="2233" spans="1:35" x14ac:dyDescent="0.25">
      <c r="A2233" s="6">
        <v>45332</v>
      </c>
      <c r="B2233" s="3">
        <v>49</v>
      </c>
      <c r="C2233" s="3" t="str">
        <f t="shared" si="510"/>
        <v>Senior</v>
      </c>
      <c r="D2233" s="4">
        <v>25334</v>
      </c>
      <c r="E2233" s="4">
        <f t="shared" si="511"/>
        <v>25334</v>
      </c>
      <c r="F2233" s="3">
        <v>602</v>
      </c>
      <c r="G2233" s="3">
        <f t="shared" si="512"/>
        <v>602</v>
      </c>
      <c r="H2233" s="3" t="str">
        <f t="shared" si="513"/>
        <v>Good</v>
      </c>
      <c r="I2233" s="5" t="s">
        <v>20</v>
      </c>
      <c r="J2233" s="2" t="str">
        <f t="shared" si="514"/>
        <v>Employed</v>
      </c>
      <c r="K2233" s="2" t="str">
        <f t="shared" si="515"/>
        <v>Employed</v>
      </c>
      <c r="L2233" s="2" t="str">
        <f t="shared" si="516"/>
        <v>Employed</v>
      </c>
      <c r="M2233" s="5" t="s">
        <v>25</v>
      </c>
      <c r="N2233" s="2" t="str">
        <f t="shared" si="517"/>
        <v>Associate</v>
      </c>
      <c r="O2233" s="2" t="str">
        <f t="shared" si="518"/>
        <v>Associate</v>
      </c>
      <c r="P2233" s="4">
        <v>35848</v>
      </c>
      <c r="Q2233" s="4">
        <f t="shared" si="519"/>
        <v>35848</v>
      </c>
      <c r="R2233" s="18">
        <f t="shared" si="520"/>
        <v>1.4150153943317281</v>
      </c>
      <c r="S2233" s="18" t="str">
        <f t="shared" si="521"/>
        <v>Aggressive Borrower</v>
      </c>
      <c r="T2233" s="3">
        <v>48</v>
      </c>
      <c r="U2233" s="3">
        <f t="shared" si="522"/>
        <v>48</v>
      </c>
      <c r="V2233" s="5" t="s">
        <v>26</v>
      </c>
      <c r="W2233" s="5" t="s">
        <v>30</v>
      </c>
      <c r="X2233" s="4">
        <v>882</v>
      </c>
      <c r="Y2233" s="18">
        <v>0.42775431899999999</v>
      </c>
      <c r="Z2233" s="5" t="s">
        <v>38</v>
      </c>
      <c r="AA2233" s="3">
        <v>24</v>
      </c>
      <c r="AB2233" s="4">
        <v>1851</v>
      </c>
      <c r="AC2233" s="4">
        <v>2111.166667</v>
      </c>
      <c r="AD2233" s="4" t="str">
        <f t="shared" si="523"/>
        <v>Low Income</v>
      </c>
      <c r="AE2233" s="4">
        <v>6314</v>
      </c>
      <c r="AF2233" s="18">
        <v>0.205940178</v>
      </c>
      <c r="AG2233" s="3">
        <v>0</v>
      </c>
      <c r="AH2233" s="3">
        <v>54</v>
      </c>
      <c r="AI2233" s="2" t="str">
        <f t="shared" si="524"/>
        <v>Medium Risk</v>
      </c>
    </row>
    <row r="2234" spans="1:35" x14ac:dyDescent="0.25">
      <c r="A2234" s="6">
        <v>45333</v>
      </c>
      <c r="B2234" s="3">
        <v>18</v>
      </c>
      <c r="C2234" s="3" t="str">
        <f t="shared" si="510"/>
        <v>Young</v>
      </c>
      <c r="D2234" s="4">
        <v>35214</v>
      </c>
      <c r="E2234" s="4">
        <f t="shared" si="511"/>
        <v>35214</v>
      </c>
      <c r="F2234" s="3">
        <v>571</v>
      </c>
      <c r="G2234" s="3">
        <f t="shared" si="512"/>
        <v>571</v>
      </c>
      <c r="H2234" s="3" t="str">
        <f t="shared" si="513"/>
        <v>Good</v>
      </c>
      <c r="I2234" s="5" t="s">
        <v>20</v>
      </c>
      <c r="J2234" s="2" t="str">
        <f t="shared" si="514"/>
        <v>Employed</v>
      </c>
      <c r="K2234" s="2" t="str">
        <f t="shared" si="515"/>
        <v>Employed</v>
      </c>
      <c r="L2234" s="2" t="str">
        <f t="shared" si="516"/>
        <v>Employed</v>
      </c>
      <c r="M2234" s="5" t="s">
        <v>21</v>
      </c>
      <c r="N2234" s="2" t="str">
        <f t="shared" si="517"/>
        <v>Master</v>
      </c>
      <c r="O2234" s="2" t="str">
        <f t="shared" si="518"/>
        <v>Master</v>
      </c>
      <c r="P2234" s="4">
        <v>15293</v>
      </c>
      <c r="Q2234" s="4">
        <f t="shared" si="519"/>
        <v>15293</v>
      </c>
      <c r="R2234" s="18">
        <f t="shared" si="520"/>
        <v>0.43428749929005511</v>
      </c>
      <c r="S2234" s="18" t="str">
        <f t="shared" si="521"/>
        <v>Conservative Borrower</v>
      </c>
      <c r="T2234" s="3">
        <v>48</v>
      </c>
      <c r="U2234" s="3">
        <f t="shared" si="522"/>
        <v>48</v>
      </c>
      <c r="V2234" s="5" t="s">
        <v>26</v>
      </c>
      <c r="W2234" s="5" t="s">
        <v>23</v>
      </c>
      <c r="X2234" s="4">
        <v>654</v>
      </c>
      <c r="Y2234" s="18">
        <v>0.63419854899999994</v>
      </c>
      <c r="Z2234" s="5" t="s">
        <v>31</v>
      </c>
      <c r="AA2234" s="3">
        <v>33</v>
      </c>
      <c r="AB2234" s="4">
        <v>3989</v>
      </c>
      <c r="AC2234" s="4">
        <v>2934.5</v>
      </c>
      <c r="AD2234" s="4" t="str">
        <f t="shared" si="523"/>
        <v>Low Income</v>
      </c>
      <c r="AE2234" s="4">
        <v>27941</v>
      </c>
      <c r="AF2234" s="18">
        <v>0.20645403700000001</v>
      </c>
      <c r="AG2234" s="3">
        <v>0</v>
      </c>
      <c r="AH2234" s="3">
        <v>58</v>
      </c>
      <c r="AI2234" s="2" t="str">
        <f t="shared" si="524"/>
        <v>High Risk</v>
      </c>
    </row>
    <row r="2235" spans="1:35" x14ac:dyDescent="0.25">
      <c r="A2235" s="6">
        <v>45343</v>
      </c>
      <c r="B2235" s="3">
        <v>50</v>
      </c>
      <c r="C2235" s="3" t="str">
        <f t="shared" si="510"/>
        <v>Senior</v>
      </c>
      <c r="D2235" s="4">
        <v>34267</v>
      </c>
      <c r="E2235" s="4">
        <f t="shared" si="511"/>
        <v>34267</v>
      </c>
      <c r="F2235" s="3">
        <v>606</v>
      </c>
      <c r="G2235" s="3">
        <f t="shared" si="512"/>
        <v>606</v>
      </c>
      <c r="H2235" s="3" t="str">
        <f t="shared" si="513"/>
        <v>Good</v>
      </c>
      <c r="I2235" s="5" t="s">
        <v>20</v>
      </c>
      <c r="J2235" s="2" t="str">
        <f t="shared" si="514"/>
        <v>Employed</v>
      </c>
      <c r="K2235" s="2" t="str">
        <f t="shared" si="515"/>
        <v>Employed</v>
      </c>
      <c r="L2235" s="2" t="str">
        <f t="shared" si="516"/>
        <v>Employed</v>
      </c>
      <c r="M2235" s="5" t="s">
        <v>32</v>
      </c>
      <c r="N2235" s="2" t="str">
        <f t="shared" si="517"/>
        <v>High School</v>
      </c>
      <c r="O2235" s="2" t="str">
        <f t="shared" si="518"/>
        <v>High School</v>
      </c>
      <c r="P2235" s="4">
        <v>36302</v>
      </c>
      <c r="Q2235" s="4">
        <f t="shared" si="519"/>
        <v>36302</v>
      </c>
      <c r="R2235" s="18">
        <f t="shared" si="520"/>
        <v>1.0593865818425892</v>
      </c>
      <c r="S2235" s="18" t="str">
        <f t="shared" si="521"/>
        <v>Aggressive Borrower</v>
      </c>
      <c r="T2235" s="3">
        <v>108</v>
      </c>
      <c r="U2235" s="3">
        <f t="shared" si="522"/>
        <v>108</v>
      </c>
      <c r="V2235" s="5" t="s">
        <v>26</v>
      </c>
      <c r="W2235" s="5" t="s">
        <v>34</v>
      </c>
      <c r="X2235" s="4">
        <v>350</v>
      </c>
      <c r="Y2235" s="18">
        <v>0.27843231699999998</v>
      </c>
      <c r="Z2235" s="5" t="s">
        <v>28</v>
      </c>
      <c r="AA2235" s="3">
        <v>20</v>
      </c>
      <c r="AB2235" s="4">
        <v>3795</v>
      </c>
      <c r="AC2235" s="4">
        <v>2855.583333</v>
      </c>
      <c r="AD2235" s="4" t="str">
        <f t="shared" si="523"/>
        <v>Low Income</v>
      </c>
      <c r="AE2235" s="4">
        <v>255977</v>
      </c>
      <c r="AF2235" s="18">
        <v>0.232998025</v>
      </c>
      <c r="AG2235" s="3">
        <v>0</v>
      </c>
      <c r="AH2235" s="3">
        <v>47</v>
      </c>
      <c r="AI2235" s="2" t="str">
        <f t="shared" si="524"/>
        <v>Medium Risk</v>
      </c>
    </row>
    <row r="2236" spans="1:35" x14ac:dyDescent="0.25">
      <c r="A2236" s="6">
        <v>45335</v>
      </c>
      <c r="B2236" s="3">
        <v>25</v>
      </c>
      <c r="C2236" s="3" t="str">
        <f t="shared" si="510"/>
        <v>Mid</v>
      </c>
      <c r="D2236" s="4">
        <v>37808</v>
      </c>
      <c r="E2236" s="4">
        <f t="shared" si="511"/>
        <v>37808</v>
      </c>
      <c r="F2236" s="3">
        <v>583</v>
      </c>
      <c r="G2236" s="3">
        <f t="shared" si="512"/>
        <v>583</v>
      </c>
      <c r="H2236" s="3" t="str">
        <f t="shared" si="513"/>
        <v>Good</v>
      </c>
      <c r="I2236" s="5" t="s">
        <v>20</v>
      </c>
      <c r="J2236" s="2" t="str">
        <f t="shared" si="514"/>
        <v>Employed</v>
      </c>
      <c r="K2236" s="2" t="str">
        <f t="shared" si="515"/>
        <v>Employed</v>
      </c>
      <c r="L2236" s="2" t="str">
        <f t="shared" si="516"/>
        <v>Employed</v>
      </c>
      <c r="M2236" s="5" t="s">
        <v>29</v>
      </c>
      <c r="N2236" s="2" t="str">
        <f t="shared" si="517"/>
        <v>Bachelor</v>
      </c>
      <c r="O2236" s="2" t="str">
        <f t="shared" si="518"/>
        <v>Bachelor</v>
      </c>
      <c r="P2236" s="4">
        <v>15324</v>
      </c>
      <c r="Q2236" s="4">
        <f t="shared" si="519"/>
        <v>15324</v>
      </c>
      <c r="R2236" s="18">
        <f t="shared" si="520"/>
        <v>0.40531104528142192</v>
      </c>
      <c r="S2236" s="18" t="str">
        <f t="shared" si="521"/>
        <v>Conservative Borrower</v>
      </c>
      <c r="T2236" s="3">
        <v>24</v>
      </c>
      <c r="U2236" s="3">
        <f t="shared" si="522"/>
        <v>24</v>
      </c>
      <c r="V2236" s="5" t="s">
        <v>26</v>
      </c>
      <c r="W2236" s="5" t="s">
        <v>23</v>
      </c>
      <c r="X2236" s="4">
        <v>487</v>
      </c>
      <c r="Y2236" s="18">
        <v>0.28641000999999999</v>
      </c>
      <c r="Z2236" s="5" t="s">
        <v>24</v>
      </c>
      <c r="AA2236" s="3">
        <v>20</v>
      </c>
      <c r="AB2236" s="4">
        <v>522</v>
      </c>
      <c r="AC2236" s="4">
        <v>3150.666667</v>
      </c>
      <c r="AD2236" s="4" t="str">
        <f t="shared" si="523"/>
        <v>Low Income</v>
      </c>
      <c r="AE2236" s="4">
        <v>58663</v>
      </c>
      <c r="AF2236" s="18">
        <v>0.17820153399999999</v>
      </c>
      <c r="AG2236" s="3">
        <v>0</v>
      </c>
      <c r="AH2236" s="3">
        <v>58</v>
      </c>
      <c r="AI2236" s="2" t="str">
        <f t="shared" si="524"/>
        <v>High Risk</v>
      </c>
    </row>
    <row r="2237" spans="1:35" x14ac:dyDescent="0.25">
      <c r="A2237" s="6">
        <v>45336</v>
      </c>
      <c r="B2237" s="3">
        <v>48</v>
      </c>
      <c r="C2237" s="3" t="str">
        <f t="shared" si="510"/>
        <v>Senior</v>
      </c>
      <c r="D2237" s="4">
        <v>169702</v>
      </c>
      <c r="E2237" s="4">
        <f t="shared" si="511"/>
        <v>169702</v>
      </c>
      <c r="F2237" s="3">
        <v>484</v>
      </c>
      <c r="G2237" s="3">
        <f t="shared" si="512"/>
        <v>484</v>
      </c>
      <c r="H2237" s="3" t="str">
        <f t="shared" si="513"/>
        <v>Fair</v>
      </c>
      <c r="I2237" s="5" t="s">
        <v>20</v>
      </c>
      <c r="J2237" s="2" t="str">
        <f t="shared" si="514"/>
        <v>Employed</v>
      </c>
      <c r="K2237" s="2" t="str">
        <f t="shared" si="515"/>
        <v>Employed</v>
      </c>
      <c r="L2237" s="2" t="str">
        <f t="shared" si="516"/>
        <v>Employed</v>
      </c>
      <c r="M2237" s="5" t="s">
        <v>32</v>
      </c>
      <c r="N2237" s="2" t="str">
        <f t="shared" si="517"/>
        <v>High School</v>
      </c>
      <c r="O2237" s="2" t="str">
        <f t="shared" si="518"/>
        <v>High School</v>
      </c>
      <c r="P2237" s="4">
        <v>23218</v>
      </c>
      <c r="Q2237" s="4">
        <f t="shared" si="519"/>
        <v>23218</v>
      </c>
      <c r="R2237" s="18">
        <f t="shared" si="520"/>
        <v>0.13681630151677646</v>
      </c>
      <c r="S2237" s="18" t="str">
        <f t="shared" si="521"/>
        <v>Conservative Borrower</v>
      </c>
      <c r="T2237" s="3">
        <v>36</v>
      </c>
      <c r="U2237" s="3">
        <f t="shared" si="522"/>
        <v>36</v>
      </c>
      <c r="V2237" s="5" t="s">
        <v>22</v>
      </c>
      <c r="W2237" s="5" t="s">
        <v>34</v>
      </c>
      <c r="X2237" s="4">
        <v>128</v>
      </c>
      <c r="Y2237" s="18">
        <v>0.49810091299999998</v>
      </c>
      <c r="Z2237" s="5" t="s">
        <v>38</v>
      </c>
      <c r="AA2237" s="3">
        <v>29</v>
      </c>
      <c r="AB2237" s="4">
        <v>6797</v>
      </c>
      <c r="AC2237" s="4">
        <v>8403.5</v>
      </c>
      <c r="AD2237" s="4" t="str">
        <f t="shared" si="523"/>
        <v>Medium Income</v>
      </c>
      <c r="AE2237" s="4">
        <v>52236</v>
      </c>
      <c r="AF2237" s="18">
        <v>0.29325652099999999</v>
      </c>
      <c r="AG2237" s="3">
        <v>0</v>
      </c>
      <c r="AH2237" s="3">
        <v>52</v>
      </c>
      <c r="AI2237" s="2" t="str">
        <f t="shared" si="524"/>
        <v>Medium Risk</v>
      </c>
    </row>
    <row r="2238" spans="1:35" x14ac:dyDescent="0.25">
      <c r="A2238" s="6">
        <v>45337</v>
      </c>
      <c r="B2238" s="3">
        <v>40</v>
      </c>
      <c r="C2238" s="3" t="str">
        <f t="shared" si="510"/>
        <v>Senior</v>
      </c>
      <c r="D2238" s="4">
        <v>61098</v>
      </c>
      <c r="E2238" s="4">
        <f t="shared" si="511"/>
        <v>61098</v>
      </c>
      <c r="F2238" s="3">
        <v>548</v>
      </c>
      <c r="G2238" s="3">
        <f t="shared" si="512"/>
        <v>548</v>
      </c>
      <c r="H2238" s="3" t="str">
        <f t="shared" si="513"/>
        <v>Fair</v>
      </c>
      <c r="I2238" s="5" t="s">
        <v>20</v>
      </c>
      <c r="J2238" s="2" t="str">
        <f t="shared" si="514"/>
        <v>Employed</v>
      </c>
      <c r="K2238" s="2" t="str">
        <f t="shared" si="515"/>
        <v>Employed</v>
      </c>
      <c r="L2238" s="2" t="str">
        <f t="shared" si="516"/>
        <v>Employed</v>
      </c>
      <c r="N2238" s="2" t="str">
        <f t="shared" si="517"/>
        <v/>
      </c>
      <c r="O2238" s="2" t="str">
        <f t="shared" si="518"/>
        <v>Bachelor</v>
      </c>
      <c r="P2238" s="4">
        <v>9563</v>
      </c>
      <c r="Q2238" s="4">
        <f t="shared" si="519"/>
        <v>9563</v>
      </c>
      <c r="R2238" s="18">
        <f t="shared" si="520"/>
        <v>0.15651903499296213</v>
      </c>
      <c r="S2238" s="18" t="str">
        <f t="shared" si="521"/>
        <v>Conservative Borrower</v>
      </c>
      <c r="T2238" s="3">
        <v>60</v>
      </c>
      <c r="U2238" s="3">
        <f t="shared" si="522"/>
        <v>60</v>
      </c>
      <c r="V2238" s="5" t="s">
        <v>22</v>
      </c>
      <c r="W2238" s="5" t="s">
        <v>27</v>
      </c>
      <c r="X2238" s="4">
        <v>191</v>
      </c>
      <c r="Y2238" s="18">
        <v>0.496519082</v>
      </c>
      <c r="Z2238" s="5" t="s">
        <v>24</v>
      </c>
      <c r="AA2238" s="3">
        <v>17</v>
      </c>
      <c r="AB2238" s="4">
        <v>2886</v>
      </c>
      <c r="AC2238" s="4">
        <v>5091.5</v>
      </c>
      <c r="AD2238" s="4" t="str">
        <f t="shared" si="523"/>
        <v>Medium Income</v>
      </c>
      <c r="AE2238" s="4">
        <v>6400</v>
      </c>
      <c r="AF2238" s="18">
        <v>0.266822587</v>
      </c>
      <c r="AG2238" s="3">
        <v>0</v>
      </c>
      <c r="AH2238" s="3">
        <v>58</v>
      </c>
      <c r="AI2238" s="2" t="str">
        <f t="shared" si="524"/>
        <v>High Risk</v>
      </c>
    </row>
    <row r="2239" spans="1:35" x14ac:dyDescent="0.25">
      <c r="A2239" s="6">
        <v>45338</v>
      </c>
      <c r="B2239" s="3">
        <v>28</v>
      </c>
      <c r="C2239" s="3" t="str">
        <f t="shared" si="510"/>
        <v>Mid</v>
      </c>
      <c r="D2239" s="4">
        <v>50351</v>
      </c>
      <c r="E2239" s="4">
        <f t="shared" si="511"/>
        <v>50351</v>
      </c>
      <c r="F2239" s="3">
        <v>593</v>
      </c>
      <c r="G2239" s="3">
        <f t="shared" si="512"/>
        <v>593</v>
      </c>
      <c r="H2239" s="3" t="str">
        <f t="shared" si="513"/>
        <v>Good</v>
      </c>
      <c r="I2239" s="5" t="s">
        <v>20</v>
      </c>
      <c r="J2239" s="2" t="str">
        <f t="shared" si="514"/>
        <v>Employed</v>
      </c>
      <c r="K2239" s="2" t="str">
        <f t="shared" si="515"/>
        <v>Employed</v>
      </c>
      <c r="L2239" s="2" t="str">
        <f t="shared" si="516"/>
        <v>Employed</v>
      </c>
      <c r="M2239" s="5" t="s">
        <v>29</v>
      </c>
      <c r="N2239" s="2" t="str">
        <f t="shared" si="517"/>
        <v>Bachelor</v>
      </c>
      <c r="O2239" s="2" t="str">
        <f t="shared" si="518"/>
        <v>Bachelor</v>
      </c>
      <c r="P2239" s="4">
        <v>16298</v>
      </c>
      <c r="Q2239" s="4">
        <f t="shared" si="519"/>
        <v>16298</v>
      </c>
      <c r="R2239" s="18">
        <f t="shared" si="520"/>
        <v>0.32368771225993526</v>
      </c>
      <c r="S2239" s="18" t="str">
        <f t="shared" si="521"/>
        <v>Conservative Borrower</v>
      </c>
      <c r="T2239" s="3">
        <v>48</v>
      </c>
      <c r="U2239" s="3">
        <f t="shared" si="522"/>
        <v>48</v>
      </c>
      <c r="V2239" s="5" t="s">
        <v>26</v>
      </c>
      <c r="W2239" s="5" t="s">
        <v>30</v>
      </c>
      <c r="X2239" s="4">
        <v>257</v>
      </c>
      <c r="Y2239" s="18">
        <v>0.15654711099999999</v>
      </c>
      <c r="Z2239" s="5" t="s">
        <v>34</v>
      </c>
      <c r="AA2239" s="3">
        <v>19</v>
      </c>
      <c r="AB2239" s="4">
        <v>4069</v>
      </c>
      <c r="AC2239" s="4">
        <v>4195.9166670000004</v>
      </c>
      <c r="AD2239" s="4" t="str">
        <f t="shared" si="523"/>
        <v>Low Income</v>
      </c>
      <c r="AE2239" s="4">
        <v>19623</v>
      </c>
      <c r="AF2239" s="18">
        <v>0.21802327899999999</v>
      </c>
      <c r="AG2239" s="3">
        <v>0</v>
      </c>
      <c r="AH2239" s="3">
        <v>50</v>
      </c>
      <c r="AI2239" s="2" t="str">
        <f t="shared" si="524"/>
        <v>Medium Risk</v>
      </c>
    </row>
    <row r="2240" spans="1:35" x14ac:dyDescent="0.25">
      <c r="A2240" s="6">
        <v>45339</v>
      </c>
      <c r="B2240" s="3">
        <v>35</v>
      </c>
      <c r="C2240" s="3" t="str">
        <f t="shared" si="510"/>
        <v>Mid</v>
      </c>
      <c r="D2240" s="4">
        <v>82487</v>
      </c>
      <c r="E2240" s="4">
        <f t="shared" si="511"/>
        <v>82487</v>
      </c>
      <c r="F2240" s="3">
        <v>589</v>
      </c>
      <c r="G2240" s="3">
        <f t="shared" si="512"/>
        <v>589</v>
      </c>
      <c r="H2240" s="3" t="str">
        <f t="shared" si="513"/>
        <v>Good</v>
      </c>
      <c r="I2240" s="5" t="s">
        <v>20</v>
      </c>
      <c r="J2240" s="2" t="str">
        <f t="shared" si="514"/>
        <v>Employed</v>
      </c>
      <c r="K2240" s="2" t="str">
        <f t="shared" si="515"/>
        <v>Employed</v>
      </c>
      <c r="L2240" s="2" t="str">
        <f t="shared" si="516"/>
        <v>Employed</v>
      </c>
      <c r="M2240" s="5" t="s">
        <v>25</v>
      </c>
      <c r="N2240" s="2" t="str">
        <f t="shared" si="517"/>
        <v>Associate</v>
      </c>
      <c r="O2240" s="2" t="str">
        <f t="shared" si="518"/>
        <v>Associate</v>
      </c>
      <c r="P2240" s="4">
        <v>15971</v>
      </c>
      <c r="Q2240" s="4">
        <f t="shared" si="519"/>
        <v>15971</v>
      </c>
      <c r="R2240" s="18">
        <f t="shared" si="520"/>
        <v>0.19361838835210396</v>
      </c>
      <c r="S2240" s="18" t="str">
        <f t="shared" si="521"/>
        <v>Conservative Borrower</v>
      </c>
      <c r="T2240" s="3">
        <v>60</v>
      </c>
      <c r="U2240" s="3">
        <f t="shared" si="522"/>
        <v>60</v>
      </c>
      <c r="V2240" s="5" t="s">
        <v>35</v>
      </c>
      <c r="W2240" s="5" t="s">
        <v>30</v>
      </c>
      <c r="X2240" s="4">
        <v>369</v>
      </c>
      <c r="Y2240" s="18">
        <v>0.38446396100000002</v>
      </c>
      <c r="Z2240" s="5" t="s">
        <v>38</v>
      </c>
      <c r="AA2240" s="3">
        <v>29</v>
      </c>
      <c r="AB2240" s="4">
        <v>3334</v>
      </c>
      <c r="AC2240" s="4">
        <v>6873.9166670000004</v>
      </c>
      <c r="AD2240" s="4" t="str">
        <f t="shared" si="523"/>
        <v>Medium Income</v>
      </c>
      <c r="AE2240" s="4">
        <v>42243</v>
      </c>
      <c r="AF2240" s="18">
        <v>0.25968184</v>
      </c>
      <c r="AG2240" s="3">
        <v>0</v>
      </c>
      <c r="AH2240" s="3">
        <v>53</v>
      </c>
      <c r="AI2240" s="2" t="str">
        <f t="shared" si="524"/>
        <v>Medium Risk</v>
      </c>
    </row>
    <row r="2241" spans="1:35" x14ac:dyDescent="0.25">
      <c r="A2241" s="6">
        <v>45340</v>
      </c>
      <c r="B2241" s="3">
        <v>48</v>
      </c>
      <c r="C2241" s="3" t="str">
        <f t="shared" si="510"/>
        <v>Senior</v>
      </c>
      <c r="E2241" s="4">
        <f t="shared" si="511"/>
        <v>99375</v>
      </c>
      <c r="F2241" s="3">
        <v>577</v>
      </c>
      <c r="G2241" s="3">
        <f t="shared" si="512"/>
        <v>577</v>
      </c>
      <c r="H2241" s="3" t="str">
        <f t="shared" si="513"/>
        <v>Good</v>
      </c>
      <c r="I2241" s="5" t="s">
        <v>20</v>
      </c>
      <c r="J2241" s="2" t="str">
        <f t="shared" si="514"/>
        <v>Employed</v>
      </c>
      <c r="K2241" s="2" t="str">
        <f t="shared" si="515"/>
        <v>Employed</v>
      </c>
      <c r="L2241" s="2" t="str">
        <f t="shared" si="516"/>
        <v>Employed</v>
      </c>
      <c r="M2241" s="5" t="s">
        <v>29</v>
      </c>
      <c r="N2241" s="2" t="str">
        <f t="shared" si="517"/>
        <v>Bachelor</v>
      </c>
      <c r="O2241" s="2" t="str">
        <f t="shared" si="518"/>
        <v>Bachelor</v>
      </c>
      <c r="P2241" s="4">
        <v>32591</v>
      </c>
      <c r="Q2241" s="4">
        <f t="shared" si="519"/>
        <v>32591</v>
      </c>
      <c r="R2241" s="18">
        <f t="shared" si="520"/>
        <v>0.32795974842767295</v>
      </c>
      <c r="S2241" s="18" t="str">
        <f t="shared" si="521"/>
        <v>Conservative Borrower</v>
      </c>
      <c r="U2241" s="3">
        <f t="shared" si="522"/>
        <v>53.77215189873418</v>
      </c>
      <c r="V2241" s="5" t="s">
        <v>26</v>
      </c>
      <c r="W2241" s="5" t="s">
        <v>27</v>
      </c>
      <c r="X2241" s="4">
        <v>329</v>
      </c>
      <c r="Y2241" s="18">
        <v>8.7734212000000006E-2</v>
      </c>
      <c r="Z2241" s="5" t="s">
        <v>38</v>
      </c>
      <c r="AA2241" s="3">
        <v>24</v>
      </c>
      <c r="AB2241" s="4">
        <v>1600</v>
      </c>
      <c r="AC2241" s="4">
        <v>8281.25</v>
      </c>
      <c r="AD2241" s="4" t="str">
        <f t="shared" si="523"/>
        <v>Medium Income</v>
      </c>
      <c r="AE2241" s="4">
        <v>36400</v>
      </c>
      <c r="AF2241" s="18">
        <v>0.219172903</v>
      </c>
      <c r="AG2241" s="3">
        <v>1</v>
      </c>
      <c r="AH2241" s="3">
        <v>41.6</v>
      </c>
      <c r="AI2241" s="2" t="str">
        <f t="shared" si="524"/>
        <v>Medium Risk</v>
      </c>
    </row>
    <row r="2242" spans="1:35" x14ac:dyDescent="0.25">
      <c r="A2242" s="6">
        <v>45341</v>
      </c>
      <c r="B2242" s="3">
        <v>41</v>
      </c>
      <c r="C2242" s="3" t="str">
        <f t="shared" ref="C2242:C2305" si="525">IF(B2242&lt;25,"Young",IF(B2242&lt;40,"Mid",IF(B2242&lt;60,"Senior","Old")))</f>
        <v>Senior</v>
      </c>
      <c r="D2242" s="4">
        <v>35286</v>
      </c>
      <c r="E2242" s="4">
        <f t="shared" ref="E2242:E2305" si="526">IF(D2242="",AC2242*12,D2242)</f>
        <v>35286</v>
      </c>
      <c r="F2242" s="3">
        <v>630</v>
      </c>
      <c r="G2242" s="3">
        <f t="shared" ref="G2242:G2305" si="527">IF(F2242="",AVERAGEIF($AA$2:$AA$2648,AA2242,$F$2:$F$2648),F2242)</f>
        <v>630</v>
      </c>
      <c r="H2242" s="3" t="str">
        <f t="shared" ref="H2242:H2305" si="528">IF(G2242&lt;450,"Poor", IF(G2242&lt;550,"Fair",IF(G2242&lt;650,"Good","Excellent")))</f>
        <v>Good</v>
      </c>
      <c r="I2242" s="5" t="s">
        <v>20</v>
      </c>
      <c r="J2242" s="2" t="str">
        <f t="shared" ref="J2242:J2305" si="529">TRIM(CLEAN(I2242))</f>
        <v>Employed</v>
      </c>
      <c r="K2242" s="2" t="str">
        <f t="shared" ref="K2242:K2305" si="530">PROPER(J2242)</f>
        <v>Employed</v>
      </c>
      <c r="L2242" s="2" t="str">
        <f t="shared" ref="L2242:L2305" si="531">IF(K2242="","Employed",K2242)</f>
        <v>Employed</v>
      </c>
      <c r="M2242" s="5" t="s">
        <v>41</v>
      </c>
      <c r="N2242" s="2" t="str">
        <f t="shared" ref="N2242:N2305" si="532">TRIM(CLEAN(M2242))</f>
        <v>Doctorate</v>
      </c>
      <c r="O2242" s="2" t="str">
        <f t="shared" ref="O2242:O2305" si="533">IF(N2242="","Bachelor",N2242)</f>
        <v>Doctorate</v>
      </c>
      <c r="P2242" s="4">
        <v>25822</v>
      </c>
      <c r="Q2242" s="4">
        <f t="shared" ref="Q2242:Q2305" si="534">IF(P2242="",(AVERAGEIFS($P$2:$P$2648,$Z$2:$Z$2648,Z2242,$AD$2:$AD$2648,AD2242)),P2242)</f>
        <v>25822</v>
      </c>
      <c r="R2242" s="18">
        <f t="shared" ref="R2242:R2305" si="535">Q2242/E2242</f>
        <v>0.73179164541177799</v>
      </c>
      <c r="S2242" s="18" t="str">
        <f t="shared" ref="S2242:S2305" si="536">IF(R2242 &lt;= 0.5, "Conservative Borrower", IF(R2242 &lt;= 1, "Moderate Borrower", "Aggressive Borrower"))</f>
        <v>Moderate Borrower</v>
      </c>
      <c r="T2242" s="3">
        <v>60</v>
      </c>
      <c r="U2242" s="3">
        <f t="shared" ref="U2242:U2305" si="537">IF(T2242="",AVERAGEIFS($T$2:$T$2648,$Z$2:$Z$2648,Z2242,$AD$2:$AD$2648,AD2242),T2242)</f>
        <v>60</v>
      </c>
      <c r="V2242" s="5" t="s">
        <v>22</v>
      </c>
      <c r="W2242" s="5" t="s">
        <v>30</v>
      </c>
      <c r="X2242" s="4">
        <v>110</v>
      </c>
      <c r="Y2242" s="18">
        <v>0.57844045399999999</v>
      </c>
      <c r="Z2242" s="5" t="s">
        <v>34</v>
      </c>
      <c r="AA2242" s="3">
        <v>21</v>
      </c>
      <c r="AB2242" s="4">
        <v>7160</v>
      </c>
      <c r="AC2242" s="4">
        <v>2940.5</v>
      </c>
      <c r="AD2242" s="4" t="str">
        <f t="shared" ref="AD2242:AD2305" si="538">IF(AC2242&lt;=5000,"Low Income",IF(AC2242&lt;=12000,"Medium Income","High Income"))</f>
        <v>Low Income</v>
      </c>
      <c r="AE2242" s="4">
        <v>178403</v>
      </c>
      <c r="AF2242" s="18">
        <v>0.23502836899999999</v>
      </c>
      <c r="AG2242" s="3">
        <v>0</v>
      </c>
      <c r="AH2242" s="3">
        <v>62</v>
      </c>
      <c r="AI2242" s="2" t="str">
        <f t="shared" ref="AI2242:AI2305" si="539">IF(AH2242&lt;40,"Low Risk", IF(AH2242&lt;55,"Medium Risk", IF(AH2242&lt;70,"High Risk","Very High Risk")))</f>
        <v>High Risk</v>
      </c>
    </row>
    <row r="2243" spans="1:35" x14ac:dyDescent="0.25">
      <c r="A2243" s="6">
        <v>45342</v>
      </c>
      <c r="B2243" s="3">
        <v>47</v>
      </c>
      <c r="C2243" s="3" t="str">
        <f t="shared" si="525"/>
        <v>Senior</v>
      </c>
      <c r="D2243" s="4">
        <v>34302</v>
      </c>
      <c r="E2243" s="4">
        <f t="shared" si="526"/>
        <v>34302</v>
      </c>
      <c r="F2243" s="3">
        <v>513</v>
      </c>
      <c r="G2243" s="3">
        <f t="shared" si="527"/>
        <v>513</v>
      </c>
      <c r="H2243" s="3" t="str">
        <f t="shared" si="528"/>
        <v>Fair</v>
      </c>
      <c r="I2243" s="5" t="s">
        <v>20</v>
      </c>
      <c r="J2243" s="2" t="str">
        <f t="shared" si="529"/>
        <v>Employed</v>
      </c>
      <c r="K2243" s="2" t="str">
        <f t="shared" si="530"/>
        <v>Employed</v>
      </c>
      <c r="L2243" s="2" t="str">
        <f t="shared" si="531"/>
        <v>Employed</v>
      </c>
      <c r="N2243" s="2" t="str">
        <f t="shared" si="532"/>
        <v/>
      </c>
      <c r="O2243" s="2" t="str">
        <f t="shared" si="533"/>
        <v>Bachelor</v>
      </c>
      <c r="P2243" s="4">
        <v>18586</v>
      </c>
      <c r="Q2243" s="4">
        <f t="shared" si="534"/>
        <v>18586</v>
      </c>
      <c r="R2243" s="18">
        <f t="shared" si="535"/>
        <v>0.54183429537636285</v>
      </c>
      <c r="S2243" s="18" t="str">
        <f t="shared" si="536"/>
        <v>Moderate Borrower</v>
      </c>
      <c r="T2243" s="3">
        <v>12</v>
      </c>
      <c r="U2243" s="3">
        <f t="shared" si="537"/>
        <v>12</v>
      </c>
      <c r="V2243" s="5" t="s">
        <v>26</v>
      </c>
      <c r="W2243" s="5" t="s">
        <v>30</v>
      </c>
      <c r="X2243" s="4">
        <v>468</v>
      </c>
      <c r="Y2243" s="18">
        <v>0.36915473700000001</v>
      </c>
      <c r="Z2243" s="5" t="s">
        <v>28</v>
      </c>
      <c r="AA2243" s="3">
        <v>24</v>
      </c>
      <c r="AB2243" s="4">
        <v>3399</v>
      </c>
      <c r="AC2243" s="4">
        <v>2858.5</v>
      </c>
      <c r="AD2243" s="4" t="str">
        <f t="shared" si="538"/>
        <v>Low Income</v>
      </c>
      <c r="AE2243" s="4">
        <v>21700</v>
      </c>
      <c r="AF2243" s="18">
        <v>0.213262115</v>
      </c>
      <c r="AG2243" s="3">
        <v>0</v>
      </c>
      <c r="AH2243" s="3">
        <v>57</v>
      </c>
      <c r="AI2243" s="2" t="str">
        <f t="shared" si="539"/>
        <v>High Risk</v>
      </c>
    </row>
    <row r="2244" spans="1:35" x14ac:dyDescent="0.25">
      <c r="A2244" s="6">
        <v>45343</v>
      </c>
      <c r="B2244" s="3">
        <v>63</v>
      </c>
      <c r="C2244" s="3" t="str">
        <f t="shared" si="525"/>
        <v>Old</v>
      </c>
      <c r="D2244" s="4">
        <v>197055</v>
      </c>
      <c r="E2244" s="4">
        <f t="shared" si="526"/>
        <v>197055</v>
      </c>
      <c r="F2244" s="3">
        <v>587</v>
      </c>
      <c r="G2244" s="3">
        <f t="shared" si="527"/>
        <v>587</v>
      </c>
      <c r="H2244" s="3" t="str">
        <f t="shared" si="528"/>
        <v>Good</v>
      </c>
      <c r="I2244" s="5" t="s">
        <v>20</v>
      </c>
      <c r="J2244" s="2" t="str">
        <f t="shared" si="529"/>
        <v>Employed</v>
      </c>
      <c r="K2244" s="2" t="str">
        <f t="shared" si="530"/>
        <v>Employed</v>
      </c>
      <c r="L2244" s="2" t="str">
        <f t="shared" si="531"/>
        <v>Employed</v>
      </c>
      <c r="N2244" s="2" t="str">
        <f t="shared" si="532"/>
        <v/>
      </c>
      <c r="O2244" s="2" t="str">
        <f t="shared" si="533"/>
        <v>Bachelor</v>
      </c>
      <c r="P2244" s="4">
        <v>25115</v>
      </c>
      <c r="Q2244" s="4">
        <f t="shared" si="534"/>
        <v>25115</v>
      </c>
      <c r="R2244" s="18">
        <f t="shared" si="535"/>
        <v>0.1274517266752937</v>
      </c>
      <c r="S2244" s="18" t="str">
        <f t="shared" si="536"/>
        <v>Conservative Borrower</v>
      </c>
      <c r="T2244" s="3">
        <v>24</v>
      </c>
      <c r="U2244" s="3">
        <f t="shared" si="537"/>
        <v>24</v>
      </c>
      <c r="V2244" s="5" t="s">
        <v>22</v>
      </c>
      <c r="W2244" s="5" t="s">
        <v>30</v>
      </c>
      <c r="X2244" s="4">
        <v>262</v>
      </c>
      <c r="Y2244" s="18">
        <v>0.32554936800000001</v>
      </c>
      <c r="Z2244" s="5" t="s">
        <v>38</v>
      </c>
      <c r="AA2244" s="3">
        <v>22</v>
      </c>
      <c r="AB2244" s="4">
        <v>819</v>
      </c>
      <c r="AC2244" s="4">
        <v>16421.25</v>
      </c>
      <c r="AD2244" s="4" t="str">
        <f t="shared" si="538"/>
        <v>High Income</v>
      </c>
      <c r="AE2244" s="4">
        <v>60586</v>
      </c>
      <c r="AF2244" s="18">
        <v>0.19666708399999999</v>
      </c>
      <c r="AG2244" s="3">
        <v>1</v>
      </c>
      <c r="AH2244" s="3">
        <v>45.6</v>
      </c>
      <c r="AI2244" s="2" t="str">
        <f t="shared" si="539"/>
        <v>Medium Risk</v>
      </c>
    </row>
    <row r="2245" spans="1:35" x14ac:dyDescent="0.25">
      <c r="A2245" s="6">
        <v>45344</v>
      </c>
      <c r="B2245" s="3">
        <v>21</v>
      </c>
      <c r="C2245" s="3" t="str">
        <f t="shared" si="525"/>
        <v>Young</v>
      </c>
      <c r="D2245" s="4">
        <v>40033</v>
      </c>
      <c r="E2245" s="4">
        <f t="shared" si="526"/>
        <v>40033</v>
      </c>
      <c r="F2245" s="3">
        <v>544</v>
      </c>
      <c r="G2245" s="3">
        <f t="shared" si="527"/>
        <v>544</v>
      </c>
      <c r="H2245" s="3" t="str">
        <f t="shared" si="528"/>
        <v>Fair</v>
      </c>
      <c r="I2245" s="5" t="s">
        <v>20</v>
      </c>
      <c r="J2245" s="2" t="str">
        <f t="shared" si="529"/>
        <v>Employed</v>
      </c>
      <c r="K2245" s="2" t="str">
        <f t="shared" si="530"/>
        <v>Employed</v>
      </c>
      <c r="L2245" s="2" t="str">
        <f t="shared" si="531"/>
        <v>Employed</v>
      </c>
      <c r="M2245" s="5" t="s">
        <v>29</v>
      </c>
      <c r="N2245" s="2" t="str">
        <f t="shared" si="532"/>
        <v>Bachelor</v>
      </c>
      <c r="O2245" s="2" t="str">
        <f t="shared" si="533"/>
        <v>Bachelor</v>
      </c>
      <c r="P2245" s="4">
        <v>33754</v>
      </c>
      <c r="Q2245" s="4">
        <f t="shared" si="534"/>
        <v>33754</v>
      </c>
      <c r="R2245" s="18">
        <f t="shared" si="535"/>
        <v>0.84315439762196187</v>
      </c>
      <c r="S2245" s="18" t="str">
        <f t="shared" si="536"/>
        <v>Moderate Borrower</v>
      </c>
      <c r="T2245" s="3">
        <v>48</v>
      </c>
      <c r="U2245" s="3">
        <f t="shared" si="537"/>
        <v>48</v>
      </c>
      <c r="V2245" s="5" t="s">
        <v>26</v>
      </c>
      <c r="W2245" s="5" t="s">
        <v>27</v>
      </c>
      <c r="X2245" s="4">
        <v>292</v>
      </c>
      <c r="Y2245" s="18">
        <v>0.21667452300000001</v>
      </c>
      <c r="Z2245" s="5" t="s">
        <v>28</v>
      </c>
      <c r="AA2245" s="3">
        <v>21</v>
      </c>
      <c r="AB2245" s="4">
        <v>3860</v>
      </c>
      <c r="AC2245" s="4">
        <v>3336.083333</v>
      </c>
      <c r="AD2245" s="4" t="str">
        <f t="shared" si="538"/>
        <v>Low Income</v>
      </c>
      <c r="AE2245" s="4">
        <v>18544</v>
      </c>
      <c r="AF2245" s="18">
        <v>0.27496195899999998</v>
      </c>
      <c r="AG2245" s="3">
        <v>0</v>
      </c>
      <c r="AH2245" s="3">
        <v>54</v>
      </c>
      <c r="AI2245" s="2" t="str">
        <f t="shared" si="539"/>
        <v>Medium Risk</v>
      </c>
    </row>
    <row r="2246" spans="1:35" x14ac:dyDescent="0.25">
      <c r="A2246" s="6">
        <v>45345</v>
      </c>
      <c r="B2246" s="3">
        <v>59</v>
      </c>
      <c r="C2246" s="3" t="str">
        <f t="shared" si="525"/>
        <v>Senior</v>
      </c>
      <c r="D2246" s="4">
        <v>41483</v>
      </c>
      <c r="E2246" s="4">
        <f t="shared" si="526"/>
        <v>41483</v>
      </c>
      <c r="F2246" s="3">
        <v>634</v>
      </c>
      <c r="G2246" s="3">
        <f t="shared" si="527"/>
        <v>634</v>
      </c>
      <c r="H2246" s="3" t="str">
        <f t="shared" si="528"/>
        <v>Good</v>
      </c>
      <c r="I2246" s="5" t="s">
        <v>20</v>
      </c>
      <c r="J2246" s="2" t="str">
        <f t="shared" si="529"/>
        <v>Employed</v>
      </c>
      <c r="K2246" s="2" t="str">
        <f t="shared" si="530"/>
        <v>Employed</v>
      </c>
      <c r="L2246" s="2" t="str">
        <f t="shared" si="531"/>
        <v>Employed</v>
      </c>
      <c r="M2246" s="5" t="s">
        <v>21</v>
      </c>
      <c r="N2246" s="2" t="str">
        <f t="shared" si="532"/>
        <v>Master</v>
      </c>
      <c r="O2246" s="2" t="str">
        <f t="shared" si="533"/>
        <v>Master</v>
      </c>
      <c r="P2246" s="4">
        <v>39260</v>
      </c>
      <c r="Q2246" s="4">
        <f t="shared" si="534"/>
        <v>39260</v>
      </c>
      <c r="R2246" s="18">
        <f t="shared" si="535"/>
        <v>0.94641178314008145</v>
      </c>
      <c r="S2246" s="18" t="str">
        <f t="shared" si="536"/>
        <v>Moderate Borrower</v>
      </c>
      <c r="T2246" s="3">
        <v>36</v>
      </c>
      <c r="U2246" s="3">
        <f t="shared" si="537"/>
        <v>36</v>
      </c>
      <c r="V2246" s="5" t="s">
        <v>22</v>
      </c>
      <c r="W2246" s="5" t="s">
        <v>30</v>
      </c>
      <c r="X2246" s="4">
        <v>576</v>
      </c>
      <c r="Y2246" s="18">
        <v>0.14663743000000001</v>
      </c>
      <c r="Z2246" s="5" t="s">
        <v>38</v>
      </c>
      <c r="AA2246" s="3">
        <v>25</v>
      </c>
      <c r="AB2246" s="4">
        <v>2607</v>
      </c>
      <c r="AC2246" s="4">
        <v>3456.916667</v>
      </c>
      <c r="AD2246" s="4" t="str">
        <f t="shared" si="538"/>
        <v>Low Income</v>
      </c>
      <c r="AE2246" s="4">
        <v>2486</v>
      </c>
      <c r="AF2246" s="18">
        <v>0.175639396</v>
      </c>
      <c r="AG2246" s="3">
        <v>0</v>
      </c>
      <c r="AH2246" s="3">
        <v>48</v>
      </c>
      <c r="AI2246" s="2" t="str">
        <f t="shared" si="539"/>
        <v>Medium Risk</v>
      </c>
    </row>
    <row r="2247" spans="1:35" x14ac:dyDescent="0.25">
      <c r="A2247" s="6">
        <v>45346</v>
      </c>
      <c r="B2247" s="3">
        <v>41</v>
      </c>
      <c r="C2247" s="3" t="str">
        <f t="shared" si="525"/>
        <v>Senior</v>
      </c>
      <c r="D2247" s="4">
        <v>48802</v>
      </c>
      <c r="E2247" s="4">
        <f t="shared" si="526"/>
        <v>48802</v>
      </c>
      <c r="F2247" s="3">
        <v>525</v>
      </c>
      <c r="G2247" s="3">
        <f t="shared" si="527"/>
        <v>525</v>
      </c>
      <c r="H2247" s="3" t="str">
        <f t="shared" si="528"/>
        <v>Fair</v>
      </c>
      <c r="I2247" s="5" t="s">
        <v>45</v>
      </c>
      <c r="J2247" s="2" t="str">
        <f t="shared" si="529"/>
        <v>Unemployed</v>
      </c>
      <c r="K2247" s="2" t="str">
        <f t="shared" si="530"/>
        <v>Unemployed</v>
      </c>
      <c r="L2247" s="2" t="str">
        <f t="shared" si="531"/>
        <v>Unemployed</v>
      </c>
      <c r="M2247" s="5" t="s">
        <v>29</v>
      </c>
      <c r="N2247" s="2" t="str">
        <f t="shared" si="532"/>
        <v>Bachelor</v>
      </c>
      <c r="O2247" s="2" t="str">
        <f t="shared" si="533"/>
        <v>Bachelor</v>
      </c>
      <c r="P2247" s="4">
        <v>20909</v>
      </c>
      <c r="Q2247" s="4">
        <f t="shared" si="534"/>
        <v>20909</v>
      </c>
      <c r="R2247" s="18">
        <f t="shared" si="535"/>
        <v>0.42844555551002006</v>
      </c>
      <c r="S2247" s="18" t="str">
        <f t="shared" si="536"/>
        <v>Conservative Borrower</v>
      </c>
      <c r="T2247" s="3">
        <v>60</v>
      </c>
      <c r="U2247" s="3">
        <f t="shared" si="537"/>
        <v>60</v>
      </c>
      <c r="V2247" s="5" t="s">
        <v>22</v>
      </c>
      <c r="W2247" s="5" t="s">
        <v>30</v>
      </c>
      <c r="X2247" s="4">
        <v>470</v>
      </c>
      <c r="Y2247" s="18">
        <v>0.13937729700000001</v>
      </c>
      <c r="Z2247" s="5" t="s">
        <v>31</v>
      </c>
      <c r="AA2247" s="3">
        <v>21</v>
      </c>
      <c r="AB2247" s="4">
        <v>15795</v>
      </c>
      <c r="AC2247" s="4">
        <v>4066.833333</v>
      </c>
      <c r="AD2247" s="4" t="str">
        <f t="shared" si="538"/>
        <v>Low Income</v>
      </c>
      <c r="AE2247" s="4">
        <v>43401</v>
      </c>
      <c r="AF2247" s="18">
        <v>0.24001945499999999</v>
      </c>
      <c r="AG2247" s="3">
        <v>0</v>
      </c>
      <c r="AH2247" s="3">
        <v>54</v>
      </c>
      <c r="AI2247" s="2" t="str">
        <f t="shared" si="539"/>
        <v>Medium Risk</v>
      </c>
    </row>
    <row r="2248" spans="1:35" x14ac:dyDescent="0.25">
      <c r="A2248" s="6">
        <v>45347</v>
      </c>
      <c r="B2248" s="3">
        <v>29</v>
      </c>
      <c r="C2248" s="3" t="str">
        <f t="shared" si="525"/>
        <v>Mid</v>
      </c>
      <c r="D2248" s="4">
        <v>87731</v>
      </c>
      <c r="E2248" s="4">
        <f t="shared" si="526"/>
        <v>87731</v>
      </c>
      <c r="F2248" s="3">
        <v>588</v>
      </c>
      <c r="G2248" s="3">
        <f t="shared" si="527"/>
        <v>588</v>
      </c>
      <c r="H2248" s="3" t="str">
        <f t="shared" si="528"/>
        <v>Good</v>
      </c>
      <c r="I2248" s="5" t="s">
        <v>20</v>
      </c>
      <c r="J2248" s="2" t="str">
        <f t="shared" si="529"/>
        <v>Employed</v>
      </c>
      <c r="K2248" s="2" t="str">
        <f t="shared" si="530"/>
        <v>Employed</v>
      </c>
      <c r="L2248" s="2" t="str">
        <f t="shared" si="531"/>
        <v>Employed</v>
      </c>
      <c r="M2248" s="5" t="s">
        <v>25</v>
      </c>
      <c r="N2248" s="2" t="str">
        <f t="shared" si="532"/>
        <v>Associate</v>
      </c>
      <c r="O2248" s="2" t="str">
        <f t="shared" si="533"/>
        <v>Associate</v>
      </c>
      <c r="P2248" s="4">
        <v>9273</v>
      </c>
      <c r="Q2248" s="4">
        <f t="shared" si="534"/>
        <v>9273</v>
      </c>
      <c r="R2248" s="18">
        <f t="shared" si="535"/>
        <v>0.10569809987347688</v>
      </c>
      <c r="S2248" s="18" t="str">
        <f t="shared" si="536"/>
        <v>Conservative Borrower</v>
      </c>
      <c r="T2248" s="3">
        <v>36</v>
      </c>
      <c r="U2248" s="3">
        <f t="shared" si="537"/>
        <v>36</v>
      </c>
      <c r="V2248" s="5" t="s">
        <v>22</v>
      </c>
      <c r="W2248" s="5" t="s">
        <v>23</v>
      </c>
      <c r="X2248" s="4">
        <v>261</v>
      </c>
      <c r="Y2248" s="18">
        <v>6.5894003000000007E-2</v>
      </c>
      <c r="Z2248" s="5" t="s">
        <v>38</v>
      </c>
      <c r="AA2248" s="3">
        <v>33</v>
      </c>
      <c r="AB2248" s="4">
        <v>17566</v>
      </c>
      <c r="AC2248" s="4">
        <v>7310.9166670000004</v>
      </c>
      <c r="AD2248" s="4" t="str">
        <f t="shared" si="538"/>
        <v>Medium Income</v>
      </c>
      <c r="AE2248" s="4">
        <v>76105</v>
      </c>
      <c r="AF2248" s="18">
        <v>0.21969166800000001</v>
      </c>
      <c r="AG2248" s="3">
        <v>1</v>
      </c>
      <c r="AH2248" s="3">
        <v>40</v>
      </c>
      <c r="AI2248" s="2" t="str">
        <f t="shared" si="539"/>
        <v>Medium Risk</v>
      </c>
    </row>
    <row r="2249" spans="1:35" x14ac:dyDescent="0.25">
      <c r="A2249" s="6">
        <v>45348</v>
      </c>
      <c r="B2249" s="3">
        <v>24</v>
      </c>
      <c r="C2249" s="3" t="str">
        <f t="shared" si="525"/>
        <v>Young</v>
      </c>
      <c r="D2249" s="4">
        <v>67097</v>
      </c>
      <c r="E2249" s="4">
        <f t="shared" si="526"/>
        <v>67097</v>
      </c>
      <c r="F2249" s="3">
        <v>469</v>
      </c>
      <c r="G2249" s="3">
        <f t="shared" si="527"/>
        <v>469</v>
      </c>
      <c r="H2249" s="3" t="str">
        <f t="shared" si="528"/>
        <v>Fair</v>
      </c>
      <c r="I2249" s="5" t="s">
        <v>20</v>
      </c>
      <c r="J2249" s="2" t="str">
        <f t="shared" si="529"/>
        <v>Employed</v>
      </c>
      <c r="K2249" s="2" t="str">
        <f t="shared" si="530"/>
        <v>Employed</v>
      </c>
      <c r="L2249" s="2" t="str">
        <f t="shared" si="531"/>
        <v>Employed</v>
      </c>
      <c r="M2249" s="5" t="s">
        <v>29</v>
      </c>
      <c r="N2249" s="2" t="str">
        <f t="shared" si="532"/>
        <v>Bachelor</v>
      </c>
      <c r="O2249" s="2" t="str">
        <f t="shared" si="533"/>
        <v>Bachelor</v>
      </c>
      <c r="P2249" s="4">
        <v>24425</v>
      </c>
      <c r="Q2249" s="4">
        <f t="shared" si="534"/>
        <v>24425</v>
      </c>
      <c r="R2249" s="18">
        <f t="shared" si="535"/>
        <v>0.36402521722282666</v>
      </c>
      <c r="S2249" s="18" t="str">
        <f t="shared" si="536"/>
        <v>Conservative Borrower</v>
      </c>
      <c r="T2249" s="3">
        <v>60</v>
      </c>
      <c r="U2249" s="3">
        <f t="shared" si="537"/>
        <v>60</v>
      </c>
      <c r="V2249" s="5" t="s">
        <v>26</v>
      </c>
      <c r="W2249" s="5" t="s">
        <v>27</v>
      </c>
      <c r="X2249" s="4">
        <v>449</v>
      </c>
      <c r="Y2249" s="18">
        <v>0.58845269300000003</v>
      </c>
      <c r="Z2249" s="5" t="s">
        <v>24</v>
      </c>
      <c r="AA2249" s="3">
        <v>20</v>
      </c>
      <c r="AB2249" s="4">
        <v>4407</v>
      </c>
      <c r="AC2249" s="4">
        <v>5591.4166670000004</v>
      </c>
      <c r="AD2249" s="4" t="str">
        <f t="shared" si="538"/>
        <v>Medium Income</v>
      </c>
      <c r="AE2249" s="4">
        <v>7915</v>
      </c>
      <c r="AF2249" s="18">
        <v>0.26352121699999997</v>
      </c>
      <c r="AG2249" s="3">
        <v>0</v>
      </c>
      <c r="AH2249" s="3">
        <v>59</v>
      </c>
      <c r="AI2249" s="2" t="str">
        <f t="shared" si="539"/>
        <v>High Risk</v>
      </c>
    </row>
    <row r="2250" spans="1:35" x14ac:dyDescent="0.25">
      <c r="A2250" s="6">
        <v>45349</v>
      </c>
      <c r="B2250" s="3">
        <v>37</v>
      </c>
      <c r="C2250" s="3" t="str">
        <f t="shared" si="525"/>
        <v>Mid</v>
      </c>
      <c r="D2250" s="4">
        <v>34287</v>
      </c>
      <c r="E2250" s="4">
        <f t="shared" si="526"/>
        <v>34287</v>
      </c>
      <c r="F2250" s="3">
        <v>523</v>
      </c>
      <c r="G2250" s="3">
        <f t="shared" si="527"/>
        <v>523</v>
      </c>
      <c r="H2250" s="3" t="str">
        <f t="shared" si="528"/>
        <v>Fair</v>
      </c>
      <c r="I2250" s="5" t="s">
        <v>20</v>
      </c>
      <c r="J2250" s="2" t="str">
        <f t="shared" si="529"/>
        <v>Employed</v>
      </c>
      <c r="K2250" s="2" t="str">
        <f t="shared" si="530"/>
        <v>Employed</v>
      </c>
      <c r="L2250" s="2" t="str">
        <f t="shared" si="531"/>
        <v>Employed</v>
      </c>
      <c r="M2250" s="5" t="s">
        <v>32</v>
      </c>
      <c r="N2250" s="2" t="str">
        <f t="shared" si="532"/>
        <v>High School</v>
      </c>
      <c r="O2250" s="2" t="str">
        <f t="shared" si="533"/>
        <v>High School</v>
      </c>
      <c r="P2250" s="4">
        <v>30223</v>
      </c>
      <c r="Q2250" s="4">
        <f t="shared" si="534"/>
        <v>30223</v>
      </c>
      <c r="R2250" s="18">
        <f t="shared" si="535"/>
        <v>0.88147111149998547</v>
      </c>
      <c r="S2250" s="18" t="str">
        <f t="shared" si="536"/>
        <v>Moderate Borrower</v>
      </c>
      <c r="T2250" s="3">
        <v>120</v>
      </c>
      <c r="U2250" s="3">
        <f t="shared" si="537"/>
        <v>120</v>
      </c>
      <c r="V2250" s="5" t="s">
        <v>22</v>
      </c>
      <c r="W2250" s="5" t="s">
        <v>23</v>
      </c>
      <c r="X2250" s="4">
        <v>261</v>
      </c>
      <c r="Y2250" s="18">
        <v>0.32855457100000002</v>
      </c>
      <c r="Z2250" s="5" t="s">
        <v>24</v>
      </c>
      <c r="AA2250" s="3">
        <v>25</v>
      </c>
      <c r="AB2250" s="4">
        <v>564</v>
      </c>
      <c r="AC2250" s="4">
        <v>2857.25</v>
      </c>
      <c r="AD2250" s="4" t="str">
        <f t="shared" si="538"/>
        <v>Low Income</v>
      </c>
      <c r="AE2250" s="4">
        <v>38535</v>
      </c>
      <c r="AF2250" s="18">
        <v>0.266359754</v>
      </c>
      <c r="AG2250" s="3">
        <v>0</v>
      </c>
      <c r="AH2250" s="3">
        <v>56</v>
      </c>
      <c r="AI2250" s="2" t="str">
        <f t="shared" si="539"/>
        <v>High Risk</v>
      </c>
    </row>
    <row r="2251" spans="1:35" x14ac:dyDescent="0.25">
      <c r="A2251" s="6">
        <v>45350</v>
      </c>
      <c r="B2251" s="3">
        <v>51</v>
      </c>
      <c r="C2251" s="3" t="str">
        <f t="shared" si="525"/>
        <v>Senior</v>
      </c>
      <c r="E2251" s="4">
        <f t="shared" si="526"/>
        <v>73064.000004000001</v>
      </c>
      <c r="F2251" s="3">
        <v>615</v>
      </c>
      <c r="G2251" s="3">
        <f t="shared" si="527"/>
        <v>615</v>
      </c>
      <c r="H2251" s="3" t="str">
        <f t="shared" si="528"/>
        <v>Good</v>
      </c>
      <c r="I2251" s="5" t="s">
        <v>33</v>
      </c>
      <c r="J2251" s="2" t="str">
        <f t="shared" si="529"/>
        <v>Self-Employed</v>
      </c>
      <c r="K2251" s="2" t="str">
        <f t="shared" si="530"/>
        <v>Self-Employed</v>
      </c>
      <c r="L2251" s="2" t="str">
        <f t="shared" si="531"/>
        <v>Self-Employed</v>
      </c>
      <c r="M2251" s="5" t="s">
        <v>32</v>
      </c>
      <c r="N2251" s="2" t="str">
        <f t="shared" si="532"/>
        <v>High School</v>
      </c>
      <c r="O2251" s="2" t="str">
        <f t="shared" si="533"/>
        <v>High School</v>
      </c>
      <c r="P2251" s="4">
        <v>30181</v>
      </c>
      <c r="Q2251" s="4">
        <f t="shared" si="534"/>
        <v>30181</v>
      </c>
      <c r="R2251" s="18">
        <f t="shared" si="535"/>
        <v>0.41307620713823079</v>
      </c>
      <c r="S2251" s="18" t="str">
        <f t="shared" si="536"/>
        <v>Conservative Borrower</v>
      </c>
      <c r="U2251" s="3">
        <f t="shared" si="537"/>
        <v>53.406593406593409</v>
      </c>
      <c r="V2251" s="5" t="s">
        <v>22</v>
      </c>
      <c r="W2251" s="5" t="s">
        <v>30</v>
      </c>
      <c r="X2251" s="4">
        <v>545</v>
      </c>
      <c r="Y2251" s="18">
        <v>0.256669588</v>
      </c>
      <c r="Z2251" s="5" t="s">
        <v>34</v>
      </c>
      <c r="AA2251" s="3">
        <v>19</v>
      </c>
      <c r="AB2251" s="4">
        <v>3500</v>
      </c>
      <c r="AC2251" s="4">
        <v>6088.6666670000004</v>
      </c>
      <c r="AD2251" s="4" t="str">
        <f t="shared" si="538"/>
        <v>Medium Income</v>
      </c>
      <c r="AE2251" s="4">
        <v>54540</v>
      </c>
      <c r="AF2251" s="18">
        <v>0.21516258399999999</v>
      </c>
      <c r="AG2251" s="3">
        <v>0</v>
      </c>
      <c r="AH2251" s="3">
        <v>49</v>
      </c>
      <c r="AI2251" s="2" t="str">
        <f t="shared" si="539"/>
        <v>Medium Risk</v>
      </c>
    </row>
    <row r="2252" spans="1:35" x14ac:dyDescent="0.25">
      <c r="A2252" s="6">
        <v>45351</v>
      </c>
      <c r="B2252" s="3">
        <v>38</v>
      </c>
      <c r="C2252" s="3" t="str">
        <f t="shared" si="525"/>
        <v>Mid</v>
      </c>
      <c r="D2252" s="4">
        <v>110514</v>
      </c>
      <c r="E2252" s="4">
        <f t="shared" si="526"/>
        <v>110514</v>
      </c>
      <c r="F2252" s="3">
        <v>535</v>
      </c>
      <c r="G2252" s="3">
        <f t="shared" si="527"/>
        <v>535</v>
      </c>
      <c r="H2252" s="3" t="str">
        <f t="shared" si="528"/>
        <v>Fair</v>
      </c>
      <c r="I2252" s="5" t="s">
        <v>20</v>
      </c>
      <c r="J2252" s="2" t="str">
        <f t="shared" si="529"/>
        <v>Employed</v>
      </c>
      <c r="K2252" s="2" t="str">
        <f t="shared" si="530"/>
        <v>Employed</v>
      </c>
      <c r="L2252" s="2" t="str">
        <f t="shared" si="531"/>
        <v>Employed</v>
      </c>
      <c r="M2252" s="5" t="s">
        <v>29</v>
      </c>
      <c r="N2252" s="2" t="str">
        <f t="shared" si="532"/>
        <v>Bachelor</v>
      </c>
      <c r="O2252" s="2" t="str">
        <f t="shared" si="533"/>
        <v>Bachelor</v>
      </c>
      <c r="P2252" s="4">
        <v>42342</v>
      </c>
      <c r="Q2252" s="4">
        <f t="shared" si="534"/>
        <v>42342</v>
      </c>
      <c r="R2252" s="18">
        <f t="shared" si="535"/>
        <v>0.38313697812041914</v>
      </c>
      <c r="S2252" s="18" t="str">
        <f t="shared" si="536"/>
        <v>Conservative Borrower</v>
      </c>
      <c r="T2252" s="3">
        <v>108</v>
      </c>
      <c r="U2252" s="3">
        <f t="shared" si="537"/>
        <v>108</v>
      </c>
      <c r="V2252" s="5" t="s">
        <v>26</v>
      </c>
      <c r="W2252" s="5" t="s">
        <v>27</v>
      </c>
      <c r="X2252" s="4">
        <v>394</v>
      </c>
      <c r="Y2252" s="18">
        <v>0.19364428</v>
      </c>
      <c r="Z2252" s="5" t="s">
        <v>24</v>
      </c>
      <c r="AA2252" s="3">
        <v>23</v>
      </c>
      <c r="AB2252" s="4">
        <v>7251</v>
      </c>
      <c r="AC2252" s="4">
        <v>4683.5833329999996</v>
      </c>
      <c r="AD2252" s="4" t="str">
        <f t="shared" si="538"/>
        <v>Low Income</v>
      </c>
      <c r="AE2252" s="4">
        <v>10770</v>
      </c>
      <c r="AF2252" s="18">
        <v>0.32045048900000001</v>
      </c>
      <c r="AG2252" s="3">
        <v>0</v>
      </c>
      <c r="AH2252" s="3">
        <v>49</v>
      </c>
      <c r="AI2252" s="2" t="str">
        <f t="shared" si="539"/>
        <v>Medium Risk</v>
      </c>
    </row>
    <row r="2253" spans="1:35" x14ac:dyDescent="0.25">
      <c r="A2253" s="6">
        <v>45352</v>
      </c>
      <c r="B2253" s="3">
        <v>58</v>
      </c>
      <c r="C2253" s="3" t="str">
        <f t="shared" si="525"/>
        <v>Senior</v>
      </c>
      <c r="D2253" s="4">
        <v>65601</v>
      </c>
      <c r="E2253" s="4">
        <f t="shared" si="526"/>
        <v>65601</v>
      </c>
      <c r="F2253" s="3">
        <v>657</v>
      </c>
      <c r="G2253" s="3">
        <f t="shared" si="527"/>
        <v>657</v>
      </c>
      <c r="H2253" s="3" t="str">
        <f t="shared" si="528"/>
        <v>Excellent</v>
      </c>
      <c r="I2253" s="5" t="s">
        <v>20</v>
      </c>
      <c r="J2253" s="2" t="str">
        <f t="shared" si="529"/>
        <v>Employed</v>
      </c>
      <c r="K2253" s="2" t="str">
        <f t="shared" si="530"/>
        <v>Employed</v>
      </c>
      <c r="L2253" s="2" t="str">
        <f t="shared" si="531"/>
        <v>Employed</v>
      </c>
      <c r="M2253" s="5" t="s">
        <v>21</v>
      </c>
      <c r="N2253" s="2" t="str">
        <f t="shared" si="532"/>
        <v>Master</v>
      </c>
      <c r="O2253" s="2" t="str">
        <f t="shared" si="533"/>
        <v>Master</v>
      </c>
      <c r="P2253" s="4">
        <v>19960</v>
      </c>
      <c r="Q2253" s="4">
        <f t="shared" si="534"/>
        <v>19960</v>
      </c>
      <c r="R2253" s="18">
        <f t="shared" si="535"/>
        <v>0.30426365451746162</v>
      </c>
      <c r="S2253" s="18" t="str">
        <f t="shared" si="536"/>
        <v>Conservative Borrower</v>
      </c>
      <c r="T2253" s="3">
        <v>60</v>
      </c>
      <c r="U2253" s="3">
        <f t="shared" si="537"/>
        <v>60</v>
      </c>
      <c r="V2253" s="5" t="s">
        <v>35</v>
      </c>
      <c r="W2253" s="5" t="s">
        <v>27</v>
      </c>
      <c r="X2253" s="4">
        <v>557</v>
      </c>
      <c r="Y2253" s="18">
        <v>0.27746632300000001</v>
      </c>
      <c r="Z2253" s="5" t="s">
        <v>24</v>
      </c>
      <c r="AA2253" s="3">
        <v>22</v>
      </c>
      <c r="AB2253" s="4">
        <v>11483</v>
      </c>
      <c r="AC2253" s="4">
        <v>5466.75</v>
      </c>
      <c r="AD2253" s="4" t="str">
        <f t="shared" si="538"/>
        <v>Medium Income</v>
      </c>
      <c r="AE2253" s="4">
        <v>45181</v>
      </c>
      <c r="AF2253" s="18">
        <v>0.22398442099999999</v>
      </c>
      <c r="AG2253" s="3">
        <v>0</v>
      </c>
      <c r="AH2253" s="3">
        <v>47</v>
      </c>
      <c r="AI2253" s="2" t="str">
        <f t="shared" si="539"/>
        <v>Medium Risk</v>
      </c>
    </row>
    <row r="2254" spans="1:35" x14ac:dyDescent="0.25">
      <c r="A2254" s="6">
        <v>45353</v>
      </c>
      <c r="B2254" s="3">
        <v>22</v>
      </c>
      <c r="C2254" s="3" t="str">
        <f t="shared" si="525"/>
        <v>Young</v>
      </c>
      <c r="E2254" s="4">
        <f t="shared" si="526"/>
        <v>34788.999995999999</v>
      </c>
      <c r="F2254" s="3">
        <v>514</v>
      </c>
      <c r="G2254" s="3">
        <f t="shared" si="527"/>
        <v>514</v>
      </c>
      <c r="H2254" s="3" t="str">
        <f t="shared" si="528"/>
        <v>Fair</v>
      </c>
      <c r="I2254" s="5" t="s">
        <v>45</v>
      </c>
      <c r="J2254" s="2" t="str">
        <f t="shared" si="529"/>
        <v>Unemployed</v>
      </c>
      <c r="K2254" s="2" t="str">
        <f t="shared" si="530"/>
        <v>Unemployed</v>
      </c>
      <c r="L2254" s="2" t="str">
        <f t="shared" si="531"/>
        <v>Unemployed</v>
      </c>
      <c r="M2254" s="5" t="s">
        <v>25</v>
      </c>
      <c r="N2254" s="2" t="str">
        <f t="shared" si="532"/>
        <v>Associate</v>
      </c>
      <c r="O2254" s="2" t="str">
        <f t="shared" si="533"/>
        <v>Associate</v>
      </c>
      <c r="P2254" s="4">
        <v>24825</v>
      </c>
      <c r="Q2254" s="4">
        <f t="shared" si="534"/>
        <v>24825</v>
      </c>
      <c r="R2254" s="18">
        <f t="shared" si="535"/>
        <v>0.71358762835535228</v>
      </c>
      <c r="S2254" s="18" t="str">
        <f t="shared" si="536"/>
        <v>Moderate Borrower</v>
      </c>
      <c r="U2254" s="3">
        <f t="shared" si="537"/>
        <v>52.912751677852349</v>
      </c>
      <c r="V2254" s="5" t="s">
        <v>35</v>
      </c>
      <c r="W2254" s="5" t="s">
        <v>30</v>
      </c>
      <c r="X2254" s="4">
        <v>241</v>
      </c>
      <c r="Y2254" s="18">
        <v>0.28989056400000002</v>
      </c>
      <c r="Z2254" s="5" t="s">
        <v>34</v>
      </c>
      <c r="AA2254" s="3">
        <v>22</v>
      </c>
      <c r="AB2254" s="4">
        <v>2229</v>
      </c>
      <c r="AC2254" s="4">
        <v>2899.083333</v>
      </c>
      <c r="AD2254" s="4" t="str">
        <f t="shared" si="538"/>
        <v>Low Income</v>
      </c>
      <c r="AE2254" s="4">
        <v>46910</v>
      </c>
      <c r="AF2254" s="18">
        <v>0.28446436899999999</v>
      </c>
      <c r="AG2254" s="3">
        <v>0</v>
      </c>
      <c r="AH2254" s="3">
        <v>56</v>
      </c>
      <c r="AI2254" s="2" t="str">
        <f t="shared" si="539"/>
        <v>High Risk</v>
      </c>
    </row>
    <row r="2255" spans="1:35" x14ac:dyDescent="0.25">
      <c r="A2255" s="6">
        <v>45354</v>
      </c>
      <c r="B2255" s="3">
        <v>39</v>
      </c>
      <c r="C2255" s="3" t="str">
        <f t="shared" si="525"/>
        <v>Mid</v>
      </c>
      <c r="D2255" s="4">
        <v>60525</v>
      </c>
      <c r="E2255" s="4">
        <f t="shared" si="526"/>
        <v>60525</v>
      </c>
      <c r="F2255" s="3">
        <v>574</v>
      </c>
      <c r="G2255" s="3">
        <f t="shared" si="527"/>
        <v>574</v>
      </c>
      <c r="H2255" s="3" t="str">
        <f t="shared" si="528"/>
        <v>Good</v>
      </c>
      <c r="I2255" s="5" t="s">
        <v>20</v>
      </c>
      <c r="J2255" s="2" t="str">
        <f t="shared" si="529"/>
        <v>Employed</v>
      </c>
      <c r="K2255" s="2" t="str">
        <f t="shared" si="530"/>
        <v>Employed</v>
      </c>
      <c r="L2255" s="2" t="str">
        <f t="shared" si="531"/>
        <v>Employed</v>
      </c>
      <c r="M2255" s="5" t="s">
        <v>29</v>
      </c>
      <c r="N2255" s="2" t="str">
        <f t="shared" si="532"/>
        <v>Bachelor</v>
      </c>
      <c r="O2255" s="2" t="str">
        <f t="shared" si="533"/>
        <v>Bachelor</v>
      </c>
      <c r="P2255" s="4">
        <v>22353</v>
      </c>
      <c r="Q2255" s="4">
        <f t="shared" si="534"/>
        <v>22353</v>
      </c>
      <c r="R2255" s="18">
        <f t="shared" si="535"/>
        <v>0.36931846344485747</v>
      </c>
      <c r="S2255" s="18" t="str">
        <f t="shared" si="536"/>
        <v>Conservative Borrower</v>
      </c>
      <c r="T2255" s="3">
        <v>48</v>
      </c>
      <c r="U2255" s="3">
        <f t="shared" si="537"/>
        <v>48</v>
      </c>
      <c r="V2255" s="5" t="s">
        <v>22</v>
      </c>
      <c r="W2255" s="5" t="s">
        <v>23</v>
      </c>
      <c r="X2255" s="4">
        <v>226</v>
      </c>
      <c r="Y2255" s="18">
        <v>0.314114487</v>
      </c>
      <c r="Z2255" s="5" t="s">
        <v>28</v>
      </c>
      <c r="AA2255" s="3">
        <v>27</v>
      </c>
      <c r="AB2255" s="4">
        <v>3470</v>
      </c>
      <c r="AC2255" s="4">
        <v>5043.75</v>
      </c>
      <c r="AD2255" s="4" t="str">
        <f t="shared" si="538"/>
        <v>Medium Income</v>
      </c>
      <c r="AE2255" s="4">
        <v>8796</v>
      </c>
      <c r="AF2255" s="18">
        <v>0.21920885500000001</v>
      </c>
      <c r="AG2255" s="3">
        <v>0</v>
      </c>
      <c r="AH2255" s="3">
        <v>55</v>
      </c>
      <c r="AI2255" s="2" t="str">
        <f t="shared" si="539"/>
        <v>High Risk</v>
      </c>
    </row>
    <row r="2256" spans="1:35" x14ac:dyDescent="0.25">
      <c r="A2256" s="6">
        <v>45355</v>
      </c>
      <c r="B2256" s="3">
        <v>24</v>
      </c>
      <c r="C2256" s="3" t="str">
        <f t="shared" si="525"/>
        <v>Young</v>
      </c>
      <c r="D2256" s="4">
        <v>33352</v>
      </c>
      <c r="E2256" s="4">
        <f t="shared" si="526"/>
        <v>33352</v>
      </c>
      <c r="F2256" s="3">
        <v>584</v>
      </c>
      <c r="G2256" s="3">
        <f t="shared" si="527"/>
        <v>584</v>
      </c>
      <c r="H2256" s="3" t="str">
        <f t="shared" si="528"/>
        <v>Good</v>
      </c>
      <c r="I2256" s="5" t="s">
        <v>45</v>
      </c>
      <c r="J2256" s="2" t="str">
        <f t="shared" si="529"/>
        <v>Unemployed</v>
      </c>
      <c r="K2256" s="2" t="str">
        <f t="shared" si="530"/>
        <v>Unemployed</v>
      </c>
      <c r="L2256" s="2" t="str">
        <f t="shared" si="531"/>
        <v>Unemployed</v>
      </c>
      <c r="M2256" s="5" t="s">
        <v>25</v>
      </c>
      <c r="N2256" s="2" t="str">
        <f t="shared" si="532"/>
        <v>Associate</v>
      </c>
      <c r="O2256" s="2" t="str">
        <f t="shared" si="533"/>
        <v>Associate</v>
      </c>
      <c r="P2256" s="4">
        <v>58606</v>
      </c>
      <c r="Q2256" s="4">
        <f t="shared" si="534"/>
        <v>58606</v>
      </c>
      <c r="R2256" s="18">
        <f t="shared" si="535"/>
        <v>1.7571959702566562</v>
      </c>
      <c r="S2256" s="18" t="str">
        <f t="shared" si="536"/>
        <v>Aggressive Borrower</v>
      </c>
      <c r="T2256" s="3">
        <v>72</v>
      </c>
      <c r="U2256" s="3">
        <f t="shared" si="537"/>
        <v>72</v>
      </c>
      <c r="V2256" s="5" t="s">
        <v>26</v>
      </c>
      <c r="W2256" s="5" t="s">
        <v>23</v>
      </c>
      <c r="X2256" s="4">
        <v>394</v>
      </c>
      <c r="Y2256" s="18">
        <v>0.14236547799999999</v>
      </c>
      <c r="Z2256" s="5" t="s">
        <v>28</v>
      </c>
      <c r="AA2256" s="3">
        <v>15</v>
      </c>
      <c r="AB2256" s="4">
        <v>1060</v>
      </c>
      <c r="AC2256" s="4">
        <v>2779.333333</v>
      </c>
      <c r="AD2256" s="4" t="str">
        <f t="shared" si="538"/>
        <v>Low Income</v>
      </c>
      <c r="AE2256" s="4">
        <v>13995</v>
      </c>
      <c r="AF2256" s="18">
        <v>0.26647805899999999</v>
      </c>
      <c r="AG2256" s="3">
        <v>0</v>
      </c>
      <c r="AH2256" s="3">
        <v>54</v>
      </c>
      <c r="AI2256" s="2" t="str">
        <f t="shared" si="539"/>
        <v>Medium Risk</v>
      </c>
    </row>
    <row r="2257" spans="1:35" x14ac:dyDescent="0.25">
      <c r="A2257" s="6">
        <v>45356</v>
      </c>
      <c r="B2257" s="3">
        <v>44</v>
      </c>
      <c r="C2257" s="3" t="str">
        <f t="shared" si="525"/>
        <v>Senior</v>
      </c>
      <c r="D2257" s="4">
        <v>62153</v>
      </c>
      <c r="E2257" s="4">
        <f t="shared" si="526"/>
        <v>62153</v>
      </c>
      <c r="G2257" s="3">
        <f t="shared" si="527"/>
        <v>575.11111111111109</v>
      </c>
      <c r="H2257" s="3" t="str">
        <f t="shared" si="528"/>
        <v>Good</v>
      </c>
      <c r="I2257" s="5" t="s">
        <v>20</v>
      </c>
      <c r="J2257" s="2" t="str">
        <f t="shared" si="529"/>
        <v>Employed</v>
      </c>
      <c r="K2257" s="2" t="str">
        <f t="shared" si="530"/>
        <v>Employed</v>
      </c>
      <c r="L2257" s="2" t="str">
        <f t="shared" si="531"/>
        <v>Employed</v>
      </c>
      <c r="M2257" s="5" t="s">
        <v>29</v>
      </c>
      <c r="N2257" s="2" t="str">
        <f t="shared" si="532"/>
        <v>Bachelor</v>
      </c>
      <c r="O2257" s="2" t="str">
        <f t="shared" si="533"/>
        <v>Bachelor</v>
      </c>
      <c r="P2257" s="4">
        <v>70638</v>
      </c>
      <c r="Q2257" s="4">
        <f t="shared" si="534"/>
        <v>70638</v>
      </c>
      <c r="R2257" s="18">
        <f t="shared" si="535"/>
        <v>1.1365179476453269</v>
      </c>
      <c r="S2257" s="18" t="str">
        <f t="shared" si="536"/>
        <v>Aggressive Borrower</v>
      </c>
      <c r="T2257" s="3">
        <v>60</v>
      </c>
      <c r="U2257" s="3">
        <f t="shared" si="537"/>
        <v>60</v>
      </c>
      <c r="V2257" s="5" t="s">
        <v>26</v>
      </c>
      <c r="W2257" s="5" t="s">
        <v>27</v>
      </c>
      <c r="X2257" s="4">
        <v>1078</v>
      </c>
      <c r="Y2257" s="18">
        <v>0.36518599099999999</v>
      </c>
      <c r="Z2257" s="5" t="s">
        <v>31</v>
      </c>
      <c r="AA2257" s="3">
        <v>17</v>
      </c>
      <c r="AB2257" s="4">
        <v>1437</v>
      </c>
      <c r="AC2257" s="4">
        <v>5179.4166670000004</v>
      </c>
      <c r="AD2257" s="4" t="str">
        <f t="shared" si="538"/>
        <v>Medium Income</v>
      </c>
      <c r="AE2257" s="4">
        <v>131606</v>
      </c>
      <c r="AF2257" s="18">
        <v>0.22091040000000001</v>
      </c>
      <c r="AG2257" s="3">
        <v>0</v>
      </c>
      <c r="AH2257" s="3">
        <v>52</v>
      </c>
      <c r="AI2257" s="2" t="str">
        <f t="shared" si="539"/>
        <v>Medium Risk</v>
      </c>
    </row>
    <row r="2258" spans="1:35" x14ac:dyDescent="0.25">
      <c r="A2258" s="6">
        <v>45357</v>
      </c>
      <c r="B2258" s="3">
        <v>50</v>
      </c>
      <c r="C2258" s="3" t="str">
        <f t="shared" si="525"/>
        <v>Senior</v>
      </c>
      <c r="D2258" s="4">
        <v>64805</v>
      </c>
      <c r="E2258" s="4">
        <f t="shared" si="526"/>
        <v>64805</v>
      </c>
      <c r="F2258" s="3">
        <v>550</v>
      </c>
      <c r="G2258" s="3">
        <f t="shared" si="527"/>
        <v>550</v>
      </c>
      <c r="H2258" s="3" t="str">
        <f t="shared" si="528"/>
        <v>Good</v>
      </c>
      <c r="I2258" s="5" t="s">
        <v>20</v>
      </c>
      <c r="J2258" s="2" t="str">
        <f t="shared" si="529"/>
        <v>Employed</v>
      </c>
      <c r="K2258" s="2" t="str">
        <f t="shared" si="530"/>
        <v>Employed</v>
      </c>
      <c r="L2258" s="2" t="str">
        <f t="shared" si="531"/>
        <v>Employed</v>
      </c>
      <c r="N2258" s="2" t="str">
        <f t="shared" si="532"/>
        <v/>
      </c>
      <c r="O2258" s="2" t="str">
        <f t="shared" si="533"/>
        <v>Bachelor</v>
      </c>
      <c r="P2258" s="4">
        <v>55573</v>
      </c>
      <c r="Q2258" s="4">
        <f t="shared" si="534"/>
        <v>55573</v>
      </c>
      <c r="R2258" s="18">
        <f t="shared" si="535"/>
        <v>0.85754185633824553</v>
      </c>
      <c r="S2258" s="18" t="str">
        <f t="shared" si="536"/>
        <v>Moderate Borrower</v>
      </c>
      <c r="T2258" s="3">
        <v>72</v>
      </c>
      <c r="U2258" s="3">
        <f t="shared" si="537"/>
        <v>72</v>
      </c>
      <c r="V2258" s="5" t="s">
        <v>22</v>
      </c>
      <c r="W2258" s="5" t="s">
        <v>27</v>
      </c>
      <c r="X2258" s="4">
        <v>402</v>
      </c>
      <c r="Y2258" s="18">
        <v>0.367330928</v>
      </c>
      <c r="Z2258" s="5" t="s">
        <v>31</v>
      </c>
      <c r="AA2258" s="3">
        <v>21</v>
      </c>
      <c r="AB2258" s="4">
        <v>6274</v>
      </c>
      <c r="AC2258" s="4">
        <v>5400.4166670000004</v>
      </c>
      <c r="AD2258" s="4" t="str">
        <f t="shared" si="538"/>
        <v>Medium Income</v>
      </c>
      <c r="AE2258" s="4">
        <v>239243</v>
      </c>
      <c r="AF2258" s="18">
        <v>0.29438830599999999</v>
      </c>
      <c r="AG2258" s="3">
        <v>0</v>
      </c>
      <c r="AH2258" s="3">
        <v>59</v>
      </c>
      <c r="AI2258" s="2" t="str">
        <f t="shared" si="539"/>
        <v>High Risk</v>
      </c>
    </row>
    <row r="2259" spans="1:35" x14ac:dyDescent="0.25">
      <c r="A2259" s="6">
        <v>45358</v>
      </c>
      <c r="B2259" s="3">
        <v>34</v>
      </c>
      <c r="C2259" s="3" t="str">
        <f t="shared" si="525"/>
        <v>Mid</v>
      </c>
      <c r="D2259" s="4">
        <v>15856</v>
      </c>
      <c r="E2259" s="4">
        <f t="shared" si="526"/>
        <v>15856</v>
      </c>
      <c r="F2259" s="3">
        <v>545</v>
      </c>
      <c r="G2259" s="3">
        <f t="shared" si="527"/>
        <v>545</v>
      </c>
      <c r="H2259" s="3" t="str">
        <f t="shared" si="528"/>
        <v>Fair</v>
      </c>
      <c r="I2259" s="5" t="s">
        <v>33</v>
      </c>
      <c r="J2259" s="2" t="str">
        <f t="shared" si="529"/>
        <v>Self-Employed</v>
      </c>
      <c r="K2259" s="2" t="str">
        <f t="shared" si="530"/>
        <v>Self-Employed</v>
      </c>
      <c r="L2259" s="2" t="str">
        <f t="shared" si="531"/>
        <v>Self-Employed</v>
      </c>
      <c r="M2259" s="5" t="s">
        <v>25</v>
      </c>
      <c r="N2259" s="2" t="str">
        <f t="shared" si="532"/>
        <v>Associate</v>
      </c>
      <c r="O2259" s="2" t="str">
        <f t="shared" si="533"/>
        <v>Associate</v>
      </c>
      <c r="P2259" s="4">
        <v>24163</v>
      </c>
      <c r="Q2259" s="4">
        <f t="shared" si="534"/>
        <v>24163</v>
      </c>
      <c r="R2259" s="18">
        <f t="shared" si="535"/>
        <v>1.5239026236125126</v>
      </c>
      <c r="S2259" s="18" t="str">
        <f t="shared" si="536"/>
        <v>Aggressive Borrower</v>
      </c>
      <c r="T2259" s="3">
        <v>36</v>
      </c>
      <c r="U2259" s="3">
        <f t="shared" si="537"/>
        <v>36</v>
      </c>
      <c r="V2259" s="5" t="s">
        <v>22</v>
      </c>
      <c r="W2259" s="5" t="s">
        <v>23</v>
      </c>
      <c r="X2259" s="4">
        <v>203</v>
      </c>
      <c r="Y2259" s="18">
        <v>8.3403599999999994E-2</v>
      </c>
      <c r="Z2259" s="5" t="s">
        <v>24</v>
      </c>
      <c r="AA2259" s="3">
        <v>22</v>
      </c>
      <c r="AB2259" s="4">
        <v>2423</v>
      </c>
      <c r="AC2259" s="4">
        <v>1321.333333</v>
      </c>
      <c r="AD2259" s="4" t="str">
        <f t="shared" si="538"/>
        <v>Low Income</v>
      </c>
      <c r="AE2259" s="4">
        <v>23277</v>
      </c>
      <c r="AF2259" s="18">
        <v>0.248631718</v>
      </c>
      <c r="AG2259" s="3">
        <v>0</v>
      </c>
      <c r="AH2259" s="3">
        <v>55</v>
      </c>
      <c r="AI2259" s="2" t="str">
        <f t="shared" si="539"/>
        <v>High Risk</v>
      </c>
    </row>
    <row r="2260" spans="1:35" x14ac:dyDescent="0.25">
      <c r="A2260" s="6">
        <v>45359</v>
      </c>
      <c r="B2260" s="3">
        <v>18</v>
      </c>
      <c r="C2260" s="3" t="str">
        <f t="shared" si="525"/>
        <v>Young</v>
      </c>
      <c r="D2260" s="4">
        <v>21481</v>
      </c>
      <c r="E2260" s="4">
        <f t="shared" si="526"/>
        <v>21481</v>
      </c>
      <c r="F2260" s="3">
        <v>527</v>
      </c>
      <c r="G2260" s="3">
        <f t="shared" si="527"/>
        <v>527</v>
      </c>
      <c r="H2260" s="3" t="str">
        <f t="shared" si="528"/>
        <v>Fair</v>
      </c>
      <c r="I2260" s="5" t="s">
        <v>20</v>
      </c>
      <c r="J2260" s="2" t="str">
        <f t="shared" si="529"/>
        <v>Employed</v>
      </c>
      <c r="K2260" s="2" t="str">
        <f t="shared" si="530"/>
        <v>Employed</v>
      </c>
      <c r="L2260" s="2" t="str">
        <f t="shared" si="531"/>
        <v>Employed</v>
      </c>
      <c r="M2260" s="5" t="s">
        <v>32</v>
      </c>
      <c r="N2260" s="2" t="str">
        <f t="shared" si="532"/>
        <v>High School</v>
      </c>
      <c r="O2260" s="2" t="str">
        <f t="shared" si="533"/>
        <v>High School</v>
      </c>
      <c r="P2260" s="4">
        <v>13485</v>
      </c>
      <c r="Q2260" s="4">
        <f t="shared" si="534"/>
        <v>13485</v>
      </c>
      <c r="R2260" s="18">
        <f t="shared" si="535"/>
        <v>0.62776407057399564</v>
      </c>
      <c r="S2260" s="18" t="str">
        <f t="shared" si="536"/>
        <v>Moderate Borrower</v>
      </c>
      <c r="T2260" s="3">
        <v>48</v>
      </c>
      <c r="U2260" s="3">
        <f t="shared" si="537"/>
        <v>48</v>
      </c>
      <c r="V2260" s="5" t="s">
        <v>22</v>
      </c>
      <c r="W2260" s="5" t="s">
        <v>27</v>
      </c>
      <c r="X2260" s="4">
        <v>463</v>
      </c>
      <c r="Y2260" s="18">
        <v>4.200487E-2</v>
      </c>
      <c r="Z2260" s="5" t="s">
        <v>28</v>
      </c>
      <c r="AA2260" s="3">
        <v>29</v>
      </c>
      <c r="AB2260" s="4">
        <v>3637</v>
      </c>
      <c r="AC2260" s="4">
        <v>1790.083333</v>
      </c>
      <c r="AD2260" s="4" t="str">
        <f t="shared" si="538"/>
        <v>Low Income</v>
      </c>
      <c r="AE2260" s="4">
        <v>99489</v>
      </c>
      <c r="AF2260" s="18">
        <v>0.25833437799999998</v>
      </c>
      <c r="AG2260" s="3">
        <v>0</v>
      </c>
      <c r="AH2260" s="3">
        <v>52</v>
      </c>
      <c r="AI2260" s="2" t="str">
        <f t="shared" si="539"/>
        <v>Medium Risk</v>
      </c>
    </row>
    <row r="2261" spans="1:35" x14ac:dyDescent="0.25">
      <c r="A2261" s="6">
        <v>45360</v>
      </c>
      <c r="B2261" s="3">
        <v>42</v>
      </c>
      <c r="C2261" s="3" t="str">
        <f t="shared" si="525"/>
        <v>Senior</v>
      </c>
      <c r="D2261" s="4">
        <v>45179</v>
      </c>
      <c r="E2261" s="4">
        <f t="shared" si="526"/>
        <v>45179</v>
      </c>
      <c r="F2261" s="3">
        <v>595</v>
      </c>
      <c r="G2261" s="3">
        <f t="shared" si="527"/>
        <v>595</v>
      </c>
      <c r="H2261" s="3" t="str">
        <f t="shared" si="528"/>
        <v>Good</v>
      </c>
      <c r="I2261" s="5" t="s">
        <v>20</v>
      </c>
      <c r="J2261" s="2" t="str">
        <f t="shared" si="529"/>
        <v>Employed</v>
      </c>
      <c r="K2261" s="2" t="str">
        <f t="shared" si="530"/>
        <v>Employed</v>
      </c>
      <c r="L2261" s="2" t="str">
        <f t="shared" si="531"/>
        <v>Employed</v>
      </c>
      <c r="N2261" s="2" t="str">
        <f t="shared" si="532"/>
        <v/>
      </c>
      <c r="O2261" s="2" t="str">
        <f t="shared" si="533"/>
        <v>Bachelor</v>
      </c>
      <c r="P2261" s="4">
        <v>18297</v>
      </c>
      <c r="Q2261" s="4">
        <f t="shared" si="534"/>
        <v>18297</v>
      </c>
      <c r="R2261" s="18">
        <f t="shared" si="535"/>
        <v>0.40498904358219528</v>
      </c>
      <c r="S2261" s="18" t="str">
        <f t="shared" si="536"/>
        <v>Conservative Borrower</v>
      </c>
      <c r="T2261" s="3">
        <v>84</v>
      </c>
      <c r="U2261" s="3">
        <f t="shared" si="537"/>
        <v>84</v>
      </c>
      <c r="V2261" s="5" t="s">
        <v>35</v>
      </c>
      <c r="W2261" s="5" t="s">
        <v>27</v>
      </c>
      <c r="X2261" s="4">
        <v>287</v>
      </c>
      <c r="Y2261" s="18">
        <v>0.104666511</v>
      </c>
      <c r="Z2261" s="5" t="s">
        <v>24</v>
      </c>
      <c r="AA2261" s="3">
        <v>24</v>
      </c>
      <c r="AB2261" s="4">
        <v>2744</v>
      </c>
      <c r="AC2261" s="4">
        <v>3764.916667</v>
      </c>
      <c r="AD2261" s="4" t="str">
        <f t="shared" si="538"/>
        <v>Low Income</v>
      </c>
      <c r="AE2261" s="4">
        <v>128722</v>
      </c>
      <c r="AF2261" s="18">
        <v>0.21371442500000001</v>
      </c>
      <c r="AG2261" s="3">
        <v>0</v>
      </c>
      <c r="AH2261" s="3">
        <v>50</v>
      </c>
      <c r="AI2261" s="2" t="str">
        <f t="shared" si="539"/>
        <v>Medium Risk</v>
      </c>
    </row>
    <row r="2262" spans="1:35" x14ac:dyDescent="0.25">
      <c r="A2262" s="6">
        <v>45361</v>
      </c>
      <c r="B2262" s="3">
        <v>45</v>
      </c>
      <c r="C2262" s="3" t="str">
        <f t="shared" si="525"/>
        <v>Senior</v>
      </c>
      <c r="D2262" s="4">
        <v>172033</v>
      </c>
      <c r="E2262" s="4">
        <f t="shared" si="526"/>
        <v>172033</v>
      </c>
      <c r="F2262" s="3">
        <v>646</v>
      </c>
      <c r="G2262" s="3">
        <f t="shared" si="527"/>
        <v>646</v>
      </c>
      <c r="H2262" s="3" t="str">
        <f t="shared" si="528"/>
        <v>Good</v>
      </c>
      <c r="I2262" s="5" t="s">
        <v>20</v>
      </c>
      <c r="J2262" s="2" t="str">
        <f t="shared" si="529"/>
        <v>Employed</v>
      </c>
      <c r="K2262" s="2" t="str">
        <f t="shared" si="530"/>
        <v>Employed</v>
      </c>
      <c r="L2262" s="2" t="str">
        <f t="shared" si="531"/>
        <v>Employed</v>
      </c>
      <c r="M2262" s="5" t="s">
        <v>29</v>
      </c>
      <c r="N2262" s="2" t="str">
        <f t="shared" si="532"/>
        <v>Bachelor</v>
      </c>
      <c r="O2262" s="2" t="str">
        <f t="shared" si="533"/>
        <v>Bachelor</v>
      </c>
      <c r="P2262" s="4">
        <v>16747</v>
      </c>
      <c r="Q2262" s="4">
        <f t="shared" si="534"/>
        <v>16747</v>
      </c>
      <c r="R2262" s="18">
        <f t="shared" si="535"/>
        <v>9.7347601913586351E-2</v>
      </c>
      <c r="S2262" s="18" t="str">
        <f t="shared" si="536"/>
        <v>Conservative Borrower</v>
      </c>
      <c r="T2262" s="3">
        <v>48</v>
      </c>
      <c r="U2262" s="3">
        <f t="shared" si="537"/>
        <v>48</v>
      </c>
      <c r="V2262" s="5" t="s">
        <v>35</v>
      </c>
      <c r="W2262" s="5" t="s">
        <v>30</v>
      </c>
      <c r="X2262" s="4">
        <v>182</v>
      </c>
      <c r="Y2262" s="18">
        <v>0.11423559799999999</v>
      </c>
      <c r="Z2262" s="5" t="s">
        <v>24</v>
      </c>
      <c r="AA2262" s="3">
        <v>23</v>
      </c>
      <c r="AB2262" s="4">
        <v>6554</v>
      </c>
      <c r="AC2262" s="4">
        <v>14336.083329999999</v>
      </c>
      <c r="AD2262" s="4" t="str">
        <f t="shared" si="538"/>
        <v>High Income</v>
      </c>
      <c r="AE2262" s="4">
        <v>2317</v>
      </c>
      <c r="AF2262" s="18">
        <v>0.185411777</v>
      </c>
      <c r="AG2262" s="3">
        <v>1</v>
      </c>
      <c r="AH2262" s="3">
        <v>40</v>
      </c>
      <c r="AI2262" s="2" t="str">
        <f t="shared" si="539"/>
        <v>Medium Risk</v>
      </c>
    </row>
    <row r="2263" spans="1:35" x14ac:dyDescent="0.25">
      <c r="A2263" s="6">
        <v>45362</v>
      </c>
      <c r="B2263" s="3">
        <v>44</v>
      </c>
      <c r="C2263" s="3" t="str">
        <f t="shared" si="525"/>
        <v>Senior</v>
      </c>
      <c r="D2263" s="4">
        <v>45529</v>
      </c>
      <c r="E2263" s="4">
        <f t="shared" si="526"/>
        <v>45529</v>
      </c>
      <c r="F2263" s="3">
        <v>582</v>
      </c>
      <c r="G2263" s="3">
        <f t="shared" si="527"/>
        <v>582</v>
      </c>
      <c r="H2263" s="3" t="str">
        <f t="shared" si="528"/>
        <v>Good</v>
      </c>
      <c r="I2263" s="5" t="s">
        <v>20</v>
      </c>
      <c r="J2263" s="2" t="str">
        <f t="shared" si="529"/>
        <v>Employed</v>
      </c>
      <c r="K2263" s="2" t="str">
        <f t="shared" si="530"/>
        <v>Employed</v>
      </c>
      <c r="L2263" s="2" t="str">
        <f t="shared" si="531"/>
        <v>Employed</v>
      </c>
      <c r="M2263" s="5" t="s">
        <v>29</v>
      </c>
      <c r="N2263" s="2" t="str">
        <f t="shared" si="532"/>
        <v>Bachelor</v>
      </c>
      <c r="O2263" s="2" t="str">
        <f t="shared" si="533"/>
        <v>Bachelor</v>
      </c>
      <c r="P2263" s="4">
        <v>20330</v>
      </c>
      <c r="Q2263" s="4">
        <f t="shared" si="534"/>
        <v>20330</v>
      </c>
      <c r="R2263" s="18">
        <f t="shared" si="535"/>
        <v>0.44652858617584396</v>
      </c>
      <c r="S2263" s="18" t="str">
        <f t="shared" si="536"/>
        <v>Conservative Borrower</v>
      </c>
      <c r="T2263" s="3">
        <v>60</v>
      </c>
      <c r="U2263" s="3">
        <f t="shared" si="537"/>
        <v>60</v>
      </c>
      <c r="V2263" s="5" t="s">
        <v>26</v>
      </c>
      <c r="W2263" s="5" t="s">
        <v>27</v>
      </c>
      <c r="X2263" s="4">
        <v>302</v>
      </c>
      <c r="Y2263" s="18">
        <v>0.45568053800000002</v>
      </c>
      <c r="Z2263" s="5" t="s">
        <v>28</v>
      </c>
      <c r="AA2263" s="3">
        <v>17</v>
      </c>
      <c r="AB2263" s="4">
        <v>2294</v>
      </c>
      <c r="AC2263" s="4">
        <v>3794.083333</v>
      </c>
      <c r="AD2263" s="4" t="str">
        <f t="shared" si="538"/>
        <v>Low Income</v>
      </c>
      <c r="AE2263" s="4">
        <v>1420</v>
      </c>
      <c r="AF2263" s="18">
        <v>0.26649031899999998</v>
      </c>
      <c r="AG2263" s="3">
        <v>0</v>
      </c>
      <c r="AH2263" s="3">
        <v>56</v>
      </c>
      <c r="AI2263" s="2" t="str">
        <f t="shared" si="539"/>
        <v>High Risk</v>
      </c>
    </row>
    <row r="2264" spans="1:35" x14ac:dyDescent="0.25">
      <c r="A2264" s="6">
        <v>45363</v>
      </c>
      <c r="B2264" s="3">
        <v>54</v>
      </c>
      <c r="C2264" s="3" t="str">
        <f t="shared" si="525"/>
        <v>Senior</v>
      </c>
      <c r="D2264" s="4">
        <v>77853</v>
      </c>
      <c r="E2264" s="4">
        <f t="shared" si="526"/>
        <v>77853</v>
      </c>
      <c r="F2264" s="3">
        <v>658</v>
      </c>
      <c r="G2264" s="3">
        <f t="shared" si="527"/>
        <v>658</v>
      </c>
      <c r="H2264" s="3" t="str">
        <f t="shared" si="528"/>
        <v>Excellent</v>
      </c>
      <c r="I2264" s="5" t="s">
        <v>20</v>
      </c>
      <c r="J2264" s="2" t="str">
        <f t="shared" si="529"/>
        <v>Employed</v>
      </c>
      <c r="K2264" s="2" t="str">
        <f t="shared" si="530"/>
        <v>Employed</v>
      </c>
      <c r="L2264" s="2" t="str">
        <f t="shared" si="531"/>
        <v>Employed</v>
      </c>
      <c r="M2264" s="5" t="s">
        <v>21</v>
      </c>
      <c r="N2264" s="2" t="str">
        <f t="shared" si="532"/>
        <v>Master</v>
      </c>
      <c r="O2264" s="2" t="str">
        <f t="shared" si="533"/>
        <v>Master</v>
      </c>
      <c r="P2264" s="4">
        <v>58366</v>
      </c>
      <c r="Q2264" s="4">
        <f t="shared" si="534"/>
        <v>58366</v>
      </c>
      <c r="R2264" s="18">
        <f t="shared" si="535"/>
        <v>0.7496949378957779</v>
      </c>
      <c r="S2264" s="18" t="str">
        <f t="shared" si="536"/>
        <v>Moderate Borrower</v>
      </c>
      <c r="T2264" s="3">
        <v>36</v>
      </c>
      <c r="U2264" s="3">
        <f t="shared" si="537"/>
        <v>36</v>
      </c>
      <c r="V2264" s="5" t="s">
        <v>22</v>
      </c>
      <c r="W2264" s="5" t="s">
        <v>30</v>
      </c>
      <c r="X2264" s="4">
        <v>586</v>
      </c>
      <c r="Y2264" s="18">
        <v>0.40261740699999998</v>
      </c>
      <c r="Z2264" s="5" t="s">
        <v>28</v>
      </c>
      <c r="AA2264" s="3">
        <v>23</v>
      </c>
      <c r="AB2264" s="4">
        <v>293</v>
      </c>
      <c r="AC2264" s="4">
        <v>6487.75</v>
      </c>
      <c r="AD2264" s="4" t="str">
        <f t="shared" si="538"/>
        <v>Medium Income</v>
      </c>
      <c r="AE2264" s="4">
        <v>51258</v>
      </c>
      <c r="AF2264" s="18">
        <v>0.241430225</v>
      </c>
      <c r="AG2264" s="3">
        <v>0</v>
      </c>
      <c r="AH2264" s="3">
        <v>50</v>
      </c>
      <c r="AI2264" s="2" t="str">
        <f t="shared" si="539"/>
        <v>Medium Risk</v>
      </c>
    </row>
    <row r="2265" spans="1:35" x14ac:dyDescent="0.25">
      <c r="A2265" s="6">
        <v>45364</v>
      </c>
      <c r="B2265" s="3">
        <v>27</v>
      </c>
      <c r="C2265" s="3" t="str">
        <f t="shared" si="525"/>
        <v>Mid</v>
      </c>
      <c r="D2265" s="4">
        <v>142853</v>
      </c>
      <c r="E2265" s="4">
        <f t="shared" si="526"/>
        <v>142853</v>
      </c>
      <c r="F2265" s="3">
        <v>576</v>
      </c>
      <c r="G2265" s="3">
        <f t="shared" si="527"/>
        <v>576</v>
      </c>
      <c r="H2265" s="3" t="str">
        <f t="shared" si="528"/>
        <v>Good</v>
      </c>
      <c r="I2265" s="5" t="s">
        <v>20</v>
      </c>
      <c r="J2265" s="2" t="str">
        <f t="shared" si="529"/>
        <v>Employed</v>
      </c>
      <c r="K2265" s="2" t="str">
        <f t="shared" si="530"/>
        <v>Employed</v>
      </c>
      <c r="L2265" s="2" t="str">
        <f t="shared" si="531"/>
        <v>Employed</v>
      </c>
      <c r="M2265" s="5" t="s">
        <v>32</v>
      </c>
      <c r="N2265" s="2" t="str">
        <f t="shared" si="532"/>
        <v>High School</v>
      </c>
      <c r="O2265" s="2" t="str">
        <f t="shared" si="533"/>
        <v>High School</v>
      </c>
      <c r="P2265" s="4">
        <v>32744</v>
      </c>
      <c r="Q2265" s="4">
        <f t="shared" si="534"/>
        <v>32744</v>
      </c>
      <c r="R2265" s="18">
        <f t="shared" si="535"/>
        <v>0.22921464722476953</v>
      </c>
      <c r="S2265" s="18" t="str">
        <f t="shared" si="536"/>
        <v>Conservative Borrower</v>
      </c>
      <c r="T2265" s="3">
        <v>60</v>
      </c>
      <c r="U2265" s="3">
        <f t="shared" si="537"/>
        <v>60</v>
      </c>
      <c r="V2265" s="5" t="s">
        <v>22</v>
      </c>
      <c r="W2265" s="5" t="s">
        <v>30</v>
      </c>
      <c r="X2265" s="4">
        <v>784</v>
      </c>
      <c r="Y2265" s="18">
        <v>0.35160456699999998</v>
      </c>
      <c r="Z2265" s="5" t="s">
        <v>24</v>
      </c>
      <c r="AA2265" s="3">
        <v>33</v>
      </c>
      <c r="AB2265" s="4">
        <v>10402</v>
      </c>
      <c r="AC2265" s="4">
        <v>11904.416670000001</v>
      </c>
      <c r="AD2265" s="4" t="str">
        <f t="shared" si="538"/>
        <v>Medium Income</v>
      </c>
      <c r="AE2265" s="4">
        <v>18463</v>
      </c>
      <c r="AF2265" s="18">
        <v>0.248420684</v>
      </c>
      <c r="AG2265" s="3">
        <v>1</v>
      </c>
      <c r="AH2265" s="3">
        <v>41.6</v>
      </c>
      <c r="AI2265" s="2" t="str">
        <f t="shared" si="539"/>
        <v>Medium Risk</v>
      </c>
    </row>
    <row r="2266" spans="1:35" x14ac:dyDescent="0.25">
      <c r="A2266" s="6">
        <v>45365</v>
      </c>
      <c r="B2266" s="3">
        <v>48</v>
      </c>
      <c r="C2266" s="3" t="str">
        <f t="shared" si="525"/>
        <v>Senior</v>
      </c>
      <c r="D2266" s="4">
        <v>21467</v>
      </c>
      <c r="E2266" s="4">
        <f t="shared" si="526"/>
        <v>21467</v>
      </c>
      <c r="G2266" s="3">
        <f t="shared" si="527"/>
        <v>570.23428571428576</v>
      </c>
      <c r="H2266" s="3" t="str">
        <f t="shared" si="528"/>
        <v>Good</v>
      </c>
      <c r="I2266" s="5" t="s">
        <v>20</v>
      </c>
      <c r="J2266" s="2" t="str">
        <f t="shared" si="529"/>
        <v>Employed</v>
      </c>
      <c r="K2266" s="2" t="str">
        <f t="shared" si="530"/>
        <v>Employed</v>
      </c>
      <c r="L2266" s="2" t="str">
        <f t="shared" si="531"/>
        <v>Employed</v>
      </c>
      <c r="M2266" s="5" t="s">
        <v>29</v>
      </c>
      <c r="N2266" s="2" t="str">
        <f t="shared" si="532"/>
        <v>Bachelor</v>
      </c>
      <c r="O2266" s="2" t="str">
        <f t="shared" si="533"/>
        <v>Bachelor</v>
      </c>
      <c r="P2266" s="4">
        <v>23387</v>
      </c>
      <c r="Q2266" s="4">
        <f t="shared" si="534"/>
        <v>23387</v>
      </c>
      <c r="R2266" s="18">
        <f t="shared" si="535"/>
        <v>1.0894396049750781</v>
      </c>
      <c r="S2266" s="18" t="str">
        <f t="shared" si="536"/>
        <v>Aggressive Borrower</v>
      </c>
      <c r="T2266" s="3">
        <v>36</v>
      </c>
      <c r="U2266" s="3">
        <f t="shared" si="537"/>
        <v>36</v>
      </c>
      <c r="V2266" s="5" t="s">
        <v>22</v>
      </c>
      <c r="W2266" s="5" t="s">
        <v>30</v>
      </c>
      <c r="X2266" s="4">
        <v>681</v>
      </c>
      <c r="Y2266" s="18">
        <v>0.31623799699999999</v>
      </c>
      <c r="Z2266" s="5" t="s">
        <v>38</v>
      </c>
      <c r="AA2266" s="3">
        <v>25</v>
      </c>
      <c r="AB2266" s="4">
        <v>3790</v>
      </c>
      <c r="AC2266" s="4">
        <v>1788.916667</v>
      </c>
      <c r="AD2266" s="4" t="str">
        <f t="shared" si="538"/>
        <v>Low Income</v>
      </c>
      <c r="AE2266" s="4">
        <v>52571</v>
      </c>
      <c r="AF2266" s="18">
        <v>0.206515015</v>
      </c>
      <c r="AG2266" s="3">
        <v>0</v>
      </c>
      <c r="AH2266" s="3">
        <v>56</v>
      </c>
      <c r="AI2266" s="2" t="str">
        <f t="shared" si="539"/>
        <v>High Risk</v>
      </c>
    </row>
    <row r="2267" spans="1:35" x14ac:dyDescent="0.25">
      <c r="A2267" s="6">
        <v>45366</v>
      </c>
      <c r="B2267" s="3">
        <v>54</v>
      </c>
      <c r="C2267" s="3" t="str">
        <f t="shared" si="525"/>
        <v>Senior</v>
      </c>
      <c r="D2267" s="4">
        <v>21455</v>
      </c>
      <c r="E2267" s="4">
        <f t="shared" si="526"/>
        <v>21455</v>
      </c>
      <c r="G2267" s="3">
        <f t="shared" si="527"/>
        <v>573.55555555555554</v>
      </c>
      <c r="H2267" s="3" t="str">
        <f t="shared" si="528"/>
        <v>Good</v>
      </c>
      <c r="I2267" s="5" t="s">
        <v>20</v>
      </c>
      <c r="J2267" s="2" t="str">
        <f t="shared" si="529"/>
        <v>Employed</v>
      </c>
      <c r="K2267" s="2" t="str">
        <f t="shared" si="530"/>
        <v>Employed</v>
      </c>
      <c r="L2267" s="2" t="str">
        <f t="shared" si="531"/>
        <v>Employed</v>
      </c>
      <c r="M2267" s="5" t="s">
        <v>29</v>
      </c>
      <c r="N2267" s="2" t="str">
        <f t="shared" si="532"/>
        <v>Bachelor</v>
      </c>
      <c r="O2267" s="2" t="str">
        <f t="shared" si="533"/>
        <v>Bachelor</v>
      </c>
      <c r="P2267" s="4">
        <v>35346</v>
      </c>
      <c r="Q2267" s="4">
        <f t="shared" si="534"/>
        <v>35346</v>
      </c>
      <c r="R2267" s="18">
        <f t="shared" si="535"/>
        <v>1.6474481472850151</v>
      </c>
      <c r="S2267" s="18" t="str">
        <f t="shared" si="536"/>
        <v>Aggressive Borrower</v>
      </c>
      <c r="T2267" s="3">
        <v>60</v>
      </c>
      <c r="U2267" s="3">
        <f t="shared" si="537"/>
        <v>60</v>
      </c>
      <c r="V2267" s="5" t="s">
        <v>35</v>
      </c>
      <c r="W2267" s="5" t="s">
        <v>27</v>
      </c>
      <c r="X2267" s="4">
        <v>234</v>
      </c>
      <c r="Y2267" s="18">
        <v>0.32456342300000002</v>
      </c>
      <c r="Z2267" s="5" t="s">
        <v>28</v>
      </c>
      <c r="AA2267" s="3">
        <v>28</v>
      </c>
      <c r="AB2267" s="4">
        <v>6709</v>
      </c>
      <c r="AC2267" s="4">
        <v>1787.916667</v>
      </c>
      <c r="AD2267" s="4" t="str">
        <f t="shared" si="538"/>
        <v>Low Income</v>
      </c>
      <c r="AE2267" s="4">
        <v>332522</v>
      </c>
      <c r="AF2267" s="18">
        <v>0.18697821000000001</v>
      </c>
      <c r="AG2267" s="3">
        <v>0</v>
      </c>
      <c r="AH2267" s="3">
        <v>45</v>
      </c>
      <c r="AI2267" s="2" t="str">
        <f t="shared" si="539"/>
        <v>Medium Risk</v>
      </c>
    </row>
    <row r="2268" spans="1:35" x14ac:dyDescent="0.25">
      <c r="A2268" s="6">
        <v>45367</v>
      </c>
      <c r="B2268" s="3">
        <v>18</v>
      </c>
      <c r="C2268" s="3" t="str">
        <f t="shared" si="525"/>
        <v>Young</v>
      </c>
      <c r="D2268" s="4">
        <v>22489</v>
      </c>
      <c r="E2268" s="4">
        <f t="shared" si="526"/>
        <v>22489</v>
      </c>
      <c r="F2268" s="3">
        <v>569</v>
      </c>
      <c r="G2268" s="3">
        <f t="shared" si="527"/>
        <v>569</v>
      </c>
      <c r="H2268" s="3" t="str">
        <f t="shared" si="528"/>
        <v>Good</v>
      </c>
      <c r="I2268" s="5" t="s">
        <v>20</v>
      </c>
      <c r="J2268" s="2" t="str">
        <f t="shared" si="529"/>
        <v>Employed</v>
      </c>
      <c r="K2268" s="2" t="str">
        <f t="shared" si="530"/>
        <v>Employed</v>
      </c>
      <c r="L2268" s="2" t="str">
        <f t="shared" si="531"/>
        <v>Employed</v>
      </c>
      <c r="M2268" s="5" t="s">
        <v>25</v>
      </c>
      <c r="N2268" s="2" t="str">
        <f t="shared" si="532"/>
        <v>Associate</v>
      </c>
      <c r="O2268" s="2" t="str">
        <f t="shared" si="533"/>
        <v>Associate</v>
      </c>
      <c r="P2268" s="4">
        <v>14867</v>
      </c>
      <c r="Q2268" s="4">
        <f t="shared" si="534"/>
        <v>14867</v>
      </c>
      <c r="R2268" s="18">
        <f t="shared" si="535"/>
        <v>0.66107874961092095</v>
      </c>
      <c r="S2268" s="18" t="str">
        <f t="shared" si="536"/>
        <v>Moderate Borrower</v>
      </c>
      <c r="T2268" s="3">
        <v>24</v>
      </c>
      <c r="U2268" s="3">
        <f t="shared" si="537"/>
        <v>24</v>
      </c>
      <c r="V2268" s="5" t="s">
        <v>44</v>
      </c>
      <c r="W2268" s="5" t="s">
        <v>30</v>
      </c>
      <c r="X2268" s="4">
        <v>524</v>
      </c>
      <c r="Y2268" s="18">
        <v>0.364278714</v>
      </c>
      <c r="Z2268" s="5" t="s">
        <v>34</v>
      </c>
      <c r="AA2268" s="3">
        <v>22</v>
      </c>
      <c r="AB2268" s="4">
        <v>4271</v>
      </c>
      <c r="AC2268" s="4">
        <v>1874.083333</v>
      </c>
      <c r="AD2268" s="4" t="str">
        <f t="shared" si="538"/>
        <v>Low Income</v>
      </c>
      <c r="AE2268" s="4">
        <v>7323</v>
      </c>
      <c r="AF2268" s="18">
        <v>0.20660827000000001</v>
      </c>
      <c r="AG2268" s="3">
        <v>0</v>
      </c>
      <c r="AH2268" s="3">
        <v>58</v>
      </c>
      <c r="AI2268" s="2" t="str">
        <f t="shared" si="539"/>
        <v>High Risk</v>
      </c>
    </row>
    <row r="2269" spans="1:35" x14ac:dyDescent="0.25">
      <c r="A2269" s="6">
        <v>45368</v>
      </c>
      <c r="B2269" s="3">
        <v>43</v>
      </c>
      <c r="C2269" s="3" t="str">
        <f t="shared" si="525"/>
        <v>Senior</v>
      </c>
      <c r="D2269" s="4">
        <v>58856</v>
      </c>
      <c r="E2269" s="4">
        <f t="shared" si="526"/>
        <v>58856</v>
      </c>
      <c r="F2269" s="3">
        <v>641</v>
      </c>
      <c r="G2269" s="3">
        <f t="shared" si="527"/>
        <v>641</v>
      </c>
      <c r="H2269" s="3" t="str">
        <f t="shared" si="528"/>
        <v>Good</v>
      </c>
      <c r="I2269" s="5" t="s">
        <v>20</v>
      </c>
      <c r="J2269" s="2" t="str">
        <f t="shared" si="529"/>
        <v>Employed</v>
      </c>
      <c r="K2269" s="2" t="str">
        <f t="shared" si="530"/>
        <v>Employed</v>
      </c>
      <c r="L2269" s="2" t="str">
        <f t="shared" si="531"/>
        <v>Employed</v>
      </c>
      <c r="M2269" s="5" t="s">
        <v>21</v>
      </c>
      <c r="N2269" s="2" t="str">
        <f t="shared" si="532"/>
        <v>Master</v>
      </c>
      <c r="O2269" s="2" t="str">
        <f t="shared" si="533"/>
        <v>Master</v>
      </c>
      <c r="P2269" s="4">
        <v>47429</v>
      </c>
      <c r="Q2269" s="4">
        <f t="shared" si="534"/>
        <v>47429</v>
      </c>
      <c r="R2269" s="18">
        <f t="shared" si="535"/>
        <v>0.80584817180916135</v>
      </c>
      <c r="S2269" s="18" t="str">
        <f t="shared" si="536"/>
        <v>Moderate Borrower</v>
      </c>
      <c r="T2269" s="3">
        <v>60</v>
      </c>
      <c r="U2269" s="3">
        <f t="shared" si="537"/>
        <v>60</v>
      </c>
      <c r="V2269" s="5" t="s">
        <v>26</v>
      </c>
      <c r="W2269" s="5" t="s">
        <v>23</v>
      </c>
      <c r="X2269" s="4">
        <v>321</v>
      </c>
      <c r="Y2269" s="18">
        <v>0.51534026399999999</v>
      </c>
      <c r="Z2269" s="5" t="s">
        <v>34</v>
      </c>
      <c r="AA2269" s="3">
        <v>14</v>
      </c>
      <c r="AB2269" s="4">
        <v>1419</v>
      </c>
      <c r="AC2269" s="4">
        <v>4904.6666670000004</v>
      </c>
      <c r="AD2269" s="4" t="str">
        <f t="shared" si="538"/>
        <v>Low Income</v>
      </c>
      <c r="AE2269" s="4">
        <v>23087</v>
      </c>
      <c r="AF2269" s="18">
        <v>0.23077621200000001</v>
      </c>
      <c r="AG2269" s="3">
        <v>0</v>
      </c>
      <c r="AH2269" s="3">
        <v>56</v>
      </c>
      <c r="AI2269" s="2" t="str">
        <f t="shared" si="539"/>
        <v>High Risk</v>
      </c>
    </row>
    <row r="2270" spans="1:35" x14ac:dyDescent="0.25">
      <c r="A2270" s="6">
        <v>45369</v>
      </c>
      <c r="B2270" s="3">
        <v>33</v>
      </c>
      <c r="C2270" s="3" t="str">
        <f t="shared" si="525"/>
        <v>Mid</v>
      </c>
      <c r="D2270" s="4">
        <v>34353</v>
      </c>
      <c r="E2270" s="4">
        <f t="shared" si="526"/>
        <v>34353</v>
      </c>
      <c r="F2270" s="3">
        <v>530</v>
      </c>
      <c r="G2270" s="3">
        <f t="shared" si="527"/>
        <v>530</v>
      </c>
      <c r="H2270" s="3" t="str">
        <f t="shared" si="528"/>
        <v>Fair</v>
      </c>
      <c r="I2270" s="5" t="s">
        <v>20</v>
      </c>
      <c r="J2270" s="2" t="str">
        <f t="shared" si="529"/>
        <v>Employed</v>
      </c>
      <c r="K2270" s="2" t="str">
        <f t="shared" si="530"/>
        <v>Employed</v>
      </c>
      <c r="L2270" s="2" t="str">
        <f t="shared" si="531"/>
        <v>Employed</v>
      </c>
      <c r="N2270" s="2" t="str">
        <f t="shared" si="532"/>
        <v/>
      </c>
      <c r="O2270" s="2" t="str">
        <f t="shared" si="533"/>
        <v>Bachelor</v>
      </c>
      <c r="P2270" s="4">
        <v>6883</v>
      </c>
      <c r="Q2270" s="4">
        <f t="shared" si="534"/>
        <v>6883</v>
      </c>
      <c r="R2270" s="18">
        <f t="shared" si="535"/>
        <v>0.20036095828603034</v>
      </c>
      <c r="S2270" s="18" t="str">
        <f t="shared" si="536"/>
        <v>Conservative Borrower</v>
      </c>
      <c r="T2270" s="3">
        <v>72</v>
      </c>
      <c r="U2270" s="3">
        <f t="shared" si="537"/>
        <v>72</v>
      </c>
      <c r="V2270" s="5" t="s">
        <v>22</v>
      </c>
      <c r="W2270" s="5" t="s">
        <v>27</v>
      </c>
      <c r="X2270" s="4">
        <v>270</v>
      </c>
      <c r="Y2270" s="18">
        <v>0.48521203299999999</v>
      </c>
      <c r="Z2270" s="5" t="s">
        <v>24</v>
      </c>
      <c r="AA2270" s="3">
        <v>28</v>
      </c>
      <c r="AB2270" s="4">
        <v>8619</v>
      </c>
      <c r="AC2270" s="4">
        <v>2862.75</v>
      </c>
      <c r="AD2270" s="4" t="str">
        <f t="shared" si="538"/>
        <v>Low Income</v>
      </c>
      <c r="AE2270" s="4">
        <v>3180</v>
      </c>
      <c r="AF2270" s="18">
        <v>0.259217586</v>
      </c>
      <c r="AG2270" s="3">
        <v>0</v>
      </c>
      <c r="AH2270" s="3">
        <v>57</v>
      </c>
      <c r="AI2270" s="2" t="str">
        <f t="shared" si="539"/>
        <v>High Risk</v>
      </c>
    </row>
    <row r="2271" spans="1:35" x14ac:dyDescent="0.25">
      <c r="A2271" s="6">
        <v>45370</v>
      </c>
      <c r="B2271" s="3">
        <v>39</v>
      </c>
      <c r="C2271" s="3" t="str">
        <f t="shared" si="525"/>
        <v>Mid</v>
      </c>
      <c r="D2271" s="4">
        <v>32596</v>
      </c>
      <c r="E2271" s="4">
        <f t="shared" si="526"/>
        <v>32596</v>
      </c>
      <c r="F2271" s="3">
        <v>612</v>
      </c>
      <c r="G2271" s="3">
        <f t="shared" si="527"/>
        <v>612</v>
      </c>
      <c r="H2271" s="3" t="str">
        <f t="shared" si="528"/>
        <v>Good</v>
      </c>
      <c r="I2271" s="5" t="s">
        <v>20</v>
      </c>
      <c r="J2271" s="2" t="str">
        <f t="shared" si="529"/>
        <v>Employed</v>
      </c>
      <c r="K2271" s="2" t="str">
        <f t="shared" si="530"/>
        <v>Employed</v>
      </c>
      <c r="L2271" s="2" t="str">
        <f t="shared" si="531"/>
        <v>Employed</v>
      </c>
      <c r="M2271" s="5" t="s">
        <v>29</v>
      </c>
      <c r="N2271" s="2" t="str">
        <f t="shared" si="532"/>
        <v>Bachelor</v>
      </c>
      <c r="O2271" s="2" t="str">
        <f t="shared" si="533"/>
        <v>Bachelor</v>
      </c>
      <c r="P2271" s="4">
        <v>16850</v>
      </c>
      <c r="Q2271" s="4">
        <f t="shared" si="534"/>
        <v>16850</v>
      </c>
      <c r="R2271" s="18">
        <f t="shared" si="535"/>
        <v>0.51693459320161983</v>
      </c>
      <c r="S2271" s="18" t="str">
        <f t="shared" si="536"/>
        <v>Moderate Borrower</v>
      </c>
      <c r="T2271" s="3">
        <v>48</v>
      </c>
      <c r="U2271" s="3">
        <f t="shared" si="537"/>
        <v>48</v>
      </c>
      <c r="V2271" s="5" t="s">
        <v>22</v>
      </c>
      <c r="W2271" s="5" t="s">
        <v>23</v>
      </c>
      <c r="X2271" s="4">
        <v>716</v>
      </c>
      <c r="Y2271" s="18">
        <v>0.243466355</v>
      </c>
      <c r="Z2271" s="5" t="s">
        <v>28</v>
      </c>
      <c r="AA2271" s="3">
        <v>30</v>
      </c>
      <c r="AB2271" s="4">
        <v>1276</v>
      </c>
      <c r="AC2271" s="4">
        <v>2716.333333</v>
      </c>
      <c r="AD2271" s="4" t="str">
        <f t="shared" si="538"/>
        <v>Low Income</v>
      </c>
      <c r="AE2271" s="4">
        <v>4616</v>
      </c>
      <c r="AF2271" s="18">
        <v>0.22369765999999999</v>
      </c>
      <c r="AG2271" s="3">
        <v>0</v>
      </c>
      <c r="AH2271" s="3">
        <v>50</v>
      </c>
      <c r="AI2271" s="2" t="str">
        <f t="shared" si="539"/>
        <v>Medium Risk</v>
      </c>
    </row>
    <row r="2272" spans="1:35" x14ac:dyDescent="0.25">
      <c r="A2272" s="6">
        <v>45371</v>
      </c>
      <c r="B2272" s="3">
        <v>44</v>
      </c>
      <c r="C2272" s="3" t="str">
        <f t="shared" si="525"/>
        <v>Senior</v>
      </c>
      <c r="D2272" s="4">
        <v>35186</v>
      </c>
      <c r="E2272" s="4">
        <f t="shared" si="526"/>
        <v>35186</v>
      </c>
      <c r="F2272" s="3">
        <v>551</v>
      </c>
      <c r="G2272" s="3">
        <f t="shared" si="527"/>
        <v>551</v>
      </c>
      <c r="H2272" s="3" t="str">
        <f t="shared" si="528"/>
        <v>Good</v>
      </c>
      <c r="I2272" s="5" t="s">
        <v>20</v>
      </c>
      <c r="J2272" s="2" t="str">
        <f t="shared" si="529"/>
        <v>Employed</v>
      </c>
      <c r="K2272" s="2" t="str">
        <f t="shared" si="530"/>
        <v>Employed</v>
      </c>
      <c r="L2272" s="2" t="str">
        <f t="shared" si="531"/>
        <v>Employed</v>
      </c>
      <c r="M2272" s="5" t="s">
        <v>21</v>
      </c>
      <c r="N2272" s="2" t="str">
        <f t="shared" si="532"/>
        <v>Master</v>
      </c>
      <c r="O2272" s="2" t="str">
        <f t="shared" si="533"/>
        <v>Master</v>
      </c>
      <c r="P2272" s="4">
        <v>12959</v>
      </c>
      <c r="Q2272" s="4">
        <f t="shared" si="534"/>
        <v>12959</v>
      </c>
      <c r="R2272" s="18">
        <f t="shared" si="535"/>
        <v>0.36829989200250102</v>
      </c>
      <c r="S2272" s="18" t="str">
        <f t="shared" si="536"/>
        <v>Conservative Borrower</v>
      </c>
      <c r="T2272" s="3">
        <v>60</v>
      </c>
      <c r="U2272" s="3">
        <f t="shared" si="537"/>
        <v>60</v>
      </c>
      <c r="V2272" s="5" t="s">
        <v>26</v>
      </c>
      <c r="W2272" s="5" t="s">
        <v>27</v>
      </c>
      <c r="X2272" s="4">
        <v>442</v>
      </c>
      <c r="Y2272" s="18">
        <v>0.40646435800000003</v>
      </c>
      <c r="Z2272" s="5" t="s">
        <v>28</v>
      </c>
      <c r="AA2272" s="3">
        <v>23</v>
      </c>
      <c r="AB2272" s="4">
        <v>5767</v>
      </c>
      <c r="AC2272" s="4">
        <v>2932.166667</v>
      </c>
      <c r="AD2272" s="4" t="str">
        <f t="shared" si="538"/>
        <v>Low Income</v>
      </c>
      <c r="AE2272" s="4">
        <v>9959</v>
      </c>
      <c r="AF2272" s="18">
        <v>0.25193239499999998</v>
      </c>
      <c r="AG2272" s="3">
        <v>0</v>
      </c>
      <c r="AH2272" s="3">
        <v>58</v>
      </c>
      <c r="AI2272" s="2" t="str">
        <f t="shared" si="539"/>
        <v>High Risk</v>
      </c>
    </row>
    <row r="2273" spans="1:35" x14ac:dyDescent="0.25">
      <c r="A2273" s="6">
        <v>45372</v>
      </c>
      <c r="B2273" s="3">
        <v>34</v>
      </c>
      <c r="C2273" s="3" t="str">
        <f t="shared" si="525"/>
        <v>Mid</v>
      </c>
      <c r="D2273" s="4">
        <v>65426</v>
      </c>
      <c r="E2273" s="4">
        <f t="shared" si="526"/>
        <v>65426</v>
      </c>
      <c r="F2273" s="3">
        <v>561</v>
      </c>
      <c r="G2273" s="3">
        <f t="shared" si="527"/>
        <v>561</v>
      </c>
      <c r="H2273" s="3" t="str">
        <f t="shared" si="528"/>
        <v>Good</v>
      </c>
      <c r="I2273" s="5" t="s">
        <v>20</v>
      </c>
      <c r="J2273" s="2" t="str">
        <f t="shared" si="529"/>
        <v>Employed</v>
      </c>
      <c r="K2273" s="2" t="str">
        <f t="shared" si="530"/>
        <v>Employed</v>
      </c>
      <c r="L2273" s="2" t="str">
        <f t="shared" si="531"/>
        <v>Employed</v>
      </c>
      <c r="M2273" s="5" t="s">
        <v>32</v>
      </c>
      <c r="N2273" s="2" t="str">
        <f t="shared" si="532"/>
        <v>High School</v>
      </c>
      <c r="O2273" s="2" t="str">
        <f t="shared" si="533"/>
        <v>High School</v>
      </c>
      <c r="P2273" s="4">
        <v>10881</v>
      </c>
      <c r="Q2273" s="4">
        <f t="shared" si="534"/>
        <v>10881</v>
      </c>
      <c r="R2273" s="18">
        <f t="shared" si="535"/>
        <v>0.16631002965182037</v>
      </c>
      <c r="S2273" s="18" t="str">
        <f t="shared" si="536"/>
        <v>Conservative Borrower</v>
      </c>
      <c r="T2273" s="3">
        <v>36</v>
      </c>
      <c r="U2273" s="3">
        <f t="shared" si="537"/>
        <v>36</v>
      </c>
      <c r="V2273" s="5" t="s">
        <v>35</v>
      </c>
      <c r="W2273" s="5" t="s">
        <v>27</v>
      </c>
      <c r="X2273" s="4">
        <v>388</v>
      </c>
      <c r="Y2273" s="18">
        <v>0.19047276399999999</v>
      </c>
      <c r="Z2273" s="5" t="s">
        <v>38</v>
      </c>
      <c r="AA2273" s="3">
        <v>23</v>
      </c>
      <c r="AB2273" s="4">
        <v>1495</v>
      </c>
      <c r="AC2273" s="4">
        <v>5452.1666670000004</v>
      </c>
      <c r="AD2273" s="4" t="str">
        <f t="shared" si="538"/>
        <v>Medium Income</v>
      </c>
      <c r="AE2273" s="4">
        <v>8217</v>
      </c>
      <c r="AF2273" s="18">
        <v>0.195257032</v>
      </c>
      <c r="AG2273" s="3">
        <v>1</v>
      </c>
      <c r="AH2273" s="3">
        <v>40</v>
      </c>
      <c r="AI2273" s="2" t="str">
        <f t="shared" si="539"/>
        <v>Medium Risk</v>
      </c>
    </row>
    <row r="2274" spans="1:35" x14ac:dyDescent="0.25">
      <c r="A2274" s="6">
        <v>45373</v>
      </c>
      <c r="B2274" s="3">
        <v>31</v>
      </c>
      <c r="C2274" s="3" t="str">
        <f t="shared" si="525"/>
        <v>Mid</v>
      </c>
      <c r="D2274" s="4">
        <v>34451</v>
      </c>
      <c r="E2274" s="4">
        <f t="shared" si="526"/>
        <v>34451</v>
      </c>
      <c r="F2274" s="3">
        <v>529</v>
      </c>
      <c r="G2274" s="3">
        <f t="shared" si="527"/>
        <v>529</v>
      </c>
      <c r="H2274" s="3" t="str">
        <f t="shared" si="528"/>
        <v>Fair</v>
      </c>
      <c r="I2274" s="5" t="s">
        <v>20</v>
      </c>
      <c r="J2274" s="2" t="str">
        <f t="shared" si="529"/>
        <v>Employed</v>
      </c>
      <c r="K2274" s="2" t="str">
        <f t="shared" si="530"/>
        <v>Employed</v>
      </c>
      <c r="L2274" s="2" t="str">
        <f t="shared" si="531"/>
        <v>Employed</v>
      </c>
      <c r="N2274" s="2" t="str">
        <f t="shared" si="532"/>
        <v/>
      </c>
      <c r="O2274" s="2" t="str">
        <f t="shared" si="533"/>
        <v>Bachelor</v>
      </c>
      <c r="P2274" s="4">
        <v>44962</v>
      </c>
      <c r="Q2274" s="4">
        <f t="shared" si="534"/>
        <v>44962</v>
      </c>
      <c r="R2274" s="18">
        <f t="shared" si="535"/>
        <v>1.3050999970973267</v>
      </c>
      <c r="S2274" s="18" t="str">
        <f t="shared" si="536"/>
        <v>Aggressive Borrower</v>
      </c>
      <c r="T2274" s="3">
        <v>60</v>
      </c>
      <c r="U2274" s="3">
        <f t="shared" si="537"/>
        <v>60</v>
      </c>
      <c r="V2274" s="5" t="s">
        <v>35</v>
      </c>
      <c r="W2274" s="5" t="s">
        <v>23</v>
      </c>
      <c r="X2274" s="4">
        <v>372</v>
      </c>
      <c r="Y2274" s="18">
        <v>0.40145836099999999</v>
      </c>
      <c r="Z2274" s="5" t="s">
        <v>34</v>
      </c>
      <c r="AA2274" s="3">
        <v>29</v>
      </c>
      <c r="AB2274" s="4">
        <v>1716</v>
      </c>
      <c r="AC2274" s="4">
        <v>2870.916667</v>
      </c>
      <c r="AD2274" s="4" t="str">
        <f t="shared" si="538"/>
        <v>Low Income</v>
      </c>
      <c r="AE2274" s="4">
        <v>9565</v>
      </c>
      <c r="AF2274" s="18">
        <v>0.31220398700000002</v>
      </c>
      <c r="AG2274" s="3">
        <v>0</v>
      </c>
      <c r="AH2274" s="3">
        <v>57</v>
      </c>
      <c r="AI2274" s="2" t="str">
        <f t="shared" si="539"/>
        <v>High Risk</v>
      </c>
    </row>
    <row r="2275" spans="1:35" x14ac:dyDescent="0.25">
      <c r="A2275" s="6">
        <v>45374</v>
      </c>
      <c r="B2275" s="3">
        <v>40</v>
      </c>
      <c r="C2275" s="3" t="str">
        <f t="shared" si="525"/>
        <v>Senior</v>
      </c>
      <c r="D2275" s="4">
        <v>111773</v>
      </c>
      <c r="E2275" s="4">
        <f t="shared" si="526"/>
        <v>111773</v>
      </c>
      <c r="F2275" s="3">
        <v>569</v>
      </c>
      <c r="G2275" s="3">
        <f t="shared" si="527"/>
        <v>569</v>
      </c>
      <c r="H2275" s="3" t="str">
        <f t="shared" si="528"/>
        <v>Good</v>
      </c>
      <c r="I2275" s="5" t="s">
        <v>20</v>
      </c>
      <c r="J2275" s="2" t="str">
        <f t="shared" si="529"/>
        <v>Employed</v>
      </c>
      <c r="K2275" s="2" t="str">
        <f t="shared" si="530"/>
        <v>Employed</v>
      </c>
      <c r="L2275" s="2" t="str">
        <f t="shared" si="531"/>
        <v>Employed</v>
      </c>
      <c r="M2275" s="5" t="s">
        <v>29</v>
      </c>
      <c r="N2275" s="2" t="str">
        <f t="shared" si="532"/>
        <v>Bachelor</v>
      </c>
      <c r="O2275" s="2" t="str">
        <f t="shared" si="533"/>
        <v>Bachelor</v>
      </c>
      <c r="P2275" s="4">
        <v>55980</v>
      </c>
      <c r="Q2275" s="4">
        <f t="shared" si="534"/>
        <v>55980</v>
      </c>
      <c r="R2275" s="18">
        <f t="shared" si="535"/>
        <v>0.50083651686901132</v>
      </c>
      <c r="S2275" s="18" t="str">
        <f t="shared" si="536"/>
        <v>Moderate Borrower</v>
      </c>
      <c r="T2275" s="3">
        <v>60</v>
      </c>
      <c r="U2275" s="3">
        <f t="shared" si="537"/>
        <v>60</v>
      </c>
      <c r="V2275" s="5" t="s">
        <v>26</v>
      </c>
      <c r="W2275" s="5" t="s">
        <v>30</v>
      </c>
      <c r="X2275" s="4">
        <v>200</v>
      </c>
      <c r="Y2275" s="18">
        <v>0.11637917</v>
      </c>
      <c r="Z2275" s="5" t="s">
        <v>28</v>
      </c>
      <c r="AA2275" s="3">
        <v>31</v>
      </c>
      <c r="AB2275" s="4">
        <v>1163</v>
      </c>
      <c r="AC2275" s="4">
        <v>9314.4166669999995</v>
      </c>
      <c r="AD2275" s="4" t="str">
        <f t="shared" si="538"/>
        <v>Medium Income</v>
      </c>
      <c r="AE2275" s="4">
        <v>167486</v>
      </c>
      <c r="AF2275" s="18">
        <v>0.27728176599999999</v>
      </c>
      <c r="AG2275" s="3">
        <v>0</v>
      </c>
      <c r="AH2275" s="3">
        <v>45</v>
      </c>
      <c r="AI2275" s="2" t="str">
        <f t="shared" si="539"/>
        <v>Medium Risk</v>
      </c>
    </row>
    <row r="2276" spans="1:35" x14ac:dyDescent="0.25">
      <c r="A2276" s="6">
        <v>45375</v>
      </c>
      <c r="B2276" s="3">
        <v>26</v>
      </c>
      <c r="C2276" s="3" t="str">
        <f t="shared" si="525"/>
        <v>Mid</v>
      </c>
      <c r="D2276" s="4">
        <v>27954</v>
      </c>
      <c r="E2276" s="4">
        <f t="shared" si="526"/>
        <v>27954</v>
      </c>
      <c r="F2276" s="3">
        <v>573</v>
      </c>
      <c r="G2276" s="3">
        <f t="shared" si="527"/>
        <v>573</v>
      </c>
      <c r="H2276" s="3" t="str">
        <f t="shared" si="528"/>
        <v>Good</v>
      </c>
      <c r="I2276" s="5" t="s">
        <v>20</v>
      </c>
      <c r="J2276" s="2" t="str">
        <f t="shared" si="529"/>
        <v>Employed</v>
      </c>
      <c r="K2276" s="2" t="str">
        <f t="shared" si="530"/>
        <v>Employed</v>
      </c>
      <c r="L2276" s="2" t="str">
        <f t="shared" si="531"/>
        <v>Employed</v>
      </c>
      <c r="M2276" s="5" t="s">
        <v>21</v>
      </c>
      <c r="N2276" s="2" t="str">
        <f t="shared" si="532"/>
        <v>Master</v>
      </c>
      <c r="O2276" s="2" t="str">
        <f t="shared" si="533"/>
        <v>Master</v>
      </c>
      <c r="P2276" s="4">
        <v>13554</v>
      </c>
      <c r="Q2276" s="4">
        <f t="shared" si="534"/>
        <v>13554</v>
      </c>
      <c r="R2276" s="18">
        <f t="shared" si="535"/>
        <v>0.48486799742434</v>
      </c>
      <c r="S2276" s="18" t="str">
        <f t="shared" si="536"/>
        <v>Conservative Borrower</v>
      </c>
      <c r="T2276" s="3">
        <v>60</v>
      </c>
      <c r="U2276" s="3">
        <f t="shared" si="537"/>
        <v>60</v>
      </c>
      <c r="V2276" s="5" t="s">
        <v>26</v>
      </c>
      <c r="W2276" s="5" t="s">
        <v>23</v>
      </c>
      <c r="X2276" s="4">
        <v>586</v>
      </c>
      <c r="Y2276" s="18">
        <v>0.39622827999999999</v>
      </c>
      <c r="Z2276" s="5" t="s">
        <v>31</v>
      </c>
      <c r="AA2276" s="3">
        <v>31</v>
      </c>
      <c r="AB2276" s="4">
        <v>4261</v>
      </c>
      <c r="AC2276" s="4">
        <v>2329.5</v>
      </c>
      <c r="AD2276" s="4" t="str">
        <f t="shared" si="538"/>
        <v>Low Income</v>
      </c>
      <c r="AE2276" s="4">
        <v>14423</v>
      </c>
      <c r="AF2276" s="18">
        <v>0.25921102299999998</v>
      </c>
      <c r="AG2276" s="3">
        <v>0</v>
      </c>
      <c r="AH2276" s="3">
        <v>55</v>
      </c>
      <c r="AI2276" s="2" t="str">
        <f t="shared" si="539"/>
        <v>High Risk</v>
      </c>
    </row>
    <row r="2277" spans="1:35" x14ac:dyDescent="0.25">
      <c r="A2277" s="6">
        <v>45376</v>
      </c>
      <c r="B2277" s="3">
        <v>26</v>
      </c>
      <c r="C2277" s="3" t="str">
        <f t="shared" si="525"/>
        <v>Mid</v>
      </c>
      <c r="D2277" s="4">
        <v>139251</v>
      </c>
      <c r="E2277" s="4">
        <f t="shared" si="526"/>
        <v>139251</v>
      </c>
      <c r="F2277" s="3">
        <v>576</v>
      </c>
      <c r="G2277" s="3">
        <f t="shared" si="527"/>
        <v>576</v>
      </c>
      <c r="H2277" s="3" t="str">
        <f t="shared" si="528"/>
        <v>Good</v>
      </c>
      <c r="I2277" s="5" t="s">
        <v>20</v>
      </c>
      <c r="J2277" s="2" t="str">
        <f t="shared" si="529"/>
        <v>Employed</v>
      </c>
      <c r="K2277" s="2" t="str">
        <f t="shared" si="530"/>
        <v>Employed</v>
      </c>
      <c r="L2277" s="2" t="str">
        <f t="shared" si="531"/>
        <v>Employed</v>
      </c>
      <c r="M2277" s="5" t="s">
        <v>25</v>
      </c>
      <c r="N2277" s="2" t="str">
        <f t="shared" si="532"/>
        <v>Associate</v>
      </c>
      <c r="O2277" s="2" t="str">
        <f t="shared" si="533"/>
        <v>Associate</v>
      </c>
      <c r="P2277" s="4">
        <v>11526</v>
      </c>
      <c r="Q2277" s="4">
        <f t="shared" si="534"/>
        <v>11526</v>
      </c>
      <c r="R2277" s="18">
        <f t="shared" si="535"/>
        <v>8.2771398410065283E-2</v>
      </c>
      <c r="S2277" s="18" t="str">
        <f t="shared" si="536"/>
        <v>Conservative Borrower</v>
      </c>
      <c r="T2277" s="3">
        <v>60</v>
      </c>
      <c r="U2277" s="3">
        <f t="shared" si="537"/>
        <v>60</v>
      </c>
      <c r="V2277" s="5" t="s">
        <v>35</v>
      </c>
      <c r="W2277" s="5" t="s">
        <v>27</v>
      </c>
      <c r="X2277" s="4">
        <v>390</v>
      </c>
      <c r="Y2277" s="18">
        <v>7.6705799000000005E-2</v>
      </c>
      <c r="Z2277" s="5" t="s">
        <v>28</v>
      </c>
      <c r="AA2277" s="3">
        <v>29</v>
      </c>
      <c r="AB2277" s="4">
        <v>7610</v>
      </c>
      <c r="AC2277" s="4">
        <v>11604.25</v>
      </c>
      <c r="AD2277" s="4" t="str">
        <f t="shared" si="538"/>
        <v>Medium Income</v>
      </c>
      <c r="AE2277" s="4">
        <v>56792</v>
      </c>
      <c r="AF2277" s="18">
        <v>0.21878829</v>
      </c>
      <c r="AG2277" s="3">
        <v>1</v>
      </c>
      <c r="AH2277" s="3">
        <v>39.200000000000003</v>
      </c>
      <c r="AI2277" s="2" t="str">
        <f t="shared" si="539"/>
        <v>Low Risk</v>
      </c>
    </row>
    <row r="2278" spans="1:35" x14ac:dyDescent="0.25">
      <c r="A2278" s="6">
        <v>45377</v>
      </c>
      <c r="B2278" s="3">
        <v>48</v>
      </c>
      <c r="C2278" s="3" t="str">
        <f t="shared" si="525"/>
        <v>Senior</v>
      </c>
      <c r="D2278" s="4">
        <v>23417</v>
      </c>
      <c r="E2278" s="4">
        <f t="shared" si="526"/>
        <v>23417</v>
      </c>
      <c r="F2278" s="3">
        <v>530</v>
      </c>
      <c r="G2278" s="3">
        <f t="shared" si="527"/>
        <v>530</v>
      </c>
      <c r="H2278" s="3" t="str">
        <f t="shared" si="528"/>
        <v>Fair</v>
      </c>
      <c r="I2278" s="5" t="s">
        <v>20</v>
      </c>
      <c r="J2278" s="2" t="str">
        <f t="shared" si="529"/>
        <v>Employed</v>
      </c>
      <c r="K2278" s="2" t="str">
        <f t="shared" si="530"/>
        <v>Employed</v>
      </c>
      <c r="L2278" s="2" t="str">
        <f t="shared" si="531"/>
        <v>Employed</v>
      </c>
      <c r="M2278" s="5" t="s">
        <v>29</v>
      </c>
      <c r="N2278" s="2" t="str">
        <f t="shared" si="532"/>
        <v>Bachelor</v>
      </c>
      <c r="O2278" s="2" t="str">
        <f t="shared" si="533"/>
        <v>Bachelor</v>
      </c>
      <c r="P2278" s="4">
        <v>13516</v>
      </c>
      <c r="Q2278" s="4">
        <f t="shared" si="534"/>
        <v>13516</v>
      </c>
      <c r="R2278" s="18">
        <f t="shared" si="535"/>
        <v>0.57718751334500573</v>
      </c>
      <c r="S2278" s="18" t="str">
        <f t="shared" si="536"/>
        <v>Moderate Borrower</v>
      </c>
      <c r="T2278" s="3">
        <v>24</v>
      </c>
      <c r="U2278" s="3">
        <f t="shared" si="537"/>
        <v>24</v>
      </c>
      <c r="V2278" s="5" t="s">
        <v>26</v>
      </c>
      <c r="W2278" s="5" t="s">
        <v>27</v>
      </c>
      <c r="X2278" s="4">
        <v>223</v>
      </c>
      <c r="Y2278" s="18">
        <v>0.50835688999999995</v>
      </c>
      <c r="Z2278" s="5" t="s">
        <v>34</v>
      </c>
      <c r="AA2278" s="3">
        <v>28</v>
      </c>
      <c r="AB2278" s="4">
        <v>4438</v>
      </c>
      <c r="AC2278" s="4">
        <v>1951.416667</v>
      </c>
      <c r="AD2278" s="4" t="str">
        <f t="shared" si="538"/>
        <v>Low Income</v>
      </c>
      <c r="AE2278" s="4">
        <v>191100</v>
      </c>
      <c r="AF2278" s="18">
        <v>0.19609449300000001</v>
      </c>
      <c r="AG2278" s="3">
        <v>1</v>
      </c>
      <c r="AH2278" s="3">
        <v>44</v>
      </c>
      <c r="AI2278" s="2" t="str">
        <f t="shared" si="539"/>
        <v>Medium Risk</v>
      </c>
    </row>
    <row r="2279" spans="1:35" x14ac:dyDescent="0.25">
      <c r="A2279" s="6">
        <v>45378</v>
      </c>
      <c r="B2279" s="3">
        <v>26</v>
      </c>
      <c r="C2279" s="3" t="str">
        <f t="shared" si="525"/>
        <v>Mid</v>
      </c>
      <c r="D2279" s="4">
        <v>32877</v>
      </c>
      <c r="E2279" s="4">
        <f t="shared" si="526"/>
        <v>32877</v>
      </c>
      <c r="F2279" s="3">
        <v>534</v>
      </c>
      <c r="G2279" s="3">
        <f t="shared" si="527"/>
        <v>534</v>
      </c>
      <c r="H2279" s="3" t="str">
        <f t="shared" si="528"/>
        <v>Fair</v>
      </c>
      <c r="I2279" s="5" t="s">
        <v>20</v>
      </c>
      <c r="J2279" s="2" t="str">
        <f t="shared" si="529"/>
        <v>Employed</v>
      </c>
      <c r="K2279" s="2" t="str">
        <f t="shared" si="530"/>
        <v>Employed</v>
      </c>
      <c r="L2279" s="2" t="str">
        <f t="shared" si="531"/>
        <v>Employed</v>
      </c>
      <c r="M2279" s="5" t="s">
        <v>32</v>
      </c>
      <c r="N2279" s="2" t="str">
        <f t="shared" si="532"/>
        <v>High School</v>
      </c>
      <c r="O2279" s="2" t="str">
        <f t="shared" si="533"/>
        <v>High School</v>
      </c>
      <c r="P2279" s="4">
        <v>21029</v>
      </c>
      <c r="Q2279" s="4">
        <f t="shared" si="534"/>
        <v>21029</v>
      </c>
      <c r="R2279" s="18">
        <f t="shared" si="535"/>
        <v>0.63962648660157562</v>
      </c>
      <c r="S2279" s="18" t="str">
        <f t="shared" si="536"/>
        <v>Moderate Borrower</v>
      </c>
      <c r="T2279" s="3">
        <v>60</v>
      </c>
      <c r="U2279" s="3">
        <f t="shared" si="537"/>
        <v>60</v>
      </c>
      <c r="V2279" s="5" t="s">
        <v>26</v>
      </c>
      <c r="W2279" s="5" t="s">
        <v>23</v>
      </c>
      <c r="X2279" s="4">
        <v>461</v>
      </c>
      <c r="Y2279" s="18">
        <v>0.41624439400000002</v>
      </c>
      <c r="Z2279" s="5" t="s">
        <v>31</v>
      </c>
      <c r="AA2279" s="3">
        <v>19</v>
      </c>
      <c r="AB2279" s="4">
        <v>3036</v>
      </c>
      <c r="AC2279" s="4">
        <v>2739.75</v>
      </c>
      <c r="AD2279" s="4" t="str">
        <f t="shared" si="538"/>
        <v>Low Income</v>
      </c>
      <c r="AE2279" s="4">
        <v>35661</v>
      </c>
      <c r="AF2279" s="18">
        <v>0.254827199</v>
      </c>
      <c r="AG2279" s="3">
        <v>0</v>
      </c>
      <c r="AH2279" s="3">
        <v>61</v>
      </c>
      <c r="AI2279" s="2" t="str">
        <f t="shared" si="539"/>
        <v>High Risk</v>
      </c>
    </row>
    <row r="2280" spans="1:35" x14ac:dyDescent="0.25">
      <c r="A2280" s="6">
        <v>45379</v>
      </c>
      <c r="B2280" s="3">
        <v>47</v>
      </c>
      <c r="C2280" s="3" t="str">
        <f t="shared" si="525"/>
        <v>Senior</v>
      </c>
      <c r="D2280" s="4">
        <v>33777</v>
      </c>
      <c r="E2280" s="4">
        <f t="shared" si="526"/>
        <v>33777</v>
      </c>
      <c r="F2280" s="3">
        <v>634</v>
      </c>
      <c r="G2280" s="3">
        <f t="shared" si="527"/>
        <v>634</v>
      </c>
      <c r="H2280" s="3" t="str">
        <f t="shared" si="528"/>
        <v>Good</v>
      </c>
      <c r="I2280" s="5" t="s">
        <v>20</v>
      </c>
      <c r="J2280" s="2" t="str">
        <f t="shared" si="529"/>
        <v>Employed</v>
      </c>
      <c r="K2280" s="2" t="str">
        <f t="shared" si="530"/>
        <v>Employed</v>
      </c>
      <c r="L2280" s="2" t="str">
        <f t="shared" si="531"/>
        <v>Employed</v>
      </c>
      <c r="M2280" s="5" t="s">
        <v>21</v>
      </c>
      <c r="N2280" s="2" t="str">
        <f t="shared" si="532"/>
        <v>Master</v>
      </c>
      <c r="O2280" s="2" t="str">
        <f t="shared" si="533"/>
        <v>Master</v>
      </c>
      <c r="P2280" s="4">
        <v>33427</v>
      </c>
      <c r="Q2280" s="4">
        <f t="shared" si="534"/>
        <v>33427</v>
      </c>
      <c r="R2280" s="18">
        <f t="shared" si="535"/>
        <v>0.98963791929419431</v>
      </c>
      <c r="S2280" s="18" t="str">
        <f t="shared" si="536"/>
        <v>Moderate Borrower</v>
      </c>
      <c r="T2280" s="3">
        <v>108</v>
      </c>
      <c r="U2280" s="3">
        <f t="shared" si="537"/>
        <v>108</v>
      </c>
      <c r="V2280" s="5" t="s">
        <v>22</v>
      </c>
      <c r="W2280" s="5" t="s">
        <v>30</v>
      </c>
      <c r="X2280" s="4">
        <v>312</v>
      </c>
      <c r="Y2280" s="18">
        <v>0.19724481299999999</v>
      </c>
      <c r="Z2280" s="5" t="s">
        <v>24</v>
      </c>
      <c r="AA2280" s="3">
        <v>21</v>
      </c>
      <c r="AB2280" s="4">
        <v>5240</v>
      </c>
      <c r="AC2280" s="4">
        <v>2814.75</v>
      </c>
      <c r="AD2280" s="4" t="str">
        <f t="shared" si="538"/>
        <v>Low Income</v>
      </c>
      <c r="AE2280" s="4">
        <v>1887</v>
      </c>
      <c r="AF2280" s="18">
        <v>0.23200591400000001</v>
      </c>
      <c r="AG2280" s="3">
        <v>0</v>
      </c>
      <c r="AH2280" s="3">
        <v>47</v>
      </c>
      <c r="AI2280" s="2" t="str">
        <f t="shared" si="539"/>
        <v>Medium Risk</v>
      </c>
    </row>
    <row r="2281" spans="1:35" x14ac:dyDescent="0.25">
      <c r="A2281" s="6">
        <v>45380</v>
      </c>
      <c r="B2281" s="3">
        <v>45</v>
      </c>
      <c r="C2281" s="3" t="str">
        <f t="shared" si="525"/>
        <v>Senior</v>
      </c>
      <c r="D2281" s="4">
        <v>54463</v>
      </c>
      <c r="E2281" s="4">
        <f t="shared" si="526"/>
        <v>54463</v>
      </c>
      <c r="F2281" s="3">
        <v>533</v>
      </c>
      <c r="G2281" s="3">
        <f t="shared" si="527"/>
        <v>533</v>
      </c>
      <c r="H2281" s="3" t="str">
        <f t="shared" si="528"/>
        <v>Fair</v>
      </c>
      <c r="I2281" s="5" t="s">
        <v>20</v>
      </c>
      <c r="J2281" s="2" t="str">
        <f t="shared" si="529"/>
        <v>Employed</v>
      </c>
      <c r="K2281" s="2" t="str">
        <f t="shared" si="530"/>
        <v>Employed</v>
      </c>
      <c r="L2281" s="2" t="str">
        <f t="shared" si="531"/>
        <v>Employed</v>
      </c>
      <c r="M2281" s="5" t="s">
        <v>29</v>
      </c>
      <c r="N2281" s="2" t="str">
        <f t="shared" si="532"/>
        <v>Bachelor</v>
      </c>
      <c r="O2281" s="2" t="str">
        <f t="shared" si="533"/>
        <v>Bachelor</v>
      </c>
      <c r="P2281" s="4">
        <v>20924</v>
      </c>
      <c r="Q2281" s="4">
        <f t="shared" si="534"/>
        <v>20924</v>
      </c>
      <c r="R2281" s="18">
        <f t="shared" si="535"/>
        <v>0.38418742999834748</v>
      </c>
      <c r="S2281" s="18" t="str">
        <f t="shared" si="536"/>
        <v>Conservative Borrower</v>
      </c>
      <c r="T2281" s="3">
        <v>48</v>
      </c>
      <c r="U2281" s="3">
        <f t="shared" si="537"/>
        <v>48</v>
      </c>
      <c r="V2281" s="5" t="s">
        <v>22</v>
      </c>
      <c r="W2281" s="5" t="s">
        <v>27</v>
      </c>
      <c r="X2281" s="4">
        <v>376</v>
      </c>
      <c r="Y2281" s="18">
        <v>0.29004523399999999</v>
      </c>
      <c r="Z2281" s="5" t="s">
        <v>38</v>
      </c>
      <c r="AA2281" s="3">
        <v>23</v>
      </c>
      <c r="AB2281" s="4">
        <v>7011</v>
      </c>
      <c r="AC2281" s="4">
        <v>4538.5833329999996</v>
      </c>
      <c r="AD2281" s="4" t="str">
        <f t="shared" si="538"/>
        <v>Low Income</v>
      </c>
      <c r="AE2281" s="4">
        <v>81856</v>
      </c>
      <c r="AF2281" s="18">
        <v>0.22815143199999999</v>
      </c>
      <c r="AG2281" s="3">
        <v>1</v>
      </c>
      <c r="AH2281" s="3">
        <v>42.4</v>
      </c>
      <c r="AI2281" s="2" t="str">
        <f t="shared" si="539"/>
        <v>Medium Risk</v>
      </c>
    </row>
    <row r="2282" spans="1:35" x14ac:dyDescent="0.25">
      <c r="A2282" s="6">
        <v>45381</v>
      </c>
      <c r="B2282" s="3">
        <v>19</v>
      </c>
      <c r="C2282" s="3" t="str">
        <f t="shared" si="525"/>
        <v>Young</v>
      </c>
      <c r="D2282" s="4">
        <v>22083</v>
      </c>
      <c r="E2282" s="4">
        <f t="shared" si="526"/>
        <v>22083</v>
      </c>
      <c r="F2282" s="3">
        <v>571</v>
      </c>
      <c r="G2282" s="3">
        <f t="shared" si="527"/>
        <v>571</v>
      </c>
      <c r="H2282" s="3" t="str">
        <f t="shared" si="528"/>
        <v>Good</v>
      </c>
      <c r="I2282" s="5" t="s">
        <v>33</v>
      </c>
      <c r="J2282" s="2" t="str">
        <f t="shared" si="529"/>
        <v>Self-Employed</v>
      </c>
      <c r="K2282" s="2" t="str">
        <f t="shared" si="530"/>
        <v>Self-Employed</v>
      </c>
      <c r="L2282" s="2" t="str">
        <f t="shared" si="531"/>
        <v>Self-Employed</v>
      </c>
      <c r="M2282" s="5" t="s">
        <v>29</v>
      </c>
      <c r="N2282" s="2" t="str">
        <f t="shared" si="532"/>
        <v>Bachelor</v>
      </c>
      <c r="O2282" s="2" t="str">
        <f t="shared" si="533"/>
        <v>Bachelor</v>
      </c>
      <c r="P2282" s="4">
        <v>36550</v>
      </c>
      <c r="Q2282" s="4">
        <f t="shared" si="534"/>
        <v>36550</v>
      </c>
      <c r="R2282" s="18">
        <f t="shared" si="535"/>
        <v>1.6551193225558121</v>
      </c>
      <c r="S2282" s="18" t="str">
        <f t="shared" si="536"/>
        <v>Aggressive Borrower</v>
      </c>
      <c r="T2282" s="3">
        <v>36</v>
      </c>
      <c r="U2282" s="3">
        <f t="shared" si="537"/>
        <v>36</v>
      </c>
      <c r="V2282" s="5" t="s">
        <v>22</v>
      </c>
      <c r="W2282" s="5" t="s">
        <v>23</v>
      </c>
      <c r="X2282" s="4">
        <v>522</v>
      </c>
      <c r="Y2282" s="18">
        <v>0.18023676399999999</v>
      </c>
      <c r="Z2282" s="5" t="s">
        <v>31</v>
      </c>
      <c r="AA2282" s="3">
        <v>24</v>
      </c>
      <c r="AB2282" s="4">
        <v>1409</v>
      </c>
      <c r="AC2282" s="4">
        <v>1840.25</v>
      </c>
      <c r="AD2282" s="4" t="str">
        <f t="shared" si="538"/>
        <v>Low Income</v>
      </c>
      <c r="AE2282" s="4">
        <v>5497</v>
      </c>
      <c r="AF2282" s="18">
        <v>0.20545444299999999</v>
      </c>
      <c r="AG2282" s="3">
        <v>0</v>
      </c>
      <c r="AH2282" s="3">
        <v>56</v>
      </c>
      <c r="AI2282" s="2" t="str">
        <f t="shared" si="539"/>
        <v>High Risk</v>
      </c>
    </row>
    <row r="2283" spans="1:35" x14ac:dyDescent="0.25">
      <c r="A2283" s="6">
        <v>45382</v>
      </c>
      <c r="B2283" s="3">
        <v>31</v>
      </c>
      <c r="C2283" s="3" t="str">
        <f t="shared" si="525"/>
        <v>Mid</v>
      </c>
      <c r="D2283" s="4">
        <v>15000</v>
      </c>
      <c r="E2283" s="4">
        <f t="shared" si="526"/>
        <v>15000</v>
      </c>
      <c r="F2283" s="3">
        <v>525</v>
      </c>
      <c r="G2283" s="3">
        <f t="shared" si="527"/>
        <v>525</v>
      </c>
      <c r="H2283" s="3" t="str">
        <f t="shared" si="528"/>
        <v>Fair</v>
      </c>
      <c r="I2283" s="5" t="s">
        <v>20</v>
      </c>
      <c r="J2283" s="2" t="str">
        <f t="shared" si="529"/>
        <v>Employed</v>
      </c>
      <c r="K2283" s="2" t="str">
        <f t="shared" si="530"/>
        <v>Employed</v>
      </c>
      <c r="L2283" s="2" t="str">
        <f t="shared" si="531"/>
        <v>Employed</v>
      </c>
      <c r="M2283" s="5" t="s">
        <v>32</v>
      </c>
      <c r="N2283" s="2" t="str">
        <f t="shared" si="532"/>
        <v>High School</v>
      </c>
      <c r="O2283" s="2" t="str">
        <f t="shared" si="533"/>
        <v>High School</v>
      </c>
      <c r="P2283" s="4">
        <v>21355</v>
      </c>
      <c r="Q2283" s="4">
        <f t="shared" si="534"/>
        <v>21355</v>
      </c>
      <c r="R2283" s="18">
        <f t="shared" si="535"/>
        <v>1.4236666666666666</v>
      </c>
      <c r="S2283" s="18" t="str">
        <f t="shared" si="536"/>
        <v>Aggressive Borrower</v>
      </c>
      <c r="T2283" s="3">
        <v>48</v>
      </c>
      <c r="U2283" s="3">
        <f t="shared" si="537"/>
        <v>48</v>
      </c>
      <c r="V2283" s="5" t="s">
        <v>35</v>
      </c>
      <c r="W2283" s="5" t="s">
        <v>27</v>
      </c>
      <c r="X2283" s="4">
        <v>284</v>
      </c>
      <c r="Y2283" s="18">
        <v>0.13515371900000001</v>
      </c>
      <c r="Z2283" s="5" t="s">
        <v>28</v>
      </c>
      <c r="AA2283" s="3">
        <v>28</v>
      </c>
      <c r="AB2283" s="4">
        <v>2944</v>
      </c>
      <c r="AC2283" s="4">
        <v>1250</v>
      </c>
      <c r="AD2283" s="4" t="str">
        <f t="shared" si="538"/>
        <v>Low Income</v>
      </c>
      <c r="AE2283" s="4">
        <v>8341</v>
      </c>
      <c r="AF2283" s="18">
        <v>0.248111795</v>
      </c>
      <c r="AG2283" s="3">
        <v>0</v>
      </c>
      <c r="AH2283" s="3">
        <v>53</v>
      </c>
      <c r="AI2283" s="2" t="str">
        <f t="shared" si="539"/>
        <v>Medium Risk</v>
      </c>
    </row>
    <row r="2284" spans="1:35" x14ac:dyDescent="0.25">
      <c r="A2284" s="6">
        <v>45383</v>
      </c>
      <c r="B2284" s="3">
        <v>54</v>
      </c>
      <c r="C2284" s="3" t="str">
        <f t="shared" si="525"/>
        <v>Senior</v>
      </c>
      <c r="D2284" s="4">
        <v>38315</v>
      </c>
      <c r="E2284" s="4">
        <f t="shared" si="526"/>
        <v>38315</v>
      </c>
      <c r="F2284" s="3">
        <v>614</v>
      </c>
      <c r="G2284" s="3">
        <f t="shared" si="527"/>
        <v>614</v>
      </c>
      <c r="H2284" s="3" t="str">
        <f t="shared" si="528"/>
        <v>Good</v>
      </c>
      <c r="I2284" s="5" t="s">
        <v>20</v>
      </c>
      <c r="J2284" s="2" t="str">
        <f t="shared" si="529"/>
        <v>Employed</v>
      </c>
      <c r="K2284" s="2" t="str">
        <f t="shared" si="530"/>
        <v>Employed</v>
      </c>
      <c r="L2284" s="2" t="str">
        <f t="shared" si="531"/>
        <v>Employed</v>
      </c>
      <c r="M2284" s="5" t="s">
        <v>29</v>
      </c>
      <c r="N2284" s="2" t="str">
        <f t="shared" si="532"/>
        <v>Bachelor</v>
      </c>
      <c r="O2284" s="2" t="str">
        <f t="shared" si="533"/>
        <v>Bachelor</v>
      </c>
      <c r="P2284" s="4">
        <v>15805</v>
      </c>
      <c r="Q2284" s="4">
        <f t="shared" si="534"/>
        <v>15805</v>
      </c>
      <c r="R2284" s="18">
        <f t="shared" si="535"/>
        <v>0.41250163121492889</v>
      </c>
      <c r="S2284" s="18" t="str">
        <f t="shared" si="536"/>
        <v>Conservative Borrower</v>
      </c>
      <c r="T2284" s="3">
        <v>84</v>
      </c>
      <c r="U2284" s="3">
        <f t="shared" si="537"/>
        <v>84</v>
      </c>
      <c r="V2284" s="5" t="s">
        <v>35</v>
      </c>
      <c r="W2284" s="5" t="s">
        <v>34</v>
      </c>
      <c r="X2284" s="4">
        <v>755</v>
      </c>
      <c r="Y2284" s="18">
        <v>0.38339583100000002</v>
      </c>
      <c r="Z2284" s="5" t="s">
        <v>28</v>
      </c>
      <c r="AA2284" s="3">
        <v>21</v>
      </c>
      <c r="AB2284" s="4">
        <v>8103</v>
      </c>
      <c r="AC2284" s="4">
        <v>3192.916667</v>
      </c>
      <c r="AD2284" s="4" t="str">
        <f t="shared" si="538"/>
        <v>Low Income</v>
      </c>
      <c r="AE2284" s="4">
        <v>18807</v>
      </c>
      <c r="AF2284" s="18">
        <v>0.27002246000000002</v>
      </c>
      <c r="AG2284" s="3">
        <v>0</v>
      </c>
      <c r="AH2284" s="3">
        <v>55</v>
      </c>
      <c r="AI2284" s="2" t="str">
        <f t="shared" si="539"/>
        <v>High Risk</v>
      </c>
    </row>
    <row r="2285" spans="1:35" x14ac:dyDescent="0.25">
      <c r="A2285" s="6">
        <v>45384</v>
      </c>
      <c r="B2285" s="3">
        <v>28</v>
      </c>
      <c r="C2285" s="3" t="str">
        <f t="shared" si="525"/>
        <v>Mid</v>
      </c>
      <c r="D2285" s="4">
        <v>107169</v>
      </c>
      <c r="E2285" s="4">
        <f t="shared" si="526"/>
        <v>107169</v>
      </c>
      <c r="F2285" s="3">
        <v>598</v>
      </c>
      <c r="G2285" s="3">
        <f t="shared" si="527"/>
        <v>598</v>
      </c>
      <c r="H2285" s="3" t="str">
        <f t="shared" si="528"/>
        <v>Good</v>
      </c>
      <c r="I2285" s="5" t="s">
        <v>20</v>
      </c>
      <c r="J2285" s="2" t="str">
        <f t="shared" si="529"/>
        <v>Employed</v>
      </c>
      <c r="K2285" s="2" t="str">
        <f t="shared" si="530"/>
        <v>Employed</v>
      </c>
      <c r="L2285" s="2" t="str">
        <f t="shared" si="531"/>
        <v>Employed</v>
      </c>
      <c r="M2285" s="5" t="s">
        <v>32</v>
      </c>
      <c r="N2285" s="2" t="str">
        <f t="shared" si="532"/>
        <v>High School</v>
      </c>
      <c r="O2285" s="2" t="str">
        <f t="shared" si="533"/>
        <v>High School</v>
      </c>
      <c r="P2285" s="4">
        <v>22633</v>
      </c>
      <c r="Q2285" s="4">
        <f t="shared" si="534"/>
        <v>22633</v>
      </c>
      <c r="R2285" s="18">
        <f t="shared" si="535"/>
        <v>0.21118980302139612</v>
      </c>
      <c r="S2285" s="18" t="str">
        <f t="shared" si="536"/>
        <v>Conservative Borrower</v>
      </c>
      <c r="T2285" s="3">
        <v>60</v>
      </c>
      <c r="U2285" s="3">
        <f t="shared" si="537"/>
        <v>60</v>
      </c>
      <c r="V2285" s="5" t="s">
        <v>35</v>
      </c>
      <c r="W2285" s="5" t="s">
        <v>27</v>
      </c>
      <c r="X2285" s="4">
        <v>329</v>
      </c>
      <c r="Y2285" s="18">
        <v>4.4968152999999997E-2</v>
      </c>
      <c r="Z2285" s="5" t="s">
        <v>24</v>
      </c>
      <c r="AA2285" s="3">
        <v>22</v>
      </c>
      <c r="AB2285" s="4">
        <v>7562</v>
      </c>
      <c r="AC2285" s="4">
        <v>8930.75</v>
      </c>
      <c r="AD2285" s="4" t="str">
        <f t="shared" si="538"/>
        <v>Medium Income</v>
      </c>
      <c r="AE2285" s="4">
        <v>8020</v>
      </c>
      <c r="AF2285" s="18">
        <v>0.247895015</v>
      </c>
      <c r="AG2285" s="3">
        <v>0</v>
      </c>
      <c r="AH2285" s="3">
        <v>48</v>
      </c>
      <c r="AI2285" s="2" t="str">
        <f t="shared" si="539"/>
        <v>Medium Risk</v>
      </c>
    </row>
    <row r="2286" spans="1:35" x14ac:dyDescent="0.25">
      <c r="A2286" s="6">
        <v>45385</v>
      </c>
      <c r="B2286" s="3">
        <v>34</v>
      </c>
      <c r="C2286" s="3" t="str">
        <f t="shared" si="525"/>
        <v>Mid</v>
      </c>
      <c r="D2286" s="4">
        <v>32695</v>
      </c>
      <c r="E2286" s="4">
        <f t="shared" si="526"/>
        <v>32695</v>
      </c>
      <c r="F2286" s="3">
        <v>582</v>
      </c>
      <c r="G2286" s="3">
        <f t="shared" si="527"/>
        <v>582</v>
      </c>
      <c r="H2286" s="3" t="str">
        <f t="shared" si="528"/>
        <v>Good</v>
      </c>
      <c r="I2286" s="5" t="s">
        <v>45</v>
      </c>
      <c r="J2286" s="2" t="str">
        <f t="shared" si="529"/>
        <v>Unemployed</v>
      </c>
      <c r="K2286" s="2" t="str">
        <f t="shared" si="530"/>
        <v>Unemployed</v>
      </c>
      <c r="L2286" s="2" t="str">
        <f t="shared" si="531"/>
        <v>Unemployed</v>
      </c>
      <c r="M2286" s="5" t="s">
        <v>21</v>
      </c>
      <c r="N2286" s="2" t="str">
        <f t="shared" si="532"/>
        <v>Master</v>
      </c>
      <c r="O2286" s="2" t="str">
        <f t="shared" si="533"/>
        <v>Master</v>
      </c>
      <c r="P2286" s="4">
        <v>47200</v>
      </c>
      <c r="Q2286" s="4">
        <f t="shared" si="534"/>
        <v>47200</v>
      </c>
      <c r="R2286" s="18">
        <f t="shared" si="535"/>
        <v>1.4436458174032727</v>
      </c>
      <c r="S2286" s="18" t="str">
        <f t="shared" si="536"/>
        <v>Aggressive Borrower</v>
      </c>
      <c r="T2286" s="3">
        <v>72</v>
      </c>
      <c r="U2286" s="3">
        <f t="shared" si="537"/>
        <v>72</v>
      </c>
      <c r="V2286" s="5" t="s">
        <v>35</v>
      </c>
      <c r="W2286" s="5" t="s">
        <v>30</v>
      </c>
      <c r="X2286" s="4">
        <v>304</v>
      </c>
      <c r="Y2286" s="18">
        <v>0.22557019</v>
      </c>
      <c r="Z2286" s="5" t="s">
        <v>31</v>
      </c>
      <c r="AA2286" s="3">
        <v>29</v>
      </c>
      <c r="AB2286" s="4">
        <v>1176</v>
      </c>
      <c r="AC2286" s="4">
        <v>2724.583333</v>
      </c>
      <c r="AD2286" s="4" t="str">
        <f t="shared" si="538"/>
        <v>Low Income</v>
      </c>
      <c r="AE2286" s="4">
        <v>20598</v>
      </c>
      <c r="AF2286" s="18">
        <v>0.24887462099999999</v>
      </c>
      <c r="AG2286" s="3">
        <v>0</v>
      </c>
      <c r="AH2286" s="3">
        <v>63</v>
      </c>
      <c r="AI2286" s="2" t="str">
        <f t="shared" si="539"/>
        <v>High Risk</v>
      </c>
    </row>
    <row r="2287" spans="1:35" x14ac:dyDescent="0.25">
      <c r="A2287" s="6">
        <v>45386</v>
      </c>
      <c r="B2287" s="3">
        <v>45</v>
      </c>
      <c r="C2287" s="3" t="str">
        <f t="shared" si="525"/>
        <v>Senior</v>
      </c>
      <c r="D2287" s="4">
        <v>77191</v>
      </c>
      <c r="E2287" s="4">
        <f t="shared" si="526"/>
        <v>77191</v>
      </c>
      <c r="F2287" s="3">
        <v>646</v>
      </c>
      <c r="G2287" s="3">
        <f t="shared" si="527"/>
        <v>646</v>
      </c>
      <c r="H2287" s="3" t="str">
        <f t="shared" si="528"/>
        <v>Good</v>
      </c>
      <c r="I2287" s="5" t="s">
        <v>20</v>
      </c>
      <c r="J2287" s="2" t="str">
        <f t="shared" si="529"/>
        <v>Employed</v>
      </c>
      <c r="K2287" s="2" t="str">
        <f t="shared" si="530"/>
        <v>Employed</v>
      </c>
      <c r="L2287" s="2" t="str">
        <f t="shared" si="531"/>
        <v>Employed</v>
      </c>
      <c r="M2287" s="5" t="s">
        <v>21</v>
      </c>
      <c r="N2287" s="2" t="str">
        <f t="shared" si="532"/>
        <v>Master</v>
      </c>
      <c r="O2287" s="2" t="str">
        <f t="shared" si="533"/>
        <v>Master</v>
      </c>
      <c r="P2287" s="4">
        <v>99655</v>
      </c>
      <c r="Q2287" s="4">
        <f t="shared" si="534"/>
        <v>99655</v>
      </c>
      <c r="R2287" s="18">
        <f t="shared" si="535"/>
        <v>1.2910183829721082</v>
      </c>
      <c r="S2287" s="18" t="str">
        <f t="shared" si="536"/>
        <v>Aggressive Borrower</v>
      </c>
      <c r="T2287" s="3">
        <v>24</v>
      </c>
      <c r="U2287" s="3">
        <f t="shared" si="537"/>
        <v>24</v>
      </c>
      <c r="V2287" s="5" t="s">
        <v>22</v>
      </c>
      <c r="W2287" s="5" t="s">
        <v>27</v>
      </c>
      <c r="X2287" s="4">
        <v>599</v>
      </c>
      <c r="Y2287" s="18">
        <v>0.48565934300000002</v>
      </c>
      <c r="Z2287" s="5" t="s">
        <v>38</v>
      </c>
      <c r="AA2287" s="3">
        <v>22</v>
      </c>
      <c r="AB2287" s="4">
        <v>11373</v>
      </c>
      <c r="AC2287" s="4">
        <v>6432.5833329999996</v>
      </c>
      <c r="AD2287" s="4" t="str">
        <f t="shared" si="538"/>
        <v>Medium Income</v>
      </c>
      <c r="AE2287" s="4">
        <v>16312</v>
      </c>
      <c r="AF2287" s="18">
        <v>0.25600988699999999</v>
      </c>
      <c r="AG2287" s="3">
        <v>0</v>
      </c>
      <c r="AH2287" s="3">
        <v>52</v>
      </c>
      <c r="AI2287" s="2" t="str">
        <f t="shared" si="539"/>
        <v>Medium Risk</v>
      </c>
    </row>
    <row r="2288" spans="1:35" x14ac:dyDescent="0.25">
      <c r="A2288" s="6">
        <v>45387</v>
      </c>
      <c r="B2288" s="3">
        <v>49</v>
      </c>
      <c r="C2288" s="3" t="str">
        <f t="shared" si="525"/>
        <v>Senior</v>
      </c>
      <c r="D2288" s="4">
        <v>41944</v>
      </c>
      <c r="E2288" s="4">
        <f t="shared" si="526"/>
        <v>41944</v>
      </c>
      <c r="F2288" s="3">
        <v>483</v>
      </c>
      <c r="G2288" s="3">
        <f t="shared" si="527"/>
        <v>483</v>
      </c>
      <c r="H2288" s="3" t="str">
        <f t="shared" si="528"/>
        <v>Fair</v>
      </c>
      <c r="I2288" s="5" t="s">
        <v>20</v>
      </c>
      <c r="J2288" s="2" t="str">
        <f t="shared" si="529"/>
        <v>Employed</v>
      </c>
      <c r="K2288" s="2" t="str">
        <f t="shared" si="530"/>
        <v>Employed</v>
      </c>
      <c r="L2288" s="2" t="str">
        <f t="shared" si="531"/>
        <v>Employed</v>
      </c>
      <c r="M2288" s="5" t="s">
        <v>32</v>
      </c>
      <c r="N2288" s="2" t="str">
        <f t="shared" si="532"/>
        <v>High School</v>
      </c>
      <c r="O2288" s="2" t="str">
        <f t="shared" si="533"/>
        <v>High School</v>
      </c>
      <c r="P2288" s="4">
        <v>24721</v>
      </c>
      <c r="Q2288" s="4">
        <f t="shared" si="534"/>
        <v>24721</v>
      </c>
      <c r="R2288" s="18">
        <f t="shared" si="535"/>
        <v>0.5893810795346176</v>
      </c>
      <c r="S2288" s="18" t="str">
        <f t="shared" si="536"/>
        <v>Moderate Borrower</v>
      </c>
      <c r="T2288" s="3">
        <v>48</v>
      </c>
      <c r="U2288" s="3">
        <f t="shared" si="537"/>
        <v>48</v>
      </c>
      <c r="V2288" s="5" t="s">
        <v>35</v>
      </c>
      <c r="W2288" s="5" t="s">
        <v>27</v>
      </c>
      <c r="X2288" s="4">
        <v>459</v>
      </c>
      <c r="Y2288" s="18">
        <v>0.49106640400000001</v>
      </c>
      <c r="Z2288" s="5" t="s">
        <v>24</v>
      </c>
      <c r="AA2288" s="3">
        <v>24</v>
      </c>
      <c r="AB2288" s="4">
        <v>1393</v>
      </c>
      <c r="AC2288" s="4">
        <v>3495.333333</v>
      </c>
      <c r="AD2288" s="4" t="str">
        <f t="shared" si="538"/>
        <v>Low Income</v>
      </c>
      <c r="AE2288" s="4">
        <v>7675</v>
      </c>
      <c r="AF2288" s="18">
        <v>0.30872492699999998</v>
      </c>
      <c r="AG2288" s="3">
        <v>0</v>
      </c>
      <c r="AH2288" s="3">
        <v>56</v>
      </c>
      <c r="AI2288" s="2" t="str">
        <f t="shared" si="539"/>
        <v>High Risk</v>
      </c>
    </row>
    <row r="2289" spans="1:35" x14ac:dyDescent="0.25">
      <c r="A2289" s="6">
        <v>45388</v>
      </c>
      <c r="B2289" s="3">
        <v>36</v>
      </c>
      <c r="C2289" s="3" t="str">
        <f t="shared" si="525"/>
        <v>Mid</v>
      </c>
      <c r="D2289" s="4">
        <v>32297</v>
      </c>
      <c r="E2289" s="4">
        <f t="shared" si="526"/>
        <v>32297</v>
      </c>
      <c r="F2289" s="3">
        <v>601</v>
      </c>
      <c r="G2289" s="3">
        <f t="shared" si="527"/>
        <v>601</v>
      </c>
      <c r="H2289" s="3" t="str">
        <f t="shared" si="528"/>
        <v>Good</v>
      </c>
      <c r="I2289" s="5" t="s">
        <v>20</v>
      </c>
      <c r="J2289" s="2" t="str">
        <f t="shared" si="529"/>
        <v>Employed</v>
      </c>
      <c r="K2289" s="2" t="str">
        <f t="shared" si="530"/>
        <v>Employed</v>
      </c>
      <c r="L2289" s="2" t="str">
        <f t="shared" si="531"/>
        <v>Employed</v>
      </c>
      <c r="M2289" s="5" t="s">
        <v>29</v>
      </c>
      <c r="N2289" s="2" t="str">
        <f t="shared" si="532"/>
        <v>Bachelor</v>
      </c>
      <c r="O2289" s="2" t="str">
        <f t="shared" si="533"/>
        <v>Bachelor</v>
      </c>
      <c r="P2289" s="4">
        <v>14476</v>
      </c>
      <c r="Q2289" s="4">
        <f t="shared" si="534"/>
        <v>14476</v>
      </c>
      <c r="R2289" s="18">
        <f t="shared" si="535"/>
        <v>0.44821500448958107</v>
      </c>
      <c r="S2289" s="18" t="str">
        <f t="shared" si="536"/>
        <v>Conservative Borrower</v>
      </c>
      <c r="T2289" s="3">
        <v>24</v>
      </c>
      <c r="U2289" s="3">
        <f t="shared" si="537"/>
        <v>24</v>
      </c>
      <c r="V2289" s="5" t="s">
        <v>26</v>
      </c>
      <c r="W2289" s="5" t="s">
        <v>34</v>
      </c>
      <c r="X2289" s="4">
        <v>775</v>
      </c>
      <c r="Y2289" s="18">
        <v>0.59877219400000004</v>
      </c>
      <c r="Z2289" s="5" t="s">
        <v>24</v>
      </c>
      <c r="AA2289" s="3">
        <v>23</v>
      </c>
      <c r="AB2289" s="4">
        <v>8535</v>
      </c>
      <c r="AC2289" s="4">
        <v>2691.416667</v>
      </c>
      <c r="AD2289" s="4" t="str">
        <f t="shared" si="538"/>
        <v>Low Income</v>
      </c>
      <c r="AE2289" s="4">
        <v>100286</v>
      </c>
      <c r="AF2289" s="18">
        <v>0.212768713</v>
      </c>
      <c r="AG2289" s="3">
        <v>0</v>
      </c>
      <c r="AH2289" s="3">
        <v>51</v>
      </c>
      <c r="AI2289" s="2" t="str">
        <f t="shared" si="539"/>
        <v>Medium Risk</v>
      </c>
    </row>
    <row r="2290" spans="1:35" x14ac:dyDescent="0.25">
      <c r="A2290" s="6">
        <v>45389</v>
      </c>
      <c r="B2290" s="3">
        <v>32</v>
      </c>
      <c r="C2290" s="3" t="str">
        <f t="shared" si="525"/>
        <v>Mid</v>
      </c>
      <c r="D2290" s="4">
        <v>154395</v>
      </c>
      <c r="E2290" s="4">
        <f t="shared" si="526"/>
        <v>154395</v>
      </c>
      <c r="F2290" s="3">
        <v>432</v>
      </c>
      <c r="G2290" s="3">
        <f t="shared" si="527"/>
        <v>432</v>
      </c>
      <c r="H2290" s="3" t="str">
        <f t="shared" si="528"/>
        <v>Poor</v>
      </c>
      <c r="I2290" s="5" t="s">
        <v>45</v>
      </c>
      <c r="J2290" s="2" t="str">
        <f t="shared" si="529"/>
        <v>Unemployed</v>
      </c>
      <c r="K2290" s="2" t="str">
        <f t="shared" si="530"/>
        <v>Unemployed</v>
      </c>
      <c r="L2290" s="2" t="str">
        <f t="shared" si="531"/>
        <v>Unemployed</v>
      </c>
      <c r="M2290" s="5" t="s">
        <v>29</v>
      </c>
      <c r="N2290" s="2" t="str">
        <f t="shared" si="532"/>
        <v>Bachelor</v>
      </c>
      <c r="O2290" s="2" t="str">
        <f t="shared" si="533"/>
        <v>Bachelor</v>
      </c>
      <c r="P2290" s="4">
        <v>26979</v>
      </c>
      <c r="Q2290" s="4">
        <f t="shared" si="534"/>
        <v>26979</v>
      </c>
      <c r="R2290" s="18">
        <f t="shared" si="535"/>
        <v>0.17474011464101816</v>
      </c>
      <c r="S2290" s="18" t="str">
        <f t="shared" si="536"/>
        <v>Conservative Borrower</v>
      </c>
      <c r="T2290" s="3">
        <v>60</v>
      </c>
      <c r="U2290" s="3">
        <f t="shared" si="537"/>
        <v>60</v>
      </c>
      <c r="V2290" s="5" t="s">
        <v>22</v>
      </c>
      <c r="W2290" s="5" t="s">
        <v>23</v>
      </c>
      <c r="X2290" s="4">
        <v>236</v>
      </c>
      <c r="Y2290" s="18">
        <v>0.811771986</v>
      </c>
      <c r="Z2290" s="5" t="s">
        <v>28</v>
      </c>
      <c r="AA2290" s="3">
        <v>23</v>
      </c>
      <c r="AB2290" s="4">
        <v>909</v>
      </c>
      <c r="AC2290" s="4">
        <v>12866.25</v>
      </c>
      <c r="AD2290" s="4" t="str">
        <f t="shared" si="538"/>
        <v>High Income</v>
      </c>
      <c r="AE2290" s="4">
        <v>6140</v>
      </c>
      <c r="AF2290" s="18">
        <v>0.32483878199999999</v>
      </c>
      <c r="AG2290" s="3">
        <v>1</v>
      </c>
      <c r="AH2290" s="3">
        <v>50.4</v>
      </c>
      <c r="AI2290" s="2" t="str">
        <f t="shared" si="539"/>
        <v>Medium Risk</v>
      </c>
    </row>
    <row r="2291" spans="1:35" x14ac:dyDescent="0.25">
      <c r="A2291" s="6">
        <v>45390</v>
      </c>
      <c r="B2291" s="3">
        <v>57</v>
      </c>
      <c r="C2291" s="3" t="str">
        <f t="shared" si="525"/>
        <v>Senior</v>
      </c>
      <c r="D2291" s="4">
        <v>43944</v>
      </c>
      <c r="E2291" s="4">
        <f t="shared" si="526"/>
        <v>43944</v>
      </c>
      <c r="F2291" s="3">
        <v>614</v>
      </c>
      <c r="G2291" s="3">
        <f t="shared" si="527"/>
        <v>614</v>
      </c>
      <c r="H2291" s="3" t="str">
        <f t="shared" si="528"/>
        <v>Good</v>
      </c>
      <c r="I2291" s="5" t="s">
        <v>33</v>
      </c>
      <c r="J2291" s="2" t="str">
        <f t="shared" si="529"/>
        <v>Self-Employed</v>
      </c>
      <c r="K2291" s="2" t="str">
        <f t="shared" si="530"/>
        <v>Self-Employed</v>
      </c>
      <c r="L2291" s="2" t="str">
        <f t="shared" si="531"/>
        <v>Self-Employed</v>
      </c>
      <c r="M2291" s="5" t="s">
        <v>21</v>
      </c>
      <c r="N2291" s="2" t="str">
        <f t="shared" si="532"/>
        <v>Master</v>
      </c>
      <c r="O2291" s="2" t="str">
        <f t="shared" si="533"/>
        <v>Master</v>
      </c>
      <c r="P2291" s="4">
        <v>16187</v>
      </c>
      <c r="Q2291" s="4">
        <f t="shared" si="534"/>
        <v>16187</v>
      </c>
      <c r="R2291" s="18">
        <f t="shared" si="535"/>
        <v>0.36835517931913342</v>
      </c>
      <c r="S2291" s="18" t="str">
        <f t="shared" si="536"/>
        <v>Conservative Borrower</v>
      </c>
      <c r="T2291" s="3">
        <v>48</v>
      </c>
      <c r="U2291" s="3">
        <f t="shared" si="537"/>
        <v>48</v>
      </c>
      <c r="V2291" s="5" t="s">
        <v>35</v>
      </c>
      <c r="W2291" s="5" t="s">
        <v>30</v>
      </c>
      <c r="X2291" s="4">
        <v>301</v>
      </c>
      <c r="Y2291" s="18">
        <v>0.71607319599999997</v>
      </c>
      <c r="Z2291" s="5" t="s">
        <v>31</v>
      </c>
      <c r="AA2291" s="3">
        <v>21</v>
      </c>
      <c r="AB2291" s="4">
        <v>1649</v>
      </c>
      <c r="AC2291" s="4">
        <v>3662</v>
      </c>
      <c r="AD2291" s="4" t="str">
        <f t="shared" si="538"/>
        <v>Low Income</v>
      </c>
      <c r="AE2291" s="4">
        <v>101682</v>
      </c>
      <c r="AF2291" s="18">
        <v>0.21730912199999999</v>
      </c>
      <c r="AG2291" s="3">
        <v>1</v>
      </c>
      <c r="AH2291" s="3">
        <v>44.8</v>
      </c>
      <c r="AI2291" s="2" t="str">
        <f t="shared" si="539"/>
        <v>Medium Risk</v>
      </c>
    </row>
    <row r="2292" spans="1:35" x14ac:dyDescent="0.25">
      <c r="A2292" s="6">
        <v>45391</v>
      </c>
      <c r="B2292" s="3">
        <v>60</v>
      </c>
      <c r="C2292" s="3" t="str">
        <f t="shared" si="525"/>
        <v>Old</v>
      </c>
      <c r="D2292" s="4">
        <v>61394</v>
      </c>
      <c r="E2292" s="4">
        <f t="shared" si="526"/>
        <v>61394</v>
      </c>
      <c r="F2292" s="3">
        <v>624</v>
      </c>
      <c r="G2292" s="3">
        <f t="shared" si="527"/>
        <v>624</v>
      </c>
      <c r="H2292" s="3" t="str">
        <f t="shared" si="528"/>
        <v>Good</v>
      </c>
      <c r="I2292" s="5" t="s">
        <v>52</v>
      </c>
      <c r="J2292" s="2" t="str">
        <f t="shared" si="529"/>
        <v>EMPLOYED</v>
      </c>
      <c r="K2292" s="2" t="str">
        <f t="shared" si="530"/>
        <v>Employed</v>
      </c>
      <c r="L2292" s="2" t="str">
        <f t="shared" si="531"/>
        <v>Employed</v>
      </c>
      <c r="M2292" s="5" t="s">
        <v>29</v>
      </c>
      <c r="N2292" s="2" t="str">
        <f t="shared" si="532"/>
        <v>Bachelor</v>
      </c>
      <c r="O2292" s="2" t="str">
        <f t="shared" si="533"/>
        <v>Bachelor</v>
      </c>
      <c r="P2292" s="4">
        <v>10882</v>
      </c>
      <c r="Q2292" s="4">
        <f t="shared" si="534"/>
        <v>10882</v>
      </c>
      <c r="R2292" s="18">
        <f t="shared" si="535"/>
        <v>0.17724859106753102</v>
      </c>
      <c r="S2292" s="18" t="str">
        <f t="shared" si="536"/>
        <v>Conservative Borrower</v>
      </c>
      <c r="T2292" s="3">
        <v>36</v>
      </c>
      <c r="U2292" s="3">
        <f t="shared" si="537"/>
        <v>36</v>
      </c>
      <c r="V2292" s="5" t="s">
        <v>22</v>
      </c>
      <c r="W2292" s="5" t="s">
        <v>27</v>
      </c>
      <c r="X2292" s="4">
        <v>408</v>
      </c>
      <c r="Y2292" s="18">
        <v>0.17724204399999999</v>
      </c>
      <c r="Z2292" s="5" t="s">
        <v>31</v>
      </c>
      <c r="AA2292" s="3">
        <v>19</v>
      </c>
      <c r="AB2292" s="4">
        <v>15633</v>
      </c>
      <c r="AC2292" s="4">
        <v>5116.1666670000004</v>
      </c>
      <c r="AD2292" s="4" t="str">
        <f t="shared" si="538"/>
        <v>Medium Income</v>
      </c>
      <c r="AE2292" s="4">
        <v>27146</v>
      </c>
      <c r="AF2292" s="18">
        <v>0.168002343</v>
      </c>
      <c r="AG2292" s="3">
        <v>1</v>
      </c>
      <c r="AH2292" s="3">
        <v>36.799999999999997</v>
      </c>
      <c r="AI2292" s="2" t="str">
        <f t="shared" si="539"/>
        <v>Low Risk</v>
      </c>
    </row>
    <row r="2293" spans="1:35" x14ac:dyDescent="0.25">
      <c r="A2293" s="6">
        <v>45392</v>
      </c>
      <c r="B2293" s="3">
        <v>51</v>
      </c>
      <c r="C2293" s="3" t="str">
        <f t="shared" si="525"/>
        <v>Senior</v>
      </c>
      <c r="D2293" s="4">
        <v>61357</v>
      </c>
      <c r="E2293" s="4">
        <f t="shared" si="526"/>
        <v>61357</v>
      </c>
      <c r="F2293" s="3">
        <v>552</v>
      </c>
      <c r="G2293" s="3">
        <f t="shared" si="527"/>
        <v>552</v>
      </c>
      <c r="H2293" s="3" t="str">
        <f t="shared" si="528"/>
        <v>Good</v>
      </c>
      <c r="I2293" s="5" t="s">
        <v>20</v>
      </c>
      <c r="J2293" s="2" t="str">
        <f t="shared" si="529"/>
        <v>Employed</v>
      </c>
      <c r="K2293" s="2" t="str">
        <f t="shared" si="530"/>
        <v>Employed</v>
      </c>
      <c r="L2293" s="2" t="str">
        <f t="shared" si="531"/>
        <v>Employed</v>
      </c>
      <c r="M2293" s="5" t="s">
        <v>41</v>
      </c>
      <c r="N2293" s="2" t="str">
        <f t="shared" si="532"/>
        <v>Doctorate</v>
      </c>
      <c r="O2293" s="2" t="str">
        <f t="shared" si="533"/>
        <v>Doctorate</v>
      </c>
      <c r="P2293" s="4">
        <v>15238</v>
      </c>
      <c r="Q2293" s="4">
        <f t="shared" si="534"/>
        <v>15238</v>
      </c>
      <c r="R2293" s="18">
        <f t="shared" si="535"/>
        <v>0.24834982153625504</v>
      </c>
      <c r="S2293" s="18" t="str">
        <f t="shared" si="536"/>
        <v>Conservative Borrower</v>
      </c>
      <c r="T2293" s="3">
        <v>48</v>
      </c>
      <c r="U2293" s="3">
        <f t="shared" si="537"/>
        <v>48</v>
      </c>
      <c r="V2293" s="5" t="s">
        <v>22</v>
      </c>
      <c r="W2293" s="5" t="s">
        <v>27</v>
      </c>
      <c r="X2293" s="4">
        <v>401</v>
      </c>
      <c r="Y2293" s="18">
        <v>0.213094376</v>
      </c>
      <c r="Z2293" s="5" t="s">
        <v>24</v>
      </c>
      <c r="AA2293" s="3">
        <v>29</v>
      </c>
      <c r="AB2293" s="4">
        <v>1647</v>
      </c>
      <c r="AC2293" s="4">
        <v>5113.0833329999996</v>
      </c>
      <c r="AD2293" s="4" t="str">
        <f t="shared" si="538"/>
        <v>Medium Income</v>
      </c>
      <c r="AE2293" s="4">
        <v>27680</v>
      </c>
      <c r="AF2293" s="18">
        <v>0.21755321699999999</v>
      </c>
      <c r="AG2293" s="3">
        <v>1</v>
      </c>
      <c r="AH2293" s="3">
        <v>42.4</v>
      </c>
      <c r="AI2293" s="2" t="str">
        <f t="shared" si="539"/>
        <v>Medium Risk</v>
      </c>
    </row>
    <row r="2294" spans="1:35" x14ac:dyDescent="0.25">
      <c r="A2294" s="6">
        <v>45393</v>
      </c>
      <c r="B2294" s="3">
        <v>41</v>
      </c>
      <c r="C2294" s="3" t="str">
        <f t="shared" si="525"/>
        <v>Senior</v>
      </c>
      <c r="D2294" s="4">
        <v>116216</v>
      </c>
      <c r="E2294" s="4">
        <f t="shared" si="526"/>
        <v>116216</v>
      </c>
      <c r="F2294" s="3">
        <v>621</v>
      </c>
      <c r="G2294" s="3">
        <f t="shared" si="527"/>
        <v>621</v>
      </c>
      <c r="H2294" s="3" t="str">
        <f t="shared" si="528"/>
        <v>Good</v>
      </c>
      <c r="I2294" s="5" t="s">
        <v>20</v>
      </c>
      <c r="J2294" s="2" t="str">
        <f t="shared" si="529"/>
        <v>Employed</v>
      </c>
      <c r="K2294" s="2" t="str">
        <f t="shared" si="530"/>
        <v>Employed</v>
      </c>
      <c r="L2294" s="2" t="str">
        <f t="shared" si="531"/>
        <v>Employed</v>
      </c>
      <c r="N2294" s="2" t="str">
        <f t="shared" si="532"/>
        <v/>
      </c>
      <c r="O2294" s="2" t="str">
        <f t="shared" si="533"/>
        <v>Bachelor</v>
      </c>
      <c r="P2294" s="4">
        <v>39842</v>
      </c>
      <c r="Q2294" s="4">
        <f t="shared" si="534"/>
        <v>39842</v>
      </c>
      <c r="R2294" s="18">
        <f t="shared" si="535"/>
        <v>0.34282714944585946</v>
      </c>
      <c r="S2294" s="18" t="str">
        <f t="shared" si="536"/>
        <v>Conservative Borrower</v>
      </c>
      <c r="T2294" s="3">
        <v>60</v>
      </c>
      <c r="U2294" s="3">
        <f t="shared" si="537"/>
        <v>60</v>
      </c>
      <c r="V2294" s="5" t="s">
        <v>22</v>
      </c>
      <c r="W2294" s="5" t="s">
        <v>27</v>
      </c>
      <c r="X2294" s="4">
        <v>1389</v>
      </c>
      <c r="Y2294" s="18">
        <v>0.63673598799999997</v>
      </c>
      <c r="Z2294" s="5" t="s">
        <v>38</v>
      </c>
      <c r="AA2294" s="3">
        <v>19</v>
      </c>
      <c r="AB2294" s="4">
        <v>2825</v>
      </c>
      <c r="AC2294" s="4">
        <v>9684.6666669999995</v>
      </c>
      <c r="AD2294" s="4" t="str">
        <f t="shared" si="538"/>
        <v>Medium Income</v>
      </c>
      <c r="AE2294" s="4">
        <v>295933</v>
      </c>
      <c r="AF2294" s="18">
        <v>0.22118090000000001</v>
      </c>
      <c r="AG2294" s="3">
        <v>1</v>
      </c>
      <c r="AH2294" s="3">
        <v>41.6</v>
      </c>
      <c r="AI2294" s="2" t="str">
        <f t="shared" si="539"/>
        <v>Medium Risk</v>
      </c>
    </row>
    <row r="2295" spans="1:35" x14ac:dyDescent="0.25">
      <c r="A2295" s="6">
        <v>45394</v>
      </c>
      <c r="B2295" s="3">
        <v>30</v>
      </c>
      <c r="C2295" s="3" t="str">
        <f t="shared" si="525"/>
        <v>Mid</v>
      </c>
      <c r="D2295" s="4">
        <v>18805</v>
      </c>
      <c r="E2295" s="4">
        <f t="shared" si="526"/>
        <v>18805</v>
      </c>
      <c r="G2295" s="3">
        <f t="shared" si="527"/>
        <v>575.11111111111109</v>
      </c>
      <c r="H2295" s="3" t="str">
        <f t="shared" si="528"/>
        <v>Good</v>
      </c>
      <c r="I2295" s="5" t="s">
        <v>20</v>
      </c>
      <c r="J2295" s="2" t="str">
        <f t="shared" si="529"/>
        <v>Employed</v>
      </c>
      <c r="K2295" s="2" t="str">
        <f t="shared" si="530"/>
        <v>Employed</v>
      </c>
      <c r="L2295" s="2" t="str">
        <f t="shared" si="531"/>
        <v>Employed</v>
      </c>
      <c r="M2295" s="5" t="s">
        <v>32</v>
      </c>
      <c r="N2295" s="2" t="str">
        <f t="shared" si="532"/>
        <v>High School</v>
      </c>
      <c r="O2295" s="2" t="str">
        <f t="shared" si="533"/>
        <v>High School</v>
      </c>
      <c r="P2295" s="4">
        <v>37647</v>
      </c>
      <c r="Q2295" s="4">
        <f t="shared" si="534"/>
        <v>37647</v>
      </c>
      <c r="R2295" s="18">
        <f t="shared" si="535"/>
        <v>2.0019675618186654</v>
      </c>
      <c r="S2295" s="18" t="str">
        <f t="shared" si="536"/>
        <v>Aggressive Borrower</v>
      </c>
      <c r="T2295" s="3">
        <v>24</v>
      </c>
      <c r="U2295" s="3">
        <f t="shared" si="537"/>
        <v>24</v>
      </c>
      <c r="V2295" s="5" t="s">
        <v>22</v>
      </c>
      <c r="W2295" s="5" t="s">
        <v>27</v>
      </c>
      <c r="X2295" s="4">
        <v>450</v>
      </c>
      <c r="Y2295" s="18">
        <v>0.18073188200000001</v>
      </c>
      <c r="Z2295" s="5" t="s">
        <v>28</v>
      </c>
      <c r="AA2295" s="3">
        <v>17</v>
      </c>
      <c r="AB2295" s="4">
        <v>8001</v>
      </c>
      <c r="AC2295" s="4">
        <v>1567.083333</v>
      </c>
      <c r="AD2295" s="4" t="str">
        <f t="shared" si="538"/>
        <v>Low Income</v>
      </c>
      <c r="AE2295" s="4">
        <v>45150</v>
      </c>
      <c r="AF2295" s="18">
        <v>0.213234441</v>
      </c>
      <c r="AG2295" s="3">
        <v>0</v>
      </c>
      <c r="AH2295" s="3">
        <v>54</v>
      </c>
      <c r="AI2295" s="2" t="str">
        <f t="shared" si="539"/>
        <v>Medium Risk</v>
      </c>
    </row>
    <row r="2296" spans="1:35" x14ac:dyDescent="0.25">
      <c r="A2296" s="6">
        <v>45395</v>
      </c>
      <c r="B2296" s="3">
        <v>30</v>
      </c>
      <c r="C2296" s="3" t="str">
        <f t="shared" si="525"/>
        <v>Mid</v>
      </c>
      <c r="E2296" s="4">
        <f t="shared" si="526"/>
        <v>178683</v>
      </c>
      <c r="F2296" s="3">
        <v>496</v>
      </c>
      <c r="G2296" s="3">
        <f t="shared" si="527"/>
        <v>496</v>
      </c>
      <c r="H2296" s="3" t="str">
        <f t="shared" si="528"/>
        <v>Fair</v>
      </c>
      <c r="I2296" s="5" t="s">
        <v>20</v>
      </c>
      <c r="J2296" s="2" t="str">
        <f t="shared" si="529"/>
        <v>Employed</v>
      </c>
      <c r="K2296" s="2" t="str">
        <f t="shared" si="530"/>
        <v>Employed</v>
      </c>
      <c r="L2296" s="2" t="str">
        <f t="shared" si="531"/>
        <v>Employed</v>
      </c>
      <c r="M2296" s="5" t="s">
        <v>29</v>
      </c>
      <c r="N2296" s="2" t="str">
        <f t="shared" si="532"/>
        <v>Bachelor</v>
      </c>
      <c r="O2296" s="2" t="str">
        <f t="shared" si="533"/>
        <v>Bachelor</v>
      </c>
      <c r="P2296" s="4">
        <v>21133</v>
      </c>
      <c r="Q2296" s="4">
        <f t="shared" si="534"/>
        <v>21133</v>
      </c>
      <c r="R2296" s="18">
        <f t="shared" si="535"/>
        <v>0.11827090433896902</v>
      </c>
      <c r="S2296" s="18" t="str">
        <f t="shared" si="536"/>
        <v>Conservative Borrower</v>
      </c>
      <c r="U2296" s="3">
        <f t="shared" si="537"/>
        <v>52.421052631578945</v>
      </c>
      <c r="V2296" s="5" t="s">
        <v>26</v>
      </c>
      <c r="W2296" s="5" t="s">
        <v>27</v>
      </c>
      <c r="X2296" s="4">
        <v>287</v>
      </c>
      <c r="Y2296" s="18">
        <v>0.54878669099999999</v>
      </c>
      <c r="Z2296" s="5" t="s">
        <v>38</v>
      </c>
      <c r="AA2296" s="3">
        <v>27</v>
      </c>
      <c r="AB2296" s="4">
        <v>1993</v>
      </c>
      <c r="AC2296" s="4">
        <v>14890.25</v>
      </c>
      <c r="AD2296" s="4" t="str">
        <f t="shared" si="538"/>
        <v>High Income</v>
      </c>
      <c r="AE2296" s="4">
        <v>108285</v>
      </c>
      <c r="AF2296" s="18">
        <v>0.281712611</v>
      </c>
      <c r="AG2296" s="3">
        <v>1</v>
      </c>
      <c r="AH2296" s="3">
        <v>40.799999999999997</v>
      </c>
      <c r="AI2296" s="2" t="str">
        <f t="shared" si="539"/>
        <v>Medium Risk</v>
      </c>
    </row>
    <row r="2297" spans="1:35" x14ac:dyDescent="0.25">
      <c r="A2297" s="6">
        <v>45396</v>
      </c>
      <c r="B2297" s="3">
        <v>46</v>
      </c>
      <c r="C2297" s="3" t="str">
        <f t="shared" si="525"/>
        <v>Senior</v>
      </c>
      <c r="D2297" s="4">
        <v>160633</v>
      </c>
      <c r="E2297" s="4">
        <f t="shared" si="526"/>
        <v>160633</v>
      </c>
      <c r="F2297" s="3">
        <v>636</v>
      </c>
      <c r="G2297" s="3">
        <f t="shared" si="527"/>
        <v>636</v>
      </c>
      <c r="H2297" s="3" t="str">
        <f t="shared" si="528"/>
        <v>Good</v>
      </c>
      <c r="I2297" s="5" t="s">
        <v>20</v>
      </c>
      <c r="J2297" s="2" t="str">
        <f t="shared" si="529"/>
        <v>Employed</v>
      </c>
      <c r="K2297" s="2" t="str">
        <f t="shared" si="530"/>
        <v>Employed</v>
      </c>
      <c r="L2297" s="2" t="str">
        <f t="shared" si="531"/>
        <v>Employed</v>
      </c>
      <c r="M2297" s="5" t="s">
        <v>29</v>
      </c>
      <c r="N2297" s="2" t="str">
        <f t="shared" si="532"/>
        <v>Bachelor</v>
      </c>
      <c r="O2297" s="2" t="str">
        <f t="shared" si="533"/>
        <v>Bachelor</v>
      </c>
      <c r="P2297" s="4">
        <v>18751</v>
      </c>
      <c r="Q2297" s="4">
        <f t="shared" si="534"/>
        <v>18751</v>
      </c>
      <c r="R2297" s="18">
        <f t="shared" si="535"/>
        <v>0.11673192930468833</v>
      </c>
      <c r="S2297" s="18" t="str">
        <f t="shared" si="536"/>
        <v>Conservative Borrower</v>
      </c>
      <c r="T2297" s="3">
        <v>60</v>
      </c>
      <c r="U2297" s="3">
        <f t="shared" si="537"/>
        <v>60</v>
      </c>
      <c r="V2297" s="5" t="s">
        <v>26</v>
      </c>
      <c r="W2297" s="5" t="s">
        <v>23</v>
      </c>
      <c r="X2297" s="4">
        <v>463</v>
      </c>
      <c r="Y2297" s="18">
        <v>0.121955411</v>
      </c>
      <c r="Z2297" s="5" t="s">
        <v>34</v>
      </c>
      <c r="AA2297" s="3">
        <v>27</v>
      </c>
      <c r="AB2297" s="4">
        <v>1644</v>
      </c>
      <c r="AC2297" s="4">
        <v>13386.083329999999</v>
      </c>
      <c r="AD2297" s="4" t="str">
        <f t="shared" si="538"/>
        <v>High Income</v>
      </c>
      <c r="AE2297" s="4">
        <v>15559</v>
      </c>
      <c r="AF2297" s="18">
        <v>0.217766506</v>
      </c>
      <c r="AG2297" s="3">
        <v>1</v>
      </c>
      <c r="AH2297" s="3">
        <v>35.200000000000003</v>
      </c>
      <c r="AI2297" s="2" t="str">
        <f t="shared" si="539"/>
        <v>Low Risk</v>
      </c>
    </row>
    <row r="2298" spans="1:35" x14ac:dyDescent="0.25">
      <c r="A2298" s="6">
        <v>45397</v>
      </c>
      <c r="B2298" s="3">
        <v>45</v>
      </c>
      <c r="C2298" s="3" t="str">
        <f t="shared" si="525"/>
        <v>Senior</v>
      </c>
      <c r="D2298" s="4">
        <v>59553</v>
      </c>
      <c r="E2298" s="4">
        <f t="shared" si="526"/>
        <v>59553</v>
      </c>
      <c r="F2298" s="3">
        <v>587</v>
      </c>
      <c r="G2298" s="3">
        <f t="shared" si="527"/>
        <v>587</v>
      </c>
      <c r="H2298" s="3" t="str">
        <f t="shared" si="528"/>
        <v>Good</v>
      </c>
      <c r="I2298" s="5" t="s">
        <v>20</v>
      </c>
      <c r="J2298" s="2" t="str">
        <f t="shared" si="529"/>
        <v>Employed</v>
      </c>
      <c r="K2298" s="2" t="str">
        <f t="shared" si="530"/>
        <v>Employed</v>
      </c>
      <c r="L2298" s="2" t="str">
        <f t="shared" si="531"/>
        <v>Employed</v>
      </c>
      <c r="M2298" s="5" t="s">
        <v>32</v>
      </c>
      <c r="N2298" s="2" t="str">
        <f t="shared" si="532"/>
        <v>High School</v>
      </c>
      <c r="O2298" s="2" t="str">
        <f t="shared" si="533"/>
        <v>High School</v>
      </c>
      <c r="P2298" s="4">
        <v>21010</v>
      </c>
      <c r="Q2298" s="4">
        <f t="shared" si="534"/>
        <v>21010</v>
      </c>
      <c r="R2298" s="18">
        <f t="shared" si="535"/>
        <v>0.35279498933722903</v>
      </c>
      <c r="S2298" s="18" t="str">
        <f t="shared" si="536"/>
        <v>Conservative Borrower</v>
      </c>
      <c r="T2298" s="3">
        <v>48</v>
      </c>
      <c r="U2298" s="3">
        <f t="shared" si="537"/>
        <v>48</v>
      </c>
      <c r="V2298" s="5" t="s">
        <v>26</v>
      </c>
      <c r="W2298" s="5" t="s">
        <v>27</v>
      </c>
      <c r="X2298" s="4">
        <v>695</v>
      </c>
      <c r="Y2298" s="18">
        <v>0.33800450199999998</v>
      </c>
      <c r="Z2298" s="5" t="s">
        <v>38</v>
      </c>
      <c r="AA2298" s="3">
        <v>24</v>
      </c>
      <c r="AB2298" s="4">
        <v>8385</v>
      </c>
      <c r="AC2298" s="4">
        <v>4962.75</v>
      </c>
      <c r="AD2298" s="4" t="str">
        <f t="shared" si="538"/>
        <v>Low Income</v>
      </c>
      <c r="AE2298" s="4">
        <v>294701</v>
      </c>
      <c r="AF2298" s="18">
        <v>0.26040063699999999</v>
      </c>
      <c r="AG2298" s="3">
        <v>0</v>
      </c>
      <c r="AH2298" s="3">
        <v>52</v>
      </c>
      <c r="AI2298" s="2" t="str">
        <f t="shared" si="539"/>
        <v>Medium Risk</v>
      </c>
    </row>
    <row r="2299" spans="1:35" x14ac:dyDescent="0.25">
      <c r="A2299" s="6">
        <v>45398</v>
      </c>
      <c r="B2299" s="3">
        <v>56</v>
      </c>
      <c r="C2299" s="3" t="str">
        <f t="shared" si="525"/>
        <v>Senior</v>
      </c>
      <c r="D2299" s="4">
        <v>65631</v>
      </c>
      <c r="E2299" s="4">
        <f t="shared" si="526"/>
        <v>65631</v>
      </c>
      <c r="F2299" s="3">
        <v>636</v>
      </c>
      <c r="G2299" s="3">
        <f t="shared" si="527"/>
        <v>636</v>
      </c>
      <c r="H2299" s="3" t="str">
        <f t="shared" si="528"/>
        <v>Good</v>
      </c>
      <c r="I2299" s="5" t="s">
        <v>20</v>
      </c>
      <c r="J2299" s="2" t="str">
        <f t="shared" si="529"/>
        <v>Employed</v>
      </c>
      <c r="K2299" s="2" t="str">
        <f t="shared" si="530"/>
        <v>Employed</v>
      </c>
      <c r="L2299" s="2" t="str">
        <f t="shared" si="531"/>
        <v>Employed</v>
      </c>
      <c r="M2299" s="5" t="s">
        <v>32</v>
      </c>
      <c r="N2299" s="2" t="str">
        <f t="shared" si="532"/>
        <v>High School</v>
      </c>
      <c r="O2299" s="2" t="str">
        <f t="shared" si="533"/>
        <v>High School</v>
      </c>
      <c r="P2299" s="4">
        <v>10803</v>
      </c>
      <c r="Q2299" s="4">
        <f t="shared" si="534"/>
        <v>10803</v>
      </c>
      <c r="R2299" s="18">
        <f t="shared" si="535"/>
        <v>0.16460209352287791</v>
      </c>
      <c r="S2299" s="18" t="str">
        <f t="shared" si="536"/>
        <v>Conservative Borrower</v>
      </c>
      <c r="T2299" s="3">
        <v>60</v>
      </c>
      <c r="U2299" s="3">
        <f t="shared" si="537"/>
        <v>60</v>
      </c>
      <c r="V2299" s="5" t="s">
        <v>22</v>
      </c>
      <c r="W2299" s="5" t="s">
        <v>27</v>
      </c>
      <c r="X2299" s="4">
        <v>319</v>
      </c>
      <c r="Y2299" s="18">
        <v>0.110238852</v>
      </c>
      <c r="Z2299" s="5" t="s">
        <v>24</v>
      </c>
      <c r="AA2299" s="3">
        <v>23</v>
      </c>
      <c r="AB2299" s="4">
        <v>11189</v>
      </c>
      <c r="AC2299" s="4">
        <v>5469.25</v>
      </c>
      <c r="AD2299" s="4" t="str">
        <f t="shared" si="538"/>
        <v>Medium Income</v>
      </c>
      <c r="AE2299" s="4">
        <v>10774</v>
      </c>
      <c r="AF2299" s="18">
        <v>0.230397931</v>
      </c>
      <c r="AG2299" s="3">
        <v>0</v>
      </c>
      <c r="AH2299" s="3">
        <v>47</v>
      </c>
      <c r="AI2299" s="2" t="str">
        <f t="shared" si="539"/>
        <v>Medium Risk</v>
      </c>
    </row>
    <row r="2300" spans="1:35" x14ac:dyDescent="0.25">
      <c r="A2300" s="6">
        <v>45399</v>
      </c>
      <c r="B2300" s="3">
        <v>47</v>
      </c>
      <c r="C2300" s="3" t="str">
        <f t="shared" si="525"/>
        <v>Senior</v>
      </c>
      <c r="D2300" s="4">
        <v>51237</v>
      </c>
      <c r="E2300" s="4">
        <f t="shared" si="526"/>
        <v>51237</v>
      </c>
      <c r="F2300" s="3">
        <v>638</v>
      </c>
      <c r="G2300" s="3">
        <f t="shared" si="527"/>
        <v>638</v>
      </c>
      <c r="H2300" s="3" t="str">
        <f t="shared" si="528"/>
        <v>Good</v>
      </c>
      <c r="I2300" s="5" t="s">
        <v>20</v>
      </c>
      <c r="J2300" s="2" t="str">
        <f t="shared" si="529"/>
        <v>Employed</v>
      </c>
      <c r="K2300" s="2" t="str">
        <f t="shared" si="530"/>
        <v>Employed</v>
      </c>
      <c r="L2300" s="2" t="str">
        <f t="shared" si="531"/>
        <v>Employed</v>
      </c>
      <c r="N2300" s="2" t="str">
        <f t="shared" si="532"/>
        <v/>
      </c>
      <c r="O2300" s="2" t="str">
        <f t="shared" si="533"/>
        <v>Bachelor</v>
      </c>
      <c r="P2300" s="4">
        <v>23120</v>
      </c>
      <c r="Q2300" s="4">
        <f t="shared" si="534"/>
        <v>23120</v>
      </c>
      <c r="R2300" s="18">
        <f t="shared" si="535"/>
        <v>0.45123641118722796</v>
      </c>
      <c r="S2300" s="18" t="str">
        <f t="shared" si="536"/>
        <v>Conservative Borrower</v>
      </c>
      <c r="T2300" s="3">
        <v>48</v>
      </c>
      <c r="U2300" s="3">
        <f t="shared" si="537"/>
        <v>48</v>
      </c>
      <c r="V2300" s="5" t="s">
        <v>22</v>
      </c>
      <c r="W2300" s="5" t="s">
        <v>27</v>
      </c>
      <c r="X2300" s="4">
        <v>222</v>
      </c>
      <c r="Y2300" s="18">
        <v>0.36636716200000002</v>
      </c>
      <c r="Z2300" s="5" t="s">
        <v>24</v>
      </c>
      <c r="AA2300" s="3">
        <v>24</v>
      </c>
      <c r="AB2300" s="4">
        <v>780</v>
      </c>
      <c r="AC2300" s="4">
        <v>4269.75</v>
      </c>
      <c r="AD2300" s="4" t="str">
        <f t="shared" si="538"/>
        <v>Low Income</v>
      </c>
      <c r="AE2300" s="4">
        <v>6356</v>
      </c>
      <c r="AF2300" s="18">
        <v>0.21810986500000001</v>
      </c>
      <c r="AG2300" s="3">
        <v>0</v>
      </c>
      <c r="AH2300" s="3">
        <v>68</v>
      </c>
      <c r="AI2300" s="2" t="str">
        <f t="shared" si="539"/>
        <v>High Risk</v>
      </c>
    </row>
    <row r="2301" spans="1:35" x14ac:dyDescent="0.25">
      <c r="A2301" s="6">
        <v>45400</v>
      </c>
      <c r="B2301" s="3">
        <v>21</v>
      </c>
      <c r="C2301" s="3" t="str">
        <f t="shared" si="525"/>
        <v>Young</v>
      </c>
      <c r="D2301" s="4">
        <v>39813</v>
      </c>
      <c r="E2301" s="4">
        <f t="shared" si="526"/>
        <v>39813</v>
      </c>
      <c r="F2301" s="3">
        <v>492</v>
      </c>
      <c r="G2301" s="3">
        <f t="shared" si="527"/>
        <v>492</v>
      </c>
      <c r="H2301" s="3" t="str">
        <f t="shared" si="528"/>
        <v>Fair</v>
      </c>
      <c r="I2301" s="5" t="s">
        <v>20</v>
      </c>
      <c r="J2301" s="2" t="str">
        <f t="shared" si="529"/>
        <v>Employed</v>
      </c>
      <c r="K2301" s="2" t="str">
        <f t="shared" si="530"/>
        <v>Employed</v>
      </c>
      <c r="L2301" s="2" t="str">
        <f t="shared" si="531"/>
        <v>Employed</v>
      </c>
      <c r="M2301" s="5" t="s">
        <v>29</v>
      </c>
      <c r="N2301" s="2" t="str">
        <f t="shared" si="532"/>
        <v>Bachelor</v>
      </c>
      <c r="O2301" s="2" t="str">
        <f t="shared" si="533"/>
        <v>Bachelor</v>
      </c>
      <c r="P2301" s="4">
        <v>55003</v>
      </c>
      <c r="Q2301" s="4">
        <f t="shared" si="534"/>
        <v>55003</v>
      </c>
      <c r="R2301" s="18">
        <f t="shared" si="535"/>
        <v>1.3815336699068144</v>
      </c>
      <c r="S2301" s="18" t="str">
        <f t="shared" si="536"/>
        <v>Aggressive Borrower</v>
      </c>
      <c r="T2301" s="3">
        <v>84</v>
      </c>
      <c r="U2301" s="3">
        <f t="shared" si="537"/>
        <v>84</v>
      </c>
      <c r="V2301" s="5" t="s">
        <v>22</v>
      </c>
      <c r="W2301" s="5" t="s">
        <v>30</v>
      </c>
      <c r="X2301" s="4">
        <v>203</v>
      </c>
      <c r="Y2301" s="18">
        <v>0.155729859</v>
      </c>
      <c r="Z2301" s="5" t="s">
        <v>24</v>
      </c>
      <c r="AA2301" s="3">
        <v>27</v>
      </c>
      <c r="AB2301" s="4">
        <v>826</v>
      </c>
      <c r="AC2301" s="4">
        <v>3317.75</v>
      </c>
      <c r="AD2301" s="4" t="str">
        <f t="shared" si="538"/>
        <v>Low Income</v>
      </c>
      <c r="AE2301" s="4">
        <v>94731</v>
      </c>
      <c r="AF2301" s="18">
        <v>0.28546532600000002</v>
      </c>
      <c r="AG2301" s="3">
        <v>0</v>
      </c>
      <c r="AH2301" s="3">
        <v>49</v>
      </c>
      <c r="AI2301" s="2" t="str">
        <f t="shared" si="539"/>
        <v>Medium Risk</v>
      </c>
    </row>
    <row r="2302" spans="1:35" x14ac:dyDescent="0.25">
      <c r="A2302" s="6">
        <v>45401</v>
      </c>
      <c r="B2302" s="3">
        <v>52</v>
      </c>
      <c r="C2302" s="3" t="str">
        <f t="shared" si="525"/>
        <v>Senior</v>
      </c>
      <c r="D2302" s="4">
        <v>60084</v>
      </c>
      <c r="E2302" s="4">
        <f t="shared" si="526"/>
        <v>60084</v>
      </c>
      <c r="F2302" s="3">
        <v>552</v>
      </c>
      <c r="G2302" s="3">
        <f t="shared" si="527"/>
        <v>552</v>
      </c>
      <c r="H2302" s="3" t="str">
        <f t="shared" si="528"/>
        <v>Good</v>
      </c>
      <c r="J2302" s="2" t="str">
        <f t="shared" si="529"/>
        <v/>
      </c>
      <c r="K2302" s="2" t="str">
        <f t="shared" si="530"/>
        <v/>
      </c>
      <c r="L2302" s="2" t="str">
        <f t="shared" si="531"/>
        <v>Employed</v>
      </c>
      <c r="M2302" s="5" t="s">
        <v>32</v>
      </c>
      <c r="N2302" s="2" t="str">
        <f t="shared" si="532"/>
        <v>High School</v>
      </c>
      <c r="O2302" s="2" t="str">
        <f t="shared" si="533"/>
        <v>High School</v>
      </c>
      <c r="P2302" s="4">
        <v>19529</v>
      </c>
      <c r="Q2302" s="4">
        <f t="shared" si="534"/>
        <v>19529</v>
      </c>
      <c r="R2302" s="18">
        <f t="shared" si="535"/>
        <v>0.32502829372212239</v>
      </c>
      <c r="S2302" s="18" t="str">
        <f t="shared" si="536"/>
        <v>Conservative Borrower</v>
      </c>
      <c r="T2302" s="3">
        <v>48</v>
      </c>
      <c r="U2302" s="3">
        <f t="shared" si="537"/>
        <v>48</v>
      </c>
      <c r="V2302" s="5" t="s">
        <v>26</v>
      </c>
      <c r="W2302" s="5" t="s">
        <v>30</v>
      </c>
      <c r="X2302" s="4">
        <v>331</v>
      </c>
      <c r="Y2302" s="18">
        <v>0.26372428599999997</v>
      </c>
      <c r="Z2302" s="5" t="s">
        <v>34</v>
      </c>
      <c r="AA2302" s="3">
        <v>21</v>
      </c>
      <c r="AB2302" s="4">
        <v>1994</v>
      </c>
      <c r="AC2302" s="4">
        <v>5007</v>
      </c>
      <c r="AD2302" s="4" t="str">
        <f t="shared" si="538"/>
        <v>Medium Income</v>
      </c>
      <c r="AE2302" s="4">
        <v>1570692</v>
      </c>
      <c r="AF2302" s="18">
        <v>0.23762704000000001</v>
      </c>
      <c r="AG2302" s="3">
        <v>1</v>
      </c>
      <c r="AH2302" s="3">
        <v>35.200000000000003</v>
      </c>
      <c r="AI2302" s="2" t="str">
        <f t="shared" si="539"/>
        <v>Low Risk</v>
      </c>
    </row>
    <row r="2303" spans="1:35" x14ac:dyDescent="0.25">
      <c r="A2303" s="6">
        <v>45402</v>
      </c>
      <c r="B2303" s="3">
        <v>28</v>
      </c>
      <c r="C2303" s="3" t="str">
        <f t="shared" si="525"/>
        <v>Mid</v>
      </c>
      <c r="D2303" s="4">
        <v>24733</v>
      </c>
      <c r="E2303" s="4">
        <f t="shared" si="526"/>
        <v>24733</v>
      </c>
      <c r="F2303" s="3">
        <v>478</v>
      </c>
      <c r="G2303" s="3">
        <f t="shared" si="527"/>
        <v>478</v>
      </c>
      <c r="H2303" s="3" t="str">
        <f t="shared" si="528"/>
        <v>Fair</v>
      </c>
      <c r="J2303" s="2" t="str">
        <f t="shared" si="529"/>
        <v/>
      </c>
      <c r="K2303" s="2" t="str">
        <f t="shared" si="530"/>
        <v/>
      </c>
      <c r="L2303" s="2" t="str">
        <f t="shared" si="531"/>
        <v>Employed</v>
      </c>
      <c r="M2303" s="5" t="s">
        <v>21</v>
      </c>
      <c r="N2303" s="2" t="str">
        <f t="shared" si="532"/>
        <v>Master</v>
      </c>
      <c r="O2303" s="2" t="str">
        <f t="shared" si="533"/>
        <v>Master</v>
      </c>
      <c r="P2303" s="4">
        <v>16764</v>
      </c>
      <c r="Q2303" s="4">
        <f t="shared" si="534"/>
        <v>16764</v>
      </c>
      <c r="R2303" s="18">
        <f t="shared" si="535"/>
        <v>0.67779889216835809</v>
      </c>
      <c r="S2303" s="18" t="str">
        <f t="shared" si="536"/>
        <v>Moderate Borrower</v>
      </c>
      <c r="T2303" s="3">
        <v>96</v>
      </c>
      <c r="U2303" s="3">
        <f t="shared" si="537"/>
        <v>96</v>
      </c>
      <c r="V2303" s="5" t="s">
        <v>26</v>
      </c>
      <c r="W2303" s="5" t="s">
        <v>23</v>
      </c>
      <c r="X2303" s="4">
        <v>431</v>
      </c>
      <c r="Y2303" s="18">
        <v>0.23444866</v>
      </c>
      <c r="Z2303" s="5" t="s">
        <v>24</v>
      </c>
      <c r="AA2303" s="3">
        <v>30</v>
      </c>
      <c r="AB2303" s="4">
        <v>8409</v>
      </c>
      <c r="AC2303" s="4">
        <v>2061.083333</v>
      </c>
      <c r="AD2303" s="4" t="str">
        <f t="shared" si="538"/>
        <v>Low Income</v>
      </c>
      <c r="AE2303" s="4">
        <v>209018</v>
      </c>
      <c r="AF2303" s="18">
        <v>0.25136044400000002</v>
      </c>
      <c r="AG2303" s="3">
        <v>0</v>
      </c>
      <c r="AH2303" s="3">
        <v>51</v>
      </c>
      <c r="AI2303" s="2" t="str">
        <f t="shared" si="539"/>
        <v>Medium Risk</v>
      </c>
    </row>
    <row r="2304" spans="1:35" x14ac:dyDescent="0.25">
      <c r="A2304" s="6">
        <v>45403</v>
      </c>
      <c r="B2304" s="3">
        <v>35</v>
      </c>
      <c r="C2304" s="3" t="str">
        <f t="shared" si="525"/>
        <v>Mid</v>
      </c>
      <c r="D2304" s="4">
        <v>106311</v>
      </c>
      <c r="E2304" s="4">
        <f t="shared" si="526"/>
        <v>106311</v>
      </c>
      <c r="F2304" s="3">
        <v>561</v>
      </c>
      <c r="G2304" s="3">
        <f t="shared" si="527"/>
        <v>561</v>
      </c>
      <c r="H2304" s="3" t="str">
        <f t="shared" si="528"/>
        <v>Good</v>
      </c>
      <c r="I2304" s="5" t="s">
        <v>20</v>
      </c>
      <c r="J2304" s="2" t="str">
        <f t="shared" si="529"/>
        <v>Employed</v>
      </c>
      <c r="K2304" s="2" t="str">
        <f t="shared" si="530"/>
        <v>Employed</v>
      </c>
      <c r="L2304" s="2" t="str">
        <f t="shared" si="531"/>
        <v>Employed</v>
      </c>
      <c r="M2304" s="5" t="s">
        <v>32</v>
      </c>
      <c r="N2304" s="2" t="str">
        <f t="shared" si="532"/>
        <v>High School</v>
      </c>
      <c r="O2304" s="2" t="str">
        <f t="shared" si="533"/>
        <v>High School</v>
      </c>
      <c r="P2304" s="4">
        <v>43824</v>
      </c>
      <c r="Q2304" s="4">
        <f t="shared" si="534"/>
        <v>43824</v>
      </c>
      <c r="R2304" s="18">
        <f t="shared" si="535"/>
        <v>0.4122245111042131</v>
      </c>
      <c r="S2304" s="18" t="str">
        <f t="shared" si="536"/>
        <v>Conservative Borrower</v>
      </c>
      <c r="T2304" s="3">
        <v>36</v>
      </c>
      <c r="U2304" s="3">
        <f t="shared" si="537"/>
        <v>36</v>
      </c>
      <c r="V2304" s="5" t="s">
        <v>26</v>
      </c>
      <c r="W2304" s="5" t="s">
        <v>30</v>
      </c>
      <c r="X2304" s="4">
        <v>320</v>
      </c>
      <c r="Y2304" s="18">
        <v>0.260549998</v>
      </c>
      <c r="Z2304" s="5" t="s">
        <v>24</v>
      </c>
      <c r="AA2304" s="3">
        <v>27</v>
      </c>
      <c r="AB2304" s="4">
        <v>3027</v>
      </c>
      <c r="AC2304" s="4">
        <v>8859.25</v>
      </c>
      <c r="AD2304" s="4" t="str">
        <f t="shared" si="538"/>
        <v>Medium Income</v>
      </c>
      <c r="AE2304" s="4">
        <v>18947</v>
      </c>
      <c r="AF2304" s="18">
        <v>0.28145387599999999</v>
      </c>
      <c r="AG2304" s="3">
        <v>0</v>
      </c>
      <c r="AH2304" s="3">
        <v>56</v>
      </c>
      <c r="AI2304" s="2" t="str">
        <f t="shared" si="539"/>
        <v>High Risk</v>
      </c>
    </row>
    <row r="2305" spans="1:35" x14ac:dyDescent="0.25">
      <c r="A2305" s="6">
        <v>45404</v>
      </c>
      <c r="B2305" s="3">
        <v>43</v>
      </c>
      <c r="C2305" s="3" t="str">
        <f t="shared" si="525"/>
        <v>Senior</v>
      </c>
      <c r="D2305" s="4">
        <v>47285</v>
      </c>
      <c r="E2305" s="4">
        <f t="shared" si="526"/>
        <v>47285</v>
      </c>
      <c r="F2305" s="3">
        <v>515</v>
      </c>
      <c r="G2305" s="3">
        <f t="shared" si="527"/>
        <v>515</v>
      </c>
      <c r="H2305" s="3" t="str">
        <f t="shared" si="528"/>
        <v>Fair</v>
      </c>
      <c r="I2305" s="5" t="s">
        <v>20</v>
      </c>
      <c r="J2305" s="2" t="str">
        <f t="shared" si="529"/>
        <v>Employed</v>
      </c>
      <c r="K2305" s="2" t="str">
        <f t="shared" si="530"/>
        <v>Employed</v>
      </c>
      <c r="L2305" s="2" t="str">
        <f t="shared" si="531"/>
        <v>Employed</v>
      </c>
      <c r="M2305" s="5" t="s">
        <v>32</v>
      </c>
      <c r="N2305" s="2" t="str">
        <f t="shared" si="532"/>
        <v>High School</v>
      </c>
      <c r="O2305" s="2" t="str">
        <f t="shared" si="533"/>
        <v>High School</v>
      </c>
      <c r="Q2305" s="4">
        <f t="shared" si="534"/>
        <v>25961.919161676647</v>
      </c>
      <c r="R2305" s="18">
        <f t="shared" si="535"/>
        <v>0.54905190148412075</v>
      </c>
      <c r="S2305" s="18" t="str">
        <f t="shared" si="536"/>
        <v>Moderate Borrower</v>
      </c>
      <c r="T2305" s="3">
        <v>48</v>
      </c>
      <c r="U2305" s="3">
        <f t="shared" si="537"/>
        <v>48</v>
      </c>
      <c r="V2305" s="5" t="s">
        <v>22</v>
      </c>
      <c r="W2305" s="5" t="s">
        <v>30</v>
      </c>
      <c r="X2305" s="4">
        <v>426</v>
      </c>
      <c r="Y2305" s="18">
        <v>0.15909327700000001</v>
      </c>
      <c r="Z2305" s="5" t="s">
        <v>38</v>
      </c>
      <c r="AA2305" s="3">
        <v>28</v>
      </c>
      <c r="AB2305" s="4">
        <v>638</v>
      </c>
      <c r="AC2305" s="4">
        <v>3940.416667</v>
      </c>
      <c r="AD2305" s="4" t="str">
        <f t="shared" si="538"/>
        <v>Low Income</v>
      </c>
      <c r="AE2305" s="4">
        <v>10614</v>
      </c>
      <c r="AF2305" s="18">
        <v>0.28695136900000001</v>
      </c>
      <c r="AG2305" s="3">
        <v>0</v>
      </c>
      <c r="AH2305" s="3">
        <v>53</v>
      </c>
      <c r="AI2305" s="2" t="str">
        <f t="shared" si="539"/>
        <v>Medium Risk</v>
      </c>
    </row>
    <row r="2306" spans="1:35" x14ac:dyDescent="0.25">
      <c r="A2306" s="6">
        <v>45405</v>
      </c>
      <c r="B2306" s="3">
        <v>63</v>
      </c>
      <c r="C2306" s="3" t="str">
        <f t="shared" ref="C2306:C2369" si="540">IF(B2306&lt;25,"Young",IF(B2306&lt;40,"Mid",IF(B2306&lt;60,"Senior","Old")))</f>
        <v>Old</v>
      </c>
      <c r="D2306" s="4">
        <v>60723</v>
      </c>
      <c r="E2306" s="4">
        <f t="shared" ref="E2306:E2369" si="541">IF(D2306="",AC2306*12,D2306)</f>
        <v>60723</v>
      </c>
      <c r="G2306" s="3">
        <f t="shared" ref="G2306:G2369" si="542">IF(F2306="",AVERAGEIF($AA$2:$AA$2648,AA2306,$F$2:$F$2648),F2306)</f>
        <v>564.54444444444448</v>
      </c>
      <c r="H2306" s="3" t="str">
        <f t="shared" ref="H2306:H2369" si="543">IF(G2306&lt;450,"Poor", IF(G2306&lt;550,"Fair",IF(G2306&lt;650,"Good","Excellent")))</f>
        <v>Good</v>
      </c>
      <c r="J2306" s="2" t="str">
        <f t="shared" ref="J2306:J2369" si="544">TRIM(CLEAN(I2306))</f>
        <v/>
      </c>
      <c r="K2306" s="2" t="str">
        <f t="shared" ref="K2306:K2369" si="545">PROPER(J2306)</f>
        <v/>
      </c>
      <c r="L2306" s="2" t="str">
        <f t="shared" ref="L2306:L2369" si="546">IF(K2306="","Employed",K2306)</f>
        <v>Employed</v>
      </c>
      <c r="M2306" s="5" t="s">
        <v>25</v>
      </c>
      <c r="N2306" s="2" t="str">
        <f t="shared" ref="N2306:N2369" si="547">TRIM(CLEAN(M2306))</f>
        <v>Associate</v>
      </c>
      <c r="O2306" s="2" t="str">
        <f t="shared" ref="O2306:O2369" si="548">IF(N2306="","Bachelor",N2306)</f>
        <v>Associate</v>
      </c>
      <c r="P2306" s="4">
        <v>46538</v>
      </c>
      <c r="Q2306" s="4">
        <f t="shared" ref="Q2306:Q2369" si="549">IF(P2306="",(AVERAGEIFS($P$2:$P$2648,$Z$2:$Z$2648,Z2306,$AD$2:$AD$2648,AD2306)),P2306)</f>
        <v>46538</v>
      </c>
      <c r="R2306" s="18">
        <f t="shared" ref="R2306:R2369" si="550">Q2306/E2306</f>
        <v>0.76639823460632706</v>
      </c>
      <c r="S2306" s="18" t="str">
        <f t="shared" ref="S2306:S2369" si="551">IF(R2306 &lt;= 0.5, "Conservative Borrower", IF(R2306 &lt;= 1, "Moderate Borrower", "Aggressive Borrower"))</f>
        <v>Moderate Borrower</v>
      </c>
      <c r="T2306" s="3">
        <v>72</v>
      </c>
      <c r="U2306" s="3">
        <f t="shared" ref="U2306:U2369" si="552">IF(T2306="",AVERAGEIFS($T$2:$T$2648,$Z$2:$Z$2648,Z2306,$AD$2:$AD$2648,AD2306),T2306)</f>
        <v>72</v>
      </c>
      <c r="V2306" s="5" t="s">
        <v>26</v>
      </c>
      <c r="W2306" s="5" t="s">
        <v>30</v>
      </c>
      <c r="X2306" s="4">
        <v>935</v>
      </c>
      <c r="Y2306" s="18">
        <v>0.24569160600000001</v>
      </c>
      <c r="Z2306" s="5" t="s">
        <v>24</v>
      </c>
      <c r="AA2306" s="3">
        <v>30</v>
      </c>
      <c r="AB2306" s="4">
        <v>7246</v>
      </c>
      <c r="AC2306" s="4">
        <v>5060.25</v>
      </c>
      <c r="AD2306" s="4" t="str">
        <f t="shared" ref="AD2306:AD2369" si="553">IF(AC2306&lt;=5000,"Low Income",IF(AC2306&lt;=12000,"Medium Income","High Income"))</f>
        <v>Medium Income</v>
      </c>
      <c r="AE2306" s="4">
        <v>6478</v>
      </c>
      <c r="AF2306" s="18">
        <v>0.258467958</v>
      </c>
      <c r="AG2306" s="3">
        <v>0</v>
      </c>
      <c r="AH2306" s="3">
        <v>49</v>
      </c>
      <c r="AI2306" s="2" t="str">
        <f t="shared" ref="AI2306:AI2369" si="554">IF(AH2306&lt;40,"Low Risk", IF(AH2306&lt;55,"Medium Risk", IF(AH2306&lt;70,"High Risk","Very High Risk")))</f>
        <v>Medium Risk</v>
      </c>
    </row>
    <row r="2307" spans="1:35" x14ac:dyDescent="0.25">
      <c r="A2307" s="6">
        <v>45406</v>
      </c>
      <c r="B2307" s="3">
        <v>77</v>
      </c>
      <c r="C2307" s="3" t="str">
        <f t="shared" si="540"/>
        <v>Old</v>
      </c>
      <c r="D2307" s="4">
        <v>41416</v>
      </c>
      <c r="E2307" s="4">
        <f t="shared" si="541"/>
        <v>41416</v>
      </c>
      <c r="F2307" s="3">
        <v>637</v>
      </c>
      <c r="G2307" s="3">
        <f t="shared" si="542"/>
        <v>637</v>
      </c>
      <c r="H2307" s="3" t="str">
        <f t="shared" si="543"/>
        <v>Good</v>
      </c>
      <c r="I2307" s="5" t="s">
        <v>20</v>
      </c>
      <c r="J2307" s="2" t="str">
        <f t="shared" si="544"/>
        <v>Employed</v>
      </c>
      <c r="K2307" s="2" t="str">
        <f t="shared" si="545"/>
        <v>Employed</v>
      </c>
      <c r="L2307" s="2" t="str">
        <f t="shared" si="546"/>
        <v>Employed</v>
      </c>
      <c r="M2307" s="5" t="s">
        <v>21</v>
      </c>
      <c r="N2307" s="2" t="str">
        <f t="shared" si="547"/>
        <v>Master</v>
      </c>
      <c r="O2307" s="2" t="str">
        <f t="shared" si="548"/>
        <v>Master</v>
      </c>
      <c r="P2307" s="4">
        <v>16637</v>
      </c>
      <c r="Q2307" s="4">
        <f t="shared" si="549"/>
        <v>16637</v>
      </c>
      <c r="R2307" s="18">
        <f t="shared" si="550"/>
        <v>0.40170465520571758</v>
      </c>
      <c r="S2307" s="18" t="str">
        <f t="shared" si="551"/>
        <v>Conservative Borrower</v>
      </c>
      <c r="T2307" s="3">
        <v>60</v>
      </c>
      <c r="U2307" s="3">
        <f t="shared" si="552"/>
        <v>60</v>
      </c>
      <c r="V2307" s="5" t="s">
        <v>35</v>
      </c>
      <c r="W2307" s="5" t="s">
        <v>23</v>
      </c>
      <c r="X2307" s="4">
        <v>569</v>
      </c>
      <c r="Y2307" s="18">
        <v>0.10543501399999999</v>
      </c>
      <c r="Z2307" s="5" t="s">
        <v>38</v>
      </c>
      <c r="AA2307" s="3">
        <v>17</v>
      </c>
      <c r="AB2307" s="4">
        <v>15485</v>
      </c>
      <c r="AC2307" s="4">
        <v>3451.333333</v>
      </c>
      <c r="AD2307" s="4" t="str">
        <f t="shared" si="553"/>
        <v>Low Income</v>
      </c>
      <c r="AE2307" s="4">
        <v>129093</v>
      </c>
      <c r="AF2307" s="18">
        <v>0.22498221700000001</v>
      </c>
      <c r="AG2307" s="3">
        <v>0</v>
      </c>
      <c r="AH2307" s="3">
        <v>49</v>
      </c>
      <c r="AI2307" s="2" t="str">
        <f t="shared" si="554"/>
        <v>Medium Risk</v>
      </c>
    </row>
    <row r="2308" spans="1:35" x14ac:dyDescent="0.25">
      <c r="A2308" s="6">
        <v>45407</v>
      </c>
      <c r="B2308" s="3">
        <v>47</v>
      </c>
      <c r="C2308" s="3" t="str">
        <f t="shared" si="540"/>
        <v>Senior</v>
      </c>
      <c r="D2308" s="4">
        <v>120729</v>
      </c>
      <c r="E2308" s="4">
        <f t="shared" si="541"/>
        <v>120729</v>
      </c>
      <c r="F2308" s="3">
        <v>623</v>
      </c>
      <c r="G2308" s="3">
        <f t="shared" si="542"/>
        <v>623</v>
      </c>
      <c r="H2308" s="3" t="str">
        <f t="shared" si="543"/>
        <v>Good</v>
      </c>
      <c r="I2308" s="5" t="s">
        <v>20</v>
      </c>
      <c r="J2308" s="2" t="str">
        <f t="shared" si="544"/>
        <v>Employed</v>
      </c>
      <c r="K2308" s="2" t="str">
        <f t="shared" si="545"/>
        <v>Employed</v>
      </c>
      <c r="L2308" s="2" t="str">
        <f t="shared" si="546"/>
        <v>Employed</v>
      </c>
      <c r="M2308" s="5" t="s">
        <v>29</v>
      </c>
      <c r="N2308" s="2" t="str">
        <f t="shared" si="547"/>
        <v>Bachelor</v>
      </c>
      <c r="O2308" s="2" t="str">
        <f t="shared" si="548"/>
        <v>Bachelor</v>
      </c>
      <c r="P2308" s="4">
        <v>26787</v>
      </c>
      <c r="Q2308" s="4">
        <f t="shared" si="549"/>
        <v>26787</v>
      </c>
      <c r="R2308" s="18">
        <f t="shared" si="550"/>
        <v>0.2218770966379246</v>
      </c>
      <c r="S2308" s="18" t="str">
        <f t="shared" si="551"/>
        <v>Conservative Borrower</v>
      </c>
      <c r="T2308" s="3">
        <v>36</v>
      </c>
      <c r="U2308" s="3">
        <f t="shared" si="552"/>
        <v>36</v>
      </c>
      <c r="V2308" s="5" t="s">
        <v>22</v>
      </c>
      <c r="W2308" s="5" t="s">
        <v>23</v>
      </c>
      <c r="X2308" s="4">
        <v>645</v>
      </c>
      <c r="Y2308" s="18">
        <v>0.58467233600000001</v>
      </c>
      <c r="Z2308" s="5" t="s">
        <v>28</v>
      </c>
      <c r="AA2308" s="3">
        <v>28</v>
      </c>
      <c r="AB2308" s="4">
        <v>3159</v>
      </c>
      <c r="AC2308" s="4">
        <v>10060.75</v>
      </c>
      <c r="AD2308" s="4" t="str">
        <f t="shared" si="553"/>
        <v>Medium Income</v>
      </c>
      <c r="AE2308" s="4">
        <v>44075</v>
      </c>
      <c r="AF2308" s="18">
        <v>0.169129162</v>
      </c>
      <c r="AG2308" s="3">
        <v>1</v>
      </c>
      <c r="AH2308" s="3">
        <v>51.2</v>
      </c>
      <c r="AI2308" s="2" t="str">
        <f t="shared" si="554"/>
        <v>Medium Risk</v>
      </c>
    </row>
    <row r="2309" spans="1:35" x14ac:dyDescent="0.25">
      <c r="A2309" s="6">
        <v>45408</v>
      </c>
      <c r="B2309" s="3">
        <v>37</v>
      </c>
      <c r="C2309" s="3" t="str">
        <f t="shared" si="540"/>
        <v>Mid</v>
      </c>
      <c r="D2309" s="4">
        <v>41421</v>
      </c>
      <c r="E2309" s="4">
        <f t="shared" si="541"/>
        <v>41421</v>
      </c>
      <c r="F2309" s="3">
        <v>592</v>
      </c>
      <c r="G2309" s="3">
        <f t="shared" si="542"/>
        <v>592</v>
      </c>
      <c r="H2309" s="3" t="str">
        <f t="shared" si="543"/>
        <v>Good</v>
      </c>
      <c r="J2309" s="2" t="str">
        <f t="shared" si="544"/>
        <v/>
      </c>
      <c r="K2309" s="2" t="str">
        <f t="shared" si="545"/>
        <v/>
      </c>
      <c r="L2309" s="2" t="str">
        <f t="shared" si="546"/>
        <v>Employed</v>
      </c>
      <c r="M2309" s="5" t="s">
        <v>25</v>
      </c>
      <c r="N2309" s="2" t="str">
        <f t="shared" si="547"/>
        <v>Associate</v>
      </c>
      <c r="O2309" s="2" t="str">
        <f t="shared" si="548"/>
        <v>Associate</v>
      </c>
      <c r="P2309" s="4">
        <v>30866</v>
      </c>
      <c r="Q2309" s="4">
        <f t="shared" si="549"/>
        <v>30866</v>
      </c>
      <c r="R2309" s="18">
        <f t="shared" si="550"/>
        <v>0.74517756693464665</v>
      </c>
      <c r="S2309" s="18" t="str">
        <f t="shared" si="551"/>
        <v>Moderate Borrower</v>
      </c>
      <c r="T2309" s="3">
        <v>48</v>
      </c>
      <c r="U2309" s="3">
        <f t="shared" si="552"/>
        <v>48</v>
      </c>
      <c r="V2309" s="5" t="s">
        <v>26</v>
      </c>
      <c r="W2309" s="5" t="s">
        <v>27</v>
      </c>
      <c r="X2309" s="4">
        <v>449</v>
      </c>
      <c r="Y2309" s="18">
        <v>0.55965304100000002</v>
      </c>
      <c r="Z2309" s="5" t="s">
        <v>28</v>
      </c>
      <c r="AA2309" s="3">
        <v>23</v>
      </c>
      <c r="AB2309" s="4">
        <v>619</v>
      </c>
      <c r="AC2309" s="4">
        <v>3451.75</v>
      </c>
      <c r="AD2309" s="4" t="str">
        <f t="shared" si="553"/>
        <v>Low Income</v>
      </c>
      <c r="AE2309" s="4">
        <v>23775</v>
      </c>
      <c r="AF2309" s="18">
        <v>0.23193878200000001</v>
      </c>
      <c r="AG2309" s="3">
        <v>0</v>
      </c>
      <c r="AH2309" s="3">
        <v>61</v>
      </c>
      <c r="AI2309" s="2" t="str">
        <f t="shared" si="554"/>
        <v>High Risk</v>
      </c>
    </row>
    <row r="2310" spans="1:35" x14ac:dyDescent="0.25">
      <c r="A2310" s="6">
        <v>45409</v>
      </c>
      <c r="B2310" s="3">
        <v>46</v>
      </c>
      <c r="C2310" s="3" t="str">
        <f t="shared" si="540"/>
        <v>Senior</v>
      </c>
      <c r="D2310" s="4">
        <v>29718</v>
      </c>
      <c r="E2310" s="4">
        <f t="shared" si="541"/>
        <v>29718</v>
      </c>
      <c r="G2310" s="3">
        <f t="shared" si="542"/>
        <v>573.64242424242423</v>
      </c>
      <c r="H2310" s="3" t="str">
        <f t="shared" si="543"/>
        <v>Good</v>
      </c>
      <c r="I2310" s="5" t="s">
        <v>20</v>
      </c>
      <c r="J2310" s="2" t="str">
        <f t="shared" si="544"/>
        <v>Employed</v>
      </c>
      <c r="K2310" s="2" t="str">
        <f t="shared" si="545"/>
        <v>Employed</v>
      </c>
      <c r="L2310" s="2" t="str">
        <f t="shared" si="546"/>
        <v>Employed</v>
      </c>
      <c r="M2310" s="5" t="s">
        <v>32</v>
      </c>
      <c r="N2310" s="2" t="str">
        <f t="shared" si="547"/>
        <v>High School</v>
      </c>
      <c r="O2310" s="2" t="str">
        <f t="shared" si="548"/>
        <v>High School</v>
      </c>
      <c r="P2310" s="4">
        <v>31229</v>
      </c>
      <c r="Q2310" s="4">
        <f t="shared" si="549"/>
        <v>31229</v>
      </c>
      <c r="R2310" s="18">
        <f t="shared" si="550"/>
        <v>1.0508446059627161</v>
      </c>
      <c r="S2310" s="18" t="str">
        <f t="shared" si="551"/>
        <v>Aggressive Borrower</v>
      </c>
      <c r="T2310" s="3">
        <v>12</v>
      </c>
      <c r="U2310" s="3">
        <f t="shared" si="552"/>
        <v>12</v>
      </c>
      <c r="V2310" s="5" t="s">
        <v>26</v>
      </c>
      <c r="W2310" s="5" t="s">
        <v>27</v>
      </c>
      <c r="X2310" s="4">
        <v>545</v>
      </c>
      <c r="Y2310" s="18">
        <v>0.38724521699999997</v>
      </c>
      <c r="Z2310" s="5" t="s">
        <v>24</v>
      </c>
      <c r="AA2310" s="3">
        <v>20</v>
      </c>
      <c r="AB2310" s="4">
        <v>1192</v>
      </c>
      <c r="AC2310" s="4">
        <v>2476.5</v>
      </c>
      <c r="AD2310" s="4" t="str">
        <f t="shared" si="553"/>
        <v>Low Income</v>
      </c>
      <c r="AE2310" s="4">
        <v>317950</v>
      </c>
      <c r="AF2310" s="18">
        <v>0.23571589000000001</v>
      </c>
      <c r="AG2310" s="3">
        <v>0</v>
      </c>
      <c r="AH2310" s="3">
        <v>50</v>
      </c>
      <c r="AI2310" s="2" t="str">
        <f t="shared" si="554"/>
        <v>Medium Risk</v>
      </c>
    </row>
    <row r="2311" spans="1:35" x14ac:dyDescent="0.25">
      <c r="A2311" s="6">
        <v>45410</v>
      </c>
      <c r="B2311" s="3">
        <v>50</v>
      </c>
      <c r="C2311" s="3" t="str">
        <f t="shared" si="540"/>
        <v>Senior</v>
      </c>
      <c r="D2311" s="4">
        <v>30304</v>
      </c>
      <c r="E2311" s="4">
        <f t="shared" si="541"/>
        <v>30304</v>
      </c>
      <c r="F2311" s="3">
        <v>563</v>
      </c>
      <c r="G2311" s="3">
        <f t="shared" si="542"/>
        <v>563</v>
      </c>
      <c r="H2311" s="3" t="str">
        <f t="shared" si="543"/>
        <v>Good</v>
      </c>
      <c r="I2311" s="5" t="s">
        <v>20</v>
      </c>
      <c r="J2311" s="2" t="str">
        <f t="shared" si="544"/>
        <v>Employed</v>
      </c>
      <c r="K2311" s="2" t="str">
        <f t="shared" si="545"/>
        <v>Employed</v>
      </c>
      <c r="L2311" s="2" t="str">
        <f t="shared" si="546"/>
        <v>Employed</v>
      </c>
      <c r="M2311" s="5" t="s">
        <v>29</v>
      </c>
      <c r="N2311" s="2" t="str">
        <f t="shared" si="547"/>
        <v>Bachelor</v>
      </c>
      <c r="O2311" s="2" t="str">
        <f t="shared" si="548"/>
        <v>Bachelor</v>
      </c>
      <c r="P2311" s="4">
        <v>18964</v>
      </c>
      <c r="Q2311" s="4">
        <f t="shared" si="549"/>
        <v>18964</v>
      </c>
      <c r="R2311" s="18">
        <f t="shared" si="550"/>
        <v>0.62579197465681102</v>
      </c>
      <c r="S2311" s="18" t="str">
        <f t="shared" si="551"/>
        <v>Moderate Borrower</v>
      </c>
      <c r="T2311" s="3">
        <v>12</v>
      </c>
      <c r="U2311" s="3">
        <f t="shared" si="552"/>
        <v>12</v>
      </c>
      <c r="V2311" s="5" t="s">
        <v>26</v>
      </c>
      <c r="W2311" s="5" t="s">
        <v>30</v>
      </c>
      <c r="X2311" s="4">
        <v>1080</v>
      </c>
      <c r="Y2311" s="18">
        <v>0.32699732799999998</v>
      </c>
      <c r="Z2311" s="5" t="s">
        <v>28</v>
      </c>
      <c r="AA2311" s="3">
        <v>25</v>
      </c>
      <c r="AB2311" s="4">
        <v>3174</v>
      </c>
      <c r="AC2311" s="4">
        <v>2525.333333</v>
      </c>
      <c r="AD2311" s="4" t="str">
        <f t="shared" si="553"/>
        <v>Low Income</v>
      </c>
      <c r="AE2311" s="4">
        <v>50818</v>
      </c>
      <c r="AF2311" s="18">
        <v>0.16197120000000001</v>
      </c>
      <c r="AG2311" s="3">
        <v>0</v>
      </c>
      <c r="AH2311" s="3">
        <v>54</v>
      </c>
      <c r="AI2311" s="2" t="str">
        <f t="shared" si="554"/>
        <v>Medium Risk</v>
      </c>
    </row>
    <row r="2312" spans="1:35" x14ac:dyDescent="0.25">
      <c r="A2312" s="6">
        <v>45411</v>
      </c>
      <c r="B2312" s="3">
        <v>36</v>
      </c>
      <c r="C2312" s="3" t="str">
        <f t="shared" si="540"/>
        <v>Mid</v>
      </c>
      <c r="D2312" s="4">
        <v>49112</v>
      </c>
      <c r="E2312" s="4">
        <f t="shared" si="541"/>
        <v>49112</v>
      </c>
      <c r="F2312" s="3">
        <v>450</v>
      </c>
      <c r="G2312" s="3">
        <f t="shared" si="542"/>
        <v>450</v>
      </c>
      <c r="H2312" s="3" t="str">
        <f t="shared" si="543"/>
        <v>Fair</v>
      </c>
      <c r="I2312" s="5" t="s">
        <v>33</v>
      </c>
      <c r="J2312" s="2" t="str">
        <f t="shared" si="544"/>
        <v>Self-Employed</v>
      </c>
      <c r="K2312" s="2" t="str">
        <f t="shared" si="545"/>
        <v>Self-Employed</v>
      </c>
      <c r="L2312" s="2" t="str">
        <f t="shared" si="546"/>
        <v>Self-Employed</v>
      </c>
      <c r="M2312" s="5" t="s">
        <v>29</v>
      </c>
      <c r="N2312" s="2" t="str">
        <f t="shared" si="547"/>
        <v>Bachelor</v>
      </c>
      <c r="O2312" s="2" t="str">
        <f t="shared" si="548"/>
        <v>Bachelor</v>
      </c>
      <c r="P2312" s="4">
        <v>14867</v>
      </c>
      <c r="Q2312" s="4">
        <f t="shared" si="549"/>
        <v>14867</v>
      </c>
      <c r="R2312" s="18">
        <f t="shared" si="550"/>
        <v>0.30271624043003748</v>
      </c>
      <c r="S2312" s="18" t="str">
        <f t="shared" si="551"/>
        <v>Conservative Borrower</v>
      </c>
      <c r="T2312" s="3">
        <v>48</v>
      </c>
      <c r="U2312" s="3">
        <f t="shared" si="552"/>
        <v>48</v>
      </c>
      <c r="V2312" s="5" t="s">
        <v>22</v>
      </c>
      <c r="W2312" s="5" t="s">
        <v>23</v>
      </c>
      <c r="X2312" s="4">
        <v>805</v>
      </c>
      <c r="Y2312" s="18">
        <v>0.59778872599999999</v>
      </c>
      <c r="Z2312" s="5" t="s">
        <v>24</v>
      </c>
      <c r="AA2312" s="3">
        <v>19</v>
      </c>
      <c r="AB2312" s="4">
        <v>521</v>
      </c>
      <c r="AC2312" s="4">
        <v>4092.666667</v>
      </c>
      <c r="AD2312" s="4" t="str">
        <f t="shared" si="553"/>
        <v>Low Income</v>
      </c>
      <c r="AE2312" s="4">
        <v>9685</v>
      </c>
      <c r="AF2312" s="18">
        <v>0.265707415</v>
      </c>
      <c r="AG2312" s="3">
        <v>0</v>
      </c>
      <c r="AH2312" s="3">
        <v>63</v>
      </c>
      <c r="AI2312" s="2" t="str">
        <f t="shared" si="554"/>
        <v>High Risk</v>
      </c>
    </row>
    <row r="2313" spans="1:35" x14ac:dyDescent="0.25">
      <c r="A2313" s="6">
        <v>45412</v>
      </c>
      <c r="B2313" s="3">
        <v>61</v>
      </c>
      <c r="C2313" s="3" t="str">
        <f t="shared" si="540"/>
        <v>Old</v>
      </c>
      <c r="D2313" s="4">
        <v>35669</v>
      </c>
      <c r="E2313" s="4">
        <f t="shared" si="541"/>
        <v>35669</v>
      </c>
      <c r="F2313" s="3">
        <v>628</v>
      </c>
      <c r="G2313" s="3">
        <f t="shared" si="542"/>
        <v>628</v>
      </c>
      <c r="H2313" s="3" t="str">
        <f t="shared" si="543"/>
        <v>Good</v>
      </c>
      <c r="I2313" s="5" t="s">
        <v>20</v>
      </c>
      <c r="J2313" s="2" t="str">
        <f t="shared" si="544"/>
        <v>Employed</v>
      </c>
      <c r="K2313" s="2" t="str">
        <f t="shared" si="545"/>
        <v>Employed</v>
      </c>
      <c r="L2313" s="2" t="str">
        <f t="shared" si="546"/>
        <v>Employed</v>
      </c>
      <c r="M2313" s="5" t="s">
        <v>41</v>
      </c>
      <c r="N2313" s="2" t="str">
        <f t="shared" si="547"/>
        <v>Doctorate</v>
      </c>
      <c r="O2313" s="2" t="str">
        <f t="shared" si="548"/>
        <v>Doctorate</v>
      </c>
      <c r="P2313" s="4">
        <v>20923</v>
      </c>
      <c r="Q2313" s="4">
        <f t="shared" si="549"/>
        <v>20923</v>
      </c>
      <c r="R2313" s="18">
        <f t="shared" si="550"/>
        <v>0.58658779332193223</v>
      </c>
      <c r="S2313" s="18" t="str">
        <f t="shared" si="551"/>
        <v>Moderate Borrower</v>
      </c>
      <c r="T2313" s="3">
        <v>60</v>
      </c>
      <c r="U2313" s="3">
        <f t="shared" si="552"/>
        <v>60</v>
      </c>
      <c r="V2313" s="5" t="s">
        <v>22</v>
      </c>
      <c r="W2313" s="5" t="s">
        <v>30</v>
      </c>
      <c r="X2313" s="4">
        <v>216</v>
      </c>
      <c r="Y2313" s="18">
        <v>0.50179399000000002</v>
      </c>
      <c r="Z2313" s="5" t="s">
        <v>24</v>
      </c>
      <c r="AA2313" s="3">
        <v>19</v>
      </c>
      <c r="AB2313" s="4">
        <v>7361</v>
      </c>
      <c r="AC2313" s="4">
        <v>2972.416667</v>
      </c>
      <c r="AD2313" s="4" t="str">
        <f t="shared" si="553"/>
        <v>Low Income</v>
      </c>
      <c r="AE2313" s="4">
        <v>6952</v>
      </c>
      <c r="AF2313" s="18">
        <v>0.220910254</v>
      </c>
      <c r="AG2313" s="3">
        <v>0</v>
      </c>
      <c r="AH2313" s="3">
        <v>57</v>
      </c>
      <c r="AI2313" s="2" t="str">
        <f t="shared" si="554"/>
        <v>High Risk</v>
      </c>
    </row>
    <row r="2314" spans="1:35" x14ac:dyDescent="0.25">
      <c r="A2314" s="6">
        <v>45413</v>
      </c>
      <c r="B2314" s="3">
        <v>42</v>
      </c>
      <c r="C2314" s="3" t="str">
        <f t="shared" si="540"/>
        <v>Senior</v>
      </c>
      <c r="D2314" s="4">
        <v>79733</v>
      </c>
      <c r="E2314" s="4">
        <f t="shared" si="541"/>
        <v>79733</v>
      </c>
      <c r="F2314" s="3">
        <v>629</v>
      </c>
      <c r="G2314" s="3">
        <f t="shared" si="542"/>
        <v>629</v>
      </c>
      <c r="H2314" s="3" t="str">
        <f t="shared" si="543"/>
        <v>Good</v>
      </c>
      <c r="I2314" s="5" t="s">
        <v>20</v>
      </c>
      <c r="J2314" s="2" t="str">
        <f t="shared" si="544"/>
        <v>Employed</v>
      </c>
      <c r="K2314" s="2" t="str">
        <f t="shared" si="545"/>
        <v>Employed</v>
      </c>
      <c r="L2314" s="2" t="str">
        <f t="shared" si="546"/>
        <v>Employed</v>
      </c>
      <c r="M2314" s="5" t="s">
        <v>29</v>
      </c>
      <c r="N2314" s="2" t="str">
        <f t="shared" si="547"/>
        <v>Bachelor</v>
      </c>
      <c r="O2314" s="2" t="str">
        <f t="shared" si="548"/>
        <v>Bachelor</v>
      </c>
      <c r="Q2314" s="4">
        <f t="shared" si="549"/>
        <v>25386.350427350426</v>
      </c>
      <c r="R2314" s="18">
        <f t="shared" si="550"/>
        <v>0.31839201368756254</v>
      </c>
      <c r="S2314" s="18" t="str">
        <f t="shared" si="551"/>
        <v>Conservative Borrower</v>
      </c>
      <c r="T2314" s="3">
        <v>48</v>
      </c>
      <c r="U2314" s="3">
        <f t="shared" si="552"/>
        <v>48</v>
      </c>
      <c r="V2314" s="5" t="s">
        <v>22</v>
      </c>
      <c r="W2314" s="5" t="s">
        <v>27</v>
      </c>
      <c r="X2314" s="4">
        <v>348</v>
      </c>
      <c r="Y2314" s="18">
        <v>0.265428787</v>
      </c>
      <c r="Z2314" s="5" t="s">
        <v>24</v>
      </c>
      <c r="AA2314" s="3">
        <v>31</v>
      </c>
      <c r="AB2314" s="4">
        <v>18685</v>
      </c>
      <c r="AC2314" s="4">
        <v>6644.4166670000004</v>
      </c>
      <c r="AD2314" s="4" t="str">
        <f t="shared" si="553"/>
        <v>Medium Income</v>
      </c>
      <c r="AE2314" s="4">
        <v>10920</v>
      </c>
      <c r="AF2314" s="18">
        <v>0.23490092900000001</v>
      </c>
      <c r="AG2314" s="3">
        <v>0</v>
      </c>
      <c r="AH2314" s="3">
        <v>57</v>
      </c>
      <c r="AI2314" s="2" t="str">
        <f t="shared" si="554"/>
        <v>High Risk</v>
      </c>
    </row>
    <row r="2315" spans="1:35" x14ac:dyDescent="0.25">
      <c r="A2315" s="6">
        <v>45414</v>
      </c>
      <c r="B2315" s="3">
        <v>45</v>
      </c>
      <c r="C2315" s="3" t="str">
        <f t="shared" si="540"/>
        <v>Senior</v>
      </c>
      <c r="D2315" s="4">
        <v>64968</v>
      </c>
      <c r="E2315" s="4">
        <f t="shared" si="541"/>
        <v>64968</v>
      </c>
      <c r="F2315" s="3">
        <v>436</v>
      </c>
      <c r="G2315" s="3">
        <f t="shared" si="542"/>
        <v>436</v>
      </c>
      <c r="H2315" s="3" t="str">
        <f t="shared" si="543"/>
        <v>Poor</v>
      </c>
      <c r="J2315" s="2" t="str">
        <f t="shared" si="544"/>
        <v/>
      </c>
      <c r="K2315" s="2" t="str">
        <f t="shared" si="545"/>
        <v/>
      </c>
      <c r="L2315" s="2" t="str">
        <f t="shared" si="546"/>
        <v>Employed</v>
      </c>
      <c r="M2315" s="5" t="s">
        <v>32</v>
      </c>
      <c r="N2315" s="2" t="str">
        <f t="shared" si="547"/>
        <v>High School</v>
      </c>
      <c r="O2315" s="2" t="str">
        <f t="shared" si="548"/>
        <v>High School</v>
      </c>
      <c r="P2315" s="4">
        <v>24468</v>
      </c>
      <c r="Q2315" s="4">
        <f t="shared" si="549"/>
        <v>24468</v>
      </c>
      <c r="R2315" s="18">
        <f t="shared" si="550"/>
        <v>0.37661618027336535</v>
      </c>
      <c r="S2315" s="18" t="str">
        <f t="shared" si="551"/>
        <v>Conservative Borrower</v>
      </c>
      <c r="T2315" s="3">
        <v>60</v>
      </c>
      <c r="U2315" s="3">
        <f t="shared" si="552"/>
        <v>60</v>
      </c>
      <c r="V2315" s="5" t="s">
        <v>22</v>
      </c>
      <c r="W2315" s="5" t="s">
        <v>23</v>
      </c>
      <c r="X2315" s="4">
        <v>474</v>
      </c>
      <c r="Y2315" s="18">
        <v>0.36520193099999998</v>
      </c>
      <c r="Z2315" s="5" t="s">
        <v>28</v>
      </c>
      <c r="AA2315" s="3">
        <v>25</v>
      </c>
      <c r="AB2315" s="4">
        <v>18401</v>
      </c>
      <c r="AC2315" s="4">
        <v>5414</v>
      </c>
      <c r="AD2315" s="4" t="str">
        <f t="shared" si="553"/>
        <v>Medium Income</v>
      </c>
      <c r="AE2315" s="4">
        <v>55501</v>
      </c>
      <c r="AF2315" s="18">
        <v>0.34190646299999999</v>
      </c>
      <c r="AG2315" s="3">
        <v>0</v>
      </c>
      <c r="AH2315" s="3">
        <v>52</v>
      </c>
      <c r="AI2315" s="2" t="str">
        <f t="shared" si="554"/>
        <v>Medium Risk</v>
      </c>
    </row>
    <row r="2316" spans="1:35" x14ac:dyDescent="0.25">
      <c r="A2316" s="6">
        <v>45415</v>
      </c>
      <c r="B2316" s="3">
        <v>47</v>
      </c>
      <c r="C2316" s="3" t="str">
        <f t="shared" si="540"/>
        <v>Senior</v>
      </c>
      <c r="D2316" s="4">
        <v>33707</v>
      </c>
      <c r="E2316" s="4">
        <f t="shared" si="541"/>
        <v>33707</v>
      </c>
      <c r="F2316" s="3">
        <v>584</v>
      </c>
      <c r="G2316" s="3">
        <f t="shared" si="542"/>
        <v>584</v>
      </c>
      <c r="H2316" s="3" t="str">
        <f t="shared" si="543"/>
        <v>Good</v>
      </c>
      <c r="I2316" s="5" t="s">
        <v>20</v>
      </c>
      <c r="J2316" s="2" t="str">
        <f t="shared" si="544"/>
        <v>Employed</v>
      </c>
      <c r="K2316" s="2" t="str">
        <f t="shared" si="545"/>
        <v>Employed</v>
      </c>
      <c r="L2316" s="2" t="str">
        <f t="shared" si="546"/>
        <v>Employed</v>
      </c>
      <c r="M2316" s="5" t="s">
        <v>29</v>
      </c>
      <c r="N2316" s="2" t="str">
        <f t="shared" si="547"/>
        <v>Bachelor</v>
      </c>
      <c r="O2316" s="2" t="str">
        <f t="shared" si="548"/>
        <v>Bachelor</v>
      </c>
      <c r="P2316" s="4">
        <v>86770</v>
      </c>
      <c r="Q2316" s="4">
        <f t="shared" si="549"/>
        <v>86770</v>
      </c>
      <c r="R2316" s="18">
        <f t="shared" si="550"/>
        <v>2.5742427388969649</v>
      </c>
      <c r="S2316" s="18" t="str">
        <f t="shared" si="551"/>
        <v>Aggressive Borrower</v>
      </c>
      <c r="T2316" s="3">
        <v>24</v>
      </c>
      <c r="U2316" s="3">
        <f t="shared" si="552"/>
        <v>24</v>
      </c>
      <c r="V2316" s="5" t="s">
        <v>22</v>
      </c>
      <c r="W2316" s="5" t="s">
        <v>27</v>
      </c>
      <c r="X2316" s="4">
        <v>1212</v>
      </c>
      <c r="Y2316" s="18">
        <v>0.69929486399999996</v>
      </c>
      <c r="Z2316" s="5" t="s">
        <v>24</v>
      </c>
      <c r="AA2316" s="3">
        <v>26</v>
      </c>
      <c r="AB2316" s="4">
        <v>397</v>
      </c>
      <c r="AC2316" s="4">
        <v>2808.916667</v>
      </c>
      <c r="AD2316" s="4" t="str">
        <f t="shared" si="553"/>
        <v>Low Income</v>
      </c>
      <c r="AE2316" s="4">
        <v>2245</v>
      </c>
      <c r="AF2316" s="18">
        <v>0.26876189099999998</v>
      </c>
      <c r="AG2316" s="3">
        <v>0</v>
      </c>
      <c r="AH2316" s="3">
        <v>58</v>
      </c>
      <c r="AI2316" s="2" t="str">
        <f t="shared" si="554"/>
        <v>High Risk</v>
      </c>
    </row>
    <row r="2317" spans="1:35" x14ac:dyDescent="0.25">
      <c r="A2317" s="6">
        <v>45416</v>
      </c>
      <c r="B2317" s="3">
        <v>45</v>
      </c>
      <c r="C2317" s="3" t="str">
        <f t="shared" si="540"/>
        <v>Senior</v>
      </c>
      <c r="D2317" s="4">
        <v>53973</v>
      </c>
      <c r="E2317" s="4">
        <f t="shared" si="541"/>
        <v>53973</v>
      </c>
      <c r="G2317" s="3">
        <f t="shared" si="542"/>
        <v>572.77391304347827</v>
      </c>
      <c r="H2317" s="3" t="str">
        <f t="shared" si="543"/>
        <v>Good</v>
      </c>
      <c r="I2317" s="5" t="s">
        <v>20</v>
      </c>
      <c r="J2317" s="2" t="str">
        <f t="shared" si="544"/>
        <v>Employed</v>
      </c>
      <c r="K2317" s="2" t="str">
        <f t="shared" si="545"/>
        <v>Employed</v>
      </c>
      <c r="L2317" s="2" t="str">
        <f t="shared" si="546"/>
        <v>Employed</v>
      </c>
      <c r="M2317" s="5" t="s">
        <v>32</v>
      </c>
      <c r="N2317" s="2" t="str">
        <f t="shared" si="547"/>
        <v>High School</v>
      </c>
      <c r="O2317" s="2" t="str">
        <f t="shared" si="548"/>
        <v>High School</v>
      </c>
      <c r="P2317" s="4">
        <v>37188</v>
      </c>
      <c r="Q2317" s="4">
        <f t="shared" si="549"/>
        <v>37188</v>
      </c>
      <c r="R2317" s="18">
        <f t="shared" si="550"/>
        <v>0.68901117225279307</v>
      </c>
      <c r="S2317" s="18" t="str">
        <f t="shared" si="551"/>
        <v>Moderate Borrower</v>
      </c>
      <c r="T2317" s="3">
        <v>36</v>
      </c>
      <c r="U2317" s="3">
        <f t="shared" si="552"/>
        <v>36</v>
      </c>
      <c r="V2317" s="5" t="s">
        <v>22</v>
      </c>
      <c r="W2317" s="5" t="s">
        <v>30</v>
      </c>
      <c r="X2317" s="4">
        <v>104</v>
      </c>
      <c r="Y2317" s="18">
        <v>0.32533463800000001</v>
      </c>
      <c r="Z2317" s="5" t="s">
        <v>28</v>
      </c>
      <c r="AA2317" s="3">
        <v>18</v>
      </c>
      <c r="AB2317" s="4">
        <v>6940</v>
      </c>
      <c r="AC2317" s="4">
        <v>4497.75</v>
      </c>
      <c r="AD2317" s="4" t="str">
        <f t="shared" si="553"/>
        <v>Low Income</v>
      </c>
      <c r="AE2317" s="4">
        <v>37286</v>
      </c>
      <c r="AF2317" s="18">
        <v>0.33982560000000001</v>
      </c>
      <c r="AG2317" s="3">
        <v>0</v>
      </c>
      <c r="AH2317" s="3">
        <v>62</v>
      </c>
      <c r="AI2317" s="2" t="str">
        <f t="shared" si="554"/>
        <v>High Risk</v>
      </c>
    </row>
    <row r="2318" spans="1:35" x14ac:dyDescent="0.25">
      <c r="A2318" s="6">
        <v>45417</v>
      </c>
      <c r="B2318" s="3">
        <v>50</v>
      </c>
      <c r="C2318" s="3" t="str">
        <f t="shared" si="540"/>
        <v>Senior</v>
      </c>
      <c r="D2318" s="4">
        <v>130124</v>
      </c>
      <c r="E2318" s="4">
        <f t="shared" si="541"/>
        <v>130124</v>
      </c>
      <c r="F2318" s="3">
        <v>619</v>
      </c>
      <c r="G2318" s="3">
        <f t="shared" si="542"/>
        <v>619</v>
      </c>
      <c r="H2318" s="3" t="str">
        <f t="shared" si="543"/>
        <v>Good</v>
      </c>
      <c r="I2318" s="5" t="s">
        <v>20</v>
      </c>
      <c r="J2318" s="2" t="str">
        <f t="shared" si="544"/>
        <v>Employed</v>
      </c>
      <c r="K2318" s="2" t="str">
        <f t="shared" si="545"/>
        <v>Employed</v>
      </c>
      <c r="L2318" s="2" t="str">
        <f t="shared" si="546"/>
        <v>Employed</v>
      </c>
      <c r="M2318" s="5" t="s">
        <v>41</v>
      </c>
      <c r="N2318" s="2" t="str">
        <f t="shared" si="547"/>
        <v>Doctorate</v>
      </c>
      <c r="O2318" s="2" t="str">
        <f t="shared" si="548"/>
        <v>Doctorate</v>
      </c>
      <c r="P2318" s="4">
        <v>12170</v>
      </c>
      <c r="Q2318" s="4">
        <f t="shared" si="549"/>
        <v>12170</v>
      </c>
      <c r="R2318" s="18">
        <f t="shared" si="550"/>
        <v>9.3526175033045403E-2</v>
      </c>
      <c r="S2318" s="18" t="str">
        <f t="shared" si="551"/>
        <v>Conservative Borrower</v>
      </c>
      <c r="T2318" s="3">
        <v>84</v>
      </c>
      <c r="U2318" s="3">
        <f t="shared" si="552"/>
        <v>84</v>
      </c>
      <c r="V2318" s="5" t="s">
        <v>35</v>
      </c>
      <c r="W2318" s="5" t="s">
        <v>27</v>
      </c>
      <c r="X2318" s="4">
        <v>985</v>
      </c>
      <c r="Y2318" s="18">
        <v>0.19116902499999999</v>
      </c>
      <c r="Z2318" s="5" t="s">
        <v>28</v>
      </c>
      <c r="AA2318" s="3">
        <v>21</v>
      </c>
      <c r="AB2318" s="4">
        <v>847</v>
      </c>
      <c r="AC2318" s="4">
        <v>10843.666670000001</v>
      </c>
      <c r="AD2318" s="4" t="str">
        <f t="shared" si="553"/>
        <v>Medium Income</v>
      </c>
      <c r="AE2318" s="4">
        <v>50992</v>
      </c>
      <c r="AF2318" s="18">
        <v>0.24159070199999999</v>
      </c>
      <c r="AG2318" s="3">
        <v>1</v>
      </c>
      <c r="AH2318" s="3">
        <v>36.799999999999997</v>
      </c>
      <c r="AI2318" s="2" t="str">
        <f t="shared" si="554"/>
        <v>Low Risk</v>
      </c>
    </row>
    <row r="2319" spans="1:35" x14ac:dyDescent="0.25">
      <c r="A2319" s="6">
        <v>45418</v>
      </c>
      <c r="B2319" s="3">
        <v>32</v>
      </c>
      <c r="C2319" s="3" t="str">
        <f t="shared" si="540"/>
        <v>Mid</v>
      </c>
      <c r="D2319" s="4">
        <v>37024</v>
      </c>
      <c r="E2319" s="4">
        <f t="shared" si="541"/>
        <v>37024</v>
      </c>
      <c r="G2319" s="3">
        <f t="shared" si="542"/>
        <v>569.58695652173913</v>
      </c>
      <c r="H2319" s="3" t="str">
        <f t="shared" si="543"/>
        <v>Good</v>
      </c>
      <c r="I2319" s="5" t="s">
        <v>20</v>
      </c>
      <c r="J2319" s="2" t="str">
        <f t="shared" si="544"/>
        <v>Employed</v>
      </c>
      <c r="K2319" s="2" t="str">
        <f t="shared" si="545"/>
        <v>Employed</v>
      </c>
      <c r="L2319" s="2" t="str">
        <f t="shared" si="546"/>
        <v>Employed</v>
      </c>
      <c r="M2319" s="5" t="s">
        <v>32</v>
      </c>
      <c r="N2319" s="2" t="str">
        <f t="shared" si="547"/>
        <v>High School</v>
      </c>
      <c r="O2319" s="2" t="str">
        <f t="shared" si="548"/>
        <v>High School</v>
      </c>
      <c r="P2319" s="4">
        <v>46365</v>
      </c>
      <c r="Q2319" s="4">
        <f t="shared" si="549"/>
        <v>46365</v>
      </c>
      <c r="R2319" s="18">
        <f t="shared" si="550"/>
        <v>1.2522958081244597</v>
      </c>
      <c r="S2319" s="18" t="str">
        <f t="shared" si="551"/>
        <v>Aggressive Borrower</v>
      </c>
      <c r="T2319" s="3">
        <v>96</v>
      </c>
      <c r="U2319" s="3">
        <f t="shared" si="552"/>
        <v>96</v>
      </c>
      <c r="V2319" s="5" t="s">
        <v>35</v>
      </c>
      <c r="W2319" s="5" t="s">
        <v>34</v>
      </c>
      <c r="X2319" s="4">
        <v>370</v>
      </c>
      <c r="Y2319" s="18">
        <v>0.211033938</v>
      </c>
      <c r="Z2319" s="5" t="s">
        <v>38</v>
      </c>
      <c r="AA2319" s="3">
        <v>33</v>
      </c>
      <c r="AB2319" s="4">
        <v>1563</v>
      </c>
      <c r="AC2319" s="4">
        <v>3085.333333</v>
      </c>
      <c r="AD2319" s="4" t="str">
        <f t="shared" si="553"/>
        <v>Low Income</v>
      </c>
      <c r="AE2319" s="4">
        <v>135678</v>
      </c>
      <c r="AF2319" s="18">
        <v>0.33535838400000001</v>
      </c>
      <c r="AG2319" s="3">
        <v>0</v>
      </c>
      <c r="AH2319" s="3">
        <v>49</v>
      </c>
      <c r="AI2319" s="2" t="str">
        <f t="shared" si="554"/>
        <v>Medium Risk</v>
      </c>
    </row>
    <row r="2320" spans="1:35" x14ac:dyDescent="0.25">
      <c r="A2320" s="6">
        <v>45419</v>
      </c>
      <c r="B2320" s="3">
        <v>33</v>
      </c>
      <c r="C2320" s="3" t="str">
        <f t="shared" si="540"/>
        <v>Mid</v>
      </c>
      <c r="D2320" s="4">
        <v>40709</v>
      </c>
      <c r="E2320" s="4">
        <f t="shared" si="541"/>
        <v>40709</v>
      </c>
      <c r="F2320" s="3">
        <v>611</v>
      </c>
      <c r="G2320" s="3">
        <f t="shared" si="542"/>
        <v>611</v>
      </c>
      <c r="H2320" s="3" t="str">
        <f t="shared" si="543"/>
        <v>Good</v>
      </c>
      <c r="I2320" s="5" t="s">
        <v>20</v>
      </c>
      <c r="J2320" s="2" t="str">
        <f t="shared" si="544"/>
        <v>Employed</v>
      </c>
      <c r="K2320" s="2" t="str">
        <f t="shared" si="545"/>
        <v>Employed</v>
      </c>
      <c r="L2320" s="2" t="str">
        <f t="shared" si="546"/>
        <v>Employed</v>
      </c>
      <c r="M2320" s="5" t="s">
        <v>32</v>
      </c>
      <c r="N2320" s="2" t="str">
        <f t="shared" si="547"/>
        <v>High School</v>
      </c>
      <c r="O2320" s="2" t="str">
        <f t="shared" si="548"/>
        <v>High School</v>
      </c>
      <c r="P2320" s="4">
        <v>56354</v>
      </c>
      <c r="Q2320" s="4">
        <f t="shared" si="549"/>
        <v>56354</v>
      </c>
      <c r="R2320" s="18">
        <f t="shared" si="550"/>
        <v>1.3843130511680464</v>
      </c>
      <c r="S2320" s="18" t="str">
        <f t="shared" si="551"/>
        <v>Aggressive Borrower</v>
      </c>
      <c r="T2320" s="3">
        <v>36</v>
      </c>
      <c r="U2320" s="3">
        <f t="shared" si="552"/>
        <v>36</v>
      </c>
      <c r="V2320" s="5" t="s">
        <v>22</v>
      </c>
      <c r="W2320" s="5" t="s">
        <v>23</v>
      </c>
      <c r="X2320" s="4">
        <v>562</v>
      </c>
      <c r="Y2320" s="18">
        <v>0.31059487200000002</v>
      </c>
      <c r="Z2320" s="5" t="s">
        <v>38</v>
      </c>
      <c r="AA2320" s="3">
        <v>17</v>
      </c>
      <c r="AB2320" s="4">
        <v>2748</v>
      </c>
      <c r="AC2320" s="4">
        <v>3392.416667</v>
      </c>
      <c r="AD2320" s="4" t="str">
        <f t="shared" si="553"/>
        <v>Low Income</v>
      </c>
      <c r="AE2320" s="4">
        <v>16910</v>
      </c>
      <c r="AF2320" s="18">
        <v>0.24069766500000001</v>
      </c>
      <c r="AG2320" s="3">
        <v>0</v>
      </c>
      <c r="AH2320" s="3">
        <v>51</v>
      </c>
      <c r="AI2320" s="2" t="str">
        <f t="shared" si="554"/>
        <v>Medium Risk</v>
      </c>
    </row>
    <row r="2321" spans="1:35" x14ac:dyDescent="0.25">
      <c r="A2321" s="6">
        <v>45420</v>
      </c>
      <c r="B2321" s="3">
        <v>26</v>
      </c>
      <c r="C2321" s="3" t="str">
        <f t="shared" si="540"/>
        <v>Mid</v>
      </c>
      <c r="D2321" s="4">
        <v>35324</v>
      </c>
      <c r="E2321" s="4">
        <f t="shared" si="541"/>
        <v>35324</v>
      </c>
      <c r="F2321" s="3">
        <v>507</v>
      </c>
      <c r="G2321" s="3">
        <f t="shared" si="542"/>
        <v>507</v>
      </c>
      <c r="H2321" s="3" t="str">
        <f t="shared" si="543"/>
        <v>Fair</v>
      </c>
      <c r="I2321" s="5" t="s">
        <v>20</v>
      </c>
      <c r="J2321" s="2" t="str">
        <f t="shared" si="544"/>
        <v>Employed</v>
      </c>
      <c r="K2321" s="2" t="str">
        <f t="shared" si="545"/>
        <v>Employed</v>
      </c>
      <c r="L2321" s="2" t="str">
        <f t="shared" si="546"/>
        <v>Employed</v>
      </c>
      <c r="M2321" s="5" t="s">
        <v>25</v>
      </c>
      <c r="N2321" s="2" t="str">
        <f t="shared" si="547"/>
        <v>Associate</v>
      </c>
      <c r="O2321" s="2" t="str">
        <f t="shared" si="548"/>
        <v>Associate</v>
      </c>
      <c r="P2321" s="4">
        <v>8589</v>
      </c>
      <c r="Q2321" s="4">
        <f t="shared" si="549"/>
        <v>8589</v>
      </c>
      <c r="R2321" s="18">
        <f t="shared" si="550"/>
        <v>0.24314913373343902</v>
      </c>
      <c r="S2321" s="18" t="str">
        <f t="shared" si="551"/>
        <v>Conservative Borrower</v>
      </c>
      <c r="T2321" s="3">
        <v>48</v>
      </c>
      <c r="U2321" s="3">
        <f t="shared" si="552"/>
        <v>48</v>
      </c>
      <c r="V2321" s="5" t="s">
        <v>35</v>
      </c>
      <c r="W2321" s="5" t="s">
        <v>27</v>
      </c>
      <c r="X2321" s="4">
        <v>831</v>
      </c>
      <c r="Y2321" s="18">
        <v>0.23847576200000001</v>
      </c>
      <c r="Z2321" s="5" t="s">
        <v>38</v>
      </c>
      <c r="AA2321" s="3">
        <v>21</v>
      </c>
      <c r="AB2321" s="4">
        <v>8454</v>
      </c>
      <c r="AC2321" s="4">
        <v>2943.666667</v>
      </c>
      <c r="AD2321" s="4" t="str">
        <f t="shared" si="553"/>
        <v>Low Income</v>
      </c>
      <c r="AE2321" s="4">
        <v>13594</v>
      </c>
      <c r="AF2321" s="18">
        <v>0.22110195099999999</v>
      </c>
      <c r="AG2321" s="3">
        <v>0</v>
      </c>
      <c r="AH2321" s="3">
        <v>54</v>
      </c>
      <c r="AI2321" s="2" t="str">
        <f t="shared" si="554"/>
        <v>Medium Risk</v>
      </c>
    </row>
    <row r="2322" spans="1:35" x14ac:dyDescent="0.25">
      <c r="A2322" s="6">
        <v>45421</v>
      </c>
      <c r="B2322" s="3">
        <v>45</v>
      </c>
      <c r="C2322" s="3" t="str">
        <f t="shared" si="540"/>
        <v>Senior</v>
      </c>
      <c r="D2322" s="4">
        <v>34121</v>
      </c>
      <c r="E2322" s="4">
        <f t="shared" si="541"/>
        <v>34121</v>
      </c>
      <c r="G2322" s="3">
        <f t="shared" si="542"/>
        <v>572.83333333333337</v>
      </c>
      <c r="H2322" s="3" t="str">
        <f t="shared" si="543"/>
        <v>Good</v>
      </c>
      <c r="I2322" s="5" t="s">
        <v>20</v>
      </c>
      <c r="J2322" s="2" t="str">
        <f t="shared" si="544"/>
        <v>Employed</v>
      </c>
      <c r="K2322" s="2" t="str">
        <f t="shared" si="545"/>
        <v>Employed</v>
      </c>
      <c r="L2322" s="2" t="str">
        <f t="shared" si="546"/>
        <v>Employed</v>
      </c>
      <c r="M2322" s="5" t="s">
        <v>32</v>
      </c>
      <c r="N2322" s="2" t="str">
        <f t="shared" si="547"/>
        <v>High School</v>
      </c>
      <c r="O2322" s="2" t="str">
        <f t="shared" si="548"/>
        <v>High School</v>
      </c>
      <c r="P2322" s="4">
        <v>45110</v>
      </c>
      <c r="Q2322" s="4">
        <f t="shared" si="549"/>
        <v>45110</v>
      </c>
      <c r="R2322" s="18">
        <f t="shared" si="550"/>
        <v>1.3220597286128777</v>
      </c>
      <c r="S2322" s="18" t="str">
        <f t="shared" si="551"/>
        <v>Aggressive Borrower</v>
      </c>
      <c r="T2322" s="3">
        <v>36</v>
      </c>
      <c r="U2322" s="3">
        <f t="shared" si="552"/>
        <v>36</v>
      </c>
      <c r="V2322" s="5" t="s">
        <v>22</v>
      </c>
      <c r="W2322" s="5" t="s">
        <v>27</v>
      </c>
      <c r="X2322" s="4">
        <v>248</v>
      </c>
      <c r="Y2322" s="18">
        <v>0.28907734800000001</v>
      </c>
      <c r="Z2322" s="5" t="s">
        <v>34</v>
      </c>
      <c r="AA2322" s="3">
        <v>21</v>
      </c>
      <c r="AB2322" s="4">
        <v>8638</v>
      </c>
      <c r="AC2322" s="4">
        <v>2843.416667</v>
      </c>
      <c r="AD2322" s="4" t="str">
        <f t="shared" si="553"/>
        <v>Low Income</v>
      </c>
      <c r="AE2322" s="4">
        <v>31978</v>
      </c>
      <c r="AF2322" s="18">
        <v>0.219328153</v>
      </c>
      <c r="AG2322" s="3">
        <v>0</v>
      </c>
      <c r="AH2322" s="3">
        <v>51</v>
      </c>
      <c r="AI2322" s="2" t="str">
        <f t="shared" si="554"/>
        <v>Medium Risk</v>
      </c>
    </row>
    <row r="2323" spans="1:35" x14ac:dyDescent="0.25">
      <c r="A2323" s="6">
        <v>45422</v>
      </c>
      <c r="B2323" s="3">
        <v>49</v>
      </c>
      <c r="C2323" s="3" t="str">
        <f t="shared" si="540"/>
        <v>Senior</v>
      </c>
      <c r="D2323" s="4">
        <v>42462</v>
      </c>
      <c r="E2323" s="4">
        <f t="shared" si="541"/>
        <v>42462</v>
      </c>
      <c r="F2323" s="3">
        <v>605</v>
      </c>
      <c r="G2323" s="3">
        <f t="shared" si="542"/>
        <v>605</v>
      </c>
      <c r="H2323" s="3" t="str">
        <f t="shared" si="543"/>
        <v>Good</v>
      </c>
      <c r="I2323" s="5" t="s">
        <v>20</v>
      </c>
      <c r="J2323" s="2" t="str">
        <f t="shared" si="544"/>
        <v>Employed</v>
      </c>
      <c r="K2323" s="2" t="str">
        <f t="shared" si="545"/>
        <v>Employed</v>
      </c>
      <c r="L2323" s="2" t="str">
        <f t="shared" si="546"/>
        <v>Employed</v>
      </c>
      <c r="M2323" s="5" t="s">
        <v>25</v>
      </c>
      <c r="N2323" s="2" t="str">
        <f t="shared" si="547"/>
        <v>Associate</v>
      </c>
      <c r="O2323" s="2" t="str">
        <f t="shared" si="548"/>
        <v>Associate</v>
      </c>
      <c r="P2323" s="4">
        <v>25596</v>
      </c>
      <c r="Q2323" s="4">
        <f t="shared" si="549"/>
        <v>25596</v>
      </c>
      <c r="R2323" s="18">
        <f t="shared" si="550"/>
        <v>0.60279779567613401</v>
      </c>
      <c r="S2323" s="18" t="str">
        <f t="shared" si="551"/>
        <v>Moderate Borrower</v>
      </c>
      <c r="T2323" s="3">
        <v>36</v>
      </c>
      <c r="U2323" s="3">
        <f t="shared" si="552"/>
        <v>36</v>
      </c>
      <c r="V2323" s="5" t="s">
        <v>26</v>
      </c>
      <c r="W2323" s="5" t="s">
        <v>27</v>
      </c>
      <c r="X2323" s="4">
        <v>236</v>
      </c>
      <c r="Y2323" s="18">
        <v>0.24756847100000001</v>
      </c>
      <c r="Z2323" s="5" t="s">
        <v>31</v>
      </c>
      <c r="AA2323" s="3">
        <v>25</v>
      </c>
      <c r="AB2323" s="4">
        <v>1860</v>
      </c>
      <c r="AC2323" s="4">
        <v>3538.5</v>
      </c>
      <c r="AD2323" s="4" t="str">
        <f t="shared" si="553"/>
        <v>Low Income</v>
      </c>
      <c r="AE2323" s="4">
        <v>32782</v>
      </c>
      <c r="AF2323" s="18">
        <v>0.16647680000000001</v>
      </c>
      <c r="AG2323" s="3">
        <v>0</v>
      </c>
      <c r="AH2323" s="3">
        <v>50</v>
      </c>
      <c r="AI2323" s="2" t="str">
        <f t="shared" si="554"/>
        <v>Medium Risk</v>
      </c>
    </row>
    <row r="2324" spans="1:35" x14ac:dyDescent="0.25">
      <c r="A2324" s="6">
        <v>45423</v>
      </c>
      <c r="B2324" s="3">
        <v>45</v>
      </c>
      <c r="C2324" s="3" t="str">
        <f t="shared" si="540"/>
        <v>Senior</v>
      </c>
      <c r="D2324" s="4">
        <v>31770</v>
      </c>
      <c r="E2324" s="4">
        <f t="shared" si="541"/>
        <v>31770</v>
      </c>
      <c r="F2324" s="3">
        <v>455</v>
      </c>
      <c r="G2324" s="3">
        <f t="shared" si="542"/>
        <v>455</v>
      </c>
      <c r="H2324" s="3" t="str">
        <f t="shared" si="543"/>
        <v>Fair</v>
      </c>
      <c r="I2324" s="5" t="s">
        <v>20</v>
      </c>
      <c r="J2324" s="2" t="str">
        <f t="shared" si="544"/>
        <v>Employed</v>
      </c>
      <c r="K2324" s="2" t="str">
        <f t="shared" si="545"/>
        <v>Employed</v>
      </c>
      <c r="L2324" s="2" t="str">
        <f t="shared" si="546"/>
        <v>Employed</v>
      </c>
      <c r="M2324" s="5" t="s">
        <v>25</v>
      </c>
      <c r="N2324" s="2" t="str">
        <f t="shared" si="547"/>
        <v>Associate</v>
      </c>
      <c r="O2324" s="2" t="str">
        <f t="shared" si="548"/>
        <v>Associate</v>
      </c>
      <c r="P2324" s="4">
        <v>28008</v>
      </c>
      <c r="Q2324" s="4">
        <f t="shared" si="549"/>
        <v>28008</v>
      </c>
      <c r="R2324" s="18">
        <f t="shared" si="550"/>
        <v>0.88158640226628893</v>
      </c>
      <c r="S2324" s="18" t="str">
        <f t="shared" si="551"/>
        <v>Moderate Borrower</v>
      </c>
      <c r="T2324" s="3">
        <v>48</v>
      </c>
      <c r="U2324" s="3">
        <f t="shared" si="552"/>
        <v>48</v>
      </c>
      <c r="V2324" s="5" t="s">
        <v>26</v>
      </c>
      <c r="W2324" s="5" t="s">
        <v>30</v>
      </c>
      <c r="X2324" s="4">
        <v>313</v>
      </c>
      <c r="Y2324" s="18">
        <v>0.52619022100000001</v>
      </c>
      <c r="Z2324" s="5" t="s">
        <v>38</v>
      </c>
      <c r="AA2324" s="3">
        <v>18</v>
      </c>
      <c r="AB2324" s="4">
        <v>2436</v>
      </c>
      <c r="AC2324" s="4">
        <v>2647.5</v>
      </c>
      <c r="AD2324" s="4" t="str">
        <f t="shared" si="553"/>
        <v>Low Income</v>
      </c>
      <c r="AE2324" s="4">
        <v>146198</v>
      </c>
      <c r="AF2324" s="18">
        <v>0.299457154</v>
      </c>
      <c r="AG2324" s="3">
        <v>0</v>
      </c>
      <c r="AH2324" s="3">
        <v>54</v>
      </c>
      <c r="AI2324" s="2" t="str">
        <f t="shared" si="554"/>
        <v>Medium Risk</v>
      </c>
    </row>
    <row r="2325" spans="1:35" x14ac:dyDescent="0.25">
      <c r="A2325" s="6">
        <v>45424</v>
      </c>
      <c r="B2325" s="3">
        <v>60</v>
      </c>
      <c r="C2325" s="3" t="str">
        <f t="shared" si="540"/>
        <v>Old</v>
      </c>
      <c r="D2325" s="4">
        <v>68044</v>
      </c>
      <c r="E2325" s="4">
        <f t="shared" si="541"/>
        <v>68044</v>
      </c>
      <c r="F2325" s="3">
        <v>602</v>
      </c>
      <c r="G2325" s="3">
        <f t="shared" si="542"/>
        <v>602</v>
      </c>
      <c r="H2325" s="3" t="str">
        <f t="shared" si="543"/>
        <v>Good</v>
      </c>
      <c r="I2325" s="5" t="s">
        <v>20</v>
      </c>
      <c r="J2325" s="2" t="str">
        <f t="shared" si="544"/>
        <v>Employed</v>
      </c>
      <c r="K2325" s="2" t="str">
        <f t="shared" si="545"/>
        <v>Employed</v>
      </c>
      <c r="L2325" s="2" t="str">
        <f t="shared" si="546"/>
        <v>Employed</v>
      </c>
      <c r="M2325" s="5" t="s">
        <v>25</v>
      </c>
      <c r="N2325" s="2" t="str">
        <f t="shared" si="547"/>
        <v>Associate</v>
      </c>
      <c r="O2325" s="2" t="str">
        <f t="shared" si="548"/>
        <v>Associate</v>
      </c>
      <c r="P2325" s="4">
        <v>16368</v>
      </c>
      <c r="Q2325" s="4">
        <f t="shared" si="549"/>
        <v>16368</v>
      </c>
      <c r="R2325" s="18">
        <f t="shared" si="550"/>
        <v>0.24055023220269237</v>
      </c>
      <c r="S2325" s="18" t="str">
        <f t="shared" si="551"/>
        <v>Conservative Borrower</v>
      </c>
      <c r="T2325" s="3">
        <v>36</v>
      </c>
      <c r="U2325" s="3">
        <f t="shared" si="552"/>
        <v>36</v>
      </c>
      <c r="V2325" s="5" t="s">
        <v>22</v>
      </c>
      <c r="W2325" s="5" t="s">
        <v>27</v>
      </c>
      <c r="X2325" s="4">
        <v>447</v>
      </c>
      <c r="Y2325" s="18">
        <v>0.17294749700000001</v>
      </c>
      <c r="Z2325" s="5" t="s">
        <v>28</v>
      </c>
      <c r="AA2325" s="3">
        <v>20</v>
      </c>
      <c r="AB2325" s="4">
        <v>25368</v>
      </c>
      <c r="AC2325" s="4">
        <v>5670.3333329999996</v>
      </c>
      <c r="AD2325" s="4" t="str">
        <f t="shared" si="553"/>
        <v>Medium Income</v>
      </c>
      <c r="AE2325" s="4">
        <v>67989</v>
      </c>
      <c r="AF2325" s="18">
        <v>0.207628008</v>
      </c>
      <c r="AG2325" s="3">
        <v>0</v>
      </c>
      <c r="AH2325" s="3">
        <v>58</v>
      </c>
      <c r="AI2325" s="2" t="str">
        <f t="shared" si="554"/>
        <v>High Risk</v>
      </c>
    </row>
    <row r="2326" spans="1:35" x14ac:dyDescent="0.25">
      <c r="A2326" s="6">
        <v>45425</v>
      </c>
      <c r="B2326" s="3">
        <v>39</v>
      </c>
      <c r="C2326" s="3" t="str">
        <f t="shared" si="540"/>
        <v>Mid</v>
      </c>
      <c r="D2326" s="4">
        <v>47668</v>
      </c>
      <c r="E2326" s="4">
        <f t="shared" si="541"/>
        <v>47668</v>
      </c>
      <c r="F2326" s="3">
        <v>544</v>
      </c>
      <c r="G2326" s="3">
        <f t="shared" si="542"/>
        <v>544</v>
      </c>
      <c r="H2326" s="3" t="str">
        <f t="shared" si="543"/>
        <v>Fair</v>
      </c>
      <c r="I2326" s="5" t="s">
        <v>20</v>
      </c>
      <c r="J2326" s="2" t="str">
        <f t="shared" si="544"/>
        <v>Employed</v>
      </c>
      <c r="K2326" s="2" t="str">
        <f t="shared" si="545"/>
        <v>Employed</v>
      </c>
      <c r="L2326" s="2" t="str">
        <f t="shared" si="546"/>
        <v>Employed</v>
      </c>
      <c r="M2326" s="5" t="s">
        <v>25</v>
      </c>
      <c r="N2326" s="2" t="str">
        <f t="shared" si="547"/>
        <v>Associate</v>
      </c>
      <c r="O2326" s="2" t="str">
        <f t="shared" si="548"/>
        <v>Associate</v>
      </c>
      <c r="P2326" s="4">
        <v>35530</v>
      </c>
      <c r="Q2326" s="4">
        <f t="shared" si="549"/>
        <v>35530</v>
      </c>
      <c r="R2326" s="18">
        <f t="shared" si="550"/>
        <v>0.74536376604850219</v>
      </c>
      <c r="S2326" s="18" t="str">
        <f t="shared" si="551"/>
        <v>Moderate Borrower</v>
      </c>
      <c r="T2326" s="3">
        <v>60</v>
      </c>
      <c r="U2326" s="3">
        <f t="shared" si="552"/>
        <v>60</v>
      </c>
      <c r="V2326" s="5" t="s">
        <v>35</v>
      </c>
      <c r="W2326" s="5" t="s">
        <v>27</v>
      </c>
      <c r="X2326" s="4">
        <v>174</v>
      </c>
      <c r="Y2326" s="18">
        <v>0.53355080300000002</v>
      </c>
      <c r="Z2326" s="5" t="s">
        <v>24</v>
      </c>
      <c r="AA2326" s="3">
        <v>17</v>
      </c>
      <c r="AB2326" s="4">
        <v>1513</v>
      </c>
      <c r="AC2326" s="4">
        <v>3972.333333</v>
      </c>
      <c r="AD2326" s="4" t="str">
        <f t="shared" si="553"/>
        <v>Low Income</v>
      </c>
      <c r="AE2326" s="4">
        <v>118642</v>
      </c>
      <c r="AF2326" s="18">
        <v>0.28083053299999999</v>
      </c>
      <c r="AG2326" s="3">
        <v>0</v>
      </c>
      <c r="AH2326" s="3">
        <v>55</v>
      </c>
      <c r="AI2326" s="2" t="str">
        <f t="shared" si="554"/>
        <v>High Risk</v>
      </c>
    </row>
    <row r="2327" spans="1:35" x14ac:dyDescent="0.25">
      <c r="A2327" s="6">
        <v>45426</v>
      </c>
      <c r="B2327" s="3">
        <v>48</v>
      </c>
      <c r="C2327" s="3" t="str">
        <f t="shared" si="540"/>
        <v>Senior</v>
      </c>
      <c r="D2327" s="4">
        <v>89975</v>
      </c>
      <c r="E2327" s="4">
        <f t="shared" si="541"/>
        <v>89975</v>
      </c>
      <c r="G2327" s="3">
        <f t="shared" si="542"/>
        <v>572.83333333333337</v>
      </c>
      <c r="H2327" s="3" t="str">
        <f t="shared" si="543"/>
        <v>Good</v>
      </c>
      <c r="I2327" s="5" t="s">
        <v>20</v>
      </c>
      <c r="J2327" s="2" t="str">
        <f t="shared" si="544"/>
        <v>Employed</v>
      </c>
      <c r="K2327" s="2" t="str">
        <f t="shared" si="545"/>
        <v>Employed</v>
      </c>
      <c r="L2327" s="2" t="str">
        <f t="shared" si="546"/>
        <v>Employed</v>
      </c>
      <c r="N2327" s="2" t="str">
        <f t="shared" si="547"/>
        <v/>
      </c>
      <c r="O2327" s="2" t="str">
        <f t="shared" si="548"/>
        <v>Bachelor</v>
      </c>
      <c r="Q2327" s="4">
        <f t="shared" si="549"/>
        <v>24647.715909090908</v>
      </c>
      <c r="R2327" s="18">
        <f t="shared" si="550"/>
        <v>0.27393960443557552</v>
      </c>
      <c r="S2327" s="18" t="str">
        <f t="shared" si="551"/>
        <v>Conservative Borrower</v>
      </c>
      <c r="T2327" s="3">
        <v>72</v>
      </c>
      <c r="U2327" s="3">
        <f t="shared" si="552"/>
        <v>72</v>
      </c>
      <c r="V2327" s="5" t="s">
        <v>22</v>
      </c>
      <c r="W2327" s="5" t="s">
        <v>30</v>
      </c>
      <c r="X2327" s="4">
        <v>250</v>
      </c>
      <c r="Y2327" s="18">
        <v>0.51075084100000001</v>
      </c>
      <c r="Z2327" s="5" t="s">
        <v>34</v>
      </c>
      <c r="AA2327" s="3">
        <v>21</v>
      </c>
      <c r="AB2327" s="4">
        <v>4373</v>
      </c>
      <c r="AC2327" s="4">
        <v>7497.9166670000004</v>
      </c>
      <c r="AD2327" s="4" t="str">
        <f t="shared" si="553"/>
        <v>Medium Income</v>
      </c>
      <c r="AE2327" s="4">
        <v>2373</v>
      </c>
      <c r="AF2327" s="18">
        <v>0.176129597</v>
      </c>
      <c r="AG2327" s="3">
        <v>1</v>
      </c>
      <c r="AH2327" s="3">
        <v>48.8</v>
      </c>
      <c r="AI2327" s="2" t="str">
        <f t="shared" si="554"/>
        <v>Medium Risk</v>
      </c>
    </row>
    <row r="2328" spans="1:35" x14ac:dyDescent="0.25">
      <c r="A2328" s="6">
        <v>45427</v>
      </c>
      <c r="B2328" s="3">
        <v>26</v>
      </c>
      <c r="C2328" s="3" t="str">
        <f t="shared" si="540"/>
        <v>Mid</v>
      </c>
      <c r="D2328" s="4">
        <v>65226</v>
      </c>
      <c r="E2328" s="4">
        <f t="shared" si="541"/>
        <v>65226</v>
      </c>
      <c r="F2328" s="3">
        <v>568</v>
      </c>
      <c r="G2328" s="3">
        <f t="shared" si="542"/>
        <v>568</v>
      </c>
      <c r="H2328" s="3" t="str">
        <f t="shared" si="543"/>
        <v>Good</v>
      </c>
      <c r="I2328" s="5" t="s">
        <v>20</v>
      </c>
      <c r="J2328" s="2" t="str">
        <f t="shared" si="544"/>
        <v>Employed</v>
      </c>
      <c r="K2328" s="2" t="str">
        <f t="shared" si="545"/>
        <v>Employed</v>
      </c>
      <c r="L2328" s="2" t="str">
        <f t="shared" si="546"/>
        <v>Employed</v>
      </c>
      <c r="M2328" s="5" t="s">
        <v>29</v>
      </c>
      <c r="N2328" s="2" t="str">
        <f t="shared" si="547"/>
        <v>Bachelor</v>
      </c>
      <c r="O2328" s="2" t="str">
        <f t="shared" si="548"/>
        <v>Bachelor</v>
      </c>
      <c r="Q2328" s="4">
        <f t="shared" si="549"/>
        <v>24176.975155279502</v>
      </c>
      <c r="R2328" s="18">
        <f t="shared" si="550"/>
        <v>0.37066469130836632</v>
      </c>
      <c r="S2328" s="18" t="str">
        <f t="shared" si="551"/>
        <v>Conservative Borrower</v>
      </c>
      <c r="T2328" s="3">
        <v>36</v>
      </c>
      <c r="U2328" s="3">
        <f t="shared" si="552"/>
        <v>36</v>
      </c>
      <c r="V2328" s="5" t="s">
        <v>22</v>
      </c>
      <c r="W2328" s="5" t="s">
        <v>30</v>
      </c>
      <c r="X2328" s="4">
        <v>854</v>
      </c>
      <c r="Y2328" s="18">
        <v>0.46312487000000002</v>
      </c>
      <c r="Z2328" s="5" t="s">
        <v>38</v>
      </c>
      <c r="AA2328" s="3">
        <v>16</v>
      </c>
      <c r="AB2328" s="4">
        <v>999</v>
      </c>
      <c r="AC2328" s="4">
        <v>5435.5</v>
      </c>
      <c r="AD2328" s="4" t="str">
        <f t="shared" si="553"/>
        <v>Medium Income</v>
      </c>
      <c r="AE2328" s="4">
        <v>111562</v>
      </c>
      <c r="AF2328" s="18">
        <v>0.22199732999999999</v>
      </c>
      <c r="AG2328" s="3">
        <v>0</v>
      </c>
      <c r="AH2328" s="3">
        <v>52</v>
      </c>
      <c r="AI2328" s="2" t="str">
        <f t="shared" si="554"/>
        <v>Medium Risk</v>
      </c>
    </row>
    <row r="2329" spans="1:35" x14ac:dyDescent="0.25">
      <c r="A2329" s="6">
        <v>45428</v>
      </c>
      <c r="B2329" s="3">
        <v>35</v>
      </c>
      <c r="C2329" s="3" t="str">
        <f t="shared" si="540"/>
        <v>Mid</v>
      </c>
      <c r="D2329" s="4">
        <v>33458</v>
      </c>
      <c r="E2329" s="4">
        <f t="shared" si="541"/>
        <v>33458</v>
      </c>
      <c r="F2329" s="3">
        <v>613</v>
      </c>
      <c r="G2329" s="3">
        <f t="shared" si="542"/>
        <v>613</v>
      </c>
      <c r="H2329" s="3" t="str">
        <f t="shared" si="543"/>
        <v>Good</v>
      </c>
      <c r="I2329" s="5" t="s">
        <v>20</v>
      </c>
      <c r="J2329" s="2" t="str">
        <f t="shared" si="544"/>
        <v>Employed</v>
      </c>
      <c r="K2329" s="2" t="str">
        <f t="shared" si="545"/>
        <v>Employed</v>
      </c>
      <c r="L2329" s="2" t="str">
        <f t="shared" si="546"/>
        <v>Employed</v>
      </c>
      <c r="M2329" s="5" t="s">
        <v>21</v>
      </c>
      <c r="N2329" s="2" t="str">
        <f t="shared" si="547"/>
        <v>Master</v>
      </c>
      <c r="O2329" s="2" t="str">
        <f t="shared" si="548"/>
        <v>Master</v>
      </c>
      <c r="P2329" s="4">
        <v>31067</v>
      </c>
      <c r="Q2329" s="4">
        <f t="shared" si="549"/>
        <v>31067</v>
      </c>
      <c r="R2329" s="18">
        <f t="shared" si="550"/>
        <v>0.92853727060792635</v>
      </c>
      <c r="S2329" s="18" t="str">
        <f t="shared" si="551"/>
        <v>Moderate Borrower</v>
      </c>
      <c r="T2329" s="3">
        <v>24</v>
      </c>
      <c r="U2329" s="3">
        <f t="shared" si="552"/>
        <v>24</v>
      </c>
      <c r="V2329" s="5" t="s">
        <v>26</v>
      </c>
      <c r="W2329" s="5" t="s">
        <v>27</v>
      </c>
      <c r="X2329" s="4">
        <v>669</v>
      </c>
      <c r="Y2329" s="18">
        <v>0.10206599099999999</v>
      </c>
      <c r="Z2329" s="5" t="s">
        <v>24</v>
      </c>
      <c r="AA2329" s="3">
        <v>16</v>
      </c>
      <c r="AB2329" s="4">
        <v>1614</v>
      </c>
      <c r="AC2329" s="4">
        <v>2788.166667</v>
      </c>
      <c r="AD2329" s="4" t="str">
        <f t="shared" si="553"/>
        <v>Low Income</v>
      </c>
      <c r="AE2329" s="4">
        <v>42107</v>
      </c>
      <c r="AF2329" s="18">
        <v>0.19005477000000001</v>
      </c>
      <c r="AG2329" s="3">
        <v>0</v>
      </c>
      <c r="AH2329" s="3">
        <v>48</v>
      </c>
      <c r="AI2329" s="2" t="str">
        <f t="shared" si="554"/>
        <v>Medium Risk</v>
      </c>
    </row>
    <row r="2330" spans="1:35" x14ac:dyDescent="0.25">
      <c r="A2330" s="6">
        <v>45429</v>
      </c>
      <c r="B2330" s="3">
        <v>48</v>
      </c>
      <c r="C2330" s="3" t="str">
        <f t="shared" si="540"/>
        <v>Senior</v>
      </c>
      <c r="D2330" s="4">
        <v>24502</v>
      </c>
      <c r="E2330" s="4">
        <f t="shared" si="541"/>
        <v>24502</v>
      </c>
      <c r="F2330" s="3">
        <v>546</v>
      </c>
      <c r="G2330" s="3">
        <f t="shared" si="542"/>
        <v>546</v>
      </c>
      <c r="H2330" s="3" t="str">
        <f t="shared" si="543"/>
        <v>Fair</v>
      </c>
      <c r="I2330" s="5" t="s">
        <v>20</v>
      </c>
      <c r="J2330" s="2" t="str">
        <f t="shared" si="544"/>
        <v>Employed</v>
      </c>
      <c r="K2330" s="2" t="str">
        <f t="shared" si="545"/>
        <v>Employed</v>
      </c>
      <c r="L2330" s="2" t="str">
        <f t="shared" si="546"/>
        <v>Employed</v>
      </c>
      <c r="M2330" s="5" t="s">
        <v>32</v>
      </c>
      <c r="N2330" s="2" t="str">
        <f t="shared" si="547"/>
        <v>High School</v>
      </c>
      <c r="O2330" s="2" t="str">
        <f t="shared" si="548"/>
        <v>High School</v>
      </c>
      <c r="P2330" s="4">
        <v>48200</v>
      </c>
      <c r="Q2330" s="4">
        <f t="shared" si="549"/>
        <v>48200</v>
      </c>
      <c r="R2330" s="18">
        <f t="shared" si="550"/>
        <v>1.9671863521345196</v>
      </c>
      <c r="S2330" s="18" t="str">
        <f t="shared" si="551"/>
        <v>Aggressive Borrower</v>
      </c>
      <c r="T2330" s="3">
        <v>72</v>
      </c>
      <c r="U2330" s="3">
        <f t="shared" si="552"/>
        <v>72</v>
      </c>
      <c r="V2330" s="5" t="s">
        <v>22</v>
      </c>
      <c r="W2330" s="5" t="s">
        <v>34</v>
      </c>
      <c r="X2330" s="4">
        <v>430</v>
      </c>
      <c r="Y2330" s="18">
        <v>0.18124805799999999</v>
      </c>
      <c r="Z2330" s="5" t="s">
        <v>31</v>
      </c>
      <c r="AA2330" s="3">
        <v>24</v>
      </c>
      <c r="AB2330" s="4">
        <v>1565</v>
      </c>
      <c r="AC2330" s="4">
        <v>2041.833333</v>
      </c>
      <c r="AD2330" s="4" t="str">
        <f t="shared" si="553"/>
        <v>Low Income</v>
      </c>
      <c r="AE2330" s="4">
        <v>24250</v>
      </c>
      <c r="AF2330" s="18">
        <v>0.29181475800000001</v>
      </c>
      <c r="AG2330" s="3">
        <v>0</v>
      </c>
      <c r="AH2330" s="3">
        <v>55</v>
      </c>
      <c r="AI2330" s="2" t="str">
        <f t="shared" si="554"/>
        <v>High Risk</v>
      </c>
    </row>
    <row r="2331" spans="1:35" x14ac:dyDescent="0.25">
      <c r="A2331" s="6">
        <v>45430</v>
      </c>
      <c r="B2331" s="3">
        <v>50</v>
      </c>
      <c r="C2331" s="3" t="str">
        <f t="shared" si="540"/>
        <v>Senior</v>
      </c>
      <c r="D2331" s="4">
        <v>74594</v>
      </c>
      <c r="E2331" s="4">
        <f t="shared" si="541"/>
        <v>74594</v>
      </c>
      <c r="F2331" s="3">
        <v>601</v>
      </c>
      <c r="G2331" s="3">
        <f t="shared" si="542"/>
        <v>601</v>
      </c>
      <c r="H2331" s="3" t="str">
        <f t="shared" si="543"/>
        <v>Good</v>
      </c>
      <c r="I2331" s="5" t="s">
        <v>20</v>
      </c>
      <c r="J2331" s="2" t="str">
        <f t="shared" si="544"/>
        <v>Employed</v>
      </c>
      <c r="K2331" s="2" t="str">
        <f t="shared" si="545"/>
        <v>Employed</v>
      </c>
      <c r="L2331" s="2" t="str">
        <f t="shared" si="546"/>
        <v>Employed</v>
      </c>
      <c r="M2331" s="5" t="s">
        <v>32</v>
      </c>
      <c r="N2331" s="2" t="str">
        <f t="shared" si="547"/>
        <v>High School</v>
      </c>
      <c r="O2331" s="2" t="str">
        <f t="shared" si="548"/>
        <v>High School</v>
      </c>
      <c r="P2331" s="4">
        <v>52329</v>
      </c>
      <c r="Q2331" s="4">
        <f t="shared" si="549"/>
        <v>52329</v>
      </c>
      <c r="R2331" s="18">
        <f t="shared" si="550"/>
        <v>0.70151754832828372</v>
      </c>
      <c r="S2331" s="18" t="str">
        <f t="shared" si="551"/>
        <v>Moderate Borrower</v>
      </c>
      <c r="T2331" s="3">
        <v>36</v>
      </c>
      <c r="U2331" s="3">
        <f t="shared" si="552"/>
        <v>36</v>
      </c>
      <c r="V2331" s="5" t="s">
        <v>22</v>
      </c>
      <c r="W2331" s="5" t="s">
        <v>23</v>
      </c>
      <c r="X2331" s="4">
        <v>804</v>
      </c>
      <c r="Y2331" s="18">
        <v>0.38474581400000002</v>
      </c>
      <c r="Z2331" s="5" t="s">
        <v>28</v>
      </c>
      <c r="AA2331" s="3">
        <v>26</v>
      </c>
      <c r="AB2331" s="4">
        <v>3280</v>
      </c>
      <c r="AC2331" s="4">
        <v>6216.1666670000004</v>
      </c>
      <c r="AD2331" s="4" t="str">
        <f t="shared" si="553"/>
        <v>Medium Income</v>
      </c>
      <c r="AE2331" s="4">
        <v>8428</v>
      </c>
      <c r="AF2331" s="18">
        <v>0.21716702399999999</v>
      </c>
      <c r="AG2331" s="3">
        <v>0</v>
      </c>
      <c r="AH2331" s="3">
        <v>50</v>
      </c>
      <c r="AI2331" s="2" t="str">
        <f t="shared" si="554"/>
        <v>Medium Risk</v>
      </c>
    </row>
    <row r="2332" spans="1:35" x14ac:dyDescent="0.25">
      <c r="A2332" s="6">
        <v>45431</v>
      </c>
      <c r="B2332" s="3">
        <v>36</v>
      </c>
      <c r="C2332" s="3" t="str">
        <f t="shared" si="540"/>
        <v>Mid</v>
      </c>
      <c r="D2332" s="4">
        <v>41599</v>
      </c>
      <c r="E2332" s="4">
        <f t="shared" si="541"/>
        <v>41599</v>
      </c>
      <c r="F2332" s="3">
        <v>507</v>
      </c>
      <c r="G2332" s="3">
        <f t="shared" si="542"/>
        <v>507</v>
      </c>
      <c r="H2332" s="3" t="str">
        <f t="shared" si="543"/>
        <v>Fair</v>
      </c>
      <c r="I2332" s="5" t="s">
        <v>20</v>
      </c>
      <c r="J2332" s="2" t="str">
        <f t="shared" si="544"/>
        <v>Employed</v>
      </c>
      <c r="K2332" s="2" t="str">
        <f t="shared" si="545"/>
        <v>Employed</v>
      </c>
      <c r="L2332" s="2" t="str">
        <f t="shared" si="546"/>
        <v>Employed</v>
      </c>
      <c r="M2332" s="5" t="s">
        <v>29</v>
      </c>
      <c r="N2332" s="2" t="str">
        <f t="shared" si="547"/>
        <v>Bachelor</v>
      </c>
      <c r="O2332" s="2" t="str">
        <f t="shared" si="548"/>
        <v>Bachelor</v>
      </c>
      <c r="P2332" s="4">
        <v>41115</v>
      </c>
      <c r="Q2332" s="4">
        <f t="shared" si="549"/>
        <v>41115</v>
      </c>
      <c r="R2332" s="18">
        <f t="shared" si="550"/>
        <v>0.98836510493040697</v>
      </c>
      <c r="S2332" s="18" t="str">
        <f t="shared" si="551"/>
        <v>Moderate Borrower</v>
      </c>
      <c r="T2332" s="3">
        <v>12</v>
      </c>
      <c r="U2332" s="3">
        <f t="shared" si="552"/>
        <v>12</v>
      </c>
      <c r="V2332" s="5" t="s">
        <v>22</v>
      </c>
      <c r="W2332" s="5" t="s">
        <v>30</v>
      </c>
      <c r="X2332" s="4">
        <v>550</v>
      </c>
      <c r="Y2332" s="18">
        <v>0.42616563899999998</v>
      </c>
      <c r="Z2332" s="5" t="s">
        <v>38</v>
      </c>
      <c r="AA2332" s="3">
        <v>16</v>
      </c>
      <c r="AB2332" s="4">
        <v>2758</v>
      </c>
      <c r="AC2332" s="4">
        <v>3466.583333</v>
      </c>
      <c r="AD2332" s="4" t="str">
        <f t="shared" si="553"/>
        <v>Low Income</v>
      </c>
      <c r="AE2332" s="4">
        <v>220960</v>
      </c>
      <c r="AF2332" s="18">
        <v>0.28233384</v>
      </c>
      <c r="AG2332" s="3">
        <v>0</v>
      </c>
      <c r="AH2332" s="3">
        <v>56</v>
      </c>
      <c r="AI2332" s="2" t="str">
        <f t="shared" si="554"/>
        <v>High Risk</v>
      </c>
    </row>
    <row r="2333" spans="1:35" x14ac:dyDescent="0.25">
      <c r="A2333" s="6">
        <v>45432</v>
      </c>
      <c r="B2333" s="3">
        <v>39</v>
      </c>
      <c r="C2333" s="3" t="str">
        <f t="shared" si="540"/>
        <v>Mid</v>
      </c>
      <c r="D2333" s="4">
        <v>50194</v>
      </c>
      <c r="E2333" s="4">
        <f t="shared" si="541"/>
        <v>50194</v>
      </c>
      <c r="F2333" s="3">
        <v>626</v>
      </c>
      <c r="G2333" s="3">
        <f t="shared" si="542"/>
        <v>626</v>
      </c>
      <c r="H2333" s="3" t="str">
        <f t="shared" si="543"/>
        <v>Good</v>
      </c>
      <c r="I2333" s="5" t="s">
        <v>20</v>
      </c>
      <c r="J2333" s="2" t="str">
        <f t="shared" si="544"/>
        <v>Employed</v>
      </c>
      <c r="K2333" s="2" t="str">
        <f t="shared" si="545"/>
        <v>Employed</v>
      </c>
      <c r="L2333" s="2" t="str">
        <f t="shared" si="546"/>
        <v>Employed</v>
      </c>
      <c r="M2333" s="5" t="s">
        <v>32</v>
      </c>
      <c r="N2333" s="2" t="str">
        <f t="shared" si="547"/>
        <v>High School</v>
      </c>
      <c r="O2333" s="2" t="str">
        <f t="shared" si="548"/>
        <v>High School</v>
      </c>
      <c r="P2333" s="4">
        <v>37566</v>
      </c>
      <c r="Q2333" s="4">
        <f t="shared" si="549"/>
        <v>37566</v>
      </c>
      <c r="R2333" s="18">
        <f t="shared" si="550"/>
        <v>0.74841614535601864</v>
      </c>
      <c r="S2333" s="18" t="str">
        <f t="shared" si="551"/>
        <v>Moderate Borrower</v>
      </c>
      <c r="T2333" s="3">
        <v>48</v>
      </c>
      <c r="U2333" s="3">
        <f t="shared" si="552"/>
        <v>48</v>
      </c>
      <c r="V2333" s="5" t="s">
        <v>22</v>
      </c>
      <c r="W2333" s="5" t="s">
        <v>30</v>
      </c>
      <c r="X2333" s="4">
        <v>336</v>
      </c>
      <c r="Y2333" s="18">
        <v>0.251638574</v>
      </c>
      <c r="Z2333" s="5" t="s">
        <v>28</v>
      </c>
      <c r="AA2333" s="3">
        <v>22</v>
      </c>
      <c r="AB2333" s="4">
        <v>1096</v>
      </c>
      <c r="AC2333" s="4">
        <v>4182.8333329999996</v>
      </c>
      <c r="AD2333" s="4" t="str">
        <f t="shared" si="553"/>
        <v>Low Income</v>
      </c>
      <c r="AE2333" s="4">
        <v>2788</v>
      </c>
      <c r="AF2333" s="18">
        <v>0.22850643900000001</v>
      </c>
      <c r="AG2333" s="3">
        <v>0</v>
      </c>
      <c r="AH2333" s="3">
        <v>62</v>
      </c>
      <c r="AI2333" s="2" t="str">
        <f t="shared" si="554"/>
        <v>High Risk</v>
      </c>
    </row>
    <row r="2334" spans="1:35" x14ac:dyDescent="0.25">
      <c r="A2334" s="6">
        <v>45433</v>
      </c>
      <c r="B2334" s="3">
        <v>21</v>
      </c>
      <c r="C2334" s="3" t="str">
        <f t="shared" si="540"/>
        <v>Young</v>
      </c>
      <c r="D2334" s="4">
        <v>45480</v>
      </c>
      <c r="E2334" s="4">
        <f t="shared" si="541"/>
        <v>45480</v>
      </c>
      <c r="F2334" s="3">
        <v>483</v>
      </c>
      <c r="G2334" s="3">
        <f t="shared" si="542"/>
        <v>483</v>
      </c>
      <c r="H2334" s="3" t="str">
        <f t="shared" si="543"/>
        <v>Fair</v>
      </c>
      <c r="J2334" s="2" t="str">
        <f t="shared" si="544"/>
        <v/>
      </c>
      <c r="K2334" s="2" t="str">
        <f t="shared" si="545"/>
        <v/>
      </c>
      <c r="L2334" s="2" t="str">
        <f t="shared" si="546"/>
        <v>Employed</v>
      </c>
      <c r="M2334" s="5" t="s">
        <v>25</v>
      </c>
      <c r="N2334" s="2" t="str">
        <f t="shared" si="547"/>
        <v>Associate</v>
      </c>
      <c r="O2334" s="2" t="str">
        <f t="shared" si="548"/>
        <v>Associate</v>
      </c>
      <c r="P2334" s="4">
        <v>80363</v>
      </c>
      <c r="Q2334" s="4">
        <f t="shared" si="549"/>
        <v>80363</v>
      </c>
      <c r="R2334" s="18">
        <f t="shared" si="550"/>
        <v>1.7669964819700967</v>
      </c>
      <c r="S2334" s="18" t="str">
        <f t="shared" si="551"/>
        <v>Aggressive Borrower</v>
      </c>
      <c r="T2334" s="3">
        <v>48</v>
      </c>
      <c r="U2334" s="3">
        <f t="shared" si="552"/>
        <v>48</v>
      </c>
      <c r="V2334" s="5" t="s">
        <v>26</v>
      </c>
      <c r="W2334" s="5" t="s">
        <v>23</v>
      </c>
      <c r="X2334" s="4">
        <v>543</v>
      </c>
      <c r="Y2334" s="18">
        <v>0.35155610300000001</v>
      </c>
      <c r="Z2334" s="5" t="s">
        <v>31</v>
      </c>
      <c r="AA2334" s="3">
        <v>18</v>
      </c>
      <c r="AB2334" s="4">
        <v>1577</v>
      </c>
      <c r="AC2334" s="4">
        <v>3790</v>
      </c>
      <c r="AD2334" s="4" t="str">
        <f t="shared" si="553"/>
        <v>Low Income</v>
      </c>
      <c r="AE2334" s="4">
        <v>7430</v>
      </c>
      <c r="AF2334" s="18">
        <v>0.26722125200000002</v>
      </c>
      <c r="AG2334" s="3">
        <v>0</v>
      </c>
      <c r="AH2334" s="3">
        <v>55</v>
      </c>
      <c r="AI2334" s="2" t="str">
        <f t="shared" si="554"/>
        <v>High Risk</v>
      </c>
    </row>
    <row r="2335" spans="1:35" x14ac:dyDescent="0.25">
      <c r="A2335" s="6">
        <v>45434</v>
      </c>
      <c r="B2335" s="3">
        <v>35</v>
      </c>
      <c r="C2335" s="3" t="str">
        <f t="shared" si="540"/>
        <v>Mid</v>
      </c>
      <c r="D2335" s="4">
        <v>31702</v>
      </c>
      <c r="E2335" s="4">
        <f t="shared" si="541"/>
        <v>31702</v>
      </c>
      <c r="F2335" s="3">
        <v>625</v>
      </c>
      <c r="G2335" s="3">
        <f t="shared" si="542"/>
        <v>625</v>
      </c>
      <c r="H2335" s="3" t="str">
        <f t="shared" si="543"/>
        <v>Good</v>
      </c>
      <c r="I2335" s="5" t="s">
        <v>20</v>
      </c>
      <c r="J2335" s="2" t="str">
        <f t="shared" si="544"/>
        <v>Employed</v>
      </c>
      <c r="K2335" s="2" t="str">
        <f t="shared" si="545"/>
        <v>Employed</v>
      </c>
      <c r="L2335" s="2" t="str">
        <f t="shared" si="546"/>
        <v>Employed</v>
      </c>
      <c r="M2335" s="5" t="s">
        <v>21</v>
      </c>
      <c r="N2335" s="2" t="str">
        <f t="shared" si="547"/>
        <v>Master</v>
      </c>
      <c r="O2335" s="2" t="str">
        <f t="shared" si="548"/>
        <v>Master</v>
      </c>
      <c r="P2335" s="4">
        <v>41315</v>
      </c>
      <c r="Q2335" s="4">
        <f t="shared" si="549"/>
        <v>41315</v>
      </c>
      <c r="R2335" s="18">
        <f t="shared" si="550"/>
        <v>1.3032300801211281</v>
      </c>
      <c r="S2335" s="18" t="str">
        <f t="shared" si="551"/>
        <v>Aggressive Borrower</v>
      </c>
      <c r="T2335" s="3">
        <v>60</v>
      </c>
      <c r="U2335" s="3">
        <f t="shared" si="552"/>
        <v>60</v>
      </c>
      <c r="V2335" s="5" t="s">
        <v>26</v>
      </c>
      <c r="W2335" s="5" t="s">
        <v>27</v>
      </c>
      <c r="X2335" s="4">
        <v>614</v>
      </c>
      <c r="Y2335" s="18">
        <v>0.33947217899999999</v>
      </c>
      <c r="Z2335" s="5" t="s">
        <v>34</v>
      </c>
      <c r="AA2335" s="3">
        <v>16</v>
      </c>
      <c r="AB2335" s="4">
        <v>2146</v>
      </c>
      <c r="AC2335" s="4">
        <v>2641.833333</v>
      </c>
      <c r="AD2335" s="4" t="str">
        <f t="shared" si="553"/>
        <v>Low Income</v>
      </c>
      <c r="AE2335" s="4">
        <v>58881</v>
      </c>
      <c r="AF2335" s="18">
        <v>0.27964630099999999</v>
      </c>
      <c r="AG2335" s="3">
        <v>0</v>
      </c>
      <c r="AH2335" s="3">
        <v>62</v>
      </c>
      <c r="AI2335" s="2" t="str">
        <f t="shared" si="554"/>
        <v>High Risk</v>
      </c>
    </row>
    <row r="2336" spans="1:35" x14ac:dyDescent="0.25">
      <c r="A2336" s="6">
        <v>45435</v>
      </c>
      <c r="B2336" s="3">
        <v>50</v>
      </c>
      <c r="C2336" s="3" t="str">
        <f t="shared" si="540"/>
        <v>Senior</v>
      </c>
      <c r="D2336" s="4">
        <v>76643</v>
      </c>
      <c r="E2336" s="4">
        <f t="shared" si="541"/>
        <v>76643</v>
      </c>
      <c r="F2336" s="3">
        <v>532</v>
      </c>
      <c r="G2336" s="3">
        <f t="shared" si="542"/>
        <v>532</v>
      </c>
      <c r="H2336" s="3" t="str">
        <f t="shared" si="543"/>
        <v>Fair</v>
      </c>
      <c r="I2336" s="5" t="s">
        <v>45</v>
      </c>
      <c r="J2336" s="2" t="str">
        <f t="shared" si="544"/>
        <v>Unemployed</v>
      </c>
      <c r="K2336" s="2" t="str">
        <f t="shared" si="545"/>
        <v>Unemployed</v>
      </c>
      <c r="L2336" s="2" t="str">
        <f t="shared" si="546"/>
        <v>Unemployed</v>
      </c>
      <c r="M2336" s="5" t="s">
        <v>29</v>
      </c>
      <c r="N2336" s="2" t="str">
        <f t="shared" si="547"/>
        <v>Bachelor</v>
      </c>
      <c r="O2336" s="2" t="str">
        <f t="shared" si="548"/>
        <v>Bachelor</v>
      </c>
      <c r="P2336" s="4">
        <v>14833</v>
      </c>
      <c r="Q2336" s="4">
        <f t="shared" si="549"/>
        <v>14833</v>
      </c>
      <c r="R2336" s="18">
        <f t="shared" si="550"/>
        <v>0.19353365604164763</v>
      </c>
      <c r="S2336" s="18" t="str">
        <f t="shared" si="551"/>
        <v>Conservative Borrower</v>
      </c>
      <c r="T2336" s="3">
        <v>36</v>
      </c>
      <c r="U2336" s="3">
        <f t="shared" si="552"/>
        <v>36</v>
      </c>
      <c r="V2336" s="5" t="s">
        <v>35</v>
      </c>
      <c r="W2336" s="5" t="s">
        <v>27</v>
      </c>
      <c r="X2336" s="4">
        <v>137</v>
      </c>
      <c r="Y2336" s="18">
        <v>0.30202775999999998</v>
      </c>
      <c r="Z2336" s="5" t="s">
        <v>31</v>
      </c>
      <c r="AA2336" s="3">
        <v>19</v>
      </c>
      <c r="AB2336" s="4">
        <v>2351</v>
      </c>
      <c r="AC2336" s="4">
        <v>6386.9166670000004</v>
      </c>
      <c r="AD2336" s="4" t="str">
        <f t="shared" si="553"/>
        <v>Medium Income</v>
      </c>
      <c r="AE2336" s="4">
        <v>251329</v>
      </c>
      <c r="AF2336" s="18">
        <v>0.255587801</v>
      </c>
      <c r="AG2336" s="3">
        <v>1</v>
      </c>
      <c r="AH2336" s="3">
        <v>40.799999999999997</v>
      </c>
      <c r="AI2336" s="2" t="str">
        <f t="shared" si="554"/>
        <v>Medium Risk</v>
      </c>
    </row>
    <row r="2337" spans="1:35" x14ac:dyDescent="0.25">
      <c r="A2337" s="6">
        <v>45436</v>
      </c>
      <c r="B2337" s="3">
        <v>46</v>
      </c>
      <c r="C2337" s="3" t="str">
        <f t="shared" si="540"/>
        <v>Senior</v>
      </c>
      <c r="D2337" s="4">
        <v>55300</v>
      </c>
      <c r="E2337" s="4">
        <f t="shared" si="541"/>
        <v>55300</v>
      </c>
      <c r="F2337" s="3">
        <v>459</v>
      </c>
      <c r="G2337" s="3">
        <f t="shared" si="542"/>
        <v>459</v>
      </c>
      <c r="H2337" s="3" t="str">
        <f t="shared" si="543"/>
        <v>Fair</v>
      </c>
      <c r="I2337" s="5" t="s">
        <v>20</v>
      </c>
      <c r="J2337" s="2" t="str">
        <f t="shared" si="544"/>
        <v>Employed</v>
      </c>
      <c r="K2337" s="2" t="str">
        <f t="shared" si="545"/>
        <v>Employed</v>
      </c>
      <c r="L2337" s="2" t="str">
        <f t="shared" si="546"/>
        <v>Employed</v>
      </c>
      <c r="M2337" s="5" t="s">
        <v>25</v>
      </c>
      <c r="N2337" s="2" t="str">
        <f t="shared" si="547"/>
        <v>Associate</v>
      </c>
      <c r="O2337" s="2" t="str">
        <f t="shared" si="548"/>
        <v>Associate</v>
      </c>
      <c r="P2337" s="4">
        <v>35568</v>
      </c>
      <c r="Q2337" s="4">
        <f t="shared" si="549"/>
        <v>35568</v>
      </c>
      <c r="R2337" s="18">
        <f t="shared" si="550"/>
        <v>0.64318264014466542</v>
      </c>
      <c r="S2337" s="18" t="str">
        <f t="shared" si="551"/>
        <v>Moderate Borrower</v>
      </c>
      <c r="T2337" s="3">
        <v>72</v>
      </c>
      <c r="U2337" s="3">
        <f t="shared" si="552"/>
        <v>72</v>
      </c>
      <c r="V2337" s="5" t="s">
        <v>26</v>
      </c>
      <c r="W2337" s="5" t="s">
        <v>27</v>
      </c>
      <c r="X2337" s="4">
        <v>829</v>
      </c>
      <c r="Y2337" s="18">
        <v>0.178427373</v>
      </c>
      <c r="Z2337" s="5" t="s">
        <v>31</v>
      </c>
      <c r="AA2337" s="3">
        <v>18</v>
      </c>
      <c r="AB2337" s="4">
        <v>4836</v>
      </c>
      <c r="AC2337" s="4">
        <v>4608.3333329999996</v>
      </c>
      <c r="AD2337" s="4" t="str">
        <f t="shared" si="553"/>
        <v>Low Income</v>
      </c>
      <c r="AE2337" s="4">
        <v>22604</v>
      </c>
      <c r="AF2337" s="18">
        <v>0.25685439999999998</v>
      </c>
      <c r="AG2337" s="3">
        <v>0</v>
      </c>
      <c r="AH2337" s="3">
        <v>51</v>
      </c>
      <c r="AI2337" s="2" t="str">
        <f t="shared" si="554"/>
        <v>Medium Risk</v>
      </c>
    </row>
    <row r="2338" spans="1:35" x14ac:dyDescent="0.25">
      <c r="A2338" s="6">
        <v>45437</v>
      </c>
      <c r="B2338" s="3">
        <v>46</v>
      </c>
      <c r="C2338" s="3" t="str">
        <f t="shared" si="540"/>
        <v>Senior</v>
      </c>
      <c r="D2338" s="4">
        <v>25727</v>
      </c>
      <c r="E2338" s="4">
        <f t="shared" si="541"/>
        <v>25727</v>
      </c>
      <c r="G2338" s="3">
        <f t="shared" si="542"/>
        <v>577.02515723270437</v>
      </c>
      <c r="H2338" s="3" t="str">
        <f t="shared" si="543"/>
        <v>Good</v>
      </c>
      <c r="I2338" s="5" t="s">
        <v>20</v>
      </c>
      <c r="J2338" s="2" t="str">
        <f t="shared" si="544"/>
        <v>Employed</v>
      </c>
      <c r="K2338" s="2" t="str">
        <f t="shared" si="545"/>
        <v>Employed</v>
      </c>
      <c r="L2338" s="2" t="str">
        <f t="shared" si="546"/>
        <v>Employed</v>
      </c>
      <c r="M2338" s="5" t="s">
        <v>29</v>
      </c>
      <c r="N2338" s="2" t="str">
        <f t="shared" si="547"/>
        <v>Bachelor</v>
      </c>
      <c r="O2338" s="2" t="str">
        <f t="shared" si="548"/>
        <v>Bachelor</v>
      </c>
      <c r="P2338" s="4">
        <v>31602</v>
      </c>
      <c r="Q2338" s="4">
        <f t="shared" si="549"/>
        <v>31602</v>
      </c>
      <c r="R2338" s="18">
        <f t="shared" si="550"/>
        <v>1.2283593112294477</v>
      </c>
      <c r="S2338" s="18" t="str">
        <f t="shared" si="551"/>
        <v>Aggressive Borrower</v>
      </c>
      <c r="T2338" s="3">
        <v>60</v>
      </c>
      <c r="U2338" s="3">
        <f t="shared" si="552"/>
        <v>60</v>
      </c>
      <c r="V2338" s="5" t="s">
        <v>22</v>
      </c>
      <c r="W2338" s="5" t="s">
        <v>30</v>
      </c>
      <c r="X2338" s="4">
        <v>511</v>
      </c>
      <c r="Y2338" s="18">
        <v>0.71045667400000001</v>
      </c>
      <c r="Z2338" s="5" t="s">
        <v>34</v>
      </c>
      <c r="AA2338" s="3">
        <v>26</v>
      </c>
      <c r="AB2338" s="4">
        <v>8594</v>
      </c>
      <c r="AC2338" s="4">
        <v>2143.916667</v>
      </c>
      <c r="AD2338" s="4" t="str">
        <f t="shared" si="553"/>
        <v>Low Income</v>
      </c>
      <c r="AE2338" s="4">
        <v>7662</v>
      </c>
      <c r="AF2338" s="18">
        <v>0.27270547000000001</v>
      </c>
      <c r="AG2338" s="3">
        <v>0</v>
      </c>
      <c r="AH2338" s="3">
        <v>61</v>
      </c>
      <c r="AI2338" s="2" t="str">
        <f t="shared" si="554"/>
        <v>High Risk</v>
      </c>
    </row>
    <row r="2339" spans="1:35" x14ac:dyDescent="0.25">
      <c r="A2339" s="6">
        <v>45438</v>
      </c>
      <c r="B2339" s="3">
        <v>40</v>
      </c>
      <c r="C2339" s="3" t="str">
        <f t="shared" si="540"/>
        <v>Senior</v>
      </c>
      <c r="D2339" s="4">
        <v>33158</v>
      </c>
      <c r="E2339" s="4">
        <f t="shared" si="541"/>
        <v>33158</v>
      </c>
      <c r="F2339" s="3">
        <v>442</v>
      </c>
      <c r="G2339" s="3">
        <f t="shared" si="542"/>
        <v>442</v>
      </c>
      <c r="H2339" s="3" t="str">
        <f t="shared" si="543"/>
        <v>Poor</v>
      </c>
      <c r="J2339" s="2" t="str">
        <f t="shared" si="544"/>
        <v/>
      </c>
      <c r="K2339" s="2" t="str">
        <f t="shared" si="545"/>
        <v/>
      </c>
      <c r="L2339" s="2" t="str">
        <f t="shared" si="546"/>
        <v>Employed</v>
      </c>
      <c r="M2339" s="5" t="s">
        <v>32</v>
      </c>
      <c r="N2339" s="2" t="str">
        <f t="shared" si="547"/>
        <v>High School</v>
      </c>
      <c r="O2339" s="2" t="str">
        <f t="shared" si="548"/>
        <v>High School</v>
      </c>
      <c r="P2339" s="4">
        <v>10345</v>
      </c>
      <c r="Q2339" s="4">
        <f t="shared" si="549"/>
        <v>10345</v>
      </c>
      <c r="R2339" s="18">
        <f t="shared" si="550"/>
        <v>0.31199107304421259</v>
      </c>
      <c r="S2339" s="18" t="str">
        <f t="shared" si="551"/>
        <v>Conservative Borrower</v>
      </c>
      <c r="T2339" s="3">
        <v>48</v>
      </c>
      <c r="U2339" s="3">
        <f t="shared" si="552"/>
        <v>48</v>
      </c>
      <c r="V2339" s="5" t="s">
        <v>22</v>
      </c>
      <c r="W2339" s="5" t="s">
        <v>30</v>
      </c>
      <c r="X2339" s="4">
        <v>410</v>
      </c>
      <c r="Y2339" s="18">
        <v>0.2364697</v>
      </c>
      <c r="Z2339" s="5" t="s">
        <v>31</v>
      </c>
      <c r="AA2339" s="3">
        <v>19</v>
      </c>
      <c r="AB2339" s="4">
        <v>2594</v>
      </c>
      <c r="AC2339" s="4">
        <v>2763.166667</v>
      </c>
      <c r="AD2339" s="4" t="str">
        <f t="shared" si="553"/>
        <v>Low Income</v>
      </c>
      <c r="AE2339" s="4">
        <v>114925</v>
      </c>
      <c r="AF2339" s="18">
        <v>0.299804077</v>
      </c>
      <c r="AG2339" s="3">
        <v>0</v>
      </c>
      <c r="AH2339" s="3">
        <v>50</v>
      </c>
      <c r="AI2339" s="2" t="str">
        <f t="shared" si="554"/>
        <v>Medium Risk</v>
      </c>
    </row>
    <row r="2340" spans="1:35" x14ac:dyDescent="0.25">
      <c r="A2340" s="6">
        <v>45439</v>
      </c>
      <c r="B2340" s="3">
        <v>40</v>
      </c>
      <c r="C2340" s="3" t="str">
        <f t="shared" si="540"/>
        <v>Senior</v>
      </c>
      <c r="D2340" s="4">
        <v>45535</v>
      </c>
      <c r="E2340" s="4">
        <f t="shared" si="541"/>
        <v>45535</v>
      </c>
      <c r="F2340" s="3">
        <v>586</v>
      </c>
      <c r="G2340" s="3">
        <f t="shared" si="542"/>
        <v>586</v>
      </c>
      <c r="H2340" s="3" t="str">
        <f t="shared" si="543"/>
        <v>Good</v>
      </c>
      <c r="I2340" s="5" t="s">
        <v>20</v>
      </c>
      <c r="J2340" s="2" t="str">
        <f t="shared" si="544"/>
        <v>Employed</v>
      </c>
      <c r="K2340" s="2" t="str">
        <f t="shared" si="545"/>
        <v>Employed</v>
      </c>
      <c r="L2340" s="2" t="str">
        <f t="shared" si="546"/>
        <v>Employed</v>
      </c>
      <c r="M2340" s="5" t="s">
        <v>29</v>
      </c>
      <c r="N2340" s="2" t="str">
        <f t="shared" si="547"/>
        <v>Bachelor</v>
      </c>
      <c r="O2340" s="2" t="str">
        <f t="shared" si="548"/>
        <v>Bachelor</v>
      </c>
      <c r="P2340" s="4">
        <v>28806</v>
      </c>
      <c r="Q2340" s="4">
        <f t="shared" si="549"/>
        <v>28806</v>
      </c>
      <c r="R2340" s="18">
        <f t="shared" si="550"/>
        <v>0.63261227627100036</v>
      </c>
      <c r="S2340" s="18" t="str">
        <f t="shared" si="551"/>
        <v>Moderate Borrower</v>
      </c>
      <c r="T2340" s="3">
        <v>12</v>
      </c>
      <c r="U2340" s="3">
        <f t="shared" si="552"/>
        <v>12</v>
      </c>
      <c r="V2340" s="5" t="s">
        <v>35</v>
      </c>
      <c r="W2340" s="5" t="s">
        <v>27</v>
      </c>
      <c r="X2340" s="4">
        <v>533</v>
      </c>
      <c r="Y2340" s="18">
        <v>3.3988336000000001E-2</v>
      </c>
      <c r="Z2340" s="5" t="s">
        <v>28</v>
      </c>
      <c r="AA2340" s="3">
        <v>22</v>
      </c>
      <c r="AB2340" s="4">
        <v>6669</v>
      </c>
      <c r="AC2340" s="4">
        <v>3794.583333</v>
      </c>
      <c r="AD2340" s="4" t="str">
        <f t="shared" si="553"/>
        <v>Low Income</v>
      </c>
      <c r="AE2340" s="4">
        <v>8458</v>
      </c>
      <c r="AF2340" s="18">
        <v>0.20022262399999999</v>
      </c>
      <c r="AG2340" s="3">
        <v>0</v>
      </c>
      <c r="AH2340" s="3">
        <v>50</v>
      </c>
      <c r="AI2340" s="2" t="str">
        <f t="shared" si="554"/>
        <v>Medium Risk</v>
      </c>
    </row>
    <row r="2341" spans="1:35" x14ac:dyDescent="0.25">
      <c r="A2341" s="6">
        <v>45440</v>
      </c>
      <c r="B2341" s="3">
        <v>32</v>
      </c>
      <c r="C2341" s="3" t="str">
        <f t="shared" si="540"/>
        <v>Mid</v>
      </c>
      <c r="D2341" s="4">
        <v>70125</v>
      </c>
      <c r="E2341" s="4">
        <f t="shared" si="541"/>
        <v>70125</v>
      </c>
      <c r="F2341" s="3">
        <v>561</v>
      </c>
      <c r="G2341" s="3">
        <f t="shared" si="542"/>
        <v>561</v>
      </c>
      <c r="H2341" s="3" t="str">
        <f t="shared" si="543"/>
        <v>Good</v>
      </c>
      <c r="J2341" s="2" t="str">
        <f t="shared" si="544"/>
        <v/>
      </c>
      <c r="K2341" s="2" t="str">
        <f t="shared" si="545"/>
        <v/>
      </c>
      <c r="L2341" s="2" t="str">
        <f t="shared" si="546"/>
        <v>Employed</v>
      </c>
      <c r="M2341" s="5" t="s">
        <v>32</v>
      </c>
      <c r="N2341" s="2" t="str">
        <f t="shared" si="547"/>
        <v>High School</v>
      </c>
      <c r="O2341" s="2" t="str">
        <f t="shared" si="548"/>
        <v>High School</v>
      </c>
      <c r="P2341" s="4">
        <v>19798</v>
      </c>
      <c r="Q2341" s="4">
        <f t="shared" si="549"/>
        <v>19798</v>
      </c>
      <c r="R2341" s="18">
        <f t="shared" si="550"/>
        <v>0.28232442067736185</v>
      </c>
      <c r="S2341" s="18" t="str">
        <f t="shared" si="551"/>
        <v>Conservative Borrower</v>
      </c>
      <c r="T2341" s="3">
        <v>36</v>
      </c>
      <c r="U2341" s="3">
        <f t="shared" si="552"/>
        <v>36</v>
      </c>
      <c r="V2341" s="5" t="s">
        <v>22</v>
      </c>
      <c r="W2341" s="5" t="s">
        <v>34</v>
      </c>
      <c r="X2341" s="4">
        <v>102</v>
      </c>
      <c r="Y2341" s="18">
        <v>0.57477334199999996</v>
      </c>
      <c r="Z2341" s="5" t="s">
        <v>34</v>
      </c>
      <c r="AA2341" s="3">
        <v>22</v>
      </c>
      <c r="AB2341" s="4">
        <v>16843</v>
      </c>
      <c r="AC2341" s="4">
        <v>5843.75</v>
      </c>
      <c r="AD2341" s="4" t="str">
        <f t="shared" si="553"/>
        <v>Medium Income</v>
      </c>
      <c r="AE2341" s="4">
        <v>20881</v>
      </c>
      <c r="AF2341" s="18">
        <v>0.21043993</v>
      </c>
      <c r="AG2341" s="3">
        <v>1</v>
      </c>
      <c r="AH2341" s="3">
        <v>46.4</v>
      </c>
      <c r="AI2341" s="2" t="str">
        <f t="shared" si="554"/>
        <v>Medium Risk</v>
      </c>
    </row>
    <row r="2342" spans="1:35" x14ac:dyDescent="0.25">
      <c r="A2342" s="6">
        <v>45441</v>
      </c>
      <c r="B2342" s="3">
        <v>48</v>
      </c>
      <c r="C2342" s="3" t="str">
        <f t="shared" si="540"/>
        <v>Senior</v>
      </c>
      <c r="D2342" s="4">
        <v>82573</v>
      </c>
      <c r="E2342" s="4">
        <f t="shared" si="541"/>
        <v>82573</v>
      </c>
      <c r="F2342" s="3">
        <v>598</v>
      </c>
      <c r="G2342" s="3">
        <f t="shared" si="542"/>
        <v>598</v>
      </c>
      <c r="H2342" s="3" t="str">
        <f t="shared" si="543"/>
        <v>Good</v>
      </c>
      <c r="I2342" s="5" t="s">
        <v>20</v>
      </c>
      <c r="J2342" s="2" t="str">
        <f t="shared" si="544"/>
        <v>Employed</v>
      </c>
      <c r="K2342" s="2" t="str">
        <f t="shared" si="545"/>
        <v>Employed</v>
      </c>
      <c r="L2342" s="2" t="str">
        <f t="shared" si="546"/>
        <v>Employed</v>
      </c>
      <c r="N2342" s="2" t="str">
        <f t="shared" si="547"/>
        <v/>
      </c>
      <c r="O2342" s="2" t="str">
        <f t="shared" si="548"/>
        <v>Bachelor</v>
      </c>
      <c r="P2342" s="4">
        <v>14607</v>
      </c>
      <c r="Q2342" s="4">
        <f t="shared" si="549"/>
        <v>14607</v>
      </c>
      <c r="R2342" s="18">
        <f t="shared" si="550"/>
        <v>0.17689801751177744</v>
      </c>
      <c r="S2342" s="18" t="str">
        <f t="shared" si="551"/>
        <v>Conservative Borrower</v>
      </c>
      <c r="T2342" s="3">
        <v>72</v>
      </c>
      <c r="U2342" s="3">
        <f t="shared" si="552"/>
        <v>72</v>
      </c>
      <c r="V2342" s="5" t="s">
        <v>22</v>
      </c>
      <c r="W2342" s="5" t="s">
        <v>30</v>
      </c>
      <c r="X2342" s="4">
        <v>586</v>
      </c>
      <c r="Y2342" s="18">
        <v>0.18268663199999999</v>
      </c>
      <c r="Z2342" s="5" t="s">
        <v>24</v>
      </c>
      <c r="AA2342" s="3">
        <v>23</v>
      </c>
      <c r="AB2342" s="4">
        <v>30776</v>
      </c>
      <c r="AC2342" s="4">
        <v>6881.0833329999996</v>
      </c>
      <c r="AD2342" s="4" t="str">
        <f t="shared" si="553"/>
        <v>Medium Income</v>
      </c>
      <c r="AE2342" s="4">
        <v>5016</v>
      </c>
      <c r="AF2342" s="18">
        <v>0.22681591100000001</v>
      </c>
      <c r="AG2342" s="3">
        <v>0</v>
      </c>
      <c r="AH2342" s="3">
        <v>54</v>
      </c>
      <c r="AI2342" s="2" t="str">
        <f t="shared" si="554"/>
        <v>Medium Risk</v>
      </c>
    </row>
    <row r="2343" spans="1:35" x14ac:dyDescent="0.25">
      <c r="A2343" s="6">
        <v>45442</v>
      </c>
      <c r="B2343" s="3">
        <v>45</v>
      </c>
      <c r="C2343" s="3" t="str">
        <f t="shared" si="540"/>
        <v>Senior</v>
      </c>
      <c r="D2343" s="4">
        <v>49817</v>
      </c>
      <c r="E2343" s="4">
        <f t="shared" si="541"/>
        <v>49817</v>
      </c>
      <c r="F2343" s="3">
        <v>527</v>
      </c>
      <c r="G2343" s="3">
        <f t="shared" si="542"/>
        <v>527</v>
      </c>
      <c r="H2343" s="3" t="str">
        <f t="shared" si="543"/>
        <v>Fair</v>
      </c>
      <c r="I2343" s="5" t="s">
        <v>20</v>
      </c>
      <c r="J2343" s="2" t="str">
        <f t="shared" si="544"/>
        <v>Employed</v>
      </c>
      <c r="K2343" s="2" t="str">
        <f t="shared" si="545"/>
        <v>Employed</v>
      </c>
      <c r="L2343" s="2" t="str">
        <f t="shared" si="546"/>
        <v>Employed</v>
      </c>
      <c r="M2343" s="5" t="s">
        <v>32</v>
      </c>
      <c r="N2343" s="2" t="str">
        <f t="shared" si="547"/>
        <v>High School</v>
      </c>
      <c r="O2343" s="2" t="str">
        <f t="shared" si="548"/>
        <v>High School</v>
      </c>
      <c r="P2343" s="4">
        <v>13637</v>
      </c>
      <c r="Q2343" s="4">
        <f t="shared" si="549"/>
        <v>13637</v>
      </c>
      <c r="R2343" s="18">
        <f t="shared" si="550"/>
        <v>0.27374189533693316</v>
      </c>
      <c r="S2343" s="18" t="str">
        <f t="shared" si="551"/>
        <v>Conservative Borrower</v>
      </c>
      <c r="T2343" s="3">
        <v>48</v>
      </c>
      <c r="U2343" s="3">
        <f t="shared" si="552"/>
        <v>48</v>
      </c>
      <c r="V2343" s="5" t="s">
        <v>26</v>
      </c>
      <c r="W2343" s="5" t="s">
        <v>27</v>
      </c>
      <c r="X2343" s="4">
        <v>191</v>
      </c>
      <c r="Y2343" s="18">
        <v>0.17347770700000001</v>
      </c>
      <c r="Z2343" s="5" t="s">
        <v>38</v>
      </c>
      <c r="AA2343" s="3">
        <v>19</v>
      </c>
      <c r="AB2343" s="4">
        <v>2659</v>
      </c>
      <c r="AC2343" s="4">
        <v>4151.4166670000004</v>
      </c>
      <c r="AD2343" s="4" t="str">
        <f t="shared" si="553"/>
        <v>Low Income</v>
      </c>
      <c r="AE2343" s="4">
        <v>254254</v>
      </c>
      <c r="AF2343" s="18">
        <v>0.22517456399999999</v>
      </c>
      <c r="AG2343" s="3">
        <v>1</v>
      </c>
      <c r="AH2343" s="3">
        <v>36</v>
      </c>
      <c r="AI2343" s="2" t="str">
        <f t="shared" si="554"/>
        <v>Low Risk</v>
      </c>
    </row>
    <row r="2344" spans="1:35" x14ac:dyDescent="0.25">
      <c r="A2344" s="6">
        <v>45443</v>
      </c>
      <c r="B2344" s="3">
        <v>45</v>
      </c>
      <c r="C2344" s="3" t="str">
        <f t="shared" si="540"/>
        <v>Senior</v>
      </c>
      <c r="D2344" s="4">
        <v>18700</v>
      </c>
      <c r="E2344" s="4">
        <f t="shared" si="541"/>
        <v>18700</v>
      </c>
      <c r="F2344" s="3">
        <v>580</v>
      </c>
      <c r="G2344" s="3">
        <f t="shared" si="542"/>
        <v>580</v>
      </c>
      <c r="H2344" s="3" t="str">
        <f t="shared" si="543"/>
        <v>Good</v>
      </c>
      <c r="J2344" s="2" t="str">
        <f t="shared" si="544"/>
        <v/>
      </c>
      <c r="K2344" s="2" t="str">
        <f t="shared" si="545"/>
        <v/>
      </c>
      <c r="L2344" s="2" t="str">
        <f t="shared" si="546"/>
        <v>Employed</v>
      </c>
      <c r="M2344" s="5" t="s">
        <v>21</v>
      </c>
      <c r="N2344" s="2" t="str">
        <f t="shared" si="547"/>
        <v>Master</v>
      </c>
      <c r="O2344" s="2" t="str">
        <f t="shared" si="548"/>
        <v>Master</v>
      </c>
      <c r="P2344" s="4">
        <v>25845</v>
      </c>
      <c r="Q2344" s="4">
        <f t="shared" si="549"/>
        <v>25845</v>
      </c>
      <c r="R2344" s="18">
        <f t="shared" si="550"/>
        <v>1.3820855614973262</v>
      </c>
      <c r="S2344" s="18" t="str">
        <f t="shared" si="551"/>
        <v>Aggressive Borrower</v>
      </c>
      <c r="T2344" s="3">
        <v>72</v>
      </c>
      <c r="U2344" s="3">
        <f t="shared" si="552"/>
        <v>72</v>
      </c>
      <c r="V2344" s="5" t="s">
        <v>22</v>
      </c>
      <c r="W2344" s="5" t="s">
        <v>30</v>
      </c>
      <c r="X2344" s="4">
        <v>570</v>
      </c>
      <c r="Y2344" s="18">
        <v>0.48232472500000001</v>
      </c>
      <c r="Z2344" s="5" t="s">
        <v>38</v>
      </c>
      <c r="AA2344" s="3">
        <v>22</v>
      </c>
      <c r="AB2344" s="4">
        <v>4277</v>
      </c>
      <c r="AC2344" s="4">
        <v>1558.333333</v>
      </c>
      <c r="AD2344" s="4" t="str">
        <f t="shared" si="553"/>
        <v>Low Income</v>
      </c>
      <c r="AE2344" s="4">
        <v>100676</v>
      </c>
      <c r="AF2344" s="18">
        <v>0.24305443199999999</v>
      </c>
      <c r="AG2344" s="3">
        <v>0</v>
      </c>
      <c r="AH2344" s="3">
        <v>56</v>
      </c>
      <c r="AI2344" s="2" t="str">
        <f t="shared" si="554"/>
        <v>High Risk</v>
      </c>
    </row>
    <row r="2345" spans="1:35" x14ac:dyDescent="0.25">
      <c r="A2345" s="6">
        <v>45444</v>
      </c>
      <c r="B2345" s="3">
        <v>33</v>
      </c>
      <c r="C2345" s="3" t="str">
        <f t="shared" si="540"/>
        <v>Mid</v>
      </c>
      <c r="D2345" s="4">
        <v>61295</v>
      </c>
      <c r="E2345" s="4">
        <f t="shared" si="541"/>
        <v>61295</v>
      </c>
      <c r="F2345" s="3">
        <v>552</v>
      </c>
      <c r="G2345" s="3">
        <f t="shared" si="542"/>
        <v>552</v>
      </c>
      <c r="H2345" s="3" t="str">
        <f t="shared" si="543"/>
        <v>Good</v>
      </c>
      <c r="I2345" s="5" t="s">
        <v>20</v>
      </c>
      <c r="J2345" s="2" t="str">
        <f t="shared" si="544"/>
        <v>Employed</v>
      </c>
      <c r="K2345" s="2" t="str">
        <f t="shared" si="545"/>
        <v>Employed</v>
      </c>
      <c r="L2345" s="2" t="str">
        <f t="shared" si="546"/>
        <v>Employed</v>
      </c>
      <c r="M2345" s="5" t="s">
        <v>32</v>
      </c>
      <c r="N2345" s="2" t="str">
        <f t="shared" si="547"/>
        <v>High School</v>
      </c>
      <c r="O2345" s="2" t="str">
        <f t="shared" si="548"/>
        <v>High School</v>
      </c>
      <c r="P2345" s="4">
        <v>15487</v>
      </c>
      <c r="Q2345" s="4">
        <f t="shared" si="549"/>
        <v>15487</v>
      </c>
      <c r="R2345" s="18">
        <f t="shared" si="550"/>
        <v>0.25266334937596868</v>
      </c>
      <c r="S2345" s="18" t="str">
        <f t="shared" si="551"/>
        <v>Conservative Borrower</v>
      </c>
      <c r="T2345" s="3">
        <v>60</v>
      </c>
      <c r="U2345" s="3">
        <f t="shared" si="552"/>
        <v>60</v>
      </c>
      <c r="V2345" s="5" t="s">
        <v>35</v>
      </c>
      <c r="W2345" s="5" t="s">
        <v>30</v>
      </c>
      <c r="X2345" s="4">
        <v>310</v>
      </c>
      <c r="Y2345" s="18">
        <v>3.5072082999999997E-2</v>
      </c>
      <c r="Z2345" s="5" t="s">
        <v>28</v>
      </c>
      <c r="AA2345" s="3">
        <v>20</v>
      </c>
      <c r="AB2345" s="4">
        <v>3867</v>
      </c>
      <c r="AC2345" s="4">
        <v>5107.9166670000004</v>
      </c>
      <c r="AD2345" s="4" t="str">
        <f t="shared" si="553"/>
        <v>Medium Income</v>
      </c>
      <c r="AE2345" s="4">
        <v>16205</v>
      </c>
      <c r="AF2345" s="18">
        <v>0.21728634599999999</v>
      </c>
      <c r="AG2345" s="3">
        <v>0</v>
      </c>
      <c r="AH2345" s="3">
        <v>56</v>
      </c>
      <c r="AI2345" s="2" t="str">
        <f t="shared" si="554"/>
        <v>High Risk</v>
      </c>
    </row>
    <row r="2346" spans="1:35" x14ac:dyDescent="0.25">
      <c r="A2346" s="6">
        <v>45445</v>
      </c>
      <c r="B2346" s="3">
        <v>18</v>
      </c>
      <c r="C2346" s="3" t="str">
        <f t="shared" si="540"/>
        <v>Young</v>
      </c>
      <c r="D2346" s="4">
        <v>170294</v>
      </c>
      <c r="E2346" s="4">
        <f t="shared" si="541"/>
        <v>170294</v>
      </c>
      <c r="F2346" s="3">
        <v>539</v>
      </c>
      <c r="G2346" s="3">
        <f t="shared" si="542"/>
        <v>539</v>
      </c>
      <c r="H2346" s="3" t="str">
        <f t="shared" si="543"/>
        <v>Fair</v>
      </c>
      <c r="I2346" s="5" t="s">
        <v>20</v>
      </c>
      <c r="J2346" s="2" t="str">
        <f t="shared" si="544"/>
        <v>Employed</v>
      </c>
      <c r="K2346" s="2" t="str">
        <f t="shared" si="545"/>
        <v>Employed</v>
      </c>
      <c r="L2346" s="2" t="str">
        <f t="shared" si="546"/>
        <v>Employed</v>
      </c>
      <c r="M2346" s="5" t="s">
        <v>29</v>
      </c>
      <c r="N2346" s="2" t="str">
        <f t="shared" si="547"/>
        <v>Bachelor</v>
      </c>
      <c r="O2346" s="2" t="str">
        <f t="shared" si="548"/>
        <v>Bachelor</v>
      </c>
      <c r="P2346" s="4">
        <v>15941</v>
      </c>
      <c r="Q2346" s="4">
        <f t="shared" si="549"/>
        <v>15941</v>
      </c>
      <c r="R2346" s="18">
        <f t="shared" si="550"/>
        <v>9.3608700247806736E-2</v>
      </c>
      <c r="S2346" s="18" t="str">
        <f t="shared" si="551"/>
        <v>Conservative Borrower</v>
      </c>
      <c r="T2346" s="3">
        <v>60</v>
      </c>
      <c r="U2346" s="3">
        <f t="shared" si="552"/>
        <v>60</v>
      </c>
      <c r="V2346" s="5" t="s">
        <v>22</v>
      </c>
      <c r="W2346" s="5" t="s">
        <v>30</v>
      </c>
      <c r="X2346" s="4">
        <v>485</v>
      </c>
      <c r="Y2346" s="18">
        <v>0.378454925</v>
      </c>
      <c r="Z2346" s="5" t="s">
        <v>28</v>
      </c>
      <c r="AA2346" s="3">
        <v>14</v>
      </c>
      <c r="AB2346" s="4">
        <v>3189</v>
      </c>
      <c r="AC2346" s="4">
        <v>14191.166670000001</v>
      </c>
      <c r="AD2346" s="4" t="str">
        <f t="shared" si="553"/>
        <v>High Income</v>
      </c>
      <c r="AE2346" s="4">
        <v>78223</v>
      </c>
      <c r="AF2346" s="18">
        <v>0.26534244200000001</v>
      </c>
      <c r="AG2346" s="3">
        <v>1</v>
      </c>
      <c r="AH2346" s="3">
        <v>43.2</v>
      </c>
      <c r="AI2346" s="2" t="str">
        <f t="shared" si="554"/>
        <v>Medium Risk</v>
      </c>
    </row>
    <row r="2347" spans="1:35" x14ac:dyDescent="0.25">
      <c r="A2347" s="6">
        <v>45446</v>
      </c>
      <c r="B2347" s="3">
        <v>53</v>
      </c>
      <c r="C2347" s="3" t="str">
        <f t="shared" si="540"/>
        <v>Senior</v>
      </c>
      <c r="D2347" s="4">
        <v>78235</v>
      </c>
      <c r="E2347" s="4">
        <f t="shared" si="541"/>
        <v>78235</v>
      </c>
      <c r="F2347" s="3">
        <v>510</v>
      </c>
      <c r="G2347" s="3">
        <f t="shared" si="542"/>
        <v>510</v>
      </c>
      <c r="H2347" s="3" t="str">
        <f t="shared" si="543"/>
        <v>Fair</v>
      </c>
      <c r="J2347" s="2" t="str">
        <f t="shared" si="544"/>
        <v/>
      </c>
      <c r="K2347" s="2" t="str">
        <f t="shared" si="545"/>
        <v/>
      </c>
      <c r="L2347" s="2" t="str">
        <f t="shared" si="546"/>
        <v>Employed</v>
      </c>
      <c r="M2347" s="5" t="s">
        <v>32</v>
      </c>
      <c r="N2347" s="2" t="str">
        <f t="shared" si="547"/>
        <v>High School</v>
      </c>
      <c r="O2347" s="2" t="str">
        <f t="shared" si="548"/>
        <v>High School</v>
      </c>
      <c r="P2347" s="4">
        <v>17613</v>
      </c>
      <c r="Q2347" s="4">
        <f t="shared" si="549"/>
        <v>17613</v>
      </c>
      <c r="R2347" s="18">
        <f t="shared" si="550"/>
        <v>0.22512941777976608</v>
      </c>
      <c r="S2347" s="18" t="str">
        <f t="shared" si="551"/>
        <v>Conservative Borrower</v>
      </c>
      <c r="T2347" s="3">
        <v>60</v>
      </c>
      <c r="U2347" s="3">
        <f t="shared" si="552"/>
        <v>60</v>
      </c>
      <c r="V2347" s="5" t="s">
        <v>26</v>
      </c>
      <c r="W2347" s="5" t="s">
        <v>30</v>
      </c>
      <c r="X2347" s="4">
        <v>600</v>
      </c>
      <c r="Y2347" s="18">
        <v>0.243877859</v>
      </c>
      <c r="Z2347" s="5" t="s">
        <v>38</v>
      </c>
      <c r="AA2347" s="3">
        <v>26</v>
      </c>
      <c r="AB2347" s="4">
        <v>3064</v>
      </c>
      <c r="AC2347" s="4">
        <v>6519.5833329999996</v>
      </c>
      <c r="AD2347" s="4" t="str">
        <f t="shared" si="553"/>
        <v>Medium Income</v>
      </c>
      <c r="AE2347" s="4">
        <v>10994</v>
      </c>
      <c r="AF2347" s="18">
        <v>0.27762228999999999</v>
      </c>
      <c r="AG2347" s="3">
        <v>0</v>
      </c>
      <c r="AH2347" s="3">
        <v>53</v>
      </c>
      <c r="AI2347" s="2" t="str">
        <f t="shared" si="554"/>
        <v>Medium Risk</v>
      </c>
    </row>
    <row r="2348" spans="1:35" x14ac:dyDescent="0.25">
      <c r="A2348" s="6">
        <v>45447</v>
      </c>
      <c r="B2348" s="3">
        <v>34</v>
      </c>
      <c r="C2348" s="3" t="str">
        <f t="shared" si="540"/>
        <v>Mid</v>
      </c>
      <c r="D2348" s="4">
        <v>36266</v>
      </c>
      <c r="E2348" s="4">
        <f t="shared" si="541"/>
        <v>36266</v>
      </c>
      <c r="F2348" s="3">
        <v>593</v>
      </c>
      <c r="G2348" s="3">
        <f t="shared" si="542"/>
        <v>593</v>
      </c>
      <c r="H2348" s="3" t="str">
        <f t="shared" si="543"/>
        <v>Good</v>
      </c>
      <c r="I2348" s="5" t="s">
        <v>45</v>
      </c>
      <c r="J2348" s="2" t="str">
        <f t="shared" si="544"/>
        <v>Unemployed</v>
      </c>
      <c r="K2348" s="2" t="str">
        <f t="shared" si="545"/>
        <v>Unemployed</v>
      </c>
      <c r="L2348" s="2" t="str">
        <f t="shared" si="546"/>
        <v>Unemployed</v>
      </c>
      <c r="M2348" s="5" t="s">
        <v>25</v>
      </c>
      <c r="N2348" s="2" t="str">
        <f t="shared" si="547"/>
        <v>Associate</v>
      </c>
      <c r="O2348" s="2" t="str">
        <f t="shared" si="548"/>
        <v>Associate</v>
      </c>
      <c r="P2348" s="4">
        <v>27857</v>
      </c>
      <c r="Q2348" s="4">
        <f t="shared" si="549"/>
        <v>27857</v>
      </c>
      <c r="R2348" s="18">
        <f t="shared" si="550"/>
        <v>0.76812992885898634</v>
      </c>
      <c r="S2348" s="18" t="str">
        <f t="shared" si="551"/>
        <v>Moderate Borrower</v>
      </c>
      <c r="T2348" s="3">
        <v>72</v>
      </c>
      <c r="U2348" s="3">
        <f t="shared" si="552"/>
        <v>72</v>
      </c>
      <c r="V2348" s="5" t="s">
        <v>26</v>
      </c>
      <c r="W2348" s="5" t="s">
        <v>23</v>
      </c>
      <c r="X2348" s="4">
        <v>644</v>
      </c>
      <c r="Y2348" s="18">
        <v>0.135304017</v>
      </c>
      <c r="Z2348" s="5" t="s">
        <v>34</v>
      </c>
      <c r="AA2348" s="3">
        <v>26</v>
      </c>
      <c r="AB2348" s="4">
        <v>7931</v>
      </c>
      <c r="AC2348" s="4">
        <v>3022.166667</v>
      </c>
      <c r="AD2348" s="4" t="str">
        <f t="shared" si="553"/>
        <v>Low Income</v>
      </c>
      <c r="AE2348" s="4">
        <v>101334</v>
      </c>
      <c r="AF2348" s="18">
        <v>0.26745059199999999</v>
      </c>
      <c r="AG2348" s="3">
        <v>0</v>
      </c>
      <c r="AH2348" s="3">
        <v>50</v>
      </c>
      <c r="AI2348" s="2" t="str">
        <f t="shared" si="554"/>
        <v>Medium Risk</v>
      </c>
    </row>
    <row r="2349" spans="1:35" x14ac:dyDescent="0.25">
      <c r="A2349" s="6">
        <v>45448</v>
      </c>
      <c r="B2349" s="3">
        <v>29</v>
      </c>
      <c r="C2349" s="3" t="str">
        <f t="shared" si="540"/>
        <v>Mid</v>
      </c>
      <c r="D2349" s="4">
        <v>56987</v>
      </c>
      <c r="E2349" s="4">
        <f t="shared" si="541"/>
        <v>56987</v>
      </c>
      <c r="F2349" s="3">
        <v>515</v>
      </c>
      <c r="G2349" s="3">
        <f t="shared" si="542"/>
        <v>515</v>
      </c>
      <c r="H2349" s="3" t="str">
        <f t="shared" si="543"/>
        <v>Fair</v>
      </c>
      <c r="I2349" s="5" t="s">
        <v>20</v>
      </c>
      <c r="J2349" s="2" t="str">
        <f t="shared" si="544"/>
        <v>Employed</v>
      </c>
      <c r="K2349" s="2" t="str">
        <f t="shared" si="545"/>
        <v>Employed</v>
      </c>
      <c r="L2349" s="2" t="str">
        <f t="shared" si="546"/>
        <v>Employed</v>
      </c>
      <c r="N2349" s="2" t="str">
        <f t="shared" si="547"/>
        <v/>
      </c>
      <c r="O2349" s="2" t="str">
        <f t="shared" si="548"/>
        <v>Bachelor</v>
      </c>
      <c r="P2349" s="4">
        <v>27169</v>
      </c>
      <c r="Q2349" s="4">
        <f t="shared" si="549"/>
        <v>27169</v>
      </c>
      <c r="R2349" s="18">
        <f t="shared" si="550"/>
        <v>0.47675785705511781</v>
      </c>
      <c r="S2349" s="18" t="str">
        <f t="shared" si="551"/>
        <v>Conservative Borrower</v>
      </c>
      <c r="T2349" s="3">
        <v>60</v>
      </c>
      <c r="U2349" s="3">
        <f t="shared" si="552"/>
        <v>60</v>
      </c>
      <c r="V2349" s="5" t="s">
        <v>26</v>
      </c>
      <c r="W2349" s="5" t="s">
        <v>23</v>
      </c>
      <c r="X2349" s="4">
        <v>563</v>
      </c>
      <c r="Y2349" s="18">
        <v>0.23448960599999999</v>
      </c>
      <c r="Z2349" s="5" t="s">
        <v>24</v>
      </c>
      <c r="AA2349" s="3">
        <v>11</v>
      </c>
      <c r="AB2349" s="4">
        <v>6245</v>
      </c>
      <c r="AC2349" s="4">
        <v>4748.9166670000004</v>
      </c>
      <c r="AD2349" s="4" t="str">
        <f t="shared" si="553"/>
        <v>Low Income</v>
      </c>
      <c r="AE2349" s="4">
        <v>1686</v>
      </c>
      <c r="AF2349" s="18">
        <v>0.301699096</v>
      </c>
      <c r="AG2349" s="3">
        <v>0</v>
      </c>
      <c r="AH2349" s="3">
        <v>55</v>
      </c>
      <c r="AI2349" s="2" t="str">
        <f t="shared" si="554"/>
        <v>High Risk</v>
      </c>
    </row>
    <row r="2350" spans="1:35" x14ac:dyDescent="0.25">
      <c r="A2350" s="6">
        <v>45449</v>
      </c>
      <c r="B2350" s="3">
        <v>48</v>
      </c>
      <c r="C2350" s="3" t="str">
        <f t="shared" si="540"/>
        <v>Senior</v>
      </c>
      <c r="D2350" s="4">
        <v>82424</v>
      </c>
      <c r="E2350" s="4">
        <f t="shared" si="541"/>
        <v>82424</v>
      </c>
      <c r="G2350" s="3">
        <f t="shared" si="542"/>
        <v>579.93124999999998</v>
      </c>
      <c r="H2350" s="3" t="str">
        <f t="shared" si="543"/>
        <v>Good</v>
      </c>
      <c r="I2350" s="5" t="s">
        <v>20</v>
      </c>
      <c r="J2350" s="2" t="str">
        <f t="shared" si="544"/>
        <v>Employed</v>
      </c>
      <c r="K2350" s="2" t="str">
        <f t="shared" si="545"/>
        <v>Employed</v>
      </c>
      <c r="L2350" s="2" t="str">
        <f t="shared" si="546"/>
        <v>Employed</v>
      </c>
      <c r="M2350" s="5" t="s">
        <v>25</v>
      </c>
      <c r="N2350" s="2" t="str">
        <f t="shared" si="547"/>
        <v>Associate</v>
      </c>
      <c r="O2350" s="2" t="str">
        <f t="shared" si="548"/>
        <v>Associate</v>
      </c>
      <c r="P2350" s="4">
        <v>38466</v>
      </c>
      <c r="Q2350" s="4">
        <f t="shared" si="549"/>
        <v>38466</v>
      </c>
      <c r="R2350" s="18">
        <f t="shared" si="550"/>
        <v>0.4666844608366495</v>
      </c>
      <c r="S2350" s="18" t="str">
        <f t="shared" si="551"/>
        <v>Conservative Borrower</v>
      </c>
      <c r="T2350" s="3">
        <v>72</v>
      </c>
      <c r="U2350" s="3">
        <f t="shared" si="552"/>
        <v>72</v>
      </c>
      <c r="V2350" s="5" t="s">
        <v>22</v>
      </c>
      <c r="W2350" s="5" t="s">
        <v>34</v>
      </c>
      <c r="X2350" s="4">
        <v>280</v>
      </c>
      <c r="Y2350" s="18">
        <v>0.61118463199999995</v>
      </c>
      <c r="Z2350" s="5" t="s">
        <v>28</v>
      </c>
      <c r="AA2350" s="3">
        <v>27</v>
      </c>
      <c r="AB2350" s="4">
        <v>2968</v>
      </c>
      <c r="AC2350" s="4">
        <v>6868.6666670000004</v>
      </c>
      <c r="AD2350" s="4" t="str">
        <f t="shared" si="553"/>
        <v>Medium Income</v>
      </c>
      <c r="AE2350" s="4">
        <v>80838</v>
      </c>
      <c r="AF2350" s="18">
        <v>0.30135741999999999</v>
      </c>
      <c r="AG2350" s="3">
        <v>0</v>
      </c>
      <c r="AH2350" s="3">
        <v>54</v>
      </c>
      <c r="AI2350" s="2" t="str">
        <f t="shared" si="554"/>
        <v>Medium Risk</v>
      </c>
    </row>
    <row r="2351" spans="1:35" x14ac:dyDescent="0.25">
      <c r="A2351" s="6">
        <v>45450</v>
      </c>
      <c r="B2351" s="3">
        <v>35</v>
      </c>
      <c r="C2351" s="3" t="str">
        <f t="shared" si="540"/>
        <v>Mid</v>
      </c>
      <c r="D2351" s="4">
        <v>50927</v>
      </c>
      <c r="E2351" s="4">
        <f t="shared" si="541"/>
        <v>50927</v>
      </c>
      <c r="F2351" s="3">
        <v>601</v>
      </c>
      <c r="G2351" s="3">
        <f t="shared" si="542"/>
        <v>601</v>
      </c>
      <c r="H2351" s="3" t="str">
        <f t="shared" si="543"/>
        <v>Good</v>
      </c>
      <c r="I2351" s="5" t="s">
        <v>20</v>
      </c>
      <c r="J2351" s="2" t="str">
        <f t="shared" si="544"/>
        <v>Employed</v>
      </c>
      <c r="K2351" s="2" t="str">
        <f t="shared" si="545"/>
        <v>Employed</v>
      </c>
      <c r="L2351" s="2" t="str">
        <f t="shared" si="546"/>
        <v>Employed</v>
      </c>
      <c r="M2351" s="5" t="s">
        <v>29</v>
      </c>
      <c r="N2351" s="2" t="str">
        <f t="shared" si="547"/>
        <v>Bachelor</v>
      </c>
      <c r="O2351" s="2" t="str">
        <f t="shared" si="548"/>
        <v>Bachelor</v>
      </c>
      <c r="P2351" s="4">
        <v>12070</v>
      </c>
      <c r="Q2351" s="4">
        <f t="shared" si="549"/>
        <v>12070</v>
      </c>
      <c r="R2351" s="18">
        <f t="shared" si="550"/>
        <v>0.23700591042079841</v>
      </c>
      <c r="S2351" s="18" t="str">
        <f t="shared" si="551"/>
        <v>Conservative Borrower</v>
      </c>
      <c r="T2351" s="3">
        <v>72</v>
      </c>
      <c r="U2351" s="3">
        <f t="shared" si="552"/>
        <v>72</v>
      </c>
      <c r="V2351" s="5" t="s">
        <v>26</v>
      </c>
      <c r="W2351" s="5" t="s">
        <v>27</v>
      </c>
      <c r="X2351" s="4">
        <v>505</v>
      </c>
      <c r="Y2351" s="18">
        <v>0.222713471</v>
      </c>
      <c r="Z2351" s="5" t="s">
        <v>34</v>
      </c>
      <c r="AA2351" s="3">
        <v>21</v>
      </c>
      <c r="AB2351" s="4">
        <v>1754</v>
      </c>
      <c r="AC2351" s="4">
        <v>4243.9166670000004</v>
      </c>
      <c r="AD2351" s="4" t="str">
        <f t="shared" si="553"/>
        <v>Low Income</v>
      </c>
      <c r="AE2351" s="4">
        <v>15203</v>
      </c>
      <c r="AF2351" s="18">
        <v>0.197616706</v>
      </c>
      <c r="AG2351" s="3">
        <v>0</v>
      </c>
      <c r="AH2351" s="3">
        <v>55</v>
      </c>
      <c r="AI2351" s="2" t="str">
        <f t="shared" si="554"/>
        <v>High Risk</v>
      </c>
    </row>
    <row r="2352" spans="1:35" x14ac:dyDescent="0.25">
      <c r="A2352" s="6">
        <v>45451</v>
      </c>
      <c r="B2352" s="3">
        <v>52</v>
      </c>
      <c r="C2352" s="3" t="str">
        <f t="shared" si="540"/>
        <v>Senior</v>
      </c>
      <c r="D2352" s="4">
        <v>122919</v>
      </c>
      <c r="E2352" s="4">
        <f t="shared" si="541"/>
        <v>122919</v>
      </c>
      <c r="F2352" s="3">
        <v>647</v>
      </c>
      <c r="G2352" s="3">
        <f t="shared" si="542"/>
        <v>647</v>
      </c>
      <c r="H2352" s="3" t="str">
        <f t="shared" si="543"/>
        <v>Good</v>
      </c>
      <c r="I2352" s="5" t="s">
        <v>20</v>
      </c>
      <c r="J2352" s="2" t="str">
        <f t="shared" si="544"/>
        <v>Employed</v>
      </c>
      <c r="K2352" s="2" t="str">
        <f t="shared" si="545"/>
        <v>Employed</v>
      </c>
      <c r="L2352" s="2" t="str">
        <f t="shared" si="546"/>
        <v>Employed</v>
      </c>
      <c r="M2352" s="5" t="s">
        <v>21</v>
      </c>
      <c r="N2352" s="2" t="str">
        <f t="shared" si="547"/>
        <v>Master</v>
      </c>
      <c r="O2352" s="2" t="str">
        <f t="shared" si="548"/>
        <v>Master</v>
      </c>
      <c r="P2352" s="4">
        <v>35147</v>
      </c>
      <c r="Q2352" s="4">
        <f t="shared" si="549"/>
        <v>35147</v>
      </c>
      <c r="R2352" s="18">
        <f t="shared" si="550"/>
        <v>0.28593626697255914</v>
      </c>
      <c r="S2352" s="18" t="str">
        <f t="shared" si="551"/>
        <v>Conservative Borrower</v>
      </c>
      <c r="T2352" s="3">
        <v>108</v>
      </c>
      <c r="U2352" s="3">
        <f t="shared" si="552"/>
        <v>108</v>
      </c>
      <c r="V2352" s="5" t="s">
        <v>22</v>
      </c>
      <c r="W2352" s="5" t="s">
        <v>23</v>
      </c>
      <c r="X2352" s="4">
        <v>215</v>
      </c>
      <c r="Y2352" s="18">
        <v>0.13627689700000001</v>
      </c>
      <c r="Z2352" s="5" t="s">
        <v>24</v>
      </c>
      <c r="AA2352" s="3">
        <v>23</v>
      </c>
      <c r="AB2352" s="4">
        <v>3701</v>
      </c>
      <c r="AC2352" s="4">
        <v>10243.25</v>
      </c>
      <c r="AD2352" s="4" t="str">
        <f t="shared" si="553"/>
        <v>Medium Income</v>
      </c>
      <c r="AE2352" s="4">
        <v>3311</v>
      </c>
      <c r="AF2352" s="18">
        <v>0.220281903</v>
      </c>
      <c r="AG2352" s="3">
        <v>1</v>
      </c>
      <c r="AH2352" s="3">
        <v>38.4</v>
      </c>
      <c r="AI2352" s="2" t="str">
        <f t="shared" si="554"/>
        <v>Low Risk</v>
      </c>
    </row>
    <row r="2353" spans="1:35" x14ac:dyDescent="0.25">
      <c r="A2353" s="6">
        <v>45452</v>
      </c>
      <c r="B2353" s="3">
        <v>47</v>
      </c>
      <c r="C2353" s="3" t="str">
        <f t="shared" si="540"/>
        <v>Senior</v>
      </c>
      <c r="D2353" s="4">
        <v>26214</v>
      </c>
      <c r="E2353" s="4">
        <f t="shared" si="541"/>
        <v>26214</v>
      </c>
      <c r="F2353" s="3">
        <v>613</v>
      </c>
      <c r="G2353" s="3">
        <f t="shared" si="542"/>
        <v>613</v>
      </c>
      <c r="H2353" s="3" t="str">
        <f t="shared" si="543"/>
        <v>Good</v>
      </c>
      <c r="I2353" s="5" t="s">
        <v>45</v>
      </c>
      <c r="J2353" s="2" t="str">
        <f t="shared" si="544"/>
        <v>Unemployed</v>
      </c>
      <c r="K2353" s="2" t="str">
        <f t="shared" si="545"/>
        <v>Unemployed</v>
      </c>
      <c r="L2353" s="2" t="str">
        <f t="shared" si="546"/>
        <v>Unemployed</v>
      </c>
      <c r="M2353" s="5" t="s">
        <v>25</v>
      </c>
      <c r="N2353" s="2" t="str">
        <f t="shared" si="547"/>
        <v>Associate</v>
      </c>
      <c r="O2353" s="2" t="str">
        <f t="shared" si="548"/>
        <v>Associate</v>
      </c>
      <c r="P2353" s="4">
        <v>27538</v>
      </c>
      <c r="Q2353" s="4">
        <f t="shared" si="549"/>
        <v>27538</v>
      </c>
      <c r="R2353" s="18">
        <f t="shared" si="550"/>
        <v>1.0505073624780652</v>
      </c>
      <c r="S2353" s="18" t="str">
        <f t="shared" si="551"/>
        <v>Aggressive Borrower</v>
      </c>
      <c r="T2353" s="3">
        <v>36</v>
      </c>
      <c r="U2353" s="3">
        <f t="shared" si="552"/>
        <v>36</v>
      </c>
      <c r="V2353" s="5" t="s">
        <v>22</v>
      </c>
      <c r="W2353" s="5" t="s">
        <v>27</v>
      </c>
      <c r="X2353" s="4">
        <v>458</v>
      </c>
      <c r="Y2353" s="18">
        <v>7.2979421000000003E-2</v>
      </c>
      <c r="Z2353" s="5" t="s">
        <v>24</v>
      </c>
      <c r="AA2353" s="3">
        <v>27</v>
      </c>
      <c r="AB2353" s="4">
        <v>8816</v>
      </c>
      <c r="AC2353" s="4">
        <v>2184.5</v>
      </c>
      <c r="AD2353" s="4" t="str">
        <f t="shared" si="553"/>
        <v>Low Income</v>
      </c>
      <c r="AE2353" s="4">
        <v>271721</v>
      </c>
      <c r="AF2353" s="18">
        <v>0.17792787800000001</v>
      </c>
      <c r="AG2353" s="3">
        <v>0</v>
      </c>
      <c r="AH2353" s="3">
        <v>45</v>
      </c>
      <c r="AI2353" s="2" t="str">
        <f t="shared" si="554"/>
        <v>Medium Risk</v>
      </c>
    </row>
    <row r="2354" spans="1:35" x14ac:dyDescent="0.25">
      <c r="A2354" s="6">
        <v>45453</v>
      </c>
      <c r="B2354" s="3">
        <v>48</v>
      </c>
      <c r="C2354" s="3" t="str">
        <f t="shared" si="540"/>
        <v>Senior</v>
      </c>
      <c r="D2354" s="4">
        <v>36007</v>
      </c>
      <c r="E2354" s="4">
        <f t="shared" si="541"/>
        <v>36007</v>
      </c>
      <c r="F2354" s="3">
        <v>524</v>
      </c>
      <c r="G2354" s="3">
        <f t="shared" si="542"/>
        <v>524</v>
      </c>
      <c r="H2354" s="3" t="str">
        <f t="shared" si="543"/>
        <v>Fair</v>
      </c>
      <c r="J2354" s="2" t="str">
        <f t="shared" si="544"/>
        <v/>
      </c>
      <c r="K2354" s="2" t="str">
        <f t="shared" si="545"/>
        <v/>
      </c>
      <c r="L2354" s="2" t="str">
        <f t="shared" si="546"/>
        <v>Employed</v>
      </c>
      <c r="M2354" s="5" t="s">
        <v>32</v>
      </c>
      <c r="N2354" s="2" t="str">
        <f t="shared" si="547"/>
        <v>High School</v>
      </c>
      <c r="O2354" s="2" t="str">
        <f t="shared" si="548"/>
        <v>High School</v>
      </c>
      <c r="Q2354" s="4">
        <f t="shared" si="549"/>
        <v>25183.596306068601</v>
      </c>
      <c r="R2354" s="18">
        <f t="shared" si="550"/>
        <v>0.69940834576800626</v>
      </c>
      <c r="S2354" s="18" t="str">
        <f t="shared" si="551"/>
        <v>Moderate Borrower</v>
      </c>
      <c r="T2354" s="3">
        <v>36</v>
      </c>
      <c r="U2354" s="3">
        <f t="shared" si="552"/>
        <v>36</v>
      </c>
      <c r="V2354" s="5" t="s">
        <v>22</v>
      </c>
      <c r="W2354" s="5" t="s">
        <v>30</v>
      </c>
      <c r="X2354" s="4">
        <v>168</v>
      </c>
      <c r="Y2354" s="18">
        <v>0.29329581599999999</v>
      </c>
      <c r="Z2354" s="5" t="s">
        <v>28</v>
      </c>
      <c r="AA2354" s="3">
        <v>20</v>
      </c>
      <c r="AB2354" s="4">
        <v>2715</v>
      </c>
      <c r="AC2354" s="4">
        <v>3000.583333</v>
      </c>
      <c r="AD2354" s="4" t="str">
        <f t="shared" si="553"/>
        <v>Low Income</v>
      </c>
      <c r="AE2354" s="4">
        <v>3873</v>
      </c>
      <c r="AF2354" s="18">
        <v>0.27626242499999998</v>
      </c>
      <c r="AG2354" s="3">
        <v>0</v>
      </c>
      <c r="AH2354" s="3">
        <v>54</v>
      </c>
      <c r="AI2354" s="2" t="str">
        <f t="shared" si="554"/>
        <v>Medium Risk</v>
      </c>
    </row>
    <row r="2355" spans="1:35" x14ac:dyDescent="0.25">
      <c r="A2355" s="6">
        <v>45454</v>
      </c>
      <c r="B2355" s="3">
        <v>23</v>
      </c>
      <c r="C2355" s="3" t="str">
        <f t="shared" si="540"/>
        <v>Young</v>
      </c>
      <c r="D2355" s="4">
        <v>60195</v>
      </c>
      <c r="E2355" s="4">
        <f t="shared" si="541"/>
        <v>60195</v>
      </c>
      <c r="F2355" s="3">
        <v>585</v>
      </c>
      <c r="G2355" s="3">
        <f t="shared" si="542"/>
        <v>585</v>
      </c>
      <c r="H2355" s="3" t="str">
        <f t="shared" si="543"/>
        <v>Good</v>
      </c>
      <c r="I2355" s="5" t="s">
        <v>20</v>
      </c>
      <c r="J2355" s="2" t="str">
        <f t="shared" si="544"/>
        <v>Employed</v>
      </c>
      <c r="K2355" s="2" t="str">
        <f t="shared" si="545"/>
        <v>Employed</v>
      </c>
      <c r="L2355" s="2" t="str">
        <f t="shared" si="546"/>
        <v>Employed</v>
      </c>
      <c r="N2355" s="2" t="str">
        <f t="shared" si="547"/>
        <v/>
      </c>
      <c r="O2355" s="2" t="str">
        <f t="shared" si="548"/>
        <v>Bachelor</v>
      </c>
      <c r="P2355" s="4">
        <v>29848</v>
      </c>
      <c r="Q2355" s="4">
        <f t="shared" si="549"/>
        <v>29848</v>
      </c>
      <c r="R2355" s="18">
        <f t="shared" si="550"/>
        <v>0.49585513746988952</v>
      </c>
      <c r="S2355" s="18" t="str">
        <f t="shared" si="551"/>
        <v>Conservative Borrower</v>
      </c>
      <c r="T2355" s="3">
        <v>36</v>
      </c>
      <c r="U2355" s="3">
        <f t="shared" si="552"/>
        <v>36</v>
      </c>
      <c r="V2355" s="5" t="s">
        <v>22</v>
      </c>
      <c r="W2355" s="5" t="s">
        <v>27</v>
      </c>
      <c r="X2355" s="4">
        <v>577</v>
      </c>
      <c r="Y2355" s="18">
        <v>0.13365766400000001</v>
      </c>
      <c r="Z2355" s="5" t="s">
        <v>34</v>
      </c>
      <c r="AA2355" s="3">
        <v>20</v>
      </c>
      <c r="AB2355" s="4">
        <v>2331</v>
      </c>
      <c r="AC2355" s="4">
        <v>5016.25</v>
      </c>
      <c r="AD2355" s="4" t="str">
        <f t="shared" si="553"/>
        <v>Medium Income</v>
      </c>
      <c r="AE2355" s="4">
        <v>4391</v>
      </c>
      <c r="AF2355" s="18">
        <v>0.23636259600000001</v>
      </c>
      <c r="AG2355" s="3">
        <v>0</v>
      </c>
      <c r="AH2355" s="3">
        <v>49</v>
      </c>
      <c r="AI2355" s="2" t="str">
        <f t="shared" si="554"/>
        <v>Medium Risk</v>
      </c>
    </row>
    <row r="2356" spans="1:35" x14ac:dyDescent="0.25">
      <c r="A2356" s="6">
        <v>45455</v>
      </c>
      <c r="B2356" s="3">
        <v>54</v>
      </c>
      <c r="C2356" s="3" t="str">
        <f t="shared" si="540"/>
        <v>Senior</v>
      </c>
      <c r="D2356" s="4">
        <v>103990</v>
      </c>
      <c r="E2356" s="4">
        <f t="shared" si="541"/>
        <v>103990</v>
      </c>
      <c r="F2356" s="3">
        <v>650</v>
      </c>
      <c r="G2356" s="3">
        <f t="shared" si="542"/>
        <v>650</v>
      </c>
      <c r="H2356" s="3" t="str">
        <f t="shared" si="543"/>
        <v>Excellent</v>
      </c>
      <c r="I2356" s="5" t="s">
        <v>20</v>
      </c>
      <c r="J2356" s="2" t="str">
        <f t="shared" si="544"/>
        <v>Employed</v>
      </c>
      <c r="K2356" s="2" t="str">
        <f t="shared" si="545"/>
        <v>Employed</v>
      </c>
      <c r="L2356" s="2" t="str">
        <f t="shared" si="546"/>
        <v>Employed</v>
      </c>
      <c r="M2356" s="5" t="s">
        <v>41</v>
      </c>
      <c r="N2356" s="2" t="str">
        <f t="shared" si="547"/>
        <v>Doctorate</v>
      </c>
      <c r="O2356" s="2" t="str">
        <f t="shared" si="548"/>
        <v>Doctorate</v>
      </c>
      <c r="P2356" s="4">
        <v>30065</v>
      </c>
      <c r="Q2356" s="4">
        <f t="shared" si="549"/>
        <v>30065</v>
      </c>
      <c r="R2356" s="18">
        <f t="shared" si="550"/>
        <v>0.28911433791710739</v>
      </c>
      <c r="S2356" s="18" t="str">
        <f t="shared" si="551"/>
        <v>Conservative Borrower</v>
      </c>
      <c r="T2356" s="3">
        <v>24</v>
      </c>
      <c r="U2356" s="3">
        <f t="shared" si="552"/>
        <v>24</v>
      </c>
      <c r="V2356" s="5" t="s">
        <v>26</v>
      </c>
      <c r="W2356" s="5" t="s">
        <v>30</v>
      </c>
      <c r="X2356" s="4">
        <v>265</v>
      </c>
      <c r="Y2356" s="18">
        <v>0.18232368199999999</v>
      </c>
      <c r="Z2356" s="5" t="s">
        <v>38</v>
      </c>
      <c r="AA2356" s="3">
        <v>31</v>
      </c>
      <c r="AB2356" s="4">
        <v>591</v>
      </c>
      <c r="AC2356" s="4">
        <v>8665.8333330000005</v>
      </c>
      <c r="AD2356" s="4" t="str">
        <f t="shared" si="553"/>
        <v>Medium Income</v>
      </c>
      <c r="AE2356" s="4">
        <v>12411</v>
      </c>
      <c r="AF2356" s="18">
        <v>0.165710208</v>
      </c>
      <c r="AG2356" s="3">
        <v>1</v>
      </c>
      <c r="AH2356" s="3">
        <v>33.6</v>
      </c>
      <c r="AI2356" s="2" t="str">
        <f t="shared" si="554"/>
        <v>Low Risk</v>
      </c>
    </row>
    <row r="2357" spans="1:35" x14ac:dyDescent="0.25">
      <c r="A2357" s="6">
        <v>45456</v>
      </c>
      <c r="B2357" s="3">
        <v>43</v>
      </c>
      <c r="C2357" s="3" t="str">
        <f t="shared" si="540"/>
        <v>Senior</v>
      </c>
      <c r="D2357" s="4">
        <v>37101</v>
      </c>
      <c r="E2357" s="4">
        <f t="shared" si="541"/>
        <v>37101</v>
      </c>
      <c r="F2357" s="3">
        <v>535</v>
      </c>
      <c r="G2357" s="3">
        <f t="shared" si="542"/>
        <v>535</v>
      </c>
      <c r="H2357" s="3" t="str">
        <f t="shared" si="543"/>
        <v>Fair</v>
      </c>
      <c r="I2357" s="5" t="s">
        <v>20</v>
      </c>
      <c r="J2357" s="2" t="str">
        <f t="shared" si="544"/>
        <v>Employed</v>
      </c>
      <c r="K2357" s="2" t="str">
        <f t="shared" si="545"/>
        <v>Employed</v>
      </c>
      <c r="L2357" s="2" t="str">
        <f t="shared" si="546"/>
        <v>Employed</v>
      </c>
      <c r="M2357" s="5" t="s">
        <v>25</v>
      </c>
      <c r="N2357" s="2" t="str">
        <f t="shared" si="547"/>
        <v>Associate</v>
      </c>
      <c r="O2357" s="2" t="str">
        <f t="shared" si="548"/>
        <v>Associate</v>
      </c>
      <c r="P2357" s="4">
        <v>25805</v>
      </c>
      <c r="Q2357" s="4">
        <f t="shared" si="549"/>
        <v>25805</v>
      </c>
      <c r="R2357" s="18">
        <f t="shared" si="550"/>
        <v>0.69553381310476803</v>
      </c>
      <c r="S2357" s="18" t="str">
        <f t="shared" si="551"/>
        <v>Moderate Borrower</v>
      </c>
      <c r="T2357" s="3">
        <v>72</v>
      </c>
      <c r="U2357" s="3">
        <f t="shared" si="552"/>
        <v>72</v>
      </c>
      <c r="V2357" s="5" t="s">
        <v>26</v>
      </c>
      <c r="W2357" s="5" t="s">
        <v>30</v>
      </c>
      <c r="X2357" s="4">
        <v>608</v>
      </c>
      <c r="Y2357" s="18">
        <v>0.37026367199999999</v>
      </c>
      <c r="Z2357" s="5" t="s">
        <v>34</v>
      </c>
      <c r="AA2357" s="3">
        <v>33</v>
      </c>
      <c r="AB2357" s="4">
        <v>7685</v>
      </c>
      <c r="AC2357" s="4">
        <v>3091.75</v>
      </c>
      <c r="AD2357" s="4" t="str">
        <f t="shared" si="553"/>
        <v>Low Income</v>
      </c>
      <c r="AE2357" s="4">
        <v>164751</v>
      </c>
      <c r="AF2357" s="18">
        <v>0.30355602300000001</v>
      </c>
      <c r="AG2357" s="3">
        <v>0</v>
      </c>
      <c r="AH2357" s="3">
        <v>50</v>
      </c>
      <c r="AI2357" s="2" t="str">
        <f t="shared" si="554"/>
        <v>Medium Risk</v>
      </c>
    </row>
    <row r="2358" spans="1:35" x14ac:dyDescent="0.25">
      <c r="A2358" s="6">
        <v>45457</v>
      </c>
      <c r="B2358" s="3">
        <v>35</v>
      </c>
      <c r="C2358" s="3" t="str">
        <f t="shared" si="540"/>
        <v>Mid</v>
      </c>
      <c r="D2358" s="4">
        <v>27610</v>
      </c>
      <c r="E2358" s="4">
        <f t="shared" si="541"/>
        <v>27610</v>
      </c>
      <c r="F2358" s="3">
        <v>530</v>
      </c>
      <c r="G2358" s="3">
        <f t="shared" si="542"/>
        <v>530</v>
      </c>
      <c r="H2358" s="3" t="str">
        <f t="shared" si="543"/>
        <v>Fair</v>
      </c>
      <c r="I2358" s="5" t="s">
        <v>20</v>
      </c>
      <c r="J2358" s="2" t="str">
        <f t="shared" si="544"/>
        <v>Employed</v>
      </c>
      <c r="K2358" s="2" t="str">
        <f t="shared" si="545"/>
        <v>Employed</v>
      </c>
      <c r="L2358" s="2" t="str">
        <f t="shared" si="546"/>
        <v>Employed</v>
      </c>
      <c r="M2358" s="5" t="s">
        <v>25</v>
      </c>
      <c r="N2358" s="2" t="str">
        <f t="shared" si="547"/>
        <v>Associate</v>
      </c>
      <c r="O2358" s="2" t="str">
        <f t="shared" si="548"/>
        <v>Associate</v>
      </c>
      <c r="P2358" s="4">
        <v>29704</v>
      </c>
      <c r="Q2358" s="4">
        <f t="shared" si="549"/>
        <v>29704</v>
      </c>
      <c r="R2358" s="18">
        <f t="shared" si="550"/>
        <v>1.0758420862006519</v>
      </c>
      <c r="S2358" s="18" t="str">
        <f t="shared" si="551"/>
        <v>Aggressive Borrower</v>
      </c>
      <c r="T2358" s="3">
        <v>36</v>
      </c>
      <c r="U2358" s="3">
        <f t="shared" si="552"/>
        <v>36</v>
      </c>
      <c r="V2358" s="5" t="s">
        <v>35</v>
      </c>
      <c r="W2358" s="5" t="s">
        <v>27</v>
      </c>
      <c r="X2358" s="4">
        <v>754</v>
      </c>
      <c r="Y2358" s="18">
        <v>0.34699631399999997</v>
      </c>
      <c r="Z2358" s="5" t="s">
        <v>34</v>
      </c>
      <c r="AA2358" s="3">
        <v>26</v>
      </c>
      <c r="AB2358" s="4">
        <v>1880</v>
      </c>
      <c r="AC2358" s="4">
        <v>2300.833333</v>
      </c>
      <c r="AD2358" s="4" t="str">
        <f t="shared" si="553"/>
        <v>Low Income</v>
      </c>
      <c r="AE2358" s="4">
        <v>9048</v>
      </c>
      <c r="AF2358" s="18">
        <v>0.225964838</v>
      </c>
      <c r="AG2358" s="3">
        <v>0</v>
      </c>
      <c r="AH2358" s="3">
        <v>62</v>
      </c>
      <c r="AI2358" s="2" t="str">
        <f t="shared" si="554"/>
        <v>High Risk</v>
      </c>
    </row>
    <row r="2359" spans="1:35" x14ac:dyDescent="0.25">
      <c r="A2359" s="6">
        <v>45458</v>
      </c>
      <c r="B2359" s="3">
        <v>41</v>
      </c>
      <c r="C2359" s="3" t="str">
        <f t="shared" si="540"/>
        <v>Senior</v>
      </c>
      <c r="D2359" s="4">
        <v>26696</v>
      </c>
      <c r="E2359" s="4">
        <f t="shared" si="541"/>
        <v>26696</v>
      </c>
      <c r="F2359" s="3">
        <v>478</v>
      </c>
      <c r="G2359" s="3">
        <f t="shared" si="542"/>
        <v>478</v>
      </c>
      <c r="H2359" s="3" t="str">
        <f t="shared" si="543"/>
        <v>Fair</v>
      </c>
      <c r="I2359" s="5" t="s">
        <v>20</v>
      </c>
      <c r="J2359" s="2" t="str">
        <f t="shared" si="544"/>
        <v>Employed</v>
      </c>
      <c r="K2359" s="2" t="str">
        <f t="shared" si="545"/>
        <v>Employed</v>
      </c>
      <c r="L2359" s="2" t="str">
        <f t="shared" si="546"/>
        <v>Employed</v>
      </c>
      <c r="M2359" s="5" t="s">
        <v>32</v>
      </c>
      <c r="N2359" s="2" t="str">
        <f t="shared" si="547"/>
        <v>High School</v>
      </c>
      <c r="O2359" s="2" t="str">
        <f t="shared" si="548"/>
        <v>High School</v>
      </c>
      <c r="P2359" s="4">
        <v>16305</v>
      </c>
      <c r="Q2359" s="4">
        <f t="shared" si="549"/>
        <v>16305</v>
      </c>
      <c r="R2359" s="18">
        <f t="shared" si="550"/>
        <v>0.61076565777644587</v>
      </c>
      <c r="S2359" s="18" t="str">
        <f t="shared" si="551"/>
        <v>Moderate Borrower</v>
      </c>
      <c r="T2359" s="3">
        <v>48</v>
      </c>
      <c r="U2359" s="3">
        <f t="shared" si="552"/>
        <v>48</v>
      </c>
      <c r="V2359" s="5" t="s">
        <v>26</v>
      </c>
      <c r="W2359" s="5" t="s">
        <v>30</v>
      </c>
      <c r="X2359" s="4">
        <v>352</v>
      </c>
      <c r="Y2359" s="18">
        <v>0.32944052800000001</v>
      </c>
      <c r="Z2359" s="5" t="s">
        <v>24</v>
      </c>
      <c r="AA2359" s="3">
        <v>25</v>
      </c>
      <c r="AB2359" s="4">
        <v>6498</v>
      </c>
      <c r="AC2359" s="4">
        <v>2224.666667</v>
      </c>
      <c r="AD2359" s="4" t="str">
        <f t="shared" si="553"/>
        <v>Low Income</v>
      </c>
      <c r="AE2359" s="4">
        <v>4612</v>
      </c>
      <c r="AF2359" s="18">
        <v>0.29010397799999998</v>
      </c>
      <c r="AG2359" s="3">
        <v>0</v>
      </c>
      <c r="AH2359" s="3">
        <v>56</v>
      </c>
      <c r="AI2359" s="2" t="str">
        <f t="shared" si="554"/>
        <v>High Risk</v>
      </c>
    </row>
    <row r="2360" spans="1:35" x14ac:dyDescent="0.25">
      <c r="A2360" s="6">
        <v>45459</v>
      </c>
      <c r="B2360" s="3">
        <v>18</v>
      </c>
      <c r="C2360" s="3" t="str">
        <f t="shared" si="540"/>
        <v>Young</v>
      </c>
      <c r="D2360" s="4">
        <v>23064</v>
      </c>
      <c r="E2360" s="4">
        <f t="shared" si="541"/>
        <v>23064</v>
      </c>
      <c r="F2360" s="3">
        <v>590</v>
      </c>
      <c r="G2360" s="3">
        <f t="shared" si="542"/>
        <v>590</v>
      </c>
      <c r="H2360" s="3" t="str">
        <f t="shared" si="543"/>
        <v>Good</v>
      </c>
      <c r="I2360" s="5" t="s">
        <v>20</v>
      </c>
      <c r="J2360" s="2" t="str">
        <f t="shared" si="544"/>
        <v>Employed</v>
      </c>
      <c r="K2360" s="2" t="str">
        <f t="shared" si="545"/>
        <v>Employed</v>
      </c>
      <c r="L2360" s="2" t="str">
        <f t="shared" si="546"/>
        <v>Employed</v>
      </c>
      <c r="M2360" s="5" t="s">
        <v>25</v>
      </c>
      <c r="N2360" s="2" t="str">
        <f t="shared" si="547"/>
        <v>Associate</v>
      </c>
      <c r="O2360" s="2" t="str">
        <f t="shared" si="548"/>
        <v>Associate</v>
      </c>
      <c r="P2360" s="4">
        <v>31442</v>
      </c>
      <c r="Q2360" s="4">
        <f t="shared" si="549"/>
        <v>31442</v>
      </c>
      <c r="R2360" s="18">
        <f t="shared" si="550"/>
        <v>1.3632500867152273</v>
      </c>
      <c r="S2360" s="18" t="str">
        <f t="shared" si="551"/>
        <v>Aggressive Borrower</v>
      </c>
      <c r="T2360" s="3">
        <v>36</v>
      </c>
      <c r="U2360" s="3">
        <f t="shared" si="552"/>
        <v>36</v>
      </c>
      <c r="V2360" s="5" t="s">
        <v>44</v>
      </c>
      <c r="W2360" s="5" t="s">
        <v>27</v>
      </c>
      <c r="X2360" s="4">
        <v>350</v>
      </c>
      <c r="Y2360" s="18">
        <v>0.120811611</v>
      </c>
      <c r="Z2360" s="5" t="s">
        <v>38</v>
      </c>
      <c r="AA2360" s="3">
        <v>28</v>
      </c>
      <c r="AB2360" s="4">
        <v>1526</v>
      </c>
      <c r="AC2360" s="4">
        <v>1922</v>
      </c>
      <c r="AD2360" s="4" t="str">
        <f t="shared" si="553"/>
        <v>Low Income</v>
      </c>
      <c r="AE2360" s="4">
        <v>3740</v>
      </c>
      <c r="AF2360" s="18">
        <v>0.23030916300000001</v>
      </c>
      <c r="AG2360" s="3">
        <v>0</v>
      </c>
      <c r="AH2360" s="3">
        <v>55</v>
      </c>
      <c r="AI2360" s="2" t="str">
        <f t="shared" si="554"/>
        <v>High Risk</v>
      </c>
    </row>
    <row r="2361" spans="1:35" x14ac:dyDescent="0.25">
      <c r="A2361" s="6">
        <v>45460</v>
      </c>
      <c r="B2361" s="3">
        <v>44</v>
      </c>
      <c r="C2361" s="3" t="str">
        <f t="shared" si="540"/>
        <v>Senior</v>
      </c>
      <c r="D2361" s="4">
        <v>59072</v>
      </c>
      <c r="E2361" s="4">
        <f t="shared" si="541"/>
        <v>59072</v>
      </c>
      <c r="F2361" s="3">
        <v>493</v>
      </c>
      <c r="G2361" s="3">
        <f t="shared" si="542"/>
        <v>493</v>
      </c>
      <c r="H2361" s="3" t="str">
        <f t="shared" si="543"/>
        <v>Fair</v>
      </c>
      <c r="I2361" s="5" t="s">
        <v>20</v>
      </c>
      <c r="J2361" s="2" t="str">
        <f t="shared" si="544"/>
        <v>Employed</v>
      </c>
      <c r="K2361" s="2" t="str">
        <f t="shared" si="545"/>
        <v>Employed</v>
      </c>
      <c r="L2361" s="2" t="str">
        <f t="shared" si="546"/>
        <v>Employed</v>
      </c>
      <c r="M2361" s="5" t="s">
        <v>25</v>
      </c>
      <c r="N2361" s="2" t="str">
        <f t="shared" si="547"/>
        <v>Associate</v>
      </c>
      <c r="O2361" s="2" t="str">
        <f t="shared" si="548"/>
        <v>Associate</v>
      </c>
      <c r="P2361" s="4">
        <v>30138</v>
      </c>
      <c r="Q2361" s="4">
        <f t="shared" si="549"/>
        <v>30138</v>
      </c>
      <c r="R2361" s="18">
        <f t="shared" si="550"/>
        <v>0.51019095341278442</v>
      </c>
      <c r="S2361" s="18" t="str">
        <f t="shared" si="551"/>
        <v>Moderate Borrower</v>
      </c>
      <c r="T2361" s="3">
        <v>48</v>
      </c>
      <c r="U2361" s="3">
        <f t="shared" si="552"/>
        <v>48</v>
      </c>
      <c r="V2361" s="5" t="s">
        <v>22</v>
      </c>
      <c r="W2361" s="5" t="s">
        <v>30</v>
      </c>
      <c r="X2361" s="4">
        <v>229</v>
      </c>
      <c r="Y2361" s="18">
        <v>0.35073974200000002</v>
      </c>
      <c r="Z2361" s="5" t="s">
        <v>31</v>
      </c>
      <c r="AA2361" s="3">
        <v>23</v>
      </c>
      <c r="AB2361" s="4">
        <v>6251</v>
      </c>
      <c r="AC2361" s="4">
        <v>4922.6666670000004</v>
      </c>
      <c r="AD2361" s="4" t="str">
        <f t="shared" si="553"/>
        <v>Low Income</v>
      </c>
      <c r="AE2361" s="4">
        <v>4858</v>
      </c>
      <c r="AF2361" s="18">
        <v>0.30924521399999999</v>
      </c>
      <c r="AG2361" s="3">
        <v>0</v>
      </c>
      <c r="AH2361" s="3">
        <v>63</v>
      </c>
      <c r="AI2361" s="2" t="str">
        <f t="shared" si="554"/>
        <v>High Risk</v>
      </c>
    </row>
    <row r="2362" spans="1:35" x14ac:dyDescent="0.25">
      <c r="A2362" s="6">
        <v>45461</v>
      </c>
      <c r="B2362" s="3">
        <v>27</v>
      </c>
      <c r="C2362" s="3" t="str">
        <f t="shared" si="540"/>
        <v>Mid</v>
      </c>
      <c r="D2362" s="4">
        <v>48078</v>
      </c>
      <c r="E2362" s="4">
        <f t="shared" si="541"/>
        <v>48078</v>
      </c>
      <c r="F2362" s="3">
        <v>600</v>
      </c>
      <c r="G2362" s="3">
        <f t="shared" si="542"/>
        <v>600</v>
      </c>
      <c r="H2362" s="3" t="str">
        <f t="shared" si="543"/>
        <v>Good</v>
      </c>
      <c r="I2362" s="5" t="s">
        <v>20</v>
      </c>
      <c r="J2362" s="2" t="str">
        <f t="shared" si="544"/>
        <v>Employed</v>
      </c>
      <c r="K2362" s="2" t="str">
        <f t="shared" si="545"/>
        <v>Employed</v>
      </c>
      <c r="L2362" s="2" t="str">
        <f t="shared" si="546"/>
        <v>Employed</v>
      </c>
      <c r="M2362" s="5" t="s">
        <v>41</v>
      </c>
      <c r="N2362" s="2" t="str">
        <f t="shared" si="547"/>
        <v>Doctorate</v>
      </c>
      <c r="O2362" s="2" t="str">
        <f t="shared" si="548"/>
        <v>Doctorate</v>
      </c>
      <c r="P2362" s="4">
        <v>39344</v>
      </c>
      <c r="Q2362" s="4">
        <f t="shared" si="549"/>
        <v>39344</v>
      </c>
      <c r="R2362" s="18">
        <f t="shared" si="550"/>
        <v>0.81833686925412874</v>
      </c>
      <c r="S2362" s="18" t="str">
        <f t="shared" si="551"/>
        <v>Moderate Borrower</v>
      </c>
      <c r="T2362" s="3">
        <v>48</v>
      </c>
      <c r="U2362" s="3">
        <f t="shared" si="552"/>
        <v>48</v>
      </c>
      <c r="V2362" s="5" t="s">
        <v>22</v>
      </c>
      <c r="W2362" s="5" t="s">
        <v>34</v>
      </c>
      <c r="X2362" s="4">
        <v>312</v>
      </c>
      <c r="Y2362" s="18">
        <v>0.10040547599999999</v>
      </c>
      <c r="Z2362" s="5" t="s">
        <v>24</v>
      </c>
      <c r="AA2362" s="3">
        <v>19</v>
      </c>
      <c r="AB2362" s="4">
        <v>5374</v>
      </c>
      <c r="AC2362" s="4">
        <v>4006.5</v>
      </c>
      <c r="AD2362" s="4" t="str">
        <f t="shared" si="553"/>
        <v>Low Income</v>
      </c>
      <c r="AE2362" s="4">
        <v>70279</v>
      </c>
      <c r="AF2362" s="18">
        <v>0.25381654300000001</v>
      </c>
      <c r="AG2362" s="3">
        <v>0</v>
      </c>
      <c r="AH2362" s="3">
        <v>46</v>
      </c>
      <c r="AI2362" s="2" t="str">
        <f t="shared" si="554"/>
        <v>Medium Risk</v>
      </c>
    </row>
    <row r="2363" spans="1:35" x14ac:dyDescent="0.25">
      <c r="A2363" s="6">
        <v>45462</v>
      </c>
      <c r="B2363" s="3">
        <v>23</v>
      </c>
      <c r="C2363" s="3" t="str">
        <f t="shared" si="540"/>
        <v>Young</v>
      </c>
      <c r="D2363" s="4">
        <v>89534</v>
      </c>
      <c r="E2363" s="4">
        <f t="shared" si="541"/>
        <v>89534</v>
      </c>
      <c r="F2363" s="3">
        <v>531</v>
      </c>
      <c r="G2363" s="3">
        <f t="shared" si="542"/>
        <v>531</v>
      </c>
      <c r="H2363" s="3" t="str">
        <f t="shared" si="543"/>
        <v>Fair</v>
      </c>
      <c r="I2363" s="5" t="s">
        <v>45</v>
      </c>
      <c r="J2363" s="2" t="str">
        <f t="shared" si="544"/>
        <v>Unemployed</v>
      </c>
      <c r="K2363" s="2" t="str">
        <f t="shared" si="545"/>
        <v>Unemployed</v>
      </c>
      <c r="L2363" s="2" t="str">
        <f t="shared" si="546"/>
        <v>Unemployed</v>
      </c>
      <c r="M2363" s="5" t="s">
        <v>32</v>
      </c>
      <c r="N2363" s="2" t="str">
        <f t="shared" si="547"/>
        <v>High School</v>
      </c>
      <c r="O2363" s="2" t="str">
        <f t="shared" si="548"/>
        <v>High School</v>
      </c>
      <c r="P2363" s="4">
        <v>18585</v>
      </c>
      <c r="Q2363" s="4">
        <f t="shared" si="549"/>
        <v>18585</v>
      </c>
      <c r="R2363" s="18">
        <f t="shared" si="550"/>
        <v>0.20757477606272479</v>
      </c>
      <c r="S2363" s="18" t="str">
        <f t="shared" si="551"/>
        <v>Conservative Borrower</v>
      </c>
      <c r="T2363" s="3">
        <v>36</v>
      </c>
      <c r="U2363" s="3">
        <f t="shared" si="552"/>
        <v>36</v>
      </c>
      <c r="V2363" s="5" t="s">
        <v>26</v>
      </c>
      <c r="W2363" s="5" t="s">
        <v>30</v>
      </c>
      <c r="X2363" s="4">
        <v>372</v>
      </c>
      <c r="Y2363" s="18">
        <v>0.17652356799999999</v>
      </c>
      <c r="Z2363" s="5" t="s">
        <v>24</v>
      </c>
      <c r="AA2363" s="3">
        <v>25</v>
      </c>
      <c r="AB2363" s="4">
        <v>974</v>
      </c>
      <c r="AC2363" s="4">
        <v>7461.1666670000004</v>
      </c>
      <c r="AD2363" s="4" t="str">
        <f t="shared" si="553"/>
        <v>Medium Income</v>
      </c>
      <c r="AE2363" s="4">
        <v>20013</v>
      </c>
      <c r="AF2363" s="18">
        <v>0.20204825500000001</v>
      </c>
      <c r="AG2363" s="3">
        <v>0</v>
      </c>
      <c r="AH2363" s="3">
        <v>62</v>
      </c>
      <c r="AI2363" s="2" t="str">
        <f t="shared" si="554"/>
        <v>High Risk</v>
      </c>
    </row>
    <row r="2364" spans="1:35" x14ac:dyDescent="0.25">
      <c r="A2364" s="6">
        <v>45463</v>
      </c>
      <c r="B2364" s="3">
        <v>21</v>
      </c>
      <c r="C2364" s="3" t="str">
        <f t="shared" si="540"/>
        <v>Young</v>
      </c>
      <c r="D2364" s="4">
        <v>21630</v>
      </c>
      <c r="E2364" s="4">
        <f t="shared" si="541"/>
        <v>21630</v>
      </c>
      <c r="F2364" s="3">
        <v>497</v>
      </c>
      <c r="G2364" s="3">
        <f t="shared" si="542"/>
        <v>497</v>
      </c>
      <c r="H2364" s="3" t="str">
        <f t="shared" si="543"/>
        <v>Fair</v>
      </c>
      <c r="I2364" s="5" t="s">
        <v>20</v>
      </c>
      <c r="J2364" s="2" t="str">
        <f t="shared" si="544"/>
        <v>Employed</v>
      </c>
      <c r="K2364" s="2" t="str">
        <f t="shared" si="545"/>
        <v>Employed</v>
      </c>
      <c r="L2364" s="2" t="str">
        <f t="shared" si="546"/>
        <v>Employed</v>
      </c>
      <c r="M2364" s="5" t="s">
        <v>25</v>
      </c>
      <c r="N2364" s="2" t="str">
        <f t="shared" si="547"/>
        <v>Associate</v>
      </c>
      <c r="O2364" s="2" t="str">
        <f t="shared" si="548"/>
        <v>Associate</v>
      </c>
      <c r="P2364" s="4">
        <v>28744</v>
      </c>
      <c r="Q2364" s="4">
        <f t="shared" si="549"/>
        <v>28744</v>
      </c>
      <c r="R2364" s="18">
        <f t="shared" si="550"/>
        <v>1.3288950531668979</v>
      </c>
      <c r="S2364" s="18" t="str">
        <f t="shared" si="551"/>
        <v>Aggressive Borrower</v>
      </c>
      <c r="T2364" s="3">
        <v>60</v>
      </c>
      <c r="U2364" s="3">
        <f t="shared" si="552"/>
        <v>60</v>
      </c>
      <c r="V2364" s="5" t="s">
        <v>26</v>
      </c>
      <c r="W2364" s="5" t="s">
        <v>27</v>
      </c>
      <c r="X2364" s="4">
        <v>436</v>
      </c>
      <c r="Y2364" s="18">
        <v>0.217959505</v>
      </c>
      <c r="Z2364" s="5" t="s">
        <v>28</v>
      </c>
      <c r="AA2364" s="3">
        <v>23</v>
      </c>
      <c r="AB2364" s="4">
        <v>2623</v>
      </c>
      <c r="AC2364" s="4">
        <v>1802.5</v>
      </c>
      <c r="AD2364" s="4" t="str">
        <f t="shared" si="553"/>
        <v>Low Income</v>
      </c>
      <c r="AE2364" s="4">
        <v>19197</v>
      </c>
      <c r="AF2364" s="18">
        <v>0.274604511</v>
      </c>
      <c r="AG2364" s="3">
        <v>0</v>
      </c>
      <c r="AH2364" s="3">
        <v>58</v>
      </c>
      <c r="AI2364" s="2" t="str">
        <f t="shared" si="554"/>
        <v>High Risk</v>
      </c>
    </row>
    <row r="2365" spans="1:35" x14ac:dyDescent="0.25">
      <c r="A2365" s="6">
        <v>45464</v>
      </c>
      <c r="B2365" s="3">
        <v>53</v>
      </c>
      <c r="C2365" s="3" t="str">
        <f t="shared" si="540"/>
        <v>Senior</v>
      </c>
      <c r="D2365" s="4">
        <v>46588</v>
      </c>
      <c r="E2365" s="4">
        <f t="shared" si="541"/>
        <v>46588</v>
      </c>
      <c r="F2365" s="3">
        <v>546</v>
      </c>
      <c r="G2365" s="3">
        <f t="shared" si="542"/>
        <v>546</v>
      </c>
      <c r="H2365" s="3" t="str">
        <f t="shared" si="543"/>
        <v>Fair</v>
      </c>
      <c r="I2365" s="5" t="s">
        <v>20</v>
      </c>
      <c r="J2365" s="2" t="str">
        <f t="shared" si="544"/>
        <v>Employed</v>
      </c>
      <c r="K2365" s="2" t="str">
        <f t="shared" si="545"/>
        <v>Employed</v>
      </c>
      <c r="L2365" s="2" t="str">
        <f t="shared" si="546"/>
        <v>Employed</v>
      </c>
      <c r="M2365" s="5" t="s">
        <v>29</v>
      </c>
      <c r="N2365" s="2" t="str">
        <f t="shared" si="547"/>
        <v>Bachelor</v>
      </c>
      <c r="O2365" s="2" t="str">
        <f t="shared" si="548"/>
        <v>Bachelor</v>
      </c>
      <c r="P2365" s="4">
        <v>20472</v>
      </c>
      <c r="Q2365" s="4">
        <f t="shared" si="549"/>
        <v>20472</v>
      </c>
      <c r="R2365" s="18">
        <f t="shared" si="550"/>
        <v>0.43942646174980682</v>
      </c>
      <c r="S2365" s="18" t="str">
        <f t="shared" si="551"/>
        <v>Conservative Borrower</v>
      </c>
      <c r="T2365" s="3">
        <v>84</v>
      </c>
      <c r="U2365" s="3">
        <f t="shared" si="552"/>
        <v>84</v>
      </c>
      <c r="V2365" s="5" t="s">
        <v>22</v>
      </c>
      <c r="W2365" s="5" t="s">
        <v>30</v>
      </c>
      <c r="X2365" s="4">
        <v>309</v>
      </c>
      <c r="Y2365" s="18">
        <v>0.351281593</v>
      </c>
      <c r="Z2365" s="5" t="s">
        <v>31</v>
      </c>
      <c r="AA2365" s="3">
        <v>23</v>
      </c>
      <c r="AB2365" s="4">
        <v>1977</v>
      </c>
      <c r="AC2365" s="4">
        <v>3882.333333</v>
      </c>
      <c r="AD2365" s="4" t="str">
        <f t="shared" si="553"/>
        <v>Low Income</v>
      </c>
      <c r="AE2365" s="4">
        <v>40599</v>
      </c>
      <c r="AF2365" s="18">
        <v>0.26152886199999997</v>
      </c>
      <c r="AG2365" s="3">
        <v>0</v>
      </c>
      <c r="AH2365" s="3">
        <v>54</v>
      </c>
      <c r="AI2365" s="2" t="str">
        <f t="shared" si="554"/>
        <v>Medium Risk</v>
      </c>
    </row>
    <row r="2366" spans="1:35" x14ac:dyDescent="0.25">
      <c r="A2366" s="6">
        <v>45465</v>
      </c>
      <c r="B2366" s="3">
        <v>32</v>
      </c>
      <c r="C2366" s="3" t="str">
        <f t="shared" si="540"/>
        <v>Mid</v>
      </c>
      <c r="D2366" s="4">
        <v>70233</v>
      </c>
      <c r="E2366" s="4">
        <f t="shared" si="541"/>
        <v>70233</v>
      </c>
      <c r="F2366" s="3">
        <v>514</v>
      </c>
      <c r="G2366" s="3">
        <f t="shared" si="542"/>
        <v>514</v>
      </c>
      <c r="H2366" s="3" t="str">
        <f t="shared" si="543"/>
        <v>Fair</v>
      </c>
      <c r="I2366" s="5" t="s">
        <v>20</v>
      </c>
      <c r="J2366" s="2" t="str">
        <f t="shared" si="544"/>
        <v>Employed</v>
      </c>
      <c r="K2366" s="2" t="str">
        <f t="shared" si="545"/>
        <v>Employed</v>
      </c>
      <c r="L2366" s="2" t="str">
        <f t="shared" si="546"/>
        <v>Employed</v>
      </c>
      <c r="M2366" s="5" t="s">
        <v>25</v>
      </c>
      <c r="N2366" s="2" t="str">
        <f t="shared" si="547"/>
        <v>Associate</v>
      </c>
      <c r="O2366" s="2" t="str">
        <f t="shared" si="548"/>
        <v>Associate</v>
      </c>
      <c r="P2366" s="4">
        <v>18181</v>
      </c>
      <c r="Q2366" s="4">
        <f t="shared" si="549"/>
        <v>18181</v>
      </c>
      <c r="R2366" s="18">
        <f t="shared" si="550"/>
        <v>0.25886691441345239</v>
      </c>
      <c r="S2366" s="18" t="str">
        <f t="shared" si="551"/>
        <v>Conservative Borrower</v>
      </c>
      <c r="T2366" s="3">
        <v>48</v>
      </c>
      <c r="U2366" s="3">
        <f t="shared" si="552"/>
        <v>48</v>
      </c>
      <c r="V2366" s="5" t="s">
        <v>22</v>
      </c>
      <c r="W2366" s="5" t="s">
        <v>30</v>
      </c>
      <c r="X2366" s="4">
        <v>250</v>
      </c>
      <c r="Y2366" s="18">
        <v>0.34161761699999998</v>
      </c>
      <c r="Z2366" s="5" t="s">
        <v>38</v>
      </c>
      <c r="AA2366" s="3">
        <v>39</v>
      </c>
      <c r="AB2366" s="4">
        <v>1964</v>
      </c>
      <c r="AC2366" s="4">
        <v>5852.75</v>
      </c>
      <c r="AD2366" s="4" t="str">
        <f t="shared" si="553"/>
        <v>Medium Income</v>
      </c>
      <c r="AE2366" s="4">
        <v>128390</v>
      </c>
      <c r="AF2366" s="18">
        <v>0.22160200799999999</v>
      </c>
      <c r="AG2366" s="3">
        <v>0</v>
      </c>
      <c r="AH2366" s="3">
        <v>62</v>
      </c>
      <c r="AI2366" s="2" t="str">
        <f t="shared" si="554"/>
        <v>High Risk</v>
      </c>
    </row>
    <row r="2367" spans="1:35" x14ac:dyDescent="0.25">
      <c r="A2367" s="6">
        <v>45466</v>
      </c>
      <c r="B2367" s="3">
        <v>58</v>
      </c>
      <c r="C2367" s="3" t="str">
        <f t="shared" si="540"/>
        <v>Senior</v>
      </c>
      <c r="E2367" s="4">
        <f t="shared" si="541"/>
        <v>70677</v>
      </c>
      <c r="F2367" s="3">
        <v>630</v>
      </c>
      <c r="G2367" s="3">
        <f t="shared" si="542"/>
        <v>630</v>
      </c>
      <c r="H2367" s="3" t="str">
        <f t="shared" si="543"/>
        <v>Good</v>
      </c>
      <c r="I2367" s="5" t="s">
        <v>20</v>
      </c>
      <c r="J2367" s="2" t="str">
        <f t="shared" si="544"/>
        <v>Employed</v>
      </c>
      <c r="K2367" s="2" t="str">
        <f t="shared" si="545"/>
        <v>Employed</v>
      </c>
      <c r="L2367" s="2" t="str">
        <f t="shared" si="546"/>
        <v>Employed</v>
      </c>
      <c r="M2367" s="5" t="s">
        <v>25</v>
      </c>
      <c r="N2367" s="2" t="str">
        <f t="shared" si="547"/>
        <v>Associate</v>
      </c>
      <c r="O2367" s="2" t="str">
        <f t="shared" si="548"/>
        <v>Associate</v>
      </c>
      <c r="P2367" s="4">
        <v>18836</v>
      </c>
      <c r="Q2367" s="4">
        <f t="shared" si="549"/>
        <v>18836</v>
      </c>
      <c r="R2367" s="18">
        <f t="shared" si="550"/>
        <v>0.26650819927274783</v>
      </c>
      <c r="S2367" s="18" t="str">
        <f t="shared" si="551"/>
        <v>Conservative Borrower</v>
      </c>
      <c r="U2367" s="3">
        <f t="shared" si="552"/>
        <v>55.043478260869563</v>
      </c>
      <c r="V2367" s="5" t="s">
        <v>44</v>
      </c>
      <c r="W2367" s="5" t="s">
        <v>27</v>
      </c>
      <c r="X2367" s="4">
        <v>254</v>
      </c>
      <c r="Y2367" s="18">
        <v>0.45686373400000002</v>
      </c>
      <c r="Z2367" s="5" t="s">
        <v>24</v>
      </c>
      <c r="AA2367" s="3">
        <v>19</v>
      </c>
      <c r="AB2367" s="4">
        <v>4541</v>
      </c>
      <c r="AC2367" s="4">
        <v>5889.75</v>
      </c>
      <c r="AD2367" s="4" t="str">
        <f t="shared" si="553"/>
        <v>Medium Income</v>
      </c>
      <c r="AE2367" s="4">
        <v>4196</v>
      </c>
      <c r="AF2367" s="18">
        <v>0.20624452200000001</v>
      </c>
      <c r="AG2367" s="3">
        <v>0</v>
      </c>
      <c r="AH2367" s="3">
        <v>58</v>
      </c>
      <c r="AI2367" s="2" t="str">
        <f t="shared" si="554"/>
        <v>High Risk</v>
      </c>
    </row>
    <row r="2368" spans="1:35" x14ac:dyDescent="0.25">
      <c r="A2368" s="6">
        <v>45467</v>
      </c>
      <c r="B2368" s="3">
        <v>33</v>
      </c>
      <c r="C2368" s="3" t="str">
        <f t="shared" si="540"/>
        <v>Mid</v>
      </c>
      <c r="D2368" s="4">
        <v>28659</v>
      </c>
      <c r="E2368" s="4">
        <f t="shared" si="541"/>
        <v>28659</v>
      </c>
      <c r="F2368" s="3">
        <v>493</v>
      </c>
      <c r="G2368" s="3">
        <f t="shared" si="542"/>
        <v>493</v>
      </c>
      <c r="H2368" s="3" t="str">
        <f t="shared" si="543"/>
        <v>Fair</v>
      </c>
      <c r="I2368" s="5" t="s">
        <v>45</v>
      </c>
      <c r="J2368" s="2" t="str">
        <f t="shared" si="544"/>
        <v>Unemployed</v>
      </c>
      <c r="K2368" s="2" t="str">
        <f t="shared" si="545"/>
        <v>Unemployed</v>
      </c>
      <c r="L2368" s="2" t="str">
        <f t="shared" si="546"/>
        <v>Unemployed</v>
      </c>
      <c r="M2368" s="5" t="s">
        <v>41</v>
      </c>
      <c r="N2368" s="2" t="str">
        <f t="shared" si="547"/>
        <v>Doctorate</v>
      </c>
      <c r="O2368" s="2" t="str">
        <f t="shared" si="548"/>
        <v>Doctorate</v>
      </c>
      <c r="P2368" s="4">
        <v>21363</v>
      </c>
      <c r="Q2368" s="4">
        <f t="shared" si="549"/>
        <v>21363</v>
      </c>
      <c r="R2368" s="18">
        <f t="shared" si="550"/>
        <v>0.74542028682089401</v>
      </c>
      <c r="S2368" s="18" t="str">
        <f t="shared" si="551"/>
        <v>Moderate Borrower</v>
      </c>
      <c r="T2368" s="3">
        <v>48</v>
      </c>
      <c r="U2368" s="3">
        <f t="shared" si="552"/>
        <v>48</v>
      </c>
      <c r="V2368" s="5" t="s">
        <v>22</v>
      </c>
      <c r="W2368" s="5" t="s">
        <v>34</v>
      </c>
      <c r="X2368" s="4">
        <v>260</v>
      </c>
      <c r="Y2368" s="18">
        <v>0.33924073100000002</v>
      </c>
      <c r="Z2368" s="5" t="s">
        <v>28</v>
      </c>
      <c r="AA2368" s="3">
        <v>22</v>
      </c>
      <c r="AB2368" s="4">
        <v>8005</v>
      </c>
      <c r="AC2368" s="4">
        <v>2388.25</v>
      </c>
      <c r="AD2368" s="4" t="str">
        <f t="shared" si="553"/>
        <v>Low Income</v>
      </c>
      <c r="AE2368" s="4">
        <v>72640</v>
      </c>
      <c r="AF2368" s="18">
        <v>0.23189270400000001</v>
      </c>
      <c r="AG2368" s="3">
        <v>0</v>
      </c>
      <c r="AH2368" s="3">
        <v>60</v>
      </c>
      <c r="AI2368" s="2" t="str">
        <f t="shared" si="554"/>
        <v>High Risk</v>
      </c>
    </row>
    <row r="2369" spans="1:35" x14ac:dyDescent="0.25">
      <c r="A2369" s="6">
        <v>45468</v>
      </c>
      <c r="B2369" s="3">
        <v>19</v>
      </c>
      <c r="C2369" s="3" t="str">
        <f t="shared" si="540"/>
        <v>Young</v>
      </c>
      <c r="D2369" s="4">
        <v>75795</v>
      </c>
      <c r="E2369" s="4">
        <f t="shared" si="541"/>
        <v>75795</v>
      </c>
      <c r="F2369" s="3">
        <v>537</v>
      </c>
      <c r="G2369" s="3">
        <f t="shared" si="542"/>
        <v>537</v>
      </c>
      <c r="H2369" s="3" t="str">
        <f t="shared" si="543"/>
        <v>Fair</v>
      </c>
      <c r="I2369" s="5" t="s">
        <v>45</v>
      </c>
      <c r="J2369" s="2" t="str">
        <f t="shared" si="544"/>
        <v>Unemployed</v>
      </c>
      <c r="K2369" s="2" t="str">
        <f t="shared" si="545"/>
        <v>Unemployed</v>
      </c>
      <c r="L2369" s="2" t="str">
        <f t="shared" si="546"/>
        <v>Unemployed</v>
      </c>
      <c r="M2369" s="5" t="s">
        <v>29</v>
      </c>
      <c r="N2369" s="2" t="str">
        <f t="shared" si="547"/>
        <v>Bachelor</v>
      </c>
      <c r="O2369" s="2" t="str">
        <f t="shared" si="548"/>
        <v>Bachelor</v>
      </c>
      <c r="P2369" s="4">
        <v>8795</v>
      </c>
      <c r="Q2369" s="4">
        <f t="shared" si="549"/>
        <v>8795</v>
      </c>
      <c r="R2369" s="18">
        <f t="shared" si="550"/>
        <v>0.11603667788112672</v>
      </c>
      <c r="S2369" s="18" t="str">
        <f t="shared" si="551"/>
        <v>Conservative Borrower</v>
      </c>
      <c r="T2369" s="3">
        <v>24</v>
      </c>
      <c r="U2369" s="3">
        <f t="shared" si="552"/>
        <v>24</v>
      </c>
      <c r="V2369" s="5" t="s">
        <v>35</v>
      </c>
      <c r="W2369" s="5" t="s">
        <v>30</v>
      </c>
      <c r="X2369" s="4">
        <v>282</v>
      </c>
      <c r="Y2369" s="18">
        <v>0.26326482499999998</v>
      </c>
      <c r="Z2369" s="5" t="s">
        <v>24</v>
      </c>
      <c r="AA2369" s="3">
        <v>23</v>
      </c>
      <c r="AB2369" s="4">
        <v>1431</v>
      </c>
      <c r="AC2369" s="4">
        <v>6316.25</v>
      </c>
      <c r="AD2369" s="4" t="str">
        <f t="shared" si="553"/>
        <v>Medium Income</v>
      </c>
      <c r="AE2369" s="4">
        <v>28458</v>
      </c>
      <c r="AF2369" s="18">
        <v>0.222325156</v>
      </c>
      <c r="AG2369" s="3">
        <v>0</v>
      </c>
      <c r="AH2369" s="3">
        <v>62</v>
      </c>
      <c r="AI2369" s="2" t="str">
        <f t="shared" si="554"/>
        <v>High Risk</v>
      </c>
    </row>
    <row r="2370" spans="1:35" x14ac:dyDescent="0.25">
      <c r="A2370" s="6">
        <v>45469</v>
      </c>
      <c r="B2370" s="3">
        <v>26</v>
      </c>
      <c r="C2370" s="3" t="str">
        <f t="shared" ref="C2370:C2433" si="555">IF(B2370&lt;25,"Young",IF(B2370&lt;40,"Mid",IF(B2370&lt;60,"Senior","Old")))</f>
        <v>Mid</v>
      </c>
      <c r="D2370" s="4">
        <v>45898</v>
      </c>
      <c r="E2370" s="4">
        <f t="shared" ref="E2370:E2433" si="556">IF(D2370="",AC2370*12,D2370)</f>
        <v>45898</v>
      </c>
      <c r="F2370" s="3">
        <v>515</v>
      </c>
      <c r="G2370" s="3">
        <f t="shared" ref="G2370:G2433" si="557">IF(F2370="",AVERAGEIF($AA$2:$AA$2648,AA2370,$F$2:$F$2648),F2370)</f>
        <v>515</v>
      </c>
      <c r="H2370" s="3" t="str">
        <f t="shared" ref="H2370:H2433" si="558">IF(G2370&lt;450,"Poor", IF(G2370&lt;550,"Fair",IF(G2370&lt;650,"Good","Excellent")))</f>
        <v>Fair</v>
      </c>
      <c r="I2370" s="5" t="s">
        <v>20</v>
      </c>
      <c r="J2370" s="2" t="str">
        <f t="shared" ref="J2370:J2433" si="559">TRIM(CLEAN(I2370))</f>
        <v>Employed</v>
      </c>
      <c r="K2370" s="2" t="str">
        <f t="shared" ref="K2370:K2433" si="560">PROPER(J2370)</f>
        <v>Employed</v>
      </c>
      <c r="L2370" s="2" t="str">
        <f t="shared" ref="L2370:L2433" si="561">IF(K2370="","Employed",K2370)</f>
        <v>Employed</v>
      </c>
      <c r="M2370" s="5" t="s">
        <v>21</v>
      </c>
      <c r="N2370" s="2" t="str">
        <f t="shared" ref="N2370:N2433" si="562">TRIM(CLEAN(M2370))</f>
        <v>Master</v>
      </c>
      <c r="O2370" s="2" t="str">
        <f t="shared" ref="O2370:O2433" si="563">IF(N2370="","Bachelor",N2370)</f>
        <v>Master</v>
      </c>
      <c r="P2370" s="4">
        <v>18022</v>
      </c>
      <c r="Q2370" s="4">
        <f t="shared" ref="Q2370:Q2433" si="564">IF(P2370="",(AVERAGEIFS($P$2:$P$2648,$Z$2:$Z$2648,Z2370,$AD$2:$AD$2648,AD2370)),P2370)</f>
        <v>18022</v>
      </c>
      <c r="R2370" s="18">
        <f t="shared" ref="R2370:R2433" si="565">Q2370/E2370</f>
        <v>0.39265327465249028</v>
      </c>
      <c r="S2370" s="18" t="str">
        <f t="shared" ref="S2370:S2433" si="566">IF(R2370 &lt;= 0.5, "Conservative Borrower", IF(R2370 &lt;= 1, "Moderate Borrower", "Aggressive Borrower"))</f>
        <v>Conservative Borrower</v>
      </c>
      <c r="T2370" s="3">
        <v>36</v>
      </c>
      <c r="U2370" s="3">
        <f t="shared" ref="U2370:U2433" si="567">IF(T2370="",AVERAGEIFS($T$2:$T$2648,$Z$2:$Z$2648,Z2370,$AD$2:$AD$2648,AD2370),T2370)</f>
        <v>36</v>
      </c>
      <c r="V2370" s="5" t="s">
        <v>35</v>
      </c>
      <c r="W2370" s="5" t="s">
        <v>30</v>
      </c>
      <c r="X2370" s="4">
        <v>721</v>
      </c>
      <c r="Y2370" s="18">
        <v>0.30499499499999999</v>
      </c>
      <c r="Z2370" s="5" t="s">
        <v>38</v>
      </c>
      <c r="AA2370" s="3">
        <v>32</v>
      </c>
      <c r="AB2370" s="4">
        <v>4705</v>
      </c>
      <c r="AC2370" s="4">
        <v>3824.833333</v>
      </c>
      <c r="AD2370" s="4" t="str">
        <f t="shared" ref="AD2370:AD2433" si="568">IF(AC2370&lt;=5000,"Low Income",IF(AC2370&lt;=12000,"Medium Income","High Income"))</f>
        <v>Low Income</v>
      </c>
      <c r="AE2370" s="4">
        <v>215560</v>
      </c>
      <c r="AF2370" s="18">
        <v>0.1964176</v>
      </c>
      <c r="AG2370" s="3">
        <v>1</v>
      </c>
      <c r="AH2370" s="3">
        <v>42.4</v>
      </c>
      <c r="AI2370" s="2" t="str">
        <f t="shared" ref="AI2370:AI2433" si="569">IF(AH2370&lt;40,"Low Risk", IF(AH2370&lt;55,"Medium Risk", IF(AH2370&lt;70,"High Risk","Very High Risk")))</f>
        <v>Medium Risk</v>
      </c>
    </row>
    <row r="2371" spans="1:35" x14ac:dyDescent="0.25">
      <c r="A2371" s="6">
        <v>45470</v>
      </c>
      <c r="B2371" s="3">
        <v>54</v>
      </c>
      <c r="C2371" s="3" t="str">
        <f t="shared" si="555"/>
        <v>Senior</v>
      </c>
      <c r="E2371" s="4">
        <f t="shared" si="556"/>
        <v>126443.00004000001</v>
      </c>
      <c r="F2371" s="3">
        <v>601</v>
      </c>
      <c r="G2371" s="3">
        <f t="shared" si="557"/>
        <v>601</v>
      </c>
      <c r="H2371" s="3" t="str">
        <f t="shared" si="558"/>
        <v>Good</v>
      </c>
      <c r="I2371" s="5" t="s">
        <v>45</v>
      </c>
      <c r="J2371" s="2" t="str">
        <f t="shared" si="559"/>
        <v>Unemployed</v>
      </c>
      <c r="K2371" s="2" t="str">
        <f t="shared" si="560"/>
        <v>Unemployed</v>
      </c>
      <c r="L2371" s="2" t="str">
        <f t="shared" si="561"/>
        <v>Unemployed</v>
      </c>
      <c r="M2371" s="5" t="s">
        <v>32</v>
      </c>
      <c r="N2371" s="2" t="str">
        <f t="shared" si="562"/>
        <v>High School</v>
      </c>
      <c r="O2371" s="2" t="str">
        <f t="shared" si="563"/>
        <v>High School</v>
      </c>
      <c r="P2371" s="4">
        <v>42212</v>
      </c>
      <c r="Q2371" s="4">
        <f t="shared" si="564"/>
        <v>42212</v>
      </c>
      <c r="R2371" s="18">
        <f t="shared" si="565"/>
        <v>0.33384212638616856</v>
      </c>
      <c r="S2371" s="18" t="str">
        <f t="shared" si="566"/>
        <v>Conservative Borrower</v>
      </c>
      <c r="U2371" s="3">
        <f t="shared" si="567"/>
        <v>55.032258064516128</v>
      </c>
      <c r="V2371" s="5" t="s">
        <v>22</v>
      </c>
      <c r="W2371" s="5" t="s">
        <v>23</v>
      </c>
      <c r="X2371" s="4">
        <v>311</v>
      </c>
      <c r="Y2371" s="18">
        <v>0.28434551699999999</v>
      </c>
      <c r="Z2371" s="5" t="s">
        <v>28</v>
      </c>
      <c r="AA2371" s="3">
        <v>28</v>
      </c>
      <c r="AB2371" s="4">
        <v>1718</v>
      </c>
      <c r="AC2371" s="4">
        <v>10536.916670000001</v>
      </c>
      <c r="AD2371" s="4" t="str">
        <f t="shared" si="568"/>
        <v>Medium Income</v>
      </c>
      <c r="AE2371" s="4">
        <v>59660</v>
      </c>
      <c r="AF2371" s="18">
        <v>0.221576676</v>
      </c>
      <c r="AG2371" s="3">
        <v>0</v>
      </c>
      <c r="AH2371" s="3">
        <v>49</v>
      </c>
      <c r="AI2371" s="2" t="str">
        <f t="shared" si="569"/>
        <v>Medium Risk</v>
      </c>
    </row>
    <row r="2372" spans="1:35" x14ac:dyDescent="0.25">
      <c r="A2372" s="6">
        <v>45471</v>
      </c>
      <c r="B2372" s="3">
        <v>38</v>
      </c>
      <c r="C2372" s="3" t="str">
        <f t="shared" si="555"/>
        <v>Mid</v>
      </c>
      <c r="D2372" s="4">
        <v>46429</v>
      </c>
      <c r="E2372" s="4">
        <f t="shared" si="556"/>
        <v>46429</v>
      </c>
      <c r="F2372" s="3">
        <v>570</v>
      </c>
      <c r="G2372" s="3">
        <f t="shared" si="557"/>
        <v>570</v>
      </c>
      <c r="H2372" s="3" t="str">
        <f t="shared" si="558"/>
        <v>Good</v>
      </c>
      <c r="I2372" s="5" t="s">
        <v>20</v>
      </c>
      <c r="J2372" s="2" t="str">
        <f t="shared" si="559"/>
        <v>Employed</v>
      </c>
      <c r="K2372" s="2" t="str">
        <f t="shared" si="560"/>
        <v>Employed</v>
      </c>
      <c r="L2372" s="2" t="str">
        <f t="shared" si="561"/>
        <v>Employed</v>
      </c>
      <c r="M2372" s="5" t="s">
        <v>32</v>
      </c>
      <c r="N2372" s="2" t="str">
        <f t="shared" si="562"/>
        <v>High School</v>
      </c>
      <c r="O2372" s="2" t="str">
        <f t="shared" si="563"/>
        <v>High School</v>
      </c>
      <c r="P2372" s="4">
        <v>17567</v>
      </c>
      <c r="Q2372" s="4">
        <f t="shared" si="564"/>
        <v>17567</v>
      </c>
      <c r="R2372" s="18">
        <f t="shared" si="565"/>
        <v>0.37836266126774215</v>
      </c>
      <c r="S2372" s="18" t="str">
        <f t="shared" si="566"/>
        <v>Conservative Borrower</v>
      </c>
      <c r="T2372" s="3">
        <v>36</v>
      </c>
      <c r="U2372" s="3">
        <f t="shared" si="567"/>
        <v>36</v>
      </c>
      <c r="V2372" s="5" t="s">
        <v>44</v>
      </c>
      <c r="W2372" s="5" t="s">
        <v>30</v>
      </c>
      <c r="X2372" s="4">
        <v>187</v>
      </c>
      <c r="Y2372" s="18">
        <v>3.2647200000000001E-2</v>
      </c>
      <c r="Z2372" s="5" t="s">
        <v>24</v>
      </c>
      <c r="AA2372" s="3">
        <v>22</v>
      </c>
      <c r="AB2372" s="4">
        <v>4290</v>
      </c>
      <c r="AC2372" s="4">
        <v>3869.083333</v>
      </c>
      <c r="AD2372" s="4" t="str">
        <f t="shared" si="568"/>
        <v>Low Income</v>
      </c>
      <c r="AE2372" s="4">
        <v>10878</v>
      </c>
      <c r="AF2372" s="18">
        <v>0.24398365699999999</v>
      </c>
      <c r="AG2372" s="3">
        <v>0</v>
      </c>
      <c r="AH2372" s="3">
        <v>52</v>
      </c>
      <c r="AI2372" s="2" t="str">
        <f t="shared" si="569"/>
        <v>Medium Risk</v>
      </c>
    </row>
    <row r="2373" spans="1:35" x14ac:dyDescent="0.25">
      <c r="A2373" s="6">
        <v>45472</v>
      </c>
      <c r="B2373" s="3">
        <v>33</v>
      </c>
      <c r="C2373" s="3" t="str">
        <f t="shared" si="555"/>
        <v>Mid</v>
      </c>
      <c r="D2373" s="4">
        <v>86832</v>
      </c>
      <c r="E2373" s="4">
        <f t="shared" si="556"/>
        <v>86832</v>
      </c>
      <c r="F2373" s="3">
        <v>574</v>
      </c>
      <c r="G2373" s="3">
        <f t="shared" si="557"/>
        <v>574</v>
      </c>
      <c r="H2373" s="3" t="str">
        <f t="shared" si="558"/>
        <v>Good</v>
      </c>
      <c r="I2373" s="5" t="s">
        <v>20</v>
      </c>
      <c r="J2373" s="2" t="str">
        <f t="shared" si="559"/>
        <v>Employed</v>
      </c>
      <c r="K2373" s="2" t="str">
        <f t="shared" si="560"/>
        <v>Employed</v>
      </c>
      <c r="L2373" s="2" t="str">
        <f t="shared" si="561"/>
        <v>Employed</v>
      </c>
      <c r="M2373" s="5" t="s">
        <v>21</v>
      </c>
      <c r="N2373" s="2" t="str">
        <f t="shared" si="562"/>
        <v>Master</v>
      </c>
      <c r="O2373" s="2" t="str">
        <f t="shared" si="563"/>
        <v>Master</v>
      </c>
      <c r="P2373" s="4">
        <v>11310</v>
      </c>
      <c r="Q2373" s="4">
        <f t="shared" si="564"/>
        <v>11310</v>
      </c>
      <c r="R2373" s="18">
        <f t="shared" si="565"/>
        <v>0.13025152017689332</v>
      </c>
      <c r="S2373" s="18" t="str">
        <f t="shared" si="566"/>
        <v>Conservative Borrower</v>
      </c>
      <c r="T2373" s="3">
        <v>72</v>
      </c>
      <c r="U2373" s="3">
        <f t="shared" si="567"/>
        <v>72</v>
      </c>
      <c r="V2373" s="5" t="s">
        <v>26</v>
      </c>
      <c r="W2373" s="5" t="s">
        <v>23</v>
      </c>
      <c r="X2373" s="4">
        <v>182</v>
      </c>
      <c r="Y2373" s="18">
        <v>0.225277422</v>
      </c>
      <c r="Z2373" s="5" t="s">
        <v>38</v>
      </c>
      <c r="AA2373" s="3">
        <v>22</v>
      </c>
      <c r="AB2373" s="4">
        <v>3766</v>
      </c>
      <c r="AC2373" s="4">
        <v>7236</v>
      </c>
      <c r="AD2373" s="4" t="str">
        <f t="shared" si="568"/>
        <v>Medium Income</v>
      </c>
      <c r="AE2373" s="4">
        <v>36926</v>
      </c>
      <c r="AF2373" s="18">
        <v>0.23157699300000001</v>
      </c>
      <c r="AG2373" s="3">
        <v>1</v>
      </c>
      <c r="AH2373" s="3">
        <v>41.6</v>
      </c>
      <c r="AI2373" s="2" t="str">
        <f t="shared" si="569"/>
        <v>Medium Risk</v>
      </c>
    </row>
    <row r="2374" spans="1:35" x14ac:dyDescent="0.25">
      <c r="A2374" s="6">
        <v>45473</v>
      </c>
      <c r="B2374" s="3">
        <v>41</v>
      </c>
      <c r="C2374" s="3" t="str">
        <f t="shared" si="555"/>
        <v>Senior</v>
      </c>
      <c r="D2374" s="4">
        <v>30995</v>
      </c>
      <c r="E2374" s="4">
        <f t="shared" si="556"/>
        <v>30995</v>
      </c>
      <c r="F2374" s="3">
        <v>550</v>
      </c>
      <c r="G2374" s="3">
        <f t="shared" si="557"/>
        <v>550</v>
      </c>
      <c r="H2374" s="3" t="str">
        <f t="shared" si="558"/>
        <v>Good</v>
      </c>
      <c r="I2374" s="5" t="s">
        <v>20</v>
      </c>
      <c r="J2374" s="2" t="str">
        <f t="shared" si="559"/>
        <v>Employed</v>
      </c>
      <c r="K2374" s="2" t="str">
        <f t="shared" si="560"/>
        <v>Employed</v>
      </c>
      <c r="L2374" s="2" t="str">
        <f t="shared" si="561"/>
        <v>Employed</v>
      </c>
      <c r="M2374" s="5" t="s">
        <v>32</v>
      </c>
      <c r="N2374" s="2" t="str">
        <f t="shared" si="562"/>
        <v>High School</v>
      </c>
      <c r="O2374" s="2" t="str">
        <f t="shared" si="563"/>
        <v>High School</v>
      </c>
      <c r="P2374" s="4">
        <v>6124</v>
      </c>
      <c r="Q2374" s="4">
        <f t="shared" si="564"/>
        <v>6124</v>
      </c>
      <c r="R2374" s="18">
        <f t="shared" si="565"/>
        <v>0.19758025487981934</v>
      </c>
      <c r="S2374" s="18" t="str">
        <f t="shared" si="566"/>
        <v>Conservative Borrower</v>
      </c>
      <c r="T2374" s="3">
        <v>84</v>
      </c>
      <c r="U2374" s="3">
        <f t="shared" si="567"/>
        <v>84</v>
      </c>
      <c r="V2374" s="5" t="s">
        <v>22</v>
      </c>
      <c r="W2374" s="5" t="s">
        <v>34</v>
      </c>
      <c r="X2374" s="4">
        <v>950</v>
      </c>
      <c r="Y2374" s="18">
        <v>0.13649038799999999</v>
      </c>
      <c r="Z2374" s="5" t="s">
        <v>38</v>
      </c>
      <c r="AA2374" s="3">
        <v>20</v>
      </c>
      <c r="AB2374" s="4">
        <v>7275</v>
      </c>
      <c r="AC2374" s="4">
        <v>2582.916667</v>
      </c>
      <c r="AD2374" s="4" t="str">
        <f t="shared" si="568"/>
        <v>Low Income</v>
      </c>
      <c r="AE2374" s="4">
        <v>7438</v>
      </c>
      <c r="AF2374" s="18">
        <v>0.29179035599999997</v>
      </c>
      <c r="AG2374" s="3">
        <v>0</v>
      </c>
      <c r="AH2374" s="3">
        <v>54</v>
      </c>
      <c r="AI2374" s="2" t="str">
        <f t="shared" si="569"/>
        <v>Medium Risk</v>
      </c>
    </row>
    <row r="2375" spans="1:35" x14ac:dyDescent="0.25">
      <c r="A2375" s="6">
        <v>45474</v>
      </c>
      <c r="B2375" s="3">
        <v>46</v>
      </c>
      <c r="C2375" s="3" t="str">
        <f t="shared" si="555"/>
        <v>Senior</v>
      </c>
      <c r="E2375" s="4">
        <f t="shared" si="556"/>
        <v>46412.000004000001</v>
      </c>
      <c r="F2375" s="3">
        <v>628</v>
      </c>
      <c r="G2375" s="3">
        <f t="shared" si="557"/>
        <v>628</v>
      </c>
      <c r="H2375" s="3" t="str">
        <f t="shared" si="558"/>
        <v>Good</v>
      </c>
      <c r="I2375" s="5" t="s">
        <v>45</v>
      </c>
      <c r="J2375" s="2" t="str">
        <f t="shared" si="559"/>
        <v>Unemployed</v>
      </c>
      <c r="K2375" s="2" t="str">
        <f t="shared" si="560"/>
        <v>Unemployed</v>
      </c>
      <c r="L2375" s="2" t="str">
        <f t="shared" si="561"/>
        <v>Unemployed</v>
      </c>
      <c r="M2375" s="5" t="s">
        <v>29</v>
      </c>
      <c r="N2375" s="2" t="str">
        <f t="shared" si="562"/>
        <v>Bachelor</v>
      </c>
      <c r="O2375" s="2" t="str">
        <f t="shared" si="563"/>
        <v>Bachelor</v>
      </c>
      <c r="P2375" s="4">
        <v>18741</v>
      </c>
      <c r="Q2375" s="4">
        <f t="shared" si="564"/>
        <v>18741</v>
      </c>
      <c r="R2375" s="18">
        <f t="shared" si="565"/>
        <v>0.4037964319224514</v>
      </c>
      <c r="S2375" s="18" t="str">
        <f t="shared" si="566"/>
        <v>Conservative Borrower</v>
      </c>
      <c r="U2375" s="3">
        <f t="shared" si="567"/>
        <v>53.057851239669418</v>
      </c>
      <c r="V2375" s="5" t="s">
        <v>44</v>
      </c>
      <c r="W2375" s="5" t="s">
        <v>27</v>
      </c>
      <c r="X2375" s="4">
        <v>1432</v>
      </c>
      <c r="Y2375" s="18">
        <v>8.3381530999999995E-2</v>
      </c>
      <c r="Z2375" s="5" t="s">
        <v>31</v>
      </c>
      <c r="AA2375" s="3">
        <v>13</v>
      </c>
      <c r="AB2375" s="4">
        <v>3498</v>
      </c>
      <c r="AC2375" s="4">
        <v>3867.666667</v>
      </c>
      <c r="AD2375" s="4" t="str">
        <f t="shared" si="568"/>
        <v>Low Income</v>
      </c>
      <c r="AE2375" s="4">
        <v>144921</v>
      </c>
      <c r="AF2375" s="18">
        <v>0.195170865</v>
      </c>
      <c r="AG2375" s="3">
        <v>0</v>
      </c>
      <c r="AH2375" s="3">
        <v>48</v>
      </c>
      <c r="AI2375" s="2" t="str">
        <f t="shared" si="569"/>
        <v>Medium Risk</v>
      </c>
    </row>
    <row r="2376" spans="1:35" x14ac:dyDescent="0.25">
      <c r="A2376" s="6">
        <v>45475</v>
      </c>
      <c r="B2376" s="3">
        <v>53</v>
      </c>
      <c r="C2376" s="3" t="str">
        <f t="shared" si="555"/>
        <v>Senior</v>
      </c>
      <c r="D2376" s="4">
        <v>58402</v>
      </c>
      <c r="E2376" s="4">
        <f t="shared" si="556"/>
        <v>58402</v>
      </c>
      <c r="F2376" s="3">
        <v>543</v>
      </c>
      <c r="G2376" s="3">
        <f t="shared" si="557"/>
        <v>543</v>
      </c>
      <c r="H2376" s="3" t="str">
        <f t="shared" si="558"/>
        <v>Fair</v>
      </c>
      <c r="I2376" s="5" t="s">
        <v>20</v>
      </c>
      <c r="J2376" s="2" t="str">
        <f t="shared" si="559"/>
        <v>Employed</v>
      </c>
      <c r="K2376" s="2" t="str">
        <f t="shared" si="560"/>
        <v>Employed</v>
      </c>
      <c r="L2376" s="2" t="str">
        <f t="shared" si="561"/>
        <v>Employed</v>
      </c>
      <c r="M2376" s="5" t="s">
        <v>25</v>
      </c>
      <c r="N2376" s="2" t="str">
        <f t="shared" si="562"/>
        <v>Associate</v>
      </c>
      <c r="O2376" s="2" t="str">
        <f t="shared" si="563"/>
        <v>Associate</v>
      </c>
      <c r="P2376" s="4">
        <v>10785</v>
      </c>
      <c r="Q2376" s="4">
        <f t="shared" si="564"/>
        <v>10785</v>
      </c>
      <c r="R2376" s="18">
        <f t="shared" si="565"/>
        <v>0.18466833327625767</v>
      </c>
      <c r="S2376" s="18" t="str">
        <f t="shared" si="566"/>
        <v>Conservative Borrower</v>
      </c>
      <c r="T2376" s="3">
        <v>84</v>
      </c>
      <c r="U2376" s="3">
        <f t="shared" si="567"/>
        <v>84</v>
      </c>
      <c r="V2376" s="5" t="s">
        <v>22</v>
      </c>
      <c r="W2376" s="5" t="s">
        <v>27</v>
      </c>
      <c r="X2376" s="4">
        <v>417</v>
      </c>
      <c r="Y2376" s="18">
        <v>6.8615565000000003E-2</v>
      </c>
      <c r="Z2376" s="5" t="s">
        <v>24</v>
      </c>
      <c r="AA2376" s="3">
        <v>26</v>
      </c>
      <c r="AB2376" s="4">
        <v>2394</v>
      </c>
      <c r="AC2376" s="4">
        <v>4866.8333329999996</v>
      </c>
      <c r="AD2376" s="4" t="str">
        <f t="shared" si="568"/>
        <v>Low Income</v>
      </c>
      <c r="AE2376" s="4">
        <v>2726</v>
      </c>
      <c r="AF2376" s="18">
        <v>0.29530176299999999</v>
      </c>
      <c r="AG2376" s="3">
        <v>0</v>
      </c>
      <c r="AH2376" s="3">
        <v>50</v>
      </c>
      <c r="AI2376" s="2" t="str">
        <f t="shared" si="569"/>
        <v>Medium Risk</v>
      </c>
    </row>
    <row r="2377" spans="1:35" x14ac:dyDescent="0.25">
      <c r="A2377" s="6">
        <v>45476</v>
      </c>
      <c r="B2377" s="3">
        <v>57</v>
      </c>
      <c r="C2377" s="3" t="str">
        <f t="shared" si="555"/>
        <v>Senior</v>
      </c>
      <c r="D2377" s="4">
        <v>16915</v>
      </c>
      <c r="E2377" s="4">
        <f t="shared" si="556"/>
        <v>16915</v>
      </c>
      <c r="G2377" s="3">
        <f t="shared" si="557"/>
        <v>579.93124999999998</v>
      </c>
      <c r="H2377" s="3" t="str">
        <f t="shared" si="558"/>
        <v>Good</v>
      </c>
      <c r="I2377" s="5" t="s">
        <v>20</v>
      </c>
      <c r="J2377" s="2" t="str">
        <f t="shared" si="559"/>
        <v>Employed</v>
      </c>
      <c r="K2377" s="2" t="str">
        <f t="shared" si="560"/>
        <v>Employed</v>
      </c>
      <c r="L2377" s="2" t="str">
        <f t="shared" si="561"/>
        <v>Employed</v>
      </c>
      <c r="M2377" s="5" t="s">
        <v>25</v>
      </c>
      <c r="N2377" s="2" t="str">
        <f t="shared" si="562"/>
        <v>Associate</v>
      </c>
      <c r="O2377" s="2" t="str">
        <f t="shared" si="563"/>
        <v>Associate</v>
      </c>
      <c r="P2377" s="4">
        <v>75309</v>
      </c>
      <c r="Q2377" s="4">
        <f t="shared" si="564"/>
        <v>75309</v>
      </c>
      <c r="R2377" s="18">
        <f t="shared" si="565"/>
        <v>4.4522021874076261</v>
      </c>
      <c r="S2377" s="18" t="str">
        <f t="shared" si="566"/>
        <v>Aggressive Borrower</v>
      </c>
      <c r="T2377" s="3">
        <v>48</v>
      </c>
      <c r="U2377" s="3">
        <f t="shared" si="567"/>
        <v>48</v>
      </c>
      <c r="V2377" s="5" t="s">
        <v>35</v>
      </c>
      <c r="W2377" s="5" t="s">
        <v>27</v>
      </c>
      <c r="X2377" s="4">
        <v>229</v>
      </c>
      <c r="Y2377" s="18">
        <v>0.19391974100000001</v>
      </c>
      <c r="Z2377" s="5" t="s">
        <v>31</v>
      </c>
      <c r="AA2377" s="3">
        <v>27</v>
      </c>
      <c r="AB2377" s="4">
        <v>1167</v>
      </c>
      <c r="AC2377" s="4">
        <v>1409.583333</v>
      </c>
      <c r="AD2377" s="4" t="str">
        <f t="shared" si="568"/>
        <v>Low Income</v>
      </c>
      <c r="AE2377" s="4">
        <v>9312</v>
      </c>
      <c r="AF2377" s="18">
        <v>0.27850538699999999</v>
      </c>
      <c r="AG2377" s="3">
        <v>0</v>
      </c>
      <c r="AH2377" s="3">
        <v>52</v>
      </c>
      <c r="AI2377" s="2" t="str">
        <f t="shared" si="569"/>
        <v>Medium Risk</v>
      </c>
    </row>
    <row r="2378" spans="1:35" x14ac:dyDescent="0.25">
      <c r="A2378" s="6">
        <v>45477</v>
      </c>
      <c r="B2378" s="3">
        <v>35</v>
      </c>
      <c r="C2378" s="3" t="str">
        <f t="shared" si="555"/>
        <v>Mid</v>
      </c>
      <c r="D2378" s="4">
        <v>15094</v>
      </c>
      <c r="E2378" s="4">
        <f t="shared" si="556"/>
        <v>15094</v>
      </c>
      <c r="F2378" s="3">
        <v>616</v>
      </c>
      <c r="G2378" s="3">
        <f t="shared" si="557"/>
        <v>616</v>
      </c>
      <c r="H2378" s="3" t="str">
        <f t="shared" si="558"/>
        <v>Good</v>
      </c>
      <c r="I2378" s="5" t="s">
        <v>20</v>
      </c>
      <c r="J2378" s="2" t="str">
        <f t="shared" si="559"/>
        <v>Employed</v>
      </c>
      <c r="K2378" s="2" t="str">
        <f t="shared" si="560"/>
        <v>Employed</v>
      </c>
      <c r="L2378" s="2" t="str">
        <f t="shared" si="561"/>
        <v>Employed</v>
      </c>
      <c r="M2378" s="5" t="s">
        <v>29</v>
      </c>
      <c r="N2378" s="2" t="str">
        <f t="shared" si="562"/>
        <v>Bachelor</v>
      </c>
      <c r="O2378" s="2" t="str">
        <f t="shared" si="563"/>
        <v>Bachelor</v>
      </c>
      <c r="P2378" s="4">
        <v>33133</v>
      </c>
      <c r="Q2378" s="4">
        <f t="shared" si="564"/>
        <v>33133</v>
      </c>
      <c r="R2378" s="18">
        <f t="shared" si="565"/>
        <v>2.1951106399893998</v>
      </c>
      <c r="S2378" s="18" t="str">
        <f t="shared" si="566"/>
        <v>Aggressive Borrower</v>
      </c>
      <c r="T2378" s="3">
        <v>60</v>
      </c>
      <c r="U2378" s="3">
        <f t="shared" si="567"/>
        <v>60</v>
      </c>
      <c r="V2378" s="5" t="s">
        <v>35</v>
      </c>
      <c r="W2378" s="5" t="s">
        <v>30</v>
      </c>
      <c r="X2378" s="4">
        <v>395</v>
      </c>
      <c r="Y2378" s="18">
        <v>0.45661069900000001</v>
      </c>
      <c r="Z2378" s="5" t="s">
        <v>24</v>
      </c>
      <c r="AA2378" s="3">
        <v>24</v>
      </c>
      <c r="AB2378" s="4">
        <v>8212</v>
      </c>
      <c r="AC2378" s="4">
        <v>1257.833333</v>
      </c>
      <c r="AD2378" s="4" t="str">
        <f t="shared" si="568"/>
        <v>Low Income</v>
      </c>
      <c r="AE2378" s="4">
        <v>10215</v>
      </c>
      <c r="AF2378" s="18">
        <v>0.22516317699999999</v>
      </c>
      <c r="AG2378" s="3">
        <v>0</v>
      </c>
      <c r="AH2378" s="3">
        <v>56</v>
      </c>
      <c r="AI2378" s="2" t="str">
        <f t="shared" si="569"/>
        <v>High Risk</v>
      </c>
    </row>
    <row r="2379" spans="1:35" x14ac:dyDescent="0.25">
      <c r="A2379" s="6">
        <v>45478</v>
      </c>
      <c r="B2379" s="3">
        <v>24</v>
      </c>
      <c r="C2379" s="3" t="str">
        <f t="shared" si="555"/>
        <v>Young</v>
      </c>
      <c r="D2379" s="4">
        <v>30509</v>
      </c>
      <c r="E2379" s="4">
        <f t="shared" si="556"/>
        <v>30509</v>
      </c>
      <c r="F2379" s="3">
        <v>600</v>
      </c>
      <c r="G2379" s="3">
        <f t="shared" si="557"/>
        <v>600</v>
      </c>
      <c r="H2379" s="3" t="str">
        <f t="shared" si="558"/>
        <v>Good</v>
      </c>
      <c r="I2379" s="5" t="s">
        <v>20</v>
      </c>
      <c r="J2379" s="2" t="str">
        <f t="shared" si="559"/>
        <v>Employed</v>
      </c>
      <c r="K2379" s="2" t="str">
        <f t="shared" si="560"/>
        <v>Employed</v>
      </c>
      <c r="L2379" s="2" t="str">
        <f t="shared" si="561"/>
        <v>Employed</v>
      </c>
      <c r="N2379" s="2" t="str">
        <f t="shared" si="562"/>
        <v/>
      </c>
      <c r="O2379" s="2" t="str">
        <f t="shared" si="563"/>
        <v>Bachelor</v>
      </c>
      <c r="P2379" s="4">
        <v>12967</v>
      </c>
      <c r="Q2379" s="4">
        <f t="shared" si="564"/>
        <v>12967</v>
      </c>
      <c r="R2379" s="18">
        <f t="shared" si="565"/>
        <v>0.42502212461896488</v>
      </c>
      <c r="S2379" s="18" t="str">
        <f t="shared" si="566"/>
        <v>Conservative Borrower</v>
      </c>
      <c r="T2379" s="3">
        <v>60</v>
      </c>
      <c r="U2379" s="3">
        <f t="shared" si="567"/>
        <v>60</v>
      </c>
      <c r="V2379" s="5" t="s">
        <v>22</v>
      </c>
      <c r="W2379" s="5" t="s">
        <v>27</v>
      </c>
      <c r="X2379" s="4">
        <v>334</v>
      </c>
      <c r="Y2379" s="18">
        <v>0.182090527</v>
      </c>
      <c r="Z2379" s="5" t="s">
        <v>34</v>
      </c>
      <c r="AA2379" s="3">
        <v>32</v>
      </c>
      <c r="AB2379" s="4">
        <v>2830</v>
      </c>
      <c r="AC2379" s="4">
        <v>2542.416667</v>
      </c>
      <c r="AD2379" s="4" t="str">
        <f t="shared" si="568"/>
        <v>Low Income</v>
      </c>
      <c r="AE2379" s="4">
        <v>84639</v>
      </c>
      <c r="AF2379" s="18">
        <v>0.20747552699999999</v>
      </c>
      <c r="AG2379" s="3">
        <v>0</v>
      </c>
      <c r="AH2379" s="3">
        <v>53</v>
      </c>
      <c r="AI2379" s="2" t="str">
        <f t="shared" si="569"/>
        <v>Medium Risk</v>
      </c>
    </row>
    <row r="2380" spans="1:35" x14ac:dyDescent="0.25">
      <c r="A2380" s="6">
        <v>45479</v>
      </c>
      <c r="B2380" s="3">
        <v>35</v>
      </c>
      <c r="C2380" s="3" t="str">
        <f t="shared" si="555"/>
        <v>Mid</v>
      </c>
      <c r="D2380" s="4">
        <v>25463</v>
      </c>
      <c r="E2380" s="4">
        <f t="shared" si="556"/>
        <v>25463</v>
      </c>
      <c r="F2380" s="3">
        <v>585</v>
      </c>
      <c r="G2380" s="3">
        <f t="shared" si="557"/>
        <v>585</v>
      </c>
      <c r="H2380" s="3" t="str">
        <f t="shared" si="558"/>
        <v>Good</v>
      </c>
      <c r="I2380" s="5" t="s">
        <v>20</v>
      </c>
      <c r="J2380" s="2" t="str">
        <f t="shared" si="559"/>
        <v>Employed</v>
      </c>
      <c r="K2380" s="2" t="str">
        <f t="shared" si="560"/>
        <v>Employed</v>
      </c>
      <c r="L2380" s="2" t="str">
        <f t="shared" si="561"/>
        <v>Employed</v>
      </c>
      <c r="M2380" s="5" t="s">
        <v>21</v>
      </c>
      <c r="N2380" s="2" t="str">
        <f t="shared" si="562"/>
        <v>Master</v>
      </c>
      <c r="O2380" s="2" t="str">
        <f t="shared" si="563"/>
        <v>Master</v>
      </c>
      <c r="P2380" s="4">
        <v>28967</v>
      </c>
      <c r="Q2380" s="4">
        <f t="shared" si="564"/>
        <v>28967</v>
      </c>
      <c r="R2380" s="18">
        <f t="shared" si="565"/>
        <v>1.1376114362015473</v>
      </c>
      <c r="S2380" s="18" t="str">
        <f t="shared" si="566"/>
        <v>Aggressive Borrower</v>
      </c>
      <c r="T2380" s="3">
        <v>48</v>
      </c>
      <c r="U2380" s="3">
        <f t="shared" si="567"/>
        <v>48</v>
      </c>
      <c r="V2380" s="5" t="s">
        <v>22</v>
      </c>
      <c r="W2380" s="5" t="s">
        <v>23</v>
      </c>
      <c r="X2380" s="4">
        <v>980</v>
      </c>
      <c r="Y2380" s="18">
        <v>0.29548639999999998</v>
      </c>
      <c r="Z2380" s="5" t="s">
        <v>34</v>
      </c>
      <c r="AA2380" s="3">
        <v>23</v>
      </c>
      <c r="AB2380" s="4">
        <v>4452</v>
      </c>
      <c r="AC2380" s="4">
        <v>2121.916667</v>
      </c>
      <c r="AD2380" s="4" t="str">
        <f t="shared" si="568"/>
        <v>Low Income</v>
      </c>
      <c r="AE2380" s="4">
        <v>14220</v>
      </c>
      <c r="AF2380" s="18">
        <v>0.24848564200000001</v>
      </c>
      <c r="AG2380" s="3">
        <v>0</v>
      </c>
      <c r="AH2380" s="3">
        <v>55</v>
      </c>
      <c r="AI2380" s="2" t="str">
        <f t="shared" si="569"/>
        <v>High Risk</v>
      </c>
    </row>
    <row r="2381" spans="1:35" x14ac:dyDescent="0.25">
      <c r="A2381" s="6">
        <v>45480</v>
      </c>
      <c r="B2381" s="3">
        <v>43</v>
      </c>
      <c r="C2381" s="3" t="str">
        <f t="shared" si="555"/>
        <v>Senior</v>
      </c>
      <c r="D2381" s="4">
        <v>15000</v>
      </c>
      <c r="E2381" s="4">
        <f t="shared" si="556"/>
        <v>15000</v>
      </c>
      <c r="F2381" s="3">
        <v>571</v>
      </c>
      <c r="G2381" s="3">
        <f t="shared" si="557"/>
        <v>571</v>
      </c>
      <c r="H2381" s="3" t="str">
        <f t="shared" si="558"/>
        <v>Good</v>
      </c>
      <c r="I2381" s="5" t="s">
        <v>20</v>
      </c>
      <c r="J2381" s="2" t="str">
        <f t="shared" si="559"/>
        <v>Employed</v>
      </c>
      <c r="K2381" s="2" t="str">
        <f t="shared" si="560"/>
        <v>Employed</v>
      </c>
      <c r="L2381" s="2" t="str">
        <f t="shared" si="561"/>
        <v>Employed</v>
      </c>
      <c r="M2381" s="5" t="s">
        <v>32</v>
      </c>
      <c r="N2381" s="2" t="str">
        <f t="shared" si="562"/>
        <v>High School</v>
      </c>
      <c r="O2381" s="2" t="str">
        <f t="shared" si="563"/>
        <v>High School</v>
      </c>
      <c r="P2381" s="4">
        <v>20144</v>
      </c>
      <c r="Q2381" s="4">
        <f t="shared" si="564"/>
        <v>20144</v>
      </c>
      <c r="R2381" s="18">
        <f t="shared" si="565"/>
        <v>1.3429333333333333</v>
      </c>
      <c r="S2381" s="18" t="str">
        <f t="shared" si="566"/>
        <v>Aggressive Borrower</v>
      </c>
      <c r="T2381" s="3">
        <v>36</v>
      </c>
      <c r="U2381" s="3">
        <f t="shared" si="567"/>
        <v>36</v>
      </c>
      <c r="V2381" s="5" t="s">
        <v>22</v>
      </c>
      <c r="W2381" s="5" t="s">
        <v>27</v>
      </c>
      <c r="X2381" s="4">
        <v>341</v>
      </c>
      <c r="Y2381" s="18">
        <v>0.42702993900000003</v>
      </c>
      <c r="Z2381" s="5" t="s">
        <v>24</v>
      </c>
      <c r="AA2381" s="3">
        <v>23</v>
      </c>
      <c r="AB2381" s="4">
        <v>1192</v>
      </c>
      <c r="AC2381" s="4">
        <v>1250</v>
      </c>
      <c r="AD2381" s="4" t="str">
        <f t="shared" si="568"/>
        <v>Low Income</v>
      </c>
      <c r="AE2381" s="4">
        <v>14533</v>
      </c>
      <c r="AF2381" s="18">
        <v>0.231016729</v>
      </c>
      <c r="AG2381" s="3">
        <v>0</v>
      </c>
      <c r="AH2381" s="3">
        <v>57</v>
      </c>
      <c r="AI2381" s="2" t="str">
        <f t="shared" si="569"/>
        <v>High Risk</v>
      </c>
    </row>
    <row r="2382" spans="1:35" x14ac:dyDescent="0.25">
      <c r="A2382" s="6">
        <v>45481</v>
      </c>
      <c r="B2382" s="3">
        <v>28</v>
      </c>
      <c r="C2382" s="3" t="str">
        <f t="shared" si="555"/>
        <v>Mid</v>
      </c>
      <c r="D2382" s="4">
        <v>71152</v>
      </c>
      <c r="E2382" s="4">
        <f t="shared" si="556"/>
        <v>71152</v>
      </c>
      <c r="F2382" s="3">
        <v>596</v>
      </c>
      <c r="G2382" s="3">
        <f t="shared" si="557"/>
        <v>596</v>
      </c>
      <c r="H2382" s="3" t="str">
        <f t="shared" si="558"/>
        <v>Good</v>
      </c>
      <c r="I2382" s="5" t="s">
        <v>20</v>
      </c>
      <c r="J2382" s="2" t="str">
        <f t="shared" si="559"/>
        <v>Employed</v>
      </c>
      <c r="K2382" s="2" t="str">
        <f t="shared" si="560"/>
        <v>Employed</v>
      </c>
      <c r="L2382" s="2" t="str">
        <f t="shared" si="561"/>
        <v>Employed</v>
      </c>
      <c r="M2382" s="5" t="s">
        <v>29</v>
      </c>
      <c r="N2382" s="2" t="str">
        <f t="shared" si="562"/>
        <v>Bachelor</v>
      </c>
      <c r="O2382" s="2" t="str">
        <f t="shared" si="563"/>
        <v>Bachelor</v>
      </c>
      <c r="P2382" s="4">
        <v>8435</v>
      </c>
      <c r="Q2382" s="4">
        <f t="shared" si="564"/>
        <v>8435</v>
      </c>
      <c r="R2382" s="18">
        <f t="shared" si="565"/>
        <v>0.11854902181245784</v>
      </c>
      <c r="S2382" s="18" t="str">
        <f t="shared" si="566"/>
        <v>Conservative Borrower</v>
      </c>
      <c r="T2382" s="3">
        <v>24</v>
      </c>
      <c r="U2382" s="3">
        <f t="shared" si="567"/>
        <v>24</v>
      </c>
      <c r="V2382" s="5" t="s">
        <v>22</v>
      </c>
      <c r="W2382" s="5" t="s">
        <v>27</v>
      </c>
      <c r="X2382" s="4">
        <v>602</v>
      </c>
      <c r="Y2382" s="18">
        <v>0.56047845100000004</v>
      </c>
      <c r="Z2382" s="5" t="s">
        <v>31</v>
      </c>
      <c r="AA2382" s="3">
        <v>24</v>
      </c>
      <c r="AB2382" s="4">
        <v>248</v>
      </c>
      <c r="AC2382" s="4">
        <v>5929.3333329999996</v>
      </c>
      <c r="AD2382" s="4" t="str">
        <f t="shared" si="568"/>
        <v>Medium Income</v>
      </c>
      <c r="AE2382" s="4">
        <v>30214</v>
      </c>
      <c r="AF2382" s="18">
        <v>0.17612102900000001</v>
      </c>
      <c r="AG2382" s="3">
        <v>1</v>
      </c>
      <c r="AH2382" s="3">
        <v>48</v>
      </c>
      <c r="AI2382" s="2" t="str">
        <f t="shared" si="569"/>
        <v>Medium Risk</v>
      </c>
    </row>
    <row r="2383" spans="1:35" x14ac:dyDescent="0.25">
      <c r="A2383" s="6">
        <v>45482</v>
      </c>
      <c r="B2383" s="3">
        <v>28</v>
      </c>
      <c r="C2383" s="3" t="str">
        <f t="shared" si="555"/>
        <v>Mid</v>
      </c>
      <c r="D2383" s="4">
        <v>24295</v>
      </c>
      <c r="E2383" s="4">
        <f t="shared" si="556"/>
        <v>24295</v>
      </c>
      <c r="F2383" s="3">
        <v>544</v>
      </c>
      <c r="G2383" s="3">
        <f t="shared" si="557"/>
        <v>544</v>
      </c>
      <c r="H2383" s="3" t="str">
        <f t="shared" si="558"/>
        <v>Fair</v>
      </c>
      <c r="J2383" s="2" t="str">
        <f t="shared" si="559"/>
        <v/>
      </c>
      <c r="K2383" s="2" t="str">
        <f t="shared" si="560"/>
        <v/>
      </c>
      <c r="L2383" s="2" t="str">
        <f t="shared" si="561"/>
        <v>Employed</v>
      </c>
      <c r="M2383" s="5" t="s">
        <v>25</v>
      </c>
      <c r="N2383" s="2" t="str">
        <f t="shared" si="562"/>
        <v>Associate</v>
      </c>
      <c r="O2383" s="2" t="str">
        <f t="shared" si="563"/>
        <v>Associate</v>
      </c>
      <c r="P2383" s="4">
        <v>16587</v>
      </c>
      <c r="Q2383" s="4">
        <f t="shared" si="564"/>
        <v>16587</v>
      </c>
      <c r="R2383" s="18">
        <f t="shared" si="565"/>
        <v>0.6827330726486931</v>
      </c>
      <c r="S2383" s="18" t="str">
        <f t="shared" si="566"/>
        <v>Moderate Borrower</v>
      </c>
      <c r="T2383" s="3">
        <v>72</v>
      </c>
      <c r="U2383" s="3">
        <f t="shared" si="567"/>
        <v>72</v>
      </c>
      <c r="V2383" s="5" t="s">
        <v>22</v>
      </c>
      <c r="W2383" s="5" t="s">
        <v>27</v>
      </c>
      <c r="X2383" s="4">
        <v>626</v>
      </c>
      <c r="Y2383" s="18">
        <v>0.19737333600000001</v>
      </c>
      <c r="Z2383" s="5" t="s">
        <v>24</v>
      </c>
      <c r="AA2383" s="3">
        <v>16</v>
      </c>
      <c r="AB2383" s="4">
        <v>412</v>
      </c>
      <c r="AC2383" s="4">
        <v>2024.583333</v>
      </c>
      <c r="AD2383" s="4" t="str">
        <f t="shared" si="568"/>
        <v>Low Income</v>
      </c>
      <c r="AE2383" s="4">
        <v>96787</v>
      </c>
      <c r="AF2383" s="18">
        <v>0.24248303199999999</v>
      </c>
      <c r="AG2383" s="3">
        <v>0</v>
      </c>
      <c r="AH2383" s="3">
        <v>50</v>
      </c>
      <c r="AI2383" s="2" t="str">
        <f t="shared" si="569"/>
        <v>Medium Risk</v>
      </c>
    </row>
    <row r="2384" spans="1:35" x14ac:dyDescent="0.25">
      <c r="A2384" s="6">
        <v>45483</v>
      </c>
      <c r="B2384" s="3">
        <v>44</v>
      </c>
      <c r="C2384" s="3" t="str">
        <f t="shared" si="555"/>
        <v>Senior</v>
      </c>
      <c r="D2384" s="4">
        <v>43754</v>
      </c>
      <c r="E2384" s="4">
        <f t="shared" si="556"/>
        <v>43754</v>
      </c>
      <c r="F2384" s="3">
        <v>588</v>
      </c>
      <c r="G2384" s="3">
        <f t="shared" si="557"/>
        <v>588</v>
      </c>
      <c r="H2384" s="3" t="str">
        <f t="shared" si="558"/>
        <v>Good</v>
      </c>
      <c r="I2384" s="5" t="s">
        <v>20</v>
      </c>
      <c r="J2384" s="2" t="str">
        <f t="shared" si="559"/>
        <v>Employed</v>
      </c>
      <c r="K2384" s="2" t="str">
        <f t="shared" si="560"/>
        <v>Employed</v>
      </c>
      <c r="L2384" s="2" t="str">
        <f t="shared" si="561"/>
        <v>Employed</v>
      </c>
      <c r="M2384" s="5" t="s">
        <v>29</v>
      </c>
      <c r="N2384" s="2" t="str">
        <f t="shared" si="562"/>
        <v>Bachelor</v>
      </c>
      <c r="O2384" s="2" t="str">
        <f t="shared" si="563"/>
        <v>Bachelor</v>
      </c>
      <c r="Q2384" s="4">
        <f t="shared" si="564"/>
        <v>23946.390946502059</v>
      </c>
      <c r="R2384" s="18">
        <f t="shared" si="565"/>
        <v>0.54729604028207846</v>
      </c>
      <c r="S2384" s="18" t="str">
        <f t="shared" si="566"/>
        <v>Moderate Borrower</v>
      </c>
      <c r="T2384" s="3">
        <v>48</v>
      </c>
      <c r="U2384" s="3">
        <f t="shared" si="567"/>
        <v>48</v>
      </c>
      <c r="V2384" s="5" t="s">
        <v>22</v>
      </c>
      <c r="W2384" s="5" t="s">
        <v>30</v>
      </c>
      <c r="X2384" s="4">
        <v>211</v>
      </c>
      <c r="Y2384" s="18">
        <v>0.33231440299999998</v>
      </c>
      <c r="Z2384" s="5" t="s">
        <v>31</v>
      </c>
      <c r="AA2384" s="3">
        <v>25</v>
      </c>
      <c r="AB2384" s="4">
        <v>463</v>
      </c>
      <c r="AC2384" s="4">
        <v>3646.166667</v>
      </c>
      <c r="AD2384" s="4" t="str">
        <f t="shared" si="568"/>
        <v>Low Income</v>
      </c>
      <c r="AE2384" s="4">
        <v>16080</v>
      </c>
      <c r="AF2384" s="18">
        <v>0.24595720800000001</v>
      </c>
      <c r="AG2384" s="3">
        <v>0</v>
      </c>
      <c r="AH2384" s="3">
        <v>55</v>
      </c>
      <c r="AI2384" s="2" t="str">
        <f t="shared" si="569"/>
        <v>High Risk</v>
      </c>
    </row>
    <row r="2385" spans="1:35" x14ac:dyDescent="0.25">
      <c r="A2385" s="6">
        <v>45484</v>
      </c>
      <c r="B2385" s="3">
        <v>39</v>
      </c>
      <c r="C2385" s="3" t="str">
        <f t="shared" si="555"/>
        <v>Mid</v>
      </c>
      <c r="D2385" s="4">
        <v>99589</v>
      </c>
      <c r="E2385" s="4">
        <f t="shared" si="556"/>
        <v>99589</v>
      </c>
      <c r="F2385" s="3">
        <v>602</v>
      </c>
      <c r="G2385" s="3">
        <f t="shared" si="557"/>
        <v>602</v>
      </c>
      <c r="H2385" s="3" t="str">
        <f t="shared" si="558"/>
        <v>Good</v>
      </c>
      <c r="I2385" s="5" t="s">
        <v>20</v>
      </c>
      <c r="J2385" s="2" t="str">
        <f t="shared" si="559"/>
        <v>Employed</v>
      </c>
      <c r="K2385" s="2" t="str">
        <f t="shared" si="560"/>
        <v>Employed</v>
      </c>
      <c r="L2385" s="2" t="str">
        <f t="shared" si="561"/>
        <v>Employed</v>
      </c>
      <c r="M2385" s="5" t="s">
        <v>32</v>
      </c>
      <c r="N2385" s="2" t="str">
        <f t="shared" si="562"/>
        <v>High School</v>
      </c>
      <c r="O2385" s="2" t="str">
        <f t="shared" si="563"/>
        <v>High School</v>
      </c>
      <c r="P2385" s="4">
        <v>46532</v>
      </c>
      <c r="Q2385" s="4">
        <f t="shared" si="564"/>
        <v>46532</v>
      </c>
      <c r="R2385" s="18">
        <f t="shared" si="565"/>
        <v>0.46724035787084917</v>
      </c>
      <c r="S2385" s="18" t="str">
        <f t="shared" si="566"/>
        <v>Conservative Borrower</v>
      </c>
      <c r="T2385" s="3">
        <v>36</v>
      </c>
      <c r="U2385" s="3">
        <f t="shared" si="567"/>
        <v>36</v>
      </c>
      <c r="V2385" s="5" t="s">
        <v>35</v>
      </c>
      <c r="W2385" s="5" t="s">
        <v>27</v>
      </c>
      <c r="X2385" s="4">
        <v>445</v>
      </c>
      <c r="Y2385" s="18">
        <v>4.8903751000000002E-2</v>
      </c>
      <c r="Z2385" s="5" t="s">
        <v>38</v>
      </c>
      <c r="AA2385" s="3">
        <v>17</v>
      </c>
      <c r="AB2385" s="4">
        <v>477</v>
      </c>
      <c r="AC2385" s="4">
        <v>4496.75</v>
      </c>
      <c r="AD2385" s="4" t="str">
        <f t="shared" si="568"/>
        <v>Low Income</v>
      </c>
      <c r="AE2385" s="4">
        <v>1215</v>
      </c>
      <c r="AF2385" s="18">
        <v>0.23440180699999999</v>
      </c>
      <c r="AG2385" s="3">
        <v>0</v>
      </c>
      <c r="AH2385" s="3">
        <v>45</v>
      </c>
      <c r="AI2385" s="2" t="str">
        <f t="shared" si="569"/>
        <v>Medium Risk</v>
      </c>
    </row>
    <row r="2386" spans="1:35" x14ac:dyDescent="0.25">
      <c r="A2386" s="6">
        <v>45485</v>
      </c>
      <c r="B2386" s="3">
        <v>40</v>
      </c>
      <c r="C2386" s="3" t="str">
        <f t="shared" si="555"/>
        <v>Senior</v>
      </c>
      <c r="D2386" s="4">
        <v>68890</v>
      </c>
      <c r="E2386" s="4">
        <f t="shared" si="556"/>
        <v>68890</v>
      </c>
      <c r="F2386" s="3">
        <v>566</v>
      </c>
      <c r="G2386" s="3">
        <f t="shared" si="557"/>
        <v>566</v>
      </c>
      <c r="H2386" s="3" t="str">
        <f t="shared" si="558"/>
        <v>Good</v>
      </c>
      <c r="I2386" s="5" t="s">
        <v>20</v>
      </c>
      <c r="J2386" s="2" t="str">
        <f t="shared" si="559"/>
        <v>Employed</v>
      </c>
      <c r="K2386" s="2" t="str">
        <f t="shared" si="560"/>
        <v>Employed</v>
      </c>
      <c r="L2386" s="2" t="str">
        <f t="shared" si="561"/>
        <v>Employed</v>
      </c>
      <c r="M2386" s="5" t="s">
        <v>25</v>
      </c>
      <c r="N2386" s="2" t="str">
        <f t="shared" si="562"/>
        <v>Associate</v>
      </c>
      <c r="O2386" s="2" t="str">
        <f t="shared" si="563"/>
        <v>Associate</v>
      </c>
      <c r="P2386" s="4">
        <v>17071</v>
      </c>
      <c r="Q2386" s="4">
        <f t="shared" si="564"/>
        <v>17071</v>
      </c>
      <c r="R2386" s="18">
        <f t="shared" si="565"/>
        <v>0.24780084192190449</v>
      </c>
      <c r="S2386" s="18" t="str">
        <f t="shared" si="566"/>
        <v>Conservative Borrower</v>
      </c>
      <c r="T2386" s="3">
        <v>48</v>
      </c>
      <c r="U2386" s="3">
        <f t="shared" si="567"/>
        <v>48</v>
      </c>
      <c r="V2386" s="5" t="s">
        <v>22</v>
      </c>
      <c r="W2386" s="5" t="s">
        <v>27</v>
      </c>
      <c r="X2386" s="4">
        <v>249</v>
      </c>
      <c r="Y2386" s="18">
        <v>0.32876061400000001</v>
      </c>
      <c r="Z2386" s="5" t="s">
        <v>24</v>
      </c>
      <c r="AA2386" s="3">
        <v>16</v>
      </c>
      <c r="AB2386" s="4">
        <v>2113</v>
      </c>
      <c r="AC2386" s="4">
        <v>5740.8333329999996</v>
      </c>
      <c r="AD2386" s="4" t="str">
        <f t="shared" si="568"/>
        <v>Medium Income</v>
      </c>
      <c r="AE2386" s="4">
        <v>85518</v>
      </c>
      <c r="AF2386" s="18">
        <v>0.234427472</v>
      </c>
      <c r="AG2386" s="3">
        <v>1</v>
      </c>
      <c r="AH2386" s="3">
        <v>41.6</v>
      </c>
      <c r="AI2386" s="2" t="str">
        <f t="shared" si="569"/>
        <v>Medium Risk</v>
      </c>
    </row>
    <row r="2387" spans="1:35" x14ac:dyDescent="0.25">
      <c r="A2387" s="6">
        <v>45486</v>
      </c>
      <c r="B2387" s="3">
        <v>30</v>
      </c>
      <c r="C2387" s="3" t="str">
        <f t="shared" si="555"/>
        <v>Mid</v>
      </c>
      <c r="D2387" s="4">
        <v>43248</v>
      </c>
      <c r="E2387" s="4">
        <f t="shared" si="556"/>
        <v>43248</v>
      </c>
      <c r="F2387" s="3">
        <v>422</v>
      </c>
      <c r="G2387" s="3">
        <f t="shared" si="557"/>
        <v>422</v>
      </c>
      <c r="H2387" s="3" t="str">
        <f t="shared" si="558"/>
        <v>Poor</v>
      </c>
      <c r="I2387" s="5" t="s">
        <v>20</v>
      </c>
      <c r="J2387" s="2" t="str">
        <f t="shared" si="559"/>
        <v>Employed</v>
      </c>
      <c r="K2387" s="2" t="str">
        <f t="shared" si="560"/>
        <v>Employed</v>
      </c>
      <c r="L2387" s="2" t="str">
        <f t="shared" si="561"/>
        <v>Employed</v>
      </c>
      <c r="M2387" s="5" t="s">
        <v>32</v>
      </c>
      <c r="N2387" s="2" t="str">
        <f t="shared" si="562"/>
        <v>High School</v>
      </c>
      <c r="O2387" s="2" t="str">
        <f t="shared" si="563"/>
        <v>High School</v>
      </c>
      <c r="P2387" s="4">
        <v>17782</v>
      </c>
      <c r="Q2387" s="4">
        <f t="shared" si="564"/>
        <v>17782</v>
      </c>
      <c r="R2387" s="18">
        <f t="shared" si="565"/>
        <v>0.41116352201257861</v>
      </c>
      <c r="S2387" s="18" t="str">
        <f t="shared" si="566"/>
        <v>Conservative Borrower</v>
      </c>
      <c r="T2387" s="3">
        <v>108</v>
      </c>
      <c r="U2387" s="3">
        <f t="shared" si="567"/>
        <v>108</v>
      </c>
      <c r="V2387" s="5" t="s">
        <v>26</v>
      </c>
      <c r="W2387" s="5" t="s">
        <v>34</v>
      </c>
      <c r="X2387" s="4">
        <v>634</v>
      </c>
      <c r="Y2387" s="18">
        <v>4.4826843999999998E-2</v>
      </c>
      <c r="Z2387" s="5" t="s">
        <v>24</v>
      </c>
      <c r="AA2387" s="3">
        <v>23</v>
      </c>
      <c r="AB2387" s="4">
        <v>3367</v>
      </c>
      <c r="AC2387" s="4">
        <v>3604</v>
      </c>
      <c r="AD2387" s="4" t="str">
        <f t="shared" si="568"/>
        <v>Low Income</v>
      </c>
      <c r="AE2387" s="4">
        <v>24756</v>
      </c>
      <c r="AF2387" s="18">
        <v>0.30604109400000001</v>
      </c>
      <c r="AG2387" s="3">
        <v>0</v>
      </c>
      <c r="AH2387" s="3">
        <v>50</v>
      </c>
      <c r="AI2387" s="2" t="str">
        <f t="shared" si="569"/>
        <v>Medium Risk</v>
      </c>
    </row>
    <row r="2388" spans="1:35" x14ac:dyDescent="0.25">
      <c r="A2388" s="6">
        <v>45487</v>
      </c>
      <c r="B2388" s="3">
        <v>37</v>
      </c>
      <c r="C2388" s="3" t="str">
        <f t="shared" si="555"/>
        <v>Mid</v>
      </c>
      <c r="D2388" s="4">
        <v>56482</v>
      </c>
      <c r="E2388" s="4">
        <f t="shared" si="556"/>
        <v>56482</v>
      </c>
      <c r="F2388" s="3">
        <v>621</v>
      </c>
      <c r="G2388" s="3">
        <f t="shared" si="557"/>
        <v>621</v>
      </c>
      <c r="H2388" s="3" t="str">
        <f t="shared" si="558"/>
        <v>Good</v>
      </c>
      <c r="I2388" s="5" t="s">
        <v>33</v>
      </c>
      <c r="J2388" s="2" t="str">
        <f t="shared" si="559"/>
        <v>Self-Employed</v>
      </c>
      <c r="K2388" s="2" t="str">
        <f t="shared" si="560"/>
        <v>Self-Employed</v>
      </c>
      <c r="L2388" s="2" t="str">
        <f t="shared" si="561"/>
        <v>Self-Employed</v>
      </c>
      <c r="M2388" s="5" t="s">
        <v>25</v>
      </c>
      <c r="N2388" s="2" t="str">
        <f t="shared" si="562"/>
        <v>Associate</v>
      </c>
      <c r="O2388" s="2" t="str">
        <f t="shared" si="563"/>
        <v>Associate</v>
      </c>
      <c r="P2388" s="4">
        <v>15054</v>
      </c>
      <c r="Q2388" s="4">
        <f t="shared" si="564"/>
        <v>15054</v>
      </c>
      <c r="R2388" s="18">
        <f t="shared" si="565"/>
        <v>0.26652738925675434</v>
      </c>
      <c r="S2388" s="18" t="str">
        <f t="shared" si="566"/>
        <v>Conservative Borrower</v>
      </c>
      <c r="T2388" s="3">
        <v>72</v>
      </c>
      <c r="U2388" s="3">
        <f t="shared" si="567"/>
        <v>72</v>
      </c>
      <c r="V2388" s="5" t="s">
        <v>22</v>
      </c>
      <c r="W2388" s="5" t="s">
        <v>30</v>
      </c>
      <c r="X2388" s="4">
        <v>1116</v>
      </c>
      <c r="Y2388" s="18">
        <v>0.378321452</v>
      </c>
      <c r="Z2388" s="5" t="s">
        <v>24</v>
      </c>
      <c r="AA2388" s="3">
        <v>18</v>
      </c>
      <c r="AB2388" s="4">
        <v>8908</v>
      </c>
      <c r="AC2388" s="4">
        <v>4706.8333329999996</v>
      </c>
      <c r="AD2388" s="4" t="str">
        <f t="shared" si="568"/>
        <v>Low Income</v>
      </c>
      <c r="AE2388" s="4">
        <v>298219</v>
      </c>
      <c r="AF2388" s="18">
        <v>0.1756432</v>
      </c>
      <c r="AG2388" s="3">
        <v>1</v>
      </c>
      <c r="AH2388" s="3">
        <v>37.6</v>
      </c>
      <c r="AI2388" s="2" t="str">
        <f t="shared" si="569"/>
        <v>Low Risk</v>
      </c>
    </row>
    <row r="2389" spans="1:35" x14ac:dyDescent="0.25">
      <c r="A2389" s="6">
        <v>45488</v>
      </c>
      <c r="B2389" s="3">
        <v>28</v>
      </c>
      <c r="C2389" s="3" t="str">
        <f t="shared" si="555"/>
        <v>Mid</v>
      </c>
      <c r="D2389" s="4">
        <v>65256</v>
      </c>
      <c r="E2389" s="4">
        <f t="shared" si="556"/>
        <v>65256</v>
      </c>
      <c r="F2389" s="3">
        <v>561</v>
      </c>
      <c r="G2389" s="3">
        <f t="shared" si="557"/>
        <v>561</v>
      </c>
      <c r="H2389" s="3" t="str">
        <f t="shared" si="558"/>
        <v>Good</v>
      </c>
      <c r="J2389" s="2" t="str">
        <f t="shared" si="559"/>
        <v/>
      </c>
      <c r="K2389" s="2" t="str">
        <f t="shared" si="560"/>
        <v/>
      </c>
      <c r="L2389" s="2" t="str">
        <f t="shared" si="561"/>
        <v>Employed</v>
      </c>
      <c r="M2389" s="5" t="s">
        <v>29</v>
      </c>
      <c r="N2389" s="2" t="str">
        <f t="shared" si="562"/>
        <v>Bachelor</v>
      </c>
      <c r="O2389" s="2" t="str">
        <f t="shared" si="563"/>
        <v>Bachelor</v>
      </c>
      <c r="P2389" s="4">
        <v>25848</v>
      </c>
      <c r="Q2389" s="4">
        <f t="shared" si="564"/>
        <v>25848</v>
      </c>
      <c r="R2389" s="18">
        <f t="shared" si="565"/>
        <v>0.39610150790731885</v>
      </c>
      <c r="S2389" s="18" t="str">
        <f t="shared" si="566"/>
        <v>Conservative Borrower</v>
      </c>
      <c r="T2389" s="3">
        <v>12</v>
      </c>
      <c r="U2389" s="3">
        <f t="shared" si="567"/>
        <v>12</v>
      </c>
      <c r="V2389" s="5" t="s">
        <v>35</v>
      </c>
      <c r="W2389" s="5" t="s">
        <v>30</v>
      </c>
      <c r="X2389" s="4">
        <v>245</v>
      </c>
      <c r="Y2389" s="18">
        <v>0.37392941299999999</v>
      </c>
      <c r="Z2389" s="5" t="s">
        <v>38</v>
      </c>
      <c r="AA2389" s="3">
        <v>30</v>
      </c>
      <c r="AB2389" s="4">
        <v>43152</v>
      </c>
      <c r="AC2389" s="4">
        <v>5438</v>
      </c>
      <c r="AD2389" s="4" t="str">
        <f t="shared" si="568"/>
        <v>Medium Income</v>
      </c>
      <c r="AE2389" s="4">
        <v>102348</v>
      </c>
      <c r="AF2389" s="18">
        <v>0.189944741</v>
      </c>
      <c r="AG2389" s="3">
        <v>0</v>
      </c>
      <c r="AH2389" s="3">
        <v>56</v>
      </c>
      <c r="AI2389" s="2" t="str">
        <f t="shared" si="569"/>
        <v>High Risk</v>
      </c>
    </row>
    <row r="2390" spans="1:35" x14ac:dyDescent="0.25">
      <c r="A2390" s="6">
        <v>45489</v>
      </c>
      <c r="B2390" s="3">
        <v>50</v>
      </c>
      <c r="C2390" s="3" t="str">
        <f t="shared" si="555"/>
        <v>Senior</v>
      </c>
      <c r="E2390" s="4">
        <f t="shared" si="556"/>
        <v>29709</v>
      </c>
      <c r="F2390" s="3">
        <v>621</v>
      </c>
      <c r="G2390" s="3">
        <f t="shared" si="557"/>
        <v>621</v>
      </c>
      <c r="H2390" s="3" t="str">
        <f t="shared" si="558"/>
        <v>Good</v>
      </c>
      <c r="I2390" s="5" t="s">
        <v>20</v>
      </c>
      <c r="J2390" s="2" t="str">
        <f t="shared" si="559"/>
        <v>Employed</v>
      </c>
      <c r="K2390" s="2" t="str">
        <f t="shared" si="560"/>
        <v>Employed</v>
      </c>
      <c r="L2390" s="2" t="str">
        <f t="shared" si="561"/>
        <v>Employed</v>
      </c>
      <c r="M2390" s="5" t="s">
        <v>32</v>
      </c>
      <c r="N2390" s="2" t="str">
        <f t="shared" si="562"/>
        <v>High School</v>
      </c>
      <c r="O2390" s="2" t="str">
        <f t="shared" si="563"/>
        <v>High School</v>
      </c>
      <c r="P2390" s="4">
        <v>19769</v>
      </c>
      <c r="Q2390" s="4">
        <f t="shared" si="564"/>
        <v>19769</v>
      </c>
      <c r="R2390" s="18">
        <f t="shared" si="565"/>
        <v>0.6654212528190111</v>
      </c>
      <c r="S2390" s="18" t="str">
        <f t="shared" si="566"/>
        <v>Moderate Borrower</v>
      </c>
      <c r="U2390" s="3">
        <f t="shared" si="567"/>
        <v>53.018181818181816</v>
      </c>
      <c r="V2390" s="5" t="s">
        <v>35</v>
      </c>
      <c r="W2390" s="5" t="s">
        <v>30</v>
      </c>
      <c r="X2390" s="4">
        <v>619</v>
      </c>
      <c r="Y2390" s="18">
        <v>0.29540835100000001</v>
      </c>
      <c r="Z2390" s="5" t="s">
        <v>28</v>
      </c>
      <c r="AA2390" s="3">
        <v>22</v>
      </c>
      <c r="AB2390" s="4">
        <v>4541</v>
      </c>
      <c r="AC2390" s="4">
        <v>2475.75</v>
      </c>
      <c r="AD2390" s="4" t="str">
        <f t="shared" si="568"/>
        <v>Low Income</v>
      </c>
      <c r="AE2390" s="4">
        <v>157825</v>
      </c>
      <c r="AF2390" s="18">
        <v>0.18800132899999999</v>
      </c>
      <c r="AG2390" s="3">
        <v>0</v>
      </c>
      <c r="AH2390" s="3">
        <v>54</v>
      </c>
      <c r="AI2390" s="2" t="str">
        <f t="shared" si="569"/>
        <v>Medium Risk</v>
      </c>
    </row>
    <row r="2391" spans="1:35" x14ac:dyDescent="0.25">
      <c r="A2391" s="6">
        <v>45490</v>
      </c>
      <c r="B2391" s="3">
        <v>52</v>
      </c>
      <c r="C2391" s="3" t="str">
        <f t="shared" si="555"/>
        <v>Senior</v>
      </c>
      <c r="D2391" s="4">
        <v>36357</v>
      </c>
      <c r="E2391" s="4">
        <f t="shared" si="556"/>
        <v>36357</v>
      </c>
      <c r="F2391" s="3">
        <v>621</v>
      </c>
      <c r="G2391" s="3">
        <f t="shared" si="557"/>
        <v>621</v>
      </c>
      <c r="H2391" s="3" t="str">
        <f t="shared" si="558"/>
        <v>Good</v>
      </c>
      <c r="I2391" s="5" t="s">
        <v>52</v>
      </c>
      <c r="J2391" s="2" t="str">
        <f t="shared" si="559"/>
        <v>EMPLOYED</v>
      </c>
      <c r="K2391" s="2" t="str">
        <f t="shared" si="560"/>
        <v>Employed</v>
      </c>
      <c r="L2391" s="2" t="str">
        <f t="shared" si="561"/>
        <v>Employed</v>
      </c>
      <c r="M2391" s="5" t="s">
        <v>29</v>
      </c>
      <c r="N2391" s="2" t="str">
        <f t="shared" si="562"/>
        <v>Bachelor</v>
      </c>
      <c r="O2391" s="2" t="str">
        <f t="shared" si="563"/>
        <v>Bachelor</v>
      </c>
      <c r="P2391" s="4">
        <v>26811</v>
      </c>
      <c r="Q2391" s="4">
        <f t="shared" si="564"/>
        <v>26811</v>
      </c>
      <c r="R2391" s="18">
        <f t="shared" si="565"/>
        <v>0.73743708226751381</v>
      </c>
      <c r="S2391" s="18" t="str">
        <f t="shared" si="566"/>
        <v>Moderate Borrower</v>
      </c>
      <c r="T2391" s="3">
        <v>72</v>
      </c>
      <c r="U2391" s="3">
        <f t="shared" si="567"/>
        <v>72</v>
      </c>
      <c r="V2391" s="5" t="s">
        <v>22</v>
      </c>
      <c r="W2391" s="5" t="s">
        <v>23</v>
      </c>
      <c r="X2391" s="4">
        <v>309</v>
      </c>
      <c r="Y2391" s="18">
        <v>0.84292251399999996</v>
      </c>
      <c r="Z2391" s="5" t="s">
        <v>24</v>
      </c>
      <c r="AA2391" s="3">
        <v>43</v>
      </c>
      <c r="AB2391" s="4">
        <v>1001</v>
      </c>
      <c r="AC2391" s="4">
        <v>3029.75</v>
      </c>
      <c r="AD2391" s="4" t="str">
        <f t="shared" si="568"/>
        <v>Low Income</v>
      </c>
      <c r="AE2391" s="4">
        <v>29395</v>
      </c>
      <c r="AF2391" s="18">
        <v>0.21443467899999999</v>
      </c>
      <c r="AG2391" s="3">
        <v>0</v>
      </c>
      <c r="AH2391" s="3">
        <v>58</v>
      </c>
      <c r="AI2391" s="2" t="str">
        <f t="shared" si="569"/>
        <v>High Risk</v>
      </c>
    </row>
    <row r="2392" spans="1:35" x14ac:dyDescent="0.25">
      <c r="A2392" s="6">
        <v>45491</v>
      </c>
      <c r="B2392" s="3">
        <v>18</v>
      </c>
      <c r="C2392" s="3" t="str">
        <f t="shared" si="555"/>
        <v>Young</v>
      </c>
      <c r="E2392" s="4">
        <f t="shared" si="556"/>
        <v>15000</v>
      </c>
      <c r="F2392" s="3">
        <v>570</v>
      </c>
      <c r="G2392" s="3">
        <f t="shared" si="557"/>
        <v>570</v>
      </c>
      <c r="H2392" s="3" t="str">
        <f t="shared" si="558"/>
        <v>Good</v>
      </c>
      <c r="J2392" s="2" t="str">
        <f t="shared" si="559"/>
        <v/>
      </c>
      <c r="K2392" s="2" t="str">
        <f t="shared" si="560"/>
        <v/>
      </c>
      <c r="L2392" s="2" t="str">
        <f t="shared" si="561"/>
        <v>Employed</v>
      </c>
      <c r="M2392" s="5" t="s">
        <v>25</v>
      </c>
      <c r="N2392" s="2" t="str">
        <f t="shared" si="562"/>
        <v>Associate</v>
      </c>
      <c r="O2392" s="2" t="str">
        <f t="shared" si="563"/>
        <v>Associate</v>
      </c>
      <c r="P2392" s="4">
        <v>23943</v>
      </c>
      <c r="Q2392" s="4">
        <f t="shared" si="564"/>
        <v>23943</v>
      </c>
      <c r="R2392" s="18">
        <f t="shared" si="565"/>
        <v>1.5962000000000001</v>
      </c>
      <c r="S2392" s="18" t="str">
        <f t="shared" si="566"/>
        <v>Aggressive Borrower</v>
      </c>
      <c r="U2392" s="3">
        <f t="shared" si="567"/>
        <v>53.018181818181816</v>
      </c>
      <c r="V2392" s="5" t="s">
        <v>26</v>
      </c>
      <c r="W2392" s="5" t="s">
        <v>23</v>
      </c>
      <c r="X2392" s="4">
        <v>372</v>
      </c>
      <c r="Y2392" s="18">
        <v>0.54888709999999996</v>
      </c>
      <c r="Z2392" s="5" t="s">
        <v>28</v>
      </c>
      <c r="AA2392" s="3">
        <v>27</v>
      </c>
      <c r="AB2392" s="4">
        <v>3407</v>
      </c>
      <c r="AC2392" s="4">
        <v>1250</v>
      </c>
      <c r="AD2392" s="4" t="str">
        <f t="shared" si="568"/>
        <v>Low Income</v>
      </c>
      <c r="AE2392" s="4">
        <v>73763</v>
      </c>
      <c r="AF2392" s="18">
        <v>0.19274667300000001</v>
      </c>
      <c r="AG2392" s="3">
        <v>0</v>
      </c>
      <c r="AH2392" s="3">
        <v>58</v>
      </c>
      <c r="AI2392" s="2" t="str">
        <f t="shared" si="569"/>
        <v>High Risk</v>
      </c>
    </row>
    <row r="2393" spans="1:35" x14ac:dyDescent="0.25">
      <c r="A2393" s="6">
        <v>45492</v>
      </c>
      <c r="B2393" s="3">
        <v>28</v>
      </c>
      <c r="C2393" s="3" t="str">
        <f t="shared" si="555"/>
        <v>Mid</v>
      </c>
      <c r="D2393" s="4">
        <v>64797</v>
      </c>
      <c r="E2393" s="4">
        <f t="shared" si="556"/>
        <v>64797</v>
      </c>
      <c r="F2393" s="3">
        <v>530</v>
      </c>
      <c r="G2393" s="3">
        <f t="shared" si="557"/>
        <v>530</v>
      </c>
      <c r="H2393" s="3" t="str">
        <f t="shared" si="558"/>
        <v>Fair</v>
      </c>
      <c r="I2393" s="5" t="s">
        <v>20</v>
      </c>
      <c r="J2393" s="2" t="str">
        <f t="shared" si="559"/>
        <v>Employed</v>
      </c>
      <c r="K2393" s="2" t="str">
        <f t="shared" si="560"/>
        <v>Employed</v>
      </c>
      <c r="L2393" s="2" t="str">
        <f t="shared" si="561"/>
        <v>Employed</v>
      </c>
      <c r="M2393" s="5" t="s">
        <v>32</v>
      </c>
      <c r="N2393" s="2" t="str">
        <f t="shared" si="562"/>
        <v>High School</v>
      </c>
      <c r="O2393" s="2" t="str">
        <f t="shared" si="563"/>
        <v>High School</v>
      </c>
      <c r="P2393" s="4">
        <v>8475</v>
      </c>
      <c r="Q2393" s="4">
        <f t="shared" si="564"/>
        <v>8475</v>
      </c>
      <c r="R2393" s="18">
        <f t="shared" si="565"/>
        <v>0.1307930922727904</v>
      </c>
      <c r="S2393" s="18" t="str">
        <f t="shared" si="566"/>
        <v>Conservative Borrower</v>
      </c>
      <c r="T2393" s="3">
        <v>84</v>
      </c>
      <c r="U2393" s="3">
        <f t="shared" si="567"/>
        <v>84</v>
      </c>
      <c r="V2393" s="5" t="s">
        <v>26</v>
      </c>
      <c r="W2393" s="5" t="s">
        <v>27</v>
      </c>
      <c r="X2393" s="4">
        <v>539</v>
      </c>
      <c r="Y2393" s="18">
        <v>0.18196889199999999</v>
      </c>
      <c r="Z2393" s="5" t="s">
        <v>28</v>
      </c>
      <c r="AA2393" s="3">
        <v>24</v>
      </c>
      <c r="AB2393" s="4">
        <v>4231</v>
      </c>
      <c r="AC2393" s="4">
        <v>5399.75</v>
      </c>
      <c r="AD2393" s="4" t="str">
        <f t="shared" si="568"/>
        <v>Medium Income</v>
      </c>
      <c r="AE2393" s="4">
        <v>129505</v>
      </c>
      <c r="AF2393" s="18">
        <v>0.25581729199999997</v>
      </c>
      <c r="AG2393" s="3">
        <v>1</v>
      </c>
      <c r="AH2393" s="3">
        <v>37.6</v>
      </c>
      <c r="AI2393" s="2" t="str">
        <f t="shared" si="569"/>
        <v>Low Risk</v>
      </c>
    </row>
    <row r="2394" spans="1:35" x14ac:dyDescent="0.25">
      <c r="A2394" s="6">
        <v>45493</v>
      </c>
      <c r="B2394" s="3">
        <v>22</v>
      </c>
      <c r="C2394" s="3" t="str">
        <f t="shared" si="555"/>
        <v>Young</v>
      </c>
      <c r="E2394" s="4">
        <f t="shared" si="556"/>
        <v>25011</v>
      </c>
      <c r="F2394" s="3">
        <v>502</v>
      </c>
      <c r="G2394" s="3">
        <f t="shared" si="557"/>
        <v>502</v>
      </c>
      <c r="H2394" s="3" t="str">
        <f t="shared" si="558"/>
        <v>Fair</v>
      </c>
      <c r="I2394" s="5" t="s">
        <v>20</v>
      </c>
      <c r="J2394" s="2" t="str">
        <f t="shared" si="559"/>
        <v>Employed</v>
      </c>
      <c r="K2394" s="2" t="str">
        <f t="shared" si="560"/>
        <v>Employed</v>
      </c>
      <c r="L2394" s="2" t="str">
        <f t="shared" si="561"/>
        <v>Employed</v>
      </c>
      <c r="M2394" s="5" t="s">
        <v>25</v>
      </c>
      <c r="N2394" s="2" t="str">
        <f t="shared" si="562"/>
        <v>Associate</v>
      </c>
      <c r="O2394" s="2" t="str">
        <f t="shared" si="563"/>
        <v>Associate</v>
      </c>
      <c r="P2394" s="4">
        <v>14230</v>
      </c>
      <c r="Q2394" s="4">
        <f t="shared" si="564"/>
        <v>14230</v>
      </c>
      <c r="R2394" s="18">
        <f t="shared" si="565"/>
        <v>0.56894966214865461</v>
      </c>
      <c r="S2394" s="18" t="str">
        <f t="shared" si="566"/>
        <v>Moderate Borrower</v>
      </c>
      <c r="U2394" s="3">
        <f t="shared" si="567"/>
        <v>52.912751677852349</v>
      </c>
      <c r="V2394" s="5" t="s">
        <v>22</v>
      </c>
      <c r="W2394" s="5" t="s">
        <v>23</v>
      </c>
      <c r="X2394" s="4">
        <v>319</v>
      </c>
      <c r="Y2394" s="18">
        <v>0.34405479300000003</v>
      </c>
      <c r="Z2394" s="5" t="s">
        <v>34</v>
      </c>
      <c r="AA2394" s="3">
        <v>15</v>
      </c>
      <c r="AB2394" s="4">
        <v>369</v>
      </c>
      <c r="AC2394" s="4">
        <v>2084.25</v>
      </c>
      <c r="AD2394" s="4" t="str">
        <f t="shared" si="568"/>
        <v>Low Income</v>
      </c>
      <c r="AE2394" s="4">
        <v>3936</v>
      </c>
      <c r="AF2394" s="18">
        <v>0.23365045700000001</v>
      </c>
      <c r="AG2394" s="3">
        <v>0</v>
      </c>
      <c r="AH2394" s="3">
        <v>62</v>
      </c>
      <c r="AI2394" s="2" t="str">
        <f t="shared" si="569"/>
        <v>High Risk</v>
      </c>
    </row>
    <row r="2395" spans="1:35" x14ac:dyDescent="0.25">
      <c r="A2395" s="6">
        <v>45494</v>
      </c>
      <c r="B2395" s="3">
        <v>32</v>
      </c>
      <c r="C2395" s="3" t="str">
        <f t="shared" si="555"/>
        <v>Mid</v>
      </c>
      <c r="D2395" s="4">
        <v>145841</v>
      </c>
      <c r="E2395" s="4">
        <f t="shared" si="556"/>
        <v>145841</v>
      </c>
      <c r="F2395" s="3">
        <v>593</v>
      </c>
      <c r="G2395" s="3">
        <f t="shared" si="557"/>
        <v>593</v>
      </c>
      <c r="H2395" s="3" t="str">
        <f t="shared" si="558"/>
        <v>Good</v>
      </c>
      <c r="I2395" s="5" t="s">
        <v>45</v>
      </c>
      <c r="J2395" s="2" t="str">
        <f t="shared" si="559"/>
        <v>Unemployed</v>
      </c>
      <c r="K2395" s="2" t="str">
        <f t="shared" si="560"/>
        <v>Unemployed</v>
      </c>
      <c r="L2395" s="2" t="str">
        <f t="shared" si="561"/>
        <v>Unemployed</v>
      </c>
      <c r="M2395" s="5" t="s">
        <v>21</v>
      </c>
      <c r="N2395" s="2" t="str">
        <f t="shared" si="562"/>
        <v>Master</v>
      </c>
      <c r="O2395" s="2" t="str">
        <f t="shared" si="563"/>
        <v>Master</v>
      </c>
      <c r="P2395" s="4">
        <v>23408</v>
      </c>
      <c r="Q2395" s="4">
        <f t="shared" si="564"/>
        <v>23408</v>
      </c>
      <c r="R2395" s="18">
        <f t="shared" si="565"/>
        <v>0.16050356209844968</v>
      </c>
      <c r="S2395" s="18" t="str">
        <f t="shared" si="566"/>
        <v>Conservative Borrower</v>
      </c>
      <c r="T2395" s="3">
        <v>48</v>
      </c>
      <c r="U2395" s="3">
        <f t="shared" si="567"/>
        <v>48</v>
      </c>
      <c r="V2395" s="5" t="s">
        <v>22</v>
      </c>
      <c r="W2395" s="5" t="s">
        <v>23</v>
      </c>
      <c r="X2395" s="4">
        <v>137</v>
      </c>
      <c r="Y2395" s="18">
        <v>0.355461629</v>
      </c>
      <c r="Z2395" s="5" t="s">
        <v>24</v>
      </c>
      <c r="AA2395" s="3">
        <v>30</v>
      </c>
      <c r="AB2395" s="4">
        <v>7328</v>
      </c>
      <c r="AC2395" s="4">
        <v>12153.416670000001</v>
      </c>
      <c r="AD2395" s="4" t="str">
        <f t="shared" si="568"/>
        <v>High Income</v>
      </c>
      <c r="AE2395" s="4">
        <v>10990</v>
      </c>
      <c r="AF2395" s="18">
        <v>0.25229459300000001</v>
      </c>
      <c r="AG2395" s="3">
        <v>1</v>
      </c>
      <c r="AH2395" s="3">
        <v>44</v>
      </c>
      <c r="AI2395" s="2" t="str">
        <f t="shared" si="569"/>
        <v>Medium Risk</v>
      </c>
    </row>
    <row r="2396" spans="1:35" x14ac:dyDescent="0.25">
      <c r="A2396" s="6">
        <v>45495</v>
      </c>
      <c r="B2396" s="3">
        <v>38</v>
      </c>
      <c r="C2396" s="3" t="str">
        <f t="shared" si="555"/>
        <v>Mid</v>
      </c>
      <c r="D2396" s="4">
        <v>94828</v>
      </c>
      <c r="E2396" s="4">
        <f t="shared" si="556"/>
        <v>94828</v>
      </c>
      <c r="F2396" s="3">
        <v>528</v>
      </c>
      <c r="G2396" s="3">
        <f t="shared" si="557"/>
        <v>528</v>
      </c>
      <c r="H2396" s="3" t="str">
        <f t="shared" si="558"/>
        <v>Fair</v>
      </c>
      <c r="I2396" s="5" t="s">
        <v>20</v>
      </c>
      <c r="J2396" s="2" t="str">
        <f t="shared" si="559"/>
        <v>Employed</v>
      </c>
      <c r="K2396" s="2" t="str">
        <f t="shared" si="560"/>
        <v>Employed</v>
      </c>
      <c r="L2396" s="2" t="str">
        <f t="shared" si="561"/>
        <v>Employed</v>
      </c>
      <c r="M2396" s="5" t="s">
        <v>41</v>
      </c>
      <c r="N2396" s="2" t="str">
        <f t="shared" si="562"/>
        <v>Doctorate</v>
      </c>
      <c r="O2396" s="2" t="str">
        <f t="shared" si="563"/>
        <v>Doctorate</v>
      </c>
      <c r="P2396" s="4">
        <v>11330</v>
      </c>
      <c r="Q2396" s="4">
        <f t="shared" si="564"/>
        <v>11330</v>
      </c>
      <c r="R2396" s="18">
        <f t="shared" si="565"/>
        <v>0.11947947863500231</v>
      </c>
      <c r="S2396" s="18" t="str">
        <f t="shared" si="566"/>
        <v>Conservative Borrower</v>
      </c>
      <c r="T2396" s="3">
        <v>60</v>
      </c>
      <c r="U2396" s="3">
        <f t="shared" si="567"/>
        <v>60</v>
      </c>
      <c r="V2396" s="5" t="s">
        <v>22</v>
      </c>
      <c r="W2396" s="5" t="s">
        <v>23</v>
      </c>
      <c r="X2396" s="4">
        <v>140</v>
      </c>
      <c r="Y2396" s="18">
        <v>0.16442045199999999</v>
      </c>
      <c r="Z2396" s="5" t="s">
        <v>38</v>
      </c>
      <c r="AA2396" s="3">
        <v>23</v>
      </c>
      <c r="AB2396" s="4">
        <v>4679</v>
      </c>
      <c r="AC2396" s="4">
        <v>7902.3333329999996</v>
      </c>
      <c r="AD2396" s="4" t="str">
        <f t="shared" si="568"/>
        <v>Medium Income</v>
      </c>
      <c r="AE2396" s="4">
        <v>486646</v>
      </c>
      <c r="AF2396" s="18">
        <v>0.25590196300000001</v>
      </c>
      <c r="AG2396" s="3">
        <v>1</v>
      </c>
      <c r="AH2396" s="3">
        <v>47.2</v>
      </c>
      <c r="AI2396" s="2" t="str">
        <f t="shared" si="569"/>
        <v>Medium Risk</v>
      </c>
    </row>
    <row r="2397" spans="1:35" x14ac:dyDescent="0.25">
      <c r="A2397" s="6">
        <v>45496</v>
      </c>
      <c r="B2397" s="3">
        <v>22</v>
      </c>
      <c r="C2397" s="3" t="str">
        <f t="shared" si="555"/>
        <v>Young</v>
      </c>
      <c r="D2397" s="4">
        <v>70954</v>
      </c>
      <c r="E2397" s="4">
        <f t="shared" si="556"/>
        <v>70954</v>
      </c>
      <c r="G2397" s="3">
        <f t="shared" si="557"/>
        <v>566.45263157894738</v>
      </c>
      <c r="H2397" s="3" t="str">
        <f t="shared" si="558"/>
        <v>Good</v>
      </c>
      <c r="I2397" s="5" t="s">
        <v>52</v>
      </c>
      <c r="J2397" s="2" t="str">
        <f t="shared" si="559"/>
        <v>EMPLOYED</v>
      </c>
      <c r="K2397" s="2" t="str">
        <f t="shared" si="560"/>
        <v>Employed</v>
      </c>
      <c r="L2397" s="2" t="str">
        <f t="shared" si="561"/>
        <v>Employed</v>
      </c>
      <c r="M2397" s="5" t="s">
        <v>25</v>
      </c>
      <c r="N2397" s="2" t="str">
        <f t="shared" si="562"/>
        <v>Associate</v>
      </c>
      <c r="O2397" s="2" t="str">
        <f t="shared" si="563"/>
        <v>Associate</v>
      </c>
      <c r="P2397" s="4">
        <v>37447</v>
      </c>
      <c r="Q2397" s="4">
        <f t="shared" si="564"/>
        <v>37447</v>
      </c>
      <c r="R2397" s="18">
        <f t="shared" si="565"/>
        <v>0.52776446711954228</v>
      </c>
      <c r="S2397" s="18" t="str">
        <f t="shared" si="566"/>
        <v>Moderate Borrower</v>
      </c>
      <c r="T2397" s="3">
        <v>24</v>
      </c>
      <c r="U2397" s="3">
        <f t="shared" si="567"/>
        <v>24</v>
      </c>
      <c r="V2397" s="5" t="s">
        <v>44</v>
      </c>
      <c r="W2397" s="5" t="s">
        <v>23</v>
      </c>
      <c r="X2397" s="4">
        <v>579</v>
      </c>
      <c r="Y2397" s="18">
        <v>0.54720265400000001</v>
      </c>
      <c r="Z2397" s="5" t="s">
        <v>31</v>
      </c>
      <c r="AA2397" s="3">
        <v>22</v>
      </c>
      <c r="AB2397" s="4">
        <v>612</v>
      </c>
      <c r="AC2397" s="4">
        <v>5912.8333329999996</v>
      </c>
      <c r="AD2397" s="4" t="str">
        <f t="shared" si="568"/>
        <v>Medium Income</v>
      </c>
      <c r="AE2397" s="4">
        <v>76792</v>
      </c>
      <c r="AF2397" s="18">
        <v>0.26518949400000003</v>
      </c>
      <c r="AG2397" s="3">
        <v>0</v>
      </c>
      <c r="AH2397" s="3">
        <v>56</v>
      </c>
      <c r="AI2397" s="2" t="str">
        <f t="shared" si="569"/>
        <v>High Risk</v>
      </c>
    </row>
    <row r="2398" spans="1:35" x14ac:dyDescent="0.25">
      <c r="A2398" s="6">
        <v>45497</v>
      </c>
      <c r="B2398" s="3">
        <v>28</v>
      </c>
      <c r="C2398" s="3" t="str">
        <f t="shared" si="555"/>
        <v>Mid</v>
      </c>
      <c r="D2398" s="4">
        <v>60198</v>
      </c>
      <c r="E2398" s="4">
        <f t="shared" si="556"/>
        <v>60198</v>
      </c>
      <c r="F2398" s="3">
        <v>561</v>
      </c>
      <c r="G2398" s="3">
        <f t="shared" si="557"/>
        <v>561</v>
      </c>
      <c r="H2398" s="3" t="str">
        <f t="shared" si="558"/>
        <v>Good</v>
      </c>
      <c r="I2398" s="5" t="s">
        <v>20</v>
      </c>
      <c r="J2398" s="2" t="str">
        <f t="shared" si="559"/>
        <v>Employed</v>
      </c>
      <c r="K2398" s="2" t="str">
        <f t="shared" si="560"/>
        <v>Employed</v>
      </c>
      <c r="L2398" s="2" t="str">
        <f t="shared" si="561"/>
        <v>Employed</v>
      </c>
      <c r="M2398" s="5" t="s">
        <v>32</v>
      </c>
      <c r="N2398" s="2" t="str">
        <f t="shared" si="562"/>
        <v>High School</v>
      </c>
      <c r="O2398" s="2" t="str">
        <f t="shared" si="563"/>
        <v>High School</v>
      </c>
      <c r="P2398" s="4">
        <v>19617</v>
      </c>
      <c r="Q2398" s="4">
        <f t="shared" si="564"/>
        <v>19617</v>
      </c>
      <c r="R2398" s="18">
        <f t="shared" si="565"/>
        <v>0.32587461377454402</v>
      </c>
      <c r="S2398" s="18" t="str">
        <f t="shared" si="566"/>
        <v>Conservative Borrower</v>
      </c>
      <c r="T2398" s="3">
        <v>84</v>
      </c>
      <c r="U2398" s="3">
        <f t="shared" si="567"/>
        <v>84</v>
      </c>
      <c r="V2398" s="5" t="s">
        <v>22</v>
      </c>
      <c r="W2398" s="5" t="s">
        <v>30</v>
      </c>
      <c r="X2398" s="4">
        <v>336</v>
      </c>
      <c r="Y2398" s="18">
        <v>0.35080682299999999</v>
      </c>
      <c r="Z2398" s="5" t="s">
        <v>28</v>
      </c>
      <c r="AA2398" s="3">
        <v>16</v>
      </c>
      <c r="AB2398" s="4">
        <v>864</v>
      </c>
      <c r="AC2398" s="4">
        <v>5016.5</v>
      </c>
      <c r="AD2398" s="4" t="str">
        <f t="shared" si="568"/>
        <v>Medium Income</v>
      </c>
      <c r="AE2398" s="4">
        <v>7129</v>
      </c>
      <c r="AF2398" s="18">
        <v>0.26836387099999998</v>
      </c>
      <c r="AG2398" s="3">
        <v>0</v>
      </c>
      <c r="AH2398" s="3">
        <v>54</v>
      </c>
      <c r="AI2398" s="2" t="str">
        <f t="shared" si="569"/>
        <v>Medium Risk</v>
      </c>
    </row>
    <row r="2399" spans="1:35" x14ac:dyDescent="0.25">
      <c r="A2399" s="6">
        <v>45498</v>
      </c>
      <c r="B2399" s="3">
        <v>27</v>
      </c>
      <c r="C2399" s="3" t="str">
        <f t="shared" si="555"/>
        <v>Mid</v>
      </c>
      <c r="D2399" s="4">
        <v>51899</v>
      </c>
      <c r="E2399" s="4">
        <f t="shared" si="556"/>
        <v>51899</v>
      </c>
      <c r="G2399" s="3">
        <f t="shared" si="557"/>
        <v>566.45263157894738</v>
      </c>
      <c r="H2399" s="3" t="str">
        <f t="shared" si="558"/>
        <v>Good</v>
      </c>
      <c r="I2399" s="5" t="s">
        <v>20</v>
      </c>
      <c r="J2399" s="2" t="str">
        <f t="shared" si="559"/>
        <v>Employed</v>
      </c>
      <c r="K2399" s="2" t="str">
        <f t="shared" si="560"/>
        <v>Employed</v>
      </c>
      <c r="L2399" s="2" t="str">
        <f t="shared" si="561"/>
        <v>Employed</v>
      </c>
      <c r="N2399" s="2" t="str">
        <f t="shared" si="562"/>
        <v/>
      </c>
      <c r="O2399" s="2" t="str">
        <f t="shared" si="563"/>
        <v>Bachelor</v>
      </c>
      <c r="P2399" s="4">
        <v>29651</v>
      </c>
      <c r="Q2399" s="4">
        <f t="shared" si="564"/>
        <v>29651</v>
      </c>
      <c r="R2399" s="18">
        <f t="shared" si="565"/>
        <v>0.57132122006204356</v>
      </c>
      <c r="S2399" s="18" t="str">
        <f t="shared" si="566"/>
        <v>Moderate Borrower</v>
      </c>
      <c r="T2399" s="3">
        <v>36</v>
      </c>
      <c r="U2399" s="3">
        <f t="shared" si="567"/>
        <v>36</v>
      </c>
      <c r="V2399" s="5" t="s">
        <v>44</v>
      </c>
      <c r="W2399" s="5" t="s">
        <v>30</v>
      </c>
      <c r="X2399" s="4">
        <v>1303</v>
      </c>
      <c r="Y2399" s="18">
        <v>0.21368215099999999</v>
      </c>
      <c r="Z2399" s="5" t="s">
        <v>24</v>
      </c>
      <c r="AA2399" s="3">
        <v>22</v>
      </c>
      <c r="AB2399" s="4">
        <v>6163</v>
      </c>
      <c r="AC2399" s="4">
        <v>4324.9166670000004</v>
      </c>
      <c r="AD2399" s="4" t="str">
        <f t="shared" si="568"/>
        <v>Low Income</v>
      </c>
      <c r="AE2399" s="4">
        <v>4292</v>
      </c>
      <c r="AF2399" s="18">
        <v>0.25473869100000002</v>
      </c>
      <c r="AG2399" s="3">
        <v>0</v>
      </c>
      <c r="AH2399" s="3">
        <v>52</v>
      </c>
      <c r="AI2399" s="2" t="str">
        <f t="shared" si="569"/>
        <v>Medium Risk</v>
      </c>
    </row>
    <row r="2400" spans="1:35" x14ac:dyDescent="0.25">
      <c r="A2400" s="6">
        <v>45499</v>
      </c>
      <c r="B2400" s="3">
        <v>42</v>
      </c>
      <c r="C2400" s="3" t="str">
        <f t="shared" si="555"/>
        <v>Senior</v>
      </c>
      <c r="D2400" s="4">
        <v>70613</v>
      </c>
      <c r="E2400" s="4">
        <f t="shared" si="556"/>
        <v>70613</v>
      </c>
      <c r="F2400" s="3">
        <v>650</v>
      </c>
      <c r="G2400" s="3">
        <f t="shared" si="557"/>
        <v>650</v>
      </c>
      <c r="H2400" s="3" t="str">
        <f t="shared" si="558"/>
        <v>Excellent</v>
      </c>
      <c r="I2400" s="5" t="s">
        <v>20</v>
      </c>
      <c r="J2400" s="2" t="str">
        <f t="shared" si="559"/>
        <v>Employed</v>
      </c>
      <c r="K2400" s="2" t="str">
        <f t="shared" si="560"/>
        <v>Employed</v>
      </c>
      <c r="L2400" s="2" t="str">
        <f t="shared" si="561"/>
        <v>Employed</v>
      </c>
      <c r="M2400" s="5" t="s">
        <v>29</v>
      </c>
      <c r="N2400" s="2" t="str">
        <f t="shared" si="562"/>
        <v>Bachelor</v>
      </c>
      <c r="O2400" s="2" t="str">
        <f t="shared" si="563"/>
        <v>Bachelor</v>
      </c>
      <c r="P2400" s="4">
        <v>9788</v>
      </c>
      <c r="Q2400" s="4">
        <f t="shared" si="564"/>
        <v>9788</v>
      </c>
      <c r="R2400" s="18">
        <f t="shared" si="565"/>
        <v>0.13861470267514481</v>
      </c>
      <c r="S2400" s="18" t="str">
        <f t="shared" si="566"/>
        <v>Conservative Borrower</v>
      </c>
      <c r="T2400" s="3">
        <v>24</v>
      </c>
      <c r="U2400" s="3">
        <f t="shared" si="567"/>
        <v>24</v>
      </c>
      <c r="V2400" s="5" t="s">
        <v>26</v>
      </c>
      <c r="W2400" s="5" t="s">
        <v>27</v>
      </c>
      <c r="X2400" s="4">
        <v>352</v>
      </c>
      <c r="Y2400" s="18">
        <v>5.3200049999999999E-2</v>
      </c>
      <c r="Z2400" s="5" t="s">
        <v>24</v>
      </c>
      <c r="AA2400" s="3">
        <v>25</v>
      </c>
      <c r="AB2400" s="4">
        <v>10879</v>
      </c>
      <c r="AC2400" s="4">
        <v>5884.4166670000004</v>
      </c>
      <c r="AD2400" s="4" t="str">
        <f t="shared" si="568"/>
        <v>Medium Income</v>
      </c>
      <c r="AE2400" s="4">
        <v>23041</v>
      </c>
      <c r="AF2400" s="18">
        <v>0.14787214500000001</v>
      </c>
      <c r="AG2400" s="3">
        <v>1</v>
      </c>
      <c r="AH2400" s="3">
        <v>34.4</v>
      </c>
      <c r="AI2400" s="2" t="str">
        <f t="shared" si="569"/>
        <v>Low Risk</v>
      </c>
    </row>
    <row r="2401" spans="1:35" x14ac:dyDescent="0.25">
      <c r="A2401" s="6">
        <v>45500</v>
      </c>
      <c r="B2401" s="3">
        <v>40</v>
      </c>
      <c r="C2401" s="3" t="str">
        <f t="shared" si="555"/>
        <v>Senior</v>
      </c>
      <c r="E2401" s="4">
        <f t="shared" si="556"/>
        <v>71709</v>
      </c>
      <c r="F2401" s="3">
        <v>543</v>
      </c>
      <c r="G2401" s="3">
        <f t="shared" si="557"/>
        <v>543</v>
      </c>
      <c r="H2401" s="3" t="str">
        <f t="shared" si="558"/>
        <v>Fair</v>
      </c>
      <c r="I2401" s="5" t="s">
        <v>20</v>
      </c>
      <c r="J2401" s="2" t="str">
        <f t="shared" si="559"/>
        <v>Employed</v>
      </c>
      <c r="K2401" s="2" t="str">
        <f t="shared" si="560"/>
        <v>Employed</v>
      </c>
      <c r="L2401" s="2" t="str">
        <f t="shared" si="561"/>
        <v>Employed</v>
      </c>
      <c r="M2401" s="5" t="s">
        <v>29</v>
      </c>
      <c r="N2401" s="2" t="str">
        <f t="shared" si="562"/>
        <v>Bachelor</v>
      </c>
      <c r="O2401" s="2" t="str">
        <f t="shared" si="563"/>
        <v>Bachelor</v>
      </c>
      <c r="P2401" s="4">
        <v>14674</v>
      </c>
      <c r="Q2401" s="4">
        <f t="shared" si="564"/>
        <v>14674</v>
      </c>
      <c r="R2401" s="18">
        <f t="shared" si="565"/>
        <v>0.20463261236385949</v>
      </c>
      <c r="S2401" s="18" t="str">
        <f t="shared" si="566"/>
        <v>Conservative Borrower</v>
      </c>
      <c r="U2401" s="3">
        <f t="shared" si="567"/>
        <v>55.032258064516128</v>
      </c>
      <c r="V2401" s="5" t="s">
        <v>35</v>
      </c>
      <c r="W2401" s="5" t="s">
        <v>27</v>
      </c>
      <c r="X2401" s="4">
        <v>1006</v>
      </c>
      <c r="Y2401" s="18">
        <v>0.17855901299999999</v>
      </c>
      <c r="Z2401" s="5" t="s">
        <v>28</v>
      </c>
      <c r="AA2401" s="3">
        <v>21</v>
      </c>
      <c r="AB2401" s="4">
        <v>7510</v>
      </c>
      <c r="AC2401" s="4">
        <v>5975.75</v>
      </c>
      <c r="AD2401" s="4" t="str">
        <f t="shared" si="568"/>
        <v>Medium Income</v>
      </c>
      <c r="AE2401" s="4">
        <v>11223</v>
      </c>
      <c r="AF2401" s="18">
        <v>0.27883383499999997</v>
      </c>
      <c r="AG2401" s="3">
        <v>0</v>
      </c>
      <c r="AH2401" s="3">
        <v>50</v>
      </c>
      <c r="AI2401" s="2" t="str">
        <f t="shared" si="569"/>
        <v>Medium Risk</v>
      </c>
    </row>
    <row r="2402" spans="1:35" x14ac:dyDescent="0.25">
      <c r="A2402" s="6">
        <v>45501</v>
      </c>
      <c r="B2402" s="3">
        <v>31</v>
      </c>
      <c r="C2402" s="3" t="str">
        <f t="shared" si="555"/>
        <v>Mid</v>
      </c>
      <c r="D2402" s="4">
        <v>46631</v>
      </c>
      <c r="E2402" s="4">
        <f t="shared" si="556"/>
        <v>46631</v>
      </c>
      <c r="F2402" s="3">
        <v>590</v>
      </c>
      <c r="G2402" s="3">
        <f t="shared" si="557"/>
        <v>590</v>
      </c>
      <c r="H2402" s="3" t="str">
        <f t="shared" si="558"/>
        <v>Good</v>
      </c>
      <c r="I2402" s="5" t="s">
        <v>20</v>
      </c>
      <c r="J2402" s="2" t="str">
        <f t="shared" si="559"/>
        <v>Employed</v>
      </c>
      <c r="K2402" s="2" t="str">
        <f t="shared" si="560"/>
        <v>Employed</v>
      </c>
      <c r="L2402" s="2" t="str">
        <f t="shared" si="561"/>
        <v>Employed</v>
      </c>
      <c r="M2402" s="5" t="s">
        <v>32</v>
      </c>
      <c r="N2402" s="2" t="str">
        <f t="shared" si="562"/>
        <v>High School</v>
      </c>
      <c r="O2402" s="2" t="str">
        <f t="shared" si="563"/>
        <v>High School</v>
      </c>
      <c r="P2402" s="4">
        <v>26743</v>
      </c>
      <c r="Q2402" s="4">
        <f t="shared" si="564"/>
        <v>26743</v>
      </c>
      <c r="R2402" s="18">
        <f t="shared" si="565"/>
        <v>0.57350260556282306</v>
      </c>
      <c r="S2402" s="18" t="str">
        <f t="shared" si="566"/>
        <v>Moderate Borrower</v>
      </c>
      <c r="T2402" s="3">
        <v>36</v>
      </c>
      <c r="U2402" s="3">
        <f t="shared" si="567"/>
        <v>36</v>
      </c>
      <c r="V2402" s="5" t="s">
        <v>22</v>
      </c>
      <c r="W2402" s="5" t="s">
        <v>27</v>
      </c>
      <c r="X2402" s="4">
        <v>283</v>
      </c>
      <c r="Y2402" s="18">
        <v>6.7210375000000003E-2</v>
      </c>
      <c r="Z2402" s="5" t="s">
        <v>28</v>
      </c>
      <c r="AA2402" s="3">
        <v>25</v>
      </c>
      <c r="AB2402" s="4">
        <v>1299</v>
      </c>
      <c r="AC2402" s="4">
        <v>3885.916667</v>
      </c>
      <c r="AD2402" s="4" t="str">
        <f t="shared" si="568"/>
        <v>Low Income</v>
      </c>
      <c r="AE2402" s="4">
        <v>48879</v>
      </c>
      <c r="AF2402" s="18">
        <v>0.234841666</v>
      </c>
      <c r="AG2402" s="3">
        <v>0</v>
      </c>
      <c r="AH2402" s="3">
        <v>51</v>
      </c>
      <c r="AI2402" s="2" t="str">
        <f t="shared" si="569"/>
        <v>Medium Risk</v>
      </c>
    </row>
    <row r="2403" spans="1:35" x14ac:dyDescent="0.25">
      <c r="A2403" s="6">
        <v>45502</v>
      </c>
      <c r="B2403" s="3">
        <v>42</v>
      </c>
      <c r="C2403" s="3" t="str">
        <f t="shared" si="555"/>
        <v>Senior</v>
      </c>
      <c r="D2403" s="4">
        <v>29799</v>
      </c>
      <c r="E2403" s="4">
        <f t="shared" si="556"/>
        <v>29799</v>
      </c>
      <c r="F2403" s="3">
        <v>562</v>
      </c>
      <c r="G2403" s="3">
        <f t="shared" si="557"/>
        <v>562</v>
      </c>
      <c r="H2403" s="3" t="str">
        <f t="shared" si="558"/>
        <v>Good</v>
      </c>
      <c r="I2403" s="5" t="s">
        <v>20</v>
      </c>
      <c r="J2403" s="2" t="str">
        <f t="shared" si="559"/>
        <v>Employed</v>
      </c>
      <c r="K2403" s="2" t="str">
        <f t="shared" si="560"/>
        <v>Employed</v>
      </c>
      <c r="L2403" s="2" t="str">
        <f t="shared" si="561"/>
        <v>Employed</v>
      </c>
      <c r="M2403" s="5" t="s">
        <v>25</v>
      </c>
      <c r="N2403" s="2" t="str">
        <f t="shared" si="562"/>
        <v>Associate</v>
      </c>
      <c r="O2403" s="2" t="str">
        <f t="shared" si="563"/>
        <v>Associate</v>
      </c>
      <c r="P2403" s="4">
        <v>32544</v>
      </c>
      <c r="Q2403" s="4">
        <f t="shared" si="564"/>
        <v>32544</v>
      </c>
      <c r="R2403" s="18">
        <f t="shared" si="565"/>
        <v>1.092117185140441</v>
      </c>
      <c r="S2403" s="18" t="str">
        <f t="shared" si="566"/>
        <v>Aggressive Borrower</v>
      </c>
      <c r="T2403" s="3">
        <v>24</v>
      </c>
      <c r="U2403" s="3">
        <f t="shared" si="567"/>
        <v>24</v>
      </c>
      <c r="V2403" s="5" t="s">
        <v>26</v>
      </c>
      <c r="W2403" s="5" t="s">
        <v>30</v>
      </c>
      <c r="X2403" s="4">
        <v>546</v>
      </c>
      <c r="Y2403" s="18">
        <v>0.26017850799999998</v>
      </c>
      <c r="Z2403" s="5" t="s">
        <v>28</v>
      </c>
      <c r="AA2403" s="3">
        <v>17</v>
      </c>
      <c r="AB2403" s="4">
        <v>2884</v>
      </c>
      <c r="AC2403" s="4">
        <v>2483.25</v>
      </c>
      <c r="AD2403" s="4" t="str">
        <f t="shared" si="568"/>
        <v>Low Income</v>
      </c>
      <c r="AE2403" s="4">
        <v>524123</v>
      </c>
      <c r="AF2403" s="18">
        <v>0.190665949</v>
      </c>
      <c r="AG2403" s="3">
        <v>0</v>
      </c>
      <c r="AH2403" s="3">
        <v>55</v>
      </c>
      <c r="AI2403" s="2" t="str">
        <f t="shared" si="569"/>
        <v>High Risk</v>
      </c>
    </row>
    <row r="2404" spans="1:35" x14ac:dyDescent="0.25">
      <c r="A2404" s="6">
        <v>45503</v>
      </c>
      <c r="B2404" s="3">
        <v>33</v>
      </c>
      <c r="C2404" s="3" t="str">
        <f t="shared" si="555"/>
        <v>Mid</v>
      </c>
      <c r="D2404" s="4">
        <v>26043</v>
      </c>
      <c r="E2404" s="4">
        <f t="shared" si="556"/>
        <v>26043</v>
      </c>
      <c r="F2404" s="3">
        <v>565</v>
      </c>
      <c r="G2404" s="3">
        <f t="shared" si="557"/>
        <v>565</v>
      </c>
      <c r="H2404" s="3" t="str">
        <f t="shared" si="558"/>
        <v>Good</v>
      </c>
      <c r="I2404" s="5" t="s">
        <v>20</v>
      </c>
      <c r="J2404" s="2" t="str">
        <f t="shared" si="559"/>
        <v>Employed</v>
      </c>
      <c r="K2404" s="2" t="str">
        <f t="shared" si="560"/>
        <v>Employed</v>
      </c>
      <c r="L2404" s="2" t="str">
        <f t="shared" si="561"/>
        <v>Employed</v>
      </c>
      <c r="M2404" s="5" t="s">
        <v>21</v>
      </c>
      <c r="N2404" s="2" t="str">
        <f t="shared" si="562"/>
        <v>Master</v>
      </c>
      <c r="O2404" s="2" t="str">
        <f t="shared" si="563"/>
        <v>Master</v>
      </c>
      <c r="P2404" s="4">
        <v>27367</v>
      </c>
      <c r="Q2404" s="4">
        <f t="shared" si="564"/>
        <v>27367</v>
      </c>
      <c r="R2404" s="18">
        <f t="shared" si="565"/>
        <v>1.0508389970433514</v>
      </c>
      <c r="S2404" s="18" t="str">
        <f t="shared" si="566"/>
        <v>Aggressive Borrower</v>
      </c>
      <c r="T2404" s="3">
        <v>36</v>
      </c>
      <c r="U2404" s="3">
        <f t="shared" si="567"/>
        <v>36</v>
      </c>
      <c r="V2404" s="5" t="s">
        <v>44</v>
      </c>
      <c r="W2404" s="5" t="s">
        <v>27</v>
      </c>
      <c r="X2404" s="4">
        <v>569</v>
      </c>
      <c r="Y2404" s="18">
        <v>1.2124396000000001E-2</v>
      </c>
      <c r="Z2404" s="5" t="s">
        <v>31</v>
      </c>
      <c r="AA2404" s="3">
        <v>23</v>
      </c>
      <c r="AB2404" s="4">
        <v>2119</v>
      </c>
      <c r="AC2404" s="4">
        <v>2170.25</v>
      </c>
      <c r="AD2404" s="4" t="str">
        <f t="shared" si="568"/>
        <v>Low Income</v>
      </c>
      <c r="AE2404" s="4">
        <v>28593</v>
      </c>
      <c r="AF2404" s="18">
        <v>0.20988294900000001</v>
      </c>
      <c r="AG2404" s="3">
        <v>0</v>
      </c>
      <c r="AH2404" s="3">
        <v>58</v>
      </c>
      <c r="AI2404" s="2" t="str">
        <f t="shared" si="569"/>
        <v>High Risk</v>
      </c>
    </row>
    <row r="2405" spans="1:35" x14ac:dyDescent="0.25">
      <c r="A2405" s="6">
        <v>45504</v>
      </c>
      <c r="B2405" s="3">
        <v>36</v>
      </c>
      <c r="C2405" s="3" t="str">
        <f t="shared" si="555"/>
        <v>Mid</v>
      </c>
      <c r="D2405" s="4">
        <v>62585</v>
      </c>
      <c r="E2405" s="4">
        <f t="shared" si="556"/>
        <v>62585</v>
      </c>
      <c r="F2405" s="3">
        <v>606</v>
      </c>
      <c r="G2405" s="3">
        <f t="shared" si="557"/>
        <v>606</v>
      </c>
      <c r="H2405" s="3" t="str">
        <f t="shared" si="558"/>
        <v>Good</v>
      </c>
      <c r="I2405" s="5" t="s">
        <v>33</v>
      </c>
      <c r="J2405" s="2" t="str">
        <f t="shared" si="559"/>
        <v>Self-Employed</v>
      </c>
      <c r="K2405" s="2" t="str">
        <f t="shared" si="560"/>
        <v>Self-Employed</v>
      </c>
      <c r="L2405" s="2" t="str">
        <f t="shared" si="561"/>
        <v>Self-Employed</v>
      </c>
      <c r="N2405" s="2" t="str">
        <f t="shared" si="562"/>
        <v/>
      </c>
      <c r="O2405" s="2" t="str">
        <f t="shared" si="563"/>
        <v>Bachelor</v>
      </c>
      <c r="P2405" s="4">
        <v>8294</v>
      </c>
      <c r="Q2405" s="4">
        <f t="shared" si="564"/>
        <v>8294</v>
      </c>
      <c r="R2405" s="18">
        <f t="shared" si="565"/>
        <v>0.13252376767596069</v>
      </c>
      <c r="S2405" s="18" t="str">
        <f t="shared" si="566"/>
        <v>Conservative Borrower</v>
      </c>
      <c r="T2405" s="3">
        <v>72</v>
      </c>
      <c r="U2405" s="3">
        <f t="shared" si="567"/>
        <v>72</v>
      </c>
      <c r="V2405" s="5" t="s">
        <v>22</v>
      </c>
      <c r="W2405" s="5" t="s">
        <v>34</v>
      </c>
      <c r="X2405" s="4">
        <v>179</v>
      </c>
      <c r="Y2405" s="18">
        <v>0.170473925</v>
      </c>
      <c r="Z2405" s="5" t="s">
        <v>24</v>
      </c>
      <c r="AA2405" s="3">
        <v>34</v>
      </c>
      <c r="AB2405" s="4">
        <v>1473</v>
      </c>
      <c r="AC2405" s="4">
        <v>5215.4166670000004</v>
      </c>
      <c r="AD2405" s="4" t="str">
        <f t="shared" si="568"/>
        <v>Medium Income</v>
      </c>
      <c r="AE2405" s="4">
        <v>67668</v>
      </c>
      <c r="AF2405" s="18">
        <v>0.203620684</v>
      </c>
      <c r="AG2405" s="3">
        <v>1</v>
      </c>
      <c r="AH2405" s="3">
        <v>40</v>
      </c>
      <c r="AI2405" s="2" t="str">
        <f t="shared" si="569"/>
        <v>Medium Risk</v>
      </c>
    </row>
    <row r="2406" spans="1:35" x14ac:dyDescent="0.25">
      <c r="A2406" s="6">
        <v>45505</v>
      </c>
      <c r="B2406" s="3">
        <v>60</v>
      </c>
      <c r="C2406" s="3" t="str">
        <f t="shared" si="555"/>
        <v>Old</v>
      </c>
      <c r="D2406" s="4">
        <v>124263</v>
      </c>
      <c r="E2406" s="4">
        <f t="shared" si="556"/>
        <v>124263</v>
      </c>
      <c r="F2406" s="3">
        <v>625</v>
      </c>
      <c r="G2406" s="3">
        <f t="shared" si="557"/>
        <v>625</v>
      </c>
      <c r="H2406" s="3" t="str">
        <f t="shared" si="558"/>
        <v>Good</v>
      </c>
      <c r="I2406" s="5" t="s">
        <v>20</v>
      </c>
      <c r="J2406" s="2" t="str">
        <f t="shared" si="559"/>
        <v>Employed</v>
      </c>
      <c r="K2406" s="2" t="str">
        <f t="shared" si="560"/>
        <v>Employed</v>
      </c>
      <c r="L2406" s="2" t="str">
        <f t="shared" si="561"/>
        <v>Employed</v>
      </c>
      <c r="M2406" s="5" t="s">
        <v>29</v>
      </c>
      <c r="N2406" s="2" t="str">
        <f t="shared" si="562"/>
        <v>Bachelor</v>
      </c>
      <c r="O2406" s="2" t="str">
        <f t="shared" si="563"/>
        <v>Bachelor</v>
      </c>
      <c r="P2406" s="4">
        <v>32616</v>
      </c>
      <c r="Q2406" s="4">
        <f t="shared" si="564"/>
        <v>32616</v>
      </c>
      <c r="R2406" s="18">
        <f t="shared" si="565"/>
        <v>0.26247555587745347</v>
      </c>
      <c r="S2406" s="18" t="str">
        <f t="shared" si="566"/>
        <v>Conservative Borrower</v>
      </c>
      <c r="T2406" s="3">
        <v>12</v>
      </c>
      <c r="U2406" s="3">
        <f t="shared" si="567"/>
        <v>12</v>
      </c>
      <c r="V2406" s="5" t="s">
        <v>22</v>
      </c>
      <c r="W2406" s="5" t="s">
        <v>30</v>
      </c>
      <c r="X2406" s="4">
        <v>301</v>
      </c>
      <c r="Y2406" s="18">
        <v>0.14755011400000001</v>
      </c>
      <c r="Z2406" s="5" t="s">
        <v>28</v>
      </c>
      <c r="AA2406" s="3">
        <v>18</v>
      </c>
      <c r="AB2406" s="4">
        <v>1997</v>
      </c>
      <c r="AC2406" s="4">
        <v>10355.25</v>
      </c>
      <c r="AD2406" s="4" t="str">
        <f t="shared" si="568"/>
        <v>Medium Income</v>
      </c>
      <c r="AE2406" s="4">
        <v>105834</v>
      </c>
      <c r="AF2406" s="18">
        <v>0.19394752400000001</v>
      </c>
      <c r="AG2406" s="3">
        <v>1</v>
      </c>
      <c r="AH2406" s="3">
        <v>33.6</v>
      </c>
      <c r="AI2406" s="2" t="str">
        <f t="shared" si="569"/>
        <v>Low Risk</v>
      </c>
    </row>
    <row r="2407" spans="1:35" x14ac:dyDescent="0.25">
      <c r="A2407" s="6">
        <v>45506</v>
      </c>
      <c r="B2407" s="3">
        <v>56</v>
      </c>
      <c r="C2407" s="3" t="str">
        <f t="shared" si="555"/>
        <v>Senior</v>
      </c>
      <c r="D2407" s="4">
        <v>49079</v>
      </c>
      <c r="E2407" s="4">
        <f t="shared" si="556"/>
        <v>49079</v>
      </c>
      <c r="F2407" s="3">
        <v>573</v>
      </c>
      <c r="G2407" s="3">
        <f t="shared" si="557"/>
        <v>573</v>
      </c>
      <c r="H2407" s="3" t="str">
        <f t="shared" si="558"/>
        <v>Good</v>
      </c>
      <c r="I2407" s="5" t="s">
        <v>20</v>
      </c>
      <c r="J2407" s="2" t="str">
        <f t="shared" si="559"/>
        <v>Employed</v>
      </c>
      <c r="K2407" s="2" t="str">
        <f t="shared" si="560"/>
        <v>Employed</v>
      </c>
      <c r="L2407" s="2" t="str">
        <f t="shared" si="561"/>
        <v>Employed</v>
      </c>
      <c r="M2407" s="5" t="s">
        <v>32</v>
      </c>
      <c r="N2407" s="2" t="str">
        <f t="shared" si="562"/>
        <v>High School</v>
      </c>
      <c r="O2407" s="2" t="str">
        <f t="shared" si="563"/>
        <v>High School</v>
      </c>
      <c r="P2407" s="4">
        <v>12479</v>
      </c>
      <c r="Q2407" s="4">
        <f t="shared" si="564"/>
        <v>12479</v>
      </c>
      <c r="R2407" s="18">
        <f t="shared" si="565"/>
        <v>0.2542635343018399</v>
      </c>
      <c r="S2407" s="18" t="str">
        <f t="shared" si="566"/>
        <v>Conservative Borrower</v>
      </c>
      <c r="T2407" s="3">
        <v>36</v>
      </c>
      <c r="U2407" s="3">
        <f t="shared" si="567"/>
        <v>36</v>
      </c>
      <c r="V2407" s="5" t="s">
        <v>26</v>
      </c>
      <c r="W2407" s="5" t="s">
        <v>23</v>
      </c>
      <c r="X2407" s="4">
        <v>212</v>
      </c>
      <c r="Y2407" s="18">
        <v>0.19116554099999999</v>
      </c>
      <c r="Z2407" s="5" t="s">
        <v>24</v>
      </c>
      <c r="AA2407" s="3">
        <v>31</v>
      </c>
      <c r="AB2407" s="4">
        <v>1588</v>
      </c>
      <c r="AC2407" s="4">
        <v>4089.916667</v>
      </c>
      <c r="AD2407" s="4" t="str">
        <f t="shared" si="568"/>
        <v>Low Income</v>
      </c>
      <c r="AE2407" s="4">
        <v>15023</v>
      </c>
      <c r="AF2407" s="18">
        <v>0.19744922400000001</v>
      </c>
      <c r="AG2407" s="3">
        <v>1</v>
      </c>
      <c r="AH2407" s="3">
        <v>40</v>
      </c>
      <c r="AI2407" s="2" t="str">
        <f t="shared" si="569"/>
        <v>Medium Risk</v>
      </c>
    </row>
    <row r="2408" spans="1:35" x14ac:dyDescent="0.25">
      <c r="A2408" s="6">
        <v>45507</v>
      </c>
      <c r="B2408" s="3">
        <v>24</v>
      </c>
      <c r="C2408" s="3" t="str">
        <f t="shared" si="555"/>
        <v>Young</v>
      </c>
      <c r="D2408" s="4">
        <v>46868</v>
      </c>
      <c r="E2408" s="4">
        <f t="shared" si="556"/>
        <v>46868</v>
      </c>
      <c r="F2408" s="3">
        <v>505</v>
      </c>
      <c r="G2408" s="3">
        <f t="shared" si="557"/>
        <v>505</v>
      </c>
      <c r="H2408" s="3" t="str">
        <f t="shared" si="558"/>
        <v>Fair</v>
      </c>
      <c r="I2408" s="5" t="s">
        <v>45</v>
      </c>
      <c r="J2408" s="2" t="str">
        <f t="shared" si="559"/>
        <v>Unemployed</v>
      </c>
      <c r="K2408" s="2" t="str">
        <f t="shared" si="560"/>
        <v>Unemployed</v>
      </c>
      <c r="L2408" s="2" t="str">
        <f t="shared" si="561"/>
        <v>Unemployed</v>
      </c>
      <c r="M2408" s="5" t="s">
        <v>29</v>
      </c>
      <c r="N2408" s="2" t="str">
        <f t="shared" si="562"/>
        <v>Bachelor</v>
      </c>
      <c r="O2408" s="2" t="str">
        <f t="shared" si="563"/>
        <v>Bachelor</v>
      </c>
      <c r="Q2408" s="4">
        <f t="shared" si="564"/>
        <v>23946.390946502059</v>
      </c>
      <c r="R2408" s="18">
        <f t="shared" si="565"/>
        <v>0.51093263946620415</v>
      </c>
      <c r="S2408" s="18" t="str">
        <f t="shared" si="566"/>
        <v>Moderate Borrower</v>
      </c>
      <c r="T2408" s="3">
        <v>48</v>
      </c>
      <c r="U2408" s="3">
        <f t="shared" si="567"/>
        <v>48</v>
      </c>
      <c r="V2408" s="5" t="s">
        <v>22</v>
      </c>
      <c r="W2408" s="5" t="s">
        <v>27</v>
      </c>
      <c r="X2408" s="4">
        <v>480</v>
      </c>
      <c r="Y2408" s="18">
        <v>0.23029601499999999</v>
      </c>
      <c r="Z2408" s="5" t="s">
        <v>31</v>
      </c>
      <c r="AA2408" s="3">
        <v>20</v>
      </c>
      <c r="AB2408" s="4">
        <v>3299</v>
      </c>
      <c r="AC2408" s="4">
        <v>3905.666667</v>
      </c>
      <c r="AD2408" s="4" t="str">
        <f t="shared" si="568"/>
        <v>Low Income</v>
      </c>
      <c r="AE2408" s="4">
        <v>4606</v>
      </c>
      <c r="AF2408" s="18">
        <v>0.26920586800000001</v>
      </c>
      <c r="AG2408" s="3">
        <v>0</v>
      </c>
      <c r="AH2408" s="3">
        <v>55</v>
      </c>
      <c r="AI2408" s="2" t="str">
        <f t="shared" si="569"/>
        <v>High Risk</v>
      </c>
    </row>
    <row r="2409" spans="1:35" x14ac:dyDescent="0.25">
      <c r="A2409" s="6">
        <v>45508</v>
      </c>
      <c r="B2409" s="3">
        <v>49</v>
      </c>
      <c r="C2409" s="3" t="str">
        <f t="shared" si="555"/>
        <v>Senior</v>
      </c>
      <c r="D2409" s="4">
        <v>28520</v>
      </c>
      <c r="E2409" s="4">
        <f t="shared" si="556"/>
        <v>28520</v>
      </c>
      <c r="F2409" s="3">
        <v>636</v>
      </c>
      <c r="G2409" s="3">
        <f t="shared" si="557"/>
        <v>636</v>
      </c>
      <c r="H2409" s="3" t="str">
        <f t="shared" si="558"/>
        <v>Good</v>
      </c>
      <c r="I2409" s="5" t="s">
        <v>20</v>
      </c>
      <c r="J2409" s="2" t="str">
        <f t="shared" si="559"/>
        <v>Employed</v>
      </c>
      <c r="K2409" s="2" t="str">
        <f t="shared" si="560"/>
        <v>Employed</v>
      </c>
      <c r="L2409" s="2" t="str">
        <f t="shared" si="561"/>
        <v>Employed</v>
      </c>
      <c r="M2409" s="5" t="s">
        <v>25</v>
      </c>
      <c r="N2409" s="2" t="str">
        <f t="shared" si="562"/>
        <v>Associate</v>
      </c>
      <c r="O2409" s="2" t="str">
        <f t="shared" si="563"/>
        <v>Associate</v>
      </c>
      <c r="P2409" s="4">
        <v>10428</v>
      </c>
      <c r="Q2409" s="4">
        <f t="shared" si="564"/>
        <v>10428</v>
      </c>
      <c r="R2409" s="18">
        <f t="shared" si="565"/>
        <v>0.36563814866760169</v>
      </c>
      <c r="S2409" s="18" t="str">
        <f t="shared" si="566"/>
        <v>Conservative Borrower</v>
      </c>
      <c r="T2409" s="3">
        <v>60</v>
      </c>
      <c r="U2409" s="3">
        <f t="shared" si="567"/>
        <v>60</v>
      </c>
      <c r="V2409" s="5" t="s">
        <v>44</v>
      </c>
      <c r="W2409" s="5" t="s">
        <v>23</v>
      </c>
      <c r="X2409" s="4">
        <v>473</v>
      </c>
      <c r="Y2409" s="18">
        <v>0.15612082699999999</v>
      </c>
      <c r="Z2409" s="5" t="s">
        <v>38</v>
      </c>
      <c r="AA2409" s="3">
        <v>34</v>
      </c>
      <c r="AB2409" s="4">
        <v>4949</v>
      </c>
      <c r="AC2409" s="4">
        <v>2376.666667</v>
      </c>
      <c r="AD2409" s="4" t="str">
        <f t="shared" si="568"/>
        <v>Low Income</v>
      </c>
      <c r="AE2409" s="4">
        <v>34587</v>
      </c>
      <c r="AF2409" s="18">
        <v>0.190000532</v>
      </c>
      <c r="AG2409" s="3">
        <v>0</v>
      </c>
      <c r="AH2409" s="3">
        <v>49</v>
      </c>
      <c r="AI2409" s="2" t="str">
        <f t="shared" si="569"/>
        <v>Medium Risk</v>
      </c>
    </row>
    <row r="2410" spans="1:35" x14ac:dyDescent="0.25">
      <c r="A2410" s="6">
        <v>45509</v>
      </c>
      <c r="B2410" s="3">
        <v>49</v>
      </c>
      <c r="C2410" s="3" t="str">
        <f t="shared" si="555"/>
        <v>Senior</v>
      </c>
      <c r="D2410" s="4">
        <v>42466</v>
      </c>
      <c r="E2410" s="4">
        <f t="shared" si="556"/>
        <v>42466</v>
      </c>
      <c r="G2410" s="3">
        <f t="shared" si="557"/>
        <v>570.23428571428576</v>
      </c>
      <c r="H2410" s="3" t="str">
        <f t="shared" si="558"/>
        <v>Good</v>
      </c>
      <c r="I2410" s="5" t="s">
        <v>20</v>
      </c>
      <c r="J2410" s="2" t="str">
        <f t="shared" si="559"/>
        <v>Employed</v>
      </c>
      <c r="K2410" s="2" t="str">
        <f t="shared" si="560"/>
        <v>Employed</v>
      </c>
      <c r="L2410" s="2" t="str">
        <f t="shared" si="561"/>
        <v>Employed</v>
      </c>
      <c r="M2410" s="5" t="s">
        <v>29</v>
      </c>
      <c r="N2410" s="2" t="str">
        <f t="shared" si="562"/>
        <v>Bachelor</v>
      </c>
      <c r="O2410" s="2" t="str">
        <f t="shared" si="563"/>
        <v>Bachelor</v>
      </c>
      <c r="P2410" s="4">
        <v>33309</v>
      </c>
      <c r="Q2410" s="4">
        <f t="shared" si="564"/>
        <v>33309</v>
      </c>
      <c r="R2410" s="18">
        <f t="shared" si="565"/>
        <v>0.78436867140771438</v>
      </c>
      <c r="S2410" s="18" t="str">
        <f t="shared" si="566"/>
        <v>Moderate Borrower</v>
      </c>
      <c r="T2410" s="3">
        <v>36</v>
      </c>
      <c r="U2410" s="3">
        <f t="shared" si="567"/>
        <v>36</v>
      </c>
      <c r="V2410" s="5" t="s">
        <v>26</v>
      </c>
      <c r="W2410" s="5" t="s">
        <v>30</v>
      </c>
      <c r="X2410" s="4">
        <v>425</v>
      </c>
      <c r="Y2410" s="18">
        <v>0.37370229999999999</v>
      </c>
      <c r="Z2410" s="5" t="s">
        <v>34</v>
      </c>
      <c r="AA2410" s="3">
        <v>25</v>
      </c>
      <c r="AB2410" s="4">
        <v>9113</v>
      </c>
      <c r="AC2410" s="4">
        <v>3538.833333</v>
      </c>
      <c r="AD2410" s="4" t="str">
        <f t="shared" si="568"/>
        <v>Low Income</v>
      </c>
      <c r="AE2410" s="4">
        <v>32660</v>
      </c>
      <c r="AF2410" s="18">
        <v>0.19813477800000001</v>
      </c>
      <c r="AG2410" s="3">
        <v>0</v>
      </c>
      <c r="AH2410" s="3">
        <v>48</v>
      </c>
      <c r="AI2410" s="2" t="str">
        <f t="shared" si="569"/>
        <v>Medium Risk</v>
      </c>
    </row>
    <row r="2411" spans="1:35" x14ac:dyDescent="0.25">
      <c r="A2411" s="6">
        <v>45510</v>
      </c>
      <c r="B2411" s="3">
        <v>26</v>
      </c>
      <c r="C2411" s="3" t="str">
        <f t="shared" si="555"/>
        <v>Mid</v>
      </c>
      <c r="D2411" s="4">
        <v>24366</v>
      </c>
      <c r="E2411" s="4">
        <f t="shared" si="556"/>
        <v>24366</v>
      </c>
      <c r="F2411" s="3">
        <v>618</v>
      </c>
      <c r="G2411" s="3">
        <f t="shared" si="557"/>
        <v>618</v>
      </c>
      <c r="H2411" s="3" t="str">
        <f t="shared" si="558"/>
        <v>Good</v>
      </c>
      <c r="J2411" s="2" t="str">
        <f t="shared" si="559"/>
        <v/>
      </c>
      <c r="K2411" s="2" t="str">
        <f t="shared" si="560"/>
        <v/>
      </c>
      <c r="L2411" s="2" t="str">
        <f t="shared" si="561"/>
        <v>Employed</v>
      </c>
      <c r="M2411" s="5" t="s">
        <v>29</v>
      </c>
      <c r="N2411" s="2" t="str">
        <f t="shared" si="562"/>
        <v>Bachelor</v>
      </c>
      <c r="O2411" s="2" t="str">
        <f t="shared" si="563"/>
        <v>Bachelor</v>
      </c>
      <c r="P2411" s="4">
        <v>15849</v>
      </c>
      <c r="Q2411" s="4">
        <f t="shared" si="564"/>
        <v>15849</v>
      </c>
      <c r="R2411" s="18">
        <f t="shared" si="565"/>
        <v>0.65045555281950262</v>
      </c>
      <c r="S2411" s="18" t="str">
        <f t="shared" si="566"/>
        <v>Moderate Borrower</v>
      </c>
      <c r="T2411" s="3">
        <v>84</v>
      </c>
      <c r="U2411" s="3">
        <f t="shared" si="567"/>
        <v>84</v>
      </c>
      <c r="V2411" s="5" t="s">
        <v>22</v>
      </c>
      <c r="W2411" s="5" t="s">
        <v>30</v>
      </c>
      <c r="X2411" s="4">
        <v>311</v>
      </c>
      <c r="Y2411" s="18">
        <v>0.212094375</v>
      </c>
      <c r="Z2411" s="5" t="s">
        <v>24</v>
      </c>
      <c r="AA2411" s="3">
        <v>19</v>
      </c>
      <c r="AB2411" s="4">
        <v>4049</v>
      </c>
      <c r="AC2411" s="4">
        <v>2030.5</v>
      </c>
      <c r="AD2411" s="4" t="str">
        <f t="shared" si="568"/>
        <v>Low Income</v>
      </c>
      <c r="AE2411" s="4">
        <v>1452</v>
      </c>
      <c r="AF2411" s="18">
        <v>0.25549046600000003</v>
      </c>
      <c r="AG2411" s="3">
        <v>0</v>
      </c>
      <c r="AH2411" s="3">
        <v>55</v>
      </c>
      <c r="AI2411" s="2" t="str">
        <f t="shared" si="569"/>
        <v>High Risk</v>
      </c>
    </row>
    <row r="2412" spans="1:35" x14ac:dyDescent="0.25">
      <c r="A2412" s="6">
        <v>45511</v>
      </c>
      <c r="B2412" s="3">
        <v>49</v>
      </c>
      <c r="C2412" s="3" t="str">
        <f t="shared" si="555"/>
        <v>Senior</v>
      </c>
      <c r="D2412" s="4">
        <v>27333</v>
      </c>
      <c r="E2412" s="4">
        <f t="shared" si="556"/>
        <v>27333</v>
      </c>
      <c r="F2412" s="3">
        <v>564</v>
      </c>
      <c r="G2412" s="3">
        <f t="shared" si="557"/>
        <v>564</v>
      </c>
      <c r="H2412" s="3" t="str">
        <f t="shared" si="558"/>
        <v>Good</v>
      </c>
      <c r="I2412" s="5" t="s">
        <v>20</v>
      </c>
      <c r="J2412" s="2" t="str">
        <f t="shared" si="559"/>
        <v>Employed</v>
      </c>
      <c r="K2412" s="2" t="str">
        <f t="shared" si="560"/>
        <v>Employed</v>
      </c>
      <c r="L2412" s="2" t="str">
        <f t="shared" si="561"/>
        <v>Employed</v>
      </c>
      <c r="M2412" s="5" t="s">
        <v>25</v>
      </c>
      <c r="N2412" s="2" t="str">
        <f t="shared" si="562"/>
        <v>Associate</v>
      </c>
      <c r="O2412" s="2" t="str">
        <f t="shared" si="563"/>
        <v>Associate</v>
      </c>
      <c r="P2412" s="4">
        <v>13413</v>
      </c>
      <c r="Q2412" s="4">
        <f t="shared" si="564"/>
        <v>13413</v>
      </c>
      <c r="R2412" s="18">
        <f t="shared" si="565"/>
        <v>0.49072549665239817</v>
      </c>
      <c r="S2412" s="18" t="str">
        <f t="shared" si="566"/>
        <v>Conservative Borrower</v>
      </c>
      <c r="T2412" s="3">
        <v>48</v>
      </c>
      <c r="U2412" s="3">
        <f t="shared" si="567"/>
        <v>48</v>
      </c>
      <c r="V2412" s="5" t="s">
        <v>26</v>
      </c>
      <c r="W2412" s="5" t="s">
        <v>30</v>
      </c>
      <c r="X2412" s="4">
        <v>338</v>
      </c>
      <c r="Y2412" s="18">
        <v>0.41042794900000001</v>
      </c>
      <c r="Z2412" s="5" t="s">
        <v>28</v>
      </c>
      <c r="AA2412" s="3">
        <v>32</v>
      </c>
      <c r="AB2412" s="4">
        <v>1385</v>
      </c>
      <c r="AC2412" s="4">
        <v>2277.75</v>
      </c>
      <c r="AD2412" s="4" t="str">
        <f t="shared" si="568"/>
        <v>Low Income</v>
      </c>
      <c r="AE2412" s="4">
        <v>3238</v>
      </c>
      <c r="AF2412" s="18">
        <v>0.229213423</v>
      </c>
      <c r="AG2412" s="3">
        <v>0</v>
      </c>
      <c r="AH2412" s="3">
        <v>63</v>
      </c>
      <c r="AI2412" s="2" t="str">
        <f t="shared" si="569"/>
        <v>High Risk</v>
      </c>
    </row>
    <row r="2413" spans="1:35" x14ac:dyDescent="0.25">
      <c r="A2413" s="6">
        <v>45512</v>
      </c>
      <c r="B2413" s="3">
        <v>58</v>
      </c>
      <c r="C2413" s="3" t="str">
        <f t="shared" si="555"/>
        <v>Senior</v>
      </c>
      <c r="D2413" s="4">
        <v>65365</v>
      </c>
      <c r="E2413" s="4">
        <f t="shared" si="556"/>
        <v>65365</v>
      </c>
      <c r="F2413" s="3">
        <v>602</v>
      </c>
      <c r="G2413" s="3">
        <f t="shared" si="557"/>
        <v>602</v>
      </c>
      <c r="H2413" s="3" t="str">
        <f t="shared" si="558"/>
        <v>Good</v>
      </c>
      <c r="I2413" s="5" t="s">
        <v>20</v>
      </c>
      <c r="J2413" s="2" t="str">
        <f t="shared" si="559"/>
        <v>Employed</v>
      </c>
      <c r="K2413" s="2" t="str">
        <f t="shared" si="560"/>
        <v>Employed</v>
      </c>
      <c r="L2413" s="2" t="str">
        <f t="shared" si="561"/>
        <v>Employed</v>
      </c>
      <c r="M2413" s="5" t="s">
        <v>25</v>
      </c>
      <c r="N2413" s="2" t="str">
        <f t="shared" si="562"/>
        <v>Associate</v>
      </c>
      <c r="O2413" s="2" t="str">
        <f t="shared" si="563"/>
        <v>Associate</v>
      </c>
      <c r="P2413" s="4">
        <v>19894</v>
      </c>
      <c r="Q2413" s="4">
        <f t="shared" si="564"/>
        <v>19894</v>
      </c>
      <c r="R2413" s="18">
        <f t="shared" si="565"/>
        <v>0.3043524822152528</v>
      </c>
      <c r="S2413" s="18" t="str">
        <f t="shared" si="566"/>
        <v>Conservative Borrower</v>
      </c>
      <c r="T2413" s="3">
        <v>84</v>
      </c>
      <c r="U2413" s="3">
        <f t="shared" si="567"/>
        <v>84</v>
      </c>
      <c r="V2413" s="5" t="s">
        <v>22</v>
      </c>
      <c r="W2413" s="5" t="s">
        <v>30</v>
      </c>
      <c r="X2413" s="4">
        <v>1092</v>
      </c>
      <c r="Y2413" s="18">
        <v>0.143019759</v>
      </c>
      <c r="Z2413" s="5" t="s">
        <v>24</v>
      </c>
      <c r="AA2413" s="3">
        <v>18</v>
      </c>
      <c r="AB2413" s="4">
        <v>1976</v>
      </c>
      <c r="AC2413" s="4">
        <v>5447.0833329999996</v>
      </c>
      <c r="AD2413" s="4" t="str">
        <f t="shared" si="568"/>
        <v>Medium Income</v>
      </c>
      <c r="AE2413" s="4">
        <v>11670</v>
      </c>
      <c r="AF2413" s="18">
        <v>0.22205752200000001</v>
      </c>
      <c r="AG2413" s="3">
        <v>0</v>
      </c>
      <c r="AH2413" s="3">
        <v>46</v>
      </c>
      <c r="AI2413" s="2" t="str">
        <f t="shared" si="569"/>
        <v>Medium Risk</v>
      </c>
    </row>
    <row r="2414" spans="1:35" x14ac:dyDescent="0.25">
      <c r="A2414" s="6">
        <v>45513</v>
      </c>
      <c r="B2414" s="3">
        <v>26</v>
      </c>
      <c r="C2414" s="3" t="str">
        <f t="shared" si="555"/>
        <v>Mid</v>
      </c>
      <c r="D2414" s="4">
        <v>36806</v>
      </c>
      <c r="E2414" s="4">
        <f t="shared" si="556"/>
        <v>36806</v>
      </c>
      <c r="F2414" s="3">
        <v>569</v>
      </c>
      <c r="G2414" s="3">
        <f t="shared" si="557"/>
        <v>569</v>
      </c>
      <c r="H2414" s="3" t="str">
        <f t="shared" si="558"/>
        <v>Good</v>
      </c>
      <c r="I2414" s="5" t="s">
        <v>20</v>
      </c>
      <c r="J2414" s="2" t="str">
        <f t="shared" si="559"/>
        <v>Employed</v>
      </c>
      <c r="K2414" s="2" t="str">
        <f t="shared" si="560"/>
        <v>Employed</v>
      </c>
      <c r="L2414" s="2" t="str">
        <f t="shared" si="561"/>
        <v>Employed</v>
      </c>
      <c r="M2414" s="5" t="s">
        <v>32</v>
      </c>
      <c r="N2414" s="2" t="str">
        <f t="shared" si="562"/>
        <v>High School</v>
      </c>
      <c r="O2414" s="2" t="str">
        <f t="shared" si="563"/>
        <v>High School</v>
      </c>
      <c r="P2414" s="4">
        <v>36376</v>
      </c>
      <c r="Q2414" s="4">
        <f t="shared" si="564"/>
        <v>36376</v>
      </c>
      <c r="R2414" s="18">
        <f t="shared" si="565"/>
        <v>0.98831712220833556</v>
      </c>
      <c r="S2414" s="18" t="str">
        <f t="shared" si="566"/>
        <v>Moderate Borrower</v>
      </c>
      <c r="T2414" s="3">
        <v>36</v>
      </c>
      <c r="U2414" s="3">
        <f t="shared" si="567"/>
        <v>36</v>
      </c>
      <c r="V2414" s="5" t="s">
        <v>22</v>
      </c>
      <c r="W2414" s="5" t="s">
        <v>27</v>
      </c>
      <c r="X2414" s="4">
        <v>682</v>
      </c>
      <c r="Y2414" s="18">
        <v>0.29098774799999999</v>
      </c>
      <c r="Z2414" s="5" t="s">
        <v>24</v>
      </c>
      <c r="AA2414" s="3">
        <v>20</v>
      </c>
      <c r="AB2414" s="4">
        <v>3709</v>
      </c>
      <c r="AC2414" s="4">
        <v>3067.166667</v>
      </c>
      <c r="AD2414" s="4" t="str">
        <f t="shared" si="568"/>
        <v>Low Income</v>
      </c>
      <c r="AE2414" s="4">
        <v>57816</v>
      </c>
      <c r="AF2414" s="18">
        <v>0.22620459200000001</v>
      </c>
      <c r="AG2414" s="3">
        <v>0</v>
      </c>
      <c r="AH2414" s="3">
        <v>62</v>
      </c>
      <c r="AI2414" s="2" t="str">
        <f t="shared" si="569"/>
        <v>High Risk</v>
      </c>
    </row>
    <row r="2415" spans="1:35" x14ac:dyDescent="0.25">
      <c r="A2415" s="6">
        <v>45514</v>
      </c>
      <c r="B2415" s="3">
        <v>28</v>
      </c>
      <c r="C2415" s="3" t="str">
        <f t="shared" si="555"/>
        <v>Mid</v>
      </c>
      <c r="D2415" s="4">
        <v>97102</v>
      </c>
      <c r="E2415" s="4">
        <f t="shared" si="556"/>
        <v>97102</v>
      </c>
      <c r="F2415" s="3">
        <v>627</v>
      </c>
      <c r="G2415" s="3">
        <f t="shared" si="557"/>
        <v>627</v>
      </c>
      <c r="H2415" s="3" t="str">
        <f t="shared" si="558"/>
        <v>Good</v>
      </c>
      <c r="I2415" s="5" t="s">
        <v>33</v>
      </c>
      <c r="J2415" s="2" t="str">
        <f t="shared" si="559"/>
        <v>Self-Employed</v>
      </c>
      <c r="K2415" s="2" t="str">
        <f t="shared" si="560"/>
        <v>Self-Employed</v>
      </c>
      <c r="L2415" s="2" t="str">
        <f t="shared" si="561"/>
        <v>Self-Employed</v>
      </c>
      <c r="M2415" s="5" t="s">
        <v>41</v>
      </c>
      <c r="N2415" s="2" t="str">
        <f t="shared" si="562"/>
        <v>Doctorate</v>
      </c>
      <c r="O2415" s="2" t="str">
        <f t="shared" si="563"/>
        <v>Doctorate</v>
      </c>
      <c r="P2415" s="4">
        <v>35997</v>
      </c>
      <c r="Q2415" s="4">
        <f t="shared" si="564"/>
        <v>35997</v>
      </c>
      <c r="R2415" s="18">
        <f t="shared" si="565"/>
        <v>0.37071327058145043</v>
      </c>
      <c r="S2415" s="18" t="str">
        <f t="shared" si="566"/>
        <v>Conservative Borrower</v>
      </c>
      <c r="T2415" s="3">
        <v>84</v>
      </c>
      <c r="U2415" s="3">
        <f t="shared" si="567"/>
        <v>84</v>
      </c>
      <c r="V2415" s="5" t="s">
        <v>22</v>
      </c>
      <c r="W2415" s="5" t="s">
        <v>27</v>
      </c>
      <c r="X2415" s="4">
        <v>492</v>
      </c>
      <c r="Y2415" s="18">
        <v>0.21020777099999999</v>
      </c>
      <c r="Z2415" s="5" t="s">
        <v>28</v>
      </c>
      <c r="AA2415" s="3">
        <v>25</v>
      </c>
      <c r="AB2415" s="4">
        <v>2392</v>
      </c>
      <c r="AC2415" s="4">
        <v>8091.8333329999996</v>
      </c>
      <c r="AD2415" s="4" t="str">
        <f t="shared" si="568"/>
        <v>Medium Income</v>
      </c>
      <c r="AE2415" s="4">
        <v>154288</v>
      </c>
      <c r="AF2415" s="18">
        <v>0.241141935</v>
      </c>
      <c r="AG2415" s="3">
        <v>1</v>
      </c>
      <c r="AH2415" s="3">
        <v>36.799999999999997</v>
      </c>
      <c r="AI2415" s="2" t="str">
        <f t="shared" si="569"/>
        <v>Low Risk</v>
      </c>
    </row>
    <row r="2416" spans="1:35" x14ac:dyDescent="0.25">
      <c r="A2416" s="6">
        <v>45515</v>
      </c>
      <c r="B2416" s="3">
        <v>52</v>
      </c>
      <c r="C2416" s="3" t="str">
        <f t="shared" si="555"/>
        <v>Senior</v>
      </c>
      <c r="D2416" s="4">
        <v>107917</v>
      </c>
      <c r="E2416" s="4">
        <f t="shared" si="556"/>
        <v>107917</v>
      </c>
      <c r="F2416" s="3">
        <v>666</v>
      </c>
      <c r="G2416" s="3">
        <f t="shared" si="557"/>
        <v>666</v>
      </c>
      <c r="H2416" s="3" t="str">
        <f t="shared" si="558"/>
        <v>Excellent</v>
      </c>
      <c r="I2416" s="5" t="s">
        <v>20</v>
      </c>
      <c r="J2416" s="2" t="str">
        <f t="shared" si="559"/>
        <v>Employed</v>
      </c>
      <c r="K2416" s="2" t="str">
        <f t="shared" si="560"/>
        <v>Employed</v>
      </c>
      <c r="L2416" s="2" t="str">
        <f t="shared" si="561"/>
        <v>Employed</v>
      </c>
      <c r="M2416" s="5" t="s">
        <v>21</v>
      </c>
      <c r="N2416" s="2" t="str">
        <f t="shared" si="562"/>
        <v>Master</v>
      </c>
      <c r="O2416" s="2" t="str">
        <f t="shared" si="563"/>
        <v>Master</v>
      </c>
      <c r="P2416" s="4">
        <v>24706</v>
      </c>
      <c r="Q2416" s="4">
        <f t="shared" si="564"/>
        <v>24706</v>
      </c>
      <c r="R2416" s="18">
        <f t="shared" si="565"/>
        <v>0.22893520020015382</v>
      </c>
      <c r="S2416" s="18" t="str">
        <f t="shared" si="566"/>
        <v>Conservative Borrower</v>
      </c>
      <c r="T2416" s="3">
        <v>96</v>
      </c>
      <c r="U2416" s="3">
        <f t="shared" si="567"/>
        <v>96</v>
      </c>
      <c r="V2416" s="5" t="s">
        <v>26</v>
      </c>
      <c r="W2416" s="5" t="s">
        <v>30</v>
      </c>
      <c r="X2416" s="4">
        <v>402</v>
      </c>
      <c r="Y2416" s="18">
        <v>0.60553752999999999</v>
      </c>
      <c r="Z2416" s="5" t="s">
        <v>31</v>
      </c>
      <c r="AA2416" s="3">
        <v>27</v>
      </c>
      <c r="AB2416" s="4">
        <v>27601</v>
      </c>
      <c r="AC2416" s="4">
        <v>8993.0833330000005</v>
      </c>
      <c r="AD2416" s="4" t="str">
        <f t="shared" si="568"/>
        <v>Medium Income</v>
      </c>
      <c r="AE2416" s="4">
        <v>134794</v>
      </c>
      <c r="AF2416" s="18">
        <v>0.231712639</v>
      </c>
      <c r="AG2416" s="3">
        <v>1</v>
      </c>
      <c r="AH2416" s="3">
        <v>38.4</v>
      </c>
      <c r="AI2416" s="2" t="str">
        <f t="shared" si="569"/>
        <v>Low Risk</v>
      </c>
    </row>
    <row r="2417" spans="1:35" x14ac:dyDescent="0.25">
      <c r="A2417" s="6">
        <v>45516</v>
      </c>
      <c r="B2417" s="3">
        <v>43</v>
      </c>
      <c r="C2417" s="3" t="str">
        <f t="shared" si="555"/>
        <v>Senior</v>
      </c>
      <c r="D2417" s="4">
        <v>32641</v>
      </c>
      <c r="E2417" s="4">
        <f t="shared" si="556"/>
        <v>32641</v>
      </c>
      <c r="F2417" s="3">
        <v>628</v>
      </c>
      <c r="G2417" s="3">
        <f t="shared" si="557"/>
        <v>628</v>
      </c>
      <c r="H2417" s="3" t="str">
        <f t="shared" si="558"/>
        <v>Good</v>
      </c>
      <c r="I2417" s="5" t="s">
        <v>20</v>
      </c>
      <c r="J2417" s="2" t="str">
        <f t="shared" si="559"/>
        <v>Employed</v>
      </c>
      <c r="K2417" s="2" t="str">
        <f t="shared" si="560"/>
        <v>Employed</v>
      </c>
      <c r="L2417" s="2" t="str">
        <f t="shared" si="561"/>
        <v>Employed</v>
      </c>
      <c r="M2417" s="5" t="s">
        <v>29</v>
      </c>
      <c r="N2417" s="2" t="str">
        <f t="shared" si="562"/>
        <v>Bachelor</v>
      </c>
      <c r="O2417" s="2" t="str">
        <f t="shared" si="563"/>
        <v>Bachelor</v>
      </c>
      <c r="P2417" s="4">
        <v>27463</v>
      </c>
      <c r="Q2417" s="4">
        <f t="shared" si="564"/>
        <v>27463</v>
      </c>
      <c r="R2417" s="18">
        <f t="shared" si="565"/>
        <v>0.8413651542538525</v>
      </c>
      <c r="S2417" s="18" t="str">
        <f t="shared" si="566"/>
        <v>Moderate Borrower</v>
      </c>
      <c r="T2417" s="3">
        <v>84</v>
      </c>
      <c r="U2417" s="3">
        <f t="shared" si="567"/>
        <v>84</v>
      </c>
      <c r="V2417" s="5" t="s">
        <v>22</v>
      </c>
      <c r="W2417" s="5" t="s">
        <v>27</v>
      </c>
      <c r="X2417" s="4">
        <v>376</v>
      </c>
      <c r="Y2417" s="18">
        <v>8.8693447999999994E-2</v>
      </c>
      <c r="Z2417" s="5" t="s">
        <v>24</v>
      </c>
      <c r="AA2417" s="3">
        <v>31</v>
      </c>
      <c r="AB2417" s="4">
        <v>12473</v>
      </c>
      <c r="AC2417" s="4">
        <v>2720.083333</v>
      </c>
      <c r="AD2417" s="4" t="str">
        <f t="shared" si="568"/>
        <v>Low Income</v>
      </c>
      <c r="AE2417" s="4">
        <v>30460</v>
      </c>
      <c r="AF2417" s="18">
        <v>0.25472654900000002</v>
      </c>
      <c r="AG2417" s="3">
        <v>0</v>
      </c>
      <c r="AH2417" s="3">
        <v>49</v>
      </c>
      <c r="AI2417" s="2" t="str">
        <f t="shared" si="569"/>
        <v>Medium Risk</v>
      </c>
    </row>
    <row r="2418" spans="1:35" x14ac:dyDescent="0.25">
      <c r="A2418" s="6">
        <v>45517</v>
      </c>
      <c r="B2418" s="3">
        <v>46</v>
      </c>
      <c r="C2418" s="3" t="str">
        <f t="shared" si="555"/>
        <v>Senior</v>
      </c>
      <c r="D2418" s="4">
        <v>15000</v>
      </c>
      <c r="E2418" s="4">
        <f t="shared" si="556"/>
        <v>15000</v>
      </c>
      <c r="F2418" s="3">
        <v>550</v>
      </c>
      <c r="G2418" s="3">
        <f t="shared" si="557"/>
        <v>550</v>
      </c>
      <c r="H2418" s="3" t="str">
        <f t="shared" si="558"/>
        <v>Good</v>
      </c>
      <c r="I2418" s="5" t="s">
        <v>20</v>
      </c>
      <c r="J2418" s="2" t="str">
        <f t="shared" si="559"/>
        <v>Employed</v>
      </c>
      <c r="K2418" s="2" t="str">
        <f t="shared" si="560"/>
        <v>Employed</v>
      </c>
      <c r="L2418" s="2" t="str">
        <f t="shared" si="561"/>
        <v>Employed</v>
      </c>
      <c r="M2418" s="5" t="s">
        <v>32</v>
      </c>
      <c r="N2418" s="2" t="str">
        <f t="shared" si="562"/>
        <v>High School</v>
      </c>
      <c r="O2418" s="2" t="str">
        <f t="shared" si="563"/>
        <v>High School</v>
      </c>
      <c r="P2418" s="4">
        <v>20375</v>
      </c>
      <c r="Q2418" s="4">
        <f t="shared" si="564"/>
        <v>20375</v>
      </c>
      <c r="R2418" s="18">
        <f t="shared" si="565"/>
        <v>1.3583333333333334</v>
      </c>
      <c r="S2418" s="18" t="str">
        <f t="shared" si="566"/>
        <v>Aggressive Borrower</v>
      </c>
      <c r="T2418" s="3">
        <v>12</v>
      </c>
      <c r="U2418" s="3">
        <f t="shared" si="567"/>
        <v>12</v>
      </c>
      <c r="V2418" s="5" t="s">
        <v>35</v>
      </c>
      <c r="W2418" s="5" t="s">
        <v>30</v>
      </c>
      <c r="X2418" s="4">
        <v>486</v>
      </c>
      <c r="Y2418" s="18">
        <v>0.23131138600000001</v>
      </c>
      <c r="Z2418" s="5" t="s">
        <v>38</v>
      </c>
      <c r="AA2418" s="3">
        <v>22</v>
      </c>
      <c r="AB2418" s="4">
        <v>2313</v>
      </c>
      <c r="AC2418" s="4">
        <v>1250</v>
      </c>
      <c r="AD2418" s="4" t="str">
        <f t="shared" si="568"/>
        <v>Low Income</v>
      </c>
      <c r="AE2418" s="4">
        <v>94879</v>
      </c>
      <c r="AF2418" s="18">
        <v>0.23622188599999999</v>
      </c>
      <c r="AG2418" s="3">
        <v>0</v>
      </c>
      <c r="AH2418" s="3">
        <v>52</v>
      </c>
      <c r="AI2418" s="2" t="str">
        <f t="shared" si="569"/>
        <v>Medium Risk</v>
      </c>
    </row>
    <row r="2419" spans="1:35" x14ac:dyDescent="0.25">
      <c r="A2419" s="6">
        <v>45518</v>
      </c>
      <c r="B2419" s="3">
        <v>44</v>
      </c>
      <c r="C2419" s="3" t="str">
        <f t="shared" si="555"/>
        <v>Senior</v>
      </c>
      <c r="D2419" s="4">
        <v>29424</v>
      </c>
      <c r="E2419" s="4">
        <f t="shared" si="556"/>
        <v>29424</v>
      </c>
      <c r="F2419" s="3">
        <v>532</v>
      </c>
      <c r="G2419" s="3">
        <f t="shared" si="557"/>
        <v>532</v>
      </c>
      <c r="H2419" s="3" t="str">
        <f t="shared" si="558"/>
        <v>Fair</v>
      </c>
      <c r="I2419" s="5" t="s">
        <v>20</v>
      </c>
      <c r="J2419" s="2" t="str">
        <f t="shared" si="559"/>
        <v>Employed</v>
      </c>
      <c r="K2419" s="2" t="str">
        <f t="shared" si="560"/>
        <v>Employed</v>
      </c>
      <c r="L2419" s="2" t="str">
        <f t="shared" si="561"/>
        <v>Employed</v>
      </c>
      <c r="M2419" s="5" t="s">
        <v>32</v>
      </c>
      <c r="N2419" s="2" t="str">
        <f t="shared" si="562"/>
        <v>High School</v>
      </c>
      <c r="O2419" s="2" t="str">
        <f t="shared" si="563"/>
        <v>High School</v>
      </c>
      <c r="P2419" s="4">
        <v>13943</v>
      </c>
      <c r="Q2419" s="4">
        <f t="shared" si="564"/>
        <v>13943</v>
      </c>
      <c r="R2419" s="18">
        <f t="shared" si="565"/>
        <v>0.47386487221315932</v>
      </c>
      <c r="S2419" s="18" t="str">
        <f t="shared" si="566"/>
        <v>Conservative Borrower</v>
      </c>
      <c r="T2419" s="3">
        <v>48</v>
      </c>
      <c r="U2419" s="3">
        <f t="shared" si="567"/>
        <v>48</v>
      </c>
      <c r="V2419" s="5" t="s">
        <v>26</v>
      </c>
      <c r="W2419" s="5" t="s">
        <v>27</v>
      </c>
      <c r="X2419" s="4">
        <v>637</v>
      </c>
      <c r="Y2419" s="18">
        <v>0.23171725600000001</v>
      </c>
      <c r="Z2419" s="5" t="s">
        <v>24</v>
      </c>
      <c r="AA2419" s="3">
        <v>25</v>
      </c>
      <c r="AB2419" s="4">
        <v>42208</v>
      </c>
      <c r="AC2419" s="4">
        <v>2452</v>
      </c>
      <c r="AD2419" s="4" t="str">
        <f t="shared" si="568"/>
        <v>Low Income</v>
      </c>
      <c r="AE2419" s="4">
        <v>20624</v>
      </c>
      <c r="AF2419" s="18">
        <v>0.223944909</v>
      </c>
      <c r="AG2419" s="3">
        <v>0</v>
      </c>
      <c r="AH2419" s="3">
        <v>56</v>
      </c>
      <c r="AI2419" s="2" t="str">
        <f t="shared" si="569"/>
        <v>High Risk</v>
      </c>
    </row>
    <row r="2420" spans="1:35" x14ac:dyDescent="0.25">
      <c r="A2420" s="6">
        <v>45519</v>
      </c>
      <c r="B2420" s="3">
        <v>44</v>
      </c>
      <c r="C2420" s="3" t="str">
        <f t="shared" si="555"/>
        <v>Senior</v>
      </c>
      <c r="D2420" s="4">
        <v>36749</v>
      </c>
      <c r="E2420" s="4">
        <f t="shared" si="556"/>
        <v>36749</v>
      </c>
      <c r="F2420" s="3">
        <v>567</v>
      </c>
      <c r="G2420" s="3">
        <f t="shared" si="557"/>
        <v>567</v>
      </c>
      <c r="H2420" s="3" t="str">
        <f t="shared" si="558"/>
        <v>Good</v>
      </c>
      <c r="I2420" s="5" t="s">
        <v>20</v>
      </c>
      <c r="J2420" s="2" t="str">
        <f t="shared" si="559"/>
        <v>Employed</v>
      </c>
      <c r="K2420" s="2" t="str">
        <f t="shared" si="560"/>
        <v>Employed</v>
      </c>
      <c r="L2420" s="2" t="str">
        <f t="shared" si="561"/>
        <v>Employed</v>
      </c>
      <c r="M2420" s="5" t="s">
        <v>21</v>
      </c>
      <c r="N2420" s="2" t="str">
        <f t="shared" si="562"/>
        <v>Master</v>
      </c>
      <c r="O2420" s="2" t="str">
        <f t="shared" si="563"/>
        <v>Master</v>
      </c>
      <c r="P2420" s="4">
        <v>26387</v>
      </c>
      <c r="Q2420" s="4">
        <f t="shared" si="564"/>
        <v>26387</v>
      </c>
      <c r="R2420" s="18">
        <f t="shared" si="565"/>
        <v>0.71803314375901384</v>
      </c>
      <c r="S2420" s="18" t="str">
        <f t="shared" si="566"/>
        <v>Moderate Borrower</v>
      </c>
      <c r="T2420" s="3">
        <v>84</v>
      </c>
      <c r="U2420" s="3">
        <f t="shared" si="567"/>
        <v>84</v>
      </c>
      <c r="V2420" s="5" t="s">
        <v>26</v>
      </c>
      <c r="W2420" s="5" t="s">
        <v>23</v>
      </c>
      <c r="X2420" s="4">
        <v>370</v>
      </c>
      <c r="Y2420" s="18">
        <v>2.9103627999999999E-2</v>
      </c>
      <c r="Z2420" s="5" t="s">
        <v>38</v>
      </c>
      <c r="AA2420" s="3">
        <v>35</v>
      </c>
      <c r="AB2420" s="4">
        <v>2749</v>
      </c>
      <c r="AC2420" s="4">
        <v>3062.416667</v>
      </c>
      <c r="AD2420" s="4" t="str">
        <f t="shared" si="568"/>
        <v>Low Income</v>
      </c>
      <c r="AE2420" s="4">
        <v>58787</v>
      </c>
      <c r="AF2420" s="18">
        <v>0.26879998599999999</v>
      </c>
      <c r="AG2420" s="3">
        <v>0</v>
      </c>
      <c r="AH2420" s="3">
        <v>48</v>
      </c>
      <c r="AI2420" s="2" t="str">
        <f t="shared" si="569"/>
        <v>Medium Risk</v>
      </c>
    </row>
    <row r="2421" spans="1:35" x14ac:dyDescent="0.25">
      <c r="A2421" s="6">
        <v>45520</v>
      </c>
      <c r="B2421" s="3">
        <v>24</v>
      </c>
      <c r="C2421" s="3" t="str">
        <f t="shared" si="555"/>
        <v>Young</v>
      </c>
      <c r="D2421" s="4">
        <v>66265</v>
      </c>
      <c r="E2421" s="4">
        <f t="shared" si="556"/>
        <v>66265</v>
      </c>
      <c r="F2421" s="3">
        <v>586</v>
      </c>
      <c r="G2421" s="3">
        <f t="shared" si="557"/>
        <v>586</v>
      </c>
      <c r="H2421" s="3" t="str">
        <f t="shared" si="558"/>
        <v>Good</v>
      </c>
      <c r="I2421" s="5" t="s">
        <v>20</v>
      </c>
      <c r="J2421" s="2" t="str">
        <f t="shared" si="559"/>
        <v>Employed</v>
      </c>
      <c r="K2421" s="2" t="str">
        <f t="shared" si="560"/>
        <v>Employed</v>
      </c>
      <c r="L2421" s="2" t="str">
        <f t="shared" si="561"/>
        <v>Employed</v>
      </c>
      <c r="N2421" s="2" t="str">
        <f t="shared" si="562"/>
        <v/>
      </c>
      <c r="O2421" s="2" t="str">
        <f t="shared" si="563"/>
        <v>Bachelor</v>
      </c>
      <c r="P2421" s="4">
        <v>11536</v>
      </c>
      <c r="Q2421" s="4">
        <f t="shared" si="564"/>
        <v>11536</v>
      </c>
      <c r="R2421" s="18">
        <f t="shared" si="565"/>
        <v>0.17408888553535048</v>
      </c>
      <c r="S2421" s="18" t="str">
        <f t="shared" si="566"/>
        <v>Conservative Borrower</v>
      </c>
      <c r="T2421" s="3">
        <v>60</v>
      </c>
      <c r="U2421" s="3">
        <f t="shared" si="567"/>
        <v>60</v>
      </c>
      <c r="V2421" s="5" t="s">
        <v>22</v>
      </c>
      <c r="W2421" s="5" t="s">
        <v>30</v>
      </c>
      <c r="X2421" s="4">
        <v>587</v>
      </c>
      <c r="Y2421" s="18">
        <v>0.24000574499999999</v>
      </c>
      <c r="Z2421" s="5" t="s">
        <v>31</v>
      </c>
      <c r="AA2421" s="3">
        <v>22</v>
      </c>
      <c r="AB2421" s="4">
        <v>13520</v>
      </c>
      <c r="AC2421" s="4">
        <v>5522.0833329999996</v>
      </c>
      <c r="AD2421" s="4" t="str">
        <f t="shared" si="568"/>
        <v>Medium Income</v>
      </c>
      <c r="AE2421" s="4">
        <v>28546</v>
      </c>
      <c r="AF2421" s="18">
        <v>0.24078518400000001</v>
      </c>
      <c r="AG2421" s="3">
        <v>0</v>
      </c>
      <c r="AH2421" s="3">
        <v>55</v>
      </c>
      <c r="AI2421" s="2" t="str">
        <f t="shared" si="569"/>
        <v>High Risk</v>
      </c>
    </row>
    <row r="2422" spans="1:35" x14ac:dyDescent="0.25">
      <c r="A2422" s="6">
        <v>45521</v>
      </c>
      <c r="B2422" s="3">
        <v>52</v>
      </c>
      <c r="C2422" s="3" t="str">
        <f t="shared" si="555"/>
        <v>Senior</v>
      </c>
      <c r="D2422" s="4">
        <v>70016</v>
      </c>
      <c r="E2422" s="4">
        <f t="shared" si="556"/>
        <v>70016</v>
      </c>
      <c r="F2422" s="3">
        <v>574</v>
      </c>
      <c r="G2422" s="3">
        <f t="shared" si="557"/>
        <v>574</v>
      </c>
      <c r="H2422" s="3" t="str">
        <f t="shared" si="558"/>
        <v>Good</v>
      </c>
      <c r="I2422" s="5" t="s">
        <v>20</v>
      </c>
      <c r="J2422" s="2" t="str">
        <f t="shared" si="559"/>
        <v>Employed</v>
      </c>
      <c r="K2422" s="2" t="str">
        <f t="shared" si="560"/>
        <v>Employed</v>
      </c>
      <c r="L2422" s="2" t="str">
        <f t="shared" si="561"/>
        <v>Employed</v>
      </c>
      <c r="M2422" s="5" t="s">
        <v>32</v>
      </c>
      <c r="N2422" s="2" t="str">
        <f t="shared" si="562"/>
        <v>High School</v>
      </c>
      <c r="O2422" s="2" t="str">
        <f t="shared" si="563"/>
        <v>High School</v>
      </c>
      <c r="P2422" s="4">
        <v>20323</v>
      </c>
      <c r="Q2422" s="4">
        <f t="shared" si="564"/>
        <v>20323</v>
      </c>
      <c r="R2422" s="18">
        <f t="shared" si="565"/>
        <v>0.29026222577696525</v>
      </c>
      <c r="S2422" s="18" t="str">
        <f t="shared" si="566"/>
        <v>Conservative Borrower</v>
      </c>
      <c r="T2422" s="3">
        <v>120</v>
      </c>
      <c r="U2422" s="3">
        <f t="shared" si="567"/>
        <v>120</v>
      </c>
      <c r="V2422" s="5" t="s">
        <v>22</v>
      </c>
      <c r="W2422" s="5" t="s">
        <v>27</v>
      </c>
      <c r="X2422" s="4">
        <v>434</v>
      </c>
      <c r="Y2422" s="18">
        <v>0.188906198</v>
      </c>
      <c r="Z2422" s="5" t="s">
        <v>24</v>
      </c>
      <c r="AA2422" s="3">
        <v>34</v>
      </c>
      <c r="AB2422" s="4">
        <v>1044</v>
      </c>
      <c r="AC2422" s="4">
        <v>5834.6666670000004</v>
      </c>
      <c r="AD2422" s="4" t="str">
        <f t="shared" si="568"/>
        <v>Medium Income</v>
      </c>
      <c r="AE2422" s="4">
        <v>32725</v>
      </c>
      <c r="AF2422" s="18">
        <v>0.28662035499999999</v>
      </c>
      <c r="AG2422" s="3">
        <v>0</v>
      </c>
      <c r="AH2422" s="3">
        <v>49</v>
      </c>
      <c r="AI2422" s="2" t="str">
        <f t="shared" si="569"/>
        <v>Medium Risk</v>
      </c>
    </row>
    <row r="2423" spans="1:35" x14ac:dyDescent="0.25">
      <c r="A2423" s="6">
        <v>45522</v>
      </c>
      <c r="B2423" s="3">
        <v>54</v>
      </c>
      <c r="C2423" s="3" t="str">
        <f t="shared" si="555"/>
        <v>Senior</v>
      </c>
      <c r="D2423" s="4">
        <v>50776</v>
      </c>
      <c r="E2423" s="4">
        <f t="shared" si="556"/>
        <v>50776</v>
      </c>
      <c r="F2423" s="3">
        <v>648</v>
      </c>
      <c r="G2423" s="3">
        <f t="shared" si="557"/>
        <v>648</v>
      </c>
      <c r="H2423" s="3" t="str">
        <f t="shared" si="558"/>
        <v>Good</v>
      </c>
      <c r="I2423" s="5" t="s">
        <v>20</v>
      </c>
      <c r="J2423" s="2" t="str">
        <f t="shared" si="559"/>
        <v>Employed</v>
      </c>
      <c r="K2423" s="2" t="str">
        <f t="shared" si="560"/>
        <v>Employed</v>
      </c>
      <c r="L2423" s="2" t="str">
        <f t="shared" si="561"/>
        <v>Employed</v>
      </c>
      <c r="N2423" s="2" t="str">
        <f t="shared" si="562"/>
        <v/>
      </c>
      <c r="O2423" s="2" t="str">
        <f t="shared" si="563"/>
        <v>Bachelor</v>
      </c>
      <c r="Q2423" s="4">
        <f t="shared" si="564"/>
        <v>23946.390946502059</v>
      </c>
      <c r="R2423" s="18">
        <f t="shared" si="565"/>
        <v>0.47160845569761423</v>
      </c>
      <c r="S2423" s="18" t="str">
        <f t="shared" si="566"/>
        <v>Conservative Borrower</v>
      </c>
      <c r="T2423" s="3">
        <v>60</v>
      </c>
      <c r="U2423" s="3">
        <f t="shared" si="567"/>
        <v>60</v>
      </c>
      <c r="V2423" s="5" t="s">
        <v>26</v>
      </c>
      <c r="W2423" s="5" t="s">
        <v>27</v>
      </c>
      <c r="X2423" s="4">
        <v>661</v>
      </c>
      <c r="Y2423" s="18">
        <v>0.51117617100000001</v>
      </c>
      <c r="Z2423" s="5" t="s">
        <v>31</v>
      </c>
      <c r="AA2423" s="3">
        <v>25</v>
      </c>
      <c r="AB2423" s="4">
        <v>9351</v>
      </c>
      <c r="AC2423" s="4">
        <v>4231.3333329999996</v>
      </c>
      <c r="AD2423" s="4" t="str">
        <f t="shared" si="568"/>
        <v>Low Income</v>
      </c>
      <c r="AE2423" s="4">
        <v>2796</v>
      </c>
      <c r="AF2423" s="18">
        <v>0.189642116</v>
      </c>
      <c r="AG2423" s="3">
        <v>1</v>
      </c>
      <c r="AH2423" s="3">
        <v>44.8</v>
      </c>
      <c r="AI2423" s="2" t="str">
        <f t="shared" si="569"/>
        <v>Medium Risk</v>
      </c>
    </row>
    <row r="2424" spans="1:35" x14ac:dyDescent="0.25">
      <c r="A2424" s="6">
        <v>45523</v>
      </c>
      <c r="B2424" s="3">
        <v>37</v>
      </c>
      <c r="C2424" s="3" t="str">
        <f t="shared" si="555"/>
        <v>Mid</v>
      </c>
      <c r="D2424" s="4">
        <v>77980</v>
      </c>
      <c r="E2424" s="4">
        <f t="shared" si="556"/>
        <v>77980</v>
      </c>
      <c r="F2424" s="3">
        <v>509</v>
      </c>
      <c r="G2424" s="3">
        <f t="shared" si="557"/>
        <v>509</v>
      </c>
      <c r="H2424" s="3" t="str">
        <f t="shared" si="558"/>
        <v>Fair</v>
      </c>
      <c r="I2424" s="5" t="s">
        <v>33</v>
      </c>
      <c r="J2424" s="2" t="str">
        <f t="shared" si="559"/>
        <v>Self-Employed</v>
      </c>
      <c r="K2424" s="2" t="str">
        <f t="shared" si="560"/>
        <v>Self-Employed</v>
      </c>
      <c r="L2424" s="2" t="str">
        <f t="shared" si="561"/>
        <v>Self-Employed</v>
      </c>
      <c r="M2424" s="5" t="s">
        <v>29</v>
      </c>
      <c r="N2424" s="2" t="str">
        <f t="shared" si="562"/>
        <v>Bachelor</v>
      </c>
      <c r="O2424" s="2" t="str">
        <f t="shared" si="563"/>
        <v>Bachelor</v>
      </c>
      <c r="P2424" s="4">
        <v>10486</v>
      </c>
      <c r="Q2424" s="4">
        <f t="shared" si="564"/>
        <v>10486</v>
      </c>
      <c r="R2424" s="18">
        <f t="shared" si="565"/>
        <v>0.13447037701974865</v>
      </c>
      <c r="S2424" s="18" t="str">
        <f t="shared" si="566"/>
        <v>Conservative Borrower</v>
      </c>
      <c r="T2424" s="3">
        <v>60</v>
      </c>
      <c r="U2424" s="3">
        <f t="shared" si="567"/>
        <v>60</v>
      </c>
      <c r="V2424" s="5" t="s">
        <v>26</v>
      </c>
      <c r="W2424" s="5" t="s">
        <v>30</v>
      </c>
      <c r="X2424" s="4">
        <v>1080</v>
      </c>
      <c r="Y2424" s="18">
        <v>0.13203629</v>
      </c>
      <c r="Z2424" s="5" t="s">
        <v>24</v>
      </c>
      <c r="AA2424" s="3">
        <v>19</v>
      </c>
      <c r="AB2424" s="4">
        <v>3931</v>
      </c>
      <c r="AC2424" s="4">
        <v>6498.3333329999996</v>
      </c>
      <c r="AD2424" s="4" t="str">
        <f t="shared" si="568"/>
        <v>Medium Income</v>
      </c>
      <c r="AE2424" s="4">
        <v>275426</v>
      </c>
      <c r="AF2424" s="18">
        <v>0.25577717599999999</v>
      </c>
      <c r="AG2424" s="3">
        <v>1</v>
      </c>
      <c r="AH2424" s="3">
        <v>40</v>
      </c>
      <c r="AI2424" s="2" t="str">
        <f t="shared" si="569"/>
        <v>Medium Risk</v>
      </c>
    </row>
    <row r="2425" spans="1:35" x14ac:dyDescent="0.25">
      <c r="A2425" s="6">
        <v>45524</v>
      </c>
      <c r="B2425" s="3">
        <v>39</v>
      </c>
      <c r="C2425" s="3" t="str">
        <f t="shared" si="555"/>
        <v>Mid</v>
      </c>
      <c r="D2425" s="4">
        <v>225011</v>
      </c>
      <c r="E2425" s="4">
        <f t="shared" si="556"/>
        <v>225011</v>
      </c>
      <c r="F2425" s="3">
        <v>629</v>
      </c>
      <c r="G2425" s="3">
        <f t="shared" si="557"/>
        <v>629</v>
      </c>
      <c r="H2425" s="3" t="str">
        <f t="shared" si="558"/>
        <v>Good</v>
      </c>
      <c r="I2425" s="5" t="s">
        <v>20</v>
      </c>
      <c r="J2425" s="2" t="str">
        <f t="shared" si="559"/>
        <v>Employed</v>
      </c>
      <c r="K2425" s="2" t="str">
        <f t="shared" si="560"/>
        <v>Employed</v>
      </c>
      <c r="L2425" s="2" t="str">
        <f t="shared" si="561"/>
        <v>Employed</v>
      </c>
      <c r="M2425" s="5" t="s">
        <v>25</v>
      </c>
      <c r="N2425" s="2" t="str">
        <f t="shared" si="562"/>
        <v>Associate</v>
      </c>
      <c r="O2425" s="2" t="str">
        <f t="shared" si="563"/>
        <v>Associate</v>
      </c>
      <c r="Q2425" s="4">
        <f t="shared" si="564"/>
        <v>23364.275862068964</v>
      </c>
      <c r="R2425" s="18">
        <f t="shared" si="565"/>
        <v>0.10383614961965844</v>
      </c>
      <c r="S2425" s="18" t="str">
        <f t="shared" si="566"/>
        <v>Conservative Borrower</v>
      </c>
      <c r="T2425" s="3">
        <v>60</v>
      </c>
      <c r="U2425" s="3">
        <f t="shared" si="567"/>
        <v>60</v>
      </c>
      <c r="V2425" s="5" t="s">
        <v>26</v>
      </c>
      <c r="W2425" s="5" t="s">
        <v>27</v>
      </c>
      <c r="X2425" s="4">
        <v>365</v>
      </c>
      <c r="Y2425" s="18">
        <v>0.503120872</v>
      </c>
      <c r="Z2425" s="5" t="s">
        <v>28</v>
      </c>
      <c r="AA2425" s="3">
        <v>18</v>
      </c>
      <c r="AB2425" s="4">
        <v>3104</v>
      </c>
      <c r="AC2425" s="4">
        <v>18750.916669999999</v>
      </c>
      <c r="AD2425" s="4" t="str">
        <f t="shared" si="568"/>
        <v>High Income</v>
      </c>
      <c r="AE2425" s="4">
        <v>166635</v>
      </c>
      <c r="AF2425" s="18">
        <v>0.19066244700000001</v>
      </c>
      <c r="AG2425" s="3">
        <v>1</v>
      </c>
      <c r="AH2425" s="3">
        <v>44.8</v>
      </c>
      <c r="AI2425" s="2" t="str">
        <f t="shared" si="569"/>
        <v>Medium Risk</v>
      </c>
    </row>
    <row r="2426" spans="1:35" x14ac:dyDescent="0.25">
      <c r="A2426" s="6">
        <v>45525</v>
      </c>
      <c r="B2426" s="3">
        <v>21</v>
      </c>
      <c r="C2426" s="3" t="str">
        <f t="shared" si="555"/>
        <v>Young</v>
      </c>
      <c r="D2426" s="4">
        <v>37540</v>
      </c>
      <c r="E2426" s="4">
        <f t="shared" si="556"/>
        <v>37540</v>
      </c>
      <c r="F2426" s="3">
        <v>505</v>
      </c>
      <c r="G2426" s="3">
        <f t="shared" si="557"/>
        <v>505</v>
      </c>
      <c r="H2426" s="3" t="str">
        <f t="shared" si="558"/>
        <v>Fair</v>
      </c>
      <c r="I2426" s="5" t="s">
        <v>20</v>
      </c>
      <c r="J2426" s="2" t="str">
        <f t="shared" si="559"/>
        <v>Employed</v>
      </c>
      <c r="K2426" s="2" t="str">
        <f t="shared" si="560"/>
        <v>Employed</v>
      </c>
      <c r="L2426" s="2" t="str">
        <f t="shared" si="561"/>
        <v>Employed</v>
      </c>
      <c r="M2426" s="5" t="s">
        <v>25</v>
      </c>
      <c r="N2426" s="2" t="str">
        <f t="shared" si="562"/>
        <v>Associate</v>
      </c>
      <c r="O2426" s="2" t="str">
        <f t="shared" si="563"/>
        <v>Associate</v>
      </c>
      <c r="P2426" s="4">
        <v>32928</v>
      </c>
      <c r="Q2426" s="4">
        <f t="shared" si="564"/>
        <v>32928</v>
      </c>
      <c r="R2426" s="18">
        <f t="shared" si="565"/>
        <v>0.87714437932871603</v>
      </c>
      <c r="S2426" s="18" t="str">
        <f t="shared" si="566"/>
        <v>Moderate Borrower</v>
      </c>
      <c r="T2426" s="3">
        <v>120</v>
      </c>
      <c r="U2426" s="3">
        <f t="shared" si="567"/>
        <v>120</v>
      </c>
      <c r="V2426" s="5" t="s">
        <v>22</v>
      </c>
      <c r="W2426" s="5" t="s">
        <v>23</v>
      </c>
      <c r="X2426" s="4">
        <v>442</v>
      </c>
      <c r="Y2426" s="18">
        <v>0.744206268</v>
      </c>
      <c r="Z2426" s="5" t="s">
        <v>38</v>
      </c>
      <c r="AA2426" s="3">
        <v>19</v>
      </c>
      <c r="AB2426" s="4">
        <v>1989</v>
      </c>
      <c r="AC2426" s="4">
        <v>3128.333333</v>
      </c>
      <c r="AD2426" s="4" t="str">
        <f t="shared" si="568"/>
        <v>Low Income</v>
      </c>
      <c r="AE2426" s="4">
        <v>14581</v>
      </c>
      <c r="AF2426" s="18">
        <v>0.32822333199999998</v>
      </c>
      <c r="AG2426" s="3">
        <v>0</v>
      </c>
      <c r="AH2426" s="3">
        <v>61</v>
      </c>
      <c r="AI2426" s="2" t="str">
        <f t="shared" si="569"/>
        <v>High Risk</v>
      </c>
    </row>
    <row r="2427" spans="1:35" x14ac:dyDescent="0.25">
      <c r="A2427" s="6">
        <v>45526</v>
      </c>
      <c r="B2427" s="3">
        <v>46</v>
      </c>
      <c r="C2427" s="3" t="str">
        <f t="shared" si="555"/>
        <v>Senior</v>
      </c>
      <c r="E2427" s="4">
        <f t="shared" si="556"/>
        <v>46670.000004000001</v>
      </c>
      <c r="F2427" s="3">
        <v>633</v>
      </c>
      <c r="G2427" s="3">
        <f t="shared" si="557"/>
        <v>633</v>
      </c>
      <c r="H2427" s="3" t="str">
        <f t="shared" si="558"/>
        <v>Good</v>
      </c>
      <c r="I2427" s="5" t="s">
        <v>20</v>
      </c>
      <c r="J2427" s="2" t="str">
        <f t="shared" si="559"/>
        <v>Employed</v>
      </c>
      <c r="K2427" s="2" t="str">
        <f t="shared" si="560"/>
        <v>Employed</v>
      </c>
      <c r="L2427" s="2" t="str">
        <f t="shared" si="561"/>
        <v>Employed</v>
      </c>
      <c r="M2427" s="5" t="s">
        <v>29</v>
      </c>
      <c r="N2427" s="2" t="str">
        <f t="shared" si="562"/>
        <v>Bachelor</v>
      </c>
      <c r="O2427" s="2" t="str">
        <f t="shared" si="563"/>
        <v>Bachelor</v>
      </c>
      <c r="P2427" s="4">
        <v>30625</v>
      </c>
      <c r="Q2427" s="4">
        <f t="shared" si="564"/>
        <v>30625</v>
      </c>
      <c r="R2427" s="18">
        <f t="shared" si="565"/>
        <v>0.65620312829173311</v>
      </c>
      <c r="S2427" s="18" t="str">
        <f t="shared" si="566"/>
        <v>Moderate Borrower</v>
      </c>
      <c r="U2427" s="3">
        <f t="shared" si="567"/>
        <v>53.018181818181816</v>
      </c>
      <c r="V2427" s="5" t="s">
        <v>26</v>
      </c>
      <c r="W2427" s="5" t="s">
        <v>27</v>
      </c>
      <c r="X2427" s="4">
        <v>312</v>
      </c>
      <c r="Y2427" s="18">
        <v>0.42795355699999998</v>
      </c>
      <c r="Z2427" s="5" t="s">
        <v>28</v>
      </c>
      <c r="AA2427" s="3">
        <v>24</v>
      </c>
      <c r="AB2427" s="4">
        <v>202</v>
      </c>
      <c r="AC2427" s="4">
        <v>3889.166667</v>
      </c>
      <c r="AD2427" s="4" t="str">
        <f t="shared" si="568"/>
        <v>Low Income</v>
      </c>
      <c r="AE2427" s="4">
        <v>14703</v>
      </c>
      <c r="AF2427" s="18">
        <v>0.29213986199999997</v>
      </c>
      <c r="AG2427" s="3">
        <v>0</v>
      </c>
      <c r="AH2427" s="3">
        <v>67</v>
      </c>
      <c r="AI2427" s="2" t="str">
        <f t="shared" si="569"/>
        <v>High Risk</v>
      </c>
    </row>
    <row r="2428" spans="1:35" x14ac:dyDescent="0.25">
      <c r="A2428" s="6">
        <v>45527</v>
      </c>
      <c r="B2428" s="3">
        <v>46</v>
      </c>
      <c r="C2428" s="3" t="str">
        <f t="shared" si="555"/>
        <v>Senior</v>
      </c>
      <c r="D2428" s="4">
        <v>27018</v>
      </c>
      <c r="E2428" s="4">
        <f t="shared" si="556"/>
        <v>27018</v>
      </c>
      <c r="F2428" s="3">
        <v>563</v>
      </c>
      <c r="G2428" s="3">
        <f t="shared" si="557"/>
        <v>563</v>
      </c>
      <c r="H2428" s="3" t="str">
        <f t="shared" si="558"/>
        <v>Good</v>
      </c>
      <c r="I2428" s="5" t="s">
        <v>33</v>
      </c>
      <c r="J2428" s="2" t="str">
        <f t="shared" si="559"/>
        <v>Self-Employed</v>
      </c>
      <c r="K2428" s="2" t="str">
        <f t="shared" si="560"/>
        <v>Self-Employed</v>
      </c>
      <c r="L2428" s="2" t="str">
        <f t="shared" si="561"/>
        <v>Self-Employed</v>
      </c>
      <c r="M2428" s="5" t="s">
        <v>32</v>
      </c>
      <c r="N2428" s="2" t="str">
        <f t="shared" si="562"/>
        <v>High School</v>
      </c>
      <c r="O2428" s="2" t="str">
        <f t="shared" si="563"/>
        <v>High School</v>
      </c>
      <c r="P2428" s="4">
        <v>32504</v>
      </c>
      <c r="Q2428" s="4">
        <f t="shared" si="564"/>
        <v>32504</v>
      </c>
      <c r="R2428" s="18">
        <f t="shared" si="565"/>
        <v>1.2030498186394256</v>
      </c>
      <c r="S2428" s="18" t="str">
        <f t="shared" si="566"/>
        <v>Aggressive Borrower</v>
      </c>
      <c r="T2428" s="3">
        <v>48</v>
      </c>
      <c r="U2428" s="3">
        <f t="shared" si="567"/>
        <v>48</v>
      </c>
      <c r="V2428" s="5" t="s">
        <v>35</v>
      </c>
      <c r="W2428" s="5" t="s">
        <v>27</v>
      </c>
      <c r="X2428" s="4">
        <v>430</v>
      </c>
      <c r="Y2428" s="18">
        <v>0.25634117299999998</v>
      </c>
      <c r="Z2428" s="5" t="s">
        <v>24</v>
      </c>
      <c r="AA2428" s="3">
        <v>21</v>
      </c>
      <c r="AB2428" s="4">
        <v>3634</v>
      </c>
      <c r="AC2428" s="4">
        <v>2251.5</v>
      </c>
      <c r="AD2428" s="4" t="str">
        <f t="shared" si="568"/>
        <v>Low Income</v>
      </c>
      <c r="AE2428" s="4">
        <v>79594</v>
      </c>
      <c r="AF2428" s="18">
        <v>0.22296371300000001</v>
      </c>
      <c r="AG2428" s="3">
        <v>0</v>
      </c>
      <c r="AH2428" s="3">
        <v>56</v>
      </c>
      <c r="AI2428" s="2" t="str">
        <f t="shared" si="569"/>
        <v>High Risk</v>
      </c>
    </row>
    <row r="2429" spans="1:35" x14ac:dyDescent="0.25">
      <c r="A2429" s="6">
        <v>45528</v>
      </c>
      <c r="B2429" s="3">
        <v>39</v>
      </c>
      <c r="C2429" s="3" t="str">
        <f t="shared" si="555"/>
        <v>Mid</v>
      </c>
      <c r="D2429" s="4">
        <v>49067</v>
      </c>
      <c r="E2429" s="4">
        <f t="shared" si="556"/>
        <v>49067</v>
      </c>
      <c r="F2429" s="3">
        <v>568</v>
      </c>
      <c r="G2429" s="3">
        <f t="shared" si="557"/>
        <v>568</v>
      </c>
      <c r="H2429" s="3" t="str">
        <f t="shared" si="558"/>
        <v>Good</v>
      </c>
      <c r="I2429" s="5" t="s">
        <v>20</v>
      </c>
      <c r="J2429" s="2" t="str">
        <f t="shared" si="559"/>
        <v>Employed</v>
      </c>
      <c r="K2429" s="2" t="str">
        <f t="shared" si="560"/>
        <v>Employed</v>
      </c>
      <c r="L2429" s="2" t="str">
        <f t="shared" si="561"/>
        <v>Employed</v>
      </c>
      <c r="M2429" s="5" t="s">
        <v>32</v>
      </c>
      <c r="N2429" s="2" t="str">
        <f t="shared" si="562"/>
        <v>High School</v>
      </c>
      <c r="O2429" s="2" t="str">
        <f t="shared" si="563"/>
        <v>High School</v>
      </c>
      <c r="P2429" s="4">
        <v>17100</v>
      </c>
      <c r="Q2429" s="4">
        <f t="shared" si="564"/>
        <v>17100</v>
      </c>
      <c r="R2429" s="18">
        <f t="shared" si="565"/>
        <v>0.34850306723459756</v>
      </c>
      <c r="S2429" s="18" t="str">
        <f t="shared" si="566"/>
        <v>Conservative Borrower</v>
      </c>
      <c r="T2429" s="3">
        <v>72</v>
      </c>
      <c r="U2429" s="3">
        <f t="shared" si="567"/>
        <v>72</v>
      </c>
      <c r="V2429" s="5" t="s">
        <v>22</v>
      </c>
      <c r="W2429" s="5" t="s">
        <v>30</v>
      </c>
      <c r="X2429" s="4">
        <v>515</v>
      </c>
      <c r="Y2429" s="18">
        <v>0.26564820300000003</v>
      </c>
      <c r="Z2429" s="5" t="s">
        <v>24</v>
      </c>
      <c r="AA2429" s="3">
        <v>26</v>
      </c>
      <c r="AB2429" s="4">
        <v>4935</v>
      </c>
      <c r="AC2429" s="4">
        <v>4088.916667</v>
      </c>
      <c r="AD2429" s="4" t="str">
        <f t="shared" si="568"/>
        <v>Low Income</v>
      </c>
      <c r="AE2429" s="4">
        <v>19909</v>
      </c>
      <c r="AF2429" s="18">
        <v>0.24275738899999999</v>
      </c>
      <c r="AG2429" s="3">
        <v>0</v>
      </c>
      <c r="AH2429" s="3">
        <v>54</v>
      </c>
      <c r="AI2429" s="2" t="str">
        <f t="shared" si="569"/>
        <v>Medium Risk</v>
      </c>
    </row>
    <row r="2430" spans="1:35" x14ac:dyDescent="0.25">
      <c r="A2430" s="6">
        <v>45529</v>
      </c>
      <c r="B2430" s="3">
        <v>53</v>
      </c>
      <c r="C2430" s="3" t="str">
        <f t="shared" si="555"/>
        <v>Senior</v>
      </c>
      <c r="D2430" s="4">
        <v>98660</v>
      </c>
      <c r="E2430" s="4">
        <f t="shared" si="556"/>
        <v>98660</v>
      </c>
      <c r="F2430" s="3">
        <v>629</v>
      </c>
      <c r="G2430" s="3">
        <f t="shared" si="557"/>
        <v>629</v>
      </c>
      <c r="H2430" s="3" t="str">
        <f t="shared" si="558"/>
        <v>Good</v>
      </c>
      <c r="I2430" s="5" t="s">
        <v>20</v>
      </c>
      <c r="J2430" s="2" t="str">
        <f t="shared" si="559"/>
        <v>Employed</v>
      </c>
      <c r="K2430" s="2" t="str">
        <f t="shared" si="560"/>
        <v>Employed</v>
      </c>
      <c r="L2430" s="2" t="str">
        <f t="shared" si="561"/>
        <v>Employed</v>
      </c>
      <c r="M2430" s="5" t="s">
        <v>32</v>
      </c>
      <c r="N2430" s="2" t="str">
        <f t="shared" si="562"/>
        <v>High School</v>
      </c>
      <c r="O2430" s="2" t="str">
        <f t="shared" si="563"/>
        <v>High School</v>
      </c>
      <c r="P2430" s="4">
        <v>21283</v>
      </c>
      <c r="Q2430" s="4">
        <f t="shared" si="564"/>
        <v>21283</v>
      </c>
      <c r="R2430" s="18">
        <f t="shared" si="565"/>
        <v>0.21572065680113522</v>
      </c>
      <c r="S2430" s="18" t="str">
        <f t="shared" si="566"/>
        <v>Conservative Borrower</v>
      </c>
      <c r="T2430" s="3">
        <v>12</v>
      </c>
      <c r="U2430" s="3">
        <f t="shared" si="567"/>
        <v>12</v>
      </c>
      <c r="V2430" s="5" t="s">
        <v>22</v>
      </c>
      <c r="W2430" s="5" t="s">
        <v>30</v>
      </c>
      <c r="X2430" s="4">
        <v>351</v>
      </c>
      <c r="Y2430" s="18">
        <v>0.33486111400000002</v>
      </c>
      <c r="Z2430" s="5" t="s">
        <v>38</v>
      </c>
      <c r="AA2430" s="3">
        <v>27</v>
      </c>
      <c r="AB2430" s="4">
        <v>3251</v>
      </c>
      <c r="AC2430" s="4">
        <v>8221.6666669999995</v>
      </c>
      <c r="AD2430" s="4" t="str">
        <f t="shared" si="568"/>
        <v>Medium Income</v>
      </c>
      <c r="AE2430" s="4">
        <v>420384</v>
      </c>
      <c r="AF2430" s="18">
        <v>0.19504044300000001</v>
      </c>
      <c r="AG2430" s="3">
        <v>1</v>
      </c>
      <c r="AH2430" s="3">
        <v>39.200000000000003</v>
      </c>
      <c r="AI2430" s="2" t="str">
        <f t="shared" si="569"/>
        <v>Low Risk</v>
      </c>
    </row>
    <row r="2431" spans="1:35" x14ac:dyDescent="0.25">
      <c r="A2431" s="6">
        <v>45530</v>
      </c>
      <c r="B2431" s="3">
        <v>35</v>
      </c>
      <c r="C2431" s="3" t="str">
        <f t="shared" si="555"/>
        <v>Mid</v>
      </c>
      <c r="D2431" s="4">
        <v>40701</v>
      </c>
      <c r="E2431" s="4">
        <f t="shared" si="556"/>
        <v>40701</v>
      </c>
      <c r="F2431" s="3">
        <v>619</v>
      </c>
      <c r="G2431" s="3">
        <f t="shared" si="557"/>
        <v>619</v>
      </c>
      <c r="H2431" s="3" t="str">
        <f t="shared" si="558"/>
        <v>Good</v>
      </c>
      <c r="I2431" s="5" t="s">
        <v>20</v>
      </c>
      <c r="J2431" s="2" t="str">
        <f t="shared" si="559"/>
        <v>Employed</v>
      </c>
      <c r="K2431" s="2" t="str">
        <f t="shared" si="560"/>
        <v>Employed</v>
      </c>
      <c r="L2431" s="2" t="str">
        <f t="shared" si="561"/>
        <v>Employed</v>
      </c>
      <c r="N2431" s="2" t="str">
        <f t="shared" si="562"/>
        <v/>
      </c>
      <c r="O2431" s="2" t="str">
        <f t="shared" si="563"/>
        <v>Bachelor</v>
      </c>
      <c r="Q2431" s="4">
        <f t="shared" si="564"/>
        <v>24695.307531380753</v>
      </c>
      <c r="R2431" s="18">
        <f t="shared" si="565"/>
        <v>0.60674940496255014</v>
      </c>
      <c r="S2431" s="18" t="str">
        <f t="shared" si="566"/>
        <v>Moderate Borrower</v>
      </c>
      <c r="T2431" s="3">
        <v>48</v>
      </c>
      <c r="U2431" s="3">
        <f t="shared" si="567"/>
        <v>48</v>
      </c>
      <c r="V2431" s="5" t="s">
        <v>22</v>
      </c>
      <c r="W2431" s="5" t="s">
        <v>30</v>
      </c>
      <c r="X2431" s="4">
        <v>546</v>
      </c>
      <c r="Y2431" s="18">
        <v>5.2413040000000001E-2</v>
      </c>
      <c r="Z2431" s="5" t="s">
        <v>24</v>
      </c>
      <c r="AA2431" s="3">
        <v>24</v>
      </c>
      <c r="AB2431" s="4">
        <v>2681</v>
      </c>
      <c r="AC2431" s="4">
        <v>3391.75</v>
      </c>
      <c r="AD2431" s="4" t="str">
        <f t="shared" si="568"/>
        <v>Low Income</v>
      </c>
      <c r="AE2431" s="4">
        <v>8809</v>
      </c>
      <c r="AF2431" s="18">
        <v>0.210435442</v>
      </c>
      <c r="AG2431" s="3">
        <v>0</v>
      </c>
      <c r="AH2431" s="3">
        <v>49</v>
      </c>
      <c r="AI2431" s="2" t="str">
        <f t="shared" si="569"/>
        <v>Medium Risk</v>
      </c>
    </row>
    <row r="2432" spans="1:35" x14ac:dyDescent="0.25">
      <c r="A2432" s="6">
        <v>45531</v>
      </c>
      <c r="B2432" s="3">
        <v>46</v>
      </c>
      <c r="C2432" s="3" t="str">
        <f t="shared" si="555"/>
        <v>Senior</v>
      </c>
      <c r="D2432" s="4">
        <v>47844</v>
      </c>
      <c r="E2432" s="4">
        <f t="shared" si="556"/>
        <v>47844</v>
      </c>
      <c r="F2432" s="3">
        <v>606</v>
      </c>
      <c r="G2432" s="3">
        <f t="shared" si="557"/>
        <v>606</v>
      </c>
      <c r="H2432" s="3" t="str">
        <f t="shared" si="558"/>
        <v>Good</v>
      </c>
      <c r="I2432" s="5" t="s">
        <v>20</v>
      </c>
      <c r="J2432" s="2" t="str">
        <f t="shared" si="559"/>
        <v>Employed</v>
      </c>
      <c r="K2432" s="2" t="str">
        <f t="shared" si="560"/>
        <v>Employed</v>
      </c>
      <c r="L2432" s="2" t="str">
        <f t="shared" si="561"/>
        <v>Employed</v>
      </c>
      <c r="M2432" s="5" t="s">
        <v>29</v>
      </c>
      <c r="N2432" s="2" t="str">
        <f t="shared" si="562"/>
        <v>Bachelor</v>
      </c>
      <c r="O2432" s="2" t="str">
        <f t="shared" si="563"/>
        <v>Bachelor</v>
      </c>
      <c r="P2432" s="4">
        <v>19427</v>
      </c>
      <c r="Q2432" s="4">
        <f t="shared" si="564"/>
        <v>19427</v>
      </c>
      <c r="R2432" s="18">
        <f t="shared" si="565"/>
        <v>0.40604882534905107</v>
      </c>
      <c r="S2432" s="18" t="str">
        <f t="shared" si="566"/>
        <v>Conservative Borrower</v>
      </c>
      <c r="T2432" s="3">
        <v>48</v>
      </c>
      <c r="U2432" s="3">
        <f t="shared" si="567"/>
        <v>48</v>
      </c>
      <c r="V2432" s="5" t="s">
        <v>26</v>
      </c>
      <c r="W2432" s="5" t="s">
        <v>27</v>
      </c>
      <c r="X2432" s="4">
        <v>415</v>
      </c>
      <c r="Y2432" s="18">
        <v>0.40302754699999999</v>
      </c>
      <c r="Z2432" s="5" t="s">
        <v>28</v>
      </c>
      <c r="AA2432" s="3">
        <v>29</v>
      </c>
      <c r="AB2432" s="4">
        <v>11848</v>
      </c>
      <c r="AC2432" s="4">
        <v>3987</v>
      </c>
      <c r="AD2432" s="4" t="str">
        <f t="shared" si="568"/>
        <v>Low Income</v>
      </c>
      <c r="AE2432" s="4">
        <v>59066</v>
      </c>
      <c r="AF2432" s="18">
        <v>0.211289487</v>
      </c>
      <c r="AG2432" s="3">
        <v>0</v>
      </c>
      <c r="AH2432" s="3">
        <v>55</v>
      </c>
      <c r="AI2432" s="2" t="str">
        <f t="shared" si="569"/>
        <v>High Risk</v>
      </c>
    </row>
    <row r="2433" spans="1:35" x14ac:dyDescent="0.25">
      <c r="A2433" s="6">
        <v>45532</v>
      </c>
      <c r="B2433" s="3">
        <v>27</v>
      </c>
      <c r="C2433" s="3" t="str">
        <f t="shared" si="555"/>
        <v>Mid</v>
      </c>
      <c r="D2433" s="4">
        <v>30810</v>
      </c>
      <c r="E2433" s="4">
        <f t="shared" si="556"/>
        <v>30810</v>
      </c>
      <c r="F2433" s="3">
        <v>534</v>
      </c>
      <c r="G2433" s="3">
        <f t="shared" si="557"/>
        <v>534</v>
      </c>
      <c r="H2433" s="3" t="str">
        <f t="shared" si="558"/>
        <v>Fair</v>
      </c>
      <c r="I2433" s="5" t="s">
        <v>33</v>
      </c>
      <c r="J2433" s="2" t="str">
        <f t="shared" si="559"/>
        <v>Self-Employed</v>
      </c>
      <c r="K2433" s="2" t="str">
        <f t="shared" si="560"/>
        <v>Self-Employed</v>
      </c>
      <c r="L2433" s="2" t="str">
        <f t="shared" si="561"/>
        <v>Self-Employed</v>
      </c>
      <c r="M2433" s="5" t="s">
        <v>29</v>
      </c>
      <c r="N2433" s="2" t="str">
        <f t="shared" si="562"/>
        <v>Bachelor</v>
      </c>
      <c r="O2433" s="2" t="str">
        <f t="shared" si="563"/>
        <v>Bachelor</v>
      </c>
      <c r="P2433" s="4">
        <v>20987</v>
      </c>
      <c r="Q2433" s="4">
        <f t="shared" si="564"/>
        <v>20987</v>
      </c>
      <c r="R2433" s="18">
        <f t="shared" si="565"/>
        <v>0.68117494320025962</v>
      </c>
      <c r="S2433" s="18" t="str">
        <f t="shared" si="566"/>
        <v>Moderate Borrower</v>
      </c>
      <c r="T2433" s="3">
        <v>60</v>
      </c>
      <c r="U2433" s="3">
        <f t="shared" si="567"/>
        <v>60</v>
      </c>
      <c r="V2433" s="5" t="s">
        <v>44</v>
      </c>
      <c r="W2433" s="5" t="s">
        <v>30</v>
      </c>
      <c r="X2433" s="4">
        <v>375</v>
      </c>
      <c r="Y2433" s="18">
        <v>5.9799289999999998E-2</v>
      </c>
      <c r="Z2433" s="5" t="s">
        <v>38</v>
      </c>
      <c r="AA2433" s="3">
        <v>33</v>
      </c>
      <c r="AB2433" s="4">
        <v>3061</v>
      </c>
      <c r="AC2433" s="4">
        <v>2567.5</v>
      </c>
      <c r="AD2433" s="4" t="str">
        <f t="shared" si="568"/>
        <v>Low Income</v>
      </c>
      <c r="AE2433" s="4">
        <v>56113</v>
      </c>
      <c r="AF2433" s="18">
        <v>0.26614071</v>
      </c>
      <c r="AG2433" s="3">
        <v>0</v>
      </c>
      <c r="AH2433" s="3">
        <v>53</v>
      </c>
      <c r="AI2433" s="2" t="str">
        <f t="shared" si="569"/>
        <v>Medium Risk</v>
      </c>
    </row>
    <row r="2434" spans="1:35" x14ac:dyDescent="0.25">
      <c r="A2434" s="6">
        <v>45533</v>
      </c>
      <c r="B2434" s="3">
        <v>39</v>
      </c>
      <c r="C2434" s="3" t="str">
        <f t="shared" ref="C2434:C2497" si="570">IF(B2434&lt;25,"Young",IF(B2434&lt;40,"Mid",IF(B2434&lt;60,"Senior","Old")))</f>
        <v>Mid</v>
      </c>
      <c r="D2434" s="4">
        <v>29173</v>
      </c>
      <c r="E2434" s="4">
        <f t="shared" ref="E2434:E2497" si="571">IF(D2434="",AC2434*12,D2434)</f>
        <v>29173</v>
      </c>
      <c r="F2434" s="3">
        <v>640</v>
      </c>
      <c r="G2434" s="3">
        <f t="shared" ref="G2434:G2497" si="572">IF(F2434="",AVERAGEIF($AA$2:$AA$2648,AA2434,$F$2:$F$2648),F2434)</f>
        <v>640</v>
      </c>
      <c r="H2434" s="3" t="str">
        <f t="shared" ref="H2434:H2497" si="573">IF(G2434&lt;450,"Poor", IF(G2434&lt;550,"Fair",IF(G2434&lt;650,"Good","Excellent")))</f>
        <v>Good</v>
      </c>
      <c r="I2434" s="5" t="s">
        <v>20</v>
      </c>
      <c r="J2434" s="2" t="str">
        <f t="shared" ref="J2434:J2497" si="574">TRIM(CLEAN(I2434))</f>
        <v>Employed</v>
      </c>
      <c r="K2434" s="2" t="str">
        <f t="shared" ref="K2434:K2497" si="575">PROPER(J2434)</f>
        <v>Employed</v>
      </c>
      <c r="L2434" s="2" t="str">
        <f t="shared" ref="L2434:L2497" si="576">IF(K2434="","Employed",K2434)</f>
        <v>Employed</v>
      </c>
      <c r="M2434" s="5" t="s">
        <v>29</v>
      </c>
      <c r="N2434" s="2" t="str">
        <f t="shared" ref="N2434:N2497" si="577">TRIM(CLEAN(M2434))</f>
        <v>Bachelor</v>
      </c>
      <c r="O2434" s="2" t="str">
        <f t="shared" ref="O2434:O2497" si="578">IF(N2434="","Bachelor",N2434)</f>
        <v>Bachelor</v>
      </c>
      <c r="P2434" s="4">
        <v>17946</v>
      </c>
      <c r="Q2434" s="4">
        <f t="shared" ref="Q2434:Q2497" si="579">IF(P2434="",(AVERAGEIFS($P$2:$P$2648,$Z$2:$Z$2648,Z2434,$AD$2:$AD$2648,AD2434)),P2434)</f>
        <v>17946</v>
      </c>
      <c r="R2434" s="18">
        <f t="shared" ref="R2434:R2497" si="580">Q2434/E2434</f>
        <v>0.61515785143797352</v>
      </c>
      <c r="S2434" s="18" t="str">
        <f t="shared" ref="S2434:S2497" si="581">IF(R2434 &lt;= 0.5, "Conservative Borrower", IF(R2434 &lt;= 1, "Moderate Borrower", "Aggressive Borrower"))</f>
        <v>Moderate Borrower</v>
      </c>
      <c r="T2434" s="3">
        <v>84</v>
      </c>
      <c r="U2434" s="3">
        <f t="shared" ref="U2434:U2497" si="582">IF(T2434="",AVERAGEIFS($T$2:$T$2648,$Z$2:$Z$2648,Z2434,$AD$2:$AD$2648,AD2434),T2434)</f>
        <v>84</v>
      </c>
      <c r="V2434" s="5" t="s">
        <v>22</v>
      </c>
      <c r="W2434" s="5" t="s">
        <v>27</v>
      </c>
      <c r="X2434" s="4">
        <v>540</v>
      </c>
      <c r="Y2434" s="18">
        <v>0.152422008</v>
      </c>
      <c r="Z2434" s="5" t="s">
        <v>28</v>
      </c>
      <c r="AA2434" s="3">
        <v>22</v>
      </c>
      <c r="AB2434" s="4">
        <v>2493</v>
      </c>
      <c r="AC2434" s="4">
        <v>2431.083333</v>
      </c>
      <c r="AD2434" s="4" t="str">
        <f t="shared" ref="AD2434:AD2497" si="583">IF(AC2434&lt;=5000,"Low Income",IF(AC2434&lt;=12000,"Medium Income","High Income"))</f>
        <v>Low Income</v>
      </c>
      <c r="AE2434" s="4">
        <v>206984</v>
      </c>
      <c r="AF2434" s="18">
        <v>0.205184004</v>
      </c>
      <c r="AG2434" s="3">
        <v>0</v>
      </c>
      <c r="AH2434" s="3">
        <v>45</v>
      </c>
      <c r="AI2434" s="2" t="str">
        <f t="shared" ref="AI2434:AI2497" si="584">IF(AH2434&lt;40,"Low Risk", IF(AH2434&lt;55,"Medium Risk", IF(AH2434&lt;70,"High Risk","Very High Risk")))</f>
        <v>Medium Risk</v>
      </c>
    </row>
    <row r="2435" spans="1:35" x14ac:dyDescent="0.25">
      <c r="A2435" s="6">
        <v>45534</v>
      </c>
      <c r="B2435" s="3">
        <v>37</v>
      </c>
      <c r="C2435" s="3" t="str">
        <f t="shared" si="570"/>
        <v>Mid</v>
      </c>
      <c r="D2435" s="4">
        <v>70820</v>
      </c>
      <c r="E2435" s="4">
        <f t="shared" si="571"/>
        <v>70820</v>
      </c>
      <c r="F2435" s="3">
        <v>524</v>
      </c>
      <c r="G2435" s="3">
        <f t="shared" si="572"/>
        <v>524</v>
      </c>
      <c r="H2435" s="3" t="str">
        <f t="shared" si="573"/>
        <v>Fair</v>
      </c>
      <c r="J2435" s="2" t="str">
        <f t="shared" si="574"/>
        <v/>
      </c>
      <c r="K2435" s="2" t="str">
        <f t="shared" si="575"/>
        <v/>
      </c>
      <c r="L2435" s="2" t="str">
        <f t="shared" si="576"/>
        <v>Employed</v>
      </c>
      <c r="M2435" s="5" t="s">
        <v>41</v>
      </c>
      <c r="N2435" s="2" t="str">
        <f t="shared" si="577"/>
        <v>Doctorate</v>
      </c>
      <c r="O2435" s="2" t="str">
        <f t="shared" si="578"/>
        <v>Doctorate</v>
      </c>
      <c r="P2435" s="4">
        <v>10618</v>
      </c>
      <c r="Q2435" s="4">
        <f t="shared" si="579"/>
        <v>10618</v>
      </c>
      <c r="R2435" s="18">
        <f t="shared" si="580"/>
        <v>0.14992939847500705</v>
      </c>
      <c r="S2435" s="18" t="str">
        <f t="shared" si="581"/>
        <v>Conservative Borrower</v>
      </c>
      <c r="T2435" s="3">
        <v>48</v>
      </c>
      <c r="U2435" s="3">
        <f t="shared" si="582"/>
        <v>48</v>
      </c>
      <c r="V2435" s="5" t="s">
        <v>22</v>
      </c>
      <c r="W2435" s="5" t="s">
        <v>30</v>
      </c>
      <c r="X2435" s="4">
        <v>334</v>
      </c>
      <c r="Y2435" s="18">
        <v>0.364640297</v>
      </c>
      <c r="Z2435" s="5" t="s">
        <v>28</v>
      </c>
      <c r="AA2435" s="3">
        <v>31</v>
      </c>
      <c r="AB2435" s="4">
        <v>1414</v>
      </c>
      <c r="AC2435" s="4">
        <v>5901.6666670000004</v>
      </c>
      <c r="AD2435" s="4" t="str">
        <f t="shared" si="583"/>
        <v>Medium Income</v>
      </c>
      <c r="AE2435" s="4">
        <v>20059</v>
      </c>
      <c r="AF2435" s="18">
        <v>0.20595671600000001</v>
      </c>
      <c r="AG2435" s="3">
        <v>1</v>
      </c>
      <c r="AH2435" s="3">
        <v>43.2</v>
      </c>
      <c r="AI2435" s="2" t="str">
        <f t="shared" si="584"/>
        <v>Medium Risk</v>
      </c>
    </row>
    <row r="2436" spans="1:35" x14ac:dyDescent="0.25">
      <c r="A2436" s="6">
        <v>45535</v>
      </c>
      <c r="B2436" s="3">
        <v>42</v>
      </c>
      <c r="C2436" s="3" t="str">
        <f t="shared" si="570"/>
        <v>Senior</v>
      </c>
      <c r="D2436" s="4">
        <v>47084</v>
      </c>
      <c r="E2436" s="4">
        <f t="shared" si="571"/>
        <v>47084</v>
      </c>
      <c r="F2436" s="3">
        <v>587</v>
      </c>
      <c r="G2436" s="3">
        <f t="shared" si="572"/>
        <v>587</v>
      </c>
      <c r="H2436" s="3" t="str">
        <f t="shared" si="573"/>
        <v>Good</v>
      </c>
      <c r="I2436" s="5" t="s">
        <v>20</v>
      </c>
      <c r="J2436" s="2" t="str">
        <f t="shared" si="574"/>
        <v>Employed</v>
      </c>
      <c r="K2436" s="2" t="str">
        <f t="shared" si="575"/>
        <v>Employed</v>
      </c>
      <c r="L2436" s="2" t="str">
        <f t="shared" si="576"/>
        <v>Employed</v>
      </c>
      <c r="M2436" s="5" t="s">
        <v>32</v>
      </c>
      <c r="N2436" s="2" t="str">
        <f t="shared" si="577"/>
        <v>High School</v>
      </c>
      <c r="O2436" s="2" t="str">
        <f t="shared" si="578"/>
        <v>High School</v>
      </c>
      <c r="P2436" s="4">
        <v>29300</v>
      </c>
      <c r="Q2436" s="4">
        <f t="shared" si="579"/>
        <v>29300</v>
      </c>
      <c r="R2436" s="18">
        <f t="shared" si="580"/>
        <v>0.62229207374054885</v>
      </c>
      <c r="S2436" s="18" t="str">
        <f t="shared" si="581"/>
        <v>Moderate Borrower</v>
      </c>
      <c r="T2436" s="3">
        <v>108</v>
      </c>
      <c r="U2436" s="3">
        <f t="shared" si="582"/>
        <v>108</v>
      </c>
      <c r="V2436" s="5" t="s">
        <v>26</v>
      </c>
      <c r="W2436" s="5" t="s">
        <v>34</v>
      </c>
      <c r="X2436" s="4">
        <v>416</v>
      </c>
      <c r="Y2436" s="18">
        <v>0.170767534</v>
      </c>
      <c r="Z2436" s="5" t="s">
        <v>24</v>
      </c>
      <c r="AA2436" s="3">
        <v>25</v>
      </c>
      <c r="AB2436" s="4">
        <v>4916</v>
      </c>
      <c r="AC2436" s="4">
        <v>3923.666667</v>
      </c>
      <c r="AD2436" s="4" t="str">
        <f t="shared" si="583"/>
        <v>Low Income</v>
      </c>
      <c r="AE2436" s="4">
        <v>59134</v>
      </c>
      <c r="AF2436" s="18">
        <v>0.23718756499999999</v>
      </c>
      <c r="AG2436" s="3">
        <v>0</v>
      </c>
      <c r="AH2436" s="3">
        <v>50</v>
      </c>
      <c r="AI2436" s="2" t="str">
        <f t="shared" si="584"/>
        <v>Medium Risk</v>
      </c>
    </row>
    <row r="2437" spans="1:35" x14ac:dyDescent="0.25">
      <c r="A2437" s="6">
        <v>45536</v>
      </c>
      <c r="B2437" s="3">
        <v>35</v>
      </c>
      <c r="C2437" s="3" t="str">
        <f t="shared" si="570"/>
        <v>Mid</v>
      </c>
      <c r="D2437" s="4">
        <v>37033</v>
      </c>
      <c r="E2437" s="4">
        <f t="shared" si="571"/>
        <v>37033</v>
      </c>
      <c r="F2437" s="3">
        <v>602</v>
      </c>
      <c r="G2437" s="3">
        <f t="shared" si="572"/>
        <v>602</v>
      </c>
      <c r="H2437" s="3" t="str">
        <f t="shared" si="573"/>
        <v>Good</v>
      </c>
      <c r="I2437" s="5" t="s">
        <v>20</v>
      </c>
      <c r="J2437" s="2" t="str">
        <f t="shared" si="574"/>
        <v>Employed</v>
      </c>
      <c r="K2437" s="2" t="str">
        <f t="shared" si="575"/>
        <v>Employed</v>
      </c>
      <c r="L2437" s="2" t="str">
        <f t="shared" si="576"/>
        <v>Employed</v>
      </c>
      <c r="M2437" s="5" t="s">
        <v>32</v>
      </c>
      <c r="N2437" s="2" t="str">
        <f t="shared" si="577"/>
        <v>High School</v>
      </c>
      <c r="O2437" s="2" t="str">
        <f t="shared" si="578"/>
        <v>High School</v>
      </c>
      <c r="P2437" s="4">
        <v>9308</v>
      </c>
      <c r="Q2437" s="4">
        <f t="shared" si="579"/>
        <v>9308</v>
      </c>
      <c r="R2437" s="18">
        <f t="shared" si="580"/>
        <v>0.25134339643021092</v>
      </c>
      <c r="S2437" s="18" t="str">
        <f t="shared" si="581"/>
        <v>Conservative Borrower</v>
      </c>
      <c r="T2437" s="3">
        <v>48</v>
      </c>
      <c r="U2437" s="3">
        <f t="shared" si="582"/>
        <v>48</v>
      </c>
      <c r="V2437" s="5" t="s">
        <v>22</v>
      </c>
      <c r="W2437" s="5" t="s">
        <v>30</v>
      </c>
      <c r="X2437" s="4">
        <v>484</v>
      </c>
      <c r="Y2437" s="18">
        <v>0.20604829299999999</v>
      </c>
      <c r="Z2437" s="5" t="s">
        <v>34</v>
      </c>
      <c r="AA2437" s="3">
        <v>21</v>
      </c>
      <c r="AB2437" s="4">
        <v>2437</v>
      </c>
      <c r="AC2437" s="4">
        <v>3086.083333</v>
      </c>
      <c r="AD2437" s="4" t="str">
        <f t="shared" si="583"/>
        <v>Low Income</v>
      </c>
      <c r="AE2437" s="4">
        <v>75199</v>
      </c>
      <c r="AF2437" s="18">
        <v>0.198157588</v>
      </c>
      <c r="AG2437" s="3">
        <v>0</v>
      </c>
      <c r="AH2437" s="3">
        <v>54</v>
      </c>
      <c r="AI2437" s="2" t="str">
        <f t="shared" si="584"/>
        <v>Medium Risk</v>
      </c>
    </row>
    <row r="2438" spans="1:35" x14ac:dyDescent="0.25">
      <c r="A2438" s="6">
        <v>45537</v>
      </c>
      <c r="B2438" s="3">
        <v>38</v>
      </c>
      <c r="C2438" s="3" t="str">
        <f t="shared" si="570"/>
        <v>Mid</v>
      </c>
      <c r="D2438" s="4">
        <v>133379</v>
      </c>
      <c r="E2438" s="4">
        <f t="shared" si="571"/>
        <v>133379</v>
      </c>
      <c r="F2438" s="3">
        <v>561</v>
      </c>
      <c r="G2438" s="3">
        <f t="shared" si="572"/>
        <v>561</v>
      </c>
      <c r="H2438" s="3" t="str">
        <f t="shared" si="573"/>
        <v>Good</v>
      </c>
      <c r="I2438" s="5" t="s">
        <v>20</v>
      </c>
      <c r="J2438" s="2" t="str">
        <f t="shared" si="574"/>
        <v>Employed</v>
      </c>
      <c r="K2438" s="2" t="str">
        <f t="shared" si="575"/>
        <v>Employed</v>
      </c>
      <c r="L2438" s="2" t="str">
        <f t="shared" si="576"/>
        <v>Employed</v>
      </c>
      <c r="M2438" s="5" t="s">
        <v>32</v>
      </c>
      <c r="N2438" s="2" t="str">
        <f t="shared" si="577"/>
        <v>High School</v>
      </c>
      <c r="O2438" s="2" t="str">
        <f t="shared" si="578"/>
        <v>High School</v>
      </c>
      <c r="P2438" s="4">
        <v>23119</v>
      </c>
      <c r="Q2438" s="4">
        <f t="shared" si="579"/>
        <v>23119</v>
      </c>
      <c r="R2438" s="18">
        <f t="shared" si="580"/>
        <v>0.17333313340180989</v>
      </c>
      <c r="S2438" s="18" t="str">
        <f t="shared" si="581"/>
        <v>Conservative Borrower</v>
      </c>
      <c r="T2438" s="3">
        <v>36</v>
      </c>
      <c r="U2438" s="3">
        <f t="shared" si="582"/>
        <v>36</v>
      </c>
      <c r="V2438" s="5" t="s">
        <v>22</v>
      </c>
      <c r="W2438" s="5" t="s">
        <v>30</v>
      </c>
      <c r="X2438" s="4">
        <v>712</v>
      </c>
      <c r="Y2438" s="18">
        <v>0.13840122599999999</v>
      </c>
      <c r="Z2438" s="5" t="s">
        <v>28</v>
      </c>
      <c r="AA2438" s="3">
        <v>23</v>
      </c>
      <c r="AB2438" s="4">
        <v>1091</v>
      </c>
      <c r="AC2438" s="4">
        <v>11114.916670000001</v>
      </c>
      <c r="AD2438" s="4" t="str">
        <f t="shared" si="583"/>
        <v>Medium Income</v>
      </c>
      <c r="AE2438" s="4">
        <v>22168</v>
      </c>
      <c r="AF2438" s="18">
        <v>0.21388650000000001</v>
      </c>
      <c r="AG2438" s="3">
        <v>1</v>
      </c>
      <c r="AH2438" s="3">
        <v>38.4</v>
      </c>
      <c r="AI2438" s="2" t="str">
        <f t="shared" si="584"/>
        <v>Low Risk</v>
      </c>
    </row>
    <row r="2439" spans="1:35" x14ac:dyDescent="0.25">
      <c r="A2439" s="6">
        <v>45538</v>
      </c>
      <c r="B2439" s="3">
        <v>49</v>
      </c>
      <c r="C2439" s="3" t="str">
        <f t="shared" si="570"/>
        <v>Senior</v>
      </c>
      <c r="D2439" s="4">
        <v>64137</v>
      </c>
      <c r="E2439" s="4">
        <f t="shared" si="571"/>
        <v>64137</v>
      </c>
      <c r="F2439" s="3">
        <v>524</v>
      </c>
      <c r="G2439" s="3">
        <f t="shared" si="572"/>
        <v>524</v>
      </c>
      <c r="H2439" s="3" t="str">
        <f t="shared" si="573"/>
        <v>Fair</v>
      </c>
      <c r="J2439" s="2" t="str">
        <f t="shared" si="574"/>
        <v/>
      </c>
      <c r="K2439" s="2" t="str">
        <f t="shared" si="575"/>
        <v/>
      </c>
      <c r="L2439" s="2" t="str">
        <f t="shared" si="576"/>
        <v>Employed</v>
      </c>
      <c r="M2439" s="5" t="s">
        <v>21</v>
      </c>
      <c r="N2439" s="2" t="str">
        <f t="shared" si="577"/>
        <v>Master</v>
      </c>
      <c r="O2439" s="2" t="str">
        <f t="shared" si="578"/>
        <v>Master</v>
      </c>
      <c r="Q2439" s="4">
        <f t="shared" si="579"/>
        <v>26155.335766423359</v>
      </c>
      <c r="R2439" s="18">
        <f t="shared" si="580"/>
        <v>0.40780416555846638</v>
      </c>
      <c r="S2439" s="18" t="str">
        <f t="shared" si="581"/>
        <v>Conservative Borrower</v>
      </c>
      <c r="T2439" s="3">
        <v>36</v>
      </c>
      <c r="U2439" s="3">
        <f t="shared" si="582"/>
        <v>36</v>
      </c>
      <c r="V2439" s="5" t="s">
        <v>22</v>
      </c>
      <c r="W2439" s="5" t="s">
        <v>30</v>
      </c>
      <c r="X2439" s="4">
        <v>337</v>
      </c>
      <c r="Y2439" s="18">
        <v>0.51693871000000002</v>
      </c>
      <c r="Z2439" s="5" t="s">
        <v>31</v>
      </c>
      <c r="AA2439" s="3">
        <v>25</v>
      </c>
      <c r="AB2439" s="4">
        <v>15224</v>
      </c>
      <c r="AC2439" s="4">
        <v>5344.75</v>
      </c>
      <c r="AD2439" s="4" t="str">
        <f t="shared" si="583"/>
        <v>Medium Income</v>
      </c>
      <c r="AE2439" s="4">
        <v>389863</v>
      </c>
      <c r="AF2439" s="18">
        <v>0.20006955000000001</v>
      </c>
      <c r="AG2439" s="3">
        <v>1</v>
      </c>
      <c r="AH2439" s="3">
        <v>40.799999999999997</v>
      </c>
      <c r="AI2439" s="2" t="str">
        <f t="shared" si="584"/>
        <v>Medium Risk</v>
      </c>
    </row>
    <row r="2440" spans="1:35" x14ac:dyDescent="0.25">
      <c r="A2440" s="6">
        <v>45539</v>
      </c>
      <c r="B2440" s="3">
        <v>34</v>
      </c>
      <c r="C2440" s="3" t="str">
        <f t="shared" si="570"/>
        <v>Mid</v>
      </c>
      <c r="D2440" s="4">
        <v>21163</v>
      </c>
      <c r="E2440" s="4">
        <f t="shared" si="571"/>
        <v>21163</v>
      </c>
      <c r="F2440" s="3">
        <v>508</v>
      </c>
      <c r="G2440" s="3">
        <f t="shared" si="572"/>
        <v>508</v>
      </c>
      <c r="H2440" s="3" t="str">
        <f t="shared" si="573"/>
        <v>Fair</v>
      </c>
      <c r="I2440" s="5" t="s">
        <v>20</v>
      </c>
      <c r="J2440" s="2" t="str">
        <f t="shared" si="574"/>
        <v>Employed</v>
      </c>
      <c r="K2440" s="2" t="str">
        <f t="shared" si="575"/>
        <v>Employed</v>
      </c>
      <c r="L2440" s="2" t="str">
        <f t="shared" si="576"/>
        <v>Employed</v>
      </c>
      <c r="M2440" s="5" t="s">
        <v>25</v>
      </c>
      <c r="N2440" s="2" t="str">
        <f t="shared" si="577"/>
        <v>Associate</v>
      </c>
      <c r="O2440" s="2" t="str">
        <f t="shared" si="578"/>
        <v>Associate</v>
      </c>
      <c r="P2440" s="4">
        <v>59842</v>
      </c>
      <c r="Q2440" s="4">
        <f t="shared" si="579"/>
        <v>59842</v>
      </c>
      <c r="R2440" s="18">
        <f t="shared" si="580"/>
        <v>2.8276709351226197</v>
      </c>
      <c r="S2440" s="18" t="str">
        <f t="shared" si="581"/>
        <v>Aggressive Borrower</v>
      </c>
      <c r="T2440" s="3">
        <v>60</v>
      </c>
      <c r="U2440" s="3">
        <f t="shared" si="582"/>
        <v>60</v>
      </c>
      <c r="V2440" s="5" t="s">
        <v>26</v>
      </c>
      <c r="W2440" s="5" t="s">
        <v>23</v>
      </c>
      <c r="X2440" s="4">
        <v>334</v>
      </c>
      <c r="Y2440" s="18">
        <v>0.13854646700000001</v>
      </c>
      <c r="Z2440" s="5" t="s">
        <v>28</v>
      </c>
      <c r="AA2440" s="3">
        <v>31</v>
      </c>
      <c r="AB2440" s="4">
        <v>3928</v>
      </c>
      <c r="AC2440" s="4">
        <v>1763.583333</v>
      </c>
      <c r="AD2440" s="4" t="str">
        <f t="shared" si="583"/>
        <v>Low Income</v>
      </c>
      <c r="AE2440" s="4">
        <v>9584</v>
      </c>
      <c r="AF2440" s="18">
        <v>0.37301040000000002</v>
      </c>
      <c r="AG2440" s="3">
        <v>0</v>
      </c>
      <c r="AH2440" s="3">
        <v>53</v>
      </c>
      <c r="AI2440" s="2" t="str">
        <f t="shared" si="584"/>
        <v>Medium Risk</v>
      </c>
    </row>
    <row r="2441" spans="1:35" x14ac:dyDescent="0.25">
      <c r="A2441" s="6">
        <v>45540</v>
      </c>
      <c r="B2441" s="3">
        <v>20</v>
      </c>
      <c r="C2441" s="3" t="str">
        <f t="shared" si="570"/>
        <v>Young</v>
      </c>
      <c r="D2441" s="4">
        <v>65439</v>
      </c>
      <c r="E2441" s="4">
        <f t="shared" si="571"/>
        <v>65439</v>
      </c>
      <c r="F2441" s="3">
        <v>564</v>
      </c>
      <c r="G2441" s="3">
        <f t="shared" si="572"/>
        <v>564</v>
      </c>
      <c r="H2441" s="3" t="str">
        <f t="shared" si="573"/>
        <v>Good</v>
      </c>
      <c r="I2441" s="5" t="s">
        <v>20</v>
      </c>
      <c r="J2441" s="2" t="str">
        <f t="shared" si="574"/>
        <v>Employed</v>
      </c>
      <c r="K2441" s="2" t="str">
        <f t="shared" si="575"/>
        <v>Employed</v>
      </c>
      <c r="L2441" s="2" t="str">
        <f t="shared" si="576"/>
        <v>Employed</v>
      </c>
      <c r="M2441" s="5" t="s">
        <v>29</v>
      </c>
      <c r="N2441" s="2" t="str">
        <f t="shared" si="577"/>
        <v>Bachelor</v>
      </c>
      <c r="O2441" s="2" t="str">
        <f t="shared" si="578"/>
        <v>Bachelor</v>
      </c>
      <c r="P2441" s="4">
        <v>9010</v>
      </c>
      <c r="Q2441" s="4">
        <f t="shared" si="579"/>
        <v>9010</v>
      </c>
      <c r="R2441" s="18">
        <f t="shared" si="580"/>
        <v>0.1376854780788215</v>
      </c>
      <c r="S2441" s="18" t="str">
        <f t="shared" si="581"/>
        <v>Conservative Borrower</v>
      </c>
      <c r="T2441" s="3">
        <v>12</v>
      </c>
      <c r="U2441" s="3">
        <f t="shared" si="582"/>
        <v>12</v>
      </c>
      <c r="V2441" s="5" t="s">
        <v>26</v>
      </c>
      <c r="W2441" s="5" t="s">
        <v>23</v>
      </c>
      <c r="X2441" s="4">
        <v>476</v>
      </c>
      <c r="Y2441" s="18">
        <v>0.113332471</v>
      </c>
      <c r="Z2441" s="5" t="s">
        <v>24</v>
      </c>
      <c r="AA2441" s="3">
        <v>27</v>
      </c>
      <c r="AB2441" s="4">
        <v>1442</v>
      </c>
      <c r="AC2441" s="4">
        <v>5453.25</v>
      </c>
      <c r="AD2441" s="4" t="str">
        <f t="shared" si="583"/>
        <v>Medium Income</v>
      </c>
      <c r="AE2441" s="4">
        <v>167195</v>
      </c>
      <c r="AF2441" s="18">
        <v>0.19674753</v>
      </c>
      <c r="AG2441" s="3">
        <v>1</v>
      </c>
      <c r="AH2441" s="3">
        <v>38.4</v>
      </c>
      <c r="AI2441" s="2" t="str">
        <f t="shared" si="584"/>
        <v>Low Risk</v>
      </c>
    </row>
    <row r="2442" spans="1:35" x14ac:dyDescent="0.25">
      <c r="A2442" s="6">
        <v>45541</v>
      </c>
      <c r="B2442" s="3">
        <v>60</v>
      </c>
      <c r="C2442" s="3" t="str">
        <f t="shared" si="570"/>
        <v>Old</v>
      </c>
      <c r="D2442" s="4">
        <v>39392</v>
      </c>
      <c r="E2442" s="4">
        <f t="shared" si="571"/>
        <v>39392</v>
      </c>
      <c r="F2442" s="3">
        <v>615</v>
      </c>
      <c r="G2442" s="3">
        <f t="shared" si="572"/>
        <v>615</v>
      </c>
      <c r="H2442" s="3" t="str">
        <f t="shared" si="573"/>
        <v>Good</v>
      </c>
      <c r="I2442" s="5" t="s">
        <v>20</v>
      </c>
      <c r="J2442" s="2" t="str">
        <f t="shared" si="574"/>
        <v>Employed</v>
      </c>
      <c r="K2442" s="2" t="str">
        <f t="shared" si="575"/>
        <v>Employed</v>
      </c>
      <c r="L2442" s="2" t="str">
        <f t="shared" si="576"/>
        <v>Employed</v>
      </c>
      <c r="M2442" s="5" t="s">
        <v>32</v>
      </c>
      <c r="N2442" s="2" t="str">
        <f t="shared" si="577"/>
        <v>High School</v>
      </c>
      <c r="O2442" s="2" t="str">
        <f t="shared" si="578"/>
        <v>High School</v>
      </c>
      <c r="P2442" s="4">
        <v>20577</v>
      </c>
      <c r="Q2442" s="4">
        <f t="shared" si="579"/>
        <v>20577</v>
      </c>
      <c r="R2442" s="18">
        <f t="shared" si="580"/>
        <v>0.52236494719740045</v>
      </c>
      <c r="S2442" s="18" t="str">
        <f t="shared" si="581"/>
        <v>Moderate Borrower</v>
      </c>
      <c r="T2442" s="3">
        <v>36</v>
      </c>
      <c r="U2442" s="3">
        <f t="shared" si="582"/>
        <v>36</v>
      </c>
      <c r="V2442" s="5" t="s">
        <v>22</v>
      </c>
      <c r="W2442" s="5" t="s">
        <v>30</v>
      </c>
      <c r="X2442" s="4">
        <v>295</v>
      </c>
      <c r="Y2442" s="18">
        <v>0.386485246</v>
      </c>
      <c r="Z2442" s="5" t="s">
        <v>34</v>
      </c>
      <c r="AA2442" s="3">
        <v>17</v>
      </c>
      <c r="AB2442" s="4">
        <v>5161</v>
      </c>
      <c r="AC2442" s="4">
        <v>3282.666667</v>
      </c>
      <c r="AD2442" s="4" t="str">
        <f t="shared" si="583"/>
        <v>Low Income</v>
      </c>
      <c r="AE2442" s="4">
        <v>30608</v>
      </c>
      <c r="AF2442" s="18">
        <v>0.18986910700000001</v>
      </c>
      <c r="AG2442" s="3">
        <v>0</v>
      </c>
      <c r="AH2442" s="3">
        <v>51</v>
      </c>
      <c r="AI2442" s="2" t="str">
        <f t="shared" si="584"/>
        <v>Medium Risk</v>
      </c>
    </row>
    <row r="2443" spans="1:35" x14ac:dyDescent="0.25">
      <c r="A2443" s="6">
        <v>45542</v>
      </c>
      <c r="B2443" s="3">
        <v>56</v>
      </c>
      <c r="C2443" s="3" t="str">
        <f t="shared" si="570"/>
        <v>Senior</v>
      </c>
      <c r="E2443" s="4">
        <f t="shared" si="571"/>
        <v>38649.999995999999</v>
      </c>
      <c r="F2443" s="3">
        <v>562</v>
      </c>
      <c r="G2443" s="3">
        <f t="shared" si="572"/>
        <v>562</v>
      </c>
      <c r="H2443" s="3" t="str">
        <f t="shared" si="573"/>
        <v>Good</v>
      </c>
      <c r="I2443" s="5" t="s">
        <v>20</v>
      </c>
      <c r="J2443" s="2" t="str">
        <f t="shared" si="574"/>
        <v>Employed</v>
      </c>
      <c r="K2443" s="2" t="str">
        <f t="shared" si="575"/>
        <v>Employed</v>
      </c>
      <c r="L2443" s="2" t="str">
        <f t="shared" si="576"/>
        <v>Employed</v>
      </c>
      <c r="M2443" s="5" t="s">
        <v>25</v>
      </c>
      <c r="N2443" s="2" t="str">
        <f t="shared" si="577"/>
        <v>Associate</v>
      </c>
      <c r="O2443" s="2" t="str">
        <f t="shared" si="578"/>
        <v>Associate</v>
      </c>
      <c r="P2443" s="4">
        <v>77257</v>
      </c>
      <c r="Q2443" s="4">
        <f t="shared" si="579"/>
        <v>77257</v>
      </c>
      <c r="R2443" s="18">
        <f t="shared" si="580"/>
        <v>1.9988874516945809</v>
      </c>
      <c r="S2443" s="18" t="str">
        <f t="shared" si="581"/>
        <v>Aggressive Borrower</v>
      </c>
      <c r="U2443" s="3">
        <f t="shared" si="582"/>
        <v>54.694362017804153</v>
      </c>
      <c r="V2443" s="5" t="s">
        <v>22</v>
      </c>
      <c r="W2443" s="5" t="s">
        <v>27</v>
      </c>
      <c r="X2443" s="4">
        <v>354</v>
      </c>
      <c r="Y2443" s="18">
        <v>0.119903704</v>
      </c>
      <c r="Z2443" s="5" t="s">
        <v>38</v>
      </c>
      <c r="AA2443" s="3">
        <v>21</v>
      </c>
      <c r="AB2443" s="4">
        <v>1100</v>
      </c>
      <c r="AC2443" s="4">
        <v>3220.833333</v>
      </c>
      <c r="AD2443" s="4" t="str">
        <f t="shared" si="583"/>
        <v>Low Income</v>
      </c>
      <c r="AE2443" s="4">
        <v>230209</v>
      </c>
      <c r="AF2443" s="18">
        <v>0.28844012099999999</v>
      </c>
      <c r="AG2443" s="3">
        <v>0</v>
      </c>
      <c r="AH2443" s="3">
        <v>47</v>
      </c>
      <c r="AI2443" s="2" t="str">
        <f t="shared" si="584"/>
        <v>Medium Risk</v>
      </c>
    </row>
    <row r="2444" spans="1:35" x14ac:dyDescent="0.25">
      <c r="A2444" s="6">
        <v>45543</v>
      </c>
      <c r="B2444" s="3">
        <v>24</v>
      </c>
      <c r="C2444" s="3" t="str">
        <f t="shared" si="570"/>
        <v>Young</v>
      </c>
      <c r="D2444" s="4">
        <v>34342</v>
      </c>
      <c r="E2444" s="4">
        <f t="shared" si="571"/>
        <v>34342</v>
      </c>
      <c r="F2444" s="3">
        <v>604</v>
      </c>
      <c r="G2444" s="3">
        <f t="shared" si="572"/>
        <v>604</v>
      </c>
      <c r="H2444" s="3" t="str">
        <f t="shared" si="573"/>
        <v>Good</v>
      </c>
      <c r="I2444" s="5" t="s">
        <v>20</v>
      </c>
      <c r="J2444" s="2" t="str">
        <f t="shared" si="574"/>
        <v>Employed</v>
      </c>
      <c r="K2444" s="2" t="str">
        <f t="shared" si="575"/>
        <v>Employed</v>
      </c>
      <c r="L2444" s="2" t="str">
        <f t="shared" si="576"/>
        <v>Employed</v>
      </c>
      <c r="M2444" s="5" t="s">
        <v>32</v>
      </c>
      <c r="N2444" s="2" t="str">
        <f t="shared" si="577"/>
        <v>High School</v>
      </c>
      <c r="O2444" s="2" t="str">
        <f t="shared" si="578"/>
        <v>High School</v>
      </c>
      <c r="P2444" s="4">
        <v>11405</v>
      </c>
      <c r="Q2444" s="4">
        <f t="shared" si="579"/>
        <v>11405</v>
      </c>
      <c r="R2444" s="18">
        <f t="shared" si="580"/>
        <v>0.33210063479121776</v>
      </c>
      <c r="S2444" s="18" t="str">
        <f t="shared" si="581"/>
        <v>Conservative Borrower</v>
      </c>
      <c r="T2444" s="3">
        <v>60</v>
      </c>
      <c r="U2444" s="3">
        <f t="shared" si="582"/>
        <v>60</v>
      </c>
      <c r="V2444" s="5" t="s">
        <v>22</v>
      </c>
      <c r="W2444" s="5" t="s">
        <v>30</v>
      </c>
      <c r="X2444" s="4">
        <v>739</v>
      </c>
      <c r="Y2444" s="18">
        <v>0.20614984</v>
      </c>
      <c r="Z2444" s="5" t="s">
        <v>31</v>
      </c>
      <c r="AA2444" s="3">
        <v>18</v>
      </c>
      <c r="AB2444" s="4">
        <v>516</v>
      </c>
      <c r="AC2444" s="4">
        <v>2861.833333</v>
      </c>
      <c r="AD2444" s="4" t="str">
        <f t="shared" si="583"/>
        <v>Low Income</v>
      </c>
      <c r="AE2444" s="4">
        <v>73630</v>
      </c>
      <c r="AF2444" s="18">
        <v>0.182660657</v>
      </c>
      <c r="AG2444" s="3">
        <v>0</v>
      </c>
      <c r="AH2444" s="3">
        <v>51</v>
      </c>
      <c r="AI2444" s="2" t="str">
        <f t="shared" si="584"/>
        <v>Medium Risk</v>
      </c>
    </row>
    <row r="2445" spans="1:35" x14ac:dyDescent="0.25">
      <c r="A2445" s="6">
        <v>45544</v>
      </c>
      <c r="B2445" s="3">
        <v>48</v>
      </c>
      <c r="C2445" s="3" t="str">
        <f t="shared" si="570"/>
        <v>Senior</v>
      </c>
      <c r="D2445" s="4">
        <v>38178</v>
      </c>
      <c r="E2445" s="4">
        <f t="shared" si="571"/>
        <v>38178</v>
      </c>
      <c r="F2445" s="3">
        <v>617</v>
      </c>
      <c r="G2445" s="3">
        <f t="shared" si="572"/>
        <v>617</v>
      </c>
      <c r="H2445" s="3" t="str">
        <f t="shared" si="573"/>
        <v>Good</v>
      </c>
      <c r="I2445" s="5" t="s">
        <v>20</v>
      </c>
      <c r="J2445" s="2" t="str">
        <f t="shared" si="574"/>
        <v>Employed</v>
      </c>
      <c r="K2445" s="2" t="str">
        <f t="shared" si="575"/>
        <v>Employed</v>
      </c>
      <c r="L2445" s="2" t="str">
        <f t="shared" si="576"/>
        <v>Employed</v>
      </c>
      <c r="M2445" s="5" t="s">
        <v>25</v>
      </c>
      <c r="N2445" s="2" t="str">
        <f t="shared" si="577"/>
        <v>Associate</v>
      </c>
      <c r="O2445" s="2" t="str">
        <f t="shared" si="578"/>
        <v>Associate</v>
      </c>
      <c r="P2445" s="4">
        <v>9892</v>
      </c>
      <c r="Q2445" s="4">
        <f t="shared" si="579"/>
        <v>9892</v>
      </c>
      <c r="R2445" s="18">
        <f t="shared" si="580"/>
        <v>0.25910210068625911</v>
      </c>
      <c r="S2445" s="18" t="str">
        <f t="shared" si="581"/>
        <v>Conservative Borrower</v>
      </c>
      <c r="T2445" s="3">
        <v>60</v>
      </c>
      <c r="U2445" s="3">
        <f t="shared" si="582"/>
        <v>60</v>
      </c>
      <c r="V2445" s="5" t="s">
        <v>22</v>
      </c>
      <c r="W2445" s="5" t="s">
        <v>23</v>
      </c>
      <c r="X2445" s="4">
        <v>499</v>
      </c>
      <c r="Y2445" s="18">
        <v>0.44217213399999999</v>
      </c>
      <c r="Z2445" s="5" t="s">
        <v>34</v>
      </c>
      <c r="AA2445" s="3">
        <v>28</v>
      </c>
      <c r="AB2445" s="4">
        <v>4479</v>
      </c>
      <c r="AC2445" s="4">
        <v>3181.5</v>
      </c>
      <c r="AD2445" s="4" t="str">
        <f t="shared" si="583"/>
        <v>Low Income</v>
      </c>
      <c r="AE2445" s="4">
        <v>10203</v>
      </c>
      <c r="AF2445" s="18">
        <v>0.198456352</v>
      </c>
      <c r="AG2445" s="3">
        <v>0</v>
      </c>
      <c r="AH2445" s="3">
        <v>56</v>
      </c>
      <c r="AI2445" s="2" t="str">
        <f t="shared" si="584"/>
        <v>High Risk</v>
      </c>
    </row>
    <row r="2446" spans="1:35" x14ac:dyDescent="0.25">
      <c r="A2446" s="6">
        <v>45545</v>
      </c>
      <c r="B2446" s="3">
        <v>33</v>
      </c>
      <c r="C2446" s="3" t="str">
        <f t="shared" si="570"/>
        <v>Mid</v>
      </c>
      <c r="D2446" s="4">
        <v>46442</v>
      </c>
      <c r="E2446" s="4">
        <f t="shared" si="571"/>
        <v>46442</v>
      </c>
      <c r="F2446" s="3">
        <v>592</v>
      </c>
      <c r="G2446" s="3">
        <f t="shared" si="572"/>
        <v>592</v>
      </c>
      <c r="H2446" s="3" t="str">
        <f t="shared" si="573"/>
        <v>Good</v>
      </c>
      <c r="I2446" s="5" t="s">
        <v>52</v>
      </c>
      <c r="J2446" s="2" t="str">
        <f t="shared" si="574"/>
        <v>EMPLOYED</v>
      </c>
      <c r="K2446" s="2" t="str">
        <f t="shared" si="575"/>
        <v>Employed</v>
      </c>
      <c r="L2446" s="2" t="str">
        <f t="shared" si="576"/>
        <v>Employed</v>
      </c>
      <c r="M2446" s="5" t="s">
        <v>32</v>
      </c>
      <c r="N2446" s="2" t="str">
        <f t="shared" si="577"/>
        <v>High School</v>
      </c>
      <c r="O2446" s="2" t="str">
        <f t="shared" si="578"/>
        <v>High School</v>
      </c>
      <c r="P2446" s="4">
        <v>17992</v>
      </c>
      <c r="Q2446" s="4">
        <f t="shared" si="579"/>
        <v>17992</v>
      </c>
      <c r="R2446" s="18">
        <f t="shared" si="580"/>
        <v>0.38740794970070197</v>
      </c>
      <c r="S2446" s="18" t="str">
        <f t="shared" si="581"/>
        <v>Conservative Borrower</v>
      </c>
      <c r="T2446" s="3">
        <v>96</v>
      </c>
      <c r="U2446" s="3">
        <f t="shared" si="582"/>
        <v>96</v>
      </c>
      <c r="V2446" s="5" t="s">
        <v>22</v>
      </c>
      <c r="W2446" s="5" t="s">
        <v>34</v>
      </c>
      <c r="X2446" s="4">
        <v>478</v>
      </c>
      <c r="Y2446" s="18">
        <v>0.171727665</v>
      </c>
      <c r="Z2446" s="5" t="s">
        <v>31</v>
      </c>
      <c r="AA2446" s="3">
        <v>20</v>
      </c>
      <c r="AB2446" s="4">
        <v>4705</v>
      </c>
      <c r="AC2446" s="4">
        <v>3870.166667</v>
      </c>
      <c r="AD2446" s="4" t="str">
        <f t="shared" si="583"/>
        <v>Low Income</v>
      </c>
      <c r="AE2446" s="4">
        <v>26190</v>
      </c>
      <c r="AF2446" s="18">
        <v>0.26408767</v>
      </c>
      <c r="AG2446" s="3">
        <v>0</v>
      </c>
      <c r="AH2446" s="3">
        <v>51</v>
      </c>
      <c r="AI2446" s="2" t="str">
        <f t="shared" si="584"/>
        <v>Medium Risk</v>
      </c>
    </row>
    <row r="2447" spans="1:35" x14ac:dyDescent="0.25">
      <c r="A2447" s="6">
        <v>45546</v>
      </c>
      <c r="B2447" s="3">
        <v>43</v>
      </c>
      <c r="C2447" s="3" t="str">
        <f t="shared" si="570"/>
        <v>Senior</v>
      </c>
      <c r="D2447" s="4">
        <v>181768</v>
      </c>
      <c r="E2447" s="4">
        <f t="shared" si="571"/>
        <v>181768</v>
      </c>
      <c r="F2447" s="3">
        <v>520</v>
      </c>
      <c r="G2447" s="3">
        <f t="shared" si="572"/>
        <v>520</v>
      </c>
      <c r="H2447" s="3" t="str">
        <f t="shared" si="573"/>
        <v>Fair</v>
      </c>
      <c r="I2447" s="5" t="s">
        <v>20</v>
      </c>
      <c r="J2447" s="2" t="str">
        <f t="shared" si="574"/>
        <v>Employed</v>
      </c>
      <c r="K2447" s="2" t="str">
        <f t="shared" si="575"/>
        <v>Employed</v>
      </c>
      <c r="L2447" s="2" t="str">
        <f t="shared" si="576"/>
        <v>Employed</v>
      </c>
      <c r="M2447" s="5" t="s">
        <v>29</v>
      </c>
      <c r="N2447" s="2" t="str">
        <f t="shared" si="577"/>
        <v>Bachelor</v>
      </c>
      <c r="O2447" s="2" t="str">
        <f t="shared" si="578"/>
        <v>Bachelor</v>
      </c>
      <c r="P2447" s="4">
        <v>13400</v>
      </c>
      <c r="Q2447" s="4">
        <f t="shared" si="579"/>
        <v>13400</v>
      </c>
      <c r="R2447" s="18">
        <f t="shared" si="580"/>
        <v>7.3720346815721136E-2</v>
      </c>
      <c r="S2447" s="18" t="str">
        <f t="shared" si="581"/>
        <v>Conservative Borrower</v>
      </c>
      <c r="T2447" s="3">
        <v>12</v>
      </c>
      <c r="U2447" s="3">
        <f t="shared" si="582"/>
        <v>12</v>
      </c>
      <c r="V2447" s="5" t="s">
        <v>22</v>
      </c>
      <c r="W2447" s="5" t="s">
        <v>30</v>
      </c>
      <c r="X2447" s="4">
        <v>365</v>
      </c>
      <c r="Y2447" s="18">
        <v>0.41946468399999998</v>
      </c>
      <c r="Z2447" s="5" t="s">
        <v>38</v>
      </c>
      <c r="AA2447" s="3">
        <v>24</v>
      </c>
      <c r="AB2447" s="4">
        <v>6220</v>
      </c>
      <c r="AC2447" s="4">
        <v>15147.333329999999</v>
      </c>
      <c r="AD2447" s="4" t="str">
        <f t="shared" si="583"/>
        <v>High Income</v>
      </c>
      <c r="AE2447" s="4">
        <v>57465</v>
      </c>
      <c r="AF2447" s="18">
        <v>0.19866414600000001</v>
      </c>
      <c r="AG2447" s="3">
        <v>1</v>
      </c>
      <c r="AH2447" s="3">
        <v>41.6</v>
      </c>
      <c r="AI2447" s="2" t="str">
        <f t="shared" si="584"/>
        <v>Medium Risk</v>
      </c>
    </row>
    <row r="2448" spans="1:35" x14ac:dyDescent="0.25">
      <c r="A2448" s="6">
        <v>45547</v>
      </c>
      <c r="B2448" s="3">
        <v>43</v>
      </c>
      <c r="C2448" s="3" t="str">
        <f t="shared" si="570"/>
        <v>Senior</v>
      </c>
      <c r="D2448" s="4">
        <v>42033</v>
      </c>
      <c r="E2448" s="4">
        <f t="shared" si="571"/>
        <v>42033</v>
      </c>
      <c r="F2448" s="3">
        <v>623</v>
      </c>
      <c r="G2448" s="3">
        <f t="shared" si="572"/>
        <v>623</v>
      </c>
      <c r="H2448" s="3" t="str">
        <f t="shared" si="573"/>
        <v>Good</v>
      </c>
      <c r="J2448" s="2" t="str">
        <f t="shared" si="574"/>
        <v/>
      </c>
      <c r="K2448" s="2" t="str">
        <f t="shared" si="575"/>
        <v/>
      </c>
      <c r="L2448" s="2" t="str">
        <f t="shared" si="576"/>
        <v>Employed</v>
      </c>
      <c r="M2448" s="5" t="s">
        <v>29</v>
      </c>
      <c r="N2448" s="2" t="str">
        <f t="shared" si="577"/>
        <v>Bachelor</v>
      </c>
      <c r="O2448" s="2" t="str">
        <f t="shared" si="578"/>
        <v>Bachelor</v>
      </c>
      <c r="P2448" s="4">
        <v>26444</v>
      </c>
      <c r="Q2448" s="4">
        <f t="shared" si="579"/>
        <v>26444</v>
      </c>
      <c r="R2448" s="18">
        <f t="shared" si="580"/>
        <v>0.62912473532700497</v>
      </c>
      <c r="S2448" s="18" t="str">
        <f t="shared" si="581"/>
        <v>Moderate Borrower</v>
      </c>
      <c r="T2448" s="3">
        <v>12</v>
      </c>
      <c r="U2448" s="3">
        <f t="shared" si="582"/>
        <v>12</v>
      </c>
      <c r="V2448" s="5" t="s">
        <v>22</v>
      </c>
      <c r="W2448" s="5" t="s">
        <v>23</v>
      </c>
      <c r="X2448" s="4">
        <v>272</v>
      </c>
      <c r="Y2448" s="18">
        <v>0.25852299499999998</v>
      </c>
      <c r="Z2448" s="5" t="s">
        <v>28</v>
      </c>
      <c r="AA2448" s="3">
        <v>29</v>
      </c>
      <c r="AB2448" s="4">
        <v>1869</v>
      </c>
      <c r="AC2448" s="4">
        <v>3502.75</v>
      </c>
      <c r="AD2448" s="4" t="str">
        <f t="shared" si="583"/>
        <v>Low Income</v>
      </c>
      <c r="AE2448" s="4">
        <v>26444</v>
      </c>
      <c r="AF2448" s="18">
        <v>0.165233087</v>
      </c>
      <c r="AG2448" s="3">
        <v>0</v>
      </c>
      <c r="AH2448" s="3">
        <v>50</v>
      </c>
      <c r="AI2448" s="2" t="str">
        <f t="shared" si="584"/>
        <v>Medium Risk</v>
      </c>
    </row>
    <row r="2449" spans="1:35" x14ac:dyDescent="0.25">
      <c r="A2449" s="6">
        <v>45548</v>
      </c>
      <c r="B2449" s="3">
        <v>37</v>
      </c>
      <c r="C2449" s="3" t="str">
        <f t="shared" si="570"/>
        <v>Mid</v>
      </c>
      <c r="D2449" s="4">
        <v>52106</v>
      </c>
      <c r="E2449" s="4">
        <f t="shared" si="571"/>
        <v>52106</v>
      </c>
      <c r="F2449" s="3">
        <v>611</v>
      </c>
      <c r="G2449" s="3">
        <f t="shared" si="572"/>
        <v>611</v>
      </c>
      <c r="H2449" s="3" t="str">
        <f t="shared" si="573"/>
        <v>Good</v>
      </c>
      <c r="I2449" s="5" t="s">
        <v>20</v>
      </c>
      <c r="J2449" s="2" t="str">
        <f t="shared" si="574"/>
        <v>Employed</v>
      </c>
      <c r="K2449" s="2" t="str">
        <f t="shared" si="575"/>
        <v>Employed</v>
      </c>
      <c r="L2449" s="2" t="str">
        <f t="shared" si="576"/>
        <v>Employed</v>
      </c>
      <c r="M2449" s="5" t="s">
        <v>21</v>
      </c>
      <c r="N2449" s="2" t="str">
        <f t="shared" si="577"/>
        <v>Master</v>
      </c>
      <c r="O2449" s="2" t="str">
        <f t="shared" si="578"/>
        <v>Master</v>
      </c>
      <c r="P2449" s="4">
        <v>61314</v>
      </c>
      <c r="Q2449" s="4">
        <f t="shared" si="579"/>
        <v>61314</v>
      </c>
      <c r="R2449" s="18">
        <f t="shared" si="580"/>
        <v>1.1767166928952519</v>
      </c>
      <c r="S2449" s="18" t="str">
        <f t="shared" si="581"/>
        <v>Aggressive Borrower</v>
      </c>
      <c r="T2449" s="3">
        <v>60</v>
      </c>
      <c r="U2449" s="3">
        <f t="shared" si="582"/>
        <v>60</v>
      </c>
      <c r="V2449" s="5" t="s">
        <v>44</v>
      </c>
      <c r="W2449" s="5" t="s">
        <v>23</v>
      </c>
      <c r="X2449" s="4">
        <v>1289</v>
      </c>
      <c r="Y2449" s="18">
        <v>0.39253713699999998</v>
      </c>
      <c r="Z2449" s="5" t="s">
        <v>24</v>
      </c>
      <c r="AA2449" s="3">
        <v>13</v>
      </c>
      <c r="AB2449" s="4">
        <v>30050</v>
      </c>
      <c r="AC2449" s="4">
        <v>4342.1666670000004</v>
      </c>
      <c r="AD2449" s="4" t="str">
        <f t="shared" si="583"/>
        <v>Low Income</v>
      </c>
      <c r="AE2449" s="4">
        <v>22628</v>
      </c>
      <c r="AF2449" s="18">
        <v>0.29066535700000001</v>
      </c>
      <c r="AG2449" s="3">
        <v>0</v>
      </c>
      <c r="AH2449" s="3">
        <v>50</v>
      </c>
      <c r="AI2449" s="2" t="str">
        <f t="shared" si="584"/>
        <v>Medium Risk</v>
      </c>
    </row>
    <row r="2450" spans="1:35" x14ac:dyDescent="0.25">
      <c r="A2450" s="6">
        <v>45549</v>
      </c>
      <c r="B2450" s="3">
        <v>30</v>
      </c>
      <c r="C2450" s="3" t="str">
        <f t="shared" si="570"/>
        <v>Mid</v>
      </c>
      <c r="D2450" s="4">
        <v>48634</v>
      </c>
      <c r="E2450" s="4">
        <f t="shared" si="571"/>
        <v>48634</v>
      </c>
      <c r="F2450" s="3">
        <v>601</v>
      </c>
      <c r="G2450" s="3">
        <f t="shared" si="572"/>
        <v>601</v>
      </c>
      <c r="H2450" s="3" t="str">
        <f t="shared" si="573"/>
        <v>Good</v>
      </c>
      <c r="I2450" s="5" t="s">
        <v>83</v>
      </c>
      <c r="J2450" s="2" t="str">
        <f t="shared" si="574"/>
        <v>UNEMPLOYED</v>
      </c>
      <c r="K2450" s="2" t="str">
        <f t="shared" si="575"/>
        <v>Unemployed</v>
      </c>
      <c r="L2450" s="2" t="str">
        <f t="shared" si="576"/>
        <v>Unemployed</v>
      </c>
      <c r="M2450" s="5" t="s">
        <v>32</v>
      </c>
      <c r="N2450" s="2" t="str">
        <f t="shared" si="577"/>
        <v>High School</v>
      </c>
      <c r="O2450" s="2" t="str">
        <f t="shared" si="578"/>
        <v>High School</v>
      </c>
      <c r="P2450" s="4">
        <v>15394</v>
      </c>
      <c r="Q2450" s="4">
        <f t="shared" si="579"/>
        <v>15394</v>
      </c>
      <c r="R2450" s="18">
        <f t="shared" si="580"/>
        <v>0.31652753217913393</v>
      </c>
      <c r="S2450" s="18" t="str">
        <f t="shared" si="581"/>
        <v>Conservative Borrower</v>
      </c>
      <c r="T2450" s="3">
        <v>120</v>
      </c>
      <c r="U2450" s="3">
        <f t="shared" si="582"/>
        <v>120</v>
      </c>
      <c r="V2450" s="5" t="s">
        <v>22</v>
      </c>
      <c r="W2450" s="5" t="s">
        <v>23</v>
      </c>
      <c r="X2450" s="4">
        <v>525</v>
      </c>
      <c r="Y2450" s="18">
        <v>0.14941193699999999</v>
      </c>
      <c r="Z2450" s="5" t="s">
        <v>31</v>
      </c>
      <c r="AA2450" s="3">
        <v>24</v>
      </c>
      <c r="AB2450" s="4">
        <v>18474</v>
      </c>
      <c r="AC2450" s="4">
        <v>4052.833333</v>
      </c>
      <c r="AD2450" s="4" t="str">
        <f t="shared" si="583"/>
        <v>Low Income</v>
      </c>
      <c r="AE2450" s="4">
        <v>25953</v>
      </c>
      <c r="AF2450" s="18">
        <v>0.23442100900000001</v>
      </c>
      <c r="AG2450" s="3">
        <v>0</v>
      </c>
      <c r="AH2450" s="3">
        <v>54</v>
      </c>
      <c r="AI2450" s="2" t="str">
        <f t="shared" si="584"/>
        <v>Medium Risk</v>
      </c>
    </row>
    <row r="2451" spans="1:35" x14ac:dyDescent="0.25">
      <c r="A2451" s="6">
        <v>45550</v>
      </c>
      <c r="B2451" s="3">
        <v>31</v>
      </c>
      <c r="C2451" s="3" t="str">
        <f t="shared" si="570"/>
        <v>Mid</v>
      </c>
      <c r="E2451" s="4">
        <f t="shared" si="571"/>
        <v>34728</v>
      </c>
      <c r="F2451" s="3">
        <v>594</v>
      </c>
      <c r="G2451" s="3">
        <f t="shared" si="572"/>
        <v>594</v>
      </c>
      <c r="H2451" s="3" t="str">
        <f t="shared" si="573"/>
        <v>Good</v>
      </c>
      <c r="I2451" s="5" t="s">
        <v>20</v>
      </c>
      <c r="J2451" s="2" t="str">
        <f t="shared" si="574"/>
        <v>Employed</v>
      </c>
      <c r="K2451" s="2" t="str">
        <f t="shared" si="575"/>
        <v>Employed</v>
      </c>
      <c r="L2451" s="2" t="str">
        <f t="shared" si="576"/>
        <v>Employed</v>
      </c>
      <c r="M2451" s="5" t="s">
        <v>29</v>
      </c>
      <c r="N2451" s="2" t="str">
        <f t="shared" si="577"/>
        <v>Bachelor</v>
      </c>
      <c r="O2451" s="2" t="str">
        <f t="shared" si="578"/>
        <v>Bachelor</v>
      </c>
      <c r="P2451" s="4">
        <v>22960</v>
      </c>
      <c r="Q2451" s="4">
        <f t="shared" si="579"/>
        <v>22960</v>
      </c>
      <c r="R2451" s="18">
        <f t="shared" si="580"/>
        <v>0.66113798663902323</v>
      </c>
      <c r="S2451" s="18" t="str">
        <f t="shared" si="581"/>
        <v>Moderate Borrower</v>
      </c>
      <c r="U2451" s="3">
        <f t="shared" si="582"/>
        <v>54.694362017804153</v>
      </c>
      <c r="V2451" s="5" t="s">
        <v>22</v>
      </c>
      <c r="W2451" s="5" t="s">
        <v>34</v>
      </c>
      <c r="X2451" s="4">
        <v>674</v>
      </c>
      <c r="Y2451" s="18">
        <v>0.36490694800000001</v>
      </c>
      <c r="Z2451" s="5" t="s">
        <v>38</v>
      </c>
      <c r="AA2451" s="3">
        <v>25</v>
      </c>
      <c r="AB2451" s="4">
        <v>16493</v>
      </c>
      <c r="AC2451" s="4">
        <v>2894</v>
      </c>
      <c r="AD2451" s="4" t="str">
        <f t="shared" si="583"/>
        <v>Low Income</v>
      </c>
      <c r="AE2451" s="4">
        <v>9286</v>
      </c>
      <c r="AF2451" s="18">
        <v>0.24010662999999999</v>
      </c>
      <c r="AG2451" s="3">
        <v>0</v>
      </c>
      <c r="AH2451" s="3">
        <v>55</v>
      </c>
      <c r="AI2451" s="2" t="str">
        <f t="shared" si="584"/>
        <v>High Risk</v>
      </c>
    </row>
    <row r="2452" spans="1:35" x14ac:dyDescent="0.25">
      <c r="A2452" s="6">
        <v>45551</v>
      </c>
      <c r="B2452" s="3">
        <v>29</v>
      </c>
      <c r="C2452" s="3" t="str">
        <f t="shared" si="570"/>
        <v>Mid</v>
      </c>
      <c r="D2452" s="4">
        <v>36772</v>
      </c>
      <c r="E2452" s="4">
        <f t="shared" si="571"/>
        <v>36772</v>
      </c>
      <c r="F2452" s="3">
        <v>593</v>
      </c>
      <c r="G2452" s="3">
        <f t="shared" si="572"/>
        <v>593</v>
      </c>
      <c r="H2452" s="3" t="str">
        <f t="shared" si="573"/>
        <v>Good</v>
      </c>
      <c r="I2452" s="5" t="s">
        <v>33</v>
      </c>
      <c r="J2452" s="2" t="str">
        <f t="shared" si="574"/>
        <v>Self-Employed</v>
      </c>
      <c r="K2452" s="2" t="str">
        <f t="shared" si="575"/>
        <v>Self-Employed</v>
      </c>
      <c r="L2452" s="2" t="str">
        <f t="shared" si="576"/>
        <v>Self-Employed</v>
      </c>
      <c r="M2452" s="5" t="s">
        <v>21</v>
      </c>
      <c r="N2452" s="2" t="str">
        <f t="shared" si="577"/>
        <v>Master</v>
      </c>
      <c r="O2452" s="2" t="str">
        <f t="shared" si="578"/>
        <v>Master</v>
      </c>
      <c r="P2452" s="4">
        <v>15616</v>
      </c>
      <c r="Q2452" s="4">
        <f t="shared" si="579"/>
        <v>15616</v>
      </c>
      <c r="R2452" s="18">
        <f t="shared" si="580"/>
        <v>0.42467094528445554</v>
      </c>
      <c r="S2452" s="18" t="str">
        <f t="shared" si="581"/>
        <v>Conservative Borrower</v>
      </c>
      <c r="T2452" s="3">
        <v>48</v>
      </c>
      <c r="U2452" s="3">
        <f t="shared" si="582"/>
        <v>48</v>
      </c>
      <c r="V2452" s="5" t="s">
        <v>26</v>
      </c>
      <c r="W2452" s="5" t="s">
        <v>34</v>
      </c>
      <c r="X2452" s="4">
        <v>490</v>
      </c>
      <c r="Y2452" s="18">
        <v>0.52518769200000004</v>
      </c>
      <c r="Z2452" s="5" t="s">
        <v>31</v>
      </c>
      <c r="AA2452" s="3">
        <v>23</v>
      </c>
      <c r="AB2452" s="4">
        <v>8139</v>
      </c>
      <c r="AC2452" s="4">
        <v>3064.333333</v>
      </c>
      <c r="AD2452" s="4" t="str">
        <f t="shared" si="583"/>
        <v>Low Income</v>
      </c>
      <c r="AE2452" s="4">
        <v>223917</v>
      </c>
      <c r="AF2452" s="18">
        <v>0.23595880299999999</v>
      </c>
      <c r="AG2452" s="3">
        <v>0</v>
      </c>
      <c r="AH2452" s="3">
        <v>71</v>
      </c>
      <c r="AI2452" s="2" t="str">
        <f t="shared" si="584"/>
        <v>Very High Risk</v>
      </c>
    </row>
    <row r="2453" spans="1:35" x14ac:dyDescent="0.25">
      <c r="A2453" s="6">
        <v>45552</v>
      </c>
      <c r="B2453" s="3">
        <v>30</v>
      </c>
      <c r="C2453" s="3" t="str">
        <f t="shared" si="570"/>
        <v>Mid</v>
      </c>
      <c r="D2453" s="4">
        <v>68373</v>
      </c>
      <c r="E2453" s="4">
        <f t="shared" si="571"/>
        <v>68373</v>
      </c>
      <c r="F2453" s="3">
        <v>459</v>
      </c>
      <c r="G2453" s="3">
        <f t="shared" si="572"/>
        <v>459</v>
      </c>
      <c r="H2453" s="3" t="str">
        <f t="shared" si="573"/>
        <v>Fair</v>
      </c>
      <c r="I2453" s="5" t="s">
        <v>20</v>
      </c>
      <c r="J2453" s="2" t="str">
        <f t="shared" si="574"/>
        <v>Employed</v>
      </c>
      <c r="K2453" s="2" t="str">
        <f t="shared" si="575"/>
        <v>Employed</v>
      </c>
      <c r="L2453" s="2" t="str">
        <f t="shared" si="576"/>
        <v>Employed</v>
      </c>
      <c r="N2453" s="2" t="str">
        <f t="shared" si="577"/>
        <v/>
      </c>
      <c r="O2453" s="2" t="str">
        <f t="shared" si="578"/>
        <v>Bachelor</v>
      </c>
      <c r="P2453" s="4">
        <v>13485</v>
      </c>
      <c r="Q2453" s="4">
        <f t="shared" si="579"/>
        <v>13485</v>
      </c>
      <c r="R2453" s="18">
        <f t="shared" si="580"/>
        <v>0.19722697556052829</v>
      </c>
      <c r="S2453" s="18" t="str">
        <f t="shared" si="581"/>
        <v>Conservative Borrower</v>
      </c>
      <c r="T2453" s="3">
        <v>72</v>
      </c>
      <c r="U2453" s="3">
        <f t="shared" si="582"/>
        <v>72</v>
      </c>
      <c r="V2453" s="5" t="s">
        <v>44</v>
      </c>
      <c r="W2453" s="5" t="s">
        <v>27</v>
      </c>
      <c r="X2453" s="4">
        <v>512</v>
      </c>
      <c r="Y2453" s="18">
        <v>0.67970897799999996</v>
      </c>
      <c r="Z2453" s="5" t="s">
        <v>24</v>
      </c>
      <c r="AA2453" s="3">
        <v>23</v>
      </c>
      <c r="AB2453" s="4">
        <v>1838</v>
      </c>
      <c r="AC2453" s="4">
        <v>5697.75</v>
      </c>
      <c r="AD2453" s="4" t="str">
        <f t="shared" si="583"/>
        <v>Medium Income</v>
      </c>
      <c r="AE2453" s="4">
        <v>4189</v>
      </c>
      <c r="AF2453" s="18">
        <v>0.32238387600000001</v>
      </c>
      <c r="AG2453" s="3">
        <v>0</v>
      </c>
      <c r="AH2453" s="3">
        <v>59</v>
      </c>
      <c r="AI2453" s="2" t="str">
        <f t="shared" si="584"/>
        <v>High Risk</v>
      </c>
    </row>
    <row r="2454" spans="1:35" x14ac:dyDescent="0.25">
      <c r="A2454" s="6">
        <v>45553</v>
      </c>
      <c r="B2454" s="3">
        <v>39</v>
      </c>
      <c r="C2454" s="3" t="str">
        <f t="shared" si="570"/>
        <v>Mid</v>
      </c>
      <c r="D2454" s="4">
        <v>44052</v>
      </c>
      <c r="E2454" s="4">
        <f t="shared" si="571"/>
        <v>44052</v>
      </c>
      <c r="F2454" s="3">
        <v>527</v>
      </c>
      <c r="G2454" s="3">
        <f t="shared" si="572"/>
        <v>527</v>
      </c>
      <c r="H2454" s="3" t="str">
        <f t="shared" si="573"/>
        <v>Fair</v>
      </c>
      <c r="I2454" s="5" t="s">
        <v>20</v>
      </c>
      <c r="J2454" s="2" t="str">
        <f t="shared" si="574"/>
        <v>Employed</v>
      </c>
      <c r="K2454" s="2" t="str">
        <f t="shared" si="575"/>
        <v>Employed</v>
      </c>
      <c r="L2454" s="2" t="str">
        <f t="shared" si="576"/>
        <v>Employed</v>
      </c>
      <c r="M2454" s="5" t="s">
        <v>29</v>
      </c>
      <c r="N2454" s="2" t="str">
        <f t="shared" si="577"/>
        <v>Bachelor</v>
      </c>
      <c r="O2454" s="2" t="str">
        <f t="shared" si="578"/>
        <v>Bachelor</v>
      </c>
      <c r="P2454" s="4">
        <v>12723</v>
      </c>
      <c r="Q2454" s="4">
        <f t="shared" si="579"/>
        <v>12723</v>
      </c>
      <c r="R2454" s="18">
        <f t="shared" si="580"/>
        <v>0.28881776082811222</v>
      </c>
      <c r="S2454" s="18" t="str">
        <f t="shared" si="581"/>
        <v>Conservative Borrower</v>
      </c>
      <c r="T2454" s="3">
        <v>96</v>
      </c>
      <c r="U2454" s="3">
        <f t="shared" si="582"/>
        <v>96</v>
      </c>
      <c r="V2454" s="5" t="s">
        <v>35</v>
      </c>
      <c r="W2454" s="5" t="s">
        <v>23</v>
      </c>
      <c r="X2454" s="4">
        <v>417</v>
      </c>
      <c r="Y2454" s="18">
        <v>0.398775777</v>
      </c>
      <c r="Z2454" s="5" t="s">
        <v>24</v>
      </c>
      <c r="AA2454" s="3">
        <v>24</v>
      </c>
      <c r="AB2454" s="4">
        <v>2085</v>
      </c>
      <c r="AC2454" s="4">
        <v>3671</v>
      </c>
      <c r="AD2454" s="4" t="str">
        <f t="shared" si="583"/>
        <v>Low Income</v>
      </c>
      <c r="AE2454" s="4">
        <v>9337</v>
      </c>
      <c r="AF2454" s="18">
        <v>0.30140783100000001</v>
      </c>
      <c r="AG2454" s="3">
        <v>0</v>
      </c>
      <c r="AH2454" s="3">
        <v>62</v>
      </c>
      <c r="AI2454" s="2" t="str">
        <f t="shared" si="584"/>
        <v>High Risk</v>
      </c>
    </row>
    <row r="2455" spans="1:35" x14ac:dyDescent="0.25">
      <c r="A2455" s="6">
        <v>45554</v>
      </c>
      <c r="B2455" s="3">
        <v>31</v>
      </c>
      <c r="C2455" s="3" t="str">
        <f t="shared" si="570"/>
        <v>Mid</v>
      </c>
      <c r="D2455" s="4">
        <v>29342</v>
      </c>
      <c r="E2455" s="4">
        <f t="shared" si="571"/>
        <v>29342</v>
      </c>
      <c r="F2455" s="3">
        <v>533</v>
      </c>
      <c r="G2455" s="3">
        <f t="shared" si="572"/>
        <v>533</v>
      </c>
      <c r="H2455" s="3" t="str">
        <f t="shared" si="573"/>
        <v>Fair</v>
      </c>
      <c r="I2455" s="5" t="s">
        <v>20</v>
      </c>
      <c r="J2455" s="2" t="str">
        <f t="shared" si="574"/>
        <v>Employed</v>
      </c>
      <c r="K2455" s="2" t="str">
        <f t="shared" si="575"/>
        <v>Employed</v>
      </c>
      <c r="L2455" s="2" t="str">
        <f t="shared" si="576"/>
        <v>Employed</v>
      </c>
      <c r="M2455" s="5" t="s">
        <v>29</v>
      </c>
      <c r="N2455" s="2" t="str">
        <f t="shared" si="577"/>
        <v>Bachelor</v>
      </c>
      <c r="O2455" s="2" t="str">
        <f t="shared" si="578"/>
        <v>Bachelor</v>
      </c>
      <c r="P2455" s="4">
        <v>14328</v>
      </c>
      <c r="Q2455" s="4">
        <f t="shared" si="579"/>
        <v>14328</v>
      </c>
      <c r="R2455" s="18">
        <f t="shared" si="580"/>
        <v>0.48831027196510124</v>
      </c>
      <c r="S2455" s="18" t="str">
        <f t="shared" si="581"/>
        <v>Conservative Borrower</v>
      </c>
      <c r="T2455" s="3">
        <v>60</v>
      </c>
      <c r="U2455" s="3">
        <f t="shared" si="582"/>
        <v>60</v>
      </c>
      <c r="V2455" s="5" t="s">
        <v>35</v>
      </c>
      <c r="W2455" s="5" t="s">
        <v>30</v>
      </c>
      <c r="X2455" s="4">
        <v>384</v>
      </c>
      <c r="Y2455" s="18">
        <v>0.35610446099999998</v>
      </c>
      <c r="Z2455" s="5" t="s">
        <v>28</v>
      </c>
      <c r="AA2455" s="3">
        <v>19</v>
      </c>
      <c r="AB2455" s="4">
        <v>24040</v>
      </c>
      <c r="AC2455" s="4">
        <v>2445.166667</v>
      </c>
      <c r="AD2455" s="4" t="str">
        <f t="shared" si="583"/>
        <v>Low Income</v>
      </c>
      <c r="AE2455" s="4">
        <v>211504</v>
      </c>
      <c r="AF2455" s="18">
        <v>0.21496933500000001</v>
      </c>
      <c r="AG2455" s="3">
        <v>0</v>
      </c>
      <c r="AH2455" s="3">
        <v>51</v>
      </c>
      <c r="AI2455" s="2" t="str">
        <f t="shared" si="584"/>
        <v>Medium Risk</v>
      </c>
    </row>
    <row r="2456" spans="1:35" x14ac:dyDescent="0.25">
      <c r="A2456" s="6">
        <v>45555</v>
      </c>
      <c r="B2456" s="3">
        <v>48</v>
      </c>
      <c r="C2456" s="3" t="str">
        <f t="shared" si="570"/>
        <v>Senior</v>
      </c>
      <c r="D2456" s="4">
        <v>151233</v>
      </c>
      <c r="E2456" s="4">
        <f t="shared" si="571"/>
        <v>151233</v>
      </c>
      <c r="F2456" s="3">
        <v>613</v>
      </c>
      <c r="G2456" s="3">
        <f t="shared" si="572"/>
        <v>613</v>
      </c>
      <c r="H2456" s="3" t="str">
        <f t="shared" si="573"/>
        <v>Good</v>
      </c>
      <c r="I2456" s="5" t="s">
        <v>20</v>
      </c>
      <c r="J2456" s="2" t="str">
        <f t="shared" si="574"/>
        <v>Employed</v>
      </c>
      <c r="K2456" s="2" t="str">
        <f t="shared" si="575"/>
        <v>Employed</v>
      </c>
      <c r="L2456" s="2" t="str">
        <f t="shared" si="576"/>
        <v>Employed</v>
      </c>
      <c r="M2456" s="5" t="s">
        <v>32</v>
      </c>
      <c r="N2456" s="2" t="str">
        <f t="shared" si="577"/>
        <v>High School</v>
      </c>
      <c r="O2456" s="2" t="str">
        <f t="shared" si="578"/>
        <v>High School</v>
      </c>
      <c r="P2456" s="4">
        <v>27861</v>
      </c>
      <c r="Q2456" s="4">
        <f t="shared" si="579"/>
        <v>27861</v>
      </c>
      <c r="R2456" s="18">
        <f t="shared" si="580"/>
        <v>0.18422566503342525</v>
      </c>
      <c r="S2456" s="18" t="str">
        <f t="shared" si="581"/>
        <v>Conservative Borrower</v>
      </c>
      <c r="T2456" s="3">
        <v>36</v>
      </c>
      <c r="U2456" s="3">
        <f t="shared" si="582"/>
        <v>36</v>
      </c>
      <c r="V2456" s="5" t="s">
        <v>22</v>
      </c>
      <c r="W2456" s="5" t="s">
        <v>30</v>
      </c>
      <c r="X2456" s="4">
        <v>365</v>
      </c>
      <c r="Y2456" s="18">
        <v>0.356619678</v>
      </c>
      <c r="Z2456" s="5" t="s">
        <v>34</v>
      </c>
      <c r="AA2456" s="3">
        <v>25</v>
      </c>
      <c r="AB2456" s="4">
        <v>9485</v>
      </c>
      <c r="AC2456" s="4">
        <v>12602.75</v>
      </c>
      <c r="AD2456" s="4" t="str">
        <f t="shared" si="583"/>
        <v>High Income</v>
      </c>
      <c r="AE2456" s="4">
        <v>4951</v>
      </c>
      <c r="AF2456" s="18">
        <v>0.178018221</v>
      </c>
      <c r="AG2456" s="3">
        <v>1</v>
      </c>
      <c r="AH2456" s="3">
        <v>40</v>
      </c>
      <c r="AI2456" s="2" t="str">
        <f t="shared" si="584"/>
        <v>Medium Risk</v>
      </c>
    </row>
    <row r="2457" spans="1:35" x14ac:dyDescent="0.25">
      <c r="A2457" s="6">
        <v>45556</v>
      </c>
      <c r="B2457" s="3">
        <v>57</v>
      </c>
      <c r="C2457" s="3" t="str">
        <f t="shared" si="570"/>
        <v>Senior</v>
      </c>
      <c r="D2457" s="4">
        <v>19215</v>
      </c>
      <c r="E2457" s="4">
        <f t="shared" si="571"/>
        <v>19215</v>
      </c>
      <c r="F2457" s="3">
        <v>547</v>
      </c>
      <c r="G2457" s="3">
        <f t="shared" si="572"/>
        <v>547</v>
      </c>
      <c r="H2457" s="3" t="str">
        <f t="shared" si="573"/>
        <v>Fair</v>
      </c>
      <c r="I2457" s="5" t="s">
        <v>20</v>
      </c>
      <c r="J2457" s="2" t="str">
        <f t="shared" si="574"/>
        <v>Employed</v>
      </c>
      <c r="K2457" s="2" t="str">
        <f t="shared" si="575"/>
        <v>Employed</v>
      </c>
      <c r="L2457" s="2" t="str">
        <f t="shared" si="576"/>
        <v>Employed</v>
      </c>
      <c r="M2457" s="5" t="s">
        <v>32</v>
      </c>
      <c r="N2457" s="2" t="str">
        <f t="shared" si="577"/>
        <v>High School</v>
      </c>
      <c r="O2457" s="2" t="str">
        <f t="shared" si="578"/>
        <v>High School</v>
      </c>
      <c r="P2457" s="4">
        <v>11210</v>
      </c>
      <c r="Q2457" s="4">
        <f t="shared" si="579"/>
        <v>11210</v>
      </c>
      <c r="R2457" s="18">
        <f t="shared" si="580"/>
        <v>0.58339838667707522</v>
      </c>
      <c r="S2457" s="18" t="str">
        <f t="shared" si="581"/>
        <v>Moderate Borrower</v>
      </c>
      <c r="T2457" s="3">
        <v>60</v>
      </c>
      <c r="U2457" s="3">
        <f t="shared" si="582"/>
        <v>60</v>
      </c>
      <c r="V2457" s="5" t="s">
        <v>26</v>
      </c>
      <c r="W2457" s="5" t="s">
        <v>23</v>
      </c>
      <c r="X2457" s="4">
        <v>184</v>
      </c>
      <c r="Y2457" s="18">
        <v>0.44385925599999998</v>
      </c>
      <c r="Z2457" s="5" t="s">
        <v>24</v>
      </c>
      <c r="AA2457" s="3">
        <v>18</v>
      </c>
      <c r="AB2457" s="4">
        <v>1042</v>
      </c>
      <c r="AC2457" s="4">
        <v>1601.25</v>
      </c>
      <c r="AD2457" s="4" t="str">
        <f t="shared" si="583"/>
        <v>Low Income</v>
      </c>
      <c r="AE2457" s="4">
        <v>8994</v>
      </c>
      <c r="AF2457" s="18">
        <v>0.25437079499999998</v>
      </c>
      <c r="AG2457" s="3">
        <v>0</v>
      </c>
      <c r="AH2457" s="3">
        <v>58</v>
      </c>
      <c r="AI2457" s="2" t="str">
        <f t="shared" si="584"/>
        <v>High Risk</v>
      </c>
    </row>
    <row r="2458" spans="1:35" x14ac:dyDescent="0.25">
      <c r="A2458" s="6">
        <v>45557</v>
      </c>
      <c r="B2458" s="3">
        <v>33</v>
      </c>
      <c r="C2458" s="3" t="str">
        <f t="shared" si="570"/>
        <v>Mid</v>
      </c>
      <c r="D2458" s="4">
        <v>67134</v>
      </c>
      <c r="E2458" s="4">
        <f t="shared" si="571"/>
        <v>67134</v>
      </c>
      <c r="F2458" s="3">
        <v>539</v>
      </c>
      <c r="G2458" s="3">
        <f t="shared" si="572"/>
        <v>539</v>
      </c>
      <c r="H2458" s="3" t="str">
        <f t="shared" si="573"/>
        <v>Fair</v>
      </c>
      <c r="J2458" s="2" t="str">
        <f t="shared" si="574"/>
        <v/>
      </c>
      <c r="K2458" s="2" t="str">
        <f t="shared" si="575"/>
        <v/>
      </c>
      <c r="L2458" s="2" t="str">
        <f t="shared" si="576"/>
        <v>Employed</v>
      </c>
      <c r="M2458" s="5" t="s">
        <v>32</v>
      </c>
      <c r="N2458" s="2" t="str">
        <f t="shared" si="577"/>
        <v>High School</v>
      </c>
      <c r="O2458" s="2" t="str">
        <f t="shared" si="578"/>
        <v>High School</v>
      </c>
      <c r="P2458" s="4">
        <v>15562</v>
      </c>
      <c r="Q2458" s="4">
        <f t="shared" si="579"/>
        <v>15562</v>
      </c>
      <c r="R2458" s="18">
        <f t="shared" si="580"/>
        <v>0.23180504662317156</v>
      </c>
      <c r="S2458" s="18" t="str">
        <f t="shared" si="581"/>
        <v>Conservative Borrower</v>
      </c>
      <c r="T2458" s="3">
        <v>24</v>
      </c>
      <c r="U2458" s="3">
        <f t="shared" si="582"/>
        <v>24</v>
      </c>
      <c r="V2458" s="5" t="s">
        <v>22</v>
      </c>
      <c r="W2458" s="5" t="s">
        <v>23</v>
      </c>
      <c r="X2458" s="4">
        <v>278</v>
      </c>
      <c r="Y2458" s="18">
        <v>0.53200659400000005</v>
      </c>
      <c r="Z2458" s="5" t="s">
        <v>38</v>
      </c>
      <c r="AA2458" s="3">
        <v>18</v>
      </c>
      <c r="AB2458" s="4">
        <v>889</v>
      </c>
      <c r="AC2458" s="4">
        <v>5594.5</v>
      </c>
      <c r="AD2458" s="4" t="str">
        <f t="shared" si="583"/>
        <v>Medium Income</v>
      </c>
      <c r="AE2458" s="4">
        <v>56111</v>
      </c>
      <c r="AF2458" s="18">
        <v>0.21845299600000001</v>
      </c>
      <c r="AG2458" s="3">
        <v>1</v>
      </c>
      <c r="AH2458" s="3">
        <v>44</v>
      </c>
      <c r="AI2458" s="2" t="str">
        <f t="shared" si="584"/>
        <v>Medium Risk</v>
      </c>
    </row>
    <row r="2459" spans="1:35" x14ac:dyDescent="0.25">
      <c r="A2459" s="6">
        <v>45558</v>
      </c>
      <c r="B2459" s="3">
        <v>42</v>
      </c>
      <c r="C2459" s="3" t="str">
        <f t="shared" si="570"/>
        <v>Senior</v>
      </c>
      <c r="D2459" s="4">
        <v>41360</v>
      </c>
      <c r="E2459" s="4">
        <f t="shared" si="571"/>
        <v>41360</v>
      </c>
      <c r="F2459" s="3">
        <v>507</v>
      </c>
      <c r="G2459" s="3">
        <f t="shared" si="572"/>
        <v>507</v>
      </c>
      <c r="H2459" s="3" t="str">
        <f t="shared" si="573"/>
        <v>Fair</v>
      </c>
      <c r="I2459" s="5" t="s">
        <v>20</v>
      </c>
      <c r="J2459" s="2" t="str">
        <f t="shared" si="574"/>
        <v>Employed</v>
      </c>
      <c r="K2459" s="2" t="str">
        <f t="shared" si="575"/>
        <v>Employed</v>
      </c>
      <c r="L2459" s="2" t="str">
        <f t="shared" si="576"/>
        <v>Employed</v>
      </c>
      <c r="M2459" s="5" t="s">
        <v>29</v>
      </c>
      <c r="N2459" s="2" t="str">
        <f t="shared" si="577"/>
        <v>Bachelor</v>
      </c>
      <c r="O2459" s="2" t="str">
        <f t="shared" si="578"/>
        <v>Bachelor</v>
      </c>
      <c r="P2459" s="4">
        <v>23545</v>
      </c>
      <c r="Q2459" s="4">
        <f t="shared" si="579"/>
        <v>23545</v>
      </c>
      <c r="R2459" s="18">
        <f t="shared" si="580"/>
        <v>0.56926982591876207</v>
      </c>
      <c r="S2459" s="18" t="str">
        <f t="shared" si="581"/>
        <v>Moderate Borrower</v>
      </c>
      <c r="T2459" s="3">
        <v>72</v>
      </c>
      <c r="U2459" s="3">
        <f t="shared" si="582"/>
        <v>72</v>
      </c>
      <c r="V2459" s="5" t="s">
        <v>26</v>
      </c>
      <c r="W2459" s="5" t="s">
        <v>27</v>
      </c>
      <c r="X2459" s="4">
        <v>597</v>
      </c>
      <c r="Y2459" s="18">
        <v>0.10453230500000001</v>
      </c>
      <c r="Z2459" s="5" t="s">
        <v>34</v>
      </c>
      <c r="AA2459" s="3">
        <v>24</v>
      </c>
      <c r="AB2459" s="4">
        <v>2429</v>
      </c>
      <c r="AC2459" s="4">
        <v>3446.666667</v>
      </c>
      <c r="AD2459" s="4" t="str">
        <f t="shared" si="583"/>
        <v>Low Income</v>
      </c>
      <c r="AE2459" s="4">
        <v>13428</v>
      </c>
      <c r="AF2459" s="18">
        <v>0.27581021100000003</v>
      </c>
      <c r="AG2459" s="3">
        <v>0</v>
      </c>
      <c r="AH2459" s="3">
        <v>50</v>
      </c>
      <c r="AI2459" s="2" t="str">
        <f t="shared" si="584"/>
        <v>Medium Risk</v>
      </c>
    </row>
    <row r="2460" spans="1:35" x14ac:dyDescent="0.25">
      <c r="A2460" s="6">
        <v>45559</v>
      </c>
      <c r="B2460" s="3">
        <v>45</v>
      </c>
      <c r="C2460" s="3" t="str">
        <f t="shared" si="570"/>
        <v>Senior</v>
      </c>
      <c r="D2460" s="4">
        <v>20591</v>
      </c>
      <c r="E2460" s="4">
        <f t="shared" si="571"/>
        <v>20591</v>
      </c>
      <c r="F2460" s="3">
        <v>575</v>
      </c>
      <c r="G2460" s="3">
        <f t="shared" si="572"/>
        <v>575</v>
      </c>
      <c r="H2460" s="3" t="str">
        <f t="shared" si="573"/>
        <v>Good</v>
      </c>
      <c r="I2460" s="5" t="s">
        <v>20</v>
      </c>
      <c r="J2460" s="2" t="str">
        <f t="shared" si="574"/>
        <v>Employed</v>
      </c>
      <c r="K2460" s="2" t="str">
        <f t="shared" si="575"/>
        <v>Employed</v>
      </c>
      <c r="L2460" s="2" t="str">
        <f t="shared" si="576"/>
        <v>Employed</v>
      </c>
      <c r="M2460" s="5" t="s">
        <v>32</v>
      </c>
      <c r="N2460" s="2" t="str">
        <f t="shared" si="577"/>
        <v>High School</v>
      </c>
      <c r="O2460" s="2" t="str">
        <f t="shared" si="578"/>
        <v>High School</v>
      </c>
      <c r="P2460" s="4">
        <v>42281</v>
      </c>
      <c r="Q2460" s="4">
        <f t="shared" si="579"/>
        <v>42281</v>
      </c>
      <c r="R2460" s="18">
        <f t="shared" si="580"/>
        <v>2.053372832791025</v>
      </c>
      <c r="S2460" s="18" t="str">
        <f t="shared" si="581"/>
        <v>Aggressive Borrower</v>
      </c>
      <c r="T2460" s="3">
        <v>36</v>
      </c>
      <c r="U2460" s="3">
        <f t="shared" si="582"/>
        <v>36</v>
      </c>
      <c r="V2460" s="5" t="s">
        <v>22</v>
      </c>
      <c r="W2460" s="5" t="s">
        <v>30</v>
      </c>
      <c r="X2460" s="4">
        <v>768</v>
      </c>
      <c r="Y2460" s="18">
        <v>0.234738736</v>
      </c>
      <c r="Z2460" s="5" t="s">
        <v>34</v>
      </c>
      <c r="AA2460" s="3">
        <v>27</v>
      </c>
      <c r="AB2460" s="4">
        <v>3879</v>
      </c>
      <c r="AC2460" s="4">
        <v>1715.916667</v>
      </c>
      <c r="AD2460" s="4" t="str">
        <f t="shared" si="583"/>
        <v>Low Income</v>
      </c>
      <c r="AE2460" s="4">
        <v>21016</v>
      </c>
      <c r="AF2460" s="18">
        <v>0.227242844</v>
      </c>
      <c r="AG2460" s="3">
        <v>0</v>
      </c>
      <c r="AH2460" s="3">
        <v>53</v>
      </c>
      <c r="AI2460" s="2" t="str">
        <f t="shared" si="584"/>
        <v>Medium Risk</v>
      </c>
    </row>
    <row r="2461" spans="1:35" x14ac:dyDescent="0.25">
      <c r="A2461" s="6">
        <v>45560</v>
      </c>
      <c r="B2461" s="3">
        <v>45</v>
      </c>
      <c r="C2461" s="3" t="str">
        <f t="shared" si="570"/>
        <v>Senior</v>
      </c>
      <c r="D2461" s="4">
        <v>32631</v>
      </c>
      <c r="E2461" s="4">
        <f t="shared" si="571"/>
        <v>32631</v>
      </c>
      <c r="F2461" s="3">
        <v>577</v>
      </c>
      <c r="G2461" s="3">
        <f t="shared" si="572"/>
        <v>577</v>
      </c>
      <c r="H2461" s="3" t="str">
        <f t="shared" si="573"/>
        <v>Good</v>
      </c>
      <c r="I2461" s="5" t="s">
        <v>20</v>
      </c>
      <c r="J2461" s="2" t="str">
        <f t="shared" si="574"/>
        <v>Employed</v>
      </c>
      <c r="K2461" s="2" t="str">
        <f t="shared" si="575"/>
        <v>Employed</v>
      </c>
      <c r="L2461" s="2" t="str">
        <f t="shared" si="576"/>
        <v>Employed</v>
      </c>
      <c r="M2461" s="5" t="s">
        <v>32</v>
      </c>
      <c r="N2461" s="2" t="str">
        <f t="shared" si="577"/>
        <v>High School</v>
      </c>
      <c r="O2461" s="2" t="str">
        <f t="shared" si="578"/>
        <v>High School</v>
      </c>
      <c r="P2461" s="4">
        <v>27997</v>
      </c>
      <c r="Q2461" s="4">
        <f t="shared" si="579"/>
        <v>27997</v>
      </c>
      <c r="R2461" s="18">
        <f t="shared" si="580"/>
        <v>0.85798780300940825</v>
      </c>
      <c r="S2461" s="18" t="str">
        <f t="shared" si="581"/>
        <v>Moderate Borrower</v>
      </c>
      <c r="T2461" s="3">
        <v>48</v>
      </c>
      <c r="U2461" s="3">
        <f t="shared" si="582"/>
        <v>48</v>
      </c>
      <c r="V2461" s="5" t="s">
        <v>26</v>
      </c>
      <c r="W2461" s="5" t="s">
        <v>23</v>
      </c>
      <c r="X2461" s="4">
        <v>189</v>
      </c>
      <c r="Y2461" s="18">
        <v>0.103979103</v>
      </c>
      <c r="Z2461" s="5" t="s">
        <v>24</v>
      </c>
      <c r="AA2461" s="3">
        <v>22</v>
      </c>
      <c r="AB2461" s="4">
        <v>196</v>
      </c>
      <c r="AC2461" s="4">
        <v>2719.25</v>
      </c>
      <c r="AD2461" s="4" t="str">
        <f t="shared" si="583"/>
        <v>Low Income</v>
      </c>
      <c r="AE2461" s="4">
        <v>10351</v>
      </c>
      <c r="AF2461" s="18">
        <v>0.27632752999999999</v>
      </c>
      <c r="AG2461" s="3">
        <v>0</v>
      </c>
      <c r="AH2461" s="3">
        <v>51</v>
      </c>
      <c r="AI2461" s="2" t="str">
        <f t="shared" si="584"/>
        <v>Medium Risk</v>
      </c>
    </row>
    <row r="2462" spans="1:35" x14ac:dyDescent="0.25">
      <c r="A2462" s="6">
        <v>45561</v>
      </c>
      <c r="B2462" s="3">
        <v>40</v>
      </c>
      <c r="C2462" s="3" t="str">
        <f t="shared" si="570"/>
        <v>Senior</v>
      </c>
      <c r="D2462" s="4">
        <v>49413</v>
      </c>
      <c r="E2462" s="4">
        <f t="shared" si="571"/>
        <v>49413</v>
      </c>
      <c r="F2462" s="3">
        <v>608</v>
      </c>
      <c r="G2462" s="3">
        <f t="shared" si="572"/>
        <v>608</v>
      </c>
      <c r="H2462" s="3" t="str">
        <f t="shared" si="573"/>
        <v>Good</v>
      </c>
      <c r="I2462" s="5" t="s">
        <v>20</v>
      </c>
      <c r="J2462" s="2" t="str">
        <f t="shared" si="574"/>
        <v>Employed</v>
      </c>
      <c r="K2462" s="2" t="str">
        <f t="shared" si="575"/>
        <v>Employed</v>
      </c>
      <c r="L2462" s="2" t="str">
        <f t="shared" si="576"/>
        <v>Employed</v>
      </c>
      <c r="M2462" s="5" t="s">
        <v>29</v>
      </c>
      <c r="N2462" s="2" t="str">
        <f t="shared" si="577"/>
        <v>Bachelor</v>
      </c>
      <c r="O2462" s="2" t="str">
        <f t="shared" si="578"/>
        <v>Bachelor</v>
      </c>
      <c r="P2462" s="4">
        <v>17491</v>
      </c>
      <c r="Q2462" s="4">
        <f t="shared" si="579"/>
        <v>17491</v>
      </c>
      <c r="R2462" s="18">
        <f t="shared" si="580"/>
        <v>0.35397567441766337</v>
      </c>
      <c r="S2462" s="18" t="str">
        <f t="shared" si="581"/>
        <v>Conservative Borrower</v>
      </c>
      <c r="T2462" s="3">
        <v>36</v>
      </c>
      <c r="U2462" s="3">
        <f t="shared" si="582"/>
        <v>36</v>
      </c>
      <c r="V2462" s="5" t="s">
        <v>22</v>
      </c>
      <c r="W2462" s="5" t="s">
        <v>27</v>
      </c>
      <c r="X2462" s="4">
        <v>314</v>
      </c>
      <c r="Y2462" s="18">
        <v>0.179563579</v>
      </c>
      <c r="Z2462" s="5" t="s">
        <v>38</v>
      </c>
      <c r="AA2462" s="3">
        <v>29</v>
      </c>
      <c r="AB2462" s="4">
        <v>4993</v>
      </c>
      <c r="AC2462" s="4">
        <v>4117.75</v>
      </c>
      <c r="AD2462" s="4" t="str">
        <f t="shared" si="583"/>
        <v>Low Income</v>
      </c>
      <c r="AE2462" s="4">
        <v>119105</v>
      </c>
      <c r="AF2462" s="18">
        <v>0.2290256</v>
      </c>
      <c r="AG2462" s="3">
        <v>0</v>
      </c>
      <c r="AH2462" s="3">
        <v>46</v>
      </c>
      <c r="AI2462" s="2" t="str">
        <f t="shared" si="584"/>
        <v>Medium Risk</v>
      </c>
    </row>
    <row r="2463" spans="1:35" x14ac:dyDescent="0.25">
      <c r="A2463" s="6">
        <v>45562</v>
      </c>
      <c r="B2463" s="3">
        <v>48</v>
      </c>
      <c r="C2463" s="3" t="str">
        <f t="shared" si="570"/>
        <v>Senior</v>
      </c>
      <c r="D2463" s="4">
        <v>20444</v>
      </c>
      <c r="E2463" s="4">
        <f t="shared" si="571"/>
        <v>20444</v>
      </c>
      <c r="F2463" s="3">
        <v>596</v>
      </c>
      <c r="G2463" s="3">
        <f t="shared" si="572"/>
        <v>596</v>
      </c>
      <c r="H2463" s="3" t="str">
        <f t="shared" si="573"/>
        <v>Good</v>
      </c>
      <c r="I2463" s="5" t="s">
        <v>20</v>
      </c>
      <c r="J2463" s="2" t="str">
        <f t="shared" si="574"/>
        <v>Employed</v>
      </c>
      <c r="K2463" s="2" t="str">
        <f t="shared" si="575"/>
        <v>Employed</v>
      </c>
      <c r="L2463" s="2" t="str">
        <f t="shared" si="576"/>
        <v>Employed</v>
      </c>
      <c r="M2463" s="5" t="s">
        <v>25</v>
      </c>
      <c r="N2463" s="2" t="str">
        <f t="shared" si="577"/>
        <v>Associate</v>
      </c>
      <c r="O2463" s="2" t="str">
        <f t="shared" si="578"/>
        <v>Associate</v>
      </c>
      <c r="P2463" s="4">
        <v>28049</v>
      </c>
      <c r="Q2463" s="4">
        <f t="shared" si="579"/>
        <v>28049</v>
      </c>
      <c r="R2463" s="18">
        <f t="shared" si="580"/>
        <v>1.3719917824300529</v>
      </c>
      <c r="S2463" s="18" t="str">
        <f t="shared" si="581"/>
        <v>Aggressive Borrower</v>
      </c>
      <c r="T2463" s="3">
        <v>60</v>
      </c>
      <c r="U2463" s="3">
        <f t="shared" si="582"/>
        <v>60</v>
      </c>
      <c r="V2463" s="5" t="s">
        <v>22</v>
      </c>
      <c r="W2463" s="5" t="s">
        <v>23</v>
      </c>
      <c r="X2463" s="4">
        <v>695</v>
      </c>
      <c r="Y2463" s="18">
        <v>0.11640716600000001</v>
      </c>
      <c r="Z2463" s="5" t="s">
        <v>31</v>
      </c>
      <c r="AA2463" s="3">
        <v>25</v>
      </c>
      <c r="AB2463" s="4">
        <v>3808</v>
      </c>
      <c r="AC2463" s="4">
        <v>1703.666667</v>
      </c>
      <c r="AD2463" s="4" t="str">
        <f t="shared" si="583"/>
        <v>Low Income</v>
      </c>
      <c r="AE2463" s="4">
        <v>17297</v>
      </c>
      <c r="AF2463" s="18">
        <v>0.25182335700000003</v>
      </c>
      <c r="AG2463" s="3">
        <v>0</v>
      </c>
      <c r="AH2463" s="3">
        <v>58</v>
      </c>
      <c r="AI2463" s="2" t="str">
        <f t="shared" si="584"/>
        <v>High Risk</v>
      </c>
    </row>
    <row r="2464" spans="1:35" x14ac:dyDescent="0.25">
      <c r="A2464" s="6">
        <v>45563</v>
      </c>
      <c r="B2464" s="3">
        <v>45</v>
      </c>
      <c r="C2464" s="3" t="str">
        <f t="shared" si="570"/>
        <v>Senior</v>
      </c>
      <c r="E2464" s="4">
        <f t="shared" si="571"/>
        <v>52944.999995999999</v>
      </c>
      <c r="F2464" s="3">
        <v>525</v>
      </c>
      <c r="G2464" s="3">
        <f t="shared" si="572"/>
        <v>525</v>
      </c>
      <c r="H2464" s="3" t="str">
        <f t="shared" si="573"/>
        <v>Fair</v>
      </c>
      <c r="I2464" s="5" t="s">
        <v>20</v>
      </c>
      <c r="J2464" s="2" t="str">
        <f t="shared" si="574"/>
        <v>Employed</v>
      </c>
      <c r="K2464" s="2" t="str">
        <f t="shared" si="575"/>
        <v>Employed</v>
      </c>
      <c r="L2464" s="2" t="str">
        <f t="shared" si="576"/>
        <v>Employed</v>
      </c>
      <c r="M2464" s="5" t="s">
        <v>32</v>
      </c>
      <c r="N2464" s="2" t="str">
        <f t="shared" si="577"/>
        <v>High School</v>
      </c>
      <c r="O2464" s="2" t="str">
        <f t="shared" si="578"/>
        <v>High School</v>
      </c>
      <c r="P2464" s="4">
        <v>30796</v>
      </c>
      <c r="Q2464" s="4">
        <f t="shared" si="579"/>
        <v>30796</v>
      </c>
      <c r="R2464" s="18">
        <f t="shared" si="580"/>
        <v>0.58166021347297459</v>
      </c>
      <c r="S2464" s="18" t="str">
        <f t="shared" si="581"/>
        <v>Moderate Borrower</v>
      </c>
      <c r="U2464" s="3">
        <f t="shared" si="582"/>
        <v>54.694362017804153</v>
      </c>
      <c r="V2464" s="5" t="s">
        <v>22</v>
      </c>
      <c r="W2464" s="5" t="s">
        <v>27</v>
      </c>
      <c r="X2464" s="4">
        <v>422</v>
      </c>
      <c r="Y2464" s="18">
        <v>0.31674762200000001</v>
      </c>
      <c r="Z2464" s="5" t="s">
        <v>38</v>
      </c>
      <c r="AA2464" s="3">
        <v>30</v>
      </c>
      <c r="AB2464" s="4">
        <v>6773</v>
      </c>
      <c r="AC2464" s="4">
        <v>4412.0833329999996</v>
      </c>
      <c r="AD2464" s="4" t="str">
        <f t="shared" si="583"/>
        <v>Low Income</v>
      </c>
      <c r="AE2464" s="4">
        <v>509610</v>
      </c>
      <c r="AF2464" s="18">
        <v>0.30726966</v>
      </c>
      <c r="AG2464" s="3">
        <v>0</v>
      </c>
      <c r="AH2464" s="3">
        <v>49</v>
      </c>
      <c r="AI2464" s="2" t="str">
        <f t="shared" si="584"/>
        <v>Medium Risk</v>
      </c>
    </row>
    <row r="2465" spans="1:35" x14ac:dyDescent="0.25">
      <c r="A2465" s="6">
        <v>45564</v>
      </c>
      <c r="B2465" s="3">
        <v>25</v>
      </c>
      <c r="C2465" s="3" t="str">
        <f t="shared" si="570"/>
        <v>Mid</v>
      </c>
      <c r="D2465" s="4">
        <v>48669</v>
      </c>
      <c r="E2465" s="4">
        <f t="shared" si="571"/>
        <v>48669</v>
      </c>
      <c r="F2465" s="3">
        <v>602</v>
      </c>
      <c r="G2465" s="3">
        <f t="shared" si="572"/>
        <v>602</v>
      </c>
      <c r="H2465" s="3" t="str">
        <f t="shared" si="573"/>
        <v>Good</v>
      </c>
      <c r="I2465" s="5" t="s">
        <v>20</v>
      </c>
      <c r="J2465" s="2" t="str">
        <f t="shared" si="574"/>
        <v>Employed</v>
      </c>
      <c r="K2465" s="2" t="str">
        <f t="shared" si="575"/>
        <v>Employed</v>
      </c>
      <c r="L2465" s="2" t="str">
        <f t="shared" si="576"/>
        <v>Employed</v>
      </c>
      <c r="M2465" s="5" t="s">
        <v>25</v>
      </c>
      <c r="N2465" s="2" t="str">
        <f t="shared" si="577"/>
        <v>Associate</v>
      </c>
      <c r="O2465" s="2" t="str">
        <f t="shared" si="578"/>
        <v>Associate</v>
      </c>
      <c r="P2465" s="4">
        <v>29832</v>
      </c>
      <c r="Q2465" s="4">
        <f t="shared" si="579"/>
        <v>29832</v>
      </c>
      <c r="R2465" s="18">
        <f t="shared" si="580"/>
        <v>0.612956913024718</v>
      </c>
      <c r="S2465" s="18" t="str">
        <f t="shared" si="581"/>
        <v>Moderate Borrower</v>
      </c>
      <c r="T2465" s="3">
        <v>48</v>
      </c>
      <c r="U2465" s="3">
        <f t="shared" si="582"/>
        <v>48</v>
      </c>
      <c r="V2465" s="5" t="s">
        <v>35</v>
      </c>
      <c r="W2465" s="5" t="s">
        <v>30</v>
      </c>
      <c r="X2465" s="4">
        <v>106</v>
      </c>
      <c r="Y2465" s="18">
        <v>0.194233301</v>
      </c>
      <c r="Z2465" s="5" t="s">
        <v>34</v>
      </c>
      <c r="AA2465" s="3">
        <v>22</v>
      </c>
      <c r="AB2465" s="4">
        <v>406</v>
      </c>
      <c r="AC2465" s="4">
        <v>4055.75</v>
      </c>
      <c r="AD2465" s="4" t="str">
        <f t="shared" si="583"/>
        <v>Low Income</v>
      </c>
      <c r="AE2465" s="4">
        <v>9783</v>
      </c>
      <c r="AF2465" s="18">
        <v>0.24309435300000001</v>
      </c>
      <c r="AG2465" s="3">
        <v>0</v>
      </c>
      <c r="AH2465" s="3">
        <v>53</v>
      </c>
      <c r="AI2465" s="2" t="str">
        <f t="shared" si="584"/>
        <v>Medium Risk</v>
      </c>
    </row>
    <row r="2466" spans="1:35" x14ac:dyDescent="0.25">
      <c r="A2466" s="6">
        <v>45565</v>
      </c>
      <c r="B2466" s="3">
        <v>50</v>
      </c>
      <c r="C2466" s="3" t="str">
        <f t="shared" si="570"/>
        <v>Senior</v>
      </c>
      <c r="D2466" s="4">
        <v>52581</v>
      </c>
      <c r="E2466" s="4">
        <f t="shared" si="571"/>
        <v>52581</v>
      </c>
      <c r="F2466" s="3">
        <v>507</v>
      </c>
      <c r="G2466" s="3">
        <f t="shared" si="572"/>
        <v>507</v>
      </c>
      <c r="H2466" s="3" t="str">
        <f t="shared" si="573"/>
        <v>Fair</v>
      </c>
      <c r="I2466" s="5" t="s">
        <v>45</v>
      </c>
      <c r="J2466" s="2" t="str">
        <f t="shared" si="574"/>
        <v>Unemployed</v>
      </c>
      <c r="K2466" s="2" t="str">
        <f t="shared" si="575"/>
        <v>Unemployed</v>
      </c>
      <c r="L2466" s="2" t="str">
        <f t="shared" si="576"/>
        <v>Unemployed</v>
      </c>
      <c r="M2466" s="5" t="s">
        <v>41</v>
      </c>
      <c r="N2466" s="2" t="str">
        <f t="shared" si="577"/>
        <v>Doctorate</v>
      </c>
      <c r="O2466" s="2" t="str">
        <f t="shared" si="578"/>
        <v>Doctorate</v>
      </c>
      <c r="P2466" s="4">
        <v>19422</v>
      </c>
      <c r="Q2466" s="4">
        <f t="shared" si="579"/>
        <v>19422</v>
      </c>
      <c r="R2466" s="18">
        <f t="shared" si="580"/>
        <v>0.36937296742169223</v>
      </c>
      <c r="S2466" s="18" t="str">
        <f t="shared" si="581"/>
        <v>Conservative Borrower</v>
      </c>
      <c r="T2466" s="3">
        <v>108</v>
      </c>
      <c r="U2466" s="3">
        <f t="shared" si="582"/>
        <v>108</v>
      </c>
      <c r="V2466" s="5" t="s">
        <v>22</v>
      </c>
      <c r="W2466" s="5" t="s">
        <v>34</v>
      </c>
      <c r="X2466" s="4">
        <v>428</v>
      </c>
      <c r="Y2466" s="18">
        <v>0.49710990500000002</v>
      </c>
      <c r="Z2466" s="5" t="s">
        <v>38</v>
      </c>
      <c r="AA2466" s="3">
        <v>28</v>
      </c>
      <c r="AB2466" s="4">
        <v>2141</v>
      </c>
      <c r="AC2466" s="4">
        <v>4381.75</v>
      </c>
      <c r="AD2466" s="4" t="str">
        <f t="shared" si="583"/>
        <v>Low Income</v>
      </c>
      <c r="AE2466" s="4">
        <v>201149</v>
      </c>
      <c r="AF2466" s="18">
        <v>0.280567819</v>
      </c>
      <c r="AG2466" s="3">
        <v>0</v>
      </c>
      <c r="AH2466" s="3">
        <v>57</v>
      </c>
      <c r="AI2466" s="2" t="str">
        <f t="shared" si="584"/>
        <v>High Risk</v>
      </c>
    </row>
    <row r="2467" spans="1:35" x14ac:dyDescent="0.25">
      <c r="A2467" s="6">
        <v>45566</v>
      </c>
      <c r="B2467" s="3">
        <v>50</v>
      </c>
      <c r="C2467" s="3" t="str">
        <f t="shared" si="570"/>
        <v>Senior</v>
      </c>
      <c r="D2467" s="4">
        <v>66728</v>
      </c>
      <c r="E2467" s="4">
        <f t="shared" si="571"/>
        <v>66728</v>
      </c>
      <c r="F2467" s="3">
        <v>595</v>
      </c>
      <c r="G2467" s="3">
        <f t="shared" si="572"/>
        <v>595</v>
      </c>
      <c r="H2467" s="3" t="str">
        <f t="shared" si="573"/>
        <v>Good</v>
      </c>
      <c r="I2467" s="5" t="s">
        <v>20</v>
      </c>
      <c r="J2467" s="2" t="str">
        <f t="shared" si="574"/>
        <v>Employed</v>
      </c>
      <c r="K2467" s="2" t="str">
        <f t="shared" si="575"/>
        <v>Employed</v>
      </c>
      <c r="L2467" s="2" t="str">
        <f t="shared" si="576"/>
        <v>Employed</v>
      </c>
      <c r="M2467" s="5" t="s">
        <v>32</v>
      </c>
      <c r="N2467" s="2" t="str">
        <f t="shared" si="577"/>
        <v>High School</v>
      </c>
      <c r="O2467" s="2" t="str">
        <f t="shared" si="578"/>
        <v>High School</v>
      </c>
      <c r="P2467" s="4">
        <v>46881</v>
      </c>
      <c r="Q2467" s="4">
        <f t="shared" si="579"/>
        <v>46881</v>
      </c>
      <c r="R2467" s="18">
        <f t="shared" si="580"/>
        <v>0.70256863685409421</v>
      </c>
      <c r="S2467" s="18" t="str">
        <f t="shared" si="581"/>
        <v>Moderate Borrower</v>
      </c>
      <c r="T2467" s="3">
        <v>36</v>
      </c>
      <c r="U2467" s="3">
        <f t="shared" si="582"/>
        <v>36</v>
      </c>
      <c r="V2467" s="5" t="s">
        <v>22</v>
      </c>
      <c r="W2467" s="5" t="s">
        <v>23</v>
      </c>
      <c r="X2467" s="4">
        <v>345</v>
      </c>
      <c r="Y2467" s="18">
        <v>0.11125887700000001</v>
      </c>
      <c r="Z2467" s="5" t="s">
        <v>24</v>
      </c>
      <c r="AA2467" s="3">
        <v>13</v>
      </c>
      <c r="AB2467" s="4">
        <v>3150</v>
      </c>
      <c r="AC2467" s="4">
        <v>5560.6666670000004</v>
      </c>
      <c r="AD2467" s="4" t="str">
        <f t="shared" si="583"/>
        <v>Medium Income</v>
      </c>
      <c r="AE2467" s="4">
        <v>17632</v>
      </c>
      <c r="AF2467" s="18">
        <v>0.23022345399999999</v>
      </c>
      <c r="AG2467" s="3">
        <v>0</v>
      </c>
      <c r="AH2467" s="3">
        <v>50</v>
      </c>
      <c r="AI2467" s="2" t="str">
        <f t="shared" si="584"/>
        <v>Medium Risk</v>
      </c>
    </row>
    <row r="2468" spans="1:35" x14ac:dyDescent="0.25">
      <c r="A2468" s="6">
        <v>45567</v>
      </c>
      <c r="B2468" s="3">
        <v>30</v>
      </c>
      <c r="C2468" s="3" t="str">
        <f t="shared" si="570"/>
        <v>Mid</v>
      </c>
      <c r="D2468" s="4">
        <v>48944</v>
      </c>
      <c r="E2468" s="4">
        <f t="shared" si="571"/>
        <v>48944</v>
      </c>
      <c r="F2468" s="3">
        <v>536</v>
      </c>
      <c r="G2468" s="3">
        <f t="shared" si="572"/>
        <v>536</v>
      </c>
      <c r="H2468" s="3" t="str">
        <f t="shared" si="573"/>
        <v>Fair</v>
      </c>
      <c r="I2468" s="5" t="s">
        <v>20</v>
      </c>
      <c r="J2468" s="2" t="str">
        <f t="shared" si="574"/>
        <v>Employed</v>
      </c>
      <c r="K2468" s="2" t="str">
        <f t="shared" si="575"/>
        <v>Employed</v>
      </c>
      <c r="L2468" s="2" t="str">
        <f t="shared" si="576"/>
        <v>Employed</v>
      </c>
      <c r="M2468" s="5" t="s">
        <v>32</v>
      </c>
      <c r="N2468" s="2" t="str">
        <f t="shared" si="577"/>
        <v>High School</v>
      </c>
      <c r="O2468" s="2" t="str">
        <f t="shared" si="578"/>
        <v>High School</v>
      </c>
      <c r="P2468" s="4">
        <v>19027</v>
      </c>
      <c r="Q2468" s="4">
        <f t="shared" si="579"/>
        <v>19027</v>
      </c>
      <c r="R2468" s="18">
        <f t="shared" si="580"/>
        <v>0.38875040863027133</v>
      </c>
      <c r="S2468" s="18" t="str">
        <f t="shared" si="581"/>
        <v>Conservative Borrower</v>
      </c>
      <c r="T2468" s="3">
        <v>72</v>
      </c>
      <c r="U2468" s="3">
        <f t="shared" si="582"/>
        <v>72</v>
      </c>
      <c r="V2468" s="5" t="s">
        <v>22</v>
      </c>
      <c r="W2468" s="5" t="s">
        <v>27</v>
      </c>
      <c r="X2468" s="4">
        <v>274</v>
      </c>
      <c r="Y2468" s="18">
        <v>0.38913067200000001</v>
      </c>
      <c r="Z2468" s="5" t="s">
        <v>24</v>
      </c>
      <c r="AA2468" s="3">
        <v>39</v>
      </c>
      <c r="AB2468" s="4">
        <v>2681</v>
      </c>
      <c r="AC2468" s="4">
        <v>4078.666667</v>
      </c>
      <c r="AD2468" s="4" t="str">
        <f t="shared" si="583"/>
        <v>Low Income</v>
      </c>
      <c r="AE2468" s="4">
        <v>58610</v>
      </c>
      <c r="AF2468" s="18">
        <v>0.30709598500000002</v>
      </c>
      <c r="AG2468" s="3">
        <v>0</v>
      </c>
      <c r="AH2468" s="3">
        <v>60</v>
      </c>
      <c r="AI2468" s="2" t="str">
        <f t="shared" si="584"/>
        <v>High Risk</v>
      </c>
    </row>
    <row r="2469" spans="1:35" x14ac:dyDescent="0.25">
      <c r="A2469" s="6">
        <v>45568</v>
      </c>
      <c r="B2469" s="3">
        <v>40</v>
      </c>
      <c r="C2469" s="3" t="str">
        <f t="shared" si="570"/>
        <v>Senior</v>
      </c>
      <c r="D2469" s="4">
        <v>99041</v>
      </c>
      <c r="E2469" s="4">
        <f t="shared" si="571"/>
        <v>99041</v>
      </c>
      <c r="F2469" s="3">
        <v>469</v>
      </c>
      <c r="G2469" s="3">
        <f t="shared" si="572"/>
        <v>469</v>
      </c>
      <c r="H2469" s="3" t="str">
        <f t="shared" si="573"/>
        <v>Fair</v>
      </c>
      <c r="I2469" s="5" t="s">
        <v>20</v>
      </c>
      <c r="J2469" s="2" t="str">
        <f t="shared" si="574"/>
        <v>Employed</v>
      </c>
      <c r="K2469" s="2" t="str">
        <f t="shared" si="575"/>
        <v>Employed</v>
      </c>
      <c r="L2469" s="2" t="str">
        <f t="shared" si="576"/>
        <v>Employed</v>
      </c>
      <c r="M2469" s="5" t="s">
        <v>32</v>
      </c>
      <c r="N2469" s="2" t="str">
        <f t="shared" si="577"/>
        <v>High School</v>
      </c>
      <c r="O2469" s="2" t="str">
        <f t="shared" si="578"/>
        <v>High School</v>
      </c>
      <c r="P2469" s="4">
        <v>17339</v>
      </c>
      <c r="Q2469" s="4">
        <f t="shared" si="579"/>
        <v>17339</v>
      </c>
      <c r="R2469" s="18">
        <f t="shared" si="580"/>
        <v>0.1750689108551004</v>
      </c>
      <c r="S2469" s="18" t="str">
        <f t="shared" si="581"/>
        <v>Conservative Borrower</v>
      </c>
      <c r="T2469" s="3">
        <v>60</v>
      </c>
      <c r="U2469" s="3">
        <f t="shared" si="582"/>
        <v>60</v>
      </c>
      <c r="V2469" s="5" t="s">
        <v>26</v>
      </c>
      <c r="W2469" s="5" t="s">
        <v>23</v>
      </c>
      <c r="X2469" s="4">
        <v>428</v>
      </c>
      <c r="Y2469" s="18">
        <v>0.26653907900000001</v>
      </c>
      <c r="Z2469" s="5" t="s">
        <v>38</v>
      </c>
      <c r="AA2469" s="3">
        <v>24</v>
      </c>
      <c r="AB2469" s="4">
        <v>1638</v>
      </c>
      <c r="AC2469" s="4">
        <v>8253.4166669999995</v>
      </c>
      <c r="AD2469" s="4" t="str">
        <f t="shared" si="583"/>
        <v>Medium Income</v>
      </c>
      <c r="AE2469" s="4">
        <v>53189</v>
      </c>
      <c r="AF2469" s="18">
        <v>0.26129502399999999</v>
      </c>
      <c r="AG2469" s="3">
        <v>1</v>
      </c>
      <c r="AH2469" s="3">
        <v>39.200000000000003</v>
      </c>
      <c r="AI2469" s="2" t="str">
        <f t="shared" si="584"/>
        <v>Low Risk</v>
      </c>
    </row>
    <row r="2470" spans="1:35" x14ac:dyDescent="0.25">
      <c r="A2470" s="6">
        <v>45569</v>
      </c>
      <c r="B2470" s="3">
        <v>48</v>
      </c>
      <c r="C2470" s="3" t="str">
        <f t="shared" si="570"/>
        <v>Senior</v>
      </c>
      <c r="D2470" s="4">
        <v>28536</v>
      </c>
      <c r="E2470" s="4">
        <f t="shared" si="571"/>
        <v>28536</v>
      </c>
      <c r="F2470" s="3">
        <v>603</v>
      </c>
      <c r="G2470" s="3">
        <f t="shared" si="572"/>
        <v>603</v>
      </c>
      <c r="H2470" s="3" t="str">
        <f t="shared" si="573"/>
        <v>Good</v>
      </c>
      <c r="I2470" s="5" t="s">
        <v>20</v>
      </c>
      <c r="J2470" s="2" t="str">
        <f t="shared" si="574"/>
        <v>Employed</v>
      </c>
      <c r="K2470" s="2" t="str">
        <f t="shared" si="575"/>
        <v>Employed</v>
      </c>
      <c r="L2470" s="2" t="str">
        <f t="shared" si="576"/>
        <v>Employed</v>
      </c>
      <c r="M2470" s="5" t="s">
        <v>32</v>
      </c>
      <c r="N2470" s="2" t="str">
        <f t="shared" si="577"/>
        <v>High School</v>
      </c>
      <c r="O2470" s="2" t="str">
        <f t="shared" si="578"/>
        <v>High School</v>
      </c>
      <c r="P2470" s="4">
        <v>23903</v>
      </c>
      <c r="Q2470" s="4">
        <f t="shared" si="579"/>
        <v>23903</v>
      </c>
      <c r="R2470" s="18">
        <f t="shared" si="580"/>
        <v>0.83764367816091956</v>
      </c>
      <c r="S2470" s="18" t="str">
        <f t="shared" si="581"/>
        <v>Moderate Borrower</v>
      </c>
      <c r="T2470" s="3">
        <v>72</v>
      </c>
      <c r="U2470" s="3">
        <f t="shared" si="582"/>
        <v>72</v>
      </c>
      <c r="V2470" s="5" t="s">
        <v>22</v>
      </c>
      <c r="W2470" s="5" t="s">
        <v>34</v>
      </c>
      <c r="X2470" s="4">
        <v>213</v>
      </c>
      <c r="Y2470" s="18">
        <v>0.37983750999999999</v>
      </c>
      <c r="Z2470" s="5" t="s">
        <v>28</v>
      </c>
      <c r="AA2470" s="3">
        <v>19</v>
      </c>
      <c r="AB2470" s="4">
        <v>1413</v>
      </c>
      <c r="AC2470" s="4">
        <v>2378</v>
      </c>
      <c r="AD2470" s="4" t="str">
        <f t="shared" si="583"/>
        <v>Low Income</v>
      </c>
      <c r="AE2470" s="4">
        <v>13463</v>
      </c>
      <c r="AF2470" s="18">
        <v>0.19445633000000001</v>
      </c>
      <c r="AG2470" s="3">
        <v>0</v>
      </c>
      <c r="AH2470" s="3">
        <v>53</v>
      </c>
      <c r="AI2470" s="2" t="str">
        <f t="shared" si="584"/>
        <v>Medium Risk</v>
      </c>
    </row>
    <row r="2471" spans="1:35" x14ac:dyDescent="0.25">
      <c r="A2471" s="6">
        <v>45570</v>
      </c>
      <c r="B2471" s="3">
        <v>37</v>
      </c>
      <c r="C2471" s="3" t="str">
        <f t="shared" si="570"/>
        <v>Mid</v>
      </c>
      <c r="D2471" s="4">
        <v>43840</v>
      </c>
      <c r="E2471" s="4">
        <f t="shared" si="571"/>
        <v>43840</v>
      </c>
      <c r="F2471" s="3">
        <v>644</v>
      </c>
      <c r="G2471" s="3">
        <f t="shared" si="572"/>
        <v>644</v>
      </c>
      <c r="H2471" s="3" t="str">
        <f t="shared" si="573"/>
        <v>Good</v>
      </c>
      <c r="I2471" s="5" t="s">
        <v>20</v>
      </c>
      <c r="J2471" s="2" t="str">
        <f t="shared" si="574"/>
        <v>Employed</v>
      </c>
      <c r="K2471" s="2" t="str">
        <f t="shared" si="575"/>
        <v>Employed</v>
      </c>
      <c r="L2471" s="2" t="str">
        <f t="shared" si="576"/>
        <v>Employed</v>
      </c>
      <c r="M2471" s="5" t="s">
        <v>29</v>
      </c>
      <c r="N2471" s="2" t="str">
        <f t="shared" si="577"/>
        <v>Bachelor</v>
      </c>
      <c r="O2471" s="2" t="str">
        <f t="shared" si="578"/>
        <v>Bachelor</v>
      </c>
      <c r="P2471" s="4">
        <v>25821</v>
      </c>
      <c r="Q2471" s="4">
        <f t="shared" si="579"/>
        <v>25821</v>
      </c>
      <c r="R2471" s="18">
        <f t="shared" si="580"/>
        <v>0.58898266423357659</v>
      </c>
      <c r="S2471" s="18" t="str">
        <f t="shared" si="581"/>
        <v>Moderate Borrower</v>
      </c>
      <c r="T2471" s="3">
        <v>60</v>
      </c>
      <c r="U2471" s="3">
        <f t="shared" si="582"/>
        <v>60</v>
      </c>
      <c r="V2471" s="5" t="s">
        <v>22</v>
      </c>
      <c r="W2471" s="5" t="s">
        <v>27</v>
      </c>
      <c r="X2471" s="4">
        <v>704</v>
      </c>
      <c r="Y2471" s="18">
        <v>0.32215830099999998</v>
      </c>
      <c r="Z2471" s="5" t="s">
        <v>28</v>
      </c>
      <c r="AA2471" s="3">
        <v>21</v>
      </c>
      <c r="AB2471" s="4">
        <v>932</v>
      </c>
      <c r="AC2471" s="4">
        <v>3653.333333</v>
      </c>
      <c r="AD2471" s="4" t="str">
        <f t="shared" si="583"/>
        <v>Low Income</v>
      </c>
      <c r="AE2471" s="4">
        <v>40399</v>
      </c>
      <c r="AF2471" s="18">
        <v>0.20231032099999999</v>
      </c>
      <c r="AG2471" s="3">
        <v>0</v>
      </c>
      <c r="AH2471" s="3">
        <v>51</v>
      </c>
      <c r="AI2471" s="2" t="str">
        <f t="shared" si="584"/>
        <v>Medium Risk</v>
      </c>
    </row>
    <row r="2472" spans="1:35" x14ac:dyDescent="0.25">
      <c r="A2472" s="6">
        <v>45571</v>
      </c>
      <c r="B2472" s="3">
        <v>52</v>
      </c>
      <c r="C2472" s="3" t="str">
        <f t="shared" si="570"/>
        <v>Senior</v>
      </c>
      <c r="D2472" s="4">
        <v>118693</v>
      </c>
      <c r="E2472" s="4">
        <f t="shared" si="571"/>
        <v>118693</v>
      </c>
      <c r="F2472" s="3">
        <v>619</v>
      </c>
      <c r="G2472" s="3">
        <f t="shared" si="572"/>
        <v>619</v>
      </c>
      <c r="H2472" s="3" t="str">
        <f t="shared" si="573"/>
        <v>Good</v>
      </c>
      <c r="I2472" s="5" t="s">
        <v>33</v>
      </c>
      <c r="J2472" s="2" t="str">
        <f t="shared" si="574"/>
        <v>Self-Employed</v>
      </c>
      <c r="K2472" s="2" t="str">
        <f t="shared" si="575"/>
        <v>Self-Employed</v>
      </c>
      <c r="L2472" s="2" t="str">
        <f t="shared" si="576"/>
        <v>Self-Employed</v>
      </c>
      <c r="M2472" s="5" t="s">
        <v>41</v>
      </c>
      <c r="N2472" s="2" t="str">
        <f t="shared" si="577"/>
        <v>Doctorate</v>
      </c>
      <c r="O2472" s="2" t="str">
        <f t="shared" si="578"/>
        <v>Doctorate</v>
      </c>
      <c r="P2472" s="4">
        <v>29315</v>
      </c>
      <c r="Q2472" s="4">
        <f t="shared" si="579"/>
        <v>29315</v>
      </c>
      <c r="R2472" s="18">
        <f t="shared" si="580"/>
        <v>0.24698170911511211</v>
      </c>
      <c r="S2472" s="18" t="str">
        <f t="shared" si="581"/>
        <v>Conservative Borrower</v>
      </c>
      <c r="T2472" s="3">
        <v>96</v>
      </c>
      <c r="U2472" s="3">
        <f t="shared" si="582"/>
        <v>96</v>
      </c>
      <c r="V2472" s="5" t="s">
        <v>35</v>
      </c>
      <c r="W2472" s="5" t="s">
        <v>23</v>
      </c>
      <c r="X2472" s="4">
        <v>296</v>
      </c>
      <c r="Y2472" s="18">
        <v>7.5424512999999999E-2</v>
      </c>
      <c r="Z2472" s="5" t="s">
        <v>28</v>
      </c>
      <c r="AA2472" s="3">
        <v>20</v>
      </c>
      <c r="AB2472" s="4">
        <v>7143</v>
      </c>
      <c r="AC2472" s="4">
        <v>9891.0833330000005</v>
      </c>
      <c r="AD2472" s="4" t="str">
        <f t="shared" si="583"/>
        <v>Medium Income</v>
      </c>
      <c r="AE2472" s="4">
        <v>12931</v>
      </c>
      <c r="AF2472" s="18">
        <v>0.26030503599999999</v>
      </c>
      <c r="AG2472" s="3">
        <v>1</v>
      </c>
      <c r="AH2472" s="3">
        <v>40.799999999999997</v>
      </c>
      <c r="AI2472" s="2" t="str">
        <f t="shared" si="584"/>
        <v>Medium Risk</v>
      </c>
    </row>
    <row r="2473" spans="1:35" x14ac:dyDescent="0.25">
      <c r="A2473" s="6">
        <v>45572</v>
      </c>
      <c r="B2473" s="3">
        <v>68</v>
      </c>
      <c r="C2473" s="3" t="str">
        <f t="shared" si="570"/>
        <v>Old</v>
      </c>
      <c r="D2473" s="4">
        <v>80867</v>
      </c>
      <c r="E2473" s="4">
        <f t="shared" si="571"/>
        <v>80867</v>
      </c>
      <c r="F2473" s="3">
        <v>633</v>
      </c>
      <c r="G2473" s="3">
        <f t="shared" si="572"/>
        <v>633</v>
      </c>
      <c r="H2473" s="3" t="str">
        <f t="shared" si="573"/>
        <v>Good</v>
      </c>
      <c r="I2473" s="5" t="s">
        <v>20</v>
      </c>
      <c r="J2473" s="2" t="str">
        <f t="shared" si="574"/>
        <v>Employed</v>
      </c>
      <c r="K2473" s="2" t="str">
        <f t="shared" si="575"/>
        <v>Employed</v>
      </c>
      <c r="L2473" s="2" t="str">
        <f t="shared" si="576"/>
        <v>Employed</v>
      </c>
      <c r="M2473" s="5" t="s">
        <v>29</v>
      </c>
      <c r="N2473" s="2" t="str">
        <f t="shared" si="577"/>
        <v>Bachelor</v>
      </c>
      <c r="O2473" s="2" t="str">
        <f t="shared" si="578"/>
        <v>Bachelor</v>
      </c>
      <c r="P2473" s="4">
        <v>35215</v>
      </c>
      <c r="Q2473" s="4">
        <f t="shared" si="579"/>
        <v>35215</v>
      </c>
      <c r="R2473" s="18">
        <f t="shared" si="580"/>
        <v>0.4354681143111529</v>
      </c>
      <c r="S2473" s="18" t="str">
        <f t="shared" si="581"/>
        <v>Conservative Borrower</v>
      </c>
      <c r="T2473" s="3">
        <v>36</v>
      </c>
      <c r="U2473" s="3">
        <f t="shared" si="582"/>
        <v>36</v>
      </c>
      <c r="V2473" s="5" t="s">
        <v>26</v>
      </c>
      <c r="W2473" s="5" t="s">
        <v>34</v>
      </c>
      <c r="X2473" s="4">
        <v>590</v>
      </c>
      <c r="Y2473" s="18">
        <v>0.14500753299999999</v>
      </c>
      <c r="Z2473" s="5" t="s">
        <v>24</v>
      </c>
      <c r="AA2473" s="3">
        <v>34</v>
      </c>
      <c r="AB2473" s="4">
        <v>2624</v>
      </c>
      <c r="AC2473" s="4">
        <v>6738.9166670000004</v>
      </c>
      <c r="AD2473" s="4" t="str">
        <f t="shared" si="583"/>
        <v>Medium Income</v>
      </c>
      <c r="AE2473" s="4">
        <v>55668</v>
      </c>
      <c r="AF2473" s="18">
        <v>0.21305369599999999</v>
      </c>
      <c r="AG2473" s="3">
        <v>0</v>
      </c>
      <c r="AH2473" s="3">
        <v>43</v>
      </c>
      <c r="AI2473" s="2" t="str">
        <f t="shared" si="584"/>
        <v>Medium Risk</v>
      </c>
    </row>
    <row r="2474" spans="1:35" x14ac:dyDescent="0.25">
      <c r="A2474" s="6">
        <v>45573</v>
      </c>
      <c r="B2474" s="3">
        <v>30</v>
      </c>
      <c r="C2474" s="3" t="str">
        <f t="shared" si="570"/>
        <v>Mid</v>
      </c>
      <c r="E2474" s="4">
        <f t="shared" si="571"/>
        <v>15000</v>
      </c>
      <c r="F2474" s="3">
        <v>533</v>
      </c>
      <c r="G2474" s="3">
        <f t="shared" si="572"/>
        <v>533</v>
      </c>
      <c r="H2474" s="3" t="str">
        <f t="shared" si="573"/>
        <v>Fair</v>
      </c>
      <c r="I2474" s="5" t="s">
        <v>20</v>
      </c>
      <c r="J2474" s="2" t="str">
        <f t="shared" si="574"/>
        <v>Employed</v>
      </c>
      <c r="K2474" s="2" t="str">
        <f t="shared" si="575"/>
        <v>Employed</v>
      </c>
      <c r="L2474" s="2" t="str">
        <f t="shared" si="576"/>
        <v>Employed</v>
      </c>
      <c r="M2474" s="5" t="s">
        <v>25</v>
      </c>
      <c r="N2474" s="2" t="str">
        <f t="shared" si="577"/>
        <v>Associate</v>
      </c>
      <c r="O2474" s="2" t="str">
        <f t="shared" si="578"/>
        <v>Associate</v>
      </c>
      <c r="P2474" s="4">
        <v>11173</v>
      </c>
      <c r="Q2474" s="4">
        <f t="shared" si="579"/>
        <v>11173</v>
      </c>
      <c r="R2474" s="18">
        <f t="shared" si="580"/>
        <v>0.74486666666666668</v>
      </c>
      <c r="S2474" s="18" t="str">
        <f t="shared" si="581"/>
        <v>Moderate Borrower</v>
      </c>
      <c r="U2474" s="3">
        <f t="shared" si="582"/>
        <v>54.618025751072963</v>
      </c>
      <c r="V2474" s="5" t="s">
        <v>44</v>
      </c>
      <c r="W2474" s="5" t="s">
        <v>27</v>
      </c>
      <c r="X2474" s="4">
        <v>662</v>
      </c>
      <c r="Y2474" s="18">
        <v>0.11258990300000001</v>
      </c>
      <c r="Z2474" s="5" t="s">
        <v>24</v>
      </c>
      <c r="AA2474" s="3">
        <v>21</v>
      </c>
      <c r="AB2474" s="4">
        <v>807</v>
      </c>
      <c r="AC2474" s="4">
        <v>1250</v>
      </c>
      <c r="AD2474" s="4" t="str">
        <f t="shared" si="583"/>
        <v>Low Income</v>
      </c>
      <c r="AE2474" s="4">
        <v>69497</v>
      </c>
      <c r="AF2474" s="18">
        <v>0.31696837500000002</v>
      </c>
      <c r="AG2474" s="3">
        <v>0</v>
      </c>
      <c r="AH2474" s="3">
        <v>50</v>
      </c>
      <c r="AI2474" s="2" t="str">
        <f t="shared" si="584"/>
        <v>Medium Risk</v>
      </c>
    </row>
    <row r="2475" spans="1:35" x14ac:dyDescent="0.25">
      <c r="A2475" s="6">
        <v>45574</v>
      </c>
      <c r="B2475" s="3">
        <v>23</v>
      </c>
      <c r="C2475" s="3" t="str">
        <f t="shared" si="570"/>
        <v>Young</v>
      </c>
      <c r="D2475" s="4">
        <v>15000</v>
      </c>
      <c r="E2475" s="4">
        <f t="shared" si="571"/>
        <v>15000</v>
      </c>
      <c r="F2475" s="3">
        <v>519</v>
      </c>
      <c r="G2475" s="3">
        <f t="shared" si="572"/>
        <v>519</v>
      </c>
      <c r="H2475" s="3" t="str">
        <f t="shared" si="573"/>
        <v>Fair</v>
      </c>
      <c r="I2475" s="5" t="s">
        <v>20</v>
      </c>
      <c r="J2475" s="2" t="str">
        <f t="shared" si="574"/>
        <v>Employed</v>
      </c>
      <c r="K2475" s="2" t="str">
        <f t="shared" si="575"/>
        <v>Employed</v>
      </c>
      <c r="L2475" s="2" t="str">
        <f t="shared" si="576"/>
        <v>Employed</v>
      </c>
      <c r="M2475" s="5" t="s">
        <v>25</v>
      </c>
      <c r="N2475" s="2" t="str">
        <f t="shared" si="577"/>
        <v>Associate</v>
      </c>
      <c r="O2475" s="2" t="str">
        <f t="shared" si="578"/>
        <v>Associate</v>
      </c>
      <c r="P2475" s="4">
        <v>63824</v>
      </c>
      <c r="Q2475" s="4">
        <f t="shared" si="579"/>
        <v>63824</v>
      </c>
      <c r="R2475" s="18">
        <f t="shared" si="580"/>
        <v>4.2549333333333337</v>
      </c>
      <c r="S2475" s="18" t="str">
        <f t="shared" si="581"/>
        <v>Aggressive Borrower</v>
      </c>
      <c r="T2475" s="3">
        <v>36</v>
      </c>
      <c r="U2475" s="3">
        <f t="shared" si="582"/>
        <v>36</v>
      </c>
      <c r="V2475" s="5" t="s">
        <v>26</v>
      </c>
      <c r="W2475" s="5" t="s">
        <v>23</v>
      </c>
      <c r="X2475" s="4">
        <v>305</v>
      </c>
      <c r="Y2475" s="18">
        <v>0.135720444</v>
      </c>
      <c r="Z2475" s="5" t="s">
        <v>28</v>
      </c>
      <c r="AA2475" s="3">
        <v>42</v>
      </c>
      <c r="AB2475" s="4">
        <v>1860</v>
      </c>
      <c r="AC2475" s="4">
        <v>1250</v>
      </c>
      <c r="AD2475" s="4" t="str">
        <f t="shared" si="583"/>
        <v>Low Income</v>
      </c>
      <c r="AE2475" s="4">
        <v>62836</v>
      </c>
      <c r="AF2475" s="18">
        <v>0.26589858599999999</v>
      </c>
      <c r="AG2475" s="3">
        <v>0</v>
      </c>
      <c r="AH2475" s="3">
        <v>49</v>
      </c>
      <c r="AI2475" s="2" t="str">
        <f t="shared" si="584"/>
        <v>Medium Risk</v>
      </c>
    </row>
    <row r="2476" spans="1:35" x14ac:dyDescent="0.25">
      <c r="A2476" s="6">
        <v>45575</v>
      </c>
      <c r="B2476" s="3">
        <v>43</v>
      </c>
      <c r="C2476" s="3" t="str">
        <f t="shared" si="570"/>
        <v>Senior</v>
      </c>
      <c r="E2476" s="4">
        <f t="shared" si="571"/>
        <v>47315.000004000001</v>
      </c>
      <c r="F2476" s="3">
        <v>600</v>
      </c>
      <c r="G2476" s="3">
        <f t="shared" si="572"/>
        <v>600</v>
      </c>
      <c r="H2476" s="3" t="str">
        <f t="shared" si="573"/>
        <v>Good</v>
      </c>
      <c r="I2476" s="5" t="s">
        <v>20</v>
      </c>
      <c r="J2476" s="2" t="str">
        <f t="shared" si="574"/>
        <v>Employed</v>
      </c>
      <c r="K2476" s="2" t="str">
        <f t="shared" si="575"/>
        <v>Employed</v>
      </c>
      <c r="L2476" s="2" t="str">
        <f t="shared" si="576"/>
        <v>Employed</v>
      </c>
      <c r="M2476" s="5" t="s">
        <v>32</v>
      </c>
      <c r="N2476" s="2" t="str">
        <f t="shared" si="577"/>
        <v>High School</v>
      </c>
      <c r="O2476" s="2" t="str">
        <f t="shared" si="578"/>
        <v>High School</v>
      </c>
      <c r="P2476" s="4">
        <v>15389</v>
      </c>
      <c r="Q2476" s="4">
        <f t="shared" si="579"/>
        <v>15389</v>
      </c>
      <c r="R2476" s="18">
        <f t="shared" si="580"/>
        <v>0.32524569372712708</v>
      </c>
      <c r="S2476" s="18" t="str">
        <f t="shared" si="581"/>
        <v>Conservative Borrower</v>
      </c>
      <c r="U2476" s="3">
        <f t="shared" si="582"/>
        <v>53.018181818181816</v>
      </c>
      <c r="V2476" s="5" t="s">
        <v>22</v>
      </c>
      <c r="W2476" s="5" t="s">
        <v>30</v>
      </c>
      <c r="X2476" s="4">
        <v>288</v>
      </c>
      <c r="Y2476" s="18">
        <v>0.62317533999999997</v>
      </c>
      <c r="Z2476" s="5" t="s">
        <v>28</v>
      </c>
      <c r="AA2476" s="3">
        <v>17</v>
      </c>
      <c r="AB2476" s="4">
        <v>2408</v>
      </c>
      <c r="AC2476" s="4">
        <v>3942.916667</v>
      </c>
      <c r="AD2476" s="4" t="str">
        <f t="shared" si="583"/>
        <v>Low Income</v>
      </c>
      <c r="AE2476" s="4">
        <v>5491</v>
      </c>
      <c r="AF2476" s="18">
        <v>0.3244668</v>
      </c>
      <c r="AG2476" s="3">
        <v>0</v>
      </c>
      <c r="AH2476" s="3">
        <v>58</v>
      </c>
      <c r="AI2476" s="2" t="str">
        <f t="shared" si="584"/>
        <v>High Risk</v>
      </c>
    </row>
    <row r="2477" spans="1:35" x14ac:dyDescent="0.25">
      <c r="A2477" s="6">
        <v>45576</v>
      </c>
      <c r="B2477" s="3">
        <v>48</v>
      </c>
      <c r="C2477" s="3" t="str">
        <f t="shared" si="570"/>
        <v>Senior</v>
      </c>
      <c r="D2477" s="4">
        <v>142990</v>
      </c>
      <c r="E2477" s="4">
        <f t="shared" si="571"/>
        <v>142990</v>
      </c>
      <c r="F2477" s="3">
        <v>647</v>
      </c>
      <c r="G2477" s="3">
        <f t="shared" si="572"/>
        <v>647</v>
      </c>
      <c r="H2477" s="3" t="str">
        <f t="shared" si="573"/>
        <v>Good</v>
      </c>
      <c r="I2477" s="5" t="s">
        <v>20</v>
      </c>
      <c r="J2477" s="2" t="str">
        <f t="shared" si="574"/>
        <v>Employed</v>
      </c>
      <c r="K2477" s="2" t="str">
        <f t="shared" si="575"/>
        <v>Employed</v>
      </c>
      <c r="L2477" s="2" t="str">
        <f t="shared" si="576"/>
        <v>Employed</v>
      </c>
      <c r="M2477" s="5" t="s">
        <v>32</v>
      </c>
      <c r="N2477" s="2" t="str">
        <f t="shared" si="577"/>
        <v>High School</v>
      </c>
      <c r="O2477" s="2" t="str">
        <f t="shared" si="578"/>
        <v>High School</v>
      </c>
      <c r="P2477" s="4">
        <v>29411</v>
      </c>
      <c r="Q2477" s="4">
        <f t="shared" si="579"/>
        <v>29411</v>
      </c>
      <c r="R2477" s="18">
        <f t="shared" si="580"/>
        <v>0.20568571228757257</v>
      </c>
      <c r="S2477" s="18" t="str">
        <f t="shared" si="581"/>
        <v>Conservative Borrower</v>
      </c>
      <c r="T2477" s="3">
        <v>60</v>
      </c>
      <c r="U2477" s="3">
        <f t="shared" si="582"/>
        <v>60</v>
      </c>
      <c r="V2477" s="5" t="s">
        <v>26</v>
      </c>
      <c r="W2477" s="5" t="s">
        <v>30</v>
      </c>
      <c r="X2477" s="4">
        <v>566</v>
      </c>
      <c r="Y2477" s="18">
        <v>7.6449483999999998E-2</v>
      </c>
      <c r="Z2477" s="5" t="s">
        <v>38</v>
      </c>
      <c r="AA2477" s="3">
        <v>24</v>
      </c>
      <c r="AB2477" s="4">
        <v>5171</v>
      </c>
      <c r="AC2477" s="4">
        <v>11915.833329999999</v>
      </c>
      <c r="AD2477" s="4" t="str">
        <f t="shared" si="583"/>
        <v>Medium Income</v>
      </c>
      <c r="AE2477" s="4">
        <v>14405</v>
      </c>
      <c r="AF2477" s="18">
        <v>0.23674226200000001</v>
      </c>
      <c r="AG2477" s="3">
        <v>1</v>
      </c>
      <c r="AH2477" s="3">
        <v>35.200000000000003</v>
      </c>
      <c r="AI2477" s="2" t="str">
        <f t="shared" si="584"/>
        <v>Low Risk</v>
      </c>
    </row>
    <row r="2478" spans="1:35" x14ac:dyDescent="0.25">
      <c r="A2478" s="6">
        <v>45577</v>
      </c>
      <c r="B2478" s="3">
        <v>37</v>
      </c>
      <c r="C2478" s="3" t="str">
        <f t="shared" si="570"/>
        <v>Mid</v>
      </c>
      <c r="D2478" s="4">
        <v>39083</v>
      </c>
      <c r="E2478" s="4">
        <f t="shared" si="571"/>
        <v>39083</v>
      </c>
      <c r="F2478" s="3">
        <v>611</v>
      </c>
      <c r="G2478" s="3">
        <f t="shared" si="572"/>
        <v>611</v>
      </c>
      <c r="H2478" s="3" t="str">
        <f t="shared" si="573"/>
        <v>Good</v>
      </c>
      <c r="I2478" s="5" t="s">
        <v>45</v>
      </c>
      <c r="J2478" s="2" t="str">
        <f t="shared" si="574"/>
        <v>Unemployed</v>
      </c>
      <c r="K2478" s="2" t="str">
        <f t="shared" si="575"/>
        <v>Unemployed</v>
      </c>
      <c r="L2478" s="2" t="str">
        <f t="shared" si="576"/>
        <v>Unemployed</v>
      </c>
      <c r="M2478" s="5" t="s">
        <v>29</v>
      </c>
      <c r="N2478" s="2" t="str">
        <f t="shared" si="577"/>
        <v>Bachelor</v>
      </c>
      <c r="O2478" s="2" t="str">
        <f t="shared" si="578"/>
        <v>Bachelor</v>
      </c>
      <c r="P2478" s="4">
        <v>32854</v>
      </c>
      <c r="Q2478" s="4">
        <f t="shared" si="579"/>
        <v>32854</v>
      </c>
      <c r="R2478" s="18">
        <f t="shared" si="580"/>
        <v>0.840621241972213</v>
      </c>
      <c r="S2478" s="18" t="str">
        <f t="shared" si="581"/>
        <v>Moderate Borrower</v>
      </c>
      <c r="T2478" s="3">
        <v>84</v>
      </c>
      <c r="U2478" s="3">
        <f t="shared" si="582"/>
        <v>84</v>
      </c>
      <c r="V2478" s="5" t="s">
        <v>35</v>
      </c>
      <c r="W2478" s="5" t="s">
        <v>27</v>
      </c>
      <c r="X2478" s="4">
        <v>735</v>
      </c>
      <c r="Y2478" s="18">
        <v>0.21324768</v>
      </c>
      <c r="Z2478" s="5" t="s">
        <v>28</v>
      </c>
      <c r="AA2478" s="3">
        <v>19</v>
      </c>
      <c r="AB2478" s="4">
        <v>708</v>
      </c>
      <c r="AC2478" s="4">
        <v>3256.916667</v>
      </c>
      <c r="AD2478" s="4" t="str">
        <f t="shared" si="583"/>
        <v>Low Income</v>
      </c>
      <c r="AE2478" s="4">
        <v>7005</v>
      </c>
      <c r="AF2478" s="18">
        <v>0.25520433199999998</v>
      </c>
      <c r="AG2478" s="3">
        <v>0</v>
      </c>
      <c r="AH2478" s="3">
        <v>56</v>
      </c>
      <c r="AI2478" s="2" t="str">
        <f t="shared" si="584"/>
        <v>High Risk</v>
      </c>
    </row>
    <row r="2479" spans="1:35" x14ac:dyDescent="0.25">
      <c r="A2479" s="6">
        <v>45578</v>
      </c>
      <c r="B2479" s="3">
        <v>57</v>
      </c>
      <c r="C2479" s="3" t="str">
        <f t="shared" si="570"/>
        <v>Senior</v>
      </c>
      <c r="D2479" s="4">
        <v>96244</v>
      </c>
      <c r="E2479" s="4">
        <f t="shared" si="571"/>
        <v>96244</v>
      </c>
      <c r="F2479" s="3">
        <v>667</v>
      </c>
      <c r="G2479" s="3">
        <f t="shared" si="572"/>
        <v>667</v>
      </c>
      <c r="H2479" s="3" t="str">
        <f t="shared" si="573"/>
        <v>Excellent</v>
      </c>
      <c r="I2479" s="5" t="s">
        <v>20</v>
      </c>
      <c r="J2479" s="2" t="str">
        <f t="shared" si="574"/>
        <v>Employed</v>
      </c>
      <c r="K2479" s="2" t="str">
        <f t="shared" si="575"/>
        <v>Employed</v>
      </c>
      <c r="L2479" s="2" t="str">
        <f t="shared" si="576"/>
        <v>Employed</v>
      </c>
      <c r="M2479" s="5" t="s">
        <v>25</v>
      </c>
      <c r="N2479" s="2" t="str">
        <f t="shared" si="577"/>
        <v>Associate</v>
      </c>
      <c r="O2479" s="2" t="str">
        <f t="shared" si="578"/>
        <v>Associate</v>
      </c>
      <c r="P2479" s="4">
        <v>20241</v>
      </c>
      <c r="Q2479" s="4">
        <f t="shared" si="579"/>
        <v>20241</v>
      </c>
      <c r="R2479" s="18">
        <f t="shared" si="580"/>
        <v>0.21030921408087777</v>
      </c>
      <c r="S2479" s="18" t="str">
        <f t="shared" si="581"/>
        <v>Conservative Borrower</v>
      </c>
      <c r="T2479" s="3">
        <v>60</v>
      </c>
      <c r="U2479" s="3">
        <f t="shared" si="582"/>
        <v>60</v>
      </c>
      <c r="V2479" s="5" t="s">
        <v>26</v>
      </c>
      <c r="W2479" s="5" t="s">
        <v>34</v>
      </c>
      <c r="X2479" s="4">
        <v>633</v>
      </c>
      <c r="Y2479" s="18">
        <v>8.7150101999999993E-2</v>
      </c>
      <c r="Z2479" s="5" t="s">
        <v>24</v>
      </c>
      <c r="AA2479" s="3">
        <v>26</v>
      </c>
      <c r="AB2479" s="4">
        <v>483</v>
      </c>
      <c r="AC2479" s="4">
        <v>8020.3333329999996</v>
      </c>
      <c r="AD2479" s="4" t="str">
        <f t="shared" si="583"/>
        <v>Medium Income</v>
      </c>
      <c r="AE2479" s="4">
        <v>137722</v>
      </c>
      <c r="AF2479" s="18">
        <v>0.198311812</v>
      </c>
      <c r="AG2479" s="3">
        <v>1</v>
      </c>
      <c r="AH2479" s="3">
        <v>35.200000000000003</v>
      </c>
      <c r="AI2479" s="2" t="str">
        <f t="shared" si="584"/>
        <v>Low Risk</v>
      </c>
    </row>
    <row r="2480" spans="1:35" x14ac:dyDescent="0.25">
      <c r="A2480" s="6">
        <v>45579</v>
      </c>
      <c r="B2480" s="3">
        <v>23</v>
      </c>
      <c r="C2480" s="3" t="str">
        <f t="shared" si="570"/>
        <v>Young</v>
      </c>
      <c r="D2480" s="4">
        <v>38265</v>
      </c>
      <c r="E2480" s="4">
        <f t="shared" si="571"/>
        <v>38265</v>
      </c>
      <c r="F2480" s="3">
        <v>493</v>
      </c>
      <c r="G2480" s="3">
        <f t="shared" si="572"/>
        <v>493</v>
      </c>
      <c r="H2480" s="3" t="str">
        <f t="shared" si="573"/>
        <v>Fair</v>
      </c>
      <c r="I2480" s="5" t="s">
        <v>20</v>
      </c>
      <c r="J2480" s="2" t="str">
        <f t="shared" si="574"/>
        <v>Employed</v>
      </c>
      <c r="K2480" s="2" t="str">
        <f t="shared" si="575"/>
        <v>Employed</v>
      </c>
      <c r="L2480" s="2" t="str">
        <f t="shared" si="576"/>
        <v>Employed</v>
      </c>
      <c r="M2480" s="5" t="s">
        <v>32</v>
      </c>
      <c r="N2480" s="2" t="str">
        <f t="shared" si="577"/>
        <v>High School</v>
      </c>
      <c r="O2480" s="2" t="str">
        <f t="shared" si="578"/>
        <v>High School</v>
      </c>
      <c r="P2480" s="4">
        <v>29040</v>
      </c>
      <c r="Q2480" s="4">
        <f t="shared" si="579"/>
        <v>29040</v>
      </c>
      <c r="R2480" s="18">
        <f t="shared" si="580"/>
        <v>0.75891807134457079</v>
      </c>
      <c r="S2480" s="18" t="str">
        <f t="shared" si="581"/>
        <v>Moderate Borrower</v>
      </c>
      <c r="T2480" s="3">
        <v>48</v>
      </c>
      <c r="U2480" s="3">
        <f t="shared" si="582"/>
        <v>48</v>
      </c>
      <c r="V2480" s="5" t="s">
        <v>35</v>
      </c>
      <c r="W2480" s="5" t="s">
        <v>27</v>
      </c>
      <c r="X2480" s="4">
        <v>279</v>
      </c>
      <c r="Y2480" s="18">
        <v>3.3619151E-2</v>
      </c>
      <c r="Z2480" s="5" t="s">
        <v>28</v>
      </c>
      <c r="AA2480" s="3">
        <v>24</v>
      </c>
      <c r="AB2480" s="4">
        <v>2218</v>
      </c>
      <c r="AC2480" s="4">
        <v>3188.75</v>
      </c>
      <c r="AD2480" s="4" t="str">
        <f t="shared" si="583"/>
        <v>Low Income</v>
      </c>
      <c r="AE2480" s="4">
        <v>63983</v>
      </c>
      <c r="AF2480" s="18">
        <v>0.256041242</v>
      </c>
      <c r="AG2480" s="3">
        <v>0</v>
      </c>
      <c r="AH2480" s="3">
        <v>50</v>
      </c>
      <c r="AI2480" s="2" t="str">
        <f t="shared" si="584"/>
        <v>Medium Risk</v>
      </c>
    </row>
    <row r="2481" spans="1:35" x14ac:dyDescent="0.25">
      <c r="A2481" s="6">
        <v>45580</v>
      </c>
      <c r="B2481" s="3">
        <v>48</v>
      </c>
      <c r="C2481" s="3" t="str">
        <f t="shared" si="570"/>
        <v>Senior</v>
      </c>
      <c r="E2481" s="4">
        <f t="shared" si="571"/>
        <v>70326</v>
      </c>
      <c r="F2481" s="3">
        <v>635</v>
      </c>
      <c r="G2481" s="3">
        <f t="shared" si="572"/>
        <v>635</v>
      </c>
      <c r="H2481" s="3" t="str">
        <f t="shared" si="573"/>
        <v>Good</v>
      </c>
      <c r="I2481" s="5" t="s">
        <v>20</v>
      </c>
      <c r="J2481" s="2" t="str">
        <f t="shared" si="574"/>
        <v>Employed</v>
      </c>
      <c r="K2481" s="2" t="str">
        <f t="shared" si="575"/>
        <v>Employed</v>
      </c>
      <c r="L2481" s="2" t="str">
        <f t="shared" si="576"/>
        <v>Employed</v>
      </c>
      <c r="M2481" s="5" t="s">
        <v>32</v>
      </c>
      <c r="N2481" s="2" t="str">
        <f t="shared" si="577"/>
        <v>High School</v>
      </c>
      <c r="O2481" s="2" t="str">
        <f t="shared" si="578"/>
        <v>High School</v>
      </c>
      <c r="Q2481" s="4">
        <f t="shared" si="579"/>
        <v>25386.350427350426</v>
      </c>
      <c r="R2481" s="18">
        <f t="shared" si="580"/>
        <v>0.36098100883528744</v>
      </c>
      <c r="S2481" s="18" t="str">
        <f t="shared" si="581"/>
        <v>Conservative Borrower</v>
      </c>
      <c r="U2481" s="3">
        <f t="shared" si="582"/>
        <v>55.043478260869563</v>
      </c>
      <c r="V2481" s="5" t="s">
        <v>22</v>
      </c>
      <c r="W2481" s="5" t="s">
        <v>30</v>
      </c>
      <c r="X2481" s="4">
        <v>800</v>
      </c>
      <c r="Y2481" s="18">
        <v>0.40177036799999999</v>
      </c>
      <c r="Z2481" s="5" t="s">
        <v>24</v>
      </c>
      <c r="AA2481" s="3">
        <v>15</v>
      </c>
      <c r="AB2481" s="4">
        <v>499</v>
      </c>
      <c r="AC2481" s="4">
        <v>5860.5</v>
      </c>
      <c r="AD2481" s="4" t="str">
        <f t="shared" si="583"/>
        <v>Medium Income</v>
      </c>
      <c r="AE2481" s="4">
        <v>4613</v>
      </c>
      <c r="AF2481" s="18">
        <v>0.20001840000000001</v>
      </c>
      <c r="AG2481" s="3">
        <v>0</v>
      </c>
      <c r="AH2481" s="3">
        <v>53</v>
      </c>
      <c r="AI2481" s="2" t="str">
        <f t="shared" si="584"/>
        <v>Medium Risk</v>
      </c>
    </row>
    <row r="2482" spans="1:35" x14ac:dyDescent="0.25">
      <c r="A2482" s="6">
        <v>45581</v>
      </c>
      <c r="B2482" s="3">
        <v>32</v>
      </c>
      <c r="C2482" s="3" t="str">
        <f t="shared" si="570"/>
        <v>Mid</v>
      </c>
      <c r="D2482" s="4">
        <v>68402</v>
      </c>
      <c r="E2482" s="4">
        <f t="shared" si="571"/>
        <v>68402</v>
      </c>
      <c r="F2482" s="3">
        <v>508</v>
      </c>
      <c r="G2482" s="3">
        <f t="shared" si="572"/>
        <v>508</v>
      </c>
      <c r="H2482" s="3" t="str">
        <f t="shared" si="573"/>
        <v>Fair</v>
      </c>
      <c r="J2482" s="2" t="str">
        <f t="shared" si="574"/>
        <v/>
      </c>
      <c r="K2482" s="2" t="str">
        <f t="shared" si="575"/>
        <v/>
      </c>
      <c r="L2482" s="2" t="str">
        <f t="shared" si="576"/>
        <v>Employed</v>
      </c>
      <c r="M2482" s="5" t="s">
        <v>25</v>
      </c>
      <c r="N2482" s="2" t="str">
        <f t="shared" si="577"/>
        <v>Associate</v>
      </c>
      <c r="O2482" s="2" t="str">
        <f t="shared" si="578"/>
        <v>Associate</v>
      </c>
      <c r="P2482" s="4">
        <v>14011</v>
      </c>
      <c r="Q2482" s="4">
        <f t="shared" si="579"/>
        <v>14011</v>
      </c>
      <c r="R2482" s="18">
        <f t="shared" si="580"/>
        <v>0.20483319201192948</v>
      </c>
      <c r="S2482" s="18" t="str">
        <f t="shared" si="581"/>
        <v>Conservative Borrower</v>
      </c>
      <c r="T2482" s="3">
        <v>12</v>
      </c>
      <c r="U2482" s="3">
        <f t="shared" si="582"/>
        <v>12</v>
      </c>
      <c r="V2482" s="5" t="s">
        <v>22</v>
      </c>
      <c r="W2482" s="5" t="s">
        <v>34</v>
      </c>
      <c r="X2482" s="4">
        <v>1111</v>
      </c>
      <c r="Y2482" s="18">
        <v>0.330972557</v>
      </c>
      <c r="Z2482" s="5" t="s">
        <v>24</v>
      </c>
      <c r="AA2482" s="3">
        <v>24</v>
      </c>
      <c r="AB2482" s="4">
        <v>490</v>
      </c>
      <c r="AC2482" s="4">
        <v>5700.1666670000004</v>
      </c>
      <c r="AD2482" s="4" t="str">
        <f t="shared" si="583"/>
        <v>Medium Income</v>
      </c>
      <c r="AE2482" s="4">
        <v>324656</v>
      </c>
      <c r="AF2482" s="18">
        <v>0.25513055800000001</v>
      </c>
      <c r="AG2482" s="3">
        <v>0</v>
      </c>
      <c r="AH2482" s="3">
        <v>47</v>
      </c>
      <c r="AI2482" s="2" t="str">
        <f t="shared" si="584"/>
        <v>Medium Risk</v>
      </c>
    </row>
    <row r="2483" spans="1:35" x14ac:dyDescent="0.25">
      <c r="A2483" s="6">
        <v>45582</v>
      </c>
      <c r="B2483" s="3">
        <v>60</v>
      </c>
      <c r="C2483" s="3" t="str">
        <f t="shared" si="570"/>
        <v>Old</v>
      </c>
      <c r="D2483" s="4">
        <v>112917</v>
      </c>
      <c r="E2483" s="4">
        <f t="shared" si="571"/>
        <v>112917</v>
      </c>
      <c r="F2483" s="3">
        <v>641</v>
      </c>
      <c r="G2483" s="3">
        <f t="shared" si="572"/>
        <v>641</v>
      </c>
      <c r="H2483" s="3" t="str">
        <f t="shared" si="573"/>
        <v>Good</v>
      </c>
      <c r="I2483" s="5" t="s">
        <v>20</v>
      </c>
      <c r="J2483" s="2" t="str">
        <f t="shared" si="574"/>
        <v>Employed</v>
      </c>
      <c r="K2483" s="2" t="str">
        <f t="shared" si="575"/>
        <v>Employed</v>
      </c>
      <c r="L2483" s="2" t="str">
        <f t="shared" si="576"/>
        <v>Employed</v>
      </c>
      <c r="M2483" s="5" t="s">
        <v>29</v>
      </c>
      <c r="N2483" s="2" t="str">
        <f t="shared" si="577"/>
        <v>Bachelor</v>
      </c>
      <c r="O2483" s="2" t="str">
        <f t="shared" si="578"/>
        <v>Bachelor</v>
      </c>
      <c r="P2483" s="4">
        <v>15533</v>
      </c>
      <c r="Q2483" s="4">
        <f t="shared" si="579"/>
        <v>15533</v>
      </c>
      <c r="R2483" s="18">
        <f t="shared" si="580"/>
        <v>0.13756121753146117</v>
      </c>
      <c r="S2483" s="18" t="str">
        <f t="shared" si="581"/>
        <v>Conservative Borrower</v>
      </c>
      <c r="T2483" s="3">
        <v>120</v>
      </c>
      <c r="U2483" s="3">
        <f t="shared" si="582"/>
        <v>120</v>
      </c>
      <c r="V2483" s="5" t="s">
        <v>26</v>
      </c>
      <c r="W2483" s="5" t="s">
        <v>30</v>
      </c>
      <c r="X2483" s="4">
        <v>253</v>
      </c>
      <c r="Y2483" s="18">
        <v>0.33682036500000001</v>
      </c>
      <c r="Z2483" s="5" t="s">
        <v>31</v>
      </c>
      <c r="AA2483" s="3">
        <v>30</v>
      </c>
      <c r="AB2483" s="4">
        <v>3547</v>
      </c>
      <c r="AC2483" s="4">
        <v>9409.75</v>
      </c>
      <c r="AD2483" s="4" t="str">
        <f t="shared" si="583"/>
        <v>Medium Income</v>
      </c>
      <c r="AE2483" s="4">
        <v>30315</v>
      </c>
      <c r="AF2483" s="18">
        <v>0.277214713</v>
      </c>
      <c r="AG2483" s="3">
        <v>0</v>
      </c>
      <c r="AH2483" s="3">
        <v>56</v>
      </c>
      <c r="AI2483" s="2" t="str">
        <f t="shared" si="584"/>
        <v>High Risk</v>
      </c>
    </row>
    <row r="2484" spans="1:35" x14ac:dyDescent="0.25">
      <c r="A2484" s="6">
        <v>45583</v>
      </c>
      <c r="B2484" s="3">
        <v>63</v>
      </c>
      <c r="C2484" s="3" t="str">
        <f t="shared" si="570"/>
        <v>Old</v>
      </c>
      <c r="D2484" s="4">
        <v>91632</v>
      </c>
      <c r="E2484" s="4">
        <f t="shared" si="571"/>
        <v>91632</v>
      </c>
      <c r="F2484" s="3">
        <v>505</v>
      </c>
      <c r="G2484" s="3">
        <f t="shared" si="572"/>
        <v>505</v>
      </c>
      <c r="H2484" s="3" t="str">
        <f t="shared" si="573"/>
        <v>Fair</v>
      </c>
      <c r="I2484" s="5" t="s">
        <v>33</v>
      </c>
      <c r="J2484" s="2" t="str">
        <f t="shared" si="574"/>
        <v>Self-Employed</v>
      </c>
      <c r="K2484" s="2" t="str">
        <f t="shared" si="575"/>
        <v>Self-Employed</v>
      </c>
      <c r="L2484" s="2" t="str">
        <f t="shared" si="576"/>
        <v>Self-Employed</v>
      </c>
      <c r="M2484" s="5" t="s">
        <v>25</v>
      </c>
      <c r="N2484" s="2" t="str">
        <f t="shared" si="577"/>
        <v>Associate</v>
      </c>
      <c r="O2484" s="2" t="str">
        <f t="shared" si="578"/>
        <v>Associate</v>
      </c>
      <c r="P2484" s="4">
        <v>17804</v>
      </c>
      <c r="Q2484" s="4">
        <f t="shared" si="579"/>
        <v>17804</v>
      </c>
      <c r="R2484" s="18">
        <f t="shared" si="580"/>
        <v>0.19429893486991445</v>
      </c>
      <c r="S2484" s="18" t="str">
        <f t="shared" si="581"/>
        <v>Conservative Borrower</v>
      </c>
      <c r="T2484" s="3">
        <v>72</v>
      </c>
      <c r="U2484" s="3">
        <f t="shared" si="582"/>
        <v>72</v>
      </c>
      <c r="V2484" s="5" t="s">
        <v>22</v>
      </c>
      <c r="W2484" s="5" t="s">
        <v>27</v>
      </c>
      <c r="X2484" s="4">
        <v>405</v>
      </c>
      <c r="Y2484" s="18">
        <v>0.55377373200000002</v>
      </c>
      <c r="Z2484" s="5" t="s">
        <v>28</v>
      </c>
      <c r="AA2484" s="3">
        <v>29</v>
      </c>
      <c r="AB2484" s="4">
        <v>1924</v>
      </c>
      <c r="AC2484" s="4">
        <v>7636</v>
      </c>
      <c r="AD2484" s="4" t="str">
        <f t="shared" si="583"/>
        <v>Medium Income</v>
      </c>
      <c r="AE2484" s="4">
        <v>158602</v>
      </c>
      <c r="AF2484" s="18">
        <v>0.30807820800000002</v>
      </c>
      <c r="AG2484" s="3">
        <v>0</v>
      </c>
      <c r="AH2484" s="3">
        <v>64</v>
      </c>
      <c r="AI2484" s="2" t="str">
        <f t="shared" si="584"/>
        <v>High Risk</v>
      </c>
    </row>
    <row r="2485" spans="1:35" x14ac:dyDescent="0.25">
      <c r="A2485" s="6">
        <v>45584</v>
      </c>
      <c r="B2485" s="3">
        <v>30</v>
      </c>
      <c r="C2485" s="3" t="str">
        <f t="shared" si="570"/>
        <v>Mid</v>
      </c>
      <c r="D2485" s="4">
        <v>34593</v>
      </c>
      <c r="E2485" s="4">
        <f t="shared" si="571"/>
        <v>34593</v>
      </c>
      <c r="F2485" s="3">
        <v>511</v>
      </c>
      <c r="G2485" s="3">
        <f t="shared" si="572"/>
        <v>511</v>
      </c>
      <c r="H2485" s="3" t="str">
        <f t="shared" si="573"/>
        <v>Fair</v>
      </c>
      <c r="I2485" s="5" t="s">
        <v>20</v>
      </c>
      <c r="J2485" s="2" t="str">
        <f t="shared" si="574"/>
        <v>Employed</v>
      </c>
      <c r="K2485" s="2" t="str">
        <f t="shared" si="575"/>
        <v>Employed</v>
      </c>
      <c r="L2485" s="2" t="str">
        <f t="shared" si="576"/>
        <v>Employed</v>
      </c>
      <c r="M2485" s="5" t="s">
        <v>29</v>
      </c>
      <c r="N2485" s="2" t="str">
        <f t="shared" si="577"/>
        <v>Bachelor</v>
      </c>
      <c r="O2485" s="2" t="str">
        <f t="shared" si="578"/>
        <v>Bachelor</v>
      </c>
      <c r="P2485" s="4">
        <v>22462</v>
      </c>
      <c r="Q2485" s="4">
        <f t="shared" si="579"/>
        <v>22462</v>
      </c>
      <c r="R2485" s="18">
        <f t="shared" si="580"/>
        <v>0.64932211719133925</v>
      </c>
      <c r="S2485" s="18" t="str">
        <f t="shared" si="581"/>
        <v>Moderate Borrower</v>
      </c>
      <c r="T2485" s="3">
        <v>96</v>
      </c>
      <c r="U2485" s="3">
        <f t="shared" si="582"/>
        <v>96</v>
      </c>
      <c r="V2485" s="5" t="s">
        <v>22</v>
      </c>
      <c r="W2485" s="5" t="s">
        <v>30</v>
      </c>
      <c r="X2485" s="4">
        <v>425</v>
      </c>
      <c r="Y2485" s="18">
        <v>0.79342066700000002</v>
      </c>
      <c r="Z2485" s="5" t="s">
        <v>28</v>
      </c>
      <c r="AA2485" s="3">
        <v>30</v>
      </c>
      <c r="AB2485" s="4">
        <v>4425</v>
      </c>
      <c r="AC2485" s="4">
        <v>2882.75</v>
      </c>
      <c r="AD2485" s="4" t="str">
        <f t="shared" si="583"/>
        <v>Low Income</v>
      </c>
      <c r="AE2485" s="4">
        <v>12788</v>
      </c>
      <c r="AF2485" s="18">
        <v>0.2415696</v>
      </c>
      <c r="AG2485" s="3">
        <v>0</v>
      </c>
      <c r="AH2485" s="3">
        <v>71</v>
      </c>
      <c r="AI2485" s="2" t="str">
        <f t="shared" si="584"/>
        <v>Very High Risk</v>
      </c>
    </row>
    <row r="2486" spans="1:35" x14ac:dyDescent="0.25">
      <c r="A2486" s="6">
        <v>45585</v>
      </c>
      <c r="B2486" s="3">
        <v>33</v>
      </c>
      <c r="C2486" s="3" t="str">
        <f t="shared" si="570"/>
        <v>Mid</v>
      </c>
      <c r="D2486" s="4">
        <v>49395</v>
      </c>
      <c r="E2486" s="4">
        <f t="shared" si="571"/>
        <v>49395</v>
      </c>
      <c r="F2486" s="3">
        <v>580</v>
      </c>
      <c r="G2486" s="3">
        <f t="shared" si="572"/>
        <v>580</v>
      </c>
      <c r="H2486" s="3" t="str">
        <f t="shared" si="573"/>
        <v>Good</v>
      </c>
      <c r="I2486" s="5" t="s">
        <v>20</v>
      </c>
      <c r="J2486" s="2" t="str">
        <f t="shared" si="574"/>
        <v>Employed</v>
      </c>
      <c r="K2486" s="2" t="str">
        <f t="shared" si="575"/>
        <v>Employed</v>
      </c>
      <c r="L2486" s="2" t="str">
        <f t="shared" si="576"/>
        <v>Employed</v>
      </c>
      <c r="M2486" s="5" t="s">
        <v>29</v>
      </c>
      <c r="N2486" s="2" t="str">
        <f t="shared" si="577"/>
        <v>Bachelor</v>
      </c>
      <c r="O2486" s="2" t="str">
        <f t="shared" si="578"/>
        <v>Bachelor</v>
      </c>
      <c r="P2486" s="4">
        <v>21555</v>
      </c>
      <c r="Q2486" s="4">
        <f t="shared" si="579"/>
        <v>21555</v>
      </c>
      <c r="R2486" s="18">
        <f t="shared" si="580"/>
        <v>0.43638020042514425</v>
      </c>
      <c r="S2486" s="18" t="str">
        <f t="shared" si="581"/>
        <v>Conservative Borrower</v>
      </c>
      <c r="T2486" s="3">
        <v>36</v>
      </c>
      <c r="U2486" s="3">
        <f t="shared" si="582"/>
        <v>36</v>
      </c>
      <c r="V2486" s="5" t="s">
        <v>22</v>
      </c>
      <c r="W2486" s="5" t="s">
        <v>23</v>
      </c>
      <c r="X2486" s="4">
        <v>373</v>
      </c>
      <c r="Y2486" s="18">
        <v>0.26742674500000002</v>
      </c>
      <c r="Z2486" s="5" t="s">
        <v>24</v>
      </c>
      <c r="AA2486" s="3">
        <v>25</v>
      </c>
      <c r="AB2486" s="4">
        <v>3668</v>
      </c>
      <c r="AC2486" s="4">
        <v>4116.25</v>
      </c>
      <c r="AD2486" s="4" t="str">
        <f t="shared" si="583"/>
        <v>Low Income</v>
      </c>
      <c r="AE2486" s="4">
        <v>72757</v>
      </c>
      <c r="AF2486" s="18">
        <v>0.216703698</v>
      </c>
      <c r="AG2486" s="3">
        <v>0</v>
      </c>
      <c r="AH2486" s="3">
        <v>50</v>
      </c>
      <c r="AI2486" s="2" t="str">
        <f t="shared" si="584"/>
        <v>Medium Risk</v>
      </c>
    </row>
    <row r="2487" spans="1:35" x14ac:dyDescent="0.25">
      <c r="A2487" s="6">
        <v>45586</v>
      </c>
      <c r="B2487" s="3">
        <v>50</v>
      </c>
      <c r="C2487" s="3" t="str">
        <f t="shared" si="570"/>
        <v>Senior</v>
      </c>
      <c r="E2487" s="4">
        <f t="shared" si="571"/>
        <v>66402</v>
      </c>
      <c r="F2487" s="3">
        <v>590</v>
      </c>
      <c r="G2487" s="3">
        <f t="shared" si="572"/>
        <v>590</v>
      </c>
      <c r="H2487" s="3" t="str">
        <f t="shared" si="573"/>
        <v>Good</v>
      </c>
      <c r="I2487" s="5" t="s">
        <v>20</v>
      </c>
      <c r="J2487" s="2" t="str">
        <f t="shared" si="574"/>
        <v>Employed</v>
      </c>
      <c r="K2487" s="2" t="str">
        <f t="shared" si="575"/>
        <v>Employed</v>
      </c>
      <c r="L2487" s="2" t="str">
        <f t="shared" si="576"/>
        <v>Employed</v>
      </c>
      <c r="M2487" s="5" t="s">
        <v>32</v>
      </c>
      <c r="N2487" s="2" t="str">
        <f t="shared" si="577"/>
        <v>High School</v>
      </c>
      <c r="O2487" s="2" t="str">
        <f t="shared" si="578"/>
        <v>High School</v>
      </c>
      <c r="P2487" s="4">
        <v>33280</v>
      </c>
      <c r="Q2487" s="4">
        <f t="shared" si="579"/>
        <v>33280</v>
      </c>
      <c r="R2487" s="18">
        <f t="shared" si="580"/>
        <v>0.50118972320110844</v>
      </c>
      <c r="S2487" s="18" t="str">
        <f t="shared" si="581"/>
        <v>Moderate Borrower</v>
      </c>
      <c r="U2487" s="3">
        <f t="shared" si="582"/>
        <v>53.406593406593409</v>
      </c>
      <c r="V2487" s="5" t="s">
        <v>26</v>
      </c>
      <c r="W2487" s="5" t="s">
        <v>34</v>
      </c>
      <c r="X2487" s="4">
        <v>297</v>
      </c>
      <c r="Y2487" s="18">
        <v>0.129133264</v>
      </c>
      <c r="Z2487" s="5" t="s">
        <v>34</v>
      </c>
      <c r="AA2487" s="3">
        <v>30</v>
      </c>
      <c r="AB2487" s="4">
        <v>4633</v>
      </c>
      <c r="AC2487" s="4">
        <v>5533.5</v>
      </c>
      <c r="AD2487" s="4" t="str">
        <f t="shared" si="583"/>
        <v>Medium Income</v>
      </c>
      <c r="AE2487" s="4">
        <v>3445</v>
      </c>
      <c r="AF2487" s="18">
        <v>0.195819626</v>
      </c>
      <c r="AG2487" s="3">
        <v>0</v>
      </c>
      <c r="AH2487" s="3">
        <v>49</v>
      </c>
      <c r="AI2487" s="2" t="str">
        <f t="shared" si="584"/>
        <v>Medium Risk</v>
      </c>
    </row>
    <row r="2488" spans="1:35" x14ac:dyDescent="0.25">
      <c r="A2488" s="6">
        <v>45587</v>
      </c>
      <c r="B2488" s="3">
        <v>35</v>
      </c>
      <c r="C2488" s="3" t="str">
        <f t="shared" si="570"/>
        <v>Mid</v>
      </c>
      <c r="E2488" s="4">
        <f t="shared" si="571"/>
        <v>82896</v>
      </c>
      <c r="F2488" s="3">
        <v>626</v>
      </c>
      <c r="G2488" s="3">
        <f t="shared" si="572"/>
        <v>626</v>
      </c>
      <c r="H2488" s="3" t="str">
        <f t="shared" si="573"/>
        <v>Good</v>
      </c>
      <c r="I2488" s="5" t="s">
        <v>20</v>
      </c>
      <c r="J2488" s="2" t="str">
        <f t="shared" si="574"/>
        <v>Employed</v>
      </c>
      <c r="K2488" s="2" t="str">
        <f t="shared" si="575"/>
        <v>Employed</v>
      </c>
      <c r="L2488" s="2" t="str">
        <f t="shared" si="576"/>
        <v>Employed</v>
      </c>
      <c r="M2488" s="5" t="s">
        <v>41</v>
      </c>
      <c r="N2488" s="2" t="str">
        <f t="shared" si="577"/>
        <v>Doctorate</v>
      </c>
      <c r="O2488" s="2" t="str">
        <f t="shared" si="578"/>
        <v>Doctorate</v>
      </c>
      <c r="P2488" s="4">
        <v>13201</v>
      </c>
      <c r="Q2488" s="4">
        <f t="shared" si="579"/>
        <v>13201</v>
      </c>
      <c r="R2488" s="18">
        <f t="shared" si="580"/>
        <v>0.15924773209805057</v>
      </c>
      <c r="S2488" s="18" t="str">
        <f t="shared" si="581"/>
        <v>Conservative Borrower</v>
      </c>
      <c r="U2488" s="3">
        <f t="shared" si="582"/>
        <v>55.043478260869563</v>
      </c>
      <c r="V2488" s="5" t="s">
        <v>22</v>
      </c>
      <c r="W2488" s="5" t="s">
        <v>30</v>
      </c>
      <c r="X2488" s="4">
        <v>336</v>
      </c>
      <c r="Y2488" s="18">
        <v>0.26460140999999998</v>
      </c>
      <c r="Z2488" s="5" t="s">
        <v>24</v>
      </c>
      <c r="AA2488" s="3">
        <v>15</v>
      </c>
      <c r="AB2488" s="4">
        <v>14047</v>
      </c>
      <c r="AC2488" s="4">
        <v>6908</v>
      </c>
      <c r="AD2488" s="4" t="str">
        <f t="shared" si="583"/>
        <v>Medium Income</v>
      </c>
      <c r="AE2488" s="4">
        <v>173713</v>
      </c>
      <c r="AF2488" s="18">
        <v>0.18016080000000001</v>
      </c>
      <c r="AG2488" s="3">
        <v>1</v>
      </c>
      <c r="AH2488" s="3">
        <v>36.799999999999997</v>
      </c>
      <c r="AI2488" s="2" t="str">
        <f t="shared" si="584"/>
        <v>Low Risk</v>
      </c>
    </row>
    <row r="2489" spans="1:35" x14ac:dyDescent="0.25">
      <c r="A2489" s="6">
        <v>45588</v>
      </c>
      <c r="B2489" s="3">
        <v>39</v>
      </c>
      <c r="C2489" s="3" t="str">
        <f t="shared" si="570"/>
        <v>Mid</v>
      </c>
      <c r="D2489" s="4">
        <v>60902</v>
      </c>
      <c r="E2489" s="4">
        <f t="shared" si="571"/>
        <v>60902</v>
      </c>
      <c r="F2489" s="3">
        <v>561</v>
      </c>
      <c r="G2489" s="3">
        <f t="shared" si="572"/>
        <v>561</v>
      </c>
      <c r="H2489" s="3" t="str">
        <f t="shared" si="573"/>
        <v>Good</v>
      </c>
      <c r="I2489" s="5" t="s">
        <v>20</v>
      </c>
      <c r="J2489" s="2" t="str">
        <f t="shared" si="574"/>
        <v>Employed</v>
      </c>
      <c r="K2489" s="2" t="str">
        <f t="shared" si="575"/>
        <v>Employed</v>
      </c>
      <c r="L2489" s="2" t="str">
        <f t="shared" si="576"/>
        <v>Employed</v>
      </c>
      <c r="N2489" s="2" t="str">
        <f t="shared" si="577"/>
        <v/>
      </c>
      <c r="O2489" s="2" t="str">
        <f t="shared" si="578"/>
        <v>Bachelor</v>
      </c>
      <c r="P2489" s="4">
        <v>21811</v>
      </c>
      <c r="Q2489" s="4">
        <f t="shared" si="579"/>
        <v>21811</v>
      </c>
      <c r="R2489" s="18">
        <f t="shared" si="580"/>
        <v>0.35813273784112182</v>
      </c>
      <c r="S2489" s="18" t="str">
        <f t="shared" si="581"/>
        <v>Conservative Borrower</v>
      </c>
      <c r="T2489" s="3">
        <v>36</v>
      </c>
      <c r="U2489" s="3">
        <f t="shared" si="582"/>
        <v>36</v>
      </c>
      <c r="V2489" s="5" t="s">
        <v>22</v>
      </c>
      <c r="W2489" s="5" t="s">
        <v>27</v>
      </c>
      <c r="X2489" s="4">
        <v>529</v>
      </c>
      <c r="Y2489" s="18">
        <v>0.52906060399999999</v>
      </c>
      <c r="Z2489" s="5" t="s">
        <v>28</v>
      </c>
      <c r="AA2489" s="3">
        <v>21</v>
      </c>
      <c r="AB2489" s="4">
        <v>4745</v>
      </c>
      <c r="AC2489" s="4">
        <v>5075.1666670000004</v>
      </c>
      <c r="AD2489" s="4" t="str">
        <f t="shared" si="583"/>
        <v>Medium Income</v>
      </c>
      <c r="AE2489" s="4">
        <v>192178</v>
      </c>
      <c r="AF2489" s="18">
        <v>0.19013892800000001</v>
      </c>
      <c r="AG2489" s="3">
        <v>0</v>
      </c>
      <c r="AH2489" s="3">
        <v>59</v>
      </c>
      <c r="AI2489" s="2" t="str">
        <f t="shared" si="584"/>
        <v>High Risk</v>
      </c>
    </row>
    <row r="2490" spans="1:35" x14ac:dyDescent="0.25">
      <c r="A2490" s="6">
        <v>45589</v>
      </c>
      <c r="B2490" s="3">
        <v>40</v>
      </c>
      <c r="C2490" s="3" t="str">
        <f t="shared" si="570"/>
        <v>Senior</v>
      </c>
      <c r="D2490" s="4">
        <v>15910</v>
      </c>
      <c r="E2490" s="4">
        <f t="shared" si="571"/>
        <v>15910</v>
      </c>
      <c r="F2490" s="3">
        <v>535</v>
      </c>
      <c r="G2490" s="3">
        <f t="shared" si="572"/>
        <v>535</v>
      </c>
      <c r="H2490" s="3" t="str">
        <f t="shared" si="573"/>
        <v>Fair</v>
      </c>
      <c r="I2490" s="5" t="s">
        <v>20</v>
      </c>
      <c r="J2490" s="2" t="str">
        <f t="shared" si="574"/>
        <v>Employed</v>
      </c>
      <c r="K2490" s="2" t="str">
        <f t="shared" si="575"/>
        <v>Employed</v>
      </c>
      <c r="L2490" s="2" t="str">
        <f t="shared" si="576"/>
        <v>Employed</v>
      </c>
      <c r="M2490" s="5" t="s">
        <v>32</v>
      </c>
      <c r="N2490" s="2" t="str">
        <f t="shared" si="577"/>
        <v>High School</v>
      </c>
      <c r="O2490" s="2" t="str">
        <f t="shared" si="578"/>
        <v>High School</v>
      </c>
      <c r="P2490" s="4">
        <v>48229</v>
      </c>
      <c r="Q2490" s="4">
        <f t="shared" si="579"/>
        <v>48229</v>
      </c>
      <c r="R2490" s="18">
        <f t="shared" si="580"/>
        <v>3.0313639220615967</v>
      </c>
      <c r="S2490" s="18" t="str">
        <f t="shared" si="581"/>
        <v>Aggressive Borrower</v>
      </c>
      <c r="T2490" s="3">
        <v>36</v>
      </c>
      <c r="U2490" s="3">
        <f t="shared" si="582"/>
        <v>36</v>
      </c>
      <c r="V2490" s="5" t="s">
        <v>26</v>
      </c>
      <c r="W2490" s="5" t="s">
        <v>23</v>
      </c>
      <c r="X2490" s="4">
        <v>581</v>
      </c>
      <c r="Y2490" s="18">
        <v>0.32956042899999999</v>
      </c>
      <c r="Z2490" s="5" t="s">
        <v>28</v>
      </c>
      <c r="AA2490" s="3">
        <v>26</v>
      </c>
      <c r="AB2490" s="4">
        <v>2100</v>
      </c>
      <c r="AC2490" s="4">
        <v>1325.833333</v>
      </c>
      <c r="AD2490" s="4" t="str">
        <f t="shared" si="583"/>
        <v>Low Income</v>
      </c>
      <c r="AE2490" s="4">
        <v>141419</v>
      </c>
      <c r="AF2490" s="18">
        <v>0.30275447999999999</v>
      </c>
      <c r="AG2490" s="3">
        <v>0</v>
      </c>
      <c r="AH2490" s="3">
        <v>52</v>
      </c>
      <c r="AI2490" s="2" t="str">
        <f t="shared" si="584"/>
        <v>Medium Risk</v>
      </c>
    </row>
    <row r="2491" spans="1:35" x14ac:dyDescent="0.25">
      <c r="A2491" s="6">
        <v>45590</v>
      </c>
      <c r="B2491" s="3">
        <v>18</v>
      </c>
      <c r="C2491" s="3" t="str">
        <f t="shared" si="570"/>
        <v>Young</v>
      </c>
      <c r="D2491" s="4">
        <v>114954</v>
      </c>
      <c r="E2491" s="4">
        <f t="shared" si="571"/>
        <v>114954</v>
      </c>
      <c r="F2491" s="3">
        <v>641</v>
      </c>
      <c r="G2491" s="3">
        <f t="shared" si="572"/>
        <v>641</v>
      </c>
      <c r="H2491" s="3" t="str">
        <f t="shared" si="573"/>
        <v>Good</v>
      </c>
      <c r="I2491" s="5" t="s">
        <v>20</v>
      </c>
      <c r="J2491" s="2" t="str">
        <f t="shared" si="574"/>
        <v>Employed</v>
      </c>
      <c r="K2491" s="2" t="str">
        <f t="shared" si="575"/>
        <v>Employed</v>
      </c>
      <c r="L2491" s="2" t="str">
        <f t="shared" si="576"/>
        <v>Employed</v>
      </c>
      <c r="N2491" s="2" t="str">
        <f t="shared" si="577"/>
        <v/>
      </c>
      <c r="O2491" s="2" t="str">
        <f t="shared" si="578"/>
        <v>Bachelor</v>
      </c>
      <c r="Q2491" s="4">
        <f t="shared" si="579"/>
        <v>24756.13157894737</v>
      </c>
      <c r="R2491" s="18">
        <f t="shared" si="580"/>
        <v>0.21535685212300024</v>
      </c>
      <c r="S2491" s="18" t="str">
        <f t="shared" si="581"/>
        <v>Conservative Borrower</v>
      </c>
      <c r="T2491" s="3">
        <v>108</v>
      </c>
      <c r="U2491" s="3">
        <f t="shared" si="582"/>
        <v>108</v>
      </c>
      <c r="V2491" s="5" t="s">
        <v>22</v>
      </c>
      <c r="W2491" s="5" t="s">
        <v>27</v>
      </c>
      <c r="X2491" s="4">
        <v>240</v>
      </c>
      <c r="Y2491" s="18">
        <v>0.68334206799999997</v>
      </c>
      <c r="Z2491" s="5" t="s">
        <v>28</v>
      </c>
      <c r="AA2491" s="3">
        <v>26</v>
      </c>
      <c r="AB2491" s="4">
        <v>859</v>
      </c>
      <c r="AC2491" s="4">
        <v>9579.5</v>
      </c>
      <c r="AD2491" s="4" t="str">
        <f t="shared" si="583"/>
        <v>Medium Income</v>
      </c>
      <c r="AE2491" s="4">
        <v>92036</v>
      </c>
      <c r="AF2491" s="18">
        <v>0.24241753799999999</v>
      </c>
      <c r="AG2491" s="3">
        <v>1</v>
      </c>
      <c r="AH2491" s="3">
        <v>40.799999999999997</v>
      </c>
      <c r="AI2491" s="2" t="str">
        <f t="shared" si="584"/>
        <v>Medium Risk</v>
      </c>
    </row>
    <row r="2492" spans="1:35" x14ac:dyDescent="0.25">
      <c r="A2492" s="6">
        <v>45591</v>
      </c>
      <c r="B2492" s="3">
        <v>39</v>
      </c>
      <c r="C2492" s="3" t="str">
        <f t="shared" si="570"/>
        <v>Mid</v>
      </c>
      <c r="D2492" s="4">
        <v>15177</v>
      </c>
      <c r="E2492" s="4">
        <f t="shared" si="571"/>
        <v>15177</v>
      </c>
      <c r="F2492" s="3">
        <v>570</v>
      </c>
      <c r="G2492" s="3">
        <f t="shared" si="572"/>
        <v>570</v>
      </c>
      <c r="H2492" s="3" t="str">
        <f t="shared" si="573"/>
        <v>Good</v>
      </c>
      <c r="I2492" s="5" t="s">
        <v>20</v>
      </c>
      <c r="J2492" s="2" t="str">
        <f t="shared" si="574"/>
        <v>Employed</v>
      </c>
      <c r="K2492" s="2" t="str">
        <f t="shared" si="575"/>
        <v>Employed</v>
      </c>
      <c r="L2492" s="2" t="str">
        <f t="shared" si="576"/>
        <v>Employed</v>
      </c>
      <c r="N2492" s="2" t="str">
        <f t="shared" si="577"/>
        <v/>
      </c>
      <c r="O2492" s="2" t="str">
        <f t="shared" si="578"/>
        <v>Bachelor</v>
      </c>
      <c r="P2492" s="4">
        <v>27910</v>
      </c>
      <c r="Q2492" s="4">
        <f t="shared" si="579"/>
        <v>27910</v>
      </c>
      <c r="R2492" s="18">
        <f t="shared" si="580"/>
        <v>1.8389668577452725</v>
      </c>
      <c r="S2492" s="18" t="str">
        <f t="shared" si="581"/>
        <v>Aggressive Borrower</v>
      </c>
      <c r="T2492" s="3">
        <v>24</v>
      </c>
      <c r="U2492" s="3">
        <f t="shared" si="582"/>
        <v>24</v>
      </c>
      <c r="V2492" s="5" t="s">
        <v>26</v>
      </c>
      <c r="W2492" s="5" t="s">
        <v>23</v>
      </c>
      <c r="X2492" s="4">
        <v>199</v>
      </c>
      <c r="Y2492" s="18">
        <v>0.18409704099999999</v>
      </c>
      <c r="Z2492" s="5" t="s">
        <v>24</v>
      </c>
      <c r="AA2492" s="3">
        <v>22</v>
      </c>
      <c r="AB2492" s="4">
        <v>2902</v>
      </c>
      <c r="AC2492" s="4">
        <v>1264.75</v>
      </c>
      <c r="AD2492" s="4" t="str">
        <f t="shared" si="583"/>
        <v>Low Income</v>
      </c>
      <c r="AE2492" s="4">
        <v>4492</v>
      </c>
      <c r="AF2492" s="18">
        <v>0.19779326899999999</v>
      </c>
      <c r="AG2492" s="3">
        <v>0</v>
      </c>
      <c r="AH2492" s="3">
        <v>51</v>
      </c>
      <c r="AI2492" s="2" t="str">
        <f t="shared" si="584"/>
        <v>Medium Risk</v>
      </c>
    </row>
    <row r="2493" spans="1:35" x14ac:dyDescent="0.25">
      <c r="A2493" s="6">
        <v>45592</v>
      </c>
      <c r="B2493" s="3">
        <v>31</v>
      </c>
      <c r="C2493" s="3" t="str">
        <f t="shared" si="570"/>
        <v>Mid</v>
      </c>
      <c r="D2493" s="4">
        <v>28465</v>
      </c>
      <c r="E2493" s="4">
        <f t="shared" si="571"/>
        <v>28465</v>
      </c>
      <c r="F2493" s="3">
        <v>497</v>
      </c>
      <c r="G2493" s="3">
        <f t="shared" si="572"/>
        <v>497</v>
      </c>
      <c r="H2493" s="3" t="str">
        <f t="shared" si="573"/>
        <v>Fair</v>
      </c>
      <c r="I2493" s="5" t="s">
        <v>20</v>
      </c>
      <c r="J2493" s="2" t="str">
        <f t="shared" si="574"/>
        <v>Employed</v>
      </c>
      <c r="K2493" s="2" t="str">
        <f t="shared" si="575"/>
        <v>Employed</v>
      </c>
      <c r="L2493" s="2" t="str">
        <f t="shared" si="576"/>
        <v>Employed</v>
      </c>
      <c r="M2493" s="5" t="s">
        <v>25</v>
      </c>
      <c r="N2493" s="2" t="str">
        <f t="shared" si="577"/>
        <v>Associate</v>
      </c>
      <c r="O2493" s="2" t="str">
        <f t="shared" si="578"/>
        <v>Associate</v>
      </c>
      <c r="P2493" s="4">
        <v>24084</v>
      </c>
      <c r="Q2493" s="4">
        <f t="shared" si="579"/>
        <v>24084</v>
      </c>
      <c r="R2493" s="18">
        <f t="shared" si="580"/>
        <v>0.84609169155102759</v>
      </c>
      <c r="S2493" s="18" t="str">
        <f t="shared" si="581"/>
        <v>Moderate Borrower</v>
      </c>
      <c r="T2493" s="3">
        <v>72</v>
      </c>
      <c r="U2493" s="3">
        <f t="shared" si="582"/>
        <v>72</v>
      </c>
      <c r="V2493" s="5" t="s">
        <v>22</v>
      </c>
      <c r="W2493" s="5" t="s">
        <v>23</v>
      </c>
      <c r="X2493" s="4">
        <v>551</v>
      </c>
      <c r="Y2493" s="18">
        <v>0.19647753900000001</v>
      </c>
      <c r="Z2493" s="5" t="s">
        <v>31</v>
      </c>
      <c r="AA2493" s="3">
        <v>31</v>
      </c>
      <c r="AB2493" s="4">
        <v>3274</v>
      </c>
      <c r="AC2493" s="4">
        <v>2372.083333</v>
      </c>
      <c r="AD2493" s="4" t="str">
        <f t="shared" si="583"/>
        <v>Low Income</v>
      </c>
      <c r="AE2493" s="4">
        <v>116321</v>
      </c>
      <c r="AF2493" s="18">
        <v>0.32376115700000002</v>
      </c>
      <c r="AG2493" s="3">
        <v>0</v>
      </c>
      <c r="AH2493" s="3">
        <v>48</v>
      </c>
      <c r="AI2493" s="2" t="str">
        <f t="shared" si="584"/>
        <v>Medium Risk</v>
      </c>
    </row>
    <row r="2494" spans="1:35" x14ac:dyDescent="0.25">
      <c r="A2494" s="6">
        <v>45593</v>
      </c>
      <c r="B2494" s="3">
        <v>34</v>
      </c>
      <c r="C2494" s="3" t="str">
        <f t="shared" si="570"/>
        <v>Mid</v>
      </c>
      <c r="D2494" s="4">
        <v>47130</v>
      </c>
      <c r="E2494" s="4">
        <f t="shared" si="571"/>
        <v>47130</v>
      </c>
      <c r="F2494" s="3">
        <v>533</v>
      </c>
      <c r="G2494" s="3">
        <f t="shared" si="572"/>
        <v>533</v>
      </c>
      <c r="H2494" s="3" t="str">
        <f t="shared" si="573"/>
        <v>Fair</v>
      </c>
      <c r="I2494" s="5" t="s">
        <v>33</v>
      </c>
      <c r="J2494" s="2" t="str">
        <f t="shared" si="574"/>
        <v>Self-Employed</v>
      </c>
      <c r="K2494" s="2" t="str">
        <f t="shared" si="575"/>
        <v>Self-Employed</v>
      </c>
      <c r="L2494" s="2" t="str">
        <f t="shared" si="576"/>
        <v>Self-Employed</v>
      </c>
      <c r="M2494" s="5" t="s">
        <v>21</v>
      </c>
      <c r="N2494" s="2" t="str">
        <f t="shared" si="577"/>
        <v>Master</v>
      </c>
      <c r="O2494" s="2" t="str">
        <f t="shared" si="578"/>
        <v>Master</v>
      </c>
      <c r="P2494" s="4">
        <v>12060</v>
      </c>
      <c r="Q2494" s="4">
        <f t="shared" si="579"/>
        <v>12060</v>
      </c>
      <c r="R2494" s="18">
        <f t="shared" si="580"/>
        <v>0.25588796944621262</v>
      </c>
      <c r="S2494" s="18" t="str">
        <f t="shared" si="581"/>
        <v>Conservative Borrower</v>
      </c>
      <c r="T2494" s="3">
        <v>12</v>
      </c>
      <c r="U2494" s="3">
        <f t="shared" si="582"/>
        <v>12</v>
      </c>
      <c r="V2494" s="5" t="s">
        <v>35</v>
      </c>
      <c r="W2494" s="5" t="s">
        <v>27</v>
      </c>
      <c r="X2494" s="4">
        <v>208</v>
      </c>
      <c r="Y2494" s="18">
        <v>0.41506148900000001</v>
      </c>
      <c r="Z2494" s="5" t="s">
        <v>38</v>
      </c>
      <c r="AA2494" s="3">
        <v>19</v>
      </c>
      <c r="AB2494" s="4">
        <v>444</v>
      </c>
      <c r="AC2494" s="4">
        <v>3927.5</v>
      </c>
      <c r="AD2494" s="4" t="str">
        <f t="shared" si="583"/>
        <v>Low Income</v>
      </c>
      <c r="AE2494" s="4">
        <v>81137</v>
      </c>
      <c r="AF2494" s="18">
        <v>0.18832106000000001</v>
      </c>
      <c r="AG2494" s="3">
        <v>1</v>
      </c>
      <c r="AH2494" s="3">
        <v>48.8</v>
      </c>
      <c r="AI2494" s="2" t="str">
        <f t="shared" si="584"/>
        <v>Medium Risk</v>
      </c>
    </row>
    <row r="2495" spans="1:35" x14ac:dyDescent="0.25">
      <c r="A2495" s="6">
        <v>45594</v>
      </c>
      <c r="B2495" s="3">
        <v>57</v>
      </c>
      <c r="C2495" s="3" t="str">
        <f t="shared" si="570"/>
        <v>Senior</v>
      </c>
      <c r="D2495" s="4">
        <v>59349</v>
      </c>
      <c r="E2495" s="4">
        <f t="shared" si="571"/>
        <v>59349</v>
      </c>
      <c r="F2495" s="3">
        <v>618</v>
      </c>
      <c r="G2495" s="3">
        <f t="shared" si="572"/>
        <v>618</v>
      </c>
      <c r="H2495" s="3" t="str">
        <f t="shared" si="573"/>
        <v>Good</v>
      </c>
      <c r="I2495" s="5" t="s">
        <v>20</v>
      </c>
      <c r="J2495" s="2" t="str">
        <f t="shared" si="574"/>
        <v>Employed</v>
      </c>
      <c r="K2495" s="2" t="str">
        <f t="shared" si="575"/>
        <v>Employed</v>
      </c>
      <c r="L2495" s="2" t="str">
        <f t="shared" si="576"/>
        <v>Employed</v>
      </c>
      <c r="N2495" s="2" t="str">
        <f t="shared" si="577"/>
        <v/>
      </c>
      <c r="O2495" s="2" t="str">
        <f t="shared" si="578"/>
        <v>Bachelor</v>
      </c>
      <c r="P2495" s="4">
        <v>8979</v>
      </c>
      <c r="Q2495" s="4">
        <f t="shared" si="579"/>
        <v>8979</v>
      </c>
      <c r="R2495" s="18">
        <f t="shared" si="580"/>
        <v>0.15129151291512916</v>
      </c>
      <c r="S2495" s="18" t="str">
        <f t="shared" si="581"/>
        <v>Conservative Borrower</v>
      </c>
      <c r="T2495" s="3">
        <v>60</v>
      </c>
      <c r="U2495" s="3">
        <f t="shared" si="582"/>
        <v>60</v>
      </c>
      <c r="V2495" s="5" t="s">
        <v>22</v>
      </c>
      <c r="W2495" s="5" t="s">
        <v>27</v>
      </c>
      <c r="X2495" s="4">
        <v>558</v>
      </c>
      <c r="Y2495" s="18">
        <v>0.48851933600000003</v>
      </c>
      <c r="Z2495" s="5" t="s">
        <v>24</v>
      </c>
      <c r="AA2495" s="3">
        <v>20</v>
      </c>
      <c r="AB2495" s="4">
        <v>3252</v>
      </c>
      <c r="AC2495" s="4">
        <v>4945.75</v>
      </c>
      <c r="AD2495" s="4" t="str">
        <f t="shared" si="583"/>
        <v>Low Income</v>
      </c>
      <c r="AE2495" s="4">
        <v>7599</v>
      </c>
      <c r="AF2495" s="18">
        <v>0.18465448000000001</v>
      </c>
      <c r="AG2495" s="3">
        <v>1</v>
      </c>
      <c r="AH2495" s="3">
        <v>42.4</v>
      </c>
      <c r="AI2495" s="2" t="str">
        <f t="shared" si="584"/>
        <v>Medium Risk</v>
      </c>
    </row>
    <row r="2496" spans="1:35" x14ac:dyDescent="0.25">
      <c r="A2496" s="6">
        <v>45595</v>
      </c>
      <c r="B2496" s="3">
        <v>24</v>
      </c>
      <c r="C2496" s="3" t="str">
        <f t="shared" si="570"/>
        <v>Young</v>
      </c>
      <c r="D2496" s="4">
        <v>91443</v>
      </c>
      <c r="E2496" s="4">
        <f t="shared" si="571"/>
        <v>91443</v>
      </c>
      <c r="F2496" s="3">
        <v>472</v>
      </c>
      <c r="G2496" s="3">
        <f t="shared" si="572"/>
        <v>472</v>
      </c>
      <c r="H2496" s="3" t="str">
        <f t="shared" si="573"/>
        <v>Fair</v>
      </c>
      <c r="I2496" s="5" t="s">
        <v>20</v>
      </c>
      <c r="J2496" s="2" t="str">
        <f t="shared" si="574"/>
        <v>Employed</v>
      </c>
      <c r="K2496" s="2" t="str">
        <f t="shared" si="575"/>
        <v>Employed</v>
      </c>
      <c r="L2496" s="2" t="str">
        <f t="shared" si="576"/>
        <v>Employed</v>
      </c>
      <c r="M2496" s="5" t="s">
        <v>25</v>
      </c>
      <c r="N2496" s="2" t="str">
        <f t="shared" si="577"/>
        <v>Associate</v>
      </c>
      <c r="O2496" s="2" t="str">
        <f t="shared" si="578"/>
        <v>Associate</v>
      </c>
      <c r="P2496" s="4">
        <v>32288</v>
      </c>
      <c r="Q2496" s="4">
        <f t="shared" si="579"/>
        <v>32288</v>
      </c>
      <c r="R2496" s="18">
        <f t="shared" si="580"/>
        <v>0.3530942773093621</v>
      </c>
      <c r="S2496" s="18" t="str">
        <f t="shared" si="581"/>
        <v>Conservative Borrower</v>
      </c>
      <c r="T2496" s="3">
        <v>36</v>
      </c>
      <c r="U2496" s="3">
        <f t="shared" si="582"/>
        <v>36</v>
      </c>
      <c r="V2496" s="5" t="s">
        <v>35</v>
      </c>
      <c r="W2496" s="5" t="s">
        <v>30</v>
      </c>
      <c r="X2496" s="4">
        <v>667</v>
      </c>
      <c r="Y2496" s="18">
        <v>8.1079408000000006E-2</v>
      </c>
      <c r="Z2496" s="5" t="s">
        <v>28</v>
      </c>
      <c r="AA2496" s="3">
        <v>18</v>
      </c>
      <c r="AB2496" s="4">
        <v>1508</v>
      </c>
      <c r="AC2496" s="4">
        <v>7620.25</v>
      </c>
      <c r="AD2496" s="4" t="str">
        <f t="shared" si="583"/>
        <v>Medium Income</v>
      </c>
      <c r="AE2496" s="4">
        <v>388767</v>
      </c>
      <c r="AF2496" s="18">
        <v>0.23527867299999999</v>
      </c>
      <c r="AG2496" s="3">
        <v>1</v>
      </c>
      <c r="AH2496" s="3">
        <v>34.4</v>
      </c>
      <c r="AI2496" s="2" t="str">
        <f t="shared" si="584"/>
        <v>Low Risk</v>
      </c>
    </row>
    <row r="2497" spans="1:35" x14ac:dyDescent="0.25">
      <c r="A2497" s="6">
        <v>45596</v>
      </c>
      <c r="B2497" s="3">
        <v>49</v>
      </c>
      <c r="C2497" s="3" t="str">
        <f t="shared" si="570"/>
        <v>Senior</v>
      </c>
      <c r="D2497" s="4">
        <v>26873</v>
      </c>
      <c r="E2497" s="4">
        <f t="shared" si="571"/>
        <v>26873</v>
      </c>
      <c r="F2497" s="3">
        <v>574</v>
      </c>
      <c r="G2497" s="3">
        <f t="shared" si="572"/>
        <v>574</v>
      </c>
      <c r="H2497" s="3" t="str">
        <f t="shared" si="573"/>
        <v>Good</v>
      </c>
      <c r="I2497" s="5" t="s">
        <v>20</v>
      </c>
      <c r="J2497" s="2" t="str">
        <f t="shared" si="574"/>
        <v>Employed</v>
      </c>
      <c r="K2497" s="2" t="str">
        <f t="shared" si="575"/>
        <v>Employed</v>
      </c>
      <c r="L2497" s="2" t="str">
        <f t="shared" si="576"/>
        <v>Employed</v>
      </c>
      <c r="M2497" s="5" t="s">
        <v>29</v>
      </c>
      <c r="N2497" s="2" t="str">
        <f t="shared" si="577"/>
        <v>Bachelor</v>
      </c>
      <c r="O2497" s="2" t="str">
        <f t="shared" si="578"/>
        <v>Bachelor</v>
      </c>
      <c r="P2497" s="4">
        <v>15710</v>
      </c>
      <c r="Q2497" s="4">
        <f t="shared" si="579"/>
        <v>15710</v>
      </c>
      <c r="R2497" s="18">
        <f t="shared" si="580"/>
        <v>0.58460164477356458</v>
      </c>
      <c r="S2497" s="18" t="str">
        <f t="shared" si="581"/>
        <v>Moderate Borrower</v>
      </c>
      <c r="T2497" s="3">
        <v>24</v>
      </c>
      <c r="U2497" s="3">
        <f t="shared" si="582"/>
        <v>24</v>
      </c>
      <c r="V2497" s="5" t="s">
        <v>35</v>
      </c>
      <c r="W2497" s="5" t="s">
        <v>27</v>
      </c>
      <c r="X2497" s="4">
        <v>869</v>
      </c>
      <c r="Y2497" s="18">
        <v>0.43747778199999998</v>
      </c>
      <c r="Z2497" s="5" t="s">
        <v>38</v>
      </c>
      <c r="AA2497" s="3">
        <v>18</v>
      </c>
      <c r="AB2497" s="4">
        <v>4253</v>
      </c>
      <c r="AC2497" s="4">
        <v>2239.416667</v>
      </c>
      <c r="AD2497" s="4" t="str">
        <f t="shared" si="583"/>
        <v>Low Income</v>
      </c>
      <c r="AE2497" s="4">
        <v>6828</v>
      </c>
      <c r="AF2497" s="18">
        <v>0.22795391200000001</v>
      </c>
      <c r="AG2497" s="3">
        <v>0</v>
      </c>
      <c r="AH2497" s="3">
        <v>63</v>
      </c>
      <c r="AI2497" s="2" t="str">
        <f t="shared" si="584"/>
        <v>High Risk</v>
      </c>
    </row>
    <row r="2498" spans="1:35" x14ac:dyDescent="0.25">
      <c r="A2498" s="6">
        <v>45597</v>
      </c>
      <c r="B2498" s="3">
        <v>36</v>
      </c>
      <c r="C2498" s="3" t="str">
        <f t="shared" ref="C2498:C2561" si="585">IF(B2498&lt;25,"Young",IF(B2498&lt;40,"Mid",IF(B2498&lt;60,"Senior","Old")))</f>
        <v>Mid</v>
      </c>
      <c r="D2498" s="4">
        <v>46118</v>
      </c>
      <c r="E2498" s="4">
        <f t="shared" ref="E2498:E2561" si="586">IF(D2498="",AC2498*12,D2498)</f>
        <v>46118</v>
      </c>
      <c r="F2498" s="3">
        <v>512</v>
      </c>
      <c r="G2498" s="3">
        <f t="shared" ref="G2498:G2561" si="587">IF(F2498="",AVERAGEIF($AA$2:$AA$2648,AA2498,$F$2:$F$2648),F2498)</f>
        <v>512</v>
      </c>
      <c r="H2498" s="3" t="str">
        <f t="shared" ref="H2498:H2561" si="588">IF(G2498&lt;450,"Poor", IF(G2498&lt;550,"Fair",IF(G2498&lt;650,"Good","Excellent")))</f>
        <v>Fair</v>
      </c>
      <c r="I2498" s="5" t="s">
        <v>33</v>
      </c>
      <c r="J2498" s="2" t="str">
        <f t="shared" ref="J2498:J2561" si="589">TRIM(CLEAN(I2498))</f>
        <v>Self-Employed</v>
      </c>
      <c r="K2498" s="2" t="str">
        <f t="shared" ref="K2498:K2561" si="590">PROPER(J2498)</f>
        <v>Self-Employed</v>
      </c>
      <c r="L2498" s="2" t="str">
        <f t="shared" ref="L2498:L2561" si="591">IF(K2498="","Employed",K2498)</f>
        <v>Self-Employed</v>
      </c>
      <c r="M2498" s="5" t="s">
        <v>21</v>
      </c>
      <c r="N2498" s="2" t="str">
        <f t="shared" ref="N2498:N2561" si="592">TRIM(CLEAN(M2498))</f>
        <v>Master</v>
      </c>
      <c r="O2498" s="2" t="str">
        <f t="shared" ref="O2498:O2561" si="593">IF(N2498="","Bachelor",N2498)</f>
        <v>Master</v>
      </c>
      <c r="P2498" s="4">
        <v>20992</v>
      </c>
      <c r="Q2498" s="4">
        <f t="shared" ref="Q2498:Q2561" si="594">IF(P2498="",(AVERAGEIFS($P$2:$P$2648,$Z$2:$Z$2648,Z2498,$AD$2:$AD$2648,AD2498)),P2498)</f>
        <v>20992</v>
      </c>
      <c r="R2498" s="18">
        <f t="shared" ref="R2498:R2561" si="595">Q2498/E2498</f>
        <v>0.4551801899475259</v>
      </c>
      <c r="S2498" s="18" t="str">
        <f t="shared" ref="S2498:S2561" si="596">IF(R2498 &lt;= 0.5, "Conservative Borrower", IF(R2498 &lt;= 1, "Moderate Borrower", "Aggressive Borrower"))</f>
        <v>Conservative Borrower</v>
      </c>
      <c r="T2498" s="3">
        <v>84</v>
      </c>
      <c r="U2498" s="3">
        <f t="shared" ref="U2498:U2561" si="597">IF(T2498="",AVERAGEIFS($T$2:$T$2648,$Z$2:$Z$2648,Z2498,$AD$2:$AD$2648,AD2498),T2498)</f>
        <v>84</v>
      </c>
      <c r="V2498" s="5" t="s">
        <v>22</v>
      </c>
      <c r="W2498" s="5" t="s">
        <v>34</v>
      </c>
      <c r="X2498" s="4">
        <v>389</v>
      </c>
      <c r="Y2498" s="18">
        <v>0.25929867299999998</v>
      </c>
      <c r="Z2498" s="5" t="s">
        <v>28</v>
      </c>
      <c r="AA2498" s="3">
        <v>20</v>
      </c>
      <c r="AB2498" s="4">
        <v>10623</v>
      </c>
      <c r="AC2498" s="4">
        <v>3843.166667</v>
      </c>
      <c r="AD2498" s="4" t="str">
        <f t="shared" ref="AD2498:AD2561" si="598">IF(AC2498&lt;=5000,"Low Income",IF(AC2498&lt;=12000,"Medium Income","High Income"))</f>
        <v>Low Income</v>
      </c>
      <c r="AE2498" s="4">
        <v>41622</v>
      </c>
      <c r="AF2498" s="18">
        <v>0.26971028899999999</v>
      </c>
      <c r="AG2498" s="3">
        <v>0</v>
      </c>
      <c r="AH2498" s="3">
        <v>56</v>
      </c>
      <c r="AI2498" s="2" t="str">
        <f t="shared" ref="AI2498:AI2561" si="599">IF(AH2498&lt;40,"Low Risk", IF(AH2498&lt;55,"Medium Risk", IF(AH2498&lt;70,"High Risk","Very High Risk")))</f>
        <v>High Risk</v>
      </c>
    </row>
    <row r="2499" spans="1:35" x14ac:dyDescent="0.25">
      <c r="A2499" s="6">
        <v>45598</v>
      </c>
      <c r="B2499" s="3">
        <v>36</v>
      </c>
      <c r="C2499" s="3" t="str">
        <f t="shared" si="585"/>
        <v>Mid</v>
      </c>
      <c r="D2499" s="4">
        <v>15000</v>
      </c>
      <c r="E2499" s="4">
        <f t="shared" si="586"/>
        <v>15000</v>
      </c>
      <c r="F2499" s="3">
        <v>598</v>
      </c>
      <c r="G2499" s="3">
        <f t="shared" si="587"/>
        <v>598</v>
      </c>
      <c r="H2499" s="3" t="str">
        <f t="shared" si="588"/>
        <v>Good</v>
      </c>
      <c r="I2499" s="5" t="s">
        <v>20</v>
      </c>
      <c r="J2499" s="2" t="str">
        <f t="shared" si="589"/>
        <v>Employed</v>
      </c>
      <c r="K2499" s="2" t="str">
        <f t="shared" si="590"/>
        <v>Employed</v>
      </c>
      <c r="L2499" s="2" t="str">
        <f t="shared" si="591"/>
        <v>Employed</v>
      </c>
      <c r="M2499" s="5" t="s">
        <v>25</v>
      </c>
      <c r="N2499" s="2" t="str">
        <f t="shared" si="592"/>
        <v>Associate</v>
      </c>
      <c r="O2499" s="2" t="str">
        <f t="shared" si="593"/>
        <v>Associate</v>
      </c>
      <c r="P2499" s="4">
        <v>17717</v>
      </c>
      <c r="Q2499" s="4">
        <f t="shared" si="594"/>
        <v>17717</v>
      </c>
      <c r="R2499" s="18">
        <f t="shared" si="595"/>
        <v>1.1811333333333334</v>
      </c>
      <c r="S2499" s="18" t="str">
        <f t="shared" si="596"/>
        <v>Aggressive Borrower</v>
      </c>
      <c r="T2499" s="3">
        <v>24</v>
      </c>
      <c r="U2499" s="3">
        <f t="shared" si="597"/>
        <v>24</v>
      </c>
      <c r="V2499" s="5" t="s">
        <v>22</v>
      </c>
      <c r="W2499" s="5" t="s">
        <v>27</v>
      </c>
      <c r="X2499" s="4">
        <v>1106</v>
      </c>
      <c r="Y2499" s="18">
        <v>0.176423986</v>
      </c>
      <c r="Z2499" s="5" t="s">
        <v>31</v>
      </c>
      <c r="AA2499" s="3">
        <v>28</v>
      </c>
      <c r="AB2499" s="4">
        <v>1444</v>
      </c>
      <c r="AC2499" s="4">
        <v>1250</v>
      </c>
      <c r="AD2499" s="4" t="str">
        <f t="shared" si="598"/>
        <v>Low Income</v>
      </c>
      <c r="AE2499" s="4">
        <v>9475</v>
      </c>
      <c r="AF2499" s="18">
        <v>0.20209948899999999</v>
      </c>
      <c r="AG2499" s="3">
        <v>0</v>
      </c>
      <c r="AH2499" s="3">
        <v>52</v>
      </c>
      <c r="AI2499" s="2" t="str">
        <f t="shared" si="599"/>
        <v>Medium Risk</v>
      </c>
    </row>
    <row r="2500" spans="1:35" x14ac:dyDescent="0.25">
      <c r="A2500" s="6">
        <v>45599</v>
      </c>
      <c r="B2500" s="3">
        <v>49</v>
      </c>
      <c r="C2500" s="3" t="str">
        <f t="shared" si="585"/>
        <v>Senior</v>
      </c>
      <c r="D2500" s="4">
        <v>62680</v>
      </c>
      <c r="E2500" s="4">
        <f t="shared" si="586"/>
        <v>62680</v>
      </c>
      <c r="F2500" s="3">
        <v>445</v>
      </c>
      <c r="G2500" s="3">
        <f t="shared" si="587"/>
        <v>445</v>
      </c>
      <c r="H2500" s="3" t="str">
        <f t="shared" si="588"/>
        <v>Poor</v>
      </c>
      <c r="I2500" s="5" t="s">
        <v>20</v>
      </c>
      <c r="J2500" s="2" t="str">
        <f t="shared" si="589"/>
        <v>Employed</v>
      </c>
      <c r="K2500" s="2" t="str">
        <f t="shared" si="590"/>
        <v>Employed</v>
      </c>
      <c r="L2500" s="2" t="str">
        <f t="shared" si="591"/>
        <v>Employed</v>
      </c>
      <c r="M2500" s="5" t="s">
        <v>29</v>
      </c>
      <c r="N2500" s="2" t="str">
        <f t="shared" si="592"/>
        <v>Bachelor</v>
      </c>
      <c r="O2500" s="2" t="str">
        <f t="shared" si="593"/>
        <v>Bachelor</v>
      </c>
      <c r="P2500" s="4">
        <v>22360</v>
      </c>
      <c r="Q2500" s="4">
        <f t="shared" si="594"/>
        <v>22360</v>
      </c>
      <c r="R2500" s="18">
        <f t="shared" si="595"/>
        <v>0.35673261008296109</v>
      </c>
      <c r="S2500" s="18" t="str">
        <f t="shared" si="596"/>
        <v>Conservative Borrower</v>
      </c>
      <c r="T2500" s="3">
        <v>72</v>
      </c>
      <c r="U2500" s="3">
        <f t="shared" si="597"/>
        <v>72</v>
      </c>
      <c r="V2500" s="5" t="s">
        <v>35</v>
      </c>
      <c r="W2500" s="5" t="s">
        <v>27</v>
      </c>
      <c r="X2500" s="4">
        <v>322</v>
      </c>
      <c r="Y2500" s="18">
        <v>0.59807788200000001</v>
      </c>
      <c r="Z2500" s="5" t="s">
        <v>31</v>
      </c>
      <c r="AA2500" s="3">
        <v>22</v>
      </c>
      <c r="AB2500" s="4">
        <v>24813</v>
      </c>
      <c r="AC2500" s="4">
        <v>5223.3333329999996</v>
      </c>
      <c r="AD2500" s="4" t="str">
        <f t="shared" si="598"/>
        <v>Medium Income</v>
      </c>
      <c r="AE2500" s="4">
        <v>110591</v>
      </c>
      <c r="AF2500" s="18">
        <v>0.31091179400000002</v>
      </c>
      <c r="AG2500" s="3">
        <v>0</v>
      </c>
      <c r="AH2500" s="3">
        <v>54</v>
      </c>
      <c r="AI2500" s="2" t="str">
        <f t="shared" si="599"/>
        <v>Medium Risk</v>
      </c>
    </row>
    <row r="2501" spans="1:35" x14ac:dyDescent="0.25">
      <c r="A2501" s="6">
        <v>45600</v>
      </c>
      <c r="B2501" s="3">
        <v>44</v>
      </c>
      <c r="C2501" s="3" t="str">
        <f t="shared" si="585"/>
        <v>Senior</v>
      </c>
      <c r="D2501" s="4">
        <v>55661</v>
      </c>
      <c r="E2501" s="4">
        <f t="shared" si="586"/>
        <v>55661</v>
      </c>
      <c r="F2501" s="3">
        <v>629</v>
      </c>
      <c r="G2501" s="3">
        <f t="shared" si="587"/>
        <v>629</v>
      </c>
      <c r="H2501" s="3" t="str">
        <f t="shared" si="588"/>
        <v>Good</v>
      </c>
      <c r="I2501" s="5" t="s">
        <v>20</v>
      </c>
      <c r="J2501" s="2" t="str">
        <f t="shared" si="589"/>
        <v>Employed</v>
      </c>
      <c r="K2501" s="2" t="str">
        <f t="shared" si="590"/>
        <v>Employed</v>
      </c>
      <c r="L2501" s="2" t="str">
        <f t="shared" si="591"/>
        <v>Employed</v>
      </c>
      <c r="M2501" s="5" t="s">
        <v>41</v>
      </c>
      <c r="N2501" s="2" t="str">
        <f t="shared" si="592"/>
        <v>Doctorate</v>
      </c>
      <c r="O2501" s="2" t="str">
        <f t="shared" si="593"/>
        <v>Doctorate</v>
      </c>
      <c r="P2501" s="4">
        <v>22541</v>
      </c>
      <c r="Q2501" s="4">
        <f t="shared" si="594"/>
        <v>22541</v>
      </c>
      <c r="R2501" s="18">
        <f t="shared" si="595"/>
        <v>0.40496936813927165</v>
      </c>
      <c r="S2501" s="18" t="str">
        <f t="shared" si="596"/>
        <v>Conservative Borrower</v>
      </c>
      <c r="T2501" s="3">
        <v>48</v>
      </c>
      <c r="U2501" s="3">
        <f t="shared" si="597"/>
        <v>48</v>
      </c>
      <c r="V2501" s="5" t="s">
        <v>22</v>
      </c>
      <c r="W2501" s="5" t="s">
        <v>30</v>
      </c>
      <c r="X2501" s="4">
        <v>700</v>
      </c>
      <c r="Y2501" s="18">
        <v>4.8618732999999997E-2</v>
      </c>
      <c r="Z2501" s="5" t="s">
        <v>28</v>
      </c>
      <c r="AA2501" s="3">
        <v>32</v>
      </c>
      <c r="AB2501" s="4">
        <v>1292</v>
      </c>
      <c r="AC2501" s="4">
        <v>4638.4166670000004</v>
      </c>
      <c r="AD2501" s="4" t="str">
        <f t="shared" si="598"/>
        <v>Low Income</v>
      </c>
      <c r="AE2501" s="4">
        <v>36706</v>
      </c>
      <c r="AF2501" s="18">
        <v>0.207906749</v>
      </c>
      <c r="AG2501" s="3">
        <v>0</v>
      </c>
      <c r="AH2501" s="3">
        <v>46</v>
      </c>
      <c r="AI2501" s="2" t="str">
        <f t="shared" si="599"/>
        <v>Medium Risk</v>
      </c>
    </row>
    <row r="2502" spans="1:35" x14ac:dyDescent="0.25">
      <c r="A2502" s="6">
        <v>45601</v>
      </c>
      <c r="B2502" s="3">
        <v>46</v>
      </c>
      <c r="C2502" s="3" t="str">
        <f t="shared" si="585"/>
        <v>Senior</v>
      </c>
      <c r="D2502" s="4">
        <v>31807</v>
      </c>
      <c r="E2502" s="4">
        <f t="shared" si="586"/>
        <v>31807</v>
      </c>
      <c r="F2502" s="3">
        <v>531</v>
      </c>
      <c r="G2502" s="3">
        <f t="shared" si="587"/>
        <v>531</v>
      </c>
      <c r="H2502" s="3" t="str">
        <f t="shared" si="588"/>
        <v>Fair</v>
      </c>
      <c r="I2502" s="5" t="s">
        <v>45</v>
      </c>
      <c r="J2502" s="2" t="str">
        <f t="shared" si="589"/>
        <v>Unemployed</v>
      </c>
      <c r="K2502" s="2" t="str">
        <f t="shared" si="590"/>
        <v>Unemployed</v>
      </c>
      <c r="L2502" s="2" t="str">
        <f t="shared" si="591"/>
        <v>Unemployed</v>
      </c>
      <c r="M2502" s="5" t="s">
        <v>41</v>
      </c>
      <c r="N2502" s="2" t="str">
        <f t="shared" si="592"/>
        <v>Doctorate</v>
      </c>
      <c r="O2502" s="2" t="str">
        <f t="shared" si="593"/>
        <v>Doctorate</v>
      </c>
      <c r="P2502" s="4">
        <v>13918</v>
      </c>
      <c r="Q2502" s="4">
        <f t="shared" si="594"/>
        <v>13918</v>
      </c>
      <c r="R2502" s="18">
        <f t="shared" si="595"/>
        <v>0.4375766340742604</v>
      </c>
      <c r="S2502" s="18" t="str">
        <f t="shared" si="596"/>
        <v>Conservative Borrower</v>
      </c>
      <c r="T2502" s="3">
        <v>36</v>
      </c>
      <c r="U2502" s="3">
        <f t="shared" si="597"/>
        <v>36</v>
      </c>
      <c r="V2502" s="5" t="s">
        <v>22</v>
      </c>
      <c r="W2502" s="5" t="s">
        <v>27</v>
      </c>
      <c r="X2502" s="4">
        <v>327</v>
      </c>
      <c r="Y2502" s="18">
        <v>0.29934298199999998</v>
      </c>
      <c r="Z2502" s="5" t="s">
        <v>28</v>
      </c>
      <c r="AA2502" s="3">
        <v>29</v>
      </c>
      <c r="AB2502" s="4">
        <v>481</v>
      </c>
      <c r="AC2502" s="4">
        <v>2650.583333</v>
      </c>
      <c r="AD2502" s="4" t="str">
        <f t="shared" si="598"/>
        <v>Low Income</v>
      </c>
      <c r="AE2502" s="4">
        <v>13627</v>
      </c>
      <c r="AF2502" s="18">
        <v>0.212943365</v>
      </c>
      <c r="AG2502" s="3">
        <v>0</v>
      </c>
      <c r="AH2502" s="3">
        <v>56</v>
      </c>
      <c r="AI2502" s="2" t="str">
        <f t="shared" si="599"/>
        <v>High Risk</v>
      </c>
    </row>
    <row r="2503" spans="1:35" x14ac:dyDescent="0.25">
      <c r="A2503" s="6">
        <v>45602</v>
      </c>
      <c r="B2503" s="3">
        <v>51</v>
      </c>
      <c r="C2503" s="3" t="str">
        <f t="shared" si="585"/>
        <v>Senior</v>
      </c>
      <c r="E2503" s="4">
        <f t="shared" si="586"/>
        <v>112752.999996</v>
      </c>
      <c r="F2503" s="3">
        <v>646</v>
      </c>
      <c r="G2503" s="3">
        <f t="shared" si="587"/>
        <v>646</v>
      </c>
      <c r="H2503" s="3" t="str">
        <f t="shared" si="588"/>
        <v>Good</v>
      </c>
      <c r="J2503" s="2" t="str">
        <f t="shared" si="589"/>
        <v/>
      </c>
      <c r="K2503" s="2" t="str">
        <f t="shared" si="590"/>
        <v/>
      </c>
      <c r="L2503" s="2" t="str">
        <f t="shared" si="591"/>
        <v>Employed</v>
      </c>
      <c r="M2503" s="5" t="s">
        <v>29</v>
      </c>
      <c r="N2503" s="2" t="str">
        <f t="shared" si="592"/>
        <v>Bachelor</v>
      </c>
      <c r="O2503" s="2" t="str">
        <f t="shared" si="593"/>
        <v>Bachelor</v>
      </c>
      <c r="P2503" s="4">
        <v>35892</v>
      </c>
      <c r="Q2503" s="4">
        <f t="shared" si="594"/>
        <v>35892</v>
      </c>
      <c r="R2503" s="18">
        <f t="shared" si="595"/>
        <v>0.31832412442483388</v>
      </c>
      <c r="S2503" s="18" t="str">
        <f t="shared" si="596"/>
        <v>Conservative Borrower</v>
      </c>
      <c r="U2503" s="3">
        <f t="shared" si="597"/>
        <v>55.032258064516128</v>
      </c>
      <c r="V2503" s="5" t="s">
        <v>26</v>
      </c>
      <c r="W2503" s="5" t="s">
        <v>27</v>
      </c>
      <c r="X2503" s="4">
        <v>909</v>
      </c>
      <c r="Y2503" s="18">
        <v>0.148033107</v>
      </c>
      <c r="Z2503" s="5" t="s">
        <v>28</v>
      </c>
      <c r="AA2503" s="3">
        <v>19</v>
      </c>
      <c r="AB2503" s="4">
        <v>11036</v>
      </c>
      <c r="AC2503" s="4">
        <v>9396.0833330000005</v>
      </c>
      <c r="AD2503" s="4" t="str">
        <f t="shared" si="598"/>
        <v>Medium Income</v>
      </c>
      <c r="AE2503" s="4">
        <v>3886</v>
      </c>
      <c r="AF2503" s="18">
        <v>0.205513313</v>
      </c>
      <c r="AG2503" s="3">
        <v>1</v>
      </c>
      <c r="AH2503" s="3">
        <v>38.4</v>
      </c>
      <c r="AI2503" s="2" t="str">
        <f t="shared" si="599"/>
        <v>Low Risk</v>
      </c>
    </row>
    <row r="2504" spans="1:35" x14ac:dyDescent="0.25">
      <c r="A2504" s="6">
        <v>45603</v>
      </c>
      <c r="B2504" s="3">
        <v>36</v>
      </c>
      <c r="C2504" s="3" t="str">
        <f t="shared" si="585"/>
        <v>Mid</v>
      </c>
      <c r="D2504" s="4">
        <v>86406</v>
      </c>
      <c r="E2504" s="4">
        <f t="shared" si="586"/>
        <v>86406</v>
      </c>
      <c r="F2504" s="3">
        <v>556</v>
      </c>
      <c r="G2504" s="3">
        <f t="shared" si="587"/>
        <v>556</v>
      </c>
      <c r="H2504" s="3" t="str">
        <f t="shared" si="588"/>
        <v>Good</v>
      </c>
      <c r="I2504" s="5" t="s">
        <v>20</v>
      </c>
      <c r="J2504" s="2" t="str">
        <f t="shared" si="589"/>
        <v>Employed</v>
      </c>
      <c r="K2504" s="2" t="str">
        <f t="shared" si="590"/>
        <v>Employed</v>
      </c>
      <c r="L2504" s="2" t="str">
        <f t="shared" si="591"/>
        <v>Employed</v>
      </c>
      <c r="M2504" s="5" t="s">
        <v>32</v>
      </c>
      <c r="N2504" s="2" t="str">
        <f t="shared" si="592"/>
        <v>High School</v>
      </c>
      <c r="O2504" s="2" t="str">
        <f t="shared" si="593"/>
        <v>High School</v>
      </c>
      <c r="P2504" s="4">
        <v>9873</v>
      </c>
      <c r="Q2504" s="4">
        <f t="shared" si="594"/>
        <v>9873</v>
      </c>
      <c r="R2504" s="18">
        <f t="shared" si="595"/>
        <v>0.11426289840983266</v>
      </c>
      <c r="S2504" s="18" t="str">
        <f t="shared" si="596"/>
        <v>Conservative Borrower</v>
      </c>
      <c r="T2504" s="3">
        <v>48</v>
      </c>
      <c r="U2504" s="3">
        <f t="shared" si="597"/>
        <v>48</v>
      </c>
      <c r="V2504" s="5" t="s">
        <v>26</v>
      </c>
      <c r="W2504" s="5" t="s">
        <v>27</v>
      </c>
      <c r="X2504" s="4">
        <v>222</v>
      </c>
      <c r="Y2504" s="18">
        <v>0.85826468</v>
      </c>
      <c r="Z2504" s="5" t="s">
        <v>38</v>
      </c>
      <c r="AA2504" s="3">
        <v>22</v>
      </c>
      <c r="AB2504" s="4">
        <v>5402</v>
      </c>
      <c r="AC2504" s="4">
        <v>7200.5</v>
      </c>
      <c r="AD2504" s="4" t="str">
        <f t="shared" si="598"/>
        <v>Medium Income</v>
      </c>
      <c r="AE2504" s="4">
        <v>54105</v>
      </c>
      <c r="AF2504" s="18">
        <v>0.238490392</v>
      </c>
      <c r="AG2504" s="3">
        <v>1</v>
      </c>
      <c r="AH2504" s="3">
        <v>46.4</v>
      </c>
      <c r="AI2504" s="2" t="str">
        <f t="shared" si="599"/>
        <v>Medium Risk</v>
      </c>
    </row>
    <row r="2505" spans="1:35" x14ac:dyDescent="0.25">
      <c r="A2505" s="6">
        <v>45604</v>
      </c>
      <c r="B2505" s="3">
        <v>32</v>
      </c>
      <c r="C2505" s="3" t="str">
        <f t="shared" si="585"/>
        <v>Mid</v>
      </c>
      <c r="D2505" s="4">
        <v>50643</v>
      </c>
      <c r="E2505" s="4">
        <f t="shared" si="586"/>
        <v>50643</v>
      </c>
      <c r="F2505" s="3">
        <v>615</v>
      </c>
      <c r="G2505" s="3">
        <f t="shared" si="587"/>
        <v>615</v>
      </c>
      <c r="H2505" s="3" t="str">
        <f t="shared" si="588"/>
        <v>Good</v>
      </c>
      <c r="I2505" s="5" t="s">
        <v>45</v>
      </c>
      <c r="J2505" s="2" t="str">
        <f t="shared" si="589"/>
        <v>Unemployed</v>
      </c>
      <c r="K2505" s="2" t="str">
        <f t="shared" si="590"/>
        <v>Unemployed</v>
      </c>
      <c r="L2505" s="2" t="str">
        <f t="shared" si="591"/>
        <v>Unemployed</v>
      </c>
      <c r="M2505" s="5" t="s">
        <v>29</v>
      </c>
      <c r="N2505" s="2" t="str">
        <f t="shared" si="592"/>
        <v>Bachelor</v>
      </c>
      <c r="O2505" s="2" t="str">
        <f t="shared" si="593"/>
        <v>Bachelor</v>
      </c>
      <c r="P2505" s="4">
        <v>28274</v>
      </c>
      <c r="Q2505" s="4">
        <f t="shared" si="594"/>
        <v>28274</v>
      </c>
      <c r="R2505" s="18">
        <f t="shared" si="595"/>
        <v>0.55830025867345934</v>
      </c>
      <c r="S2505" s="18" t="str">
        <f t="shared" si="596"/>
        <v>Moderate Borrower</v>
      </c>
      <c r="T2505" s="3">
        <v>72</v>
      </c>
      <c r="U2505" s="3">
        <f t="shared" si="597"/>
        <v>72</v>
      </c>
      <c r="V2505" s="5" t="s">
        <v>22</v>
      </c>
      <c r="W2505" s="5" t="s">
        <v>23</v>
      </c>
      <c r="X2505" s="4">
        <v>524</v>
      </c>
      <c r="Y2505" s="18">
        <v>0.27173883799999998</v>
      </c>
      <c r="Z2505" s="5" t="s">
        <v>31</v>
      </c>
      <c r="AA2505" s="3">
        <v>24</v>
      </c>
      <c r="AB2505" s="4">
        <v>4055</v>
      </c>
      <c r="AC2505" s="4">
        <v>4220.25</v>
      </c>
      <c r="AD2505" s="4" t="str">
        <f t="shared" si="598"/>
        <v>Low Income</v>
      </c>
      <c r="AE2505" s="4">
        <v>8783</v>
      </c>
      <c r="AF2505" s="18">
        <v>0.22307777000000001</v>
      </c>
      <c r="AG2505" s="3">
        <v>0</v>
      </c>
      <c r="AH2505" s="3">
        <v>53</v>
      </c>
      <c r="AI2505" s="2" t="str">
        <f t="shared" si="599"/>
        <v>Medium Risk</v>
      </c>
    </row>
    <row r="2506" spans="1:35" x14ac:dyDescent="0.25">
      <c r="A2506" s="6">
        <v>45605</v>
      </c>
      <c r="B2506" s="3">
        <v>26</v>
      </c>
      <c r="C2506" s="3" t="str">
        <f t="shared" si="585"/>
        <v>Mid</v>
      </c>
      <c r="D2506" s="4">
        <v>68800</v>
      </c>
      <c r="E2506" s="4">
        <f t="shared" si="586"/>
        <v>68800</v>
      </c>
      <c r="F2506" s="3">
        <v>460</v>
      </c>
      <c r="G2506" s="3">
        <f t="shared" si="587"/>
        <v>460</v>
      </c>
      <c r="H2506" s="3" t="str">
        <f t="shared" si="588"/>
        <v>Fair</v>
      </c>
      <c r="J2506" s="2" t="str">
        <f t="shared" si="589"/>
        <v/>
      </c>
      <c r="K2506" s="2" t="str">
        <f t="shared" si="590"/>
        <v/>
      </c>
      <c r="L2506" s="2" t="str">
        <f t="shared" si="591"/>
        <v>Employed</v>
      </c>
      <c r="M2506" s="5" t="s">
        <v>32</v>
      </c>
      <c r="N2506" s="2" t="str">
        <f t="shared" si="592"/>
        <v>High School</v>
      </c>
      <c r="O2506" s="2" t="str">
        <f t="shared" si="593"/>
        <v>High School</v>
      </c>
      <c r="P2506" s="4">
        <v>4913</v>
      </c>
      <c r="Q2506" s="4">
        <f t="shared" si="594"/>
        <v>4913</v>
      </c>
      <c r="R2506" s="18">
        <f t="shared" si="595"/>
        <v>7.1409883720930226E-2</v>
      </c>
      <c r="S2506" s="18" t="str">
        <f t="shared" si="596"/>
        <v>Conservative Borrower</v>
      </c>
      <c r="T2506" s="3">
        <v>60</v>
      </c>
      <c r="U2506" s="3">
        <f t="shared" si="597"/>
        <v>60</v>
      </c>
      <c r="V2506" s="5" t="s">
        <v>22</v>
      </c>
      <c r="W2506" s="5" t="s">
        <v>27</v>
      </c>
      <c r="X2506" s="4">
        <v>223</v>
      </c>
      <c r="Y2506" s="18">
        <v>0.24407559300000001</v>
      </c>
      <c r="Z2506" s="5" t="s">
        <v>28</v>
      </c>
      <c r="AA2506" s="3">
        <v>22</v>
      </c>
      <c r="AB2506" s="4">
        <v>1973</v>
      </c>
      <c r="AC2506" s="4">
        <v>5733.3333329999996</v>
      </c>
      <c r="AD2506" s="4" t="str">
        <f t="shared" si="598"/>
        <v>Medium Income</v>
      </c>
      <c r="AE2506" s="4">
        <v>5909</v>
      </c>
      <c r="AF2506" s="18">
        <v>0.26950864499999999</v>
      </c>
      <c r="AG2506" s="3">
        <v>0</v>
      </c>
      <c r="AH2506" s="3">
        <v>53</v>
      </c>
      <c r="AI2506" s="2" t="str">
        <f t="shared" si="599"/>
        <v>Medium Risk</v>
      </c>
    </row>
    <row r="2507" spans="1:35" x14ac:dyDescent="0.25">
      <c r="A2507" s="6">
        <v>45606</v>
      </c>
      <c r="B2507" s="3">
        <v>30</v>
      </c>
      <c r="C2507" s="3" t="str">
        <f t="shared" si="585"/>
        <v>Mid</v>
      </c>
      <c r="D2507" s="4">
        <v>37360</v>
      </c>
      <c r="E2507" s="4">
        <f t="shared" si="586"/>
        <v>37360</v>
      </c>
      <c r="F2507" s="3">
        <v>611</v>
      </c>
      <c r="G2507" s="3">
        <f t="shared" si="587"/>
        <v>611</v>
      </c>
      <c r="H2507" s="3" t="str">
        <f t="shared" si="588"/>
        <v>Good</v>
      </c>
      <c r="I2507" s="5" t="s">
        <v>20</v>
      </c>
      <c r="J2507" s="2" t="str">
        <f t="shared" si="589"/>
        <v>Employed</v>
      </c>
      <c r="K2507" s="2" t="str">
        <f t="shared" si="590"/>
        <v>Employed</v>
      </c>
      <c r="L2507" s="2" t="str">
        <f t="shared" si="591"/>
        <v>Employed</v>
      </c>
      <c r="M2507" s="5" t="s">
        <v>29</v>
      </c>
      <c r="N2507" s="2" t="str">
        <f t="shared" si="592"/>
        <v>Bachelor</v>
      </c>
      <c r="O2507" s="2" t="str">
        <f t="shared" si="593"/>
        <v>Bachelor</v>
      </c>
      <c r="P2507" s="4">
        <v>29213</v>
      </c>
      <c r="Q2507" s="4">
        <f t="shared" si="594"/>
        <v>29213</v>
      </c>
      <c r="R2507" s="18">
        <f t="shared" si="595"/>
        <v>0.78193254817987157</v>
      </c>
      <c r="S2507" s="18" t="str">
        <f t="shared" si="596"/>
        <v>Moderate Borrower</v>
      </c>
      <c r="T2507" s="3">
        <v>60</v>
      </c>
      <c r="U2507" s="3">
        <f t="shared" si="597"/>
        <v>60</v>
      </c>
      <c r="V2507" s="5" t="s">
        <v>26</v>
      </c>
      <c r="W2507" s="5" t="s">
        <v>27</v>
      </c>
      <c r="X2507" s="4">
        <v>324</v>
      </c>
      <c r="Y2507" s="18">
        <v>7.0079313000000004E-2</v>
      </c>
      <c r="Z2507" s="5" t="s">
        <v>28</v>
      </c>
      <c r="AA2507" s="3">
        <v>34</v>
      </c>
      <c r="AB2507" s="4">
        <v>2015</v>
      </c>
      <c r="AC2507" s="4">
        <v>3113.333333</v>
      </c>
      <c r="AD2507" s="4" t="str">
        <f t="shared" si="598"/>
        <v>Low Income</v>
      </c>
      <c r="AE2507" s="4">
        <v>9106</v>
      </c>
      <c r="AF2507" s="18">
        <v>0.22197440199999999</v>
      </c>
      <c r="AG2507" s="3">
        <v>0</v>
      </c>
      <c r="AH2507" s="3">
        <v>49</v>
      </c>
      <c r="AI2507" s="2" t="str">
        <f t="shared" si="599"/>
        <v>Medium Risk</v>
      </c>
    </row>
    <row r="2508" spans="1:35" x14ac:dyDescent="0.25">
      <c r="A2508" s="6">
        <v>45607</v>
      </c>
      <c r="B2508" s="3">
        <v>75</v>
      </c>
      <c r="C2508" s="3" t="str">
        <f t="shared" si="585"/>
        <v>Old</v>
      </c>
      <c r="D2508" s="4">
        <v>88712</v>
      </c>
      <c r="E2508" s="4">
        <f t="shared" si="586"/>
        <v>88712</v>
      </c>
      <c r="F2508" s="3">
        <v>636</v>
      </c>
      <c r="G2508" s="3">
        <f t="shared" si="587"/>
        <v>636</v>
      </c>
      <c r="H2508" s="3" t="str">
        <f t="shared" si="588"/>
        <v>Good</v>
      </c>
      <c r="I2508" s="5" t="s">
        <v>33</v>
      </c>
      <c r="J2508" s="2" t="str">
        <f t="shared" si="589"/>
        <v>Self-Employed</v>
      </c>
      <c r="K2508" s="2" t="str">
        <f t="shared" si="590"/>
        <v>Self-Employed</v>
      </c>
      <c r="L2508" s="2" t="str">
        <f t="shared" si="591"/>
        <v>Self-Employed</v>
      </c>
      <c r="M2508" s="5" t="s">
        <v>25</v>
      </c>
      <c r="N2508" s="2" t="str">
        <f t="shared" si="592"/>
        <v>Associate</v>
      </c>
      <c r="O2508" s="2" t="str">
        <f t="shared" si="593"/>
        <v>Associate</v>
      </c>
      <c r="P2508" s="4">
        <v>27181</v>
      </c>
      <c r="Q2508" s="4">
        <f t="shared" si="594"/>
        <v>27181</v>
      </c>
      <c r="R2508" s="18">
        <f t="shared" si="595"/>
        <v>0.30639597799621249</v>
      </c>
      <c r="S2508" s="18" t="str">
        <f t="shared" si="596"/>
        <v>Conservative Borrower</v>
      </c>
      <c r="T2508" s="3">
        <v>12</v>
      </c>
      <c r="U2508" s="3">
        <f t="shared" si="597"/>
        <v>12</v>
      </c>
      <c r="V2508" s="5" t="s">
        <v>26</v>
      </c>
      <c r="W2508" s="5" t="s">
        <v>30</v>
      </c>
      <c r="X2508" s="4">
        <v>649</v>
      </c>
      <c r="Y2508" s="18">
        <v>0.18093662499999999</v>
      </c>
      <c r="Z2508" s="5" t="s">
        <v>24</v>
      </c>
      <c r="AA2508" s="3">
        <v>25</v>
      </c>
      <c r="AB2508" s="4">
        <v>2212</v>
      </c>
      <c r="AC2508" s="4">
        <v>7392.6666670000004</v>
      </c>
      <c r="AD2508" s="4" t="str">
        <f t="shared" si="598"/>
        <v>Medium Income</v>
      </c>
      <c r="AE2508" s="4">
        <v>4483</v>
      </c>
      <c r="AF2508" s="18">
        <v>0.17774600099999999</v>
      </c>
      <c r="AG2508" s="3">
        <v>0</v>
      </c>
      <c r="AH2508" s="3">
        <v>49</v>
      </c>
      <c r="AI2508" s="2" t="str">
        <f t="shared" si="599"/>
        <v>Medium Risk</v>
      </c>
    </row>
    <row r="2509" spans="1:35" x14ac:dyDescent="0.25">
      <c r="A2509" s="6">
        <v>45608</v>
      </c>
      <c r="B2509" s="3">
        <v>54</v>
      </c>
      <c r="C2509" s="3" t="str">
        <f t="shared" si="585"/>
        <v>Senior</v>
      </c>
      <c r="E2509" s="4">
        <f t="shared" si="586"/>
        <v>104955.999996</v>
      </c>
      <c r="F2509" s="3">
        <v>508</v>
      </c>
      <c r="G2509" s="3">
        <f t="shared" si="587"/>
        <v>508</v>
      </c>
      <c r="H2509" s="3" t="str">
        <f t="shared" si="588"/>
        <v>Fair</v>
      </c>
      <c r="I2509" s="5" t="s">
        <v>20</v>
      </c>
      <c r="J2509" s="2" t="str">
        <f t="shared" si="589"/>
        <v>Employed</v>
      </c>
      <c r="K2509" s="2" t="str">
        <f t="shared" si="590"/>
        <v>Employed</v>
      </c>
      <c r="L2509" s="2" t="str">
        <f t="shared" si="591"/>
        <v>Employed</v>
      </c>
      <c r="M2509" s="5" t="s">
        <v>29</v>
      </c>
      <c r="N2509" s="2" t="str">
        <f t="shared" si="592"/>
        <v>Bachelor</v>
      </c>
      <c r="O2509" s="2" t="str">
        <f t="shared" si="593"/>
        <v>Bachelor</v>
      </c>
      <c r="P2509" s="4">
        <v>21677</v>
      </c>
      <c r="Q2509" s="4">
        <f t="shared" si="594"/>
        <v>21677</v>
      </c>
      <c r="R2509" s="18">
        <f t="shared" si="595"/>
        <v>0.20653416670629729</v>
      </c>
      <c r="S2509" s="18" t="str">
        <f t="shared" si="596"/>
        <v>Conservative Borrower</v>
      </c>
      <c r="U2509" s="3">
        <f t="shared" si="597"/>
        <v>55.032258064516128</v>
      </c>
      <c r="V2509" s="5" t="s">
        <v>22</v>
      </c>
      <c r="W2509" s="5" t="s">
        <v>30</v>
      </c>
      <c r="X2509" s="4">
        <v>572</v>
      </c>
      <c r="Y2509" s="18">
        <v>0.14685306400000001</v>
      </c>
      <c r="Z2509" s="5" t="s">
        <v>28</v>
      </c>
      <c r="AA2509" s="3">
        <v>22</v>
      </c>
      <c r="AB2509" s="4">
        <v>3129</v>
      </c>
      <c r="AC2509" s="4">
        <v>8746.3333330000005</v>
      </c>
      <c r="AD2509" s="4" t="str">
        <f t="shared" si="598"/>
        <v>Medium Income</v>
      </c>
      <c r="AE2509" s="4">
        <v>5519</v>
      </c>
      <c r="AF2509" s="18">
        <v>0.25834467700000002</v>
      </c>
      <c r="AG2509" s="3">
        <v>0</v>
      </c>
      <c r="AH2509" s="3">
        <v>57</v>
      </c>
      <c r="AI2509" s="2" t="str">
        <f t="shared" si="599"/>
        <v>High Risk</v>
      </c>
    </row>
    <row r="2510" spans="1:35" x14ac:dyDescent="0.25">
      <c r="A2510" s="6">
        <v>45609</v>
      </c>
      <c r="B2510" s="3">
        <v>23</v>
      </c>
      <c r="C2510" s="3" t="str">
        <f t="shared" si="585"/>
        <v>Young</v>
      </c>
      <c r="D2510" s="4">
        <v>22855</v>
      </c>
      <c r="E2510" s="4">
        <f t="shared" si="586"/>
        <v>22855</v>
      </c>
      <c r="F2510" s="3">
        <v>445</v>
      </c>
      <c r="G2510" s="3">
        <f t="shared" si="587"/>
        <v>445</v>
      </c>
      <c r="H2510" s="3" t="str">
        <f t="shared" si="588"/>
        <v>Poor</v>
      </c>
      <c r="I2510" s="5" t="s">
        <v>20</v>
      </c>
      <c r="J2510" s="2" t="str">
        <f t="shared" si="589"/>
        <v>Employed</v>
      </c>
      <c r="K2510" s="2" t="str">
        <f t="shared" si="590"/>
        <v>Employed</v>
      </c>
      <c r="L2510" s="2" t="str">
        <f t="shared" si="591"/>
        <v>Employed</v>
      </c>
      <c r="M2510" s="5" t="s">
        <v>25</v>
      </c>
      <c r="N2510" s="2" t="str">
        <f t="shared" si="592"/>
        <v>Associate</v>
      </c>
      <c r="O2510" s="2" t="str">
        <f t="shared" si="593"/>
        <v>Associate</v>
      </c>
      <c r="P2510" s="4">
        <v>30354</v>
      </c>
      <c r="Q2510" s="4">
        <f t="shared" si="594"/>
        <v>30354</v>
      </c>
      <c r="R2510" s="18">
        <f t="shared" si="595"/>
        <v>1.3281120105009845</v>
      </c>
      <c r="S2510" s="18" t="str">
        <f t="shared" si="596"/>
        <v>Aggressive Borrower</v>
      </c>
      <c r="T2510" s="3">
        <v>12</v>
      </c>
      <c r="U2510" s="3">
        <f t="shared" si="597"/>
        <v>12</v>
      </c>
      <c r="V2510" s="5" t="s">
        <v>35</v>
      </c>
      <c r="W2510" s="5" t="s">
        <v>34</v>
      </c>
      <c r="X2510" s="4">
        <v>261</v>
      </c>
      <c r="Y2510" s="18">
        <v>0.44189122600000003</v>
      </c>
      <c r="Z2510" s="5" t="s">
        <v>31</v>
      </c>
      <c r="AA2510" s="3">
        <v>30</v>
      </c>
      <c r="AB2510" s="4">
        <v>15541</v>
      </c>
      <c r="AC2510" s="4">
        <v>1904.583333</v>
      </c>
      <c r="AD2510" s="4" t="str">
        <f t="shared" si="598"/>
        <v>Low Income</v>
      </c>
      <c r="AE2510" s="4">
        <v>13290</v>
      </c>
      <c r="AF2510" s="18">
        <v>0.30567864</v>
      </c>
      <c r="AG2510" s="3">
        <v>0</v>
      </c>
      <c r="AH2510" s="3">
        <v>57</v>
      </c>
      <c r="AI2510" s="2" t="str">
        <f t="shared" si="599"/>
        <v>High Risk</v>
      </c>
    </row>
    <row r="2511" spans="1:35" x14ac:dyDescent="0.25">
      <c r="A2511" s="6">
        <v>45610</v>
      </c>
      <c r="B2511" s="3">
        <v>24</v>
      </c>
      <c r="C2511" s="3" t="str">
        <f t="shared" si="585"/>
        <v>Young</v>
      </c>
      <c r="D2511" s="4">
        <v>48065</v>
      </c>
      <c r="E2511" s="4">
        <f t="shared" si="586"/>
        <v>48065</v>
      </c>
      <c r="F2511" s="3">
        <v>578</v>
      </c>
      <c r="G2511" s="3">
        <f t="shared" si="587"/>
        <v>578</v>
      </c>
      <c r="H2511" s="3" t="str">
        <f t="shared" si="588"/>
        <v>Good</v>
      </c>
      <c r="I2511" s="5" t="s">
        <v>20</v>
      </c>
      <c r="J2511" s="2" t="str">
        <f t="shared" si="589"/>
        <v>Employed</v>
      </c>
      <c r="K2511" s="2" t="str">
        <f t="shared" si="590"/>
        <v>Employed</v>
      </c>
      <c r="L2511" s="2" t="str">
        <f t="shared" si="591"/>
        <v>Employed</v>
      </c>
      <c r="M2511" s="5" t="s">
        <v>21</v>
      </c>
      <c r="N2511" s="2" t="str">
        <f t="shared" si="592"/>
        <v>Master</v>
      </c>
      <c r="O2511" s="2" t="str">
        <f t="shared" si="593"/>
        <v>Master</v>
      </c>
      <c r="P2511" s="4">
        <v>14092</v>
      </c>
      <c r="Q2511" s="4">
        <f t="shared" si="594"/>
        <v>14092</v>
      </c>
      <c r="R2511" s="18">
        <f t="shared" si="595"/>
        <v>0.2931863102049308</v>
      </c>
      <c r="S2511" s="18" t="str">
        <f t="shared" si="596"/>
        <v>Conservative Borrower</v>
      </c>
      <c r="T2511" s="3">
        <v>48</v>
      </c>
      <c r="U2511" s="3">
        <f t="shared" si="597"/>
        <v>48</v>
      </c>
      <c r="V2511" s="5" t="s">
        <v>26</v>
      </c>
      <c r="W2511" s="5" t="s">
        <v>34</v>
      </c>
      <c r="X2511" s="4">
        <v>207</v>
      </c>
      <c r="Y2511" s="18">
        <v>0.18569380899999999</v>
      </c>
      <c r="Z2511" s="5" t="s">
        <v>28</v>
      </c>
      <c r="AA2511" s="3">
        <v>31</v>
      </c>
      <c r="AB2511" s="4">
        <v>5140</v>
      </c>
      <c r="AC2511" s="4">
        <v>4005.416667</v>
      </c>
      <c r="AD2511" s="4" t="str">
        <f t="shared" si="598"/>
        <v>Low Income</v>
      </c>
      <c r="AE2511" s="4">
        <v>154916</v>
      </c>
      <c r="AF2511" s="18">
        <v>0.23935632100000001</v>
      </c>
      <c r="AG2511" s="3">
        <v>0</v>
      </c>
      <c r="AH2511" s="3">
        <v>49</v>
      </c>
      <c r="AI2511" s="2" t="str">
        <f t="shared" si="599"/>
        <v>Medium Risk</v>
      </c>
    </row>
    <row r="2512" spans="1:35" x14ac:dyDescent="0.25">
      <c r="A2512" s="6">
        <v>45611</v>
      </c>
      <c r="B2512" s="3">
        <v>45</v>
      </c>
      <c r="C2512" s="3" t="str">
        <f t="shared" si="585"/>
        <v>Senior</v>
      </c>
      <c r="D2512" s="4">
        <v>47771</v>
      </c>
      <c r="E2512" s="4">
        <f t="shared" si="586"/>
        <v>47771</v>
      </c>
      <c r="F2512" s="3">
        <v>609</v>
      </c>
      <c r="G2512" s="3">
        <f t="shared" si="587"/>
        <v>609</v>
      </c>
      <c r="H2512" s="3" t="str">
        <f t="shared" si="588"/>
        <v>Good</v>
      </c>
      <c r="I2512" s="5" t="s">
        <v>20</v>
      </c>
      <c r="J2512" s="2" t="str">
        <f t="shared" si="589"/>
        <v>Employed</v>
      </c>
      <c r="K2512" s="2" t="str">
        <f t="shared" si="590"/>
        <v>Employed</v>
      </c>
      <c r="L2512" s="2" t="str">
        <f t="shared" si="591"/>
        <v>Employed</v>
      </c>
      <c r="M2512" s="5" t="s">
        <v>32</v>
      </c>
      <c r="N2512" s="2" t="str">
        <f t="shared" si="592"/>
        <v>High School</v>
      </c>
      <c r="O2512" s="2" t="str">
        <f t="shared" si="593"/>
        <v>High School</v>
      </c>
      <c r="P2512" s="4">
        <v>13552</v>
      </c>
      <c r="Q2512" s="4">
        <f t="shared" si="594"/>
        <v>13552</v>
      </c>
      <c r="R2512" s="18">
        <f t="shared" si="595"/>
        <v>0.28368675556299849</v>
      </c>
      <c r="S2512" s="18" t="str">
        <f t="shared" si="596"/>
        <v>Conservative Borrower</v>
      </c>
      <c r="T2512" s="3">
        <v>108</v>
      </c>
      <c r="U2512" s="3">
        <f t="shared" si="597"/>
        <v>108</v>
      </c>
      <c r="V2512" s="5" t="s">
        <v>26</v>
      </c>
      <c r="W2512" s="5" t="s">
        <v>30</v>
      </c>
      <c r="X2512" s="4">
        <v>373</v>
      </c>
      <c r="Y2512" s="18">
        <v>0.25214999599999999</v>
      </c>
      <c r="Z2512" s="5" t="s">
        <v>24</v>
      </c>
      <c r="AA2512" s="3">
        <v>34</v>
      </c>
      <c r="AB2512" s="4">
        <v>813</v>
      </c>
      <c r="AC2512" s="4">
        <v>3980.916667</v>
      </c>
      <c r="AD2512" s="4" t="str">
        <f t="shared" si="598"/>
        <v>Low Income</v>
      </c>
      <c r="AE2512" s="4">
        <v>197892</v>
      </c>
      <c r="AF2512" s="18">
        <v>0.23510594500000001</v>
      </c>
      <c r="AG2512" s="3">
        <v>0</v>
      </c>
      <c r="AH2512" s="3">
        <v>46</v>
      </c>
      <c r="AI2512" s="2" t="str">
        <f t="shared" si="599"/>
        <v>Medium Risk</v>
      </c>
    </row>
    <row r="2513" spans="1:35" x14ac:dyDescent="0.25">
      <c r="A2513" s="6">
        <v>45612</v>
      </c>
      <c r="B2513" s="3">
        <v>46</v>
      </c>
      <c r="C2513" s="3" t="str">
        <f t="shared" si="585"/>
        <v>Senior</v>
      </c>
      <c r="D2513" s="4">
        <v>23470</v>
      </c>
      <c r="E2513" s="4">
        <f t="shared" si="586"/>
        <v>23470</v>
      </c>
      <c r="F2513" s="3">
        <v>561</v>
      </c>
      <c r="G2513" s="3">
        <f t="shared" si="587"/>
        <v>561</v>
      </c>
      <c r="H2513" s="3" t="str">
        <f t="shared" si="588"/>
        <v>Good</v>
      </c>
      <c r="I2513" s="5" t="s">
        <v>45</v>
      </c>
      <c r="J2513" s="2" t="str">
        <f t="shared" si="589"/>
        <v>Unemployed</v>
      </c>
      <c r="K2513" s="2" t="str">
        <f t="shared" si="590"/>
        <v>Unemployed</v>
      </c>
      <c r="L2513" s="2" t="str">
        <f t="shared" si="591"/>
        <v>Unemployed</v>
      </c>
      <c r="M2513" s="5" t="s">
        <v>32</v>
      </c>
      <c r="N2513" s="2" t="str">
        <f t="shared" si="592"/>
        <v>High School</v>
      </c>
      <c r="O2513" s="2" t="str">
        <f t="shared" si="593"/>
        <v>High School</v>
      </c>
      <c r="P2513" s="4">
        <v>69416</v>
      </c>
      <c r="Q2513" s="4">
        <f t="shared" si="594"/>
        <v>69416</v>
      </c>
      <c r="R2513" s="18">
        <f t="shared" si="595"/>
        <v>2.957648061354921</v>
      </c>
      <c r="S2513" s="18" t="str">
        <f t="shared" si="596"/>
        <v>Aggressive Borrower</v>
      </c>
      <c r="T2513" s="3">
        <v>60</v>
      </c>
      <c r="U2513" s="3">
        <f t="shared" si="597"/>
        <v>60</v>
      </c>
      <c r="V2513" s="5" t="s">
        <v>26</v>
      </c>
      <c r="W2513" s="5" t="s">
        <v>23</v>
      </c>
      <c r="X2513" s="4">
        <v>404</v>
      </c>
      <c r="Y2513" s="18">
        <v>0.265175408</v>
      </c>
      <c r="Z2513" s="5" t="s">
        <v>34</v>
      </c>
      <c r="AA2513" s="3">
        <v>16</v>
      </c>
      <c r="AB2513" s="4">
        <v>3921</v>
      </c>
      <c r="AC2513" s="4">
        <v>1955.833333</v>
      </c>
      <c r="AD2513" s="4" t="str">
        <f t="shared" si="598"/>
        <v>Low Income</v>
      </c>
      <c r="AE2513" s="4">
        <v>2674</v>
      </c>
      <c r="AF2513" s="18">
        <v>0.28671432899999999</v>
      </c>
      <c r="AG2513" s="3">
        <v>0</v>
      </c>
      <c r="AH2513" s="3">
        <v>61</v>
      </c>
      <c r="AI2513" s="2" t="str">
        <f t="shared" si="599"/>
        <v>High Risk</v>
      </c>
    </row>
    <row r="2514" spans="1:35" x14ac:dyDescent="0.25">
      <c r="A2514" s="6">
        <v>45613</v>
      </c>
      <c r="B2514" s="3">
        <v>46</v>
      </c>
      <c r="C2514" s="3" t="str">
        <f t="shared" si="585"/>
        <v>Senior</v>
      </c>
      <c r="D2514" s="4">
        <v>29902</v>
      </c>
      <c r="E2514" s="4">
        <f t="shared" si="586"/>
        <v>29902</v>
      </c>
      <c r="F2514" s="3">
        <v>570</v>
      </c>
      <c r="G2514" s="3">
        <f t="shared" si="587"/>
        <v>570</v>
      </c>
      <c r="H2514" s="3" t="str">
        <f t="shared" si="588"/>
        <v>Good</v>
      </c>
      <c r="I2514" s="5" t="s">
        <v>45</v>
      </c>
      <c r="J2514" s="2" t="str">
        <f t="shared" si="589"/>
        <v>Unemployed</v>
      </c>
      <c r="K2514" s="2" t="str">
        <f t="shared" si="590"/>
        <v>Unemployed</v>
      </c>
      <c r="L2514" s="2" t="str">
        <f t="shared" si="591"/>
        <v>Unemployed</v>
      </c>
      <c r="M2514" s="5" t="s">
        <v>29</v>
      </c>
      <c r="N2514" s="2" t="str">
        <f t="shared" si="592"/>
        <v>Bachelor</v>
      </c>
      <c r="O2514" s="2" t="str">
        <f t="shared" si="593"/>
        <v>Bachelor</v>
      </c>
      <c r="P2514" s="4">
        <v>13521</v>
      </c>
      <c r="Q2514" s="4">
        <f t="shared" si="594"/>
        <v>13521</v>
      </c>
      <c r="R2514" s="18">
        <f t="shared" si="595"/>
        <v>0.45217711189886967</v>
      </c>
      <c r="S2514" s="18" t="str">
        <f t="shared" si="596"/>
        <v>Conservative Borrower</v>
      </c>
      <c r="T2514" s="3">
        <v>72</v>
      </c>
      <c r="U2514" s="3">
        <f t="shared" si="597"/>
        <v>72</v>
      </c>
      <c r="V2514" s="5" t="s">
        <v>44</v>
      </c>
      <c r="W2514" s="5" t="s">
        <v>34</v>
      </c>
      <c r="X2514" s="4">
        <v>394</v>
      </c>
      <c r="Y2514" s="18">
        <v>0.13838382199999999</v>
      </c>
      <c r="Z2514" s="5" t="s">
        <v>38</v>
      </c>
      <c r="AA2514" s="3">
        <v>22</v>
      </c>
      <c r="AB2514" s="4">
        <v>4479</v>
      </c>
      <c r="AC2514" s="4">
        <v>2491.833333</v>
      </c>
      <c r="AD2514" s="4" t="str">
        <f t="shared" si="598"/>
        <v>Low Income</v>
      </c>
      <c r="AE2514" s="4">
        <v>66156</v>
      </c>
      <c r="AF2514" s="18">
        <v>0.23548778000000001</v>
      </c>
      <c r="AG2514" s="3">
        <v>0</v>
      </c>
      <c r="AH2514" s="3">
        <v>53</v>
      </c>
      <c r="AI2514" s="2" t="str">
        <f t="shared" si="599"/>
        <v>Medium Risk</v>
      </c>
    </row>
    <row r="2515" spans="1:35" x14ac:dyDescent="0.25">
      <c r="A2515" s="6">
        <v>45614</v>
      </c>
      <c r="B2515" s="3">
        <v>36</v>
      </c>
      <c r="C2515" s="3" t="str">
        <f t="shared" si="585"/>
        <v>Mid</v>
      </c>
      <c r="D2515" s="4">
        <v>68693</v>
      </c>
      <c r="E2515" s="4">
        <f t="shared" si="586"/>
        <v>68693</v>
      </c>
      <c r="F2515" s="3">
        <v>573</v>
      </c>
      <c r="G2515" s="3">
        <f t="shared" si="587"/>
        <v>573</v>
      </c>
      <c r="H2515" s="3" t="str">
        <f t="shared" si="588"/>
        <v>Good</v>
      </c>
      <c r="I2515" s="5" t="s">
        <v>52</v>
      </c>
      <c r="J2515" s="2" t="str">
        <f t="shared" si="589"/>
        <v>EMPLOYED</v>
      </c>
      <c r="K2515" s="2" t="str">
        <f t="shared" si="590"/>
        <v>Employed</v>
      </c>
      <c r="L2515" s="2" t="str">
        <f t="shared" si="591"/>
        <v>Employed</v>
      </c>
      <c r="M2515" s="5" t="s">
        <v>25</v>
      </c>
      <c r="N2515" s="2" t="str">
        <f t="shared" si="592"/>
        <v>Associate</v>
      </c>
      <c r="O2515" s="2" t="str">
        <f t="shared" si="593"/>
        <v>Associate</v>
      </c>
      <c r="P2515" s="4">
        <v>19752</v>
      </c>
      <c r="Q2515" s="4">
        <f t="shared" si="594"/>
        <v>19752</v>
      </c>
      <c r="R2515" s="18">
        <f t="shared" si="595"/>
        <v>0.28754021516020556</v>
      </c>
      <c r="S2515" s="18" t="str">
        <f t="shared" si="596"/>
        <v>Conservative Borrower</v>
      </c>
      <c r="T2515" s="3">
        <v>12</v>
      </c>
      <c r="U2515" s="3">
        <f t="shared" si="597"/>
        <v>12</v>
      </c>
      <c r="V2515" s="5" t="s">
        <v>35</v>
      </c>
      <c r="W2515" s="5" t="s">
        <v>27</v>
      </c>
      <c r="X2515" s="4">
        <v>288</v>
      </c>
      <c r="Y2515" s="18">
        <v>0.27767786500000002</v>
      </c>
      <c r="Z2515" s="5" t="s">
        <v>24</v>
      </c>
      <c r="AA2515" s="3">
        <v>23</v>
      </c>
      <c r="AB2515" s="4">
        <v>20583</v>
      </c>
      <c r="AC2515" s="4">
        <v>5724.4166670000004</v>
      </c>
      <c r="AD2515" s="4" t="str">
        <f t="shared" si="598"/>
        <v>Medium Income</v>
      </c>
      <c r="AE2515" s="4">
        <v>23101</v>
      </c>
      <c r="AF2515" s="18">
        <v>0.192850564</v>
      </c>
      <c r="AG2515" s="3">
        <v>0</v>
      </c>
      <c r="AH2515" s="3">
        <v>52</v>
      </c>
      <c r="AI2515" s="2" t="str">
        <f t="shared" si="599"/>
        <v>Medium Risk</v>
      </c>
    </row>
    <row r="2516" spans="1:35" x14ac:dyDescent="0.25">
      <c r="A2516" s="6">
        <v>45615</v>
      </c>
      <c r="B2516" s="3">
        <v>38</v>
      </c>
      <c r="C2516" s="3" t="str">
        <f t="shared" si="585"/>
        <v>Mid</v>
      </c>
      <c r="D2516" s="4">
        <v>37766</v>
      </c>
      <c r="E2516" s="4">
        <f t="shared" si="586"/>
        <v>37766</v>
      </c>
      <c r="F2516" s="3">
        <v>561</v>
      </c>
      <c r="G2516" s="3">
        <f t="shared" si="587"/>
        <v>561</v>
      </c>
      <c r="H2516" s="3" t="str">
        <f t="shared" si="588"/>
        <v>Good</v>
      </c>
      <c r="I2516" s="5" t="s">
        <v>20</v>
      </c>
      <c r="J2516" s="2" t="str">
        <f t="shared" si="589"/>
        <v>Employed</v>
      </c>
      <c r="K2516" s="2" t="str">
        <f t="shared" si="590"/>
        <v>Employed</v>
      </c>
      <c r="L2516" s="2" t="str">
        <f t="shared" si="591"/>
        <v>Employed</v>
      </c>
      <c r="M2516" s="5" t="s">
        <v>25</v>
      </c>
      <c r="N2516" s="2" t="str">
        <f t="shared" si="592"/>
        <v>Associate</v>
      </c>
      <c r="O2516" s="2" t="str">
        <f t="shared" si="593"/>
        <v>Associate</v>
      </c>
      <c r="P2516" s="4">
        <v>19390</v>
      </c>
      <c r="Q2516" s="4">
        <f t="shared" si="594"/>
        <v>19390</v>
      </c>
      <c r="R2516" s="18">
        <f t="shared" si="595"/>
        <v>0.5134247736058889</v>
      </c>
      <c r="S2516" s="18" t="str">
        <f t="shared" si="596"/>
        <v>Moderate Borrower</v>
      </c>
      <c r="T2516" s="3">
        <v>36</v>
      </c>
      <c r="U2516" s="3">
        <f t="shared" si="597"/>
        <v>36</v>
      </c>
      <c r="V2516" s="5" t="s">
        <v>22</v>
      </c>
      <c r="W2516" s="5" t="s">
        <v>27</v>
      </c>
      <c r="X2516" s="4">
        <v>171</v>
      </c>
      <c r="Y2516" s="18">
        <v>0.25609637600000001</v>
      </c>
      <c r="Z2516" s="5" t="s">
        <v>28</v>
      </c>
      <c r="AA2516" s="3">
        <v>24</v>
      </c>
      <c r="AB2516" s="4">
        <v>679</v>
      </c>
      <c r="AC2516" s="4">
        <v>3147.166667</v>
      </c>
      <c r="AD2516" s="4" t="str">
        <f t="shared" si="598"/>
        <v>Low Income</v>
      </c>
      <c r="AE2516" s="4">
        <v>32261</v>
      </c>
      <c r="AF2516" s="18">
        <v>0.25330612699999999</v>
      </c>
      <c r="AG2516" s="3">
        <v>0</v>
      </c>
      <c r="AH2516" s="3">
        <v>52</v>
      </c>
      <c r="AI2516" s="2" t="str">
        <f t="shared" si="599"/>
        <v>Medium Risk</v>
      </c>
    </row>
    <row r="2517" spans="1:35" x14ac:dyDescent="0.25">
      <c r="A2517" s="6">
        <v>45616</v>
      </c>
      <c r="B2517" s="3">
        <v>43</v>
      </c>
      <c r="C2517" s="3" t="str">
        <f t="shared" si="585"/>
        <v>Senior</v>
      </c>
      <c r="D2517" s="4">
        <v>24548</v>
      </c>
      <c r="E2517" s="4">
        <f t="shared" si="586"/>
        <v>24548</v>
      </c>
      <c r="F2517" s="3">
        <v>613</v>
      </c>
      <c r="G2517" s="3">
        <f t="shared" si="587"/>
        <v>613</v>
      </c>
      <c r="H2517" s="3" t="str">
        <f t="shared" si="588"/>
        <v>Good</v>
      </c>
      <c r="I2517" s="5" t="s">
        <v>45</v>
      </c>
      <c r="J2517" s="2" t="str">
        <f t="shared" si="589"/>
        <v>Unemployed</v>
      </c>
      <c r="K2517" s="2" t="str">
        <f t="shared" si="590"/>
        <v>Unemployed</v>
      </c>
      <c r="L2517" s="2" t="str">
        <f t="shared" si="591"/>
        <v>Unemployed</v>
      </c>
      <c r="M2517" s="5" t="s">
        <v>21</v>
      </c>
      <c r="N2517" s="2" t="str">
        <f t="shared" si="592"/>
        <v>Master</v>
      </c>
      <c r="O2517" s="2" t="str">
        <f t="shared" si="593"/>
        <v>Master</v>
      </c>
      <c r="Q2517" s="4">
        <f t="shared" si="594"/>
        <v>25961.919161676647</v>
      </c>
      <c r="R2517" s="18">
        <f t="shared" si="595"/>
        <v>1.0575981408537007</v>
      </c>
      <c r="S2517" s="18" t="str">
        <f t="shared" si="596"/>
        <v>Aggressive Borrower</v>
      </c>
      <c r="T2517" s="3">
        <v>36</v>
      </c>
      <c r="U2517" s="3">
        <f t="shared" si="597"/>
        <v>36</v>
      </c>
      <c r="V2517" s="5" t="s">
        <v>22</v>
      </c>
      <c r="W2517" s="5" t="s">
        <v>27</v>
      </c>
      <c r="X2517" s="4">
        <v>341</v>
      </c>
      <c r="Y2517" s="18">
        <v>3.1945063000000003E-2</v>
      </c>
      <c r="Z2517" s="5" t="s">
        <v>38</v>
      </c>
      <c r="AA2517" s="3">
        <v>30</v>
      </c>
      <c r="AB2517" s="4">
        <v>875</v>
      </c>
      <c r="AC2517" s="4">
        <v>2045.666667</v>
      </c>
      <c r="AD2517" s="4" t="str">
        <f t="shared" si="598"/>
        <v>Low Income</v>
      </c>
      <c r="AE2517" s="4">
        <v>199901</v>
      </c>
      <c r="AF2517" s="18">
        <v>0.20592956800000001</v>
      </c>
      <c r="AG2517" s="3">
        <v>0</v>
      </c>
      <c r="AH2517" s="3">
        <v>52</v>
      </c>
      <c r="AI2517" s="2" t="str">
        <f t="shared" si="599"/>
        <v>Medium Risk</v>
      </c>
    </row>
    <row r="2518" spans="1:35" x14ac:dyDescent="0.25">
      <c r="A2518" s="6">
        <v>45617</v>
      </c>
      <c r="B2518" s="3">
        <v>41</v>
      </c>
      <c r="C2518" s="3" t="str">
        <f t="shared" si="585"/>
        <v>Senior</v>
      </c>
      <c r="D2518" s="4">
        <v>62883</v>
      </c>
      <c r="E2518" s="4">
        <f t="shared" si="586"/>
        <v>62883</v>
      </c>
      <c r="F2518" s="3">
        <v>607</v>
      </c>
      <c r="G2518" s="3">
        <f t="shared" si="587"/>
        <v>607</v>
      </c>
      <c r="H2518" s="3" t="str">
        <f t="shared" si="588"/>
        <v>Good</v>
      </c>
      <c r="I2518" s="5" t="s">
        <v>20</v>
      </c>
      <c r="J2518" s="2" t="str">
        <f t="shared" si="589"/>
        <v>Employed</v>
      </c>
      <c r="K2518" s="2" t="str">
        <f t="shared" si="590"/>
        <v>Employed</v>
      </c>
      <c r="L2518" s="2" t="str">
        <f t="shared" si="591"/>
        <v>Employed</v>
      </c>
      <c r="M2518" s="5" t="s">
        <v>29</v>
      </c>
      <c r="N2518" s="2" t="str">
        <f t="shared" si="592"/>
        <v>Bachelor</v>
      </c>
      <c r="O2518" s="2" t="str">
        <f t="shared" si="593"/>
        <v>Bachelor</v>
      </c>
      <c r="P2518" s="4">
        <v>55525</v>
      </c>
      <c r="Q2518" s="4">
        <f t="shared" si="594"/>
        <v>55525</v>
      </c>
      <c r="R2518" s="18">
        <f t="shared" si="595"/>
        <v>0.88298904314361593</v>
      </c>
      <c r="S2518" s="18" t="str">
        <f t="shared" si="596"/>
        <v>Moderate Borrower</v>
      </c>
      <c r="T2518" s="3">
        <v>60</v>
      </c>
      <c r="U2518" s="3">
        <f t="shared" si="597"/>
        <v>60</v>
      </c>
      <c r="V2518" s="5" t="s">
        <v>22</v>
      </c>
      <c r="W2518" s="5" t="s">
        <v>30</v>
      </c>
      <c r="X2518" s="4">
        <v>396</v>
      </c>
      <c r="Y2518" s="18">
        <v>0.42483022500000001</v>
      </c>
      <c r="Z2518" s="5" t="s">
        <v>28</v>
      </c>
      <c r="AA2518" s="3">
        <v>32</v>
      </c>
      <c r="AB2518" s="4">
        <v>3991</v>
      </c>
      <c r="AC2518" s="4">
        <v>5240.25</v>
      </c>
      <c r="AD2518" s="4" t="str">
        <f t="shared" si="598"/>
        <v>Medium Income</v>
      </c>
      <c r="AE2518" s="4">
        <v>20900</v>
      </c>
      <c r="AF2518" s="18">
        <v>0.29351799299999998</v>
      </c>
      <c r="AG2518" s="3">
        <v>0</v>
      </c>
      <c r="AH2518" s="3">
        <v>52</v>
      </c>
      <c r="AI2518" s="2" t="str">
        <f t="shared" si="599"/>
        <v>Medium Risk</v>
      </c>
    </row>
    <row r="2519" spans="1:35" x14ac:dyDescent="0.25">
      <c r="A2519" s="6">
        <v>45618</v>
      </c>
      <c r="B2519" s="3">
        <v>18</v>
      </c>
      <c r="C2519" s="3" t="str">
        <f t="shared" si="585"/>
        <v>Young</v>
      </c>
      <c r="D2519" s="4">
        <v>56302</v>
      </c>
      <c r="E2519" s="4">
        <f t="shared" si="586"/>
        <v>56302</v>
      </c>
      <c r="G2519" s="3">
        <f t="shared" si="587"/>
        <v>568.61417322834643</v>
      </c>
      <c r="H2519" s="3" t="str">
        <f t="shared" si="588"/>
        <v>Good</v>
      </c>
      <c r="I2519" s="5" t="s">
        <v>20</v>
      </c>
      <c r="J2519" s="2" t="str">
        <f t="shared" si="589"/>
        <v>Employed</v>
      </c>
      <c r="K2519" s="2" t="str">
        <f t="shared" si="590"/>
        <v>Employed</v>
      </c>
      <c r="L2519" s="2" t="str">
        <f t="shared" si="591"/>
        <v>Employed</v>
      </c>
      <c r="M2519" s="5" t="s">
        <v>29</v>
      </c>
      <c r="N2519" s="2" t="str">
        <f t="shared" si="592"/>
        <v>Bachelor</v>
      </c>
      <c r="O2519" s="2" t="str">
        <f t="shared" si="593"/>
        <v>Bachelor</v>
      </c>
      <c r="P2519" s="4">
        <v>26197</v>
      </c>
      <c r="Q2519" s="4">
        <f t="shared" si="594"/>
        <v>26197</v>
      </c>
      <c r="R2519" s="18">
        <f t="shared" si="595"/>
        <v>0.46529430570850061</v>
      </c>
      <c r="S2519" s="18" t="str">
        <f t="shared" si="596"/>
        <v>Conservative Borrower</v>
      </c>
      <c r="T2519" s="3">
        <v>36</v>
      </c>
      <c r="U2519" s="3">
        <f t="shared" si="597"/>
        <v>36</v>
      </c>
      <c r="V2519" s="5" t="s">
        <v>26</v>
      </c>
      <c r="W2519" s="5" t="s">
        <v>27</v>
      </c>
      <c r="X2519" s="4">
        <v>928</v>
      </c>
      <c r="Y2519" s="18">
        <v>0.15345851699999999</v>
      </c>
      <c r="Z2519" s="5" t="s">
        <v>38</v>
      </c>
      <c r="AA2519" s="3">
        <v>19</v>
      </c>
      <c r="AB2519" s="4">
        <v>10007</v>
      </c>
      <c r="AC2519" s="4">
        <v>4691.8333329999996</v>
      </c>
      <c r="AD2519" s="4" t="str">
        <f t="shared" si="598"/>
        <v>Low Income</v>
      </c>
      <c r="AE2519" s="4">
        <v>19315</v>
      </c>
      <c r="AF2519" s="18">
        <v>0.243935502</v>
      </c>
      <c r="AG2519" s="3">
        <v>0</v>
      </c>
      <c r="AH2519" s="3">
        <v>64</v>
      </c>
      <c r="AI2519" s="2" t="str">
        <f t="shared" si="599"/>
        <v>High Risk</v>
      </c>
    </row>
    <row r="2520" spans="1:35" x14ac:dyDescent="0.25">
      <c r="A2520" s="6">
        <v>45619</v>
      </c>
      <c r="B2520" s="3">
        <v>37</v>
      </c>
      <c r="C2520" s="3" t="str">
        <f t="shared" si="585"/>
        <v>Mid</v>
      </c>
      <c r="D2520" s="4">
        <v>19863</v>
      </c>
      <c r="E2520" s="4">
        <f t="shared" si="586"/>
        <v>19863</v>
      </c>
      <c r="F2520" s="3">
        <v>532</v>
      </c>
      <c r="G2520" s="3">
        <f t="shared" si="587"/>
        <v>532</v>
      </c>
      <c r="H2520" s="3" t="str">
        <f t="shared" si="588"/>
        <v>Fair</v>
      </c>
      <c r="I2520" s="5" t="s">
        <v>20</v>
      </c>
      <c r="J2520" s="2" t="str">
        <f t="shared" si="589"/>
        <v>Employed</v>
      </c>
      <c r="K2520" s="2" t="str">
        <f t="shared" si="590"/>
        <v>Employed</v>
      </c>
      <c r="L2520" s="2" t="str">
        <f t="shared" si="591"/>
        <v>Employed</v>
      </c>
      <c r="M2520" s="5" t="s">
        <v>32</v>
      </c>
      <c r="N2520" s="2" t="str">
        <f t="shared" si="592"/>
        <v>High School</v>
      </c>
      <c r="O2520" s="2" t="str">
        <f t="shared" si="593"/>
        <v>High School</v>
      </c>
      <c r="P2520" s="4">
        <v>36240</v>
      </c>
      <c r="Q2520" s="4">
        <f t="shared" si="594"/>
        <v>36240</v>
      </c>
      <c r="R2520" s="18">
        <f t="shared" si="595"/>
        <v>1.8244978099984897</v>
      </c>
      <c r="S2520" s="18" t="str">
        <f t="shared" si="596"/>
        <v>Aggressive Borrower</v>
      </c>
      <c r="T2520" s="3">
        <v>84</v>
      </c>
      <c r="U2520" s="3">
        <f t="shared" si="597"/>
        <v>84</v>
      </c>
      <c r="V2520" s="5" t="s">
        <v>26</v>
      </c>
      <c r="W2520" s="5" t="s">
        <v>23</v>
      </c>
      <c r="X2520" s="4">
        <v>831</v>
      </c>
      <c r="Y2520" s="18">
        <v>0.112266935</v>
      </c>
      <c r="Z2520" s="5" t="s">
        <v>31</v>
      </c>
      <c r="AA2520" s="3">
        <v>26</v>
      </c>
      <c r="AB2520" s="4">
        <v>7350</v>
      </c>
      <c r="AC2520" s="4">
        <v>1655.25</v>
      </c>
      <c r="AD2520" s="4" t="str">
        <f t="shared" si="598"/>
        <v>Low Income</v>
      </c>
      <c r="AE2520" s="4">
        <v>20271</v>
      </c>
      <c r="AF2520" s="18">
        <v>0.32134574300000002</v>
      </c>
      <c r="AG2520" s="3">
        <v>0</v>
      </c>
      <c r="AH2520" s="3">
        <v>52</v>
      </c>
      <c r="AI2520" s="2" t="str">
        <f t="shared" si="599"/>
        <v>Medium Risk</v>
      </c>
    </row>
    <row r="2521" spans="1:35" x14ac:dyDescent="0.25">
      <c r="A2521" s="6">
        <v>45620</v>
      </c>
      <c r="B2521" s="3">
        <v>29</v>
      </c>
      <c r="C2521" s="3" t="str">
        <f t="shared" si="585"/>
        <v>Mid</v>
      </c>
      <c r="D2521" s="4">
        <v>49821</v>
      </c>
      <c r="E2521" s="4">
        <f t="shared" si="586"/>
        <v>49821</v>
      </c>
      <c r="F2521" s="3">
        <v>476</v>
      </c>
      <c r="G2521" s="3">
        <f t="shared" si="587"/>
        <v>476</v>
      </c>
      <c r="H2521" s="3" t="str">
        <f t="shared" si="588"/>
        <v>Fair</v>
      </c>
      <c r="J2521" s="2" t="str">
        <f t="shared" si="589"/>
        <v/>
      </c>
      <c r="K2521" s="2" t="str">
        <f t="shared" si="590"/>
        <v/>
      </c>
      <c r="L2521" s="2" t="str">
        <f t="shared" si="591"/>
        <v>Employed</v>
      </c>
      <c r="M2521" s="5" t="s">
        <v>29</v>
      </c>
      <c r="N2521" s="2" t="str">
        <f t="shared" si="592"/>
        <v>Bachelor</v>
      </c>
      <c r="O2521" s="2" t="str">
        <f t="shared" si="593"/>
        <v>Bachelor</v>
      </c>
      <c r="Q2521" s="4">
        <f t="shared" si="594"/>
        <v>24695.307531380753</v>
      </c>
      <c r="R2521" s="18">
        <f t="shared" si="595"/>
        <v>0.49568068748882504</v>
      </c>
      <c r="S2521" s="18" t="str">
        <f t="shared" si="596"/>
        <v>Conservative Borrower</v>
      </c>
      <c r="T2521" s="3">
        <v>84</v>
      </c>
      <c r="U2521" s="3">
        <f t="shared" si="597"/>
        <v>84</v>
      </c>
      <c r="V2521" s="5" t="s">
        <v>22</v>
      </c>
      <c r="W2521" s="5" t="s">
        <v>30</v>
      </c>
      <c r="X2521" s="4">
        <v>707</v>
      </c>
      <c r="Y2521" s="18">
        <v>7.7372141000000005E-2</v>
      </c>
      <c r="Z2521" s="5" t="s">
        <v>24</v>
      </c>
      <c r="AA2521" s="3">
        <v>31</v>
      </c>
      <c r="AB2521" s="4">
        <v>5044</v>
      </c>
      <c r="AC2521" s="4">
        <v>4151.75</v>
      </c>
      <c r="AD2521" s="4" t="str">
        <f t="shared" si="598"/>
        <v>Low Income</v>
      </c>
      <c r="AE2521" s="4">
        <v>41191</v>
      </c>
      <c r="AF2521" s="18">
        <v>0.29377984000000001</v>
      </c>
      <c r="AG2521" s="3">
        <v>0</v>
      </c>
      <c r="AH2521" s="3">
        <v>51</v>
      </c>
      <c r="AI2521" s="2" t="str">
        <f t="shared" si="599"/>
        <v>Medium Risk</v>
      </c>
    </row>
    <row r="2522" spans="1:35" x14ac:dyDescent="0.25">
      <c r="A2522" s="6">
        <v>45621</v>
      </c>
      <c r="B2522" s="3">
        <v>42</v>
      </c>
      <c r="C2522" s="3" t="str">
        <f t="shared" si="585"/>
        <v>Senior</v>
      </c>
      <c r="D2522" s="4">
        <v>122384</v>
      </c>
      <c r="E2522" s="4">
        <f t="shared" si="586"/>
        <v>122384</v>
      </c>
      <c r="F2522" s="3">
        <v>480</v>
      </c>
      <c r="G2522" s="3">
        <f t="shared" si="587"/>
        <v>480</v>
      </c>
      <c r="H2522" s="3" t="str">
        <f t="shared" si="588"/>
        <v>Fair</v>
      </c>
      <c r="J2522" s="2" t="str">
        <f t="shared" si="589"/>
        <v/>
      </c>
      <c r="K2522" s="2" t="str">
        <f t="shared" si="590"/>
        <v/>
      </c>
      <c r="L2522" s="2" t="str">
        <f t="shared" si="591"/>
        <v>Employed</v>
      </c>
      <c r="M2522" s="5" t="s">
        <v>25</v>
      </c>
      <c r="N2522" s="2" t="str">
        <f t="shared" si="592"/>
        <v>Associate</v>
      </c>
      <c r="O2522" s="2" t="str">
        <f t="shared" si="593"/>
        <v>Associate</v>
      </c>
      <c r="P2522" s="4">
        <v>16047</v>
      </c>
      <c r="Q2522" s="4">
        <f t="shared" si="594"/>
        <v>16047</v>
      </c>
      <c r="R2522" s="18">
        <f t="shared" si="595"/>
        <v>0.13112008105634723</v>
      </c>
      <c r="S2522" s="18" t="str">
        <f t="shared" si="596"/>
        <v>Conservative Borrower</v>
      </c>
      <c r="T2522" s="3">
        <v>24</v>
      </c>
      <c r="U2522" s="3">
        <f t="shared" si="597"/>
        <v>24</v>
      </c>
      <c r="V2522" s="5" t="s">
        <v>22</v>
      </c>
      <c r="W2522" s="5" t="s">
        <v>27</v>
      </c>
      <c r="X2522" s="4">
        <v>203</v>
      </c>
      <c r="Y2522" s="18">
        <v>0.21416660400000001</v>
      </c>
      <c r="Z2522" s="5" t="s">
        <v>24</v>
      </c>
      <c r="AA2522" s="3">
        <v>28</v>
      </c>
      <c r="AB2522" s="4">
        <v>2233</v>
      </c>
      <c r="AC2522" s="4">
        <v>10198.666670000001</v>
      </c>
      <c r="AD2522" s="4" t="str">
        <f t="shared" si="598"/>
        <v>Medium Income</v>
      </c>
      <c r="AE2522" s="4">
        <v>18085</v>
      </c>
      <c r="AF2522" s="18">
        <v>0.22868113300000001</v>
      </c>
      <c r="AG2522" s="3">
        <v>1</v>
      </c>
      <c r="AH2522" s="3">
        <v>39.200000000000003</v>
      </c>
      <c r="AI2522" s="2" t="str">
        <f t="shared" si="599"/>
        <v>Low Risk</v>
      </c>
    </row>
    <row r="2523" spans="1:35" x14ac:dyDescent="0.25">
      <c r="A2523" s="6">
        <v>45622</v>
      </c>
      <c r="B2523" s="3">
        <v>75</v>
      </c>
      <c r="C2523" s="3" t="str">
        <f t="shared" si="585"/>
        <v>Old</v>
      </c>
      <c r="D2523" s="4">
        <v>32510</v>
      </c>
      <c r="E2523" s="4">
        <f t="shared" si="586"/>
        <v>32510</v>
      </c>
      <c r="F2523" s="3">
        <v>627</v>
      </c>
      <c r="G2523" s="3">
        <f t="shared" si="587"/>
        <v>627</v>
      </c>
      <c r="H2523" s="3" t="str">
        <f t="shared" si="588"/>
        <v>Good</v>
      </c>
      <c r="I2523" s="5" t="s">
        <v>20</v>
      </c>
      <c r="J2523" s="2" t="str">
        <f t="shared" si="589"/>
        <v>Employed</v>
      </c>
      <c r="K2523" s="2" t="str">
        <f t="shared" si="590"/>
        <v>Employed</v>
      </c>
      <c r="L2523" s="2" t="str">
        <f t="shared" si="591"/>
        <v>Employed</v>
      </c>
      <c r="M2523" s="5" t="s">
        <v>25</v>
      </c>
      <c r="N2523" s="2" t="str">
        <f t="shared" si="592"/>
        <v>Associate</v>
      </c>
      <c r="O2523" s="2" t="str">
        <f t="shared" si="593"/>
        <v>Associate</v>
      </c>
      <c r="P2523" s="4">
        <v>26504</v>
      </c>
      <c r="Q2523" s="4">
        <f t="shared" si="594"/>
        <v>26504</v>
      </c>
      <c r="R2523" s="18">
        <f t="shared" si="595"/>
        <v>0.81525684404798526</v>
      </c>
      <c r="S2523" s="18" t="str">
        <f t="shared" si="596"/>
        <v>Moderate Borrower</v>
      </c>
      <c r="T2523" s="3">
        <v>60</v>
      </c>
      <c r="U2523" s="3">
        <f t="shared" si="597"/>
        <v>60</v>
      </c>
      <c r="V2523" s="5" t="s">
        <v>26</v>
      </c>
      <c r="W2523" s="5" t="s">
        <v>30</v>
      </c>
      <c r="X2523" s="4">
        <v>471</v>
      </c>
      <c r="Y2523" s="18">
        <v>0.4157614</v>
      </c>
      <c r="Z2523" s="5" t="s">
        <v>38</v>
      </c>
      <c r="AA2523" s="3">
        <v>11</v>
      </c>
      <c r="AB2523" s="4">
        <v>5005</v>
      </c>
      <c r="AC2523" s="4">
        <v>2709.166667</v>
      </c>
      <c r="AD2523" s="4" t="str">
        <f t="shared" si="598"/>
        <v>Low Income</v>
      </c>
      <c r="AE2523" s="4">
        <v>50103</v>
      </c>
      <c r="AF2523" s="18">
        <v>0.214799394</v>
      </c>
      <c r="AG2523" s="3">
        <v>0</v>
      </c>
      <c r="AH2523" s="3">
        <v>52</v>
      </c>
      <c r="AI2523" s="2" t="str">
        <f t="shared" si="599"/>
        <v>Medium Risk</v>
      </c>
    </row>
    <row r="2524" spans="1:35" x14ac:dyDescent="0.25">
      <c r="A2524" s="6">
        <v>45623</v>
      </c>
      <c r="B2524" s="3">
        <v>44</v>
      </c>
      <c r="C2524" s="3" t="str">
        <f t="shared" si="585"/>
        <v>Senior</v>
      </c>
      <c r="E2524" s="4">
        <f t="shared" si="586"/>
        <v>170747.00004000001</v>
      </c>
      <c r="G2524" s="3">
        <f t="shared" si="587"/>
        <v>565.24120603015081</v>
      </c>
      <c r="H2524" s="3" t="str">
        <f t="shared" si="588"/>
        <v>Good</v>
      </c>
      <c r="I2524" s="5" t="s">
        <v>20</v>
      </c>
      <c r="J2524" s="2" t="str">
        <f t="shared" si="589"/>
        <v>Employed</v>
      </c>
      <c r="K2524" s="2" t="str">
        <f t="shared" si="590"/>
        <v>Employed</v>
      </c>
      <c r="L2524" s="2" t="str">
        <f t="shared" si="591"/>
        <v>Employed</v>
      </c>
      <c r="M2524" s="5" t="s">
        <v>21</v>
      </c>
      <c r="N2524" s="2" t="str">
        <f t="shared" si="592"/>
        <v>Master</v>
      </c>
      <c r="O2524" s="2" t="str">
        <f t="shared" si="593"/>
        <v>Master</v>
      </c>
      <c r="P2524" s="4">
        <v>20811</v>
      </c>
      <c r="Q2524" s="4">
        <f t="shared" si="594"/>
        <v>20811</v>
      </c>
      <c r="R2524" s="18">
        <f t="shared" si="595"/>
        <v>0.12188208281916939</v>
      </c>
      <c r="S2524" s="18" t="str">
        <f t="shared" si="596"/>
        <v>Conservative Borrower</v>
      </c>
      <c r="U2524" s="3">
        <f t="shared" si="597"/>
        <v>52.551724137931032</v>
      </c>
      <c r="V2524" s="5" t="s">
        <v>26</v>
      </c>
      <c r="W2524" s="5" t="s">
        <v>23</v>
      </c>
      <c r="X2524" s="4">
        <v>877</v>
      </c>
      <c r="Y2524" s="18">
        <v>0.17611173499999999</v>
      </c>
      <c r="Z2524" s="5" t="s">
        <v>28</v>
      </c>
      <c r="AA2524" s="3">
        <v>23</v>
      </c>
      <c r="AB2524" s="4">
        <v>1687</v>
      </c>
      <c r="AC2524" s="4">
        <v>14228.916670000001</v>
      </c>
      <c r="AD2524" s="4" t="str">
        <f t="shared" si="598"/>
        <v>High Income</v>
      </c>
      <c r="AE2524" s="4">
        <v>78908</v>
      </c>
      <c r="AF2524" s="18">
        <v>0.16344880000000001</v>
      </c>
      <c r="AG2524" s="3">
        <v>1</v>
      </c>
      <c r="AH2524" s="3">
        <v>34.4</v>
      </c>
      <c r="AI2524" s="2" t="str">
        <f t="shared" si="599"/>
        <v>Low Risk</v>
      </c>
    </row>
    <row r="2525" spans="1:35" x14ac:dyDescent="0.25">
      <c r="A2525" s="6">
        <v>45624</v>
      </c>
      <c r="B2525" s="3">
        <v>36</v>
      </c>
      <c r="C2525" s="3" t="str">
        <f t="shared" si="585"/>
        <v>Mid</v>
      </c>
      <c r="D2525" s="4">
        <v>48666</v>
      </c>
      <c r="E2525" s="4">
        <f t="shared" si="586"/>
        <v>48666</v>
      </c>
      <c r="F2525" s="3">
        <v>637</v>
      </c>
      <c r="G2525" s="3">
        <f t="shared" si="587"/>
        <v>637</v>
      </c>
      <c r="H2525" s="3" t="str">
        <f t="shared" si="588"/>
        <v>Good</v>
      </c>
      <c r="I2525" s="5" t="s">
        <v>20</v>
      </c>
      <c r="J2525" s="2" t="str">
        <f t="shared" si="589"/>
        <v>Employed</v>
      </c>
      <c r="K2525" s="2" t="str">
        <f t="shared" si="590"/>
        <v>Employed</v>
      </c>
      <c r="L2525" s="2" t="str">
        <f t="shared" si="591"/>
        <v>Employed</v>
      </c>
      <c r="M2525" s="5" t="s">
        <v>29</v>
      </c>
      <c r="N2525" s="2" t="str">
        <f t="shared" si="592"/>
        <v>Bachelor</v>
      </c>
      <c r="O2525" s="2" t="str">
        <f t="shared" si="593"/>
        <v>Bachelor</v>
      </c>
      <c r="P2525" s="4">
        <v>17188</v>
      </c>
      <c r="Q2525" s="4">
        <f t="shared" si="594"/>
        <v>17188</v>
      </c>
      <c r="R2525" s="18">
        <f t="shared" si="595"/>
        <v>0.35318292031397691</v>
      </c>
      <c r="S2525" s="18" t="str">
        <f t="shared" si="596"/>
        <v>Conservative Borrower</v>
      </c>
      <c r="T2525" s="3">
        <v>48</v>
      </c>
      <c r="U2525" s="3">
        <f t="shared" si="597"/>
        <v>48</v>
      </c>
      <c r="V2525" s="5" t="s">
        <v>22</v>
      </c>
      <c r="W2525" s="5" t="s">
        <v>23</v>
      </c>
      <c r="X2525" s="4">
        <v>330</v>
      </c>
      <c r="Y2525" s="18">
        <v>0.28898092600000003</v>
      </c>
      <c r="Z2525" s="5" t="s">
        <v>28</v>
      </c>
      <c r="AA2525" s="3">
        <v>27</v>
      </c>
      <c r="AB2525" s="4">
        <v>2940</v>
      </c>
      <c r="AC2525" s="4">
        <v>4055.5</v>
      </c>
      <c r="AD2525" s="4" t="str">
        <f t="shared" si="598"/>
        <v>Low Income</v>
      </c>
      <c r="AE2525" s="4">
        <v>24500</v>
      </c>
      <c r="AF2525" s="18">
        <v>0.201679264</v>
      </c>
      <c r="AG2525" s="3">
        <v>0</v>
      </c>
      <c r="AH2525" s="3">
        <v>49</v>
      </c>
      <c r="AI2525" s="2" t="str">
        <f t="shared" si="599"/>
        <v>Medium Risk</v>
      </c>
    </row>
    <row r="2526" spans="1:35" x14ac:dyDescent="0.25">
      <c r="A2526" s="6">
        <v>45625</v>
      </c>
      <c r="B2526" s="3">
        <v>51</v>
      </c>
      <c r="C2526" s="3" t="str">
        <f t="shared" si="585"/>
        <v>Senior</v>
      </c>
      <c r="D2526" s="4">
        <v>53518</v>
      </c>
      <c r="E2526" s="4">
        <f t="shared" si="586"/>
        <v>53518</v>
      </c>
      <c r="F2526" s="3">
        <v>534</v>
      </c>
      <c r="G2526" s="3">
        <f t="shared" si="587"/>
        <v>534</v>
      </c>
      <c r="H2526" s="3" t="str">
        <f t="shared" si="588"/>
        <v>Fair</v>
      </c>
      <c r="I2526" s="5" t="s">
        <v>20</v>
      </c>
      <c r="J2526" s="2" t="str">
        <f t="shared" si="589"/>
        <v>Employed</v>
      </c>
      <c r="K2526" s="2" t="str">
        <f t="shared" si="590"/>
        <v>Employed</v>
      </c>
      <c r="L2526" s="2" t="str">
        <f t="shared" si="591"/>
        <v>Employed</v>
      </c>
      <c r="M2526" s="5" t="s">
        <v>41</v>
      </c>
      <c r="N2526" s="2" t="str">
        <f t="shared" si="592"/>
        <v>Doctorate</v>
      </c>
      <c r="O2526" s="2" t="str">
        <f t="shared" si="593"/>
        <v>Doctorate</v>
      </c>
      <c r="P2526" s="4">
        <v>20341</v>
      </c>
      <c r="Q2526" s="4">
        <f t="shared" si="594"/>
        <v>20341</v>
      </c>
      <c r="R2526" s="18">
        <f t="shared" si="595"/>
        <v>0.38007773085690794</v>
      </c>
      <c r="S2526" s="18" t="str">
        <f t="shared" si="596"/>
        <v>Conservative Borrower</v>
      </c>
      <c r="T2526" s="3">
        <v>36</v>
      </c>
      <c r="U2526" s="3">
        <f t="shared" si="597"/>
        <v>36</v>
      </c>
      <c r="V2526" s="5" t="s">
        <v>44</v>
      </c>
      <c r="W2526" s="5" t="s">
        <v>34</v>
      </c>
      <c r="X2526" s="4">
        <v>568</v>
      </c>
      <c r="Y2526" s="18">
        <v>0.32382270499999999</v>
      </c>
      <c r="Z2526" s="5" t="s">
        <v>28</v>
      </c>
      <c r="AA2526" s="3">
        <v>21</v>
      </c>
      <c r="AB2526" s="4">
        <v>2693</v>
      </c>
      <c r="AC2526" s="4">
        <v>4459.8333329999996</v>
      </c>
      <c r="AD2526" s="4" t="str">
        <f t="shared" si="598"/>
        <v>Low Income</v>
      </c>
      <c r="AE2526" s="4">
        <v>3730</v>
      </c>
      <c r="AF2526" s="18">
        <v>0.219353198</v>
      </c>
      <c r="AG2526" s="3">
        <v>0</v>
      </c>
      <c r="AH2526" s="3">
        <v>53</v>
      </c>
      <c r="AI2526" s="2" t="str">
        <f t="shared" si="599"/>
        <v>Medium Risk</v>
      </c>
    </row>
    <row r="2527" spans="1:35" x14ac:dyDescent="0.25">
      <c r="A2527" s="6">
        <v>45626</v>
      </c>
      <c r="B2527" s="3">
        <v>45</v>
      </c>
      <c r="C2527" s="3" t="str">
        <f t="shared" si="585"/>
        <v>Senior</v>
      </c>
      <c r="D2527" s="4">
        <v>22153</v>
      </c>
      <c r="E2527" s="4">
        <f t="shared" si="586"/>
        <v>22153</v>
      </c>
      <c r="F2527" s="3">
        <v>621</v>
      </c>
      <c r="G2527" s="3">
        <f t="shared" si="587"/>
        <v>621</v>
      </c>
      <c r="H2527" s="3" t="str">
        <f t="shared" si="588"/>
        <v>Good</v>
      </c>
      <c r="I2527" s="5" t="s">
        <v>20</v>
      </c>
      <c r="J2527" s="2" t="str">
        <f t="shared" si="589"/>
        <v>Employed</v>
      </c>
      <c r="K2527" s="2" t="str">
        <f t="shared" si="590"/>
        <v>Employed</v>
      </c>
      <c r="L2527" s="2" t="str">
        <f t="shared" si="591"/>
        <v>Employed</v>
      </c>
      <c r="M2527" s="5" t="s">
        <v>29</v>
      </c>
      <c r="N2527" s="2" t="str">
        <f t="shared" si="592"/>
        <v>Bachelor</v>
      </c>
      <c r="O2527" s="2" t="str">
        <f t="shared" si="593"/>
        <v>Bachelor</v>
      </c>
      <c r="P2527" s="4">
        <v>54574</v>
      </c>
      <c r="Q2527" s="4">
        <f t="shared" si="594"/>
        <v>54574</v>
      </c>
      <c r="R2527" s="18">
        <f t="shared" si="595"/>
        <v>2.4635038143817991</v>
      </c>
      <c r="S2527" s="18" t="str">
        <f t="shared" si="596"/>
        <v>Aggressive Borrower</v>
      </c>
      <c r="T2527" s="3">
        <v>36</v>
      </c>
      <c r="U2527" s="3">
        <f t="shared" si="597"/>
        <v>36</v>
      </c>
      <c r="V2527" s="5" t="s">
        <v>26</v>
      </c>
      <c r="W2527" s="5" t="s">
        <v>34</v>
      </c>
      <c r="X2527" s="4">
        <v>195</v>
      </c>
      <c r="Y2527" s="18">
        <v>0.182593283</v>
      </c>
      <c r="Z2527" s="5" t="s">
        <v>31</v>
      </c>
      <c r="AA2527" s="3">
        <v>25</v>
      </c>
      <c r="AB2527" s="4">
        <v>1699</v>
      </c>
      <c r="AC2527" s="4">
        <v>1846.083333</v>
      </c>
      <c r="AD2527" s="4" t="str">
        <f t="shared" si="598"/>
        <v>Low Income</v>
      </c>
      <c r="AE2527" s="4">
        <v>29077</v>
      </c>
      <c r="AF2527" s="18">
        <v>0.20366931099999999</v>
      </c>
      <c r="AG2527" s="3">
        <v>0</v>
      </c>
      <c r="AH2527" s="3">
        <v>48</v>
      </c>
      <c r="AI2527" s="2" t="str">
        <f t="shared" si="599"/>
        <v>Medium Risk</v>
      </c>
    </row>
    <row r="2528" spans="1:35" x14ac:dyDescent="0.25">
      <c r="A2528" s="6">
        <v>45627</v>
      </c>
      <c r="B2528" s="3">
        <v>45</v>
      </c>
      <c r="C2528" s="3" t="str">
        <f t="shared" si="585"/>
        <v>Senior</v>
      </c>
      <c r="D2528" s="4">
        <v>22281</v>
      </c>
      <c r="E2528" s="4">
        <f t="shared" si="586"/>
        <v>22281</v>
      </c>
      <c r="F2528" s="3">
        <v>637</v>
      </c>
      <c r="G2528" s="3">
        <f t="shared" si="587"/>
        <v>637</v>
      </c>
      <c r="H2528" s="3" t="str">
        <f t="shared" si="588"/>
        <v>Good</v>
      </c>
      <c r="I2528" s="5" t="s">
        <v>20</v>
      </c>
      <c r="J2528" s="2" t="str">
        <f t="shared" si="589"/>
        <v>Employed</v>
      </c>
      <c r="K2528" s="2" t="str">
        <f t="shared" si="590"/>
        <v>Employed</v>
      </c>
      <c r="L2528" s="2" t="str">
        <f t="shared" si="591"/>
        <v>Employed</v>
      </c>
      <c r="M2528" s="5" t="s">
        <v>29</v>
      </c>
      <c r="N2528" s="2" t="str">
        <f t="shared" si="592"/>
        <v>Bachelor</v>
      </c>
      <c r="O2528" s="2" t="str">
        <f t="shared" si="593"/>
        <v>Bachelor</v>
      </c>
      <c r="P2528" s="4">
        <v>39286</v>
      </c>
      <c r="Q2528" s="4">
        <f t="shared" si="594"/>
        <v>39286</v>
      </c>
      <c r="R2528" s="18">
        <f t="shared" si="595"/>
        <v>1.7632063192854899</v>
      </c>
      <c r="S2528" s="18" t="str">
        <f t="shared" si="596"/>
        <v>Aggressive Borrower</v>
      </c>
      <c r="T2528" s="3">
        <v>48</v>
      </c>
      <c r="U2528" s="3">
        <f t="shared" si="597"/>
        <v>48</v>
      </c>
      <c r="V2528" s="5" t="s">
        <v>26</v>
      </c>
      <c r="W2528" s="5" t="s">
        <v>30</v>
      </c>
      <c r="X2528" s="4">
        <v>241</v>
      </c>
      <c r="Y2528" s="18">
        <v>0.17189105199999999</v>
      </c>
      <c r="Z2528" s="5" t="s">
        <v>38</v>
      </c>
      <c r="AA2528" s="3">
        <v>16</v>
      </c>
      <c r="AB2528" s="4">
        <v>7405</v>
      </c>
      <c r="AC2528" s="4">
        <v>1856.75</v>
      </c>
      <c r="AD2528" s="4" t="str">
        <f t="shared" si="598"/>
        <v>Low Income</v>
      </c>
      <c r="AE2528" s="4">
        <v>36544</v>
      </c>
      <c r="AF2528" s="18">
        <v>0.25116421</v>
      </c>
      <c r="AG2528" s="3">
        <v>0</v>
      </c>
      <c r="AH2528" s="3">
        <v>52</v>
      </c>
      <c r="AI2528" s="2" t="str">
        <f t="shared" si="599"/>
        <v>Medium Risk</v>
      </c>
    </row>
    <row r="2529" spans="1:35" x14ac:dyDescent="0.25">
      <c r="A2529" s="6">
        <v>45628</v>
      </c>
      <c r="B2529" s="3">
        <v>47</v>
      </c>
      <c r="C2529" s="3" t="str">
        <f t="shared" si="585"/>
        <v>Senior</v>
      </c>
      <c r="D2529" s="4">
        <v>37208</v>
      </c>
      <c r="E2529" s="4">
        <f t="shared" si="586"/>
        <v>37208</v>
      </c>
      <c r="F2529" s="3">
        <v>569</v>
      </c>
      <c r="G2529" s="3">
        <f t="shared" si="587"/>
        <v>569</v>
      </c>
      <c r="H2529" s="3" t="str">
        <f t="shared" si="588"/>
        <v>Good</v>
      </c>
      <c r="I2529" s="5" t="s">
        <v>33</v>
      </c>
      <c r="J2529" s="2" t="str">
        <f t="shared" si="589"/>
        <v>Self-Employed</v>
      </c>
      <c r="K2529" s="2" t="str">
        <f t="shared" si="590"/>
        <v>Self-Employed</v>
      </c>
      <c r="L2529" s="2" t="str">
        <f t="shared" si="591"/>
        <v>Self-Employed</v>
      </c>
      <c r="M2529" s="5" t="s">
        <v>29</v>
      </c>
      <c r="N2529" s="2" t="str">
        <f t="shared" si="592"/>
        <v>Bachelor</v>
      </c>
      <c r="O2529" s="2" t="str">
        <f t="shared" si="593"/>
        <v>Bachelor</v>
      </c>
      <c r="P2529" s="4">
        <v>36875</v>
      </c>
      <c r="Q2529" s="4">
        <f t="shared" si="594"/>
        <v>36875</v>
      </c>
      <c r="R2529" s="18">
        <f t="shared" si="595"/>
        <v>0.99105031176091163</v>
      </c>
      <c r="S2529" s="18" t="str">
        <f t="shared" si="596"/>
        <v>Moderate Borrower</v>
      </c>
      <c r="T2529" s="3">
        <v>72</v>
      </c>
      <c r="U2529" s="3">
        <f t="shared" si="597"/>
        <v>72</v>
      </c>
      <c r="V2529" s="5" t="s">
        <v>35</v>
      </c>
      <c r="W2529" s="5" t="s">
        <v>27</v>
      </c>
      <c r="X2529" s="4">
        <v>829</v>
      </c>
      <c r="Y2529" s="18">
        <v>0.42625831199999997</v>
      </c>
      <c r="Z2529" s="5" t="s">
        <v>38</v>
      </c>
      <c r="AA2529" s="3">
        <v>21</v>
      </c>
      <c r="AB2529" s="4">
        <v>15856</v>
      </c>
      <c r="AC2529" s="4">
        <v>3100.666667</v>
      </c>
      <c r="AD2529" s="4" t="str">
        <f t="shared" si="598"/>
        <v>Low Income</v>
      </c>
      <c r="AE2529" s="4">
        <v>1035762</v>
      </c>
      <c r="AF2529" s="18">
        <v>0.25391736399999998</v>
      </c>
      <c r="AG2529" s="3">
        <v>1</v>
      </c>
      <c r="AH2529" s="3">
        <v>44</v>
      </c>
      <c r="AI2529" s="2" t="str">
        <f t="shared" si="599"/>
        <v>Medium Risk</v>
      </c>
    </row>
    <row r="2530" spans="1:35" x14ac:dyDescent="0.25">
      <c r="A2530" s="6">
        <v>45629</v>
      </c>
      <c r="B2530" s="3">
        <v>64</v>
      </c>
      <c r="C2530" s="3" t="str">
        <f t="shared" si="585"/>
        <v>Old</v>
      </c>
      <c r="D2530" s="4">
        <v>90807</v>
      </c>
      <c r="E2530" s="4">
        <f t="shared" si="586"/>
        <v>90807</v>
      </c>
      <c r="F2530" s="3">
        <v>588</v>
      </c>
      <c r="G2530" s="3">
        <f t="shared" si="587"/>
        <v>588</v>
      </c>
      <c r="H2530" s="3" t="str">
        <f t="shared" si="588"/>
        <v>Good</v>
      </c>
      <c r="I2530" s="5" t="s">
        <v>20</v>
      </c>
      <c r="J2530" s="2" t="str">
        <f t="shared" si="589"/>
        <v>Employed</v>
      </c>
      <c r="K2530" s="2" t="str">
        <f t="shared" si="590"/>
        <v>Employed</v>
      </c>
      <c r="L2530" s="2" t="str">
        <f t="shared" si="591"/>
        <v>Employed</v>
      </c>
      <c r="M2530" s="5" t="s">
        <v>25</v>
      </c>
      <c r="N2530" s="2" t="str">
        <f t="shared" si="592"/>
        <v>Associate</v>
      </c>
      <c r="O2530" s="2" t="str">
        <f t="shared" si="593"/>
        <v>Associate</v>
      </c>
      <c r="P2530" s="4">
        <v>26576</v>
      </c>
      <c r="Q2530" s="4">
        <f t="shared" si="594"/>
        <v>26576</v>
      </c>
      <c r="R2530" s="18">
        <f t="shared" si="595"/>
        <v>0.29266466241589306</v>
      </c>
      <c r="S2530" s="18" t="str">
        <f t="shared" si="596"/>
        <v>Conservative Borrower</v>
      </c>
      <c r="T2530" s="3">
        <v>48</v>
      </c>
      <c r="U2530" s="3">
        <f t="shared" si="597"/>
        <v>48</v>
      </c>
      <c r="V2530" s="5" t="s">
        <v>35</v>
      </c>
      <c r="W2530" s="5" t="s">
        <v>27</v>
      </c>
      <c r="X2530" s="4">
        <v>416</v>
      </c>
      <c r="Y2530" s="18">
        <v>0.47398041499999999</v>
      </c>
      <c r="Z2530" s="5" t="s">
        <v>28</v>
      </c>
      <c r="AA2530" s="3">
        <v>33</v>
      </c>
      <c r="AB2530" s="4">
        <v>8984</v>
      </c>
      <c r="AC2530" s="4">
        <v>7567.25</v>
      </c>
      <c r="AD2530" s="4" t="str">
        <f t="shared" si="598"/>
        <v>Medium Income</v>
      </c>
      <c r="AE2530" s="4">
        <v>84809</v>
      </c>
      <c r="AF2530" s="18">
        <v>0.23023579899999999</v>
      </c>
      <c r="AG2530" s="3">
        <v>0</v>
      </c>
      <c r="AH2530" s="3">
        <v>59</v>
      </c>
      <c r="AI2530" s="2" t="str">
        <f t="shared" si="599"/>
        <v>High Risk</v>
      </c>
    </row>
    <row r="2531" spans="1:35" x14ac:dyDescent="0.25">
      <c r="A2531" s="6">
        <v>45630</v>
      </c>
      <c r="B2531" s="3">
        <v>26</v>
      </c>
      <c r="C2531" s="3" t="str">
        <f t="shared" si="585"/>
        <v>Mid</v>
      </c>
      <c r="D2531" s="4">
        <v>198662</v>
      </c>
      <c r="E2531" s="4">
        <f t="shared" si="586"/>
        <v>198662</v>
      </c>
      <c r="F2531" s="3">
        <v>514</v>
      </c>
      <c r="G2531" s="3">
        <f t="shared" si="587"/>
        <v>514</v>
      </c>
      <c r="H2531" s="3" t="str">
        <f t="shared" si="588"/>
        <v>Fair</v>
      </c>
      <c r="I2531" s="5" t="s">
        <v>20</v>
      </c>
      <c r="J2531" s="2" t="str">
        <f t="shared" si="589"/>
        <v>Employed</v>
      </c>
      <c r="K2531" s="2" t="str">
        <f t="shared" si="590"/>
        <v>Employed</v>
      </c>
      <c r="L2531" s="2" t="str">
        <f t="shared" si="591"/>
        <v>Employed</v>
      </c>
      <c r="M2531" s="5" t="s">
        <v>32</v>
      </c>
      <c r="N2531" s="2" t="str">
        <f t="shared" si="592"/>
        <v>High School</v>
      </c>
      <c r="O2531" s="2" t="str">
        <f t="shared" si="593"/>
        <v>High School</v>
      </c>
      <c r="P2531" s="4">
        <v>14577</v>
      </c>
      <c r="Q2531" s="4">
        <f t="shared" si="594"/>
        <v>14577</v>
      </c>
      <c r="R2531" s="18">
        <f t="shared" si="595"/>
        <v>7.3375884668431812E-2</v>
      </c>
      <c r="S2531" s="18" t="str">
        <f t="shared" si="596"/>
        <v>Conservative Borrower</v>
      </c>
      <c r="T2531" s="3">
        <v>72</v>
      </c>
      <c r="U2531" s="3">
        <f t="shared" si="597"/>
        <v>72</v>
      </c>
      <c r="V2531" s="5" t="s">
        <v>26</v>
      </c>
      <c r="W2531" s="5" t="s">
        <v>30</v>
      </c>
      <c r="X2531" s="4">
        <v>280</v>
      </c>
      <c r="Y2531" s="18">
        <v>0.46042145299999998</v>
      </c>
      <c r="Z2531" s="5" t="s">
        <v>24</v>
      </c>
      <c r="AA2531" s="3">
        <v>24</v>
      </c>
      <c r="AB2531" s="4">
        <v>14260</v>
      </c>
      <c r="AC2531" s="4">
        <v>16555.166669999999</v>
      </c>
      <c r="AD2531" s="4" t="str">
        <f t="shared" si="598"/>
        <v>High Income</v>
      </c>
      <c r="AE2531" s="4">
        <v>2405</v>
      </c>
      <c r="AF2531" s="18">
        <v>0.28718074799999999</v>
      </c>
      <c r="AG2531" s="3">
        <v>1</v>
      </c>
      <c r="AH2531" s="3">
        <v>44.8</v>
      </c>
      <c r="AI2531" s="2" t="str">
        <f t="shared" si="599"/>
        <v>Medium Risk</v>
      </c>
    </row>
    <row r="2532" spans="1:35" x14ac:dyDescent="0.25">
      <c r="A2532" s="6">
        <v>45631</v>
      </c>
      <c r="B2532" s="3">
        <v>45</v>
      </c>
      <c r="C2532" s="3" t="str">
        <f t="shared" si="585"/>
        <v>Senior</v>
      </c>
      <c r="D2532" s="4">
        <v>215917</v>
      </c>
      <c r="E2532" s="4">
        <f t="shared" si="586"/>
        <v>215917</v>
      </c>
      <c r="F2532" s="3">
        <v>531</v>
      </c>
      <c r="G2532" s="3">
        <f t="shared" si="587"/>
        <v>531</v>
      </c>
      <c r="H2532" s="3" t="str">
        <f t="shared" si="588"/>
        <v>Fair</v>
      </c>
      <c r="I2532" s="5" t="s">
        <v>20</v>
      </c>
      <c r="J2532" s="2" t="str">
        <f t="shared" si="589"/>
        <v>Employed</v>
      </c>
      <c r="K2532" s="2" t="str">
        <f t="shared" si="590"/>
        <v>Employed</v>
      </c>
      <c r="L2532" s="2" t="str">
        <f t="shared" si="591"/>
        <v>Employed</v>
      </c>
      <c r="M2532" s="5" t="s">
        <v>32</v>
      </c>
      <c r="N2532" s="2" t="str">
        <f t="shared" si="592"/>
        <v>High School</v>
      </c>
      <c r="O2532" s="2" t="str">
        <f t="shared" si="593"/>
        <v>High School</v>
      </c>
      <c r="P2532" s="4">
        <v>28124</v>
      </c>
      <c r="Q2532" s="4">
        <f t="shared" si="594"/>
        <v>28124</v>
      </c>
      <c r="R2532" s="18">
        <f t="shared" si="595"/>
        <v>0.13025375491508312</v>
      </c>
      <c r="S2532" s="18" t="str">
        <f t="shared" si="596"/>
        <v>Conservative Borrower</v>
      </c>
      <c r="T2532" s="3">
        <v>24</v>
      </c>
      <c r="U2532" s="3">
        <f t="shared" si="597"/>
        <v>24</v>
      </c>
      <c r="V2532" s="5" t="s">
        <v>22</v>
      </c>
      <c r="W2532" s="5" t="s">
        <v>27</v>
      </c>
      <c r="X2532" s="4">
        <v>296</v>
      </c>
      <c r="Y2532" s="18">
        <v>0.40378072500000001</v>
      </c>
      <c r="Z2532" s="5" t="s">
        <v>38</v>
      </c>
      <c r="AA2532" s="3">
        <v>22</v>
      </c>
      <c r="AB2532" s="4">
        <v>7440</v>
      </c>
      <c r="AC2532" s="4">
        <v>17993.083330000001</v>
      </c>
      <c r="AD2532" s="4" t="str">
        <f t="shared" si="598"/>
        <v>High Income</v>
      </c>
      <c r="AE2532" s="4">
        <v>109269</v>
      </c>
      <c r="AF2532" s="18">
        <v>0.22843550800000001</v>
      </c>
      <c r="AG2532" s="3">
        <v>1</v>
      </c>
      <c r="AH2532" s="3">
        <v>39.200000000000003</v>
      </c>
      <c r="AI2532" s="2" t="str">
        <f t="shared" si="599"/>
        <v>Low Risk</v>
      </c>
    </row>
    <row r="2533" spans="1:35" x14ac:dyDescent="0.25">
      <c r="A2533" s="6">
        <v>45632</v>
      </c>
      <c r="B2533" s="3">
        <v>28</v>
      </c>
      <c r="C2533" s="3" t="str">
        <f t="shared" si="585"/>
        <v>Mid</v>
      </c>
      <c r="D2533" s="4">
        <v>35781</v>
      </c>
      <c r="E2533" s="4">
        <f t="shared" si="586"/>
        <v>35781</v>
      </c>
      <c r="F2533" s="3">
        <v>551</v>
      </c>
      <c r="G2533" s="3">
        <f t="shared" si="587"/>
        <v>551</v>
      </c>
      <c r="H2533" s="3" t="str">
        <f t="shared" si="588"/>
        <v>Good</v>
      </c>
      <c r="I2533" s="5" t="s">
        <v>20</v>
      </c>
      <c r="J2533" s="2" t="str">
        <f t="shared" si="589"/>
        <v>Employed</v>
      </c>
      <c r="K2533" s="2" t="str">
        <f t="shared" si="590"/>
        <v>Employed</v>
      </c>
      <c r="L2533" s="2" t="str">
        <f t="shared" si="591"/>
        <v>Employed</v>
      </c>
      <c r="M2533" s="5" t="s">
        <v>32</v>
      </c>
      <c r="N2533" s="2" t="str">
        <f t="shared" si="592"/>
        <v>High School</v>
      </c>
      <c r="O2533" s="2" t="str">
        <f t="shared" si="593"/>
        <v>High School</v>
      </c>
      <c r="P2533" s="4">
        <v>16448</v>
      </c>
      <c r="Q2533" s="4">
        <f t="shared" si="594"/>
        <v>16448</v>
      </c>
      <c r="R2533" s="18">
        <f t="shared" si="595"/>
        <v>0.45968530784494566</v>
      </c>
      <c r="S2533" s="18" t="str">
        <f t="shared" si="596"/>
        <v>Conservative Borrower</v>
      </c>
      <c r="T2533" s="3">
        <v>96</v>
      </c>
      <c r="U2533" s="3">
        <f t="shared" si="597"/>
        <v>96</v>
      </c>
      <c r="V2533" s="5" t="s">
        <v>35</v>
      </c>
      <c r="W2533" s="5" t="s">
        <v>30</v>
      </c>
      <c r="X2533" s="4">
        <v>697</v>
      </c>
      <c r="Y2533" s="18">
        <v>0.18223473600000001</v>
      </c>
      <c r="Z2533" s="5" t="s">
        <v>24</v>
      </c>
      <c r="AA2533" s="3">
        <v>25</v>
      </c>
      <c r="AB2533" s="4">
        <v>2490</v>
      </c>
      <c r="AC2533" s="4">
        <v>2981.75</v>
      </c>
      <c r="AD2533" s="4" t="str">
        <f t="shared" si="598"/>
        <v>Low Income</v>
      </c>
      <c r="AE2533" s="4">
        <v>237646</v>
      </c>
      <c r="AF2533" s="18">
        <v>0.27962042399999998</v>
      </c>
      <c r="AG2533" s="3">
        <v>0</v>
      </c>
      <c r="AH2533" s="3">
        <v>50</v>
      </c>
      <c r="AI2533" s="2" t="str">
        <f t="shared" si="599"/>
        <v>Medium Risk</v>
      </c>
    </row>
    <row r="2534" spans="1:35" x14ac:dyDescent="0.25">
      <c r="A2534" s="6">
        <v>45633</v>
      </c>
      <c r="B2534" s="3">
        <v>46</v>
      </c>
      <c r="C2534" s="3" t="str">
        <f t="shared" si="585"/>
        <v>Senior</v>
      </c>
      <c r="D2534" s="4">
        <v>52593</v>
      </c>
      <c r="E2534" s="4">
        <f t="shared" si="586"/>
        <v>52593</v>
      </c>
      <c r="F2534" s="3">
        <v>603</v>
      </c>
      <c r="G2534" s="3">
        <f t="shared" si="587"/>
        <v>603</v>
      </c>
      <c r="H2534" s="3" t="str">
        <f t="shared" si="588"/>
        <v>Good</v>
      </c>
      <c r="I2534" s="5" t="s">
        <v>20</v>
      </c>
      <c r="J2534" s="2" t="str">
        <f t="shared" si="589"/>
        <v>Employed</v>
      </c>
      <c r="K2534" s="2" t="str">
        <f t="shared" si="590"/>
        <v>Employed</v>
      </c>
      <c r="L2534" s="2" t="str">
        <f t="shared" si="591"/>
        <v>Employed</v>
      </c>
      <c r="M2534" s="5" t="s">
        <v>41</v>
      </c>
      <c r="N2534" s="2" t="str">
        <f t="shared" si="592"/>
        <v>Doctorate</v>
      </c>
      <c r="O2534" s="2" t="str">
        <f t="shared" si="593"/>
        <v>Doctorate</v>
      </c>
      <c r="P2534" s="4">
        <v>18548</v>
      </c>
      <c r="Q2534" s="4">
        <f t="shared" si="594"/>
        <v>18548</v>
      </c>
      <c r="R2534" s="18">
        <f t="shared" si="595"/>
        <v>0.35267050748198431</v>
      </c>
      <c r="S2534" s="18" t="str">
        <f t="shared" si="596"/>
        <v>Conservative Borrower</v>
      </c>
      <c r="T2534" s="3">
        <v>60</v>
      </c>
      <c r="U2534" s="3">
        <f t="shared" si="597"/>
        <v>60</v>
      </c>
      <c r="V2534" s="5" t="s">
        <v>22</v>
      </c>
      <c r="W2534" s="5" t="s">
        <v>34</v>
      </c>
      <c r="X2534" s="4">
        <v>365</v>
      </c>
      <c r="Y2534" s="18">
        <v>0.77152516599999998</v>
      </c>
      <c r="Z2534" s="5" t="s">
        <v>38</v>
      </c>
      <c r="AA2534" s="3">
        <v>20</v>
      </c>
      <c r="AB2534" s="4">
        <v>7772</v>
      </c>
      <c r="AC2534" s="4">
        <v>4382.75</v>
      </c>
      <c r="AD2534" s="4" t="str">
        <f t="shared" si="598"/>
        <v>Low Income</v>
      </c>
      <c r="AE2534" s="4">
        <v>37488</v>
      </c>
      <c r="AF2534" s="18">
        <v>0.20590042</v>
      </c>
      <c r="AG2534" s="3">
        <v>1</v>
      </c>
      <c r="AH2534" s="3">
        <v>43.2</v>
      </c>
      <c r="AI2534" s="2" t="str">
        <f t="shared" si="599"/>
        <v>Medium Risk</v>
      </c>
    </row>
    <row r="2535" spans="1:35" x14ac:dyDescent="0.25">
      <c r="A2535" s="6">
        <v>45634</v>
      </c>
      <c r="B2535" s="3">
        <v>28</v>
      </c>
      <c r="C2535" s="3" t="str">
        <f t="shared" si="585"/>
        <v>Mid</v>
      </c>
      <c r="D2535" s="4">
        <v>19551</v>
      </c>
      <c r="E2535" s="4">
        <f t="shared" si="586"/>
        <v>19551</v>
      </c>
      <c r="F2535" s="3">
        <v>498</v>
      </c>
      <c r="G2535" s="3">
        <f t="shared" si="587"/>
        <v>498</v>
      </c>
      <c r="H2535" s="3" t="str">
        <f t="shared" si="588"/>
        <v>Fair</v>
      </c>
      <c r="I2535" s="5" t="s">
        <v>20</v>
      </c>
      <c r="J2535" s="2" t="str">
        <f t="shared" si="589"/>
        <v>Employed</v>
      </c>
      <c r="K2535" s="2" t="str">
        <f t="shared" si="590"/>
        <v>Employed</v>
      </c>
      <c r="L2535" s="2" t="str">
        <f t="shared" si="591"/>
        <v>Employed</v>
      </c>
      <c r="N2535" s="2" t="str">
        <f t="shared" si="592"/>
        <v/>
      </c>
      <c r="O2535" s="2" t="str">
        <f t="shared" si="593"/>
        <v>Bachelor</v>
      </c>
      <c r="P2535" s="4">
        <v>9753</v>
      </c>
      <c r="Q2535" s="4">
        <f t="shared" si="594"/>
        <v>9753</v>
      </c>
      <c r="R2535" s="18">
        <f t="shared" si="595"/>
        <v>0.49884916372564064</v>
      </c>
      <c r="S2535" s="18" t="str">
        <f t="shared" si="596"/>
        <v>Conservative Borrower</v>
      </c>
      <c r="T2535" s="3">
        <v>48</v>
      </c>
      <c r="U2535" s="3">
        <f t="shared" si="597"/>
        <v>48</v>
      </c>
      <c r="V2535" s="5" t="s">
        <v>22</v>
      </c>
      <c r="W2535" s="5" t="s">
        <v>30</v>
      </c>
      <c r="X2535" s="4">
        <v>712</v>
      </c>
      <c r="Y2535" s="18">
        <v>0.43374571499999998</v>
      </c>
      <c r="Z2535" s="5" t="s">
        <v>24</v>
      </c>
      <c r="AA2535" s="3">
        <v>25</v>
      </c>
      <c r="AB2535" s="4">
        <v>10801</v>
      </c>
      <c r="AC2535" s="4">
        <v>1629.25</v>
      </c>
      <c r="AD2535" s="4" t="str">
        <f t="shared" si="598"/>
        <v>Low Income</v>
      </c>
      <c r="AE2535" s="4">
        <v>87398</v>
      </c>
      <c r="AF2535" s="18">
        <v>0.23446551199999999</v>
      </c>
      <c r="AG2535" s="3">
        <v>0</v>
      </c>
      <c r="AH2535" s="3">
        <v>55</v>
      </c>
      <c r="AI2535" s="2" t="str">
        <f t="shared" si="599"/>
        <v>High Risk</v>
      </c>
    </row>
    <row r="2536" spans="1:35" x14ac:dyDescent="0.25">
      <c r="A2536" s="6">
        <v>45635</v>
      </c>
      <c r="B2536" s="3">
        <v>34</v>
      </c>
      <c r="C2536" s="3" t="str">
        <f t="shared" si="585"/>
        <v>Mid</v>
      </c>
      <c r="D2536" s="4">
        <v>97208</v>
      </c>
      <c r="E2536" s="4">
        <f t="shared" si="586"/>
        <v>97208</v>
      </c>
      <c r="F2536" s="3">
        <v>397</v>
      </c>
      <c r="G2536" s="3">
        <f t="shared" si="587"/>
        <v>397</v>
      </c>
      <c r="H2536" s="3" t="str">
        <f t="shared" si="588"/>
        <v>Poor</v>
      </c>
      <c r="I2536" s="5" t="s">
        <v>20</v>
      </c>
      <c r="J2536" s="2" t="str">
        <f t="shared" si="589"/>
        <v>Employed</v>
      </c>
      <c r="K2536" s="2" t="str">
        <f t="shared" si="590"/>
        <v>Employed</v>
      </c>
      <c r="L2536" s="2" t="str">
        <f t="shared" si="591"/>
        <v>Employed</v>
      </c>
      <c r="M2536" s="5" t="s">
        <v>29</v>
      </c>
      <c r="N2536" s="2" t="str">
        <f t="shared" si="592"/>
        <v>Bachelor</v>
      </c>
      <c r="O2536" s="2" t="str">
        <f t="shared" si="593"/>
        <v>Bachelor</v>
      </c>
      <c r="P2536" s="4">
        <v>10312</v>
      </c>
      <c r="Q2536" s="4">
        <f t="shared" si="594"/>
        <v>10312</v>
      </c>
      <c r="R2536" s="18">
        <f t="shared" si="595"/>
        <v>0.10608180396675171</v>
      </c>
      <c r="S2536" s="18" t="str">
        <f t="shared" si="596"/>
        <v>Conservative Borrower</v>
      </c>
      <c r="T2536" s="3">
        <v>48</v>
      </c>
      <c r="U2536" s="3">
        <f t="shared" si="597"/>
        <v>48</v>
      </c>
      <c r="V2536" s="5" t="s">
        <v>35</v>
      </c>
      <c r="W2536" s="5" t="s">
        <v>30</v>
      </c>
      <c r="X2536" s="4">
        <v>637</v>
      </c>
      <c r="Y2536" s="18">
        <v>0.52044198900000005</v>
      </c>
      <c r="Z2536" s="5" t="s">
        <v>28</v>
      </c>
      <c r="AA2536" s="3">
        <v>26</v>
      </c>
      <c r="AB2536" s="4">
        <v>3283</v>
      </c>
      <c r="AC2536" s="4">
        <v>8100.6666670000004</v>
      </c>
      <c r="AD2536" s="4" t="str">
        <f t="shared" si="598"/>
        <v>Medium Income</v>
      </c>
      <c r="AE2536" s="4">
        <v>3502</v>
      </c>
      <c r="AF2536" s="18">
        <v>0.29655240199999999</v>
      </c>
      <c r="AG2536" s="3">
        <v>0</v>
      </c>
      <c r="AH2536" s="3">
        <v>73</v>
      </c>
      <c r="AI2536" s="2" t="str">
        <f t="shared" si="599"/>
        <v>Very High Risk</v>
      </c>
    </row>
    <row r="2537" spans="1:35" x14ac:dyDescent="0.25">
      <c r="A2537" s="6">
        <v>45636</v>
      </c>
      <c r="B2537" s="3">
        <v>36</v>
      </c>
      <c r="C2537" s="3" t="str">
        <f t="shared" si="585"/>
        <v>Mid</v>
      </c>
      <c r="D2537" s="4">
        <v>26203</v>
      </c>
      <c r="E2537" s="4">
        <f t="shared" si="586"/>
        <v>26203</v>
      </c>
      <c r="F2537" s="3">
        <v>582</v>
      </c>
      <c r="G2537" s="3">
        <f t="shared" si="587"/>
        <v>582</v>
      </c>
      <c r="H2537" s="3" t="str">
        <f t="shared" si="588"/>
        <v>Good</v>
      </c>
      <c r="I2537" s="5" t="s">
        <v>33</v>
      </c>
      <c r="J2537" s="2" t="str">
        <f t="shared" si="589"/>
        <v>Self-Employed</v>
      </c>
      <c r="K2537" s="2" t="str">
        <f t="shared" si="590"/>
        <v>Self-Employed</v>
      </c>
      <c r="L2537" s="2" t="str">
        <f t="shared" si="591"/>
        <v>Self-Employed</v>
      </c>
      <c r="M2537" s="5" t="s">
        <v>29</v>
      </c>
      <c r="N2537" s="2" t="str">
        <f t="shared" si="592"/>
        <v>Bachelor</v>
      </c>
      <c r="O2537" s="2" t="str">
        <f t="shared" si="593"/>
        <v>Bachelor</v>
      </c>
      <c r="P2537" s="4">
        <v>32261</v>
      </c>
      <c r="Q2537" s="4">
        <f t="shared" si="594"/>
        <v>32261</v>
      </c>
      <c r="R2537" s="18">
        <f t="shared" si="595"/>
        <v>1.2311949013471739</v>
      </c>
      <c r="S2537" s="18" t="str">
        <f t="shared" si="596"/>
        <v>Aggressive Borrower</v>
      </c>
      <c r="T2537" s="3">
        <v>96</v>
      </c>
      <c r="U2537" s="3">
        <f t="shared" si="597"/>
        <v>96</v>
      </c>
      <c r="V2537" s="5" t="s">
        <v>22</v>
      </c>
      <c r="W2537" s="5" t="s">
        <v>23</v>
      </c>
      <c r="X2537" s="4">
        <v>157</v>
      </c>
      <c r="Y2537" s="18">
        <v>0.33690814400000002</v>
      </c>
      <c r="Z2537" s="5" t="s">
        <v>31</v>
      </c>
      <c r="AA2537" s="3">
        <v>18</v>
      </c>
      <c r="AB2537" s="4">
        <v>687</v>
      </c>
      <c r="AC2537" s="4">
        <v>2183.583333</v>
      </c>
      <c r="AD2537" s="4" t="str">
        <f t="shared" si="598"/>
        <v>Low Income</v>
      </c>
      <c r="AE2537" s="4">
        <v>7933</v>
      </c>
      <c r="AF2537" s="18">
        <v>0.29568413700000001</v>
      </c>
      <c r="AG2537" s="3">
        <v>0</v>
      </c>
      <c r="AH2537" s="3">
        <v>60</v>
      </c>
      <c r="AI2537" s="2" t="str">
        <f t="shared" si="599"/>
        <v>High Risk</v>
      </c>
    </row>
    <row r="2538" spans="1:35" x14ac:dyDescent="0.25">
      <c r="A2538" s="6">
        <v>45637</v>
      </c>
      <c r="B2538" s="3">
        <v>51</v>
      </c>
      <c r="C2538" s="3" t="str">
        <f t="shared" si="585"/>
        <v>Senior</v>
      </c>
      <c r="D2538" s="4">
        <v>58443</v>
      </c>
      <c r="E2538" s="4">
        <f t="shared" si="586"/>
        <v>58443</v>
      </c>
      <c r="F2538" s="3">
        <v>588</v>
      </c>
      <c r="G2538" s="3">
        <f t="shared" si="587"/>
        <v>588</v>
      </c>
      <c r="H2538" s="3" t="str">
        <f t="shared" si="588"/>
        <v>Good</v>
      </c>
      <c r="I2538" s="5" t="s">
        <v>20</v>
      </c>
      <c r="J2538" s="2" t="str">
        <f t="shared" si="589"/>
        <v>Employed</v>
      </c>
      <c r="K2538" s="2" t="str">
        <f t="shared" si="590"/>
        <v>Employed</v>
      </c>
      <c r="L2538" s="2" t="str">
        <f t="shared" si="591"/>
        <v>Employed</v>
      </c>
      <c r="M2538" s="5" t="s">
        <v>29</v>
      </c>
      <c r="N2538" s="2" t="str">
        <f t="shared" si="592"/>
        <v>Bachelor</v>
      </c>
      <c r="O2538" s="2" t="str">
        <f t="shared" si="593"/>
        <v>Bachelor</v>
      </c>
      <c r="P2538" s="4">
        <v>31444</v>
      </c>
      <c r="Q2538" s="4">
        <f t="shared" si="594"/>
        <v>31444</v>
      </c>
      <c r="R2538" s="18">
        <f t="shared" si="595"/>
        <v>0.53802850640795308</v>
      </c>
      <c r="S2538" s="18" t="str">
        <f t="shared" si="596"/>
        <v>Moderate Borrower</v>
      </c>
      <c r="T2538" s="3">
        <v>84</v>
      </c>
      <c r="U2538" s="3">
        <f t="shared" si="597"/>
        <v>84</v>
      </c>
      <c r="V2538" s="5" t="s">
        <v>22</v>
      </c>
      <c r="W2538" s="5" t="s">
        <v>27</v>
      </c>
      <c r="X2538" s="4">
        <v>430</v>
      </c>
      <c r="Y2538" s="18">
        <v>0.19951766700000001</v>
      </c>
      <c r="Z2538" s="5" t="s">
        <v>34</v>
      </c>
      <c r="AA2538" s="3">
        <v>21</v>
      </c>
      <c r="AB2538" s="4">
        <v>5031</v>
      </c>
      <c r="AC2538" s="4">
        <v>4870.25</v>
      </c>
      <c r="AD2538" s="4" t="str">
        <f t="shared" si="598"/>
        <v>Low Income</v>
      </c>
      <c r="AE2538" s="4">
        <v>56185</v>
      </c>
      <c r="AF2538" s="18">
        <v>0.25013383</v>
      </c>
      <c r="AG2538" s="3">
        <v>0</v>
      </c>
      <c r="AH2538" s="3">
        <v>50</v>
      </c>
      <c r="AI2538" s="2" t="str">
        <f t="shared" si="599"/>
        <v>Medium Risk</v>
      </c>
    </row>
    <row r="2539" spans="1:35" x14ac:dyDescent="0.25">
      <c r="A2539" s="6">
        <v>45638</v>
      </c>
      <c r="B2539" s="3">
        <v>51</v>
      </c>
      <c r="C2539" s="3" t="str">
        <f t="shared" si="585"/>
        <v>Senior</v>
      </c>
      <c r="D2539" s="4">
        <v>80666</v>
      </c>
      <c r="E2539" s="4">
        <f t="shared" si="586"/>
        <v>80666</v>
      </c>
      <c r="F2539" s="3">
        <v>642</v>
      </c>
      <c r="G2539" s="3">
        <f t="shared" si="587"/>
        <v>642</v>
      </c>
      <c r="H2539" s="3" t="str">
        <f t="shared" si="588"/>
        <v>Good</v>
      </c>
      <c r="I2539" s="5" t="s">
        <v>20</v>
      </c>
      <c r="J2539" s="2" t="str">
        <f t="shared" si="589"/>
        <v>Employed</v>
      </c>
      <c r="K2539" s="2" t="str">
        <f t="shared" si="590"/>
        <v>Employed</v>
      </c>
      <c r="L2539" s="2" t="str">
        <f t="shared" si="591"/>
        <v>Employed</v>
      </c>
      <c r="M2539" s="5" t="s">
        <v>29</v>
      </c>
      <c r="N2539" s="2" t="str">
        <f t="shared" si="592"/>
        <v>Bachelor</v>
      </c>
      <c r="O2539" s="2" t="str">
        <f t="shared" si="593"/>
        <v>Bachelor</v>
      </c>
      <c r="P2539" s="4">
        <v>20915</v>
      </c>
      <c r="Q2539" s="4">
        <f t="shared" si="594"/>
        <v>20915</v>
      </c>
      <c r="R2539" s="18">
        <f t="shared" si="595"/>
        <v>0.2592790023058042</v>
      </c>
      <c r="S2539" s="18" t="str">
        <f t="shared" si="596"/>
        <v>Conservative Borrower</v>
      </c>
      <c r="T2539" s="3">
        <v>48</v>
      </c>
      <c r="U2539" s="3">
        <f t="shared" si="597"/>
        <v>48</v>
      </c>
      <c r="V2539" s="5" t="s">
        <v>44</v>
      </c>
      <c r="W2539" s="5" t="s">
        <v>27</v>
      </c>
      <c r="X2539" s="4">
        <v>281</v>
      </c>
      <c r="Y2539" s="18">
        <v>0.27058578999999999</v>
      </c>
      <c r="Z2539" s="5" t="s">
        <v>28</v>
      </c>
      <c r="AA2539" s="3">
        <v>31</v>
      </c>
      <c r="AB2539" s="4">
        <v>6674</v>
      </c>
      <c r="AC2539" s="4">
        <v>6722.1666670000004</v>
      </c>
      <c r="AD2539" s="4" t="str">
        <f t="shared" si="598"/>
        <v>Medium Income</v>
      </c>
      <c r="AE2539" s="4">
        <v>115215</v>
      </c>
      <c r="AF2539" s="18">
        <v>0.19653611500000001</v>
      </c>
      <c r="AG2539" s="3">
        <v>0</v>
      </c>
      <c r="AH2539" s="3">
        <v>59</v>
      </c>
      <c r="AI2539" s="2" t="str">
        <f t="shared" si="599"/>
        <v>High Risk</v>
      </c>
    </row>
    <row r="2540" spans="1:35" x14ac:dyDescent="0.25">
      <c r="A2540" s="6">
        <v>45639</v>
      </c>
      <c r="B2540" s="3">
        <v>25</v>
      </c>
      <c r="C2540" s="3" t="str">
        <f t="shared" si="585"/>
        <v>Mid</v>
      </c>
      <c r="D2540" s="4">
        <v>50337</v>
      </c>
      <c r="E2540" s="4">
        <f t="shared" si="586"/>
        <v>50337</v>
      </c>
      <c r="F2540" s="3">
        <v>523</v>
      </c>
      <c r="G2540" s="3">
        <f t="shared" si="587"/>
        <v>523</v>
      </c>
      <c r="H2540" s="3" t="str">
        <f t="shared" si="588"/>
        <v>Fair</v>
      </c>
      <c r="I2540" s="5" t="s">
        <v>20</v>
      </c>
      <c r="J2540" s="2" t="str">
        <f t="shared" si="589"/>
        <v>Employed</v>
      </c>
      <c r="K2540" s="2" t="str">
        <f t="shared" si="590"/>
        <v>Employed</v>
      </c>
      <c r="L2540" s="2" t="str">
        <f t="shared" si="591"/>
        <v>Employed</v>
      </c>
      <c r="M2540" s="5" t="s">
        <v>25</v>
      </c>
      <c r="N2540" s="2" t="str">
        <f t="shared" si="592"/>
        <v>Associate</v>
      </c>
      <c r="O2540" s="2" t="str">
        <f t="shared" si="593"/>
        <v>Associate</v>
      </c>
      <c r="P2540" s="4">
        <v>7275</v>
      </c>
      <c r="Q2540" s="4">
        <f t="shared" si="594"/>
        <v>7275</v>
      </c>
      <c r="R2540" s="18">
        <f t="shared" si="595"/>
        <v>0.14452589546456882</v>
      </c>
      <c r="S2540" s="18" t="str">
        <f t="shared" si="596"/>
        <v>Conservative Borrower</v>
      </c>
      <c r="T2540" s="3">
        <v>48</v>
      </c>
      <c r="U2540" s="3">
        <f t="shared" si="597"/>
        <v>48</v>
      </c>
      <c r="V2540" s="5" t="s">
        <v>26</v>
      </c>
      <c r="W2540" s="5" t="s">
        <v>30</v>
      </c>
      <c r="X2540" s="4">
        <v>695</v>
      </c>
      <c r="Y2540" s="18">
        <v>0.25057319300000003</v>
      </c>
      <c r="Z2540" s="5" t="s">
        <v>34</v>
      </c>
      <c r="AA2540" s="3">
        <v>23</v>
      </c>
      <c r="AB2540" s="4">
        <v>871</v>
      </c>
      <c r="AC2540" s="4">
        <v>4194.75</v>
      </c>
      <c r="AD2540" s="4" t="str">
        <f t="shared" si="598"/>
        <v>Low Income</v>
      </c>
      <c r="AE2540" s="4">
        <v>59403</v>
      </c>
      <c r="AF2540" s="18">
        <v>0.23433578099999999</v>
      </c>
      <c r="AG2540" s="3">
        <v>0</v>
      </c>
      <c r="AH2540" s="3">
        <v>54</v>
      </c>
      <c r="AI2540" s="2" t="str">
        <f t="shared" si="599"/>
        <v>Medium Risk</v>
      </c>
    </row>
    <row r="2541" spans="1:35" x14ac:dyDescent="0.25">
      <c r="A2541" s="6">
        <v>45640</v>
      </c>
      <c r="B2541" s="3">
        <v>40</v>
      </c>
      <c r="C2541" s="3" t="str">
        <f t="shared" si="585"/>
        <v>Senior</v>
      </c>
      <c r="D2541" s="4">
        <v>37333</v>
      </c>
      <c r="E2541" s="4">
        <f t="shared" si="586"/>
        <v>37333</v>
      </c>
      <c r="F2541" s="3">
        <v>645</v>
      </c>
      <c r="G2541" s="3">
        <f t="shared" si="587"/>
        <v>645</v>
      </c>
      <c r="H2541" s="3" t="str">
        <f t="shared" si="588"/>
        <v>Good</v>
      </c>
      <c r="I2541" s="5" t="s">
        <v>20</v>
      </c>
      <c r="J2541" s="2" t="str">
        <f t="shared" si="589"/>
        <v>Employed</v>
      </c>
      <c r="K2541" s="2" t="str">
        <f t="shared" si="590"/>
        <v>Employed</v>
      </c>
      <c r="L2541" s="2" t="str">
        <f t="shared" si="591"/>
        <v>Employed</v>
      </c>
      <c r="M2541" s="5" t="s">
        <v>21</v>
      </c>
      <c r="N2541" s="2" t="str">
        <f t="shared" si="592"/>
        <v>Master</v>
      </c>
      <c r="O2541" s="2" t="str">
        <f t="shared" si="593"/>
        <v>Master</v>
      </c>
      <c r="P2541" s="4">
        <v>30487</v>
      </c>
      <c r="Q2541" s="4">
        <f t="shared" si="594"/>
        <v>30487</v>
      </c>
      <c r="R2541" s="18">
        <f t="shared" si="595"/>
        <v>0.81662336270859559</v>
      </c>
      <c r="S2541" s="18" t="str">
        <f t="shared" si="596"/>
        <v>Moderate Borrower</v>
      </c>
      <c r="T2541" s="3">
        <v>60</v>
      </c>
      <c r="U2541" s="3">
        <f t="shared" si="597"/>
        <v>60</v>
      </c>
      <c r="V2541" s="5" t="s">
        <v>26</v>
      </c>
      <c r="W2541" s="5" t="s">
        <v>27</v>
      </c>
      <c r="X2541" s="4">
        <v>261</v>
      </c>
      <c r="Y2541" s="18">
        <v>2.1916923000000001E-2</v>
      </c>
      <c r="Z2541" s="5" t="s">
        <v>31</v>
      </c>
      <c r="AA2541" s="3">
        <v>32</v>
      </c>
      <c r="AB2541" s="4">
        <v>1352</v>
      </c>
      <c r="AC2541" s="4">
        <v>3111.083333</v>
      </c>
      <c r="AD2541" s="4" t="str">
        <f t="shared" si="598"/>
        <v>Low Income</v>
      </c>
      <c r="AE2541" s="4">
        <v>28585</v>
      </c>
      <c r="AF2541" s="18">
        <v>0.22321165300000001</v>
      </c>
      <c r="AG2541" s="3">
        <v>0</v>
      </c>
      <c r="AH2541" s="3">
        <v>48</v>
      </c>
      <c r="AI2541" s="2" t="str">
        <f t="shared" si="599"/>
        <v>Medium Risk</v>
      </c>
    </row>
    <row r="2542" spans="1:35" x14ac:dyDescent="0.25">
      <c r="A2542" s="6">
        <v>45641</v>
      </c>
      <c r="B2542" s="3">
        <v>31</v>
      </c>
      <c r="C2542" s="3" t="str">
        <f t="shared" si="585"/>
        <v>Mid</v>
      </c>
      <c r="D2542" s="4">
        <v>52608</v>
      </c>
      <c r="E2542" s="4">
        <f t="shared" si="586"/>
        <v>52608</v>
      </c>
      <c r="F2542" s="3">
        <v>540</v>
      </c>
      <c r="G2542" s="3">
        <f t="shared" si="587"/>
        <v>540</v>
      </c>
      <c r="H2542" s="3" t="str">
        <f t="shared" si="588"/>
        <v>Fair</v>
      </c>
      <c r="I2542" s="5" t="s">
        <v>20</v>
      </c>
      <c r="J2542" s="2" t="str">
        <f t="shared" si="589"/>
        <v>Employed</v>
      </c>
      <c r="K2542" s="2" t="str">
        <f t="shared" si="590"/>
        <v>Employed</v>
      </c>
      <c r="L2542" s="2" t="str">
        <f t="shared" si="591"/>
        <v>Employed</v>
      </c>
      <c r="M2542" s="5" t="s">
        <v>21</v>
      </c>
      <c r="N2542" s="2" t="str">
        <f t="shared" si="592"/>
        <v>Master</v>
      </c>
      <c r="O2542" s="2" t="str">
        <f t="shared" si="593"/>
        <v>Master</v>
      </c>
      <c r="P2542" s="4">
        <v>16726</v>
      </c>
      <c r="Q2542" s="4">
        <f t="shared" si="594"/>
        <v>16726</v>
      </c>
      <c r="R2542" s="18">
        <f t="shared" si="595"/>
        <v>0.31793643552311435</v>
      </c>
      <c r="S2542" s="18" t="str">
        <f t="shared" si="596"/>
        <v>Conservative Borrower</v>
      </c>
      <c r="T2542" s="3">
        <v>120</v>
      </c>
      <c r="U2542" s="3">
        <f t="shared" si="597"/>
        <v>120</v>
      </c>
      <c r="V2542" s="5" t="s">
        <v>26</v>
      </c>
      <c r="W2542" s="5" t="s">
        <v>27</v>
      </c>
      <c r="X2542" s="4">
        <v>434</v>
      </c>
      <c r="Y2542" s="18">
        <v>0.51192295099999996</v>
      </c>
      <c r="Z2542" s="5" t="s">
        <v>31</v>
      </c>
      <c r="AA2542" s="3">
        <v>21</v>
      </c>
      <c r="AB2542" s="4">
        <v>2081</v>
      </c>
      <c r="AC2542" s="4">
        <v>4384</v>
      </c>
      <c r="AD2542" s="4" t="str">
        <f t="shared" si="598"/>
        <v>Low Income</v>
      </c>
      <c r="AE2542" s="4">
        <v>40171</v>
      </c>
      <c r="AF2542" s="18">
        <v>0.29805877400000003</v>
      </c>
      <c r="AG2542" s="3">
        <v>0</v>
      </c>
      <c r="AH2542" s="3">
        <v>57</v>
      </c>
      <c r="AI2542" s="2" t="str">
        <f t="shared" si="599"/>
        <v>High Risk</v>
      </c>
    </row>
    <row r="2543" spans="1:35" x14ac:dyDescent="0.25">
      <c r="A2543" s="6">
        <v>45642</v>
      </c>
      <c r="B2543" s="3">
        <v>24</v>
      </c>
      <c r="C2543" s="3" t="str">
        <f t="shared" si="585"/>
        <v>Young</v>
      </c>
      <c r="D2543" s="4">
        <v>32168</v>
      </c>
      <c r="E2543" s="4">
        <f t="shared" si="586"/>
        <v>32168</v>
      </c>
      <c r="F2543" s="3">
        <v>502</v>
      </c>
      <c r="G2543" s="3">
        <f t="shared" si="587"/>
        <v>502</v>
      </c>
      <c r="H2543" s="3" t="str">
        <f t="shared" si="588"/>
        <v>Fair</v>
      </c>
      <c r="I2543" s="5" t="s">
        <v>45</v>
      </c>
      <c r="J2543" s="2" t="str">
        <f t="shared" si="589"/>
        <v>Unemployed</v>
      </c>
      <c r="K2543" s="2" t="str">
        <f t="shared" si="590"/>
        <v>Unemployed</v>
      </c>
      <c r="L2543" s="2" t="str">
        <f t="shared" si="591"/>
        <v>Unemployed</v>
      </c>
      <c r="M2543" s="5" t="s">
        <v>29</v>
      </c>
      <c r="N2543" s="2" t="str">
        <f t="shared" si="592"/>
        <v>Bachelor</v>
      </c>
      <c r="O2543" s="2" t="str">
        <f t="shared" si="593"/>
        <v>Bachelor</v>
      </c>
      <c r="P2543" s="4">
        <v>59920</v>
      </c>
      <c r="Q2543" s="4">
        <f t="shared" si="594"/>
        <v>59920</v>
      </c>
      <c r="R2543" s="18">
        <f t="shared" si="595"/>
        <v>1.8627207162397414</v>
      </c>
      <c r="S2543" s="18" t="str">
        <f t="shared" si="596"/>
        <v>Aggressive Borrower</v>
      </c>
      <c r="T2543" s="3">
        <v>36</v>
      </c>
      <c r="U2543" s="3">
        <f t="shared" si="597"/>
        <v>36</v>
      </c>
      <c r="V2543" s="5" t="s">
        <v>35</v>
      </c>
      <c r="W2543" s="5" t="s">
        <v>30</v>
      </c>
      <c r="X2543" s="4">
        <v>319</v>
      </c>
      <c r="Y2543" s="18">
        <v>0.68776155100000003</v>
      </c>
      <c r="Z2543" s="5" t="s">
        <v>38</v>
      </c>
      <c r="AA2543" s="3">
        <v>22</v>
      </c>
      <c r="AB2543" s="4">
        <v>1062</v>
      </c>
      <c r="AC2543" s="4">
        <v>2680.666667</v>
      </c>
      <c r="AD2543" s="4" t="str">
        <f t="shared" si="598"/>
        <v>Low Income</v>
      </c>
      <c r="AE2543" s="4">
        <v>27398</v>
      </c>
      <c r="AF2543" s="18">
        <v>0.295608186</v>
      </c>
      <c r="AG2543" s="3">
        <v>0</v>
      </c>
      <c r="AH2543" s="3">
        <v>73</v>
      </c>
      <c r="AI2543" s="2" t="str">
        <f t="shared" si="599"/>
        <v>Very High Risk</v>
      </c>
    </row>
    <row r="2544" spans="1:35" x14ac:dyDescent="0.25">
      <c r="A2544" s="6">
        <v>45643</v>
      </c>
      <c r="B2544" s="3">
        <v>37</v>
      </c>
      <c r="C2544" s="3" t="str">
        <f t="shared" si="585"/>
        <v>Mid</v>
      </c>
      <c r="D2544" s="4">
        <v>27983</v>
      </c>
      <c r="E2544" s="4">
        <f t="shared" si="586"/>
        <v>27983</v>
      </c>
      <c r="F2544" s="3">
        <v>475</v>
      </c>
      <c r="G2544" s="3">
        <f t="shared" si="587"/>
        <v>475</v>
      </c>
      <c r="H2544" s="3" t="str">
        <f t="shared" si="588"/>
        <v>Fair</v>
      </c>
      <c r="I2544" s="5" t="s">
        <v>20</v>
      </c>
      <c r="J2544" s="2" t="str">
        <f t="shared" si="589"/>
        <v>Employed</v>
      </c>
      <c r="K2544" s="2" t="str">
        <f t="shared" si="590"/>
        <v>Employed</v>
      </c>
      <c r="L2544" s="2" t="str">
        <f t="shared" si="591"/>
        <v>Employed</v>
      </c>
      <c r="M2544" s="5" t="s">
        <v>21</v>
      </c>
      <c r="N2544" s="2" t="str">
        <f t="shared" si="592"/>
        <v>Master</v>
      </c>
      <c r="O2544" s="2" t="str">
        <f t="shared" si="593"/>
        <v>Master</v>
      </c>
      <c r="P2544" s="4">
        <v>14847</v>
      </c>
      <c r="Q2544" s="4">
        <f t="shared" si="594"/>
        <v>14847</v>
      </c>
      <c r="R2544" s="18">
        <f t="shared" si="595"/>
        <v>0.53057213308079909</v>
      </c>
      <c r="S2544" s="18" t="str">
        <f t="shared" si="596"/>
        <v>Moderate Borrower</v>
      </c>
      <c r="T2544" s="3">
        <v>120</v>
      </c>
      <c r="U2544" s="3">
        <f t="shared" si="597"/>
        <v>120</v>
      </c>
      <c r="V2544" s="5" t="s">
        <v>35</v>
      </c>
      <c r="W2544" s="5" t="s">
        <v>30</v>
      </c>
      <c r="X2544" s="4">
        <v>239</v>
      </c>
      <c r="Y2544" s="18">
        <v>0.54106097600000003</v>
      </c>
      <c r="Z2544" s="5" t="s">
        <v>38</v>
      </c>
      <c r="AA2544" s="3">
        <v>22</v>
      </c>
      <c r="AB2544" s="4">
        <v>1890</v>
      </c>
      <c r="AC2544" s="4">
        <v>2331.916667</v>
      </c>
      <c r="AD2544" s="4" t="str">
        <f t="shared" si="598"/>
        <v>Low Income</v>
      </c>
      <c r="AE2544" s="4">
        <v>6082</v>
      </c>
      <c r="AF2544" s="18">
        <v>0.27912251500000002</v>
      </c>
      <c r="AG2544" s="3">
        <v>0</v>
      </c>
      <c r="AH2544" s="3">
        <v>73</v>
      </c>
      <c r="AI2544" s="2" t="str">
        <f t="shared" si="599"/>
        <v>Very High Risk</v>
      </c>
    </row>
    <row r="2545" spans="1:35" x14ac:dyDescent="0.25">
      <c r="A2545" s="6">
        <v>45644</v>
      </c>
      <c r="B2545" s="3">
        <v>36</v>
      </c>
      <c r="C2545" s="3" t="str">
        <f t="shared" si="585"/>
        <v>Mid</v>
      </c>
      <c r="D2545" s="4">
        <v>22756</v>
      </c>
      <c r="E2545" s="4">
        <f t="shared" si="586"/>
        <v>22756</v>
      </c>
      <c r="F2545" s="3">
        <v>582</v>
      </c>
      <c r="G2545" s="3">
        <f t="shared" si="587"/>
        <v>582</v>
      </c>
      <c r="H2545" s="3" t="str">
        <f t="shared" si="588"/>
        <v>Good</v>
      </c>
      <c r="I2545" s="5" t="s">
        <v>20</v>
      </c>
      <c r="J2545" s="2" t="str">
        <f t="shared" si="589"/>
        <v>Employed</v>
      </c>
      <c r="K2545" s="2" t="str">
        <f t="shared" si="590"/>
        <v>Employed</v>
      </c>
      <c r="L2545" s="2" t="str">
        <f t="shared" si="591"/>
        <v>Employed</v>
      </c>
      <c r="M2545" s="5" t="s">
        <v>32</v>
      </c>
      <c r="N2545" s="2" t="str">
        <f t="shared" si="592"/>
        <v>High School</v>
      </c>
      <c r="O2545" s="2" t="str">
        <f t="shared" si="593"/>
        <v>High School</v>
      </c>
      <c r="Q2545" s="4">
        <f t="shared" si="594"/>
        <v>25183.596306068601</v>
      </c>
      <c r="R2545" s="18">
        <f t="shared" si="595"/>
        <v>1.1066793947121023</v>
      </c>
      <c r="S2545" s="18" t="str">
        <f t="shared" si="596"/>
        <v>Aggressive Borrower</v>
      </c>
      <c r="T2545" s="3">
        <v>36</v>
      </c>
      <c r="U2545" s="3">
        <f t="shared" si="597"/>
        <v>36</v>
      </c>
      <c r="V2545" s="5" t="s">
        <v>22</v>
      </c>
      <c r="W2545" s="5" t="s">
        <v>27</v>
      </c>
      <c r="X2545" s="4">
        <v>487</v>
      </c>
      <c r="Y2545" s="18">
        <v>0.117070824</v>
      </c>
      <c r="Z2545" s="5" t="s">
        <v>28</v>
      </c>
      <c r="AA2545" s="3">
        <v>28</v>
      </c>
      <c r="AB2545" s="4">
        <v>2303</v>
      </c>
      <c r="AC2545" s="4">
        <v>1896.333333</v>
      </c>
      <c r="AD2545" s="4" t="str">
        <f t="shared" si="598"/>
        <v>Low Income</v>
      </c>
      <c r="AE2545" s="4">
        <v>8040</v>
      </c>
      <c r="AF2545" s="18">
        <v>0.23146450499999999</v>
      </c>
      <c r="AG2545" s="3">
        <v>0</v>
      </c>
      <c r="AH2545" s="3">
        <v>52</v>
      </c>
      <c r="AI2545" s="2" t="str">
        <f t="shared" si="599"/>
        <v>Medium Risk</v>
      </c>
    </row>
    <row r="2546" spans="1:35" x14ac:dyDescent="0.25">
      <c r="A2546" s="6">
        <v>45645</v>
      </c>
      <c r="B2546" s="3">
        <v>69</v>
      </c>
      <c r="C2546" s="3" t="str">
        <f t="shared" si="585"/>
        <v>Old</v>
      </c>
      <c r="D2546" s="4">
        <v>24307</v>
      </c>
      <c r="E2546" s="4">
        <f t="shared" si="586"/>
        <v>24307</v>
      </c>
      <c r="F2546" s="3">
        <v>646</v>
      </c>
      <c r="G2546" s="3">
        <f t="shared" si="587"/>
        <v>646</v>
      </c>
      <c r="H2546" s="3" t="str">
        <f t="shared" si="588"/>
        <v>Good</v>
      </c>
      <c r="I2546" s="5" t="s">
        <v>20</v>
      </c>
      <c r="J2546" s="2" t="str">
        <f t="shared" si="589"/>
        <v>Employed</v>
      </c>
      <c r="K2546" s="2" t="str">
        <f t="shared" si="590"/>
        <v>Employed</v>
      </c>
      <c r="L2546" s="2" t="str">
        <f t="shared" si="591"/>
        <v>Employed</v>
      </c>
      <c r="M2546" s="5" t="s">
        <v>32</v>
      </c>
      <c r="N2546" s="2" t="str">
        <f t="shared" si="592"/>
        <v>High School</v>
      </c>
      <c r="O2546" s="2" t="str">
        <f t="shared" si="593"/>
        <v>High School</v>
      </c>
      <c r="P2546" s="4">
        <v>39297</v>
      </c>
      <c r="Q2546" s="4">
        <f t="shared" si="594"/>
        <v>39297</v>
      </c>
      <c r="R2546" s="18">
        <f t="shared" si="595"/>
        <v>1.6166947792816884</v>
      </c>
      <c r="S2546" s="18" t="str">
        <f t="shared" si="596"/>
        <v>Aggressive Borrower</v>
      </c>
      <c r="T2546" s="3">
        <v>48</v>
      </c>
      <c r="U2546" s="3">
        <f t="shared" si="597"/>
        <v>48</v>
      </c>
      <c r="V2546" s="5" t="s">
        <v>26</v>
      </c>
      <c r="W2546" s="5" t="s">
        <v>27</v>
      </c>
      <c r="X2546" s="4">
        <v>273</v>
      </c>
      <c r="Y2546" s="18">
        <v>0.424114926</v>
      </c>
      <c r="Z2546" s="5" t="s">
        <v>24</v>
      </c>
      <c r="AA2546" s="3">
        <v>20</v>
      </c>
      <c r="AB2546" s="4">
        <v>6917</v>
      </c>
      <c r="AC2546" s="4">
        <v>2025.583333</v>
      </c>
      <c r="AD2546" s="4" t="str">
        <f t="shared" si="598"/>
        <v>Low Income</v>
      </c>
      <c r="AE2546" s="4">
        <v>37618</v>
      </c>
      <c r="AF2546" s="18">
        <v>0.196314659</v>
      </c>
      <c r="AG2546" s="3">
        <v>0</v>
      </c>
      <c r="AH2546" s="3">
        <v>54</v>
      </c>
      <c r="AI2546" s="2" t="str">
        <f t="shared" si="599"/>
        <v>Medium Risk</v>
      </c>
    </row>
    <row r="2547" spans="1:35" x14ac:dyDescent="0.25">
      <c r="A2547" s="6">
        <v>45646</v>
      </c>
      <c r="B2547" s="3">
        <v>45</v>
      </c>
      <c r="C2547" s="3" t="str">
        <f t="shared" si="585"/>
        <v>Senior</v>
      </c>
      <c r="D2547" s="4">
        <v>51058</v>
      </c>
      <c r="E2547" s="4">
        <f t="shared" si="586"/>
        <v>51058</v>
      </c>
      <c r="G2547" s="3">
        <f t="shared" si="587"/>
        <v>576.96694214876038</v>
      </c>
      <c r="H2547" s="3" t="str">
        <f t="shared" si="588"/>
        <v>Good</v>
      </c>
      <c r="I2547" s="5" t="s">
        <v>20</v>
      </c>
      <c r="J2547" s="2" t="str">
        <f t="shared" si="589"/>
        <v>Employed</v>
      </c>
      <c r="K2547" s="2" t="str">
        <f t="shared" si="590"/>
        <v>Employed</v>
      </c>
      <c r="L2547" s="2" t="str">
        <f t="shared" si="591"/>
        <v>Employed</v>
      </c>
      <c r="M2547" s="5" t="s">
        <v>29</v>
      </c>
      <c r="N2547" s="2" t="str">
        <f t="shared" si="592"/>
        <v>Bachelor</v>
      </c>
      <c r="O2547" s="2" t="str">
        <f t="shared" si="593"/>
        <v>Bachelor</v>
      </c>
      <c r="P2547" s="4">
        <v>15799</v>
      </c>
      <c r="Q2547" s="4">
        <f t="shared" si="594"/>
        <v>15799</v>
      </c>
      <c r="R2547" s="18">
        <f t="shared" si="595"/>
        <v>0.30943241020016454</v>
      </c>
      <c r="S2547" s="18" t="str">
        <f t="shared" si="596"/>
        <v>Conservative Borrower</v>
      </c>
      <c r="T2547" s="3">
        <v>24</v>
      </c>
      <c r="U2547" s="3">
        <f t="shared" si="597"/>
        <v>24</v>
      </c>
      <c r="V2547" s="5" t="s">
        <v>26</v>
      </c>
      <c r="W2547" s="5" t="s">
        <v>27</v>
      </c>
      <c r="X2547" s="4">
        <v>555</v>
      </c>
      <c r="Y2547" s="18">
        <v>0.29575263600000001</v>
      </c>
      <c r="Z2547" s="5" t="s">
        <v>34</v>
      </c>
      <c r="AA2547" s="3">
        <v>29</v>
      </c>
      <c r="AB2547" s="4">
        <v>2409</v>
      </c>
      <c r="AC2547" s="4">
        <v>4254.8333329999996</v>
      </c>
      <c r="AD2547" s="4" t="str">
        <f t="shared" si="598"/>
        <v>Low Income</v>
      </c>
      <c r="AE2547" s="4">
        <v>86899</v>
      </c>
      <c r="AF2547" s="18">
        <v>0.194269622</v>
      </c>
      <c r="AG2547" s="3">
        <v>1</v>
      </c>
      <c r="AH2547" s="3">
        <v>40</v>
      </c>
      <c r="AI2547" s="2" t="str">
        <f t="shared" si="599"/>
        <v>Medium Risk</v>
      </c>
    </row>
    <row r="2548" spans="1:35" x14ac:dyDescent="0.25">
      <c r="A2548" s="6">
        <v>45647</v>
      </c>
      <c r="B2548" s="3">
        <v>23</v>
      </c>
      <c r="C2548" s="3" t="str">
        <f t="shared" si="585"/>
        <v>Young</v>
      </c>
      <c r="D2548" s="4">
        <v>41426</v>
      </c>
      <c r="E2548" s="4">
        <f t="shared" si="586"/>
        <v>41426</v>
      </c>
      <c r="F2548" s="3">
        <v>512</v>
      </c>
      <c r="G2548" s="3">
        <f t="shared" si="587"/>
        <v>512</v>
      </c>
      <c r="H2548" s="3" t="str">
        <f t="shared" si="588"/>
        <v>Fair</v>
      </c>
      <c r="I2548" s="5" t="s">
        <v>33</v>
      </c>
      <c r="J2548" s="2" t="str">
        <f t="shared" si="589"/>
        <v>Self-Employed</v>
      </c>
      <c r="K2548" s="2" t="str">
        <f t="shared" si="590"/>
        <v>Self-Employed</v>
      </c>
      <c r="L2548" s="2" t="str">
        <f t="shared" si="591"/>
        <v>Self-Employed</v>
      </c>
      <c r="M2548" s="5" t="s">
        <v>21</v>
      </c>
      <c r="N2548" s="2" t="str">
        <f t="shared" si="592"/>
        <v>Master</v>
      </c>
      <c r="O2548" s="2" t="str">
        <f t="shared" si="593"/>
        <v>Master</v>
      </c>
      <c r="P2548" s="4">
        <v>20674</v>
      </c>
      <c r="Q2548" s="4">
        <f t="shared" si="594"/>
        <v>20674</v>
      </c>
      <c r="R2548" s="18">
        <f t="shared" si="595"/>
        <v>0.49905856225558826</v>
      </c>
      <c r="S2548" s="18" t="str">
        <f t="shared" si="596"/>
        <v>Conservative Borrower</v>
      </c>
      <c r="T2548" s="3">
        <v>48</v>
      </c>
      <c r="U2548" s="3">
        <f t="shared" si="597"/>
        <v>48</v>
      </c>
      <c r="V2548" s="5" t="s">
        <v>35</v>
      </c>
      <c r="W2548" s="5" t="s">
        <v>23</v>
      </c>
      <c r="X2548" s="4">
        <v>373</v>
      </c>
      <c r="Y2548" s="18">
        <v>0.36910206400000001</v>
      </c>
      <c r="Z2548" s="5" t="s">
        <v>31</v>
      </c>
      <c r="AA2548" s="3">
        <v>27</v>
      </c>
      <c r="AB2548" s="4">
        <v>317</v>
      </c>
      <c r="AC2548" s="4">
        <v>3452.166667</v>
      </c>
      <c r="AD2548" s="4" t="str">
        <f t="shared" si="598"/>
        <v>Low Income</v>
      </c>
      <c r="AE2548" s="4">
        <v>85725</v>
      </c>
      <c r="AF2548" s="18">
        <v>0.23966609799999999</v>
      </c>
      <c r="AG2548" s="3">
        <v>0</v>
      </c>
      <c r="AH2548" s="3">
        <v>59</v>
      </c>
      <c r="AI2548" s="2" t="str">
        <f t="shared" si="599"/>
        <v>High Risk</v>
      </c>
    </row>
    <row r="2549" spans="1:35" x14ac:dyDescent="0.25">
      <c r="A2549" s="6">
        <v>45648</v>
      </c>
      <c r="B2549" s="3">
        <v>33</v>
      </c>
      <c r="C2549" s="3" t="str">
        <f t="shared" si="585"/>
        <v>Mid</v>
      </c>
      <c r="D2549" s="4">
        <v>20374</v>
      </c>
      <c r="E2549" s="4">
        <f t="shared" si="586"/>
        <v>20374</v>
      </c>
      <c r="F2549" s="3">
        <v>575</v>
      </c>
      <c r="G2549" s="3">
        <f t="shared" si="587"/>
        <v>575</v>
      </c>
      <c r="H2549" s="3" t="str">
        <f t="shared" si="588"/>
        <v>Good</v>
      </c>
      <c r="I2549" s="5" t="s">
        <v>20</v>
      </c>
      <c r="J2549" s="2" t="str">
        <f t="shared" si="589"/>
        <v>Employed</v>
      </c>
      <c r="K2549" s="2" t="str">
        <f t="shared" si="590"/>
        <v>Employed</v>
      </c>
      <c r="L2549" s="2" t="str">
        <f t="shared" si="591"/>
        <v>Employed</v>
      </c>
      <c r="N2549" s="2" t="str">
        <f t="shared" si="592"/>
        <v/>
      </c>
      <c r="O2549" s="2" t="str">
        <f t="shared" si="593"/>
        <v>Bachelor</v>
      </c>
      <c r="P2549" s="4">
        <v>17976</v>
      </c>
      <c r="Q2549" s="4">
        <f t="shared" si="594"/>
        <v>17976</v>
      </c>
      <c r="R2549" s="18">
        <f t="shared" si="595"/>
        <v>0.88230097182683809</v>
      </c>
      <c r="S2549" s="18" t="str">
        <f t="shared" si="596"/>
        <v>Moderate Borrower</v>
      </c>
      <c r="T2549" s="3">
        <v>120</v>
      </c>
      <c r="U2549" s="3">
        <f t="shared" si="597"/>
        <v>120</v>
      </c>
      <c r="V2549" s="5" t="s">
        <v>35</v>
      </c>
      <c r="W2549" s="5" t="s">
        <v>27</v>
      </c>
      <c r="X2549" s="4">
        <v>408</v>
      </c>
      <c r="Y2549" s="18">
        <v>0.20944559800000001</v>
      </c>
      <c r="Z2549" s="5" t="s">
        <v>38</v>
      </c>
      <c r="AA2549" s="3">
        <v>19</v>
      </c>
      <c r="AB2549" s="4">
        <v>7609</v>
      </c>
      <c r="AC2549" s="4">
        <v>1697.833333</v>
      </c>
      <c r="AD2549" s="4" t="str">
        <f t="shared" si="598"/>
        <v>Low Income</v>
      </c>
      <c r="AE2549" s="4">
        <v>47906</v>
      </c>
      <c r="AF2549" s="18">
        <v>0.2752868</v>
      </c>
      <c r="AG2549" s="3">
        <v>0</v>
      </c>
      <c r="AH2549" s="3">
        <v>53</v>
      </c>
      <c r="AI2549" s="2" t="str">
        <f t="shared" si="599"/>
        <v>Medium Risk</v>
      </c>
    </row>
    <row r="2550" spans="1:35" x14ac:dyDescent="0.25">
      <c r="A2550" s="6">
        <v>45649</v>
      </c>
      <c r="B2550" s="3">
        <v>52</v>
      </c>
      <c r="C2550" s="3" t="str">
        <f t="shared" si="585"/>
        <v>Senior</v>
      </c>
      <c r="D2550" s="4">
        <v>30790</v>
      </c>
      <c r="E2550" s="4">
        <f t="shared" si="586"/>
        <v>30790</v>
      </c>
      <c r="F2550" s="3">
        <v>647</v>
      </c>
      <c r="G2550" s="3">
        <f t="shared" si="587"/>
        <v>647</v>
      </c>
      <c r="H2550" s="3" t="str">
        <f t="shared" si="588"/>
        <v>Good</v>
      </c>
      <c r="J2550" s="2" t="str">
        <f t="shared" si="589"/>
        <v/>
      </c>
      <c r="K2550" s="2" t="str">
        <f t="shared" si="590"/>
        <v/>
      </c>
      <c r="L2550" s="2" t="str">
        <f t="shared" si="591"/>
        <v>Employed</v>
      </c>
      <c r="M2550" s="5" t="s">
        <v>29</v>
      </c>
      <c r="N2550" s="2" t="str">
        <f t="shared" si="592"/>
        <v>Bachelor</v>
      </c>
      <c r="O2550" s="2" t="str">
        <f t="shared" si="593"/>
        <v>Bachelor</v>
      </c>
      <c r="P2550" s="4">
        <v>21579</v>
      </c>
      <c r="Q2550" s="4">
        <f t="shared" si="594"/>
        <v>21579</v>
      </c>
      <c r="R2550" s="18">
        <f t="shared" si="595"/>
        <v>0.70084443000974339</v>
      </c>
      <c r="S2550" s="18" t="str">
        <f t="shared" si="596"/>
        <v>Moderate Borrower</v>
      </c>
      <c r="T2550" s="3">
        <v>48</v>
      </c>
      <c r="U2550" s="3">
        <f t="shared" si="597"/>
        <v>48</v>
      </c>
      <c r="V2550" s="5" t="s">
        <v>26</v>
      </c>
      <c r="W2550" s="5" t="s">
        <v>34</v>
      </c>
      <c r="X2550" s="4">
        <v>200</v>
      </c>
      <c r="Y2550" s="18">
        <v>5.6961238999999997E-2</v>
      </c>
      <c r="Z2550" s="5" t="s">
        <v>28</v>
      </c>
      <c r="AA2550" s="3">
        <v>36</v>
      </c>
      <c r="AB2550" s="4">
        <v>6343</v>
      </c>
      <c r="AC2550" s="4">
        <v>2565.833333</v>
      </c>
      <c r="AD2550" s="4" t="str">
        <f t="shared" si="598"/>
        <v>Low Income</v>
      </c>
      <c r="AE2550" s="4">
        <v>55241</v>
      </c>
      <c r="AF2550" s="18">
        <v>0.188995264</v>
      </c>
      <c r="AG2550" s="3">
        <v>0</v>
      </c>
      <c r="AH2550" s="3">
        <v>49</v>
      </c>
      <c r="AI2550" s="2" t="str">
        <f t="shared" si="599"/>
        <v>Medium Risk</v>
      </c>
    </row>
    <row r="2551" spans="1:35" x14ac:dyDescent="0.25">
      <c r="A2551" s="6">
        <v>45650</v>
      </c>
      <c r="B2551" s="3">
        <v>65</v>
      </c>
      <c r="C2551" s="3" t="str">
        <f t="shared" si="585"/>
        <v>Old</v>
      </c>
      <c r="D2551" s="4">
        <v>23345</v>
      </c>
      <c r="E2551" s="4">
        <f t="shared" si="586"/>
        <v>23345</v>
      </c>
      <c r="F2551" s="3">
        <v>615</v>
      </c>
      <c r="G2551" s="3">
        <f t="shared" si="587"/>
        <v>615</v>
      </c>
      <c r="H2551" s="3" t="str">
        <f t="shared" si="588"/>
        <v>Good</v>
      </c>
      <c r="I2551" s="5" t="s">
        <v>20</v>
      </c>
      <c r="J2551" s="2" t="str">
        <f t="shared" si="589"/>
        <v>Employed</v>
      </c>
      <c r="K2551" s="2" t="str">
        <f t="shared" si="590"/>
        <v>Employed</v>
      </c>
      <c r="L2551" s="2" t="str">
        <f t="shared" si="591"/>
        <v>Employed</v>
      </c>
      <c r="N2551" s="2" t="str">
        <f t="shared" si="592"/>
        <v/>
      </c>
      <c r="O2551" s="2" t="str">
        <f t="shared" si="593"/>
        <v>Bachelor</v>
      </c>
      <c r="P2551" s="4">
        <v>13889</v>
      </c>
      <c r="Q2551" s="4">
        <f t="shared" si="594"/>
        <v>13889</v>
      </c>
      <c r="R2551" s="18">
        <f t="shared" si="595"/>
        <v>0.59494538445063183</v>
      </c>
      <c r="S2551" s="18" t="str">
        <f t="shared" si="596"/>
        <v>Moderate Borrower</v>
      </c>
      <c r="T2551" s="3">
        <v>84</v>
      </c>
      <c r="U2551" s="3">
        <f t="shared" si="597"/>
        <v>84</v>
      </c>
      <c r="V2551" s="5" t="s">
        <v>22</v>
      </c>
      <c r="W2551" s="5" t="s">
        <v>27</v>
      </c>
      <c r="X2551" s="4">
        <v>261</v>
      </c>
      <c r="Y2551" s="18">
        <v>0.29214264099999998</v>
      </c>
      <c r="Z2551" s="5" t="s">
        <v>28</v>
      </c>
      <c r="AA2551" s="3">
        <v>27</v>
      </c>
      <c r="AB2551" s="4">
        <v>13796</v>
      </c>
      <c r="AC2551" s="4">
        <v>1945.416667</v>
      </c>
      <c r="AD2551" s="4" t="str">
        <f t="shared" si="598"/>
        <v>Low Income</v>
      </c>
      <c r="AE2551" s="4">
        <v>157522</v>
      </c>
      <c r="AF2551" s="18">
        <v>0.20646862699999999</v>
      </c>
      <c r="AG2551" s="3">
        <v>0</v>
      </c>
      <c r="AH2551" s="3">
        <v>46</v>
      </c>
      <c r="AI2551" s="2" t="str">
        <f t="shared" si="599"/>
        <v>Medium Risk</v>
      </c>
    </row>
    <row r="2552" spans="1:35" x14ac:dyDescent="0.25">
      <c r="A2552" s="6">
        <v>45651</v>
      </c>
      <c r="B2552" s="3">
        <v>20</v>
      </c>
      <c r="C2552" s="3" t="str">
        <f t="shared" si="585"/>
        <v>Young</v>
      </c>
      <c r="D2552" s="4">
        <v>33256</v>
      </c>
      <c r="E2552" s="4">
        <f t="shared" si="586"/>
        <v>33256</v>
      </c>
      <c r="F2552" s="3">
        <v>629</v>
      </c>
      <c r="G2552" s="3">
        <f t="shared" si="587"/>
        <v>629</v>
      </c>
      <c r="H2552" s="3" t="str">
        <f t="shared" si="588"/>
        <v>Good</v>
      </c>
      <c r="I2552" s="5" t="s">
        <v>20</v>
      </c>
      <c r="J2552" s="2" t="str">
        <f t="shared" si="589"/>
        <v>Employed</v>
      </c>
      <c r="K2552" s="2" t="str">
        <f t="shared" si="590"/>
        <v>Employed</v>
      </c>
      <c r="L2552" s="2" t="str">
        <f t="shared" si="591"/>
        <v>Employed</v>
      </c>
      <c r="N2552" s="2" t="str">
        <f t="shared" si="592"/>
        <v/>
      </c>
      <c r="O2552" s="2" t="str">
        <f t="shared" si="593"/>
        <v>Bachelor</v>
      </c>
      <c r="P2552" s="4">
        <v>71149</v>
      </c>
      <c r="Q2552" s="4">
        <f t="shared" si="594"/>
        <v>71149</v>
      </c>
      <c r="R2552" s="18">
        <f t="shared" si="595"/>
        <v>2.1394334856867934</v>
      </c>
      <c r="S2552" s="18" t="str">
        <f t="shared" si="596"/>
        <v>Aggressive Borrower</v>
      </c>
      <c r="T2552" s="3">
        <v>36</v>
      </c>
      <c r="U2552" s="3">
        <f t="shared" si="597"/>
        <v>36</v>
      </c>
      <c r="V2552" s="5" t="s">
        <v>35</v>
      </c>
      <c r="W2552" s="5" t="s">
        <v>27</v>
      </c>
      <c r="X2552" s="4">
        <v>202</v>
      </c>
      <c r="Y2552" s="18">
        <v>0.29153063299999998</v>
      </c>
      <c r="Z2552" s="5" t="s">
        <v>38</v>
      </c>
      <c r="AA2552" s="3">
        <v>33</v>
      </c>
      <c r="AB2552" s="4">
        <v>15931</v>
      </c>
      <c r="AC2552" s="4">
        <v>2771.333333</v>
      </c>
      <c r="AD2552" s="4" t="str">
        <f t="shared" si="598"/>
        <v>Low Income</v>
      </c>
      <c r="AE2552" s="4">
        <v>8838</v>
      </c>
      <c r="AF2552" s="18">
        <v>0.229988531</v>
      </c>
      <c r="AG2552" s="3">
        <v>0</v>
      </c>
      <c r="AH2552" s="3">
        <v>49</v>
      </c>
      <c r="AI2552" s="2" t="str">
        <f t="shared" si="599"/>
        <v>Medium Risk</v>
      </c>
    </row>
    <row r="2553" spans="1:35" x14ac:dyDescent="0.25">
      <c r="A2553" s="6">
        <v>45652</v>
      </c>
      <c r="B2553" s="3">
        <v>18</v>
      </c>
      <c r="C2553" s="3" t="str">
        <f t="shared" si="585"/>
        <v>Young</v>
      </c>
      <c r="D2553" s="4">
        <v>92711</v>
      </c>
      <c r="E2553" s="4">
        <f t="shared" si="586"/>
        <v>92711</v>
      </c>
      <c r="F2553" s="3">
        <v>610</v>
      </c>
      <c r="G2553" s="3">
        <f t="shared" si="587"/>
        <v>610</v>
      </c>
      <c r="H2553" s="3" t="str">
        <f t="shared" si="588"/>
        <v>Good</v>
      </c>
      <c r="I2553" s="5" t="s">
        <v>20</v>
      </c>
      <c r="J2553" s="2" t="str">
        <f t="shared" si="589"/>
        <v>Employed</v>
      </c>
      <c r="K2553" s="2" t="str">
        <f t="shared" si="590"/>
        <v>Employed</v>
      </c>
      <c r="L2553" s="2" t="str">
        <f t="shared" si="591"/>
        <v>Employed</v>
      </c>
      <c r="M2553" s="5" t="s">
        <v>29</v>
      </c>
      <c r="N2553" s="2" t="str">
        <f t="shared" si="592"/>
        <v>Bachelor</v>
      </c>
      <c r="O2553" s="2" t="str">
        <f t="shared" si="593"/>
        <v>Bachelor</v>
      </c>
      <c r="P2553" s="4">
        <v>13293</v>
      </c>
      <c r="Q2553" s="4">
        <f t="shared" si="594"/>
        <v>13293</v>
      </c>
      <c r="R2553" s="18">
        <f t="shared" si="595"/>
        <v>0.14338104432052293</v>
      </c>
      <c r="S2553" s="18" t="str">
        <f t="shared" si="596"/>
        <v>Conservative Borrower</v>
      </c>
      <c r="T2553" s="3">
        <v>84</v>
      </c>
      <c r="U2553" s="3">
        <f t="shared" si="597"/>
        <v>84</v>
      </c>
      <c r="V2553" s="5" t="s">
        <v>22</v>
      </c>
      <c r="W2553" s="5" t="s">
        <v>30</v>
      </c>
      <c r="X2553" s="4">
        <v>308</v>
      </c>
      <c r="Y2553" s="18">
        <v>0.23424852400000001</v>
      </c>
      <c r="Z2553" s="5" t="s">
        <v>38</v>
      </c>
      <c r="AA2553" s="3">
        <v>30</v>
      </c>
      <c r="AB2553" s="4">
        <v>4814</v>
      </c>
      <c r="AC2553" s="4">
        <v>7725.9166670000004</v>
      </c>
      <c r="AD2553" s="4" t="str">
        <f t="shared" si="598"/>
        <v>Medium Income</v>
      </c>
      <c r="AE2553" s="4">
        <v>43098</v>
      </c>
      <c r="AF2553" s="18">
        <v>0.188923535</v>
      </c>
      <c r="AG2553" s="3">
        <v>0</v>
      </c>
      <c r="AH2553" s="3">
        <v>61</v>
      </c>
      <c r="AI2553" s="2" t="str">
        <f t="shared" si="599"/>
        <v>High Risk</v>
      </c>
    </row>
    <row r="2554" spans="1:35" x14ac:dyDescent="0.25">
      <c r="A2554" s="6">
        <v>45653</v>
      </c>
      <c r="B2554" s="3">
        <v>62</v>
      </c>
      <c r="C2554" s="3" t="str">
        <f t="shared" si="585"/>
        <v>Old</v>
      </c>
      <c r="D2554" s="4">
        <v>33342</v>
      </c>
      <c r="E2554" s="4">
        <f t="shared" si="586"/>
        <v>33342</v>
      </c>
      <c r="F2554" s="3">
        <v>601</v>
      </c>
      <c r="G2554" s="3">
        <f t="shared" si="587"/>
        <v>601</v>
      </c>
      <c r="H2554" s="3" t="str">
        <f t="shared" si="588"/>
        <v>Good</v>
      </c>
      <c r="I2554" s="5" t="s">
        <v>20</v>
      </c>
      <c r="J2554" s="2" t="str">
        <f t="shared" si="589"/>
        <v>Employed</v>
      </c>
      <c r="K2554" s="2" t="str">
        <f t="shared" si="590"/>
        <v>Employed</v>
      </c>
      <c r="L2554" s="2" t="str">
        <f t="shared" si="591"/>
        <v>Employed</v>
      </c>
      <c r="M2554" s="5" t="s">
        <v>25</v>
      </c>
      <c r="N2554" s="2" t="str">
        <f t="shared" si="592"/>
        <v>Associate</v>
      </c>
      <c r="O2554" s="2" t="str">
        <f t="shared" si="593"/>
        <v>Associate</v>
      </c>
      <c r="P2554" s="4">
        <v>34322</v>
      </c>
      <c r="Q2554" s="4">
        <f t="shared" si="594"/>
        <v>34322</v>
      </c>
      <c r="R2554" s="18">
        <f t="shared" si="595"/>
        <v>1.0293923579869233</v>
      </c>
      <c r="S2554" s="18" t="str">
        <f t="shared" si="596"/>
        <v>Aggressive Borrower</v>
      </c>
      <c r="T2554" s="3">
        <v>48</v>
      </c>
      <c r="U2554" s="3">
        <f t="shared" si="597"/>
        <v>48</v>
      </c>
      <c r="V2554" s="5" t="s">
        <v>22</v>
      </c>
      <c r="W2554" s="5" t="s">
        <v>23</v>
      </c>
      <c r="X2554" s="4">
        <v>1176</v>
      </c>
      <c r="Y2554" s="18">
        <v>0.13195822900000001</v>
      </c>
      <c r="Z2554" s="5" t="s">
        <v>31</v>
      </c>
      <c r="AA2554" s="3">
        <v>24</v>
      </c>
      <c r="AB2554" s="4">
        <v>21932</v>
      </c>
      <c r="AC2554" s="4">
        <v>2778.5</v>
      </c>
      <c r="AD2554" s="4" t="str">
        <f t="shared" si="598"/>
        <v>Low Income</v>
      </c>
      <c r="AE2554" s="4">
        <v>89282</v>
      </c>
      <c r="AF2554" s="18">
        <v>0.20744448900000001</v>
      </c>
      <c r="AG2554" s="3">
        <v>0</v>
      </c>
      <c r="AH2554" s="3">
        <v>49</v>
      </c>
      <c r="AI2554" s="2" t="str">
        <f t="shared" si="599"/>
        <v>Medium Risk</v>
      </c>
    </row>
    <row r="2555" spans="1:35" x14ac:dyDescent="0.25">
      <c r="A2555" s="6">
        <v>45654</v>
      </c>
      <c r="B2555" s="3">
        <v>44</v>
      </c>
      <c r="C2555" s="3" t="str">
        <f t="shared" si="585"/>
        <v>Senior</v>
      </c>
      <c r="D2555" s="4">
        <v>88116</v>
      </c>
      <c r="E2555" s="4">
        <f t="shared" si="586"/>
        <v>88116</v>
      </c>
      <c r="F2555" s="3">
        <v>592</v>
      </c>
      <c r="G2555" s="3">
        <f t="shared" si="587"/>
        <v>592</v>
      </c>
      <c r="H2555" s="3" t="str">
        <f t="shared" si="588"/>
        <v>Good</v>
      </c>
      <c r="I2555" s="5" t="s">
        <v>20</v>
      </c>
      <c r="J2555" s="2" t="str">
        <f t="shared" si="589"/>
        <v>Employed</v>
      </c>
      <c r="K2555" s="2" t="str">
        <f t="shared" si="590"/>
        <v>Employed</v>
      </c>
      <c r="L2555" s="2" t="str">
        <f t="shared" si="591"/>
        <v>Employed</v>
      </c>
      <c r="M2555" s="5" t="s">
        <v>41</v>
      </c>
      <c r="N2555" s="2" t="str">
        <f t="shared" si="592"/>
        <v>Doctorate</v>
      </c>
      <c r="O2555" s="2" t="str">
        <f t="shared" si="593"/>
        <v>Doctorate</v>
      </c>
      <c r="P2555" s="4">
        <v>10805</v>
      </c>
      <c r="Q2555" s="4">
        <f t="shared" si="594"/>
        <v>10805</v>
      </c>
      <c r="R2555" s="18">
        <f t="shared" si="595"/>
        <v>0.12262245222207091</v>
      </c>
      <c r="S2555" s="18" t="str">
        <f t="shared" si="596"/>
        <v>Conservative Borrower</v>
      </c>
      <c r="T2555" s="3">
        <v>48</v>
      </c>
      <c r="U2555" s="3">
        <f t="shared" si="597"/>
        <v>48</v>
      </c>
      <c r="V2555" s="5" t="s">
        <v>22</v>
      </c>
      <c r="W2555" s="5" t="s">
        <v>23</v>
      </c>
      <c r="X2555" s="4">
        <v>527</v>
      </c>
      <c r="Y2555" s="18">
        <v>0.256475218</v>
      </c>
      <c r="Z2555" s="5" t="s">
        <v>34</v>
      </c>
      <c r="AA2555" s="3">
        <v>24</v>
      </c>
      <c r="AB2555" s="4">
        <v>6609</v>
      </c>
      <c r="AC2555" s="4">
        <v>7343</v>
      </c>
      <c r="AD2555" s="4" t="str">
        <f t="shared" si="598"/>
        <v>Medium Income</v>
      </c>
      <c r="AE2555" s="4">
        <v>3251</v>
      </c>
      <c r="AF2555" s="18">
        <v>0.20474184300000001</v>
      </c>
      <c r="AG2555" s="3">
        <v>1</v>
      </c>
      <c r="AH2555" s="3">
        <v>40.799999999999997</v>
      </c>
      <c r="AI2555" s="2" t="str">
        <f t="shared" si="599"/>
        <v>Medium Risk</v>
      </c>
    </row>
    <row r="2556" spans="1:35" x14ac:dyDescent="0.25">
      <c r="A2556" s="6">
        <v>45655</v>
      </c>
      <c r="B2556" s="3">
        <v>29</v>
      </c>
      <c r="C2556" s="3" t="str">
        <f t="shared" si="585"/>
        <v>Mid</v>
      </c>
      <c r="D2556" s="4">
        <v>101896</v>
      </c>
      <c r="E2556" s="4">
        <f t="shared" si="586"/>
        <v>101896</v>
      </c>
      <c r="F2556" s="3">
        <v>498</v>
      </c>
      <c r="G2556" s="3">
        <f t="shared" si="587"/>
        <v>498</v>
      </c>
      <c r="H2556" s="3" t="str">
        <f t="shared" si="588"/>
        <v>Fair</v>
      </c>
      <c r="J2556" s="2" t="str">
        <f t="shared" si="589"/>
        <v/>
      </c>
      <c r="K2556" s="2" t="str">
        <f t="shared" si="590"/>
        <v/>
      </c>
      <c r="L2556" s="2" t="str">
        <f t="shared" si="591"/>
        <v>Employed</v>
      </c>
      <c r="M2556" s="5" t="s">
        <v>32</v>
      </c>
      <c r="N2556" s="2" t="str">
        <f t="shared" si="592"/>
        <v>High School</v>
      </c>
      <c r="O2556" s="2" t="str">
        <f t="shared" si="593"/>
        <v>High School</v>
      </c>
      <c r="P2556" s="4">
        <v>33595</v>
      </c>
      <c r="Q2556" s="4">
        <f t="shared" si="594"/>
        <v>33595</v>
      </c>
      <c r="R2556" s="18">
        <f t="shared" si="595"/>
        <v>0.3296989086912146</v>
      </c>
      <c r="S2556" s="18" t="str">
        <f t="shared" si="596"/>
        <v>Conservative Borrower</v>
      </c>
      <c r="T2556" s="3">
        <v>36</v>
      </c>
      <c r="U2556" s="3">
        <f t="shared" si="597"/>
        <v>36</v>
      </c>
      <c r="V2556" s="5" t="s">
        <v>22</v>
      </c>
      <c r="W2556" s="5" t="s">
        <v>30</v>
      </c>
      <c r="X2556" s="4">
        <v>302</v>
      </c>
      <c r="Y2556" s="18">
        <v>0.145586305</v>
      </c>
      <c r="Z2556" s="5" t="s">
        <v>24</v>
      </c>
      <c r="AA2556" s="3">
        <v>20</v>
      </c>
      <c r="AB2556" s="4">
        <v>1825</v>
      </c>
      <c r="AC2556" s="4">
        <v>8491.3333330000005</v>
      </c>
      <c r="AD2556" s="4" t="str">
        <f t="shared" si="598"/>
        <v>Medium Income</v>
      </c>
      <c r="AE2556" s="4">
        <v>619235</v>
      </c>
      <c r="AF2556" s="18">
        <v>0.24362608099999999</v>
      </c>
      <c r="AG2556" s="3">
        <v>1</v>
      </c>
      <c r="AH2556" s="3">
        <v>33.6</v>
      </c>
      <c r="AI2556" s="2" t="str">
        <f t="shared" si="599"/>
        <v>Low Risk</v>
      </c>
    </row>
    <row r="2557" spans="1:35" x14ac:dyDescent="0.25">
      <c r="A2557" s="6">
        <v>45656</v>
      </c>
      <c r="B2557" s="3">
        <v>46</v>
      </c>
      <c r="C2557" s="3" t="str">
        <f t="shared" si="585"/>
        <v>Senior</v>
      </c>
      <c r="D2557" s="4">
        <v>53306</v>
      </c>
      <c r="E2557" s="4">
        <f t="shared" si="586"/>
        <v>53306</v>
      </c>
      <c r="F2557" s="3">
        <v>627</v>
      </c>
      <c r="G2557" s="3">
        <f t="shared" si="587"/>
        <v>627</v>
      </c>
      <c r="H2557" s="3" t="str">
        <f t="shared" si="588"/>
        <v>Good</v>
      </c>
      <c r="I2557" s="5" t="s">
        <v>20</v>
      </c>
      <c r="J2557" s="2" t="str">
        <f t="shared" si="589"/>
        <v>Employed</v>
      </c>
      <c r="K2557" s="2" t="str">
        <f t="shared" si="590"/>
        <v>Employed</v>
      </c>
      <c r="L2557" s="2" t="str">
        <f t="shared" si="591"/>
        <v>Employed</v>
      </c>
      <c r="N2557" s="2" t="str">
        <f t="shared" si="592"/>
        <v/>
      </c>
      <c r="O2557" s="2" t="str">
        <f t="shared" si="593"/>
        <v>Bachelor</v>
      </c>
      <c r="P2557" s="4">
        <v>27232</v>
      </c>
      <c r="Q2557" s="4">
        <f t="shared" si="594"/>
        <v>27232</v>
      </c>
      <c r="R2557" s="18">
        <f t="shared" si="595"/>
        <v>0.51086181668104902</v>
      </c>
      <c r="S2557" s="18" t="str">
        <f t="shared" si="596"/>
        <v>Moderate Borrower</v>
      </c>
      <c r="T2557" s="3">
        <v>48</v>
      </c>
      <c r="U2557" s="3">
        <f t="shared" si="597"/>
        <v>48</v>
      </c>
      <c r="V2557" s="5" t="s">
        <v>22</v>
      </c>
      <c r="W2557" s="5" t="s">
        <v>30</v>
      </c>
      <c r="X2557" s="4">
        <v>247</v>
      </c>
      <c r="Y2557" s="18">
        <v>0.279441363</v>
      </c>
      <c r="Z2557" s="5" t="s">
        <v>24</v>
      </c>
      <c r="AA2557" s="3">
        <v>31</v>
      </c>
      <c r="AB2557" s="4">
        <v>343</v>
      </c>
      <c r="AC2557" s="4">
        <v>4442.1666670000004</v>
      </c>
      <c r="AD2557" s="4" t="str">
        <f t="shared" si="598"/>
        <v>Low Income</v>
      </c>
      <c r="AE2557" s="4">
        <v>9984</v>
      </c>
      <c r="AF2557" s="18">
        <v>0.19573072399999999</v>
      </c>
      <c r="AG2557" s="3">
        <v>0</v>
      </c>
      <c r="AH2557" s="3">
        <v>50</v>
      </c>
      <c r="AI2557" s="2" t="str">
        <f t="shared" si="599"/>
        <v>Medium Risk</v>
      </c>
    </row>
    <row r="2558" spans="1:35" x14ac:dyDescent="0.25">
      <c r="A2558" s="6">
        <v>45657</v>
      </c>
      <c r="B2558" s="3">
        <v>18</v>
      </c>
      <c r="C2558" s="3" t="str">
        <f t="shared" si="585"/>
        <v>Young</v>
      </c>
      <c r="D2558" s="4">
        <v>19958</v>
      </c>
      <c r="E2558" s="4">
        <f t="shared" si="586"/>
        <v>19958</v>
      </c>
      <c r="F2558" s="3">
        <v>484</v>
      </c>
      <c r="G2558" s="3">
        <f t="shared" si="587"/>
        <v>484</v>
      </c>
      <c r="H2558" s="3" t="str">
        <f t="shared" si="588"/>
        <v>Fair</v>
      </c>
      <c r="I2558" s="5" t="s">
        <v>20</v>
      </c>
      <c r="J2558" s="2" t="str">
        <f t="shared" si="589"/>
        <v>Employed</v>
      </c>
      <c r="K2558" s="2" t="str">
        <f t="shared" si="590"/>
        <v>Employed</v>
      </c>
      <c r="L2558" s="2" t="str">
        <f t="shared" si="591"/>
        <v>Employed</v>
      </c>
      <c r="M2558" s="5" t="s">
        <v>32</v>
      </c>
      <c r="N2558" s="2" t="str">
        <f t="shared" si="592"/>
        <v>High School</v>
      </c>
      <c r="O2558" s="2" t="str">
        <f t="shared" si="593"/>
        <v>High School</v>
      </c>
      <c r="P2558" s="4">
        <v>38132</v>
      </c>
      <c r="Q2558" s="4">
        <f t="shared" si="594"/>
        <v>38132</v>
      </c>
      <c r="R2558" s="18">
        <f t="shared" si="595"/>
        <v>1.9106122858001804</v>
      </c>
      <c r="S2558" s="18" t="str">
        <f t="shared" si="596"/>
        <v>Aggressive Borrower</v>
      </c>
      <c r="T2558" s="3">
        <v>72</v>
      </c>
      <c r="U2558" s="3">
        <f t="shared" si="597"/>
        <v>72</v>
      </c>
      <c r="V2558" s="5" t="s">
        <v>22</v>
      </c>
      <c r="W2558" s="5" t="s">
        <v>27</v>
      </c>
      <c r="X2558" s="4">
        <v>497</v>
      </c>
      <c r="Y2558" s="18">
        <v>0.77116944499999995</v>
      </c>
      <c r="Z2558" s="5" t="s">
        <v>24</v>
      </c>
      <c r="AA2558" s="3">
        <v>22</v>
      </c>
      <c r="AB2558" s="4">
        <v>828</v>
      </c>
      <c r="AC2558" s="4">
        <v>1663.166667</v>
      </c>
      <c r="AD2558" s="4" t="str">
        <f t="shared" si="598"/>
        <v>Low Income</v>
      </c>
      <c r="AE2558" s="4">
        <v>8184</v>
      </c>
      <c r="AF2558" s="18">
        <v>0.34817198700000002</v>
      </c>
      <c r="AG2558" s="3">
        <v>0</v>
      </c>
      <c r="AH2558" s="3">
        <v>66</v>
      </c>
      <c r="AI2558" s="2" t="str">
        <f t="shared" si="599"/>
        <v>High Risk</v>
      </c>
    </row>
    <row r="2559" spans="1:35" x14ac:dyDescent="0.25">
      <c r="A2559" s="6">
        <v>45658</v>
      </c>
      <c r="B2559" s="3">
        <v>40</v>
      </c>
      <c r="C2559" s="3" t="str">
        <f t="shared" si="585"/>
        <v>Senior</v>
      </c>
      <c r="D2559" s="4">
        <v>40433</v>
      </c>
      <c r="E2559" s="4">
        <f t="shared" si="586"/>
        <v>40433</v>
      </c>
      <c r="G2559" s="3">
        <f t="shared" si="587"/>
        <v>579.93124999999998</v>
      </c>
      <c r="H2559" s="3" t="str">
        <f t="shared" si="588"/>
        <v>Good</v>
      </c>
      <c r="I2559" s="5" t="s">
        <v>20</v>
      </c>
      <c r="J2559" s="2" t="str">
        <f t="shared" si="589"/>
        <v>Employed</v>
      </c>
      <c r="K2559" s="2" t="str">
        <f t="shared" si="590"/>
        <v>Employed</v>
      </c>
      <c r="L2559" s="2" t="str">
        <f t="shared" si="591"/>
        <v>Employed</v>
      </c>
      <c r="M2559" s="5" t="s">
        <v>25</v>
      </c>
      <c r="N2559" s="2" t="str">
        <f t="shared" si="592"/>
        <v>Associate</v>
      </c>
      <c r="O2559" s="2" t="str">
        <f t="shared" si="593"/>
        <v>Associate</v>
      </c>
      <c r="P2559" s="4">
        <v>18418</v>
      </c>
      <c r="Q2559" s="4">
        <f t="shared" si="594"/>
        <v>18418</v>
      </c>
      <c r="R2559" s="18">
        <f t="shared" si="595"/>
        <v>0.45551900675191059</v>
      </c>
      <c r="S2559" s="18" t="str">
        <f t="shared" si="596"/>
        <v>Conservative Borrower</v>
      </c>
      <c r="T2559" s="3">
        <v>84</v>
      </c>
      <c r="U2559" s="3">
        <f t="shared" si="597"/>
        <v>84</v>
      </c>
      <c r="V2559" s="5" t="s">
        <v>22</v>
      </c>
      <c r="W2559" s="5" t="s">
        <v>27</v>
      </c>
      <c r="X2559" s="4">
        <v>221</v>
      </c>
      <c r="Y2559" s="18">
        <v>0.48365138200000002</v>
      </c>
      <c r="Z2559" s="5" t="s">
        <v>24</v>
      </c>
      <c r="AA2559" s="3">
        <v>27</v>
      </c>
      <c r="AB2559" s="4">
        <v>674</v>
      </c>
      <c r="AC2559" s="4">
        <v>3369.416667</v>
      </c>
      <c r="AD2559" s="4" t="str">
        <f t="shared" si="598"/>
        <v>Low Income</v>
      </c>
      <c r="AE2559" s="4">
        <v>265260</v>
      </c>
      <c r="AF2559" s="18">
        <v>0.23643908</v>
      </c>
      <c r="AG2559" s="3">
        <v>0</v>
      </c>
      <c r="AH2559" s="3">
        <v>49</v>
      </c>
      <c r="AI2559" s="2" t="str">
        <f t="shared" si="599"/>
        <v>Medium Risk</v>
      </c>
    </row>
    <row r="2560" spans="1:35" x14ac:dyDescent="0.25">
      <c r="A2560" s="6">
        <v>45659</v>
      </c>
      <c r="B2560" s="3">
        <v>43</v>
      </c>
      <c r="C2560" s="3" t="str">
        <f t="shared" si="585"/>
        <v>Senior</v>
      </c>
      <c r="D2560" s="4">
        <v>41556</v>
      </c>
      <c r="E2560" s="4">
        <f t="shared" si="586"/>
        <v>41556</v>
      </c>
      <c r="F2560" s="3">
        <v>585</v>
      </c>
      <c r="G2560" s="3">
        <f t="shared" si="587"/>
        <v>585</v>
      </c>
      <c r="H2560" s="3" t="str">
        <f t="shared" si="588"/>
        <v>Good</v>
      </c>
      <c r="I2560" s="5" t="s">
        <v>52</v>
      </c>
      <c r="J2560" s="2" t="str">
        <f t="shared" si="589"/>
        <v>EMPLOYED</v>
      </c>
      <c r="K2560" s="2" t="str">
        <f t="shared" si="590"/>
        <v>Employed</v>
      </c>
      <c r="L2560" s="2" t="str">
        <f t="shared" si="591"/>
        <v>Employed</v>
      </c>
      <c r="M2560" s="5" t="s">
        <v>32</v>
      </c>
      <c r="N2560" s="2" t="str">
        <f t="shared" si="592"/>
        <v>High School</v>
      </c>
      <c r="O2560" s="2" t="str">
        <f t="shared" si="593"/>
        <v>High School</v>
      </c>
      <c r="P2560" s="4">
        <v>22182</v>
      </c>
      <c r="Q2560" s="4">
        <f t="shared" si="594"/>
        <v>22182</v>
      </c>
      <c r="R2560" s="18">
        <f t="shared" si="595"/>
        <v>0.53378573491192605</v>
      </c>
      <c r="S2560" s="18" t="str">
        <f t="shared" si="596"/>
        <v>Moderate Borrower</v>
      </c>
      <c r="T2560" s="3">
        <v>60</v>
      </c>
      <c r="U2560" s="3">
        <f t="shared" si="597"/>
        <v>60</v>
      </c>
      <c r="V2560" s="5" t="s">
        <v>26</v>
      </c>
      <c r="W2560" s="5" t="s">
        <v>30</v>
      </c>
      <c r="X2560" s="4">
        <v>343</v>
      </c>
      <c r="Y2560" s="18">
        <v>0.268062258</v>
      </c>
      <c r="Z2560" s="5" t="s">
        <v>24</v>
      </c>
      <c r="AA2560" s="3">
        <v>33</v>
      </c>
      <c r="AB2560" s="4">
        <v>12118</v>
      </c>
      <c r="AC2560" s="4">
        <v>3463</v>
      </c>
      <c r="AD2560" s="4" t="str">
        <f t="shared" si="598"/>
        <v>Low Income</v>
      </c>
      <c r="AE2560" s="4">
        <v>81717</v>
      </c>
      <c r="AF2560" s="18">
        <v>0.20817055000000001</v>
      </c>
      <c r="AG2560" s="3">
        <v>0</v>
      </c>
      <c r="AH2560" s="3">
        <v>53</v>
      </c>
      <c r="AI2560" s="2" t="str">
        <f t="shared" si="599"/>
        <v>Medium Risk</v>
      </c>
    </row>
    <row r="2561" spans="1:35" x14ac:dyDescent="0.25">
      <c r="A2561" s="6">
        <v>45660</v>
      </c>
      <c r="B2561" s="3">
        <v>51</v>
      </c>
      <c r="C2561" s="3" t="str">
        <f t="shared" si="585"/>
        <v>Senior</v>
      </c>
      <c r="D2561" s="4">
        <v>117775</v>
      </c>
      <c r="E2561" s="4">
        <f t="shared" si="586"/>
        <v>117775</v>
      </c>
      <c r="F2561" s="3">
        <v>551</v>
      </c>
      <c r="G2561" s="3">
        <f t="shared" si="587"/>
        <v>551</v>
      </c>
      <c r="H2561" s="3" t="str">
        <f t="shared" si="588"/>
        <v>Good</v>
      </c>
      <c r="I2561" s="5" t="s">
        <v>20</v>
      </c>
      <c r="J2561" s="2" t="str">
        <f t="shared" si="589"/>
        <v>Employed</v>
      </c>
      <c r="K2561" s="2" t="str">
        <f t="shared" si="590"/>
        <v>Employed</v>
      </c>
      <c r="L2561" s="2" t="str">
        <f t="shared" si="591"/>
        <v>Employed</v>
      </c>
      <c r="M2561" s="5" t="s">
        <v>25</v>
      </c>
      <c r="N2561" s="2" t="str">
        <f t="shared" si="592"/>
        <v>Associate</v>
      </c>
      <c r="O2561" s="2" t="str">
        <f t="shared" si="593"/>
        <v>Associate</v>
      </c>
      <c r="P2561" s="4">
        <v>22423</v>
      </c>
      <c r="Q2561" s="4">
        <f t="shared" si="594"/>
        <v>22423</v>
      </c>
      <c r="R2561" s="18">
        <f t="shared" si="595"/>
        <v>0.19038845255784334</v>
      </c>
      <c r="S2561" s="18" t="str">
        <f t="shared" si="596"/>
        <v>Conservative Borrower</v>
      </c>
      <c r="T2561" s="3">
        <v>60</v>
      </c>
      <c r="U2561" s="3">
        <f t="shared" si="597"/>
        <v>60</v>
      </c>
      <c r="V2561" s="5" t="s">
        <v>22</v>
      </c>
      <c r="W2561" s="5" t="s">
        <v>30</v>
      </c>
      <c r="X2561" s="4">
        <v>428</v>
      </c>
      <c r="Y2561" s="18">
        <v>0.115318909</v>
      </c>
      <c r="Z2561" s="5" t="s">
        <v>28</v>
      </c>
      <c r="AA2561" s="3">
        <v>35</v>
      </c>
      <c r="AB2561" s="4">
        <v>6605</v>
      </c>
      <c r="AC2561" s="4">
        <v>9814.5833330000005</v>
      </c>
      <c r="AD2561" s="4" t="str">
        <f t="shared" si="598"/>
        <v>Medium Income</v>
      </c>
      <c r="AE2561" s="4">
        <v>186018</v>
      </c>
      <c r="AF2561" s="18">
        <v>0.28399654800000002</v>
      </c>
      <c r="AG2561" s="3">
        <v>1</v>
      </c>
      <c r="AH2561" s="3">
        <v>35.200000000000003</v>
      </c>
      <c r="AI2561" s="2" t="str">
        <f t="shared" si="599"/>
        <v>Low Risk</v>
      </c>
    </row>
    <row r="2562" spans="1:35" x14ac:dyDescent="0.25">
      <c r="A2562" s="6">
        <v>45661</v>
      </c>
      <c r="B2562" s="3">
        <v>27</v>
      </c>
      <c r="C2562" s="3" t="str">
        <f t="shared" ref="C2562:C2625" si="600">IF(B2562&lt;25,"Young",IF(B2562&lt;40,"Mid",IF(B2562&lt;60,"Senior","Old")))</f>
        <v>Mid</v>
      </c>
      <c r="D2562" s="4">
        <v>17680</v>
      </c>
      <c r="E2562" s="4">
        <f t="shared" ref="E2562:E2625" si="601">IF(D2562="",AC2562*12,D2562)</f>
        <v>17680</v>
      </c>
      <c r="F2562" s="3">
        <v>591</v>
      </c>
      <c r="G2562" s="3">
        <f t="shared" ref="G2562:G2625" si="602">IF(F2562="",AVERAGEIF($AA$2:$AA$2648,AA2562,$F$2:$F$2648),F2562)</f>
        <v>591</v>
      </c>
      <c r="H2562" s="3" t="str">
        <f t="shared" ref="H2562:H2625" si="603">IF(G2562&lt;450,"Poor", IF(G2562&lt;550,"Fair",IF(G2562&lt;650,"Good","Excellent")))</f>
        <v>Good</v>
      </c>
      <c r="I2562" s="5" t="s">
        <v>20</v>
      </c>
      <c r="J2562" s="2" t="str">
        <f t="shared" ref="J2562:J2625" si="604">TRIM(CLEAN(I2562))</f>
        <v>Employed</v>
      </c>
      <c r="K2562" s="2" t="str">
        <f t="shared" ref="K2562:K2625" si="605">PROPER(J2562)</f>
        <v>Employed</v>
      </c>
      <c r="L2562" s="2" t="str">
        <f t="shared" ref="L2562:L2625" si="606">IF(K2562="","Employed",K2562)</f>
        <v>Employed</v>
      </c>
      <c r="M2562" s="5" t="s">
        <v>21</v>
      </c>
      <c r="N2562" s="2" t="str">
        <f t="shared" ref="N2562:N2625" si="607">TRIM(CLEAN(M2562))</f>
        <v>Master</v>
      </c>
      <c r="O2562" s="2" t="str">
        <f t="shared" ref="O2562:O2625" si="608">IF(N2562="","Bachelor",N2562)</f>
        <v>Master</v>
      </c>
      <c r="P2562" s="4">
        <v>11224</v>
      </c>
      <c r="Q2562" s="4">
        <f t="shared" ref="Q2562:Q2625" si="609">IF(P2562="",(AVERAGEIFS($P$2:$P$2648,$Z$2:$Z$2648,Z2562,$AD$2:$AD$2648,AD2562)),P2562)</f>
        <v>11224</v>
      </c>
      <c r="R2562" s="18">
        <f t="shared" ref="R2562:R2625" si="610">Q2562/E2562</f>
        <v>0.63484162895927598</v>
      </c>
      <c r="S2562" s="18" t="str">
        <f t="shared" ref="S2562:S2625" si="611">IF(R2562 &lt;= 0.5, "Conservative Borrower", IF(R2562 &lt;= 1, "Moderate Borrower", "Aggressive Borrower"))</f>
        <v>Moderate Borrower</v>
      </c>
      <c r="T2562" s="3">
        <v>84</v>
      </c>
      <c r="U2562" s="3">
        <f t="shared" ref="U2562:U2625" si="612">IF(T2562="",AVERAGEIFS($T$2:$T$2648,$Z$2:$Z$2648,Z2562,$AD$2:$AD$2648,AD2562),T2562)</f>
        <v>84</v>
      </c>
      <c r="V2562" s="5" t="s">
        <v>35</v>
      </c>
      <c r="W2562" s="5" t="s">
        <v>27</v>
      </c>
      <c r="X2562" s="4">
        <v>447</v>
      </c>
      <c r="Y2562" s="18">
        <v>0.43385057100000002</v>
      </c>
      <c r="Z2562" s="5" t="s">
        <v>24</v>
      </c>
      <c r="AA2562" s="3">
        <v>19</v>
      </c>
      <c r="AB2562" s="4">
        <v>1292</v>
      </c>
      <c r="AC2562" s="4">
        <v>1473.333333</v>
      </c>
      <c r="AD2562" s="4" t="str">
        <f t="shared" ref="AD2562:AD2625" si="613">IF(AC2562&lt;=5000,"Low Income",IF(AC2562&lt;=12000,"Medium Income","High Income"))</f>
        <v>Low Income</v>
      </c>
      <c r="AE2562" s="4">
        <v>24496</v>
      </c>
      <c r="AF2562" s="18">
        <v>0.23996609899999999</v>
      </c>
      <c r="AG2562" s="3">
        <v>0</v>
      </c>
      <c r="AH2562" s="3">
        <v>58</v>
      </c>
      <c r="AI2562" s="2" t="str">
        <f t="shared" ref="AI2562:AI2625" si="614">IF(AH2562&lt;40,"Low Risk", IF(AH2562&lt;55,"Medium Risk", IF(AH2562&lt;70,"High Risk","Very High Risk")))</f>
        <v>High Risk</v>
      </c>
    </row>
    <row r="2563" spans="1:35" x14ac:dyDescent="0.25">
      <c r="A2563" s="6">
        <v>45662</v>
      </c>
      <c r="B2563" s="3">
        <v>41</v>
      </c>
      <c r="C2563" s="3" t="str">
        <f t="shared" si="600"/>
        <v>Senior</v>
      </c>
      <c r="E2563" s="4">
        <f t="shared" si="601"/>
        <v>90395.000004000001</v>
      </c>
      <c r="F2563" s="3">
        <v>611</v>
      </c>
      <c r="G2563" s="3">
        <f t="shared" si="602"/>
        <v>611</v>
      </c>
      <c r="H2563" s="3" t="str">
        <f t="shared" si="603"/>
        <v>Good</v>
      </c>
      <c r="I2563" s="5" t="s">
        <v>20</v>
      </c>
      <c r="J2563" s="2" t="str">
        <f t="shared" si="604"/>
        <v>Employed</v>
      </c>
      <c r="K2563" s="2" t="str">
        <f t="shared" si="605"/>
        <v>Employed</v>
      </c>
      <c r="L2563" s="2" t="str">
        <f t="shared" si="606"/>
        <v>Employed</v>
      </c>
      <c r="M2563" s="5" t="s">
        <v>25</v>
      </c>
      <c r="N2563" s="2" t="str">
        <f t="shared" si="607"/>
        <v>Associate</v>
      </c>
      <c r="O2563" s="2" t="str">
        <f t="shared" si="608"/>
        <v>Associate</v>
      </c>
      <c r="P2563" s="4">
        <v>16945</v>
      </c>
      <c r="Q2563" s="4">
        <f t="shared" si="609"/>
        <v>16945</v>
      </c>
      <c r="R2563" s="18">
        <f t="shared" si="610"/>
        <v>0.18745505834670259</v>
      </c>
      <c r="S2563" s="18" t="str">
        <f t="shared" si="611"/>
        <v>Conservative Borrower</v>
      </c>
      <c r="U2563" s="3">
        <f t="shared" si="612"/>
        <v>55.032258064516128</v>
      </c>
      <c r="V2563" s="5" t="s">
        <v>22</v>
      </c>
      <c r="W2563" s="5" t="s">
        <v>27</v>
      </c>
      <c r="X2563" s="4">
        <v>282</v>
      </c>
      <c r="Y2563" s="18">
        <v>0.24767076399999999</v>
      </c>
      <c r="Z2563" s="5" t="s">
        <v>28</v>
      </c>
      <c r="AA2563" s="3">
        <v>27</v>
      </c>
      <c r="AB2563" s="4">
        <v>3795</v>
      </c>
      <c r="AC2563" s="4">
        <v>7532.9166670000004</v>
      </c>
      <c r="AD2563" s="4" t="str">
        <f t="shared" si="613"/>
        <v>Medium Income</v>
      </c>
      <c r="AE2563" s="4">
        <v>26010</v>
      </c>
      <c r="AF2563" s="18">
        <v>0.19065233200000001</v>
      </c>
      <c r="AG2563" s="3">
        <v>1</v>
      </c>
      <c r="AH2563" s="3">
        <v>37.6</v>
      </c>
      <c r="AI2563" s="2" t="str">
        <f t="shared" si="614"/>
        <v>Low Risk</v>
      </c>
    </row>
    <row r="2564" spans="1:35" x14ac:dyDescent="0.25">
      <c r="A2564" s="6">
        <v>45663</v>
      </c>
      <c r="B2564" s="3">
        <v>28</v>
      </c>
      <c r="C2564" s="3" t="str">
        <f t="shared" si="600"/>
        <v>Mid</v>
      </c>
      <c r="D2564" s="4">
        <v>15582</v>
      </c>
      <c r="E2564" s="4">
        <f t="shared" si="601"/>
        <v>15582</v>
      </c>
      <c r="F2564" s="3">
        <v>562</v>
      </c>
      <c r="G2564" s="3">
        <f t="shared" si="602"/>
        <v>562</v>
      </c>
      <c r="H2564" s="3" t="str">
        <f t="shared" si="603"/>
        <v>Good</v>
      </c>
      <c r="I2564" s="5" t="s">
        <v>45</v>
      </c>
      <c r="J2564" s="2" t="str">
        <f t="shared" si="604"/>
        <v>Unemployed</v>
      </c>
      <c r="K2564" s="2" t="str">
        <f t="shared" si="605"/>
        <v>Unemployed</v>
      </c>
      <c r="L2564" s="2" t="str">
        <f t="shared" si="606"/>
        <v>Unemployed</v>
      </c>
      <c r="M2564" s="5" t="s">
        <v>25</v>
      </c>
      <c r="N2564" s="2" t="str">
        <f t="shared" si="607"/>
        <v>Associate</v>
      </c>
      <c r="O2564" s="2" t="str">
        <f t="shared" si="608"/>
        <v>Associate</v>
      </c>
      <c r="P2564" s="4">
        <v>19639</v>
      </c>
      <c r="Q2564" s="4">
        <f t="shared" si="609"/>
        <v>19639</v>
      </c>
      <c r="R2564" s="18">
        <f t="shared" si="610"/>
        <v>1.2603645231677576</v>
      </c>
      <c r="S2564" s="18" t="str">
        <f t="shared" si="611"/>
        <v>Aggressive Borrower</v>
      </c>
      <c r="T2564" s="3">
        <v>72</v>
      </c>
      <c r="U2564" s="3">
        <f t="shared" si="612"/>
        <v>72</v>
      </c>
      <c r="V2564" s="5" t="s">
        <v>22</v>
      </c>
      <c r="W2564" s="5" t="s">
        <v>30</v>
      </c>
      <c r="X2564" s="4">
        <v>352</v>
      </c>
      <c r="Y2564" s="18">
        <v>0.137782978</v>
      </c>
      <c r="Z2564" s="5" t="s">
        <v>24</v>
      </c>
      <c r="AA2564" s="3">
        <v>25</v>
      </c>
      <c r="AB2564" s="4">
        <v>486</v>
      </c>
      <c r="AC2564" s="4">
        <v>1298.5</v>
      </c>
      <c r="AD2564" s="4" t="str">
        <f t="shared" si="613"/>
        <v>Low Income</v>
      </c>
      <c r="AE2564" s="4">
        <v>89121</v>
      </c>
      <c r="AF2564" s="18">
        <v>0.25000021900000002</v>
      </c>
      <c r="AG2564" s="3">
        <v>0</v>
      </c>
      <c r="AH2564" s="3">
        <v>53</v>
      </c>
      <c r="AI2564" s="2" t="str">
        <f t="shared" si="614"/>
        <v>Medium Risk</v>
      </c>
    </row>
    <row r="2565" spans="1:35" x14ac:dyDescent="0.25">
      <c r="A2565" s="6">
        <v>45664</v>
      </c>
      <c r="B2565" s="3">
        <v>43</v>
      </c>
      <c r="C2565" s="3" t="str">
        <f t="shared" si="600"/>
        <v>Senior</v>
      </c>
      <c r="D2565" s="4">
        <v>91388</v>
      </c>
      <c r="E2565" s="4">
        <f t="shared" si="601"/>
        <v>91388</v>
      </c>
      <c r="F2565" s="3">
        <v>521</v>
      </c>
      <c r="G2565" s="3">
        <f t="shared" si="602"/>
        <v>521</v>
      </c>
      <c r="H2565" s="3" t="str">
        <f t="shared" si="603"/>
        <v>Fair</v>
      </c>
      <c r="I2565" s="5" t="s">
        <v>20</v>
      </c>
      <c r="J2565" s="2" t="str">
        <f t="shared" si="604"/>
        <v>Employed</v>
      </c>
      <c r="K2565" s="2" t="str">
        <f t="shared" si="605"/>
        <v>Employed</v>
      </c>
      <c r="L2565" s="2" t="str">
        <f t="shared" si="606"/>
        <v>Employed</v>
      </c>
      <c r="M2565" s="5" t="s">
        <v>29</v>
      </c>
      <c r="N2565" s="2" t="str">
        <f t="shared" si="607"/>
        <v>Bachelor</v>
      </c>
      <c r="O2565" s="2" t="str">
        <f t="shared" si="608"/>
        <v>Bachelor</v>
      </c>
      <c r="P2565" s="4">
        <v>19755</v>
      </c>
      <c r="Q2565" s="4">
        <f t="shared" si="609"/>
        <v>19755</v>
      </c>
      <c r="R2565" s="18">
        <f t="shared" si="610"/>
        <v>0.21616623626734363</v>
      </c>
      <c r="S2565" s="18" t="str">
        <f t="shared" si="611"/>
        <v>Conservative Borrower</v>
      </c>
      <c r="T2565" s="3">
        <v>48</v>
      </c>
      <c r="U2565" s="3">
        <f t="shared" si="612"/>
        <v>48</v>
      </c>
      <c r="V2565" s="5" t="s">
        <v>22</v>
      </c>
      <c r="W2565" s="5" t="s">
        <v>27</v>
      </c>
      <c r="X2565" s="4">
        <v>476</v>
      </c>
      <c r="Y2565" s="18">
        <v>0.17281094399999999</v>
      </c>
      <c r="Z2565" s="5" t="s">
        <v>24</v>
      </c>
      <c r="AA2565" s="3">
        <v>19</v>
      </c>
      <c r="AB2565" s="4">
        <v>2187</v>
      </c>
      <c r="AC2565" s="4">
        <v>7615.6666670000004</v>
      </c>
      <c r="AD2565" s="4" t="str">
        <f t="shared" si="613"/>
        <v>Medium Income</v>
      </c>
      <c r="AE2565" s="4">
        <v>30967</v>
      </c>
      <c r="AF2565" s="18">
        <v>0.26131957700000003</v>
      </c>
      <c r="AG2565" s="3">
        <v>1</v>
      </c>
      <c r="AH2565" s="3">
        <v>40</v>
      </c>
      <c r="AI2565" s="2" t="str">
        <f t="shared" si="614"/>
        <v>Medium Risk</v>
      </c>
    </row>
    <row r="2566" spans="1:35" x14ac:dyDescent="0.25">
      <c r="A2566" s="6">
        <v>45665</v>
      </c>
      <c r="B2566" s="3">
        <v>29</v>
      </c>
      <c r="C2566" s="3" t="str">
        <f t="shared" si="600"/>
        <v>Mid</v>
      </c>
      <c r="D2566" s="4">
        <v>31473</v>
      </c>
      <c r="E2566" s="4">
        <f t="shared" si="601"/>
        <v>31473</v>
      </c>
      <c r="F2566" s="3">
        <v>527</v>
      </c>
      <c r="G2566" s="3">
        <f t="shared" si="602"/>
        <v>527</v>
      </c>
      <c r="H2566" s="3" t="str">
        <f t="shared" si="603"/>
        <v>Fair</v>
      </c>
      <c r="I2566" s="5" t="s">
        <v>20</v>
      </c>
      <c r="J2566" s="2" t="str">
        <f t="shared" si="604"/>
        <v>Employed</v>
      </c>
      <c r="K2566" s="2" t="str">
        <f t="shared" si="605"/>
        <v>Employed</v>
      </c>
      <c r="L2566" s="2" t="str">
        <f t="shared" si="606"/>
        <v>Employed</v>
      </c>
      <c r="M2566" s="5" t="s">
        <v>29</v>
      </c>
      <c r="N2566" s="2" t="str">
        <f t="shared" si="607"/>
        <v>Bachelor</v>
      </c>
      <c r="O2566" s="2" t="str">
        <f t="shared" si="608"/>
        <v>Bachelor</v>
      </c>
      <c r="P2566" s="4">
        <v>21217</v>
      </c>
      <c r="Q2566" s="4">
        <f t="shared" si="609"/>
        <v>21217</v>
      </c>
      <c r="R2566" s="18">
        <f t="shared" si="610"/>
        <v>0.6741333841705589</v>
      </c>
      <c r="S2566" s="18" t="str">
        <f t="shared" si="611"/>
        <v>Moderate Borrower</v>
      </c>
      <c r="T2566" s="3">
        <v>36</v>
      </c>
      <c r="U2566" s="3">
        <f t="shared" si="612"/>
        <v>36</v>
      </c>
      <c r="V2566" s="5" t="s">
        <v>22</v>
      </c>
      <c r="W2566" s="5" t="s">
        <v>34</v>
      </c>
      <c r="X2566" s="4">
        <v>221</v>
      </c>
      <c r="Y2566" s="18">
        <v>0.22649765499999999</v>
      </c>
      <c r="Z2566" s="5" t="s">
        <v>24</v>
      </c>
      <c r="AA2566" s="3">
        <v>24</v>
      </c>
      <c r="AB2566" s="4">
        <v>1452</v>
      </c>
      <c r="AC2566" s="4">
        <v>2622.75</v>
      </c>
      <c r="AD2566" s="4" t="str">
        <f t="shared" si="613"/>
        <v>Low Income</v>
      </c>
      <c r="AE2566" s="4">
        <v>83865</v>
      </c>
      <c r="AF2566" s="18">
        <v>0.23255972599999999</v>
      </c>
      <c r="AG2566" s="3">
        <v>0</v>
      </c>
      <c r="AH2566" s="3">
        <v>67</v>
      </c>
      <c r="AI2566" s="2" t="str">
        <f t="shared" si="614"/>
        <v>High Risk</v>
      </c>
    </row>
    <row r="2567" spans="1:35" x14ac:dyDescent="0.25">
      <c r="A2567" s="6">
        <v>45666</v>
      </c>
      <c r="B2567" s="3">
        <v>35</v>
      </c>
      <c r="C2567" s="3" t="str">
        <f t="shared" si="600"/>
        <v>Mid</v>
      </c>
      <c r="D2567" s="4">
        <v>162896</v>
      </c>
      <c r="E2567" s="4">
        <f t="shared" si="601"/>
        <v>162896</v>
      </c>
      <c r="F2567" s="3">
        <v>634</v>
      </c>
      <c r="G2567" s="3">
        <f t="shared" si="602"/>
        <v>634</v>
      </c>
      <c r="H2567" s="3" t="str">
        <f t="shared" si="603"/>
        <v>Good</v>
      </c>
      <c r="I2567" s="5" t="s">
        <v>20</v>
      </c>
      <c r="J2567" s="2" t="str">
        <f t="shared" si="604"/>
        <v>Employed</v>
      </c>
      <c r="K2567" s="2" t="str">
        <f t="shared" si="605"/>
        <v>Employed</v>
      </c>
      <c r="L2567" s="2" t="str">
        <f t="shared" si="606"/>
        <v>Employed</v>
      </c>
      <c r="M2567" s="5" t="s">
        <v>41</v>
      </c>
      <c r="N2567" s="2" t="str">
        <f t="shared" si="607"/>
        <v>Doctorate</v>
      </c>
      <c r="O2567" s="2" t="str">
        <f t="shared" si="608"/>
        <v>Doctorate</v>
      </c>
      <c r="P2567" s="4">
        <v>23968</v>
      </c>
      <c r="Q2567" s="4">
        <f t="shared" si="609"/>
        <v>23968</v>
      </c>
      <c r="R2567" s="18">
        <f t="shared" si="610"/>
        <v>0.14713682349474511</v>
      </c>
      <c r="S2567" s="18" t="str">
        <f t="shared" si="611"/>
        <v>Conservative Borrower</v>
      </c>
      <c r="T2567" s="3">
        <v>72</v>
      </c>
      <c r="U2567" s="3">
        <f t="shared" si="612"/>
        <v>72</v>
      </c>
      <c r="V2567" s="5" t="s">
        <v>22</v>
      </c>
      <c r="W2567" s="5" t="s">
        <v>23</v>
      </c>
      <c r="X2567" s="4">
        <v>366</v>
      </c>
      <c r="Y2567" s="18">
        <v>0.33787597400000002</v>
      </c>
      <c r="Z2567" s="5" t="s">
        <v>24</v>
      </c>
      <c r="AA2567" s="3">
        <v>21</v>
      </c>
      <c r="AB2567" s="4">
        <v>2000</v>
      </c>
      <c r="AC2567" s="4">
        <v>13574.666670000001</v>
      </c>
      <c r="AD2567" s="4" t="str">
        <f t="shared" si="613"/>
        <v>High Income</v>
      </c>
      <c r="AE2567" s="4">
        <v>132126</v>
      </c>
      <c r="AF2567" s="18">
        <v>0.24683997599999999</v>
      </c>
      <c r="AG2567" s="3">
        <v>1</v>
      </c>
      <c r="AH2567" s="3">
        <v>37.6</v>
      </c>
      <c r="AI2567" s="2" t="str">
        <f t="shared" si="614"/>
        <v>Low Risk</v>
      </c>
    </row>
    <row r="2568" spans="1:35" x14ac:dyDescent="0.25">
      <c r="A2568" s="6">
        <v>45667</v>
      </c>
      <c r="B2568" s="3">
        <v>28</v>
      </c>
      <c r="C2568" s="3" t="str">
        <f t="shared" si="600"/>
        <v>Mid</v>
      </c>
      <c r="D2568" s="4">
        <v>64559</v>
      </c>
      <c r="E2568" s="4">
        <f t="shared" si="601"/>
        <v>64559</v>
      </c>
      <c r="F2568" s="3">
        <v>589</v>
      </c>
      <c r="G2568" s="3">
        <f t="shared" si="602"/>
        <v>589</v>
      </c>
      <c r="H2568" s="3" t="str">
        <f t="shared" si="603"/>
        <v>Good</v>
      </c>
      <c r="I2568" s="5" t="s">
        <v>20</v>
      </c>
      <c r="J2568" s="2" t="str">
        <f t="shared" si="604"/>
        <v>Employed</v>
      </c>
      <c r="K2568" s="2" t="str">
        <f t="shared" si="605"/>
        <v>Employed</v>
      </c>
      <c r="L2568" s="2" t="str">
        <f t="shared" si="606"/>
        <v>Employed</v>
      </c>
      <c r="M2568" s="5" t="s">
        <v>29</v>
      </c>
      <c r="N2568" s="2" t="str">
        <f t="shared" si="607"/>
        <v>Bachelor</v>
      </c>
      <c r="O2568" s="2" t="str">
        <f t="shared" si="608"/>
        <v>Bachelor</v>
      </c>
      <c r="P2568" s="4">
        <v>16914</v>
      </c>
      <c r="Q2568" s="4">
        <f t="shared" si="609"/>
        <v>16914</v>
      </c>
      <c r="R2568" s="18">
        <f t="shared" si="610"/>
        <v>0.26199290571415296</v>
      </c>
      <c r="S2568" s="18" t="str">
        <f t="shared" si="611"/>
        <v>Conservative Borrower</v>
      </c>
      <c r="T2568" s="3">
        <v>24</v>
      </c>
      <c r="U2568" s="3">
        <f t="shared" si="612"/>
        <v>24</v>
      </c>
      <c r="V2568" s="5" t="s">
        <v>22</v>
      </c>
      <c r="W2568" s="5" t="s">
        <v>27</v>
      </c>
      <c r="X2568" s="4">
        <v>644</v>
      </c>
      <c r="Y2568" s="18">
        <v>0.34326057199999999</v>
      </c>
      <c r="Z2568" s="5" t="s">
        <v>24</v>
      </c>
      <c r="AA2568" s="3">
        <v>27</v>
      </c>
      <c r="AB2568" s="4">
        <v>4123</v>
      </c>
      <c r="AC2568" s="4">
        <v>5379.9166670000004</v>
      </c>
      <c r="AD2568" s="4" t="str">
        <f t="shared" si="613"/>
        <v>Medium Income</v>
      </c>
      <c r="AE2568" s="4">
        <v>8744</v>
      </c>
      <c r="AF2568" s="18">
        <v>0.21001271399999999</v>
      </c>
      <c r="AG2568" s="3">
        <v>0</v>
      </c>
      <c r="AH2568" s="3">
        <v>55</v>
      </c>
      <c r="AI2568" s="2" t="str">
        <f t="shared" si="614"/>
        <v>High Risk</v>
      </c>
    </row>
    <row r="2569" spans="1:35" x14ac:dyDescent="0.25">
      <c r="A2569" s="6">
        <v>45668</v>
      </c>
      <c r="B2569" s="3">
        <v>47</v>
      </c>
      <c r="C2569" s="3" t="str">
        <f t="shared" si="600"/>
        <v>Senior</v>
      </c>
      <c r="D2569" s="4">
        <v>69306</v>
      </c>
      <c r="E2569" s="4">
        <f t="shared" si="601"/>
        <v>69306</v>
      </c>
      <c r="F2569" s="3">
        <v>505</v>
      </c>
      <c r="G2569" s="3">
        <f t="shared" si="602"/>
        <v>505</v>
      </c>
      <c r="H2569" s="3" t="str">
        <f t="shared" si="603"/>
        <v>Fair</v>
      </c>
      <c r="I2569" s="5" t="s">
        <v>20</v>
      </c>
      <c r="J2569" s="2" t="str">
        <f t="shared" si="604"/>
        <v>Employed</v>
      </c>
      <c r="K2569" s="2" t="str">
        <f t="shared" si="605"/>
        <v>Employed</v>
      </c>
      <c r="L2569" s="2" t="str">
        <f t="shared" si="606"/>
        <v>Employed</v>
      </c>
      <c r="M2569" s="5" t="s">
        <v>29</v>
      </c>
      <c r="N2569" s="2" t="str">
        <f t="shared" si="607"/>
        <v>Bachelor</v>
      </c>
      <c r="O2569" s="2" t="str">
        <f t="shared" si="608"/>
        <v>Bachelor</v>
      </c>
      <c r="P2569" s="4">
        <v>40560</v>
      </c>
      <c r="Q2569" s="4">
        <f t="shared" si="609"/>
        <v>40560</v>
      </c>
      <c r="R2569" s="18">
        <f t="shared" si="610"/>
        <v>0.5852307159553285</v>
      </c>
      <c r="S2569" s="18" t="str">
        <f t="shared" si="611"/>
        <v>Moderate Borrower</v>
      </c>
      <c r="T2569" s="3">
        <v>48</v>
      </c>
      <c r="U2569" s="3">
        <f t="shared" si="612"/>
        <v>48</v>
      </c>
      <c r="V2569" s="5" t="s">
        <v>35</v>
      </c>
      <c r="W2569" s="5" t="s">
        <v>34</v>
      </c>
      <c r="X2569" s="4">
        <v>345</v>
      </c>
      <c r="Y2569" s="18">
        <v>0.45631365400000001</v>
      </c>
      <c r="Z2569" s="5" t="s">
        <v>28</v>
      </c>
      <c r="AA2569" s="3">
        <v>27</v>
      </c>
      <c r="AB2569" s="4">
        <v>24289</v>
      </c>
      <c r="AC2569" s="4">
        <v>5775.5</v>
      </c>
      <c r="AD2569" s="4" t="str">
        <f t="shared" si="613"/>
        <v>Medium Income</v>
      </c>
      <c r="AE2569" s="4">
        <v>118691</v>
      </c>
      <c r="AF2569" s="18">
        <v>0.26219689800000001</v>
      </c>
      <c r="AG2569" s="3">
        <v>0</v>
      </c>
      <c r="AH2569" s="3">
        <v>51</v>
      </c>
      <c r="AI2569" s="2" t="str">
        <f t="shared" si="614"/>
        <v>Medium Risk</v>
      </c>
    </row>
    <row r="2570" spans="1:35" x14ac:dyDescent="0.25">
      <c r="A2570" s="6">
        <v>45669</v>
      </c>
      <c r="B2570" s="3">
        <v>50</v>
      </c>
      <c r="C2570" s="3" t="str">
        <f t="shared" si="600"/>
        <v>Senior</v>
      </c>
      <c r="D2570" s="4">
        <v>28327</v>
      </c>
      <c r="E2570" s="4">
        <f t="shared" si="601"/>
        <v>28327</v>
      </c>
      <c r="F2570" s="3">
        <v>616</v>
      </c>
      <c r="G2570" s="3">
        <f t="shared" si="602"/>
        <v>616</v>
      </c>
      <c r="H2570" s="3" t="str">
        <f t="shared" si="603"/>
        <v>Good</v>
      </c>
      <c r="I2570" s="5" t="s">
        <v>20</v>
      </c>
      <c r="J2570" s="2" t="str">
        <f t="shared" si="604"/>
        <v>Employed</v>
      </c>
      <c r="K2570" s="2" t="str">
        <f t="shared" si="605"/>
        <v>Employed</v>
      </c>
      <c r="L2570" s="2" t="str">
        <f t="shared" si="606"/>
        <v>Employed</v>
      </c>
      <c r="M2570" s="5" t="s">
        <v>25</v>
      </c>
      <c r="N2570" s="2" t="str">
        <f t="shared" si="607"/>
        <v>Associate</v>
      </c>
      <c r="O2570" s="2" t="str">
        <f t="shared" si="608"/>
        <v>Associate</v>
      </c>
      <c r="P2570" s="4">
        <v>13915</v>
      </c>
      <c r="Q2570" s="4">
        <f t="shared" si="609"/>
        <v>13915</v>
      </c>
      <c r="R2570" s="18">
        <f t="shared" si="610"/>
        <v>0.49122745084195291</v>
      </c>
      <c r="S2570" s="18" t="str">
        <f t="shared" si="611"/>
        <v>Conservative Borrower</v>
      </c>
      <c r="T2570" s="3">
        <v>12</v>
      </c>
      <c r="U2570" s="3">
        <f t="shared" si="612"/>
        <v>12</v>
      </c>
      <c r="V2570" s="5" t="s">
        <v>26</v>
      </c>
      <c r="W2570" s="5" t="s">
        <v>27</v>
      </c>
      <c r="X2570" s="4">
        <v>214</v>
      </c>
      <c r="Y2570" s="18">
        <v>0.222767509</v>
      </c>
      <c r="Z2570" s="5" t="s">
        <v>28</v>
      </c>
      <c r="AA2570" s="3">
        <v>22</v>
      </c>
      <c r="AB2570" s="4">
        <v>8435</v>
      </c>
      <c r="AC2570" s="4">
        <v>2360.583333</v>
      </c>
      <c r="AD2570" s="4" t="str">
        <f t="shared" si="613"/>
        <v>Low Income</v>
      </c>
      <c r="AE2570" s="4">
        <v>11949</v>
      </c>
      <c r="AF2570" s="18">
        <v>0.16694679500000001</v>
      </c>
      <c r="AG2570" s="3">
        <v>0</v>
      </c>
      <c r="AH2570" s="3">
        <v>51</v>
      </c>
      <c r="AI2570" s="2" t="str">
        <f t="shared" si="614"/>
        <v>Medium Risk</v>
      </c>
    </row>
    <row r="2571" spans="1:35" x14ac:dyDescent="0.25">
      <c r="A2571" s="6">
        <v>45670</v>
      </c>
      <c r="B2571" s="3">
        <v>37</v>
      </c>
      <c r="C2571" s="3" t="str">
        <f t="shared" si="600"/>
        <v>Mid</v>
      </c>
      <c r="D2571" s="4">
        <v>133604</v>
      </c>
      <c r="E2571" s="4">
        <f t="shared" si="601"/>
        <v>133604</v>
      </c>
      <c r="F2571" s="3">
        <v>516</v>
      </c>
      <c r="G2571" s="3">
        <f t="shared" si="602"/>
        <v>516</v>
      </c>
      <c r="H2571" s="3" t="str">
        <f t="shared" si="603"/>
        <v>Fair</v>
      </c>
      <c r="J2571" s="2" t="str">
        <f t="shared" si="604"/>
        <v/>
      </c>
      <c r="K2571" s="2" t="str">
        <f t="shared" si="605"/>
        <v/>
      </c>
      <c r="L2571" s="2" t="str">
        <f t="shared" si="606"/>
        <v>Employed</v>
      </c>
      <c r="M2571" s="5" t="s">
        <v>32</v>
      </c>
      <c r="N2571" s="2" t="str">
        <f t="shared" si="607"/>
        <v>High School</v>
      </c>
      <c r="O2571" s="2" t="str">
        <f t="shared" si="608"/>
        <v>High School</v>
      </c>
      <c r="P2571" s="4">
        <v>38526</v>
      </c>
      <c r="Q2571" s="4">
        <f t="shared" si="609"/>
        <v>38526</v>
      </c>
      <c r="R2571" s="18">
        <f t="shared" si="610"/>
        <v>0.28835962995119907</v>
      </c>
      <c r="S2571" s="18" t="str">
        <f t="shared" si="611"/>
        <v>Conservative Borrower</v>
      </c>
      <c r="T2571" s="3">
        <v>36</v>
      </c>
      <c r="U2571" s="3">
        <f t="shared" si="612"/>
        <v>36</v>
      </c>
      <c r="V2571" s="5" t="s">
        <v>26</v>
      </c>
      <c r="W2571" s="5" t="s">
        <v>30</v>
      </c>
      <c r="X2571" s="4">
        <v>222</v>
      </c>
      <c r="Y2571" s="18">
        <v>0.24578771099999999</v>
      </c>
      <c r="Z2571" s="5" t="s">
        <v>31</v>
      </c>
      <c r="AA2571" s="3">
        <v>28</v>
      </c>
      <c r="AB2571" s="4">
        <v>829</v>
      </c>
      <c r="AC2571" s="4">
        <v>11133.666670000001</v>
      </c>
      <c r="AD2571" s="4" t="str">
        <f t="shared" si="613"/>
        <v>Medium Income</v>
      </c>
      <c r="AE2571" s="4">
        <v>7906</v>
      </c>
      <c r="AF2571" s="18">
        <v>0.27782071200000003</v>
      </c>
      <c r="AG2571" s="3">
        <v>0</v>
      </c>
      <c r="AH2571" s="3">
        <v>50</v>
      </c>
      <c r="AI2571" s="2" t="str">
        <f t="shared" si="614"/>
        <v>Medium Risk</v>
      </c>
    </row>
    <row r="2572" spans="1:35" x14ac:dyDescent="0.25">
      <c r="A2572" s="6">
        <v>45671</v>
      </c>
      <c r="B2572" s="3">
        <v>40</v>
      </c>
      <c r="C2572" s="3" t="str">
        <f t="shared" si="600"/>
        <v>Senior</v>
      </c>
      <c r="D2572" s="4">
        <v>233904</v>
      </c>
      <c r="E2572" s="4">
        <f t="shared" si="601"/>
        <v>233904</v>
      </c>
      <c r="F2572" s="3">
        <v>517</v>
      </c>
      <c r="G2572" s="3">
        <f t="shared" si="602"/>
        <v>517</v>
      </c>
      <c r="H2572" s="3" t="str">
        <f t="shared" si="603"/>
        <v>Fair</v>
      </c>
      <c r="J2572" s="2" t="str">
        <f t="shared" si="604"/>
        <v/>
      </c>
      <c r="K2572" s="2" t="str">
        <f t="shared" si="605"/>
        <v/>
      </c>
      <c r="L2572" s="2" t="str">
        <f t="shared" si="606"/>
        <v>Employed</v>
      </c>
      <c r="M2572" s="5" t="s">
        <v>25</v>
      </c>
      <c r="N2572" s="2" t="str">
        <f t="shared" si="607"/>
        <v>Associate</v>
      </c>
      <c r="O2572" s="2" t="str">
        <f t="shared" si="608"/>
        <v>Associate</v>
      </c>
      <c r="P2572" s="4">
        <v>14528</v>
      </c>
      <c r="Q2572" s="4">
        <f t="shared" si="609"/>
        <v>14528</v>
      </c>
      <c r="R2572" s="18">
        <f t="shared" si="610"/>
        <v>6.2110951501470689E-2</v>
      </c>
      <c r="S2572" s="18" t="str">
        <f t="shared" si="611"/>
        <v>Conservative Borrower</v>
      </c>
      <c r="T2572" s="3">
        <v>24</v>
      </c>
      <c r="U2572" s="3">
        <f t="shared" si="612"/>
        <v>24</v>
      </c>
      <c r="V2572" s="5" t="s">
        <v>22</v>
      </c>
      <c r="W2572" s="5" t="s">
        <v>27</v>
      </c>
      <c r="X2572" s="4">
        <v>238</v>
      </c>
      <c r="Y2572" s="18">
        <v>0.25428137200000001</v>
      </c>
      <c r="Z2572" s="5" t="s">
        <v>24</v>
      </c>
      <c r="AA2572" s="3">
        <v>21</v>
      </c>
      <c r="AB2572" s="4">
        <v>3461</v>
      </c>
      <c r="AC2572" s="4">
        <v>19492</v>
      </c>
      <c r="AD2572" s="4" t="str">
        <f t="shared" si="613"/>
        <v>High Income</v>
      </c>
      <c r="AE2572" s="4">
        <v>23854</v>
      </c>
      <c r="AF2572" s="18">
        <v>0.23619425499999999</v>
      </c>
      <c r="AG2572" s="3">
        <v>1</v>
      </c>
      <c r="AH2572" s="3">
        <v>40</v>
      </c>
      <c r="AI2572" s="2" t="str">
        <f t="shared" si="614"/>
        <v>Medium Risk</v>
      </c>
    </row>
    <row r="2573" spans="1:35" x14ac:dyDescent="0.25">
      <c r="A2573" s="6">
        <v>45672</v>
      </c>
      <c r="B2573" s="3">
        <v>22</v>
      </c>
      <c r="C2573" s="3" t="str">
        <f t="shared" si="600"/>
        <v>Young</v>
      </c>
      <c r="D2573" s="4">
        <v>145383</v>
      </c>
      <c r="E2573" s="4">
        <f t="shared" si="601"/>
        <v>145383</v>
      </c>
      <c r="F2573" s="3">
        <v>594</v>
      </c>
      <c r="G2573" s="3">
        <f t="shared" si="602"/>
        <v>594</v>
      </c>
      <c r="H2573" s="3" t="str">
        <f t="shared" si="603"/>
        <v>Good</v>
      </c>
      <c r="I2573" s="5" t="s">
        <v>20</v>
      </c>
      <c r="J2573" s="2" t="str">
        <f t="shared" si="604"/>
        <v>Employed</v>
      </c>
      <c r="K2573" s="2" t="str">
        <f t="shared" si="605"/>
        <v>Employed</v>
      </c>
      <c r="L2573" s="2" t="str">
        <f t="shared" si="606"/>
        <v>Employed</v>
      </c>
      <c r="M2573" s="5" t="s">
        <v>25</v>
      </c>
      <c r="N2573" s="2" t="str">
        <f t="shared" si="607"/>
        <v>Associate</v>
      </c>
      <c r="O2573" s="2" t="str">
        <f t="shared" si="608"/>
        <v>Associate</v>
      </c>
      <c r="P2573" s="4">
        <v>21986</v>
      </c>
      <c r="Q2573" s="4">
        <f t="shared" si="609"/>
        <v>21986</v>
      </c>
      <c r="R2573" s="18">
        <f t="shared" si="610"/>
        <v>0.1512281353390699</v>
      </c>
      <c r="S2573" s="18" t="str">
        <f t="shared" si="611"/>
        <v>Conservative Borrower</v>
      </c>
      <c r="T2573" s="3">
        <v>60</v>
      </c>
      <c r="U2573" s="3">
        <f t="shared" si="612"/>
        <v>60</v>
      </c>
      <c r="V2573" s="5" t="s">
        <v>44</v>
      </c>
      <c r="W2573" s="5" t="s">
        <v>27</v>
      </c>
      <c r="X2573" s="4">
        <v>255</v>
      </c>
      <c r="Y2573" s="18">
        <v>0.55867697999999999</v>
      </c>
      <c r="Z2573" s="5" t="s">
        <v>31</v>
      </c>
      <c r="AA2573" s="3">
        <v>16</v>
      </c>
      <c r="AB2573" s="4">
        <v>9106</v>
      </c>
      <c r="AC2573" s="4">
        <v>12115.25</v>
      </c>
      <c r="AD2573" s="4" t="str">
        <f t="shared" si="613"/>
        <v>High Income</v>
      </c>
      <c r="AE2573" s="4">
        <v>9119</v>
      </c>
      <c r="AF2573" s="18">
        <v>0.20595295399999999</v>
      </c>
      <c r="AG2573" s="3">
        <v>1</v>
      </c>
      <c r="AH2573" s="3">
        <v>55.2</v>
      </c>
      <c r="AI2573" s="2" t="str">
        <f t="shared" si="614"/>
        <v>High Risk</v>
      </c>
    </row>
    <row r="2574" spans="1:35" x14ac:dyDescent="0.25">
      <c r="A2574" s="6">
        <v>45673</v>
      </c>
      <c r="B2574" s="3">
        <v>36</v>
      </c>
      <c r="C2574" s="3" t="str">
        <f t="shared" si="600"/>
        <v>Mid</v>
      </c>
      <c r="D2574" s="4">
        <v>25595</v>
      </c>
      <c r="E2574" s="4">
        <f t="shared" si="601"/>
        <v>25595</v>
      </c>
      <c r="F2574" s="3">
        <v>563</v>
      </c>
      <c r="G2574" s="3">
        <f t="shared" si="602"/>
        <v>563</v>
      </c>
      <c r="H2574" s="3" t="str">
        <f t="shared" si="603"/>
        <v>Good</v>
      </c>
      <c r="I2574" s="5" t="s">
        <v>20</v>
      </c>
      <c r="J2574" s="2" t="str">
        <f t="shared" si="604"/>
        <v>Employed</v>
      </c>
      <c r="K2574" s="2" t="str">
        <f t="shared" si="605"/>
        <v>Employed</v>
      </c>
      <c r="L2574" s="2" t="str">
        <f t="shared" si="606"/>
        <v>Employed</v>
      </c>
      <c r="M2574" s="5" t="s">
        <v>25</v>
      </c>
      <c r="N2574" s="2" t="str">
        <f t="shared" si="607"/>
        <v>Associate</v>
      </c>
      <c r="O2574" s="2" t="str">
        <f t="shared" si="608"/>
        <v>Associate</v>
      </c>
      <c r="P2574" s="4">
        <v>32256</v>
      </c>
      <c r="Q2574" s="4">
        <f t="shared" si="609"/>
        <v>32256</v>
      </c>
      <c r="R2574" s="18">
        <f t="shared" si="610"/>
        <v>1.2602461418245752</v>
      </c>
      <c r="S2574" s="18" t="str">
        <f t="shared" si="611"/>
        <v>Aggressive Borrower</v>
      </c>
      <c r="T2574" s="3">
        <v>48</v>
      </c>
      <c r="U2574" s="3">
        <f t="shared" si="612"/>
        <v>48</v>
      </c>
      <c r="V2574" s="5" t="s">
        <v>26</v>
      </c>
      <c r="W2574" s="5" t="s">
        <v>30</v>
      </c>
      <c r="X2574" s="4">
        <v>490</v>
      </c>
      <c r="Y2574" s="18">
        <v>8.7653202999999999E-2</v>
      </c>
      <c r="Z2574" s="5" t="s">
        <v>28</v>
      </c>
      <c r="AA2574" s="3">
        <v>23</v>
      </c>
      <c r="AB2574" s="4">
        <v>1199</v>
      </c>
      <c r="AC2574" s="4">
        <v>2132.916667</v>
      </c>
      <c r="AD2574" s="4" t="str">
        <f t="shared" si="613"/>
        <v>Low Income</v>
      </c>
      <c r="AE2574" s="4">
        <v>6195</v>
      </c>
      <c r="AF2574" s="18">
        <v>0.280620174</v>
      </c>
      <c r="AG2574" s="3">
        <v>0</v>
      </c>
      <c r="AH2574" s="3">
        <v>59</v>
      </c>
      <c r="AI2574" s="2" t="str">
        <f t="shared" si="614"/>
        <v>High Risk</v>
      </c>
    </row>
    <row r="2575" spans="1:35" x14ac:dyDescent="0.25">
      <c r="A2575" s="6">
        <v>45674</v>
      </c>
      <c r="B2575" s="3">
        <v>39</v>
      </c>
      <c r="C2575" s="3" t="str">
        <f t="shared" si="600"/>
        <v>Mid</v>
      </c>
      <c r="D2575" s="4">
        <v>51359</v>
      </c>
      <c r="E2575" s="4">
        <f t="shared" si="601"/>
        <v>51359</v>
      </c>
      <c r="F2575" s="3">
        <v>572</v>
      </c>
      <c r="G2575" s="3">
        <f t="shared" si="602"/>
        <v>572</v>
      </c>
      <c r="H2575" s="3" t="str">
        <f t="shared" si="603"/>
        <v>Good</v>
      </c>
      <c r="J2575" s="2" t="str">
        <f t="shared" si="604"/>
        <v/>
      </c>
      <c r="K2575" s="2" t="str">
        <f t="shared" si="605"/>
        <v/>
      </c>
      <c r="L2575" s="2" t="str">
        <f t="shared" si="606"/>
        <v>Employed</v>
      </c>
      <c r="M2575" s="5" t="s">
        <v>29</v>
      </c>
      <c r="N2575" s="2" t="str">
        <f t="shared" si="607"/>
        <v>Bachelor</v>
      </c>
      <c r="O2575" s="2" t="str">
        <f t="shared" si="608"/>
        <v>Bachelor</v>
      </c>
      <c r="P2575" s="4">
        <v>61574</v>
      </c>
      <c r="Q2575" s="4">
        <f t="shared" si="609"/>
        <v>61574</v>
      </c>
      <c r="R2575" s="18">
        <f t="shared" si="610"/>
        <v>1.1988940594637747</v>
      </c>
      <c r="S2575" s="18" t="str">
        <f t="shared" si="611"/>
        <v>Aggressive Borrower</v>
      </c>
      <c r="T2575" s="3">
        <v>48</v>
      </c>
      <c r="U2575" s="3">
        <f t="shared" si="612"/>
        <v>48</v>
      </c>
      <c r="V2575" s="5" t="s">
        <v>35</v>
      </c>
      <c r="W2575" s="5" t="s">
        <v>34</v>
      </c>
      <c r="X2575" s="4">
        <v>449</v>
      </c>
      <c r="Y2575" s="18">
        <v>0.12814247300000001</v>
      </c>
      <c r="Z2575" s="5" t="s">
        <v>38</v>
      </c>
      <c r="AA2575" s="3">
        <v>19</v>
      </c>
      <c r="AB2575" s="4">
        <v>4743</v>
      </c>
      <c r="AC2575" s="4">
        <v>4279.9166670000004</v>
      </c>
      <c r="AD2575" s="4" t="str">
        <f t="shared" si="613"/>
        <v>Low Income</v>
      </c>
      <c r="AE2575" s="4">
        <v>30932</v>
      </c>
      <c r="AF2575" s="18">
        <v>0.3246888</v>
      </c>
      <c r="AG2575" s="3">
        <v>0</v>
      </c>
      <c r="AH2575" s="3">
        <v>49</v>
      </c>
      <c r="AI2575" s="2" t="str">
        <f t="shared" si="614"/>
        <v>Medium Risk</v>
      </c>
    </row>
    <row r="2576" spans="1:35" x14ac:dyDescent="0.25">
      <c r="A2576" s="6">
        <v>45675</v>
      </c>
      <c r="B2576" s="3">
        <v>71</v>
      </c>
      <c r="C2576" s="3" t="str">
        <f t="shared" si="600"/>
        <v>Old</v>
      </c>
      <c r="D2576" s="4">
        <v>28518</v>
      </c>
      <c r="E2576" s="4">
        <f t="shared" si="601"/>
        <v>28518</v>
      </c>
      <c r="F2576" s="3">
        <v>581</v>
      </c>
      <c r="G2576" s="3">
        <f t="shared" si="602"/>
        <v>581</v>
      </c>
      <c r="H2576" s="3" t="str">
        <f t="shared" si="603"/>
        <v>Good</v>
      </c>
      <c r="I2576" s="5" t="s">
        <v>20</v>
      </c>
      <c r="J2576" s="2" t="str">
        <f t="shared" si="604"/>
        <v>Employed</v>
      </c>
      <c r="K2576" s="2" t="str">
        <f t="shared" si="605"/>
        <v>Employed</v>
      </c>
      <c r="L2576" s="2" t="str">
        <f t="shared" si="606"/>
        <v>Employed</v>
      </c>
      <c r="M2576" s="5" t="s">
        <v>25</v>
      </c>
      <c r="N2576" s="2" t="str">
        <f t="shared" si="607"/>
        <v>Associate</v>
      </c>
      <c r="O2576" s="2" t="str">
        <f t="shared" si="608"/>
        <v>Associate</v>
      </c>
      <c r="P2576" s="4">
        <v>9482</v>
      </c>
      <c r="Q2576" s="4">
        <f t="shared" si="609"/>
        <v>9482</v>
      </c>
      <c r="R2576" s="18">
        <f t="shared" si="610"/>
        <v>0.33249175959043409</v>
      </c>
      <c r="S2576" s="18" t="str">
        <f t="shared" si="611"/>
        <v>Conservative Borrower</v>
      </c>
      <c r="T2576" s="3">
        <v>36</v>
      </c>
      <c r="U2576" s="3">
        <f t="shared" si="612"/>
        <v>36</v>
      </c>
      <c r="V2576" s="5" t="s">
        <v>26</v>
      </c>
      <c r="W2576" s="5" t="s">
        <v>34</v>
      </c>
      <c r="X2576" s="4">
        <v>449</v>
      </c>
      <c r="Y2576" s="18">
        <v>0.23691717500000001</v>
      </c>
      <c r="Z2576" s="5" t="s">
        <v>31</v>
      </c>
      <c r="AA2576" s="3">
        <v>29</v>
      </c>
      <c r="AB2576" s="4">
        <v>3095</v>
      </c>
      <c r="AC2576" s="4">
        <v>2376.5</v>
      </c>
      <c r="AD2576" s="4" t="str">
        <f t="shared" si="613"/>
        <v>Low Income</v>
      </c>
      <c r="AE2576" s="4">
        <v>2328</v>
      </c>
      <c r="AF2576" s="18">
        <v>0.24453708599999999</v>
      </c>
      <c r="AG2576" s="3">
        <v>0</v>
      </c>
      <c r="AH2576" s="3">
        <v>54</v>
      </c>
      <c r="AI2576" s="2" t="str">
        <f t="shared" si="614"/>
        <v>Medium Risk</v>
      </c>
    </row>
    <row r="2577" spans="1:35" x14ac:dyDescent="0.25">
      <c r="A2577" s="6">
        <v>45676</v>
      </c>
      <c r="B2577" s="3">
        <v>26</v>
      </c>
      <c r="C2577" s="3" t="str">
        <f t="shared" si="600"/>
        <v>Mid</v>
      </c>
      <c r="D2577" s="4">
        <v>32400</v>
      </c>
      <c r="E2577" s="4">
        <f t="shared" si="601"/>
        <v>32400</v>
      </c>
      <c r="G2577" s="3">
        <f t="shared" si="602"/>
        <v>570.23428571428576</v>
      </c>
      <c r="H2577" s="3" t="str">
        <f t="shared" si="603"/>
        <v>Good</v>
      </c>
      <c r="I2577" s="5" t="s">
        <v>20</v>
      </c>
      <c r="J2577" s="2" t="str">
        <f t="shared" si="604"/>
        <v>Employed</v>
      </c>
      <c r="K2577" s="2" t="str">
        <f t="shared" si="605"/>
        <v>Employed</v>
      </c>
      <c r="L2577" s="2" t="str">
        <f t="shared" si="606"/>
        <v>Employed</v>
      </c>
      <c r="M2577" s="5" t="s">
        <v>41</v>
      </c>
      <c r="N2577" s="2" t="str">
        <f t="shared" si="607"/>
        <v>Doctorate</v>
      </c>
      <c r="O2577" s="2" t="str">
        <f t="shared" si="608"/>
        <v>Doctorate</v>
      </c>
      <c r="P2577" s="4">
        <v>13728</v>
      </c>
      <c r="Q2577" s="4">
        <f t="shared" si="609"/>
        <v>13728</v>
      </c>
      <c r="R2577" s="18">
        <f t="shared" si="610"/>
        <v>0.42370370370370369</v>
      </c>
      <c r="S2577" s="18" t="str">
        <f t="shared" si="611"/>
        <v>Conservative Borrower</v>
      </c>
      <c r="T2577" s="3">
        <v>60</v>
      </c>
      <c r="U2577" s="3">
        <f t="shared" si="612"/>
        <v>60</v>
      </c>
      <c r="V2577" s="5" t="s">
        <v>26</v>
      </c>
      <c r="W2577" s="5" t="s">
        <v>30</v>
      </c>
      <c r="X2577" s="4">
        <v>410</v>
      </c>
      <c r="Y2577" s="18">
        <v>0.22439061699999999</v>
      </c>
      <c r="Z2577" s="5" t="s">
        <v>28</v>
      </c>
      <c r="AA2577" s="3">
        <v>25</v>
      </c>
      <c r="AB2577" s="4">
        <v>4673</v>
      </c>
      <c r="AC2577" s="4">
        <v>2700</v>
      </c>
      <c r="AD2577" s="4" t="str">
        <f t="shared" si="613"/>
        <v>Low Income</v>
      </c>
      <c r="AE2577" s="4">
        <v>117164</v>
      </c>
      <c r="AF2577" s="18">
        <v>0.257574625</v>
      </c>
      <c r="AG2577" s="3">
        <v>0</v>
      </c>
      <c r="AH2577" s="3">
        <v>49</v>
      </c>
      <c r="AI2577" s="2" t="str">
        <f t="shared" si="614"/>
        <v>Medium Risk</v>
      </c>
    </row>
    <row r="2578" spans="1:35" x14ac:dyDescent="0.25">
      <c r="A2578" s="6">
        <v>45677</v>
      </c>
      <c r="B2578" s="3">
        <v>57</v>
      </c>
      <c r="C2578" s="3" t="str">
        <f t="shared" si="600"/>
        <v>Senior</v>
      </c>
      <c r="D2578" s="4">
        <v>83147</v>
      </c>
      <c r="E2578" s="4">
        <f t="shared" si="601"/>
        <v>83147</v>
      </c>
      <c r="F2578" s="3">
        <v>564</v>
      </c>
      <c r="G2578" s="3">
        <f t="shared" si="602"/>
        <v>564</v>
      </c>
      <c r="H2578" s="3" t="str">
        <f t="shared" si="603"/>
        <v>Good</v>
      </c>
      <c r="I2578" s="5" t="s">
        <v>20</v>
      </c>
      <c r="J2578" s="2" t="str">
        <f t="shared" si="604"/>
        <v>Employed</v>
      </c>
      <c r="K2578" s="2" t="str">
        <f t="shared" si="605"/>
        <v>Employed</v>
      </c>
      <c r="L2578" s="2" t="str">
        <f t="shared" si="606"/>
        <v>Employed</v>
      </c>
      <c r="M2578" s="5" t="s">
        <v>41</v>
      </c>
      <c r="N2578" s="2" t="str">
        <f t="shared" si="607"/>
        <v>Doctorate</v>
      </c>
      <c r="O2578" s="2" t="str">
        <f t="shared" si="608"/>
        <v>Doctorate</v>
      </c>
      <c r="P2578" s="4">
        <v>26302</v>
      </c>
      <c r="Q2578" s="4">
        <f t="shared" si="609"/>
        <v>26302</v>
      </c>
      <c r="R2578" s="18">
        <f t="shared" si="610"/>
        <v>0.3163313168244194</v>
      </c>
      <c r="S2578" s="18" t="str">
        <f t="shared" si="611"/>
        <v>Conservative Borrower</v>
      </c>
      <c r="T2578" s="3">
        <v>48</v>
      </c>
      <c r="U2578" s="3">
        <f t="shared" si="612"/>
        <v>48</v>
      </c>
      <c r="V2578" s="5" t="s">
        <v>44</v>
      </c>
      <c r="W2578" s="5" t="s">
        <v>34</v>
      </c>
      <c r="X2578" s="4">
        <v>392</v>
      </c>
      <c r="Y2578" s="18">
        <v>0.27814318500000001</v>
      </c>
      <c r="Z2578" s="5" t="s">
        <v>28</v>
      </c>
      <c r="AA2578" s="3">
        <v>20</v>
      </c>
      <c r="AB2578" s="4">
        <v>2092</v>
      </c>
      <c r="AC2578" s="4">
        <v>6928.9166670000004</v>
      </c>
      <c r="AD2578" s="4" t="str">
        <f t="shared" si="613"/>
        <v>Medium Income</v>
      </c>
      <c r="AE2578" s="4">
        <v>214513</v>
      </c>
      <c r="AF2578" s="18">
        <v>0.210515542</v>
      </c>
      <c r="AG2578" s="3">
        <v>1</v>
      </c>
      <c r="AH2578" s="3">
        <v>38.4</v>
      </c>
      <c r="AI2578" s="2" t="str">
        <f t="shared" si="614"/>
        <v>Low Risk</v>
      </c>
    </row>
    <row r="2579" spans="1:35" x14ac:dyDescent="0.25">
      <c r="A2579" s="6">
        <v>45678</v>
      </c>
      <c r="B2579" s="3">
        <v>51</v>
      </c>
      <c r="C2579" s="3" t="str">
        <f t="shared" si="600"/>
        <v>Senior</v>
      </c>
      <c r="D2579" s="4">
        <v>73096</v>
      </c>
      <c r="E2579" s="4">
        <f t="shared" si="601"/>
        <v>73096</v>
      </c>
      <c r="F2579" s="3">
        <v>513</v>
      </c>
      <c r="G2579" s="3">
        <f t="shared" si="602"/>
        <v>513</v>
      </c>
      <c r="H2579" s="3" t="str">
        <f t="shared" si="603"/>
        <v>Fair</v>
      </c>
      <c r="I2579" s="5" t="s">
        <v>20</v>
      </c>
      <c r="J2579" s="2" t="str">
        <f t="shared" si="604"/>
        <v>Employed</v>
      </c>
      <c r="K2579" s="2" t="str">
        <f t="shared" si="605"/>
        <v>Employed</v>
      </c>
      <c r="L2579" s="2" t="str">
        <f t="shared" si="606"/>
        <v>Employed</v>
      </c>
      <c r="M2579" s="5" t="s">
        <v>29</v>
      </c>
      <c r="N2579" s="2" t="str">
        <f t="shared" si="607"/>
        <v>Bachelor</v>
      </c>
      <c r="O2579" s="2" t="str">
        <f t="shared" si="608"/>
        <v>Bachelor</v>
      </c>
      <c r="P2579" s="4">
        <v>16142</v>
      </c>
      <c r="Q2579" s="4">
        <f t="shared" si="609"/>
        <v>16142</v>
      </c>
      <c r="R2579" s="18">
        <f t="shared" si="610"/>
        <v>0.22083287731202803</v>
      </c>
      <c r="S2579" s="18" t="str">
        <f t="shared" si="611"/>
        <v>Conservative Borrower</v>
      </c>
      <c r="T2579" s="3">
        <v>60</v>
      </c>
      <c r="U2579" s="3">
        <f t="shared" si="612"/>
        <v>60</v>
      </c>
      <c r="V2579" s="5" t="s">
        <v>26</v>
      </c>
      <c r="W2579" s="5" t="s">
        <v>30</v>
      </c>
      <c r="X2579" s="4">
        <v>143</v>
      </c>
      <c r="Y2579" s="18">
        <v>0.44546070100000001</v>
      </c>
      <c r="Z2579" s="5" t="s">
        <v>28</v>
      </c>
      <c r="AA2579" s="3">
        <v>17</v>
      </c>
      <c r="AB2579" s="4">
        <v>3292</v>
      </c>
      <c r="AC2579" s="4">
        <v>6091.3333329999996</v>
      </c>
      <c r="AD2579" s="4" t="str">
        <f t="shared" si="613"/>
        <v>Medium Income</v>
      </c>
      <c r="AE2579" s="4">
        <v>100941</v>
      </c>
      <c r="AF2579" s="18">
        <v>0.236264369</v>
      </c>
      <c r="AG2579" s="3">
        <v>1</v>
      </c>
      <c r="AH2579" s="3">
        <v>42.4</v>
      </c>
      <c r="AI2579" s="2" t="str">
        <f t="shared" si="614"/>
        <v>Medium Risk</v>
      </c>
    </row>
    <row r="2580" spans="1:35" x14ac:dyDescent="0.25">
      <c r="A2580" s="6">
        <v>45952</v>
      </c>
      <c r="B2580" s="3">
        <v>43</v>
      </c>
      <c r="C2580" s="3" t="str">
        <f t="shared" si="600"/>
        <v>Senior</v>
      </c>
      <c r="D2580" s="4">
        <v>73140</v>
      </c>
      <c r="E2580" s="4">
        <f t="shared" si="601"/>
        <v>73140</v>
      </c>
      <c r="F2580" s="3">
        <v>615</v>
      </c>
      <c r="G2580" s="3">
        <f t="shared" si="602"/>
        <v>615</v>
      </c>
      <c r="H2580" s="3" t="str">
        <f t="shared" si="603"/>
        <v>Good</v>
      </c>
      <c r="I2580" s="5" t="s">
        <v>33</v>
      </c>
      <c r="J2580" s="2" t="str">
        <f t="shared" si="604"/>
        <v>Self-Employed</v>
      </c>
      <c r="K2580" s="2" t="str">
        <f t="shared" si="605"/>
        <v>Self-Employed</v>
      </c>
      <c r="L2580" s="2" t="str">
        <f t="shared" si="606"/>
        <v>Self-Employed</v>
      </c>
      <c r="N2580" s="2" t="str">
        <f t="shared" si="607"/>
        <v/>
      </c>
      <c r="O2580" s="2" t="str">
        <f t="shared" si="608"/>
        <v>Bachelor</v>
      </c>
      <c r="P2580" s="4">
        <v>26726</v>
      </c>
      <c r="Q2580" s="4">
        <f t="shared" si="609"/>
        <v>26726</v>
      </c>
      <c r="R2580" s="18">
        <f t="shared" si="610"/>
        <v>0.36540880503144652</v>
      </c>
      <c r="S2580" s="18" t="str">
        <f t="shared" si="611"/>
        <v>Conservative Borrower</v>
      </c>
      <c r="T2580" s="3">
        <v>48</v>
      </c>
      <c r="U2580" s="3">
        <f t="shared" si="612"/>
        <v>48</v>
      </c>
      <c r="V2580" s="5" t="s">
        <v>26</v>
      </c>
      <c r="W2580" s="5" t="s">
        <v>23</v>
      </c>
      <c r="X2580" s="4">
        <v>568</v>
      </c>
      <c r="Y2580" s="18">
        <v>0.221130042</v>
      </c>
      <c r="Z2580" s="5" t="s">
        <v>24</v>
      </c>
      <c r="AA2580" s="3">
        <v>18</v>
      </c>
      <c r="AB2580" s="4">
        <v>1603</v>
      </c>
      <c r="AC2580" s="4">
        <v>6095</v>
      </c>
      <c r="AD2580" s="4" t="str">
        <f t="shared" si="613"/>
        <v>Medium Income</v>
      </c>
      <c r="AE2580" s="4">
        <v>7552</v>
      </c>
      <c r="AF2580" s="18">
        <v>0.22434077699999999</v>
      </c>
      <c r="AG2580" s="3">
        <v>0</v>
      </c>
      <c r="AH2580" s="3">
        <v>52</v>
      </c>
      <c r="AI2580" s="2" t="str">
        <f t="shared" si="614"/>
        <v>Medium Risk</v>
      </c>
    </row>
    <row r="2581" spans="1:35" x14ac:dyDescent="0.25">
      <c r="A2581" s="6">
        <v>45680</v>
      </c>
      <c r="B2581" s="3">
        <v>61</v>
      </c>
      <c r="C2581" s="3" t="str">
        <f t="shared" si="600"/>
        <v>Old</v>
      </c>
      <c r="D2581" s="4">
        <v>20893</v>
      </c>
      <c r="E2581" s="4">
        <f t="shared" si="601"/>
        <v>20893</v>
      </c>
      <c r="F2581" s="3">
        <v>636</v>
      </c>
      <c r="G2581" s="3">
        <f t="shared" si="602"/>
        <v>636</v>
      </c>
      <c r="H2581" s="3" t="str">
        <f t="shared" si="603"/>
        <v>Good</v>
      </c>
      <c r="I2581" s="5" t="s">
        <v>45</v>
      </c>
      <c r="J2581" s="2" t="str">
        <f t="shared" si="604"/>
        <v>Unemployed</v>
      </c>
      <c r="K2581" s="2" t="str">
        <f t="shared" si="605"/>
        <v>Unemployed</v>
      </c>
      <c r="L2581" s="2" t="str">
        <f t="shared" si="606"/>
        <v>Unemployed</v>
      </c>
      <c r="M2581" s="5" t="s">
        <v>25</v>
      </c>
      <c r="N2581" s="2" t="str">
        <f t="shared" si="607"/>
        <v>Associate</v>
      </c>
      <c r="O2581" s="2" t="str">
        <f t="shared" si="608"/>
        <v>Associate</v>
      </c>
      <c r="P2581" s="4">
        <v>53380</v>
      </c>
      <c r="Q2581" s="4">
        <f t="shared" si="609"/>
        <v>53380</v>
      </c>
      <c r="R2581" s="18">
        <f t="shared" si="610"/>
        <v>2.5549227013832385</v>
      </c>
      <c r="S2581" s="18" t="str">
        <f t="shared" si="611"/>
        <v>Aggressive Borrower</v>
      </c>
      <c r="T2581" s="3">
        <v>48</v>
      </c>
      <c r="U2581" s="3">
        <f t="shared" si="612"/>
        <v>48</v>
      </c>
      <c r="V2581" s="5" t="s">
        <v>26</v>
      </c>
      <c r="W2581" s="5" t="s">
        <v>23</v>
      </c>
      <c r="X2581" s="4">
        <v>278</v>
      </c>
      <c r="Y2581" s="18">
        <v>0.37693596000000001</v>
      </c>
      <c r="Z2581" s="5" t="s">
        <v>28</v>
      </c>
      <c r="AA2581" s="3">
        <v>19</v>
      </c>
      <c r="AB2581" s="4">
        <v>1769</v>
      </c>
      <c r="AC2581" s="4">
        <v>1741.083333</v>
      </c>
      <c r="AD2581" s="4" t="str">
        <f t="shared" si="613"/>
        <v>Low Income</v>
      </c>
      <c r="AE2581" s="4">
        <v>19106</v>
      </c>
      <c r="AF2581" s="18">
        <v>0.22754205199999999</v>
      </c>
      <c r="AG2581" s="3">
        <v>0</v>
      </c>
      <c r="AH2581" s="3">
        <v>56</v>
      </c>
      <c r="AI2581" s="2" t="str">
        <f t="shared" si="614"/>
        <v>High Risk</v>
      </c>
    </row>
    <row r="2582" spans="1:35" x14ac:dyDescent="0.25">
      <c r="A2582" s="6">
        <v>45681</v>
      </c>
      <c r="B2582" s="3">
        <v>44</v>
      </c>
      <c r="C2582" s="3" t="str">
        <f t="shared" si="600"/>
        <v>Senior</v>
      </c>
      <c r="D2582" s="4">
        <v>53355</v>
      </c>
      <c r="E2582" s="4">
        <f t="shared" si="601"/>
        <v>53355</v>
      </c>
      <c r="F2582" s="3">
        <v>544</v>
      </c>
      <c r="G2582" s="3">
        <f t="shared" si="602"/>
        <v>544</v>
      </c>
      <c r="H2582" s="3" t="str">
        <f t="shared" si="603"/>
        <v>Fair</v>
      </c>
      <c r="I2582" s="5" t="s">
        <v>33</v>
      </c>
      <c r="J2582" s="2" t="str">
        <f t="shared" si="604"/>
        <v>Self-Employed</v>
      </c>
      <c r="K2582" s="2" t="str">
        <f t="shared" si="605"/>
        <v>Self-Employed</v>
      </c>
      <c r="L2582" s="2" t="str">
        <f t="shared" si="606"/>
        <v>Self-Employed</v>
      </c>
      <c r="M2582" s="5" t="s">
        <v>25</v>
      </c>
      <c r="N2582" s="2" t="str">
        <f t="shared" si="607"/>
        <v>Associate</v>
      </c>
      <c r="O2582" s="2" t="str">
        <f t="shared" si="608"/>
        <v>Associate</v>
      </c>
      <c r="Q2582" s="4">
        <f t="shared" si="609"/>
        <v>25961.919161676647</v>
      </c>
      <c r="R2582" s="18">
        <f t="shared" si="610"/>
        <v>0.48658830778140094</v>
      </c>
      <c r="S2582" s="18" t="str">
        <f t="shared" si="611"/>
        <v>Conservative Borrower</v>
      </c>
      <c r="T2582" s="3">
        <v>72</v>
      </c>
      <c r="U2582" s="3">
        <f t="shared" si="612"/>
        <v>72</v>
      </c>
      <c r="V2582" s="5" t="s">
        <v>22</v>
      </c>
      <c r="W2582" s="5" t="s">
        <v>27</v>
      </c>
      <c r="X2582" s="4">
        <v>367</v>
      </c>
      <c r="Y2582" s="18">
        <v>0.248719038</v>
      </c>
      <c r="Z2582" s="5" t="s">
        <v>38</v>
      </c>
      <c r="AA2582" s="3">
        <v>16</v>
      </c>
      <c r="AB2582" s="4">
        <v>749</v>
      </c>
      <c r="AC2582" s="4">
        <v>4446.25</v>
      </c>
      <c r="AD2582" s="4" t="str">
        <f t="shared" si="613"/>
        <v>Low Income</v>
      </c>
      <c r="AE2582" s="4">
        <v>6676</v>
      </c>
      <c r="AF2582" s="18">
        <v>0.28441421</v>
      </c>
      <c r="AG2582" s="3">
        <v>0</v>
      </c>
      <c r="AH2582" s="3">
        <v>55</v>
      </c>
      <c r="AI2582" s="2" t="str">
        <f t="shared" si="614"/>
        <v>High Risk</v>
      </c>
    </row>
    <row r="2583" spans="1:35" x14ac:dyDescent="0.25">
      <c r="A2583" s="6">
        <v>45682</v>
      </c>
      <c r="B2583" s="3">
        <v>44</v>
      </c>
      <c r="C2583" s="3" t="str">
        <f t="shared" si="600"/>
        <v>Senior</v>
      </c>
      <c r="D2583" s="4">
        <v>85885</v>
      </c>
      <c r="E2583" s="4">
        <f t="shared" si="601"/>
        <v>85885</v>
      </c>
      <c r="F2583" s="3">
        <v>600</v>
      </c>
      <c r="G2583" s="3">
        <f t="shared" si="602"/>
        <v>600</v>
      </c>
      <c r="H2583" s="3" t="str">
        <f t="shared" si="603"/>
        <v>Good</v>
      </c>
      <c r="I2583" s="5" t="s">
        <v>20</v>
      </c>
      <c r="J2583" s="2" t="str">
        <f t="shared" si="604"/>
        <v>Employed</v>
      </c>
      <c r="K2583" s="2" t="str">
        <f t="shared" si="605"/>
        <v>Employed</v>
      </c>
      <c r="L2583" s="2" t="str">
        <f t="shared" si="606"/>
        <v>Employed</v>
      </c>
      <c r="M2583" s="5" t="s">
        <v>41</v>
      </c>
      <c r="N2583" s="2" t="str">
        <f t="shared" si="607"/>
        <v>Doctorate</v>
      </c>
      <c r="O2583" s="2" t="str">
        <f t="shared" si="608"/>
        <v>Doctorate</v>
      </c>
      <c r="P2583" s="4">
        <v>18992</v>
      </c>
      <c r="Q2583" s="4">
        <f t="shared" si="609"/>
        <v>18992</v>
      </c>
      <c r="R2583" s="18">
        <f t="shared" si="610"/>
        <v>0.22113291028701171</v>
      </c>
      <c r="S2583" s="18" t="str">
        <f t="shared" si="611"/>
        <v>Conservative Borrower</v>
      </c>
      <c r="T2583" s="3">
        <v>60</v>
      </c>
      <c r="U2583" s="3">
        <f t="shared" si="612"/>
        <v>60</v>
      </c>
      <c r="V2583" s="5" t="s">
        <v>26</v>
      </c>
      <c r="W2583" s="5" t="s">
        <v>27</v>
      </c>
      <c r="X2583" s="4">
        <v>293</v>
      </c>
      <c r="Y2583" s="18">
        <v>0.36962441499999998</v>
      </c>
      <c r="Z2583" s="5" t="s">
        <v>24</v>
      </c>
      <c r="AA2583" s="3">
        <v>25</v>
      </c>
      <c r="AB2583" s="4">
        <v>2316</v>
      </c>
      <c r="AC2583" s="4">
        <v>7157.0833329999996</v>
      </c>
      <c r="AD2583" s="4" t="str">
        <f t="shared" si="613"/>
        <v>Medium Income</v>
      </c>
      <c r="AE2583" s="4">
        <v>66732</v>
      </c>
      <c r="AF2583" s="18">
        <v>0.199903045</v>
      </c>
      <c r="AG2583" s="3">
        <v>1</v>
      </c>
      <c r="AH2583" s="3">
        <v>42.4</v>
      </c>
      <c r="AI2583" s="2" t="str">
        <f t="shared" si="614"/>
        <v>Medium Risk</v>
      </c>
    </row>
    <row r="2584" spans="1:35" x14ac:dyDescent="0.25">
      <c r="A2584" s="6">
        <v>45683</v>
      </c>
      <c r="B2584" s="3">
        <v>39</v>
      </c>
      <c r="C2584" s="3" t="str">
        <f t="shared" si="600"/>
        <v>Mid</v>
      </c>
      <c r="D2584" s="4">
        <v>72733</v>
      </c>
      <c r="E2584" s="4">
        <f t="shared" si="601"/>
        <v>72733</v>
      </c>
      <c r="F2584" s="3">
        <v>535</v>
      </c>
      <c r="G2584" s="3">
        <f t="shared" si="602"/>
        <v>535</v>
      </c>
      <c r="H2584" s="3" t="str">
        <f t="shared" si="603"/>
        <v>Fair</v>
      </c>
      <c r="I2584" s="5" t="s">
        <v>20</v>
      </c>
      <c r="J2584" s="2" t="str">
        <f t="shared" si="604"/>
        <v>Employed</v>
      </c>
      <c r="K2584" s="2" t="str">
        <f t="shared" si="605"/>
        <v>Employed</v>
      </c>
      <c r="L2584" s="2" t="str">
        <f t="shared" si="606"/>
        <v>Employed</v>
      </c>
      <c r="M2584" s="5" t="s">
        <v>32</v>
      </c>
      <c r="N2584" s="2" t="str">
        <f t="shared" si="607"/>
        <v>High School</v>
      </c>
      <c r="O2584" s="2" t="str">
        <f t="shared" si="608"/>
        <v>High School</v>
      </c>
      <c r="P2584" s="4">
        <v>40057</v>
      </c>
      <c r="Q2584" s="4">
        <f t="shared" si="609"/>
        <v>40057</v>
      </c>
      <c r="R2584" s="18">
        <f t="shared" si="610"/>
        <v>0.55074037919513841</v>
      </c>
      <c r="S2584" s="18" t="str">
        <f t="shared" si="611"/>
        <v>Moderate Borrower</v>
      </c>
      <c r="T2584" s="3">
        <v>72</v>
      </c>
      <c r="U2584" s="3">
        <f t="shared" si="612"/>
        <v>72</v>
      </c>
      <c r="V2584" s="5" t="s">
        <v>26</v>
      </c>
      <c r="W2584" s="5" t="s">
        <v>27</v>
      </c>
      <c r="X2584" s="4">
        <v>147</v>
      </c>
      <c r="Y2584" s="18">
        <v>0.20562881899999999</v>
      </c>
      <c r="Z2584" s="5" t="s">
        <v>34</v>
      </c>
      <c r="AA2584" s="3">
        <v>21</v>
      </c>
      <c r="AB2584" s="4">
        <v>1863</v>
      </c>
      <c r="AC2584" s="4">
        <v>6061.0833329999996</v>
      </c>
      <c r="AD2584" s="4" t="str">
        <f t="shared" si="613"/>
        <v>Medium Income</v>
      </c>
      <c r="AE2584" s="4">
        <v>5229</v>
      </c>
      <c r="AF2584" s="18">
        <v>0.27708308700000001</v>
      </c>
      <c r="AG2584" s="3">
        <v>0</v>
      </c>
      <c r="AH2584" s="3">
        <v>56</v>
      </c>
      <c r="AI2584" s="2" t="str">
        <f t="shared" si="614"/>
        <v>High Risk</v>
      </c>
    </row>
    <row r="2585" spans="1:35" x14ac:dyDescent="0.25">
      <c r="A2585" s="6">
        <v>45684</v>
      </c>
      <c r="B2585" s="3">
        <v>54</v>
      </c>
      <c r="C2585" s="3" t="str">
        <f t="shared" si="600"/>
        <v>Senior</v>
      </c>
      <c r="D2585" s="4">
        <v>80792</v>
      </c>
      <c r="E2585" s="4">
        <f t="shared" si="601"/>
        <v>80792</v>
      </c>
      <c r="F2585" s="3">
        <v>617</v>
      </c>
      <c r="G2585" s="3">
        <f t="shared" si="602"/>
        <v>617</v>
      </c>
      <c r="H2585" s="3" t="str">
        <f t="shared" si="603"/>
        <v>Good</v>
      </c>
      <c r="I2585" s="5" t="s">
        <v>20</v>
      </c>
      <c r="J2585" s="2" t="str">
        <f t="shared" si="604"/>
        <v>Employed</v>
      </c>
      <c r="K2585" s="2" t="str">
        <f t="shared" si="605"/>
        <v>Employed</v>
      </c>
      <c r="L2585" s="2" t="str">
        <f t="shared" si="606"/>
        <v>Employed</v>
      </c>
      <c r="M2585" s="5" t="s">
        <v>25</v>
      </c>
      <c r="N2585" s="2" t="str">
        <f t="shared" si="607"/>
        <v>Associate</v>
      </c>
      <c r="O2585" s="2" t="str">
        <f t="shared" si="608"/>
        <v>Associate</v>
      </c>
      <c r="P2585" s="4">
        <v>17417</v>
      </c>
      <c r="Q2585" s="4">
        <f t="shared" si="609"/>
        <v>17417</v>
      </c>
      <c r="R2585" s="18">
        <f t="shared" si="610"/>
        <v>0.21557827507674027</v>
      </c>
      <c r="S2585" s="18" t="str">
        <f t="shared" si="611"/>
        <v>Conservative Borrower</v>
      </c>
      <c r="T2585" s="3">
        <v>48</v>
      </c>
      <c r="U2585" s="3">
        <f t="shared" si="612"/>
        <v>48</v>
      </c>
      <c r="V2585" s="5" t="s">
        <v>26</v>
      </c>
      <c r="W2585" s="5" t="s">
        <v>30</v>
      </c>
      <c r="X2585" s="4">
        <v>238</v>
      </c>
      <c r="Y2585" s="18">
        <v>0.35482626699999997</v>
      </c>
      <c r="Z2585" s="5" t="s">
        <v>24</v>
      </c>
      <c r="AA2585" s="3">
        <v>14</v>
      </c>
      <c r="AB2585" s="4">
        <v>6786</v>
      </c>
      <c r="AC2585" s="4">
        <v>6732.6666670000004</v>
      </c>
      <c r="AD2585" s="4" t="str">
        <f t="shared" si="613"/>
        <v>Medium Income</v>
      </c>
      <c r="AE2585" s="4">
        <v>80739</v>
      </c>
      <c r="AF2585" s="18">
        <v>0.19917618500000001</v>
      </c>
      <c r="AG2585" s="3">
        <v>0</v>
      </c>
      <c r="AH2585" s="3">
        <v>50</v>
      </c>
      <c r="AI2585" s="2" t="str">
        <f t="shared" si="614"/>
        <v>Medium Risk</v>
      </c>
    </row>
    <row r="2586" spans="1:35" x14ac:dyDescent="0.25">
      <c r="A2586" s="6">
        <v>45685</v>
      </c>
      <c r="B2586" s="3">
        <v>53</v>
      </c>
      <c r="C2586" s="3" t="str">
        <f t="shared" si="600"/>
        <v>Senior</v>
      </c>
      <c r="E2586" s="4">
        <f t="shared" si="601"/>
        <v>63722.000004000001</v>
      </c>
      <c r="F2586" s="3">
        <v>561</v>
      </c>
      <c r="G2586" s="3">
        <f t="shared" si="602"/>
        <v>561</v>
      </c>
      <c r="H2586" s="3" t="str">
        <f t="shared" si="603"/>
        <v>Good</v>
      </c>
      <c r="I2586" s="5" t="s">
        <v>20</v>
      </c>
      <c r="J2586" s="2" t="str">
        <f t="shared" si="604"/>
        <v>Employed</v>
      </c>
      <c r="K2586" s="2" t="str">
        <f t="shared" si="605"/>
        <v>Employed</v>
      </c>
      <c r="L2586" s="2" t="str">
        <f t="shared" si="606"/>
        <v>Employed</v>
      </c>
      <c r="M2586" s="5" t="s">
        <v>32</v>
      </c>
      <c r="N2586" s="2" t="str">
        <f t="shared" si="607"/>
        <v>High School</v>
      </c>
      <c r="O2586" s="2" t="str">
        <f t="shared" si="608"/>
        <v>High School</v>
      </c>
      <c r="P2586" s="4">
        <v>11178</v>
      </c>
      <c r="Q2586" s="4">
        <f t="shared" si="609"/>
        <v>11178</v>
      </c>
      <c r="R2586" s="18">
        <f t="shared" si="610"/>
        <v>0.17541822289473535</v>
      </c>
      <c r="S2586" s="18" t="str">
        <f t="shared" si="611"/>
        <v>Conservative Borrower</v>
      </c>
      <c r="U2586" s="3">
        <f t="shared" si="612"/>
        <v>55.032258064516128</v>
      </c>
      <c r="V2586" s="5" t="s">
        <v>26</v>
      </c>
      <c r="W2586" s="5" t="s">
        <v>23</v>
      </c>
      <c r="X2586" s="4">
        <v>493</v>
      </c>
      <c r="Y2586" s="18">
        <v>0.40443980899999998</v>
      </c>
      <c r="Z2586" s="5" t="s">
        <v>28</v>
      </c>
      <c r="AA2586" s="3">
        <v>21</v>
      </c>
      <c r="AB2586" s="4">
        <v>10107</v>
      </c>
      <c r="AC2586" s="4">
        <v>5310.1666670000004</v>
      </c>
      <c r="AD2586" s="4" t="str">
        <f t="shared" si="613"/>
        <v>Medium Income</v>
      </c>
      <c r="AE2586" s="4">
        <v>48130</v>
      </c>
      <c r="AF2586" s="18">
        <v>0.27527231299999999</v>
      </c>
      <c r="AG2586" s="3">
        <v>0</v>
      </c>
      <c r="AH2586" s="3">
        <v>56</v>
      </c>
      <c r="AI2586" s="2" t="str">
        <f t="shared" si="614"/>
        <v>High Risk</v>
      </c>
    </row>
    <row r="2587" spans="1:35" x14ac:dyDescent="0.25">
      <c r="A2587" s="6">
        <v>45686</v>
      </c>
      <c r="B2587" s="3">
        <v>32</v>
      </c>
      <c r="C2587" s="3" t="str">
        <f t="shared" si="600"/>
        <v>Mid</v>
      </c>
      <c r="D2587" s="4">
        <v>36141</v>
      </c>
      <c r="E2587" s="4">
        <f t="shared" si="601"/>
        <v>36141</v>
      </c>
      <c r="F2587" s="3">
        <v>582</v>
      </c>
      <c r="G2587" s="3">
        <f t="shared" si="602"/>
        <v>582</v>
      </c>
      <c r="H2587" s="3" t="str">
        <f t="shared" si="603"/>
        <v>Good</v>
      </c>
      <c r="I2587" s="5" t="s">
        <v>20</v>
      </c>
      <c r="J2587" s="2" t="str">
        <f t="shared" si="604"/>
        <v>Employed</v>
      </c>
      <c r="K2587" s="2" t="str">
        <f t="shared" si="605"/>
        <v>Employed</v>
      </c>
      <c r="L2587" s="2" t="str">
        <f t="shared" si="606"/>
        <v>Employed</v>
      </c>
      <c r="M2587" s="5" t="s">
        <v>29</v>
      </c>
      <c r="N2587" s="2" t="str">
        <f t="shared" si="607"/>
        <v>Bachelor</v>
      </c>
      <c r="O2587" s="2" t="str">
        <f t="shared" si="608"/>
        <v>Bachelor</v>
      </c>
      <c r="P2587" s="4">
        <v>21067</v>
      </c>
      <c r="Q2587" s="4">
        <f t="shared" si="609"/>
        <v>21067</v>
      </c>
      <c r="R2587" s="18">
        <f t="shared" si="610"/>
        <v>0.582911374892781</v>
      </c>
      <c r="S2587" s="18" t="str">
        <f t="shared" si="611"/>
        <v>Moderate Borrower</v>
      </c>
      <c r="T2587" s="3">
        <v>72</v>
      </c>
      <c r="U2587" s="3">
        <f t="shared" si="612"/>
        <v>72</v>
      </c>
      <c r="V2587" s="5" t="s">
        <v>26</v>
      </c>
      <c r="W2587" s="5" t="s">
        <v>23</v>
      </c>
      <c r="X2587" s="4">
        <v>151</v>
      </c>
      <c r="Y2587" s="18">
        <v>0.50742569000000004</v>
      </c>
      <c r="Z2587" s="5" t="s">
        <v>38</v>
      </c>
      <c r="AA2587" s="3">
        <v>31</v>
      </c>
      <c r="AB2587" s="4">
        <v>14455</v>
      </c>
      <c r="AC2587" s="4">
        <v>3011.75</v>
      </c>
      <c r="AD2587" s="4" t="str">
        <f t="shared" si="613"/>
        <v>Low Income</v>
      </c>
      <c r="AE2587" s="4">
        <v>56749</v>
      </c>
      <c r="AF2587" s="18">
        <v>0.25051048399999998</v>
      </c>
      <c r="AG2587" s="3">
        <v>0</v>
      </c>
      <c r="AH2587" s="3">
        <v>58</v>
      </c>
      <c r="AI2587" s="2" t="str">
        <f t="shared" si="614"/>
        <v>High Risk</v>
      </c>
    </row>
    <row r="2588" spans="1:35" x14ac:dyDescent="0.25">
      <c r="A2588" s="6">
        <v>45687</v>
      </c>
      <c r="B2588" s="3">
        <v>24</v>
      </c>
      <c r="C2588" s="3" t="str">
        <f t="shared" si="600"/>
        <v>Young</v>
      </c>
      <c r="D2588" s="4">
        <v>43454</v>
      </c>
      <c r="E2588" s="4">
        <f t="shared" si="601"/>
        <v>43454</v>
      </c>
      <c r="F2588" s="3">
        <v>543</v>
      </c>
      <c r="G2588" s="3">
        <f t="shared" si="602"/>
        <v>543</v>
      </c>
      <c r="H2588" s="3" t="str">
        <f t="shared" si="603"/>
        <v>Fair</v>
      </c>
      <c r="I2588" s="5" t="s">
        <v>20</v>
      </c>
      <c r="J2588" s="2" t="str">
        <f t="shared" si="604"/>
        <v>Employed</v>
      </c>
      <c r="K2588" s="2" t="str">
        <f t="shared" si="605"/>
        <v>Employed</v>
      </c>
      <c r="L2588" s="2" t="str">
        <f t="shared" si="606"/>
        <v>Employed</v>
      </c>
      <c r="M2588" s="5" t="s">
        <v>32</v>
      </c>
      <c r="N2588" s="2" t="str">
        <f t="shared" si="607"/>
        <v>High School</v>
      </c>
      <c r="O2588" s="2" t="str">
        <f t="shared" si="608"/>
        <v>High School</v>
      </c>
      <c r="P2588" s="4">
        <v>28832</v>
      </c>
      <c r="Q2588" s="4">
        <f t="shared" si="609"/>
        <v>28832</v>
      </c>
      <c r="R2588" s="18">
        <f t="shared" si="610"/>
        <v>0.66350623647995577</v>
      </c>
      <c r="S2588" s="18" t="str">
        <f t="shared" si="611"/>
        <v>Moderate Borrower</v>
      </c>
      <c r="T2588" s="3">
        <v>48</v>
      </c>
      <c r="U2588" s="3">
        <f t="shared" si="612"/>
        <v>48</v>
      </c>
      <c r="V2588" s="5" t="s">
        <v>22</v>
      </c>
      <c r="W2588" s="5" t="s">
        <v>23</v>
      </c>
      <c r="X2588" s="4">
        <v>498</v>
      </c>
      <c r="Y2588" s="18">
        <v>0.377097976</v>
      </c>
      <c r="Z2588" s="5" t="s">
        <v>28</v>
      </c>
      <c r="AA2588" s="3">
        <v>28</v>
      </c>
      <c r="AB2588" s="4">
        <v>10991</v>
      </c>
      <c r="AC2588" s="4">
        <v>3621.166667</v>
      </c>
      <c r="AD2588" s="4" t="str">
        <f t="shared" si="613"/>
        <v>Low Income</v>
      </c>
      <c r="AE2588" s="4">
        <v>85030</v>
      </c>
      <c r="AF2588" s="18">
        <v>0.290037983</v>
      </c>
      <c r="AG2588" s="3">
        <v>0</v>
      </c>
      <c r="AH2588" s="3">
        <v>53</v>
      </c>
      <c r="AI2588" s="2" t="str">
        <f t="shared" si="614"/>
        <v>Medium Risk</v>
      </c>
    </row>
    <row r="2589" spans="1:35" x14ac:dyDescent="0.25">
      <c r="A2589" s="6">
        <v>45688</v>
      </c>
      <c r="B2589" s="3">
        <v>37</v>
      </c>
      <c r="C2589" s="3" t="str">
        <f t="shared" si="600"/>
        <v>Mid</v>
      </c>
      <c r="D2589" s="4">
        <v>213870</v>
      </c>
      <c r="E2589" s="4">
        <f t="shared" si="601"/>
        <v>213870</v>
      </c>
      <c r="F2589" s="3">
        <v>537</v>
      </c>
      <c r="G2589" s="3">
        <f t="shared" si="602"/>
        <v>537</v>
      </c>
      <c r="H2589" s="3" t="str">
        <f t="shared" si="603"/>
        <v>Fair</v>
      </c>
      <c r="I2589" s="5" t="s">
        <v>20</v>
      </c>
      <c r="J2589" s="2" t="str">
        <f t="shared" si="604"/>
        <v>Employed</v>
      </c>
      <c r="K2589" s="2" t="str">
        <f t="shared" si="605"/>
        <v>Employed</v>
      </c>
      <c r="L2589" s="2" t="str">
        <f t="shared" si="606"/>
        <v>Employed</v>
      </c>
      <c r="M2589" s="5" t="s">
        <v>21</v>
      </c>
      <c r="N2589" s="2" t="str">
        <f t="shared" si="607"/>
        <v>Master</v>
      </c>
      <c r="O2589" s="2" t="str">
        <f t="shared" si="608"/>
        <v>Master</v>
      </c>
      <c r="P2589" s="4">
        <v>9641</v>
      </c>
      <c r="Q2589" s="4">
        <f t="shared" si="609"/>
        <v>9641</v>
      </c>
      <c r="R2589" s="18">
        <f t="shared" si="610"/>
        <v>4.507878617851966E-2</v>
      </c>
      <c r="S2589" s="18" t="str">
        <f t="shared" si="611"/>
        <v>Conservative Borrower</v>
      </c>
      <c r="T2589" s="3">
        <v>60</v>
      </c>
      <c r="U2589" s="3">
        <f t="shared" si="612"/>
        <v>60</v>
      </c>
      <c r="V2589" s="5" t="s">
        <v>22</v>
      </c>
      <c r="W2589" s="5" t="s">
        <v>30</v>
      </c>
      <c r="X2589" s="4">
        <v>672</v>
      </c>
      <c r="Y2589" s="18">
        <v>0.18013368399999999</v>
      </c>
      <c r="Z2589" s="5" t="s">
        <v>38</v>
      </c>
      <c r="AA2589" s="3">
        <v>26</v>
      </c>
      <c r="AB2589" s="4">
        <v>10908</v>
      </c>
      <c r="AC2589" s="4">
        <v>17822.5</v>
      </c>
      <c r="AD2589" s="4" t="str">
        <f t="shared" si="613"/>
        <v>High Income</v>
      </c>
      <c r="AE2589" s="4">
        <v>5226</v>
      </c>
      <c r="AF2589" s="18">
        <v>0.275920938</v>
      </c>
      <c r="AG2589" s="3">
        <v>1</v>
      </c>
      <c r="AH2589" s="3">
        <v>38.4</v>
      </c>
      <c r="AI2589" s="2" t="str">
        <f t="shared" si="614"/>
        <v>Low Risk</v>
      </c>
    </row>
    <row r="2590" spans="1:35" x14ac:dyDescent="0.25">
      <c r="A2590" s="6">
        <v>45689</v>
      </c>
      <c r="B2590" s="3">
        <v>30</v>
      </c>
      <c r="C2590" s="3" t="str">
        <f t="shared" si="600"/>
        <v>Mid</v>
      </c>
      <c r="D2590" s="4">
        <v>77299</v>
      </c>
      <c r="E2590" s="4">
        <f t="shared" si="601"/>
        <v>77299</v>
      </c>
      <c r="F2590" s="3">
        <v>548</v>
      </c>
      <c r="G2590" s="3">
        <f t="shared" si="602"/>
        <v>548</v>
      </c>
      <c r="H2590" s="3" t="str">
        <f t="shared" si="603"/>
        <v>Fair</v>
      </c>
      <c r="I2590" s="5" t="s">
        <v>20</v>
      </c>
      <c r="J2590" s="2" t="str">
        <f t="shared" si="604"/>
        <v>Employed</v>
      </c>
      <c r="K2590" s="2" t="str">
        <f t="shared" si="605"/>
        <v>Employed</v>
      </c>
      <c r="L2590" s="2" t="str">
        <f t="shared" si="606"/>
        <v>Employed</v>
      </c>
      <c r="M2590" s="5" t="s">
        <v>25</v>
      </c>
      <c r="N2590" s="2" t="str">
        <f t="shared" si="607"/>
        <v>Associate</v>
      </c>
      <c r="O2590" s="2" t="str">
        <f t="shared" si="608"/>
        <v>Associate</v>
      </c>
      <c r="P2590" s="4">
        <v>56918</v>
      </c>
      <c r="Q2590" s="4">
        <f t="shared" si="609"/>
        <v>56918</v>
      </c>
      <c r="R2590" s="18">
        <f t="shared" si="610"/>
        <v>0.73633552827332827</v>
      </c>
      <c r="S2590" s="18" t="str">
        <f t="shared" si="611"/>
        <v>Moderate Borrower</v>
      </c>
      <c r="T2590" s="3">
        <v>12</v>
      </c>
      <c r="U2590" s="3">
        <f t="shared" si="612"/>
        <v>12</v>
      </c>
      <c r="V2590" s="5" t="s">
        <v>22</v>
      </c>
      <c r="W2590" s="5" t="s">
        <v>27</v>
      </c>
      <c r="X2590" s="4">
        <v>448</v>
      </c>
      <c r="Y2590" s="18">
        <v>0.232401896</v>
      </c>
      <c r="Z2590" s="5" t="s">
        <v>28</v>
      </c>
      <c r="AA2590" s="3">
        <v>19</v>
      </c>
      <c r="AB2590" s="4">
        <v>1229</v>
      </c>
      <c r="AC2590" s="4">
        <v>6441.5833329999996</v>
      </c>
      <c r="AD2590" s="4" t="str">
        <f t="shared" si="613"/>
        <v>Medium Income</v>
      </c>
      <c r="AE2590" s="4">
        <v>90712</v>
      </c>
      <c r="AF2590" s="18">
        <v>0.22773179199999999</v>
      </c>
      <c r="AG2590" s="3">
        <v>0</v>
      </c>
      <c r="AH2590" s="3">
        <v>54</v>
      </c>
      <c r="AI2590" s="2" t="str">
        <f t="shared" si="614"/>
        <v>Medium Risk</v>
      </c>
    </row>
    <row r="2591" spans="1:35" x14ac:dyDescent="0.25">
      <c r="A2591" s="6">
        <v>45690</v>
      </c>
      <c r="B2591" s="3">
        <v>39</v>
      </c>
      <c r="C2591" s="3" t="str">
        <f t="shared" si="600"/>
        <v>Mid</v>
      </c>
      <c r="D2591" s="4">
        <v>68604</v>
      </c>
      <c r="E2591" s="4">
        <f t="shared" si="601"/>
        <v>68604</v>
      </c>
      <c r="F2591" s="3">
        <v>610</v>
      </c>
      <c r="G2591" s="3">
        <f t="shared" si="602"/>
        <v>610</v>
      </c>
      <c r="H2591" s="3" t="str">
        <f t="shared" si="603"/>
        <v>Good</v>
      </c>
      <c r="I2591" s="5" t="s">
        <v>45</v>
      </c>
      <c r="J2591" s="2" t="str">
        <f t="shared" si="604"/>
        <v>Unemployed</v>
      </c>
      <c r="K2591" s="2" t="str">
        <f t="shared" si="605"/>
        <v>Unemployed</v>
      </c>
      <c r="L2591" s="2" t="str">
        <f t="shared" si="606"/>
        <v>Unemployed</v>
      </c>
      <c r="M2591" s="5" t="s">
        <v>21</v>
      </c>
      <c r="N2591" s="2" t="str">
        <f t="shared" si="607"/>
        <v>Master</v>
      </c>
      <c r="O2591" s="2" t="str">
        <f t="shared" si="608"/>
        <v>Master</v>
      </c>
      <c r="P2591" s="4">
        <v>45995</v>
      </c>
      <c r="Q2591" s="4">
        <f t="shared" si="609"/>
        <v>45995</v>
      </c>
      <c r="R2591" s="18">
        <f t="shared" si="610"/>
        <v>0.67044195673721652</v>
      </c>
      <c r="S2591" s="18" t="str">
        <f t="shared" si="611"/>
        <v>Moderate Borrower</v>
      </c>
      <c r="T2591" s="3">
        <v>36</v>
      </c>
      <c r="U2591" s="3">
        <f t="shared" si="612"/>
        <v>36</v>
      </c>
      <c r="V2591" s="5" t="s">
        <v>26</v>
      </c>
      <c r="W2591" s="5" t="s">
        <v>23</v>
      </c>
      <c r="X2591" s="4">
        <v>562</v>
      </c>
      <c r="Y2591" s="18">
        <v>0.193750216</v>
      </c>
      <c r="Z2591" s="5" t="s">
        <v>24</v>
      </c>
      <c r="AA2591" s="3">
        <v>24</v>
      </c>
      <c r="AB2591" s="4">
        <v>1223</v>
      </c>
      <c r="AC2591" s="4">
        <v>5717</v>
      </c>
      <c r="AD2591" s="4" t="str">
        <f t="shared" si="613"/>
        <v>Medium Income</v>
      </c>
      <c r="AE2591" s="4">
        <v>21495</v>
      </c>
      <c r="AF2591" s="18">
        <v>0.21947471900000001</v>
      </c>
      <c r="AG2591" s="3">
        <v>0</v>
      </c>
      <c r="AH2591" s="3">
        <v>50</v>
      </c>
      <c r="AI2591" s="2" t="str">
        <f t="shared" si="614"/>
        <v>Medium Risk</v>
      </c>
    </row>
    <row r="2592" spans="1:35" x14ac:dyDescent="0.25">
      <c r="A2592" s="6">
        <v>45691</v>
      </c>
      <c r="B2592" s="3">
        <v>54</v>
      </c>
      <c r="C2592" s="3" t="str">
        <f t="shared" si="600"/>
        <v>Senior</v>
      </c>
      <c r="D2592" s="4">
        <v>90137</v>
      </c>
      <c r="E2592" s="4">
        <f t="shared" si="601"/>
        <v>90137</v>
      </c>
      <c r="F2592" s="3">
        <v>640</v>
      </c>
      <c r="G2592" s="3">
        <f t="shared" si="602"/>
        <v>640</v>
      </c>
      <c r="H2592" s="3" t="str">
        <f t="shared" si="603"/>
        <v>Good</v>
      </c>
      <c r="I2592" s="5" t="s">
        <v>20</v>
      </c>
      <c r="J2592" s="2" t="str">
        <f t="shared" si="604"/>
        <v>Employed</v>
      </c>
      <c r="K2592" s="2" t="str">
        <f t="shared" si="605"/>
        <v>Employed</v>
      </c>
      <c r="L2592" s="2" t="str">
        <f t="shared" si="606"/>
        <v>Employed</v>
      </c>
      <c r="M2592" s="5" t="s">
        <v>41</v>
      </c>
      <c r="N2592" s="2" t="str">
        <f t="shared" si="607"/>
        <v>Doctorate</v>
      </c>
      <c r="O2592" s="2" t="str">
        <f t="shared" si="608"/>
        <v>Doctorate</v>
      </c>
      <c r="P2592" s="4">
        <v>27595</v>
      </c>
      <c r="Q2592" s="4">
        <f t="shared" si="609"/>
        <v>27595</v>
      </c>
      <c r="R2592" s="18">
        <f t="shared" si="610"/>
        <v>0.30614509025150605</v>
      </c>
      <c r="S2592" s="18" t="str">
        <f t="shared" si="611"/>
        <v>Conservative Borrower</v>
      </c>
      <c r="T2592" s="3">
        <v>48</v>
      </c>
      <c r="U2592" s="3">
        <f t="shared" si="612"/>
        <v>48</v>
      </c>
      <c r="V2592" s="5" t="s">
        <v>22</v>
      </c>
      <c r="W2592" s="5" t="s">
        <v>30</v>
      </c>
      <c r="X2592" s="4">
        <v>596</v>
      </c>
      <c r="Y2592" s="18">
        <v>0.388984899</v>
      </c>
      <c r="Z2592" s="5" t="s">
        <v>24</v>
      </c>
      <c r="AA2592" s="3">
        <v>23</v>
      </c>
      <c r="AB2592" s="4">
        <v>930</v>
      </c>
      <c r="AC2592" s="4">
        <v>7511.4166670000004</v>
      </c>
      <c r="AD2592" s="4" t="str">
        <f t="shared" si="613"/>
        <v>Medium Income</v>
      </c>
      <c r="AE2592" s="4">
        <v>23830</v>
      </c>
      <c r="AF2592" s="18">
        <v>0.23777952699999999</v>
      </c>
      <c r="AG2592" s="3">
        <v>0</v>
      </c>
      <c r="AH2592" s="3">
        <v>49</v>
      </c>
      <c r="AI2592" s="2" t="str">
        <f t="shared" si="614"/>
        <v>Medium Risk</v>
      </c>
    </row>
    <row r="2593" spans="1:35" x14ac:dyDescent="0.25">
      <c r="A2593" s="6">
        <v>45692</v>
      </c>
      <c r="B2593" s="3">
        <v>34</v>
      </c>
      <c r="C2593" s="3" t="str">
        <f t="shared" si="600"/>
        <v>Mid</v>
      </c>
      <c r="D2593" s="4">
        <v>47503</v>
      </c>
      <c r="E2593" s="4">
        <f t="shared" si="601"/>
        <v>47503</v>
      </c>
      <c r="F2593" s="3">
        <v>586</v>
      </c>
      <c r="G2593" s="3">
        <f t="shared" si="602"/>
        <v>586</v>
      </c>
      <c r="H2593" s="3" t="str">
        <f t="shared" si="603"/>
        <v>Good</v>
      </c>
      <c r="I2593" s="5" t="s">
        <v>20</v>
      </c>
      <c r="J2593" s="2" t="str">
        <f t="shared" si="604"/>
        <v>Employed</v>
      </c>
      <c r="K2593" s="2" t="str">
        <f t="shared" si="605"/>
        <v>Employed</v>
      </c>
      <c r="L2593" s="2" t="str">
        <f t="shared" si="606"/>
        <v>Employed</v>
      </c>
      <c r="M2593" s="5" t="s">
        <v>29</v>
      </c>
      <c r="N2593" s="2" t="str">
        <f t="shared" si="607"/>
        <v>Bachelor</v>
      </c>
      <c r="O2593" s="2" t="str">
        <f t="shared" si="608"/>
        <v>Bachelor</v>
      </c>
      <c r="P2593" s="4">
        <v>29606</v>
      </c>
      <c r="Q2593" s="4">
        <f t="shared" si="609"/>
        <v>29606</v>
      </c>
      <c r="R2593" s="18">
        <f t="shared" si="610"/>
        <v>0.62324484769382982</v>
      </c>
      <c r="S2593" s="18" t="str">
        <f t="shared" si="611"/>
        <v>Moderate Borrower</v>
      </c>
      <c r="T2593" s="3">
        <v>24</v>
      </c>
      <c r="U2593" s="3">
        <f t="shared" si="612"/>
        <v>24</v>
      </c>
      <c r="V2593" s="5" t="s">
        <v>22</v>
      </c>
      <c r="W2593" s="5" t="s">
        <v>27</v>
      </c>
      <c r="X2593" s="4">
        <v>210</v>
      </c>
      <c r="Y2593" s="18">
        <v>0.60400530399999997</v>
      </c>
      <c r="Z2593" s="5" t="s">
        <v>34</v>
      </c>
      <c r="AA2593" s="3">
        <v>27</v>
      </c>
      <c r="AB2593" s="4">
        <v>38387</v>
      </c>
      <c r="AC2593" s="4">
        <v>3958.583333</v>
      </c>
      <c r="AD2593" s="4" t="str">
        <f t="shared" si="613"/>
        <v>Low Income</v>
      </c>
      <c r="AE2593" s="4">
        <v>31333</v>
      </c>
      <c r="AF2593" s="18">
        <v>0.225974592</v>
      </c>
      <c r="AG2593" s="3">
        <v>0</v>
      </c>
      <c r="AH2593" s="3">
        <v>59</v>
      </c>
      <c r="AI2593" s="2" t="str">
        <f t="shared" si="614"/>
        <v>High Risk</v>
      </c>
    </row>
    <row r="2594" spans="1:35" x14ac:dyDescent="0.25">
      <c r="A2594" s="6">
        <v>45693</v>
      </c>
      <c r="B2594" s="3">
        <v>39</v>
      </c>
      <c r="C2594" s="3" t="str">
        <f t="shared" si="600"/>
        <v>Mid</v>
      </c>
      <c r="D2594" s="4">
        <v>45783</v>
      </c>
      <c r="E2594" s="4">
        <f t="shared" si="601"/>
        <v>45783</v>
      </c>
      <c r="F2594" s="3">
        <v>509</v>
      </c>
      <c r="G2594" s="3">
        <f t="shared" si="602"/>
        <v>509</v>
      </c>
      <c r="H2594" s="3" t="str">
        <f t="shared" si="603"/>
        <v>Fair</v>
      </c>
      <c r="I2594" s="5" t="s">
        <v>20</v>
      </c>
      <c r="J2594" s="2" t="str">
        <f t="shared" si="604"/>
        <v>Employed</v>
      </c>
      <c r="K2594" s="2" t="str">
        <f t="shared" si="605"/>
        <v>Employed</v>
      </c>
      <c r="L2594" s="2" t="str">
        <f t="shared" si="606"/>
        <v>Employed</v>
      </c>
      <c r="M2594" s="5" t="s">
        <v>29</v>
      </c>
      <c r="N2594" s="2" t="str">
        <f t="shared" si="607"/>
        <v>Bachelor</v>
      </c>
      <c r="O2594" s="2" t="str">
        <f t="shared" si="608"/>
        <v>Bachelor</v>
      </c>
      <c r="P2594" s="4">
        <v>23921</v>
      </c>
      <c r="Q2594" s="4">
        <f t="shared" si="609"/>
        <v>23921</v>
      </c>
      <c r="R2594" s="18">
        <f t="shared" si="610"/>
        <v>0.52248651246095712</v>
      </c>
      <c r="S2594" s="18" t="str">
        <f t="shared" si="611"/>
        <v>Moderate Borrower</v>
      </c>
      <c r="T2594" s="3">
        <v>72</v>
      </c>
      <c r="U2594" s="3">
        <f t="shared" si="612"/>
        <v>72</v>
      </c>
      <c r="V2594" s="5" t="s">
        <v>22</v>
      </c>
      <c r="W2594" s="5" t="s">
        <v>27</v>
      </c>
      <c r="X2594" s="4">
        <v>328</v>
      </c>
      <c r="Y2594" s="18">
        <v>0.15576052300000001</v>
      </c>
      <c r="Z2594" s="5" t="s">
        <v>38</v>
      </c>
      <c r="AA2594" s="3">
        <v>29</v>
      </c>
      <c r="AB2594" s="4">
        <v>8676</v>
      </c>
      <c r="AC2594" s="4">
        <v>3815.25</v>
      </c>
      <c r="AD2594" s="4" t="str">
        <f t="shared" si="613"/>
        <v>Low Income</v>
      </c>
      <c r="AE2594" s="4">
        <v>10688</v>
      </c>
      <c r="AF2594" s="18">
        <v>0.30505409</v>
      </c>
      <c r="AG2594" s="3">
        <v>0</v>
      </c>
      <c r="AH2594" s="3">
        <v>54</v>
      </c>
      <c r="AI2594" s="2" t="str">
        <f t="shared" si="614"/>
        <v>Medium Risk</v>
      </c>
    </row>
    <row r="2595" spans="1:35" x14ac:dyDescent="0.25">
      <c r="A2595" s="6">
        <v>45694</v>
      </c>
      <c r="B2595" s="3">
        <v>40</v>
      </c>
      <c r="C2595" s="3" t="str">
        <f t="shared" si="600"/>
        <v>Senior</v>
      </c>
      <c r="D2595" s="4">
        <v>73600</v>
      </c>
      <c r="E2595" s="4">
        <f t="shared" si="601"/>
        <v>73600</v>
      </c>
      <c r="F2595" s="3">
        <v>449</v>
      </c>
      <c r="G2595" s="3">
        <f t="shared" si="602"/>
        <v>449</v>
      </c>
      <c r="H2595" s="3" t="str">
        <f t="shared" si="603"/>
        <v>Poor</v>
      </c>
      <c r="I2595" s="5" t="s">
        <v>20</v>
      </c>
      <c r="J2595" s="2" t="str">
        <f t="shared" si="604"/>
        <v>Employed</v>
      </c>
      <c r="K2595" s="2" t="str">
        <f t="shared" si="605"/>
        <v>Employed</v>
      </c>
      <c r="L2595" s="2" t="str">
        <f t="shared" si="606"/>
        <v>Employed</v>
      </c>
      <c r="M2595" s="5" t="s">
        <v>32</v>
      </c>
      <c r="N2595" s="2" t="str">
        <f t="shared" si="607"/>
        <v>High School</v>
      </c>
      <c r="O2595" s="2" t="str">
        <f t="shared" si="608"/>
        <v>High School</v>
      </c>
      <c r="P2595" s="4">
        <v>27666</v>
      </c>
      <c r="Q2595" s="4">
        <f t="shared" si="609"/>
        <v>27666</v>
      </c>
      <c r="R2595" s="18">
        <f t="shared" si="610"/>
        <v>0.37589673913043481</v>
      </c>
      <c r="S2595" s="18" t="str">
        <f t="shared" si="611"/>
        <v>Conservative Borrower</v>
      </c>
      <c r="T2595" s="3">
        <v>48</v>
      </c>
      <c r="U2595" s="3">
        <f t="shared" si="612"/>
        <v>48</v>
      </c>
      <c r="V2595" s="5" t="s">
        <v>22</v>
      </c>
      <c r="W2595" s="5" t="s">
        <v>30</v>
      </c>
      <c r="X2595" s="4">
        <v>615</v>
      </c>
      <c r="Y2595" s="18">
        <v>0.37533294699999997</v>
      </c>
      <c r="Z2595" s="5" t="s">
        <v>24</v>
      </c>
      <c r="AA2595" s="3">
        <v>19</v>
      </c>
      <c r="AB2595" s="4">
        <v>1846</v>
      </c>
      <c r="AC2595" s="4">
        <v>6133.3333329999996</v>
      </c>
      <c r="AD2595" s="4" t="str">
        <f t="shared" si="613"/>
        <v>Medium Income</v>
      </c>
      <c r="AE2595" s="4">
        <v>186204</v>
      </c>
      <c r="AF2595" s="18">
        <v>0.31585181099999998</v>
      </c>
      <c r="AG2595" s="3">
        <v>0</v>
      </c>
      <c r="AH2595" s="3">
        <v>53</v>
      </c>
      <c r="AI2595" s="2" t="str">
        <f t="shared" si="614"/>
        <v>Medium Risk</v>
      </c>
    </row>
    <row r="2596" spans="1:35" x14ac:dyDescent="0.25">
      <c r="A2596" s="6">
        <v>45695</v>
      </c>
      <c r="B2596" s="3">
        <v>50</v>
      </c>
      <c r="C2596" s="3" t="str">
        <f t="shared" si="600"/>
        <v>Senior</v>
      </c>
      <c r="D2596" s="4">
        <v>37959</v>
      </c>
      <c r="E2596" s="4">
        <f t="shared" si="601"/>
        <v>37959</v>
      </c>
      <c r="F2596" s="3">
        <v>609</v>
      </c>
      <c r="G2596" s="3">
        <f t="shared" si="602"/>
        <v>609</v>
      </c>
      <c r="H2596" s="3" t="str">
        <f t="shared" si="603"/>
        <v>Good</v>
      </c>
      <c r="I2596" s="5" t="s">
        <v>20</v>
      </c>
      <c r="J2596" s="2" t="str">
        <f t="shared" si="604"/>
        <v>Employed</v>
      </c>
      <c r="K2596" s="2" t="str">
        <f t="shared" si="605"/>
        <v>Employed</v>
      </c>
      <c r="L2596" s="2" t="str">
        <f t="shared" si="606"/>
        <v>Employed</v>
      </c>
      <c r="N2596" s="2" t="str">
        <f t="shared" si="607"/>
        <v/>
      </c>
      <c r="O2596" s="2" t="str">
        <f t="shared" si="608"/>
        <v>Bachelor</v>
      </c>
      <c r="P2596" s="4">
        <v>23628</v>
      </c>
      <c r="Q2596" s="4">
        <f t="shared" si="609"/>
        <v>23628</v>
      </c>
      <c r="R2596" s="18">
        <f t="shared" si="610"/>
        <v>0.62246107642456339</v>
      </c>
      <c r="S2596" s="18" t="str">
        <f t="shared" si="611"/>
        <v>Moderate Borrower</v>
      </c>
      <c r="T2596" s="3">
        <v>48</v>
      </c>
      <c r="U2596" s="3">
        <f t="shared" si="612"/>
        <v>48</v>
      </c>
      <c r="V2596" s="5" t="s">
        <v>22</v>
      </c>
      <c r="W2596" s="5" t="s">
        <v>23</v>
      </c>
      <c r="X2596" s="4">
        <v>560</v>
      </c>
      <c r="Y2596" s="18">
        <v>0.31290786700000001</v>
      </c>
      <c r="Z2596" s="5" t="s">
        <v>24</v>
      </c>
      <c r="AA2596" s="3">
        <v>26</v>
      </c>
      <c r="AB2596" s="4">
        <v>1780</v>
      </c>
      <c r="AC2596" s="4">
        <v>3163.25</v>
      </c>
      <c r="AD2596" s="4" t="str">
        <f t="shared" si="613"/>
        <v>Low Income</v>
      </c>
      <c r="AE2596" s="4">
        <v>5501</v>
      </c>
      <c r="AF2596" s="18">
        <v>0.17446725599999999</v>
      </c>
      <c r="AG2596" s="3">
        <v>0</v>
      </c>
      <c r="AH2596" s="3">
        <v>52</v>
      </c>
      <c r="AI2596" s="2" t="str">
        <f t="shared" si="614"/>
        <v>Medium Risk</v>
      </c>
    </row>
    <row r="2597" spans="1:35" x14ac:dyDescent="0.25">
      <c r="A2597" s="6">
        <v>45696</v>
      </c>
      <c r="B2597" s="3">
        <v>18</v>
      </c>
      <c r="C2597" s="3" t="str">
        <f t="shared" si="600"/>
        <v>Young</v>
      </c>
      <c r="D2597" s="4">
        <v>42467</v>
      </c>
      <c r="E2597" s="4">
        <f t="shared" si="601"/>
        <v>42467</v>
      </c>
      <c r="F2597" s="3">
        <v>570</v>
      </c>
      <c r="G2597" s="3">
        <f t="shared" si="602"/>
        <v>570</v>
      </c>
      <c r="H2597" s="3" t="str">
        <f t="shared" si="603"/>
        <v>Good</v>
      </c>
      <c r="I2597" s="5" t="s">
        <v>20</v>
      </c>
      <c r="J2597" s="2" t="str">
        <f t="shared" si="604"/>
        <v>Employed</v>
      </c>
      <c r="K2597" s="2" t="str">
        <f t="shared" si="605"/>
        <v>Employed</v>
      </c>
      <c r="L2597" s="2" t="str">
        <f t="shared" si="606"/>
        <v>Employed</v>
      </c>
      <c r="M2597" s="5" t="s">
        <v>29</v>
      </c>
      <c r="N2597" s="2" t="str">
        <f t="shared" si="607"/>
        <v>Bachelor</v>
      </c>
      <c r="O2597" s="2" t="str">
        <f t="shared" si="608"/>
        <v>Bachelor</v>
      </c>
      <c r="P2597" s="4">
        <v>14035</v>
      </c>
      <c r="Q2597" s="4">
        <f t="shared" si="609"/>
        <v>14035</v>
      </c>
      <c r="R2597" s="18">
        <f t="shared" si="610"/>
        <v>0.33049191136647277</v>
      </c>
      <c r="S2597" s="18" t="str">
        <f t="shared" si="611"/>
        <v>Conservative Borrower</v>
      </c>
      <c r="T2597" s="3">
        <v>36</v>
      </c>
      <c r="U2597" s="3">
        <f t="shared" si="612"/>
        <v>36</v>
      </c>
      <c r="V2597" s="5" t="s">
        <v>26</v>
      </c>
      <c r="W2597" s="5" t="s">
        <v>27</v>
      </c>
      <c r="X2597" s="4">
        <v>488</v>
      </c>
      <c r="Y2597" s="18">
        <v>0.13223230899999999</v>
      </c>
      <c r="Z2597" s="5" t="s">
        <v>24</v>
      </c>
      <c r="AA2597" s="3">
        <v>26</v>
      </c>
      <c r="AB2597" s="4">
        <v>684</v>
      </c>
      <c r="AC2597" s="4">
        <v>3538.916667</v>
      </c>
      <c r="AD2597" s="4" t="str">
        <f t="shared" si="613"/>
        <v>Low Income</v>
      </c>
      <c r="AE2597" s="4">
        <v>48075</v>
      </c>
      <c r="AF2597" s="18">
        <v>0.20687742000000001</v>
      </c>
      <c r="AG2597" s="3">
        <v>0</v>
      </c>
      <c r="AH2597" s="3">
        <v>52</v>
      </c>
      <c r="AI2597" s="2" t="str">
        <f t="shared" si="614"/>
        <v>Medium Risk</v>
      </c>
    </row>
    <row r="2598" spans="1:35" x14ac:dyDescent="0.25">
      <c r="A2598" s="6">
        <v>45697</v>
      </c>
      <c r="B2598" s="3">
        <v>32</v>
      </c>
      <c r="C2598" s="3" t="str">
        <f t="shared" si="600"/>
        <v>Mid</v>
      </c>
      <c r="D2598" s="4">
        <v>18016</v>
      </c>
      <c r="E2598" s="4">
        <f t="shared" si="601"/>
        <v>18016</v>
      </c>
      <c r="F2598" s="3">
        <v>577</v>
      </c>
      <c r="G2598" s="3">
        <f t="shared" si="602"/>
        <v>577</v>
      </c>
      <c r="H2598" s="3" t="str">
        <f t="shared" si="603"/>
        <v>Good</v>
      </c>
      <c r="I2598" s="5" t="s">
        <v>20</v>
      </c>
      <c r="J2598" s="2" t="str">
        <f t="shared" si="604"/>
        <v>Employed</v>
      </c>
      <c r="K2598" s="2" t="str">
        <f t="shared" si="605"/>
        <v>Employed</v>
      </c>
      <c r="L2598" s="2" t="str">
        <f t="shared" si="606"/>
        <v>Employed</v>
      </c>
      <c r="M2598" s="5" t="s">
        <v>32</v>
      </c>
      <c r="N2598" s="2" t="str">
        <f t="shared" si="607"/>
        <v>High School</v>
      </c>
      <c r="O2598" s="2" t="str">
        <f t="shared" si="608"/>
        <v>High School</v>
      </c>
      <c r="P2598" s="4">
        <v>36328</v>
      </c>
      <c r="Q2598" s="4">
        <f t="shared" si="609"/>
        <v>36328</v>
      </c>
      <c r="R2598" s="18">
        <f t="shared" si="610"/>
        <v>2.0164298401420959</v>
      </c>
      <c r="S2598" s="18" t="str">
        <f t="shared" si="611"/>
        <v>Aggressive Borrower</v>
      </c>
      <c r="T2598" s="3">
        <v>60</v>
      </c>
      <c r="U2598" s="3">
        <f t="shared" si="612"/>
        <v>60</v>
      </c>
      <c r="V2598" s="5" t="s">
        <v>22</v>
      </c>
      <c r="W2598" s="5" t="s">
        <v>23</v>
      </c>
      <c r="X2598" s="4">
        <v>584</v>
      </c>
      <c r="Y2598" s="18">
        <v>0.19126838700000001</v>
      </c>
      <c r="Z2598" s="5" t="s">
        <v>28</v>
      </c>
      <c r="AA2598" s="3">
        <v>19</v>
      </c>
      <c r="AB2598" s="4">
        <v>2397</v>
      </c>
      <c r="AC2598" s="4">
        <v>1501.333333</v>
      </c>
      <c r="AD2598" s="4" t="str">
        <f t="shared" si="613"/>
        <v>Low Income</v>
      </c>
      <c r="AE2598" s="4">
        <v>6362</v>
      </c>
      <c r="AF2598" s="18">
        <v>0.30339359999999999</v>
      </c>
      <c r="AG2598" s="3">
        <v>0</v>
      </c>
      <c r="AH2598" s="3">
        <v>51</v>
      </c>
      <c r="AI2598" s="2" t="str">
        <f t="shared" si="614"/>
        <v>Medium Risk</v>
      </c>
    </row>
    <row r="2599" spans="1:35" x14ac:dyDescent="0.25">
      <c r="A2599" s="6">
        <v>45698</v>
      </c>
      <c r="B2599" s="3">
        <v>42</v>
      </c>
      <c r="C2599" s="3" t="str">
        <f t="shared" si="600"/>
        <v>Senior</v>
      </c>
      <c r="D2599" s="4">
        <v>66964</v>
      </c>
      <c r="E2599" s="4">
        <f t="shared" si="601"/>
        <v>66964</v>
      </c>
      <c r="F2599" s="3">
        <v>560</v>
      </c>
      <c r="G2599" s="3">
        <f t="shared" si="602"/>
        <v>560</v>
      </c>
      <c r="H2599" s="3" t="str">
        <f t="shared" si="603"/>
        <v>Good</v>
      </c>
      <c r="I2599" s="5" t="s">
        <v>20</v>
      </c>
      <c r="J2599" s="2" t="str">
        <f t="shared" si="604"/>
        <v>Employed</v>
      </c>
      <c r="K2599" s="2" t="str">
        <f t="shared" si="605"/>
        <v>Employed</v>
      </c>
      <c r="L2599" s="2" t="str">
        <f t="shared" si="606"/>
        <v>Employed</v>
      </c>
      <c r="M2599" s="5" t="s">
        <v>25</v>
      </c>
      <c r="N2599" s="2" t="str">
        <f t="shared" si="607"/>
        <v>Associate</v>
      </c>
      <c r="O2599" s="2" t="str">
        <f t="shared" si="608"/>
        <v>Associate</v>
      </c>
      <c r="P2599" s="4">
        <v>35436</v>
      </c>
      <c r="Q2599" s="4">
        <f t="shared" si="609"/>
        <v>35436</v>
      </c>
      <c r="R2599" s="18">
        <f t="shared" si="610"/>
        <v>0.52917985783406007</v>
      </c>
      <c r="S2599" s="18" t="str">
        <f t="shared" si="611"/>
        <v>Moderate Borrower</v>
      </c>
      <c r="T2599" s="3">
        <v>60</v>
      </c>
      <c r="U2599" s="3">
        <f t="shared" si="612"/>
        <v>60</v>
      </c>
      <c r="V2599" s="5" t="s">
        <v>22</v>
      </c>
      <c r="W2599" s="5" t="s">
        <v>27</v>
      </c>
      <c r="X2599" s="4">
        <v>1237</v>
      </c>
      <c r="Y2599" s="18">
        <v>0.283954653</v>
      </c>
      <c r="Z2599" s="5" t="s">
        <v>24</v>
      </c>
      <c r="AA2599" s="3">
        <v>26</v>
      </c>
      <c r="AB2599" s="4">
        <v>1151</v>
      </c>
      <c r="AC2599" s="4">
        <v>5580.3333329999996</v>
      </c>
      <c r="AD2599" s="4" t="str">
        <f t="shared" si="613"/>
        <v>Medium Income</v>
      </c>
      <c r="AE2599" s="4">
        <v>5308</v>
      </c>
      <c r="AF2599" s="18">
        <v>0.25242722699999998</v>
      </c>
      <c r="AG2599" s="3">
        <v>0</v>
      </c>
      <c r="AH2599" s="3">
        <v>60</v>
      </c>
      <c r="AI2599" s="2" t="str">
        <f t="shared" si="614"/>
        <v>High Risk</v>
      </c>
    </row>
    <row r="2600" spans="1:35" x14ac:dyDescent="0.25">
      <c r="A2600" s="6">
        <v>45699</v>
      </c>
      <c r="B2600" s="3">
        <v>54</v>
      </c>
      <c r="C2600" s="3" t="str">
        <f t="shared" si="600"/>
        <v>Senior</v>
      </c>
      <c r="D2600" s="4">
        <v>98703</v>
      </c>
      <c r="E2600" s="4">
        <f t="shared" si="601"/>
        <v>98703</v>
      </c>
      <c r="F2600" s="3">
        <v>630</v>
      </c>
      <c r="G2600" s="3">
        <f t="shared" si="602"/>
        <v>630</v>
      </c>
      <c r="H2600" s="3" t="str">
        <f t="shared" si="603"/>
        <v>Good</v>
      </c>
      <c r="I2600" s="5" t="s">
        <v>20</v>
      </c>
      <c r="J2600" s="2" t="str">
        <f t="shared" si="604"/>
        <v>Employed</v>
      </c>
      <c r="K2600" s="2" t="str">
        <f t="shared" si="605"/>
        <v>Employed</v>
      </c>
      <c r="L2600" s="2" t="str">
        <f t="shared" si="606"/>
        <v>Employed</v>
      </c>
      <c r="M2600" s="5" t="s">
        <v>32</v>
      </c>
      <c r="N2600" s="2" t="str">
        <f t="shared" si="607"/>
        <v>High School</v>
      </c>
      <c r="O2600" s="2" t="str">
        <f t="shared" si="608"/>
        <v>High School</v>
      </c>
      <c r="P2600" s="4">
        <v>7898</v>
      </c>
      <c r="Q2600" s="4">
        <f t="shared" si="609"/>
        <v>7898</v>
      </c>
      <c r="R2600" s="18">
        <f t="shared" si="610"/>
        <v>8.0017831271592552E-2</v>
      </c>
      <c r="S2600" s="18" t="str">
        <f t="shared" si="611"/>
        <v>Conservative Borrower</v>
      </c>
      <c r="T2600" s="3">
        <v>24</v>
      </c>
      <c r="U2600" s="3">
        <f t="shared" si="612"/>
        <v>24</v>
      </c>
      <c r="V2600" s="5" t="s">
        <v>44</v>
      </c>
      <c r="W2600" s="5" t="s">
        <v>27</v>
      </c>
      <c r="X2600" s="4">
        <v>1337</v>
      </c>
      <c r="Y2600" s="18">
        <v>9.4198021000000007E-2</v>
      </c>
      <c r="Z2600" s="5" t="s">
        <v>24</v>
      </c>
      <c r="AA2600" s="3">
        <v>22</v>
      </c>
      <c r="AB2600" s="4">
        <v>9305</v>
      </c>
      <c r="AC2600" s="4">
        <v>8225.25</v>
      </c>
      <c r="AD2600" s="4" t="str">
        <f t="shared" si="613"/>
        <v>Medium Income</v>
      </c>
      <c r="AE2600" s="4">
        <v>49544</v>
      </c>
      <c r="AF2600" s="18">
        <v>0.17168921200000001</v>
      </c>
      <c r="AG2600" s="3">
        <v>1</v>
      </c>
      <c r="AH2600" s="3">
        <v>36.799999999999997</v>
      </c>
      <c r="AI2600" s="2" t="str">
        <f t="shared" si="614"/>
        <v>Low Risk</v>
      </c>
    </row>
    <row r="2601" spans="1:35" x14ac:dyDescent="0.25">
      <c r="A2601" s="6">
        <v>45700</v>
      </c>
      <c r="B2601" s="3">
        <v>34</v>
      </c>
      <c r="C2601" s="3" t="str">
        <f t="shared" si="600"/>
        <v>Mid</v>
      </c>
      <c r="E2601" s="4">
        <f t="shared" si="601"/>
        <v>69500.000004000001</v>
      </c>
      <c r="F2601" s="3">
        <v>610</v>
      </c>
      <c r="G2601" s="3">
        <f t="shared" si="602"/>
        <v>610</v>
      </c>
      <c r="H2601" s="3" t="str">
        <f t="shared" si="603"/>
        <v>Good</v>
      </c>
      <c r="I2601" s="5" t="s">
        <v>20</v>
      </c>
      <c r="J2601" s="2" t="str">
        <f t="shared" si="604"/>
        <v>Employed</v>
      </c>
      <c r="K2601" s="2" t="str">
        <f t="shared" si="605"/>
        <v>Employed</v>
      </c>
      <c r="L2601" s="2" t="str">
        <f t="shared" si="606"/>
        <v>Employed</v>
      </c>
      <c r="M2601" s="5" t="s">
        <v>29</v>
      </c>
      <c r="N2601" s="2" t="str">
        <f t="shared" si="607"/>
        <v>Bachelor</v>
      </c>
      <c r="O2601" s="2" t="str">
        <f t="shared" si="608"/>
        <v>Bachelor</v>
      </c>
      <c r="P2601" s="4">
        <v>25151</v>
      </c>
      <c r="Q2601" s="4">
        <f t="shared" si="609"/>
        <v>25151</v>
      </c>
      <c r="R2601" s="18">
        <f t="shared" si="610"/>
        <v>0.36188489206550301</v>
      </c>
      <c r="S2601" s="18" t="str">
        <f t="shared" si="611"/>
        <v>Conservative Borrower</v>
      </c>
      <c r="U2601" s="3">
        <f t="shared" si="612"/>
        <v>53.406593406593409</v>
      </c>
      <c r="V2601" s="5" t="s">
        <v>35</v>
      </c>
      <c r="W2601" s="5" t="s">
        <v>23</v>
      </c>
      <c r="X2601" s="4">
        <v>308</v>
      </c>
      <c r="Y2601" s="18">
        <v>0.21757937299999999</v>
      </c>
      <c r="Z2601" s="5" t="s">
        <v>34</v>
      </c>
      <c r="AA2601" s="3">
        <v>23</v>
      </c>
      <c r="AB2601" s="4">
        <v>4126</v>
      </c>
      <c r="AC2601" s="4">
        <v>5791.6666670000004</v>
      </c>
      <c r="AD2601" s="4" t="str">
        <f t="shared" si="613"/>
        <v>Medium Income</v>
      </c>
      <c r="AE2601" s="4">
        <v>313352</v>
      </c>
      <c r="AF2601" s="18">
        <v>0.23467226299999999</v>
      </c>
      <c r="AG2601" s="3">
        <v>1</v>
      </c>
      <c r="AH2601" s="3">
        <v>34.4</v>
      </c>
      <c r="AI2601" s="2" t="str">
        <f t="shared" si="614"/>
        <v>Low Risk</v>
      </c>
    </row>
    <row r="2602" spans="1:35" x14ac:dyDescent="0.25">
      <c r="A2602" s="6">
        <v>45701</v>
      </c>
      <c r="B2602" s="3">
        <v>18</v>
      </c>
      <c r="C2602" s="3" t="str">
        <f t="shared" si="600"/>
        <v>Young</v>
      </c>
      <c r="D2602" s="4">
        <v>27689</v>
      </c>
      <c r="E2602" s="4">
        <f t="shared" si="601"/>
        <v>27689</v>
      </c>
      <c r="F2602" s="3">
        <v>519</v>
      </c>
      <c r="G2602" s="3">
        <f t="shared" si="602"/>
        <v>519</v>
      </c>
      <c r="H2602" s="3" t="str">
        <f t="shared" si="603"/>
        <v>Fair</v>
      </c>
      <c r="I2602" s="5" t="s">
        <v>20</v>
      </c>
      <c r="J2602" s="2" t="str">
        <f t="shared" si="604"/>
        <v>Employed</v>
      </c>
      <c r="K2602" s="2" t="str">
        <f t="shared" si="605"/>
        <v>Employed</v>
      </c>
      <c r="L2602" s="2" t="str">
        <f t="shared" si="606"/>
        <v>Employed</v>
      </c>
      <c r="M2602" s="5" t="s">
        <v>32</v>
      </c>
      <c r="N2602" s="2" t="str">
        <f t="shared" si="607"/>
        <v>High School</v>
      </c>
      <c r="O2602" s="2" t="str">
        <f t="shared" si="608"/>
        <v>High School</v>
      </c>
      <c r="Q2602" s="4">
        <f t="shared" si="609"/>
        <v>24014.413793103449</v>
      </c>
      <c r="R2602" s="18">
        <f t="shared" si="610"/>
        <v>0.8672907578136968</v>
      </c>
      <c r="S2602" s="18" t="str">
        <f t="shared" si="611"/>
        <v>Moderate Borrower</v>
      </c>
      <c r="T2602" s="3">
        <v>36</v>
      </c>
      <c r="U2602" s="3">
        <f t="shared" si="612"/>
        <v>36</v>
      </c>
      <c r="V2602" s="5" t="s">
        <v>22</v>
      </c>
      <c r="W2602" s="5" t="s">
        <v>27</v>
      </c>
      <c r="X2602" s="4">
        <v>755</v>
      </c>
      <c r="Y2602" s="18">
        <v>0.15191733499999999</v>
      </c>
      <c r="Z2602" s="5" t="s">
        <v>34</v>
      </c>
      <c r="AA2602" s="3">
        <v>24</v>
      </c>
      <c r="AB2602" s="4">
        <v>3075</v>
      </c>
      <c r="AC2602" s="4">
        <v>2307.416667</v>
      </c>
      <c r="AD2602" s="4" t="str">
        <f t="shared" si="613"/>
        <v>Low Income</v>
      </c>
      <c r="AE2602" s="4">
        <v>31049</v>
      </c>
      <c r="AF2602" s="18">
        <v>0.237433746</v>
      </c>
      <c r="AG2602" s="3">
        <v>0</v>
      </c>
      <c r="AH2602" s="3">
        <v>53</v>
      </c>
      <c r="AI2602" s="2" t="str">
        <f t="shared" si="614"/>
        <v>Medium Risk</v>
      </c>
    </row>
    <row r="2603" spans="1:35" x14ac:dyDescent="0.25">
      <c r="A2603" s="6">
        <v>45702</v>
      </c>
      <c r="B2603" s="3">
        <v>47</v>
      </c>
      <c r="C2603" s="3" t="str">
        <f t="shared" si="600"/>
        <v>Senior</v>
      </c>
      <c r="D2603" s="4">
        <v>54586</v>
      </c>
      <c r="E2603" s="4">
        <f t="shared" si="601"/>
        <v>54586</v>
      </c>
      <c r="F2603" s="3">
        <v>594</v>
      </c>
      <c r="G2603" s="3">
        <f t="shared" si="602"/>
        <v>594</v>
      </c>
      <c r="H2603" s="3" t="str">
        <f t="shared" si="603"/>
        <v>Good</v>
      </c>
      <c r="I2603" s="5" t="s">
        <v>20</v>
      </c>
      <c r="J2603" s="2" t="str">
        <f t="shared" si="604"/>
        <v>Employed</v>
      </c>
      <c r="K2603" s="2" t="str">
        <f t="shared" si="605"/>
        <v>Employed</v>
      </c>
      <c r="L2603" s="2" t="str">
        <f t="shared" si="606"/>
        <v>Employed</v>
      </c>
      <c r="M2603" s="5" t="s">
        <v>29</v>
      </c>
      <c r="N2603" s="2" t="str">
        <f t="shared" si="607"/>
        <v>Bachelor</v>
      </c>
      <c r="O2603" s="2" t="str">
        <f t="shared" si="608"/>
        <v>Bachelor</v>
      </c>
      <c r="P2603" s="4">
        <v>33443</v>
      </c>
      <c r="Q2603" s="4">
        <f t="shared" si="609"/>
        <v>33443</v>
      </c>
      <c r="R2603" s="18">
        <f t="shared" si="610"/>
        <v>0.61266625141977793</v>
      </c>
      <c r="S2603" s="18" t="str">
        <f t="shared" si="611"/>
        <v>Moderate Borrower</v>
      </c>
      <c r="T2603" s="3">
        <v>36</v>
      </c>
      <c r="U2603" s="3">
        <f t="shared" si="612"/>
        <v>36</v>
      </c>
      <c r="V2603" s="5" t="s">
        <v>26</v>
      </c>
      <c r="W2603" s="5" t="s">
        <v>30</v>
      </c>
      <c r="X2603" s="4">
        <v>272</v>
      </c>
      <c r="Y2603" s="18">
        <v>0.26965690399999998</v>
      </c>
      <c r="Z2603" s="5" t="s">
        <v>31</v>
      </c>
      <c r="AA2603" s="3">
        <v>25</v>
      </c>
      <c r="AB2603" s="4">
        <v>2158</v>
      </c>
      <c r="AC2603" s="4">
        <v>4548.8333329999996</v>
      </c>
      <c r="AD2603" s="4" t="str">
        <f t="shared" si="613"/>
        <v>Low Income</v>
      </c>
      <c r="AE2603" s="4">
        <v>3464</v>
      </c>
      <c r="AF2603" s="18">
        <v>0.215839805</v>
      </c>
      <c r="AG2603" s="3">
        <v>0</v>
      </c>
      <c r="AH2603" s="3">
        <v>51</v>
      </c>
      <c r="AI2603" s="2" t="str">
        <f t="shared" si="614"/>
        <v>Medium Risk</v>
      </c>
    </row>
    <row r="2604" spans="1:35" x14ac:dyDescent="0.25">
      <c r="A2604" s="6">
        <v>45703</v>
      </c>
      <c r="B2604" s="3">
        <v>32</v>
      </c>
      <c r="C2604" s="3" t="str">
        <f t="shared" si="600"/>
        <v>Mid</v>
      </c>
      <c r="D2604" s="4">
        <v>63250</v>
      </c>
      <c r="E2604" s="4">
        <f t="shared" si="601"/>
        <v>63250</v>
      </c>
      <c r="F2604" s="3">
        <v>578</v>
      </c>
      <c r="G2604" s="3">
        <f t="shared" si="602"/>
        <v>578</v>
      </c>
      <c r="H2604" s="3" t="str">
        <f t="shared" si="603"/>
        <v>Good</v>
      </c>
      <c r="I2604" s="5" t="s">
        <v>20</v>
      </c>
      <c r="J2604" s="2" t="str">
        <f t="shared" si="604"/>
        <v>Employed</v>
      </c>
      <c r="K2604" s="2" t="str">
        <f t="shared" si="605"/>
        <v>Employed</v>
      </c>
      <c r="L2604" s="2" t="str">
        <f t="shared" si="606"/>
        <v>Employed</v>
      </c>
      <c r="M2604" s="5" t="s">
        <v>29</v>
      </c>
      <c r="N2604" s="2" t="str">
        <f t="shared" si="607"/>
        <v>Bachelor</v>
      </c>
      <c r="O2604" s="2" t="str">
        <f t="shared" si="608"/>
        <v>Bachelor</v>
      </c>
      <c r="P2604" s="4">
        <v>13788</v>
      </c>
      <c r="Q2604" s="4">
        <f t="shared" si="609"/>
        <v>13788</v>
      </c>
      <c r="R2604" s="18">
        <f t="shared" si="610"/>
        <v>0.21799209486166007</v>
      </c>
      <c r="S2604" s="18" t="str">
        <f t="shared" si="611"/>
        <v>Conservative Borrower</v>
      </c>
      <c r="T2604" s="3">
        <v>60</v>
      </c>
      <c r="U2604" s="3">
        <f t="shared" si="612"/>
        <v>60</v>
      </c>
      <c r="V2604" s="5" t="s">
        <v>22</v>
      </c>
      <c r="W2604" s="5" t="s">
        <v>23</v>
      </c>
      <c r="X2604" s="4">
        <v>261</v>
      </c>
      <c r="Y2604" s="18">
        <v>0.20030079200000001</v>
      </c>
      <c r="Z2604" s="5" t="s">
        <v>28</v>
      </c>
      <c r="AA2604" s="3">
        <v>26</v>
      </c>
      <c r="AB2604" s="4">
        <v>3867</v>
      </c>
      <c r="AC2604" s="4">
        <v>5270.8333329999996</v>
      </c>
      <c r="AD2604" s="4" t="str">
        <f t="shared" si="613"/>
        <v>Medium Income</v>
      </c>
      <c r="AE2604" s="4">
        <v>31019</v>
      </c>
      <c r="AF2604" s="18">
        <v>0.189372337</v>
      </c>
      <c r="AG2604" s="3">
        <v>1</v>
      </c>
      <c r="AH2604" s="3">
        <v>40.799999999999997</v>
      </c>
      <c r="AI2604" s="2" t="str">
        <f t="shared" si="614"/>
        <v>Medium Risk</v>
      </c>
    </row>
    <row r="2605" spans="1:35" x14ac:dyDescent="0.25">
      <c r="A2605" s="6">
        <v>45704</v>
      </c>
      <c r="B2605" s="3">
        <v>25</v>
      </c>
      <c r="C2605" s="3" t="str">
        <f t="shared" si="600"/>
        <v>Mid</v>
      </c>
      <c r="D2605" s="4">
        <v>77050</v>
      </c>
      <c r="E2605" s="4">
        <f t="shared" si="601"/>
        <v>77050</v>
      </c>
      <c r="F2605" s="3">
        <v>580</v>
      </c>
      <c r="G2605" s="3">
        <f t="shared" si="602"/>
        <v>580</v>
      </c>
      <c r="H2605" s="3" t="str">
        <f t="shared" si="603"/>
        <v>Good</v>
      </c>
      <c r="I2605" s="5" t="s">
        <v>20</v>
      </c>
      <c r="J2605" s="2" t="str">
        <f t="shared" si="604"/>
        <v>Employed</v>
      </c>
      <c r="K2605" s="2" t="str">
        <f t="shared" si="605"/>
        <v>Employed</v>
      </c>
      <c r="L2605" s="2" t="str">
        <f t="shared" si="606"/>
        <v>Employed</v>
      </c>
      <c r="M2605" s="5" t="s">
        <v>25</v>
      </c>
      <c r="N2605" s="2" t="str">
        <f t="shared" si="607"/>
        <v>Associate</v>
      </c>
      <c r="O2605" s="2" t="str">
        <f t="shared" si="608"/>
        <v>Associate</v>
      </c>
      <c r="P2605" s="4">
        <v>19071</v>
      </c>
      <c r="Q2605" s="4">
        <f t="shared" si="609"/>
        <v>19071</v>
      </c>
      <c r="R2605" s="18">
        <f t="shared" si="610"/>
        <v>0.24751460090850097</v>
      </c>
      <c r="S2605" s="18" t="str">
        <f t="shared" si="611"/>
        <v>Conservative Borrower</v>
      </c>
      <c r="T2605" s="3">
        <v>24</v>
      </c>
      <c r="U2605" s="3">
        <f t="shared" si="612"/>
        <v>24</v>
      </c>
      <c r="V2605" s="5" t="s">
        <v>35</v>
      </c>
      <c r="W2605" s="5" t="s">
        <v>27</v>
      </c>
      <c r="X2605" s="4">
        <v>752</v>
      </c>
      <c r="Y2605" s="18">
        <v>0.38502762200000001</v>
      </c>
      <c r="Z2605" s="5" t="s">
        <v>28</v>
      </c>
      <c r="AA2605" s="3">
        <v>16</v>
      </c>
      <c r="AB2605" s="4">
        <v>732</v>
      </c>
      <c r="AC2605" s="4">
        <v>6420.8333329999996</v>
      </c>
      <c r="AD2605" s="4" t="str">
        <f t="shared" si="613"/>
        <v>Medium Income</v>
      </c>
      <c r="AE2605" s="4">
        <v>3411</v>
      </c>
      <c r="AF2605" s="18">
        <v>0.20062323900000001</v>
      </c>
      <c r="AG2605" s="3">
        <v>1</v>
      </c>
      <c r="AH2605" s="3">
        <v>42.4</v>
      </c>
      <c r="AI2605" s="2" t="str">
        <f t="shared" si="614"/>
        <v>Medium Risk</v>
      </c>
    </row>
    <row r="2606" spans="1:35" x14ac:dyDescent="0.25">
      <c r="A2606" s="6">
        <v>45705</v>
      </c>
      <c r="B2606" s="3">
        <v>32</v>
      </c>
      <c r="C2606" s="3" t="str">
        <f t="shared" si="600"/>
        <v>Mid</v>
      </c>
      <c r="D2606" s="4">
        <v>80042</v>
      </c>
      <c r="E2606" s="4">
        <f t="shared" si="601"/>
        <v>80042</v>
      </c>
      <c r="F2606" s="3">
        <v>566</v>
      </c>
      <c r="G2606" s="3">
        <f t="shared" si="602"/>
        <v>566</v>
      </c>
      <c r="H2606" s="3" t="str">
        <f t="shared" si="603"/>
        <v>Good</v>
      </c>
      <c r="I2606" s="5" t="s">
        <v>52</v>
      </c>
      <c r="J2606" s="2" t="str">
        <f t="shared" si="604"/>
        <v>EMPLOYED</v>
      </c>
      <c r="K2606" s="2" t="str">
        <f t="shared" si="605"/>
        <v>Employed</v>
      </c>
      <c r="L2606" s="2" t="str">
        <f t="shared" si="606"/>
        <v>Employed</v>
      </c>
      <c r="M2606" s="5" t="s">
        <v>21</v>
      </c>
      <c r="N2606" s="2" t="str">
        <f t="shared" si="607"/>
        <v>Master</v>
      </c>
      <c r="O2606" s="2" t="str">
        <f t="shared" si="608"/>
        <v>Master</v>
      </c>
      <c r="P2606" s="4">
        <v>18897</v>
      </c>
      <c r="Q2606" s="4">
        <f t="shared" si="609"/>
        <v>18897</v>
      </c>
      <c r="R2606" s="18">
        <f t="shared" si="610"/>
        <v>0.23608855350940755</v>
      </c>
      <c r="S2606" s="18" t="str">
        <f t="shared" si="611"/>
        <v>Conservative Borrower</v>
      </c>
      <c r="T2606" s="3">
        <v>48</v>
      </c>
      <c r="U2606" s="3">
        <f t="shared" si="612"/>
        <v>48</v>
      </c>
      <c r="V2606" s="5" t="s">
        <v>26</v>
      </c>
      <c r="W2606" s="5" t="s">
        <v>27</v>
      </c>
      <c r="X2606" s="4">
        <v>603</v>
      </c>
      <c r="Y2606" s="18">
        <v>0.119684811</v>
      </c>
      <c r="Z2606" s="5" t="s">
        <v>38</v>
      </c>
      <c r="AA2606" s="3">
        <v>29</v>
      </c>
      <c r="AB2606" s="4">
        <v>2130</v>
      </c>
      <c r="AC2606" s="4">
        <v>6670.1666670000004</v>
      </c>
      <c r="AD2606" s="4" t="str">
        <f t="shared" si="613"/>
        <v>Medium Income</v>
      </c>
      <c r="AE2606" s="4">
        <v>60426</v>
      </c>
      <c r="AF2606" s="18">
        <v>0.27263398100000003</v>
      </c>
      <c r="AG2606" s="3">
        <v>0</v>
      </c>
      <c r="AH2606" s="3">
        <v>48</v>
      </c>
      <c r="AI2606" s="2" t="str">
        <f t="shared" si="614"/>
        <v>Medium Risk</v>
      </c>
    </row>
    <row r="2607" spans="1:35" x14ac:dyDescent="0.25">
      <c r="A2607" s="6">
        <v>45706</v>
      </c>
      <c r="B2607" s="3">
        <v>37</v>
      </c>
      <c r="C2607" s="3" t="str">
        <f t="shared" si="600"/>
        <v>Mid</v>
      </c>
      <c r="D2607" s="4">
        <v>23144</v>
      </c>
      <c r="E2607" s="4">
        <f t="shared" si="601"/>
        <v>23144</v>
      </c>
      <c r="F2607" s="3">
        <v>467</v>
      </c>
      <c r="G2607" s="3">
        <f t="shared" si="602"/>
        <v>467</v>
      </c>
      <c r="H2607" s="3" t="str">
        <f t="shared" si="603"/>
        <v>Fair</v>
      </c>
      <c r="I2607" s="5" t="s">
        <v>20</v>
      </c>
      <c r="J2607" s="2" t="str">
        <f t="shared" si="604"/>
        <v>Employed</v>
      </c>
      <c r="K2607" s="2" t="str">
        <f t="shared" si="605"/>
        <v>Employed</v>
      </c>
      <c r="L2607" s="2" t="str">
        <f t="shared" si="606"/>
        <v>Employed</v>
      </c>
      <c r="M2607" s="5" t="s">
        <v>29</v>
      </c>
      <c r="N2607" s="2" t="str">
        <f t="shared" si="607"/>
        <v>Bachelor</v>
      </c>
      <c r="O2607" s="2" t="str">
        <f t="shared" si="608"/>
        <v>Bachelor</v>
      </c>
      <c r="P2607" s="4">
        <v>29465</v>
      </c>
      <c r="Q2607" s="4">
        <f t="shared" si="609"/>
        <v>29465</v>
      </c>
      <c r="R2607" s="18">
        <f t="shared" si="610"/>
        <v>1.2731161424127204</v>
      </c>
      <c r="S2607" s="18" t="str">
        <f t="shared" si="611"/>
        <v>Aggressive Borrower</v>
      </c>
      <c r="T2607" s="3">
        <v>60</v>
      </c>
      <c r="U2607" s="3">
        <f t="shared" si="612"/>
        <v>60</v>
      </c>
      <c r="V2607" s="5" t="s">
        <v>35</v>
      </c>
      <c r="W2607" s="5" t="s">
        <v>30</v>
      </c>
      <c r="X2607" s="4">
        <v>365</v>
      </c>
      <c r="Y2607" s="18">
        <v>0.41980225399999999</v>
      </c>
      <c r="Z2607" s="5" t="s">
        <v>24</v>
      </c>
      <c r="AA2607" s="3">
        <v>17</v>
      </c>
      <c r="AB2607" s="4">
        <v>1282</v>
      </c>
      <c r="AC2607" s="4">
        <v>1928.666667</v>
      </c>
      <c r="AD2607" s="4" t="str">
        <f t="shared" si="613"/>
        <v>Low Income</v>
      </c>
      <c r="AE2607" s="4">
        <v>1665</v>
      </c>
      <c r="AF2607" s="18">
        <v>0.28489867099999999</v>
      </c>
      <c r="AG2607" s="3">
        <v>0</v>
      </c>
      <c r="AH2607" s="3">
        <v>60</v>
      </c>
      <c r="AI2607" s="2" t="str">
        <f t="shared" si="614"/>
        <v>High Risk</v>
      </c>
    </row>
    <row r="2608" spans="1:35" x14ac:dyDescent="0.25">
      <c r="A2608" s="6">
        <v>45707</v>
      </c>
      <c r="B2608" s="3">
        <v>32</v>
      </c>
      <c r="C2608" s="3" t="str">
        <f t="shared" si="600"/>
        <v>Mid</v>
      </c>
      <c r="D2608" s="4">
        <v>29757</v>
      </c>
      <c r="E2608" s="4">
        <f t="shared" si="601"/>
        <v>29757</v>
      </c>
      <c r="F2608" s="3">
        <v>591</v>
      </c>
      <c r="G2608" s="3">
        <f t="shared" si="602"/>
        <v>591</v>
      </c>
      <c r="H2608" s="3" t="str">
        <f t="shared" si="603"/>
        <v>Good</v>
      </c>
      <c r="I2608" s="5" t="s">
        <v>45</v>
      </c>
      <c r="J2608" s="2" t="str">
        <f t="shared" si="604"/>
        <v>Unemployed</v>
      </c>
      <c r="K2608" s="2" t="str">
        <f t="shared" si="605"/>
        <v>Unemployed</v>
      </c>
      <c r="L2608" s="2" t="str">
        <f t="shared" si="606"/>
        <v>Unemployed</v>
      </c>
      <c r="M2608" s="5" t="s">
        <v>25</v>
      </c>
      <c r="N2608" s="2" t="str">
        <f t="shared" si="607"/>
        <v>Associate</v>
      </c>
      <c r="O2608" s="2" t="str">
        <f t="shared" si="608"/>
        <v>Associate</v>
      </c>
      <c r="P2608" s="4">
        <v>43957</v>
      </c>
      <c r="Q2608" s="4">
        <f t="shared" si="609"/>
        <v>43957</v>
      </c>
      <c r="R2608" s="18">
        <f t="shared" si="610"/>
        <v>1.4771986423362571</v>
      </c>
      <c r="S2608" s="18" t="str">
        <f t="shared" si="611"/>
        <v>Aggressive Borrower</v>
      </c>
      <c r="T2608" s="3">
        <v>60</v>
      </c>
      <c r="U2608" s="3">
        <f t="shared" si="612"/>
        <v>60</v>
      </c>
      <c r="V2608" s="5" t="s">
        <v>22</v>
      </c>
      <c r="W2608" s="5" t="s">
        <v>23</v>
      </c>
      <c r="X2608" s="4">
        <v>201</v>
      </c>
      <c r="Y2608" s="18">
        <v>0.145975251</v>
      </c>
      <c r="Z2608" s="5" t="s">
        <v>24</v>
      </c>
      <c r="AA2608" s="3">
        <v>18</v>
      </c>
      <c r="AB2608" s="4">
        <v>3932</v>
      </c>
      <c r="AC2608" s="4">
        <v>2479.75</v>
      </c>
      <c r="AD2608" s="4" t="str">
        <f t="shared" si="613"/>
        <v>Low Income</v>
      </c>
      <c r="AE2608" s="4">
        <v>155968</v>
      </c>
      <c r="AF2608" s="18">
        <v>0.24605094499999999</v>
      </c>
      <c r="AG2608" s="3">
        <v>0</v>
      </c>
      <c r="AH2608" s="3">
        <v>51</v>
      </c>
      <c r="AI2608" s="2" t="str">
        <f t="shared" si="614"/>
        <v>Medium Risk</v>
      </c>
    </row>
    <row r="2609" spans="1:35" x14ac:dyDescent="0.25">
      <c r="A2609" s="6">
        <v>45708</v>
      </c>
      <c r="B2609" s="3">
        <v>18</v>
      </c>
      <c r="C2609" s="3" t="str">
        <f t="shared" si="600"/>
        <v>Young</v>
      </c>
      <c r="D2609" s="4">
        <v>54650</v>
      </c>
      <c r="E2609" s="4">
        <f t="shared" si="601"/>
        <v>54650</v>
      </c>
      <c r="F2609" s="3">
        <v>514</v>
      </c>
      <c r="G2609" s="3">
        <f t="shared" si="602"/>
        <v>514</v>
      </c>
      <c r="H2609" s="3" t="str">
        <f t="shared" si="603"/>
        <v>Fair</v>
      </c>
      <c r="I2609" s="5" t="s">
        <v>20</v>
      </c>
      <c r="J2609" s="2" t="str">
        <f t="shared" si="604"/>
        <v>Employed</v>
      </c>
      <c r="K2609" s="2" t="str">
        <f t="shared" si="605"/>
        <v>Employed</v>
      </c>
      <c r="L2609" s="2" t="str">
        <f t="shared" si="606"/>
        <v>Employed</v>
      </c>
      <c r="M2609" s="5" t="s">
        <v>21</v>
      </c>
      <c r="N2609" s="2" t="str">
        <f t="shared" si="607"/>
        <v>Master</v>
      </c>
      <c r="O2609" s="2" t="str">
        <f t="shared" si="608"/>
        <v>Master</v>
      </c>
      <c r="P2609" s="4">
        <v>25199</v>
      </c>
      <c r="Q2609" s="4">
        <f t="shared" si="609"/>
        <v>25199</v>
      </c>
      <c r="R2609" s="18">
        <f t="shared" si="610"/>
        <v>0.4610978956999085</v>
      </c>
      <c r="S2609" s="18" t="str">
        <f t="shared" si="611"/>
        <v>Conservative Borrower</v>
      </c>
      <c r="T2609" s="3">
        <v>36</v>
      </c>
      <c r="U2609" s="3">
        <f t="shared" si="612"/>
        <v>36</v>
      </c>
      <c r="V2609" s="5" t="s">
        <v>22</v>
      </c>
      <c r="W2609" s="5" t="s">
        <v>27</v>
      </c>
      <c r="X2609" s="4">
        <v>646</v>
      </c>
      <c r="Y2609" s="18">
        <v>0.28408423199999999</v>
      </c>
      <c r="Z2609" s="5" t="s">
        <v>24</v>
      </c>
      <c r="AA2609" s="3">
        <v>16</v>
      </c>
      <c r="AB2609" s="4">
        <v>2657</v>
      </c>
      <c r="AC2609" s="4">
        <v>4554.1666670000004</v>
      </c>
      <c r="AD2609" s="4" t="str">
        <f t="shared" si="613"/>
        <v>Low Income</v>
      </c>
      <c r="AE2609" s="4">
        <v>39006</v>
      </c>
      <c r="AF2609" s="18">
        <v>0.26840735700000001</v>
      </c>
      <c r="AG2609" s="3">
        <v>0</v>
      </c>
      <c r="AH2609" s="3">
        <v>57</v>
      </c>
      <c r="AI2609" s="2" t="str">
        <f t="shared" si="614"/>
        <v>High Risk</v>
      </c>
    </row>
    <row r="2610" spans="1:35" x14ac:dyDescent="0.25">
      <c r="A2610" s="6">
        <v>45709</v>
      </c>
      <c r="B2610" s="3">
        <v>50</v>
      </c>
      <c r="C2610" s="3" t="str">
        <f t="shared" si="600"/>
        <v>Senior</v>
      </c>
      <c r="D2610" s="4">
        <v>25109</v>
      </c>
      <c r="E2610" s="4">
        <f t="shared" si="601"/>
        <v>25109</v>
      </c>
      <c r="F2610" s="3">
        <v>583</v>
      </c>
      <c r="G2610" s="3">
        <f t="shared" si="602"/>
        <v>583</v>
      </c>
      <c r="H2610" s="3" t="str">
        <f t="shared" si="603"/>
        <v>Good</v>
      </c>
      <c r="I2610" s="5" t="s">
        <v>20</v>
      </c>
      <c r="J2610" s="2" t="str">
        <f t="shared" si="604"/>
        <v>Employed</v>
      </c>
      <c r="K2610" s="2" t="str">
        <f t="shared" si="605"/>
        <v>Employed</v>
      </c>
      <c r="L2610" s="2" t="str">
        <f t="shared" si="606"/>
        <v>Employed</v>
      </c>
      <c r="M2610" s="5" t="s">
        <v>21</v>
      </c>
      <c r="N2610" s="2" t="str">
        <f t="shared" si="607"/>
        <v>Master</v>
      </c>
      <c r="O2610" s="2" t="str">
        <f t="shared" si="608"/>
        <v>Master</v>
      </c>
      <c r="P2610" s="4">
        <v>10974</v>
      </c>
      <c r="Q2610" s="4">
        <f t="shared" si="609"/>
        <v>10974</v>
      </c>
      <c r="R2610" s="18">
        <f t="shared" si="610"/>
        <v>0.4370544426301326</v>
      </c>
      <c r="S2610" s="18" t="str">
        <f t="shared" si="611"/>
        <v>Conservative Borrower</v>
      </c>
      <c r="T2610" s="3">
        <v>48</v>
      </c>
      <c r="U2610" s="3">
        <f t="shared" si="612"/>
        <v>48</v>
      </c>
      <c r="V2610" s="5" t="s">
        <v>22</v>
      </c>
      <c r="W2610" s="5" t="s">
        <v>27</v>
      </c>
      <c r="X2610" s="4">
        <v>400</v>
      </c>
      <c r="Y2610" s="18">
        <v>0.41613360700000002</v>
      </c>
      <c r="Z2610" s="5" t="s">
        <v>24</v>
      </c>
      <c r="AA2610" s="3">
        <v>23</v>
      </c>
      <c r="AB2610" s="4">
        <v>906</v>
      </c>
      <c r="AC2610" s="4">
        <v>2092.416667</v>
      </c>
      <c r="AD2610" s="4" t="str">
        <f t="shared" si="613"/>
        <v>Low Income</v>
      </c>
      <c r="AE2610" s="4">
        <v>28803</v>
      </c>
      <c r="AF2610" s="18">
        <v>0.221853414</v>
      </c>
      <c r="AG2610" s="3">
        <v>0</v>
      </c>
      <c r="AH2610" s="3">
        <v>58</v>
      </c>
      <c r="AI2610" s="2" t="str">
        <f t="shared" si="614"/>
        <v>High Risk</v>
      </c>
    </row>
    <row r="2611" spans="1:35" x14ac:dyDescent="0.25">
      <c r="A2611" s="6">
        <v>45710</v>
      </c>
      <c r="B2611" s="3">
        <v>55</v>
      </c>
      <c r="C2611" s="3" t="str">
        <f t="shared" si="600"/>
        <v>Senior</v>
      </c>
      <c r="D2611" s="4">
        <v>98657</v>
      </c>
      <c r="E2611" s="4">
        <f t="shared" si="601"/>
        <v>98657</v>
      </c>
      <c r="F2611" s="3">
        <v>593</v>
      </c>
      <c r="G2611" s="3">
        <f t="shared" si="602"/>
        <v>593</v>
      </c>
      <c r="H2611" s="3" t="str">
        <f t="shared" si="603"/>
        <v>Good</v>
      </c>
      <c r="I2611" s="5" t="s">
        <v>20</v>
      </c>
      <c r="J2611" s="2" t="str">
        <f t="shared" si="604"/>
        <v>Employed</v>
      </c>
      <c r="K2611" s="2" t="str">
        <f t="shared" si="605"/>
        <v>Employed</v>
      </c>
      <c r="L2611" s="2" t="str">
        <f t="shared" si="606"/>
        <v>Employed</v>
      </c>
      <c r="M2611" s="5" t="s">
        <v>29</v>
      </c>
      <c r="N2611" s="2" t="str">
        <f t="shared" si="607"/>
        <v>Bachelor</v>
      </c>
      <c r="O2611" s="2" t="str">
        <f t="shared" si="608"/>
        <v>Bachelor</v>
      </c>
      <c r="P2611" s="4">
        <v>19479</v>
      </c>
      <c r="Q2611" s="4">
        <f t="shared" si="609"/>
        <v>19479</v>
      </c>
      <c r="R2611" s="18">
        <f t="shared" si="610"/>
        <v>0.19744164124187844</v>
      </c>
      <c r="S2611" s="18" t="str">
        <f t="shared" si="611"/>
        <v>Conservative Borrower</v>
      </c>
      <c r="T2611" s="3">
        <v>12</v>
      </c>
      <c r="U2611" s="3">
        <f t="shared" si="612"/>
        <v>12</v>
      </c>
      <c r="V2611" s="5" t="s">
        <v>22</v>
      </c>
      <c r="W2611" s="5" t="s">
        <v>34</v>
      </c>
      <c r="X2611" s="4">
        <v>447</v>
      </c>
      <c r="Y2611" s="18">
        <v>0.25459013899999999</v>
      </c>
      <c r="Z2611" s="5" t="s">
        <v>24</v>
      </c>
      <c r="AA2611" s="3">
        <v>26</v>
      </c>
      <c r="AB2611" s="4">
        <v>599</v>
      </c>
      <c r="AC2611" s="4">
        <v>8221.4166669999995</v>
      </c>
      <c r="AD2611" s="4" t="str">
        <f t="shared" si="613"/>
        <v>Medium Income</v>
      </c>
      <c r="AE2611" s="4">
        <v>20697</v>
      </c>
      <c r="AF2611" s="18">
        <v>0.19773049300000001</v>
      </c>
      <c r="AG2611" s="3">
        <v>0</v>
      </c>
      <c r="AH2611" s="3">
        <v>55</v>
      </c>
      <c r="AI2611" s="2" t="str">
        <f t="shared" si="614"/>
        <v>High Risk</v>
      </c>
    </row>
    <row r="2612" spans="1:35" x14ac:dyDescent="0.25">
      <c r="A2612" s="6">
        <v>45711</v>
      </c>
      <c r="B2612" s="3">
        <v>47</v>
      </c>
      <c r="C2612" s="3" t="str">
        <f t="shared" si="600"/>
        <v>Senior</v>
      </c>
      <c r="D2612" s="4">
        <v>30790</v>
      </c>
      <c r="E2612" s="4">
        <f t="shared" si="601"/>
        <v>30790</v>
      </c>
      <c r="F2612" s="3">
        <v>545</v>
      </c>
      <c r="G2612" s="3">
        <f t="shared" si="602"/>
        <v>545</v>
      </c>
      <c r="H2612" s="3" t="str">
        <f t="shared" si="603"/>
        <v>Fair</v>
      </c>
      <c r="I2612" s="5" t="s">
        <v>20</v>
      </c>
      <c r="J2612" s="2" t="str">
        <f t="shared" si="604"/>
        <v>Employed</v>
      </c>
      <c r="K2612" s="2" t="str">
        <f t="shared" si="605"/>
        <v>Employed</v>
      </c>
      <c r="L2612" s="2" t="str">
        <f t="shared" si="606"/>
        <v>Employed</v>
      </c>
      <c r="M2612" s="5" t="s">
        <v>32</v>
      </c>
      <c r="N2612" s="2" t="str">
        <f t="shared" si="607"/>
        <v>High School</v>
      </c>
      <c r="O2612" s="2" t="str">
        <f t="shared" si="608"/>
        <v>High School</v>
      </c>
      <c r="P2612" s="4">
        <v>22072</v>
      </c>
      <c r="Q2612" s="4">
        <f t="shared" si="609"/>
        <v>22072</v>
      </c>
      <c r="R2612" s="18">
        <f t="shared" si="610"/>
        <v>0.71685612211757066</v>
      </c>
      <c r="S2612" s="18" t="str">
        <f t="shared" si="611"/>
        <v>Moderate Borrower</v>
      </c>
      <c r="T2612" s="3">
        <v>36</v>
      </c>
      <c r="U2612" s="3">
        <f t="shared" si="612"/>
        <v>36</v>
      </c>
      <c r="V2612" s="5" t="s">
        <v>26</v>
      </c>
      <c r="W2612" s="5" t="s">
        <v>27</v>
      </c>
      <c r="X2612" s="4">
        <v>247</v>
      </c>
      <c r="Y2612" s="18">
        <v>0.65590337899999995</v>
      </c>
      <c r="Z2612" s="5" t="s">
        <v>34</v>
      </c>
      <c r="AA2612" s="3">
        <v>26</v>
      </c>
      <c r="AB2612" s="4">
        <v>4292</v>
      </c>
      <c r="AC2612" s="4">
        <v>2565.833333</v>
      </c>
      <c r="AD2612" s="4" t="str">
        <f t="shared" si="613"/>
        <v>Low Income</v>
      </c>
      <c r="AE2612" s="4">
        <v>101667</v>
      </c>
      <c r="AF2612" s="18">
        <v>0.25089330599999998</v>
      </c>
      <c r="AG2612" s="3">
        <v>0</v>
      </c>
      <c r="AH2612" s="3">
        <v>69</v>
      </c>
      <c r="AI2612" s="2" t="str">
        <f t="shared" si="614"/>
        <v>High Risk</v>
      </c>
    </row>
    <row r="2613" spans="1:35" x14ac:dyDescent="0.25">
      <c r="A2613" s="6">
        <v>45712</v>
      </c>
      <c r="B2613" s="3">
        <v>26</v>
      </c>
      <c r="C2613" s="3" t="str">
        <f t="shared" si="600"/>
        <v>Mid</v>
      </c>
      <c r="D2613" s="4">
        <v>75984</v>
      </c>
      <c r="E2613" s="4">
        <f t="shared" si="601"/>
        <v>75984</v>
      </c>
      <c r="F2613" s="3">
        <v>456</v>
      </c>
      <c r="G2613" s="3">
        <f t="shared" si="602"/>
        <v>456</v>
      </c>
      <c r="H2613" s="3" t="str">
        <f t="shared" si="603"/>
        <v>Fair</v>
      </c>
      <c r="I2613" s="5" t="s">
        <v>20</v>
      </c>
      <c r="J2613" s="2" t="str">
        <f t="shared" si="604"/>
        <v>Employed</v>
      </c>
      <c r="K2613" s="2" t="str">
        <f t="shared" si="605"/>
        <v>Employed</v>
      </c>
      <c r="L2613" s="2" t="str">
        <f t="shared" si="606"/>
        <v>Employed</v>
      </c>
      <c r="N2613" s="2" t="str">
        <f t="shared" si="607"/>
        <v/>
      </c>
      <c r="O2613" s="2" t="str">
        <f t="shared" si="608"/>
        <v>Bachelor</v>
      </c>
      <c r="P2613" s="4">
        <v>13427</v>
      </c>
      <c r="Q2613" s="4">
        <f t="shared" si="609"/>
        <v>13427</v>
      </c>
      <c r="R2613" s="18">
        <f t="shared" si="610"/>
        <v>0.1767082543693409</v>
      </c>
      <c r="S2613" s="18" t="str">
        <f t="shared" si="611"/>
        <v>Conservative Borrower</v>
      </c>
      <c r="T2613" s="3">
        <v>36</v>
      </c>
      <c r="U2613" s="3">
        <f t="shared" si="612"/>
        <v>36</v>
      </c>
      <c r="V2613" s="5" t="s">
        <v>26</v>
      </c>
      <c r="W2613" s="5" t="s">
        <v>30</v>
      </c>
      <c r="X2613" s="4">
        <v>266</v>
      </c>
      <c r="Y2613" s="18">
        <v>0.59074003600000002</v>
      </c>
      <c r="Z2613" s="5" t="s">
        <v>38</v>
      </c>
      <c r="AA2613" s="3">
        <v>22</v>
      </c>
      <c r="AB2613" s="4">
        <v>2473</v>
      </c>
      <c r="AC2613" s="4">
        <v>6332</v>
      </c>
      <c r="AD2613" s="4" t="str">
        <f t="shared" si="613"/>
        <v>Medium Income</v>
      </c>
      <c r="AE2613" s="4">
        <v>86681</v>
      </c>
      <c r="AF2613" s="18">
        <v>0.279915566</v>
      </c>
      <c r="AG2613" s="3">
        <v>0</v>
      </c>
      <c r="AH2613" s="3">
        <v>60</v>
      </c>
      <c r="AI2613" s="2" t="str">
        <f t="shared" si="614"/>
        <v>High Risk</v>
      </c>
    </row>
    <row r="2614" spans="1:35" x14ac:dyDescent="0.25">
      <c r="A2614" s="6">
        <v>45713</v>
      </c>
      <c r="B2614" s="3">
        <v>37</v>
      </c>
      <c r="C2614" s="3" t="str">
        <f t="shared" si="600"/>
        <v>Mid</v>
      </c>
      <c r="D2614" s="4">
        <v>55615</v>
      </c>
      <c r="E2614" s="4">
        <f t="shared" si="601"/>
        <v>55615</v>
      </c>
      <c r="F2614" s="3">
        <v>609</v>
      </c>
      <c r="G2614" s="3">
        <f t="shared" si="602"/>
        <v>609</v>
      </c>
      <c r="H2614" s="3" t="str">
        <f t="shared" si="603"/>
        <v>Good</v>
      </c>
      <c r="I2614" s="5" t="s">
        <v>45</v>
      </c>
      <c r="J2614" s="2" t="str">
        <f t="shared" si="604"/>
        <v>Unemployed</v>
      </c>
      <c r="K2614" s="2" t="str">
        <f t="shared" si="605"/>
        <v>Unemployed</v>
      </c>
      <c r="L2614" s="2" t="str">
        <f t="shared" si="606"/>
        <v>Unemployed</v>
      </c>
      <c r="M2614" s="5" t="s">
        <v>21</v>
      </c>
      <c r="N2614" s="2" t="str">
        <f t="shared" si="607"/>
        <v>Master</v>
      </c>
      <c r="O2614" s="2" t="str">
        <f t="shared" si="608"/>
        <v>Master</v>
      </c>
      <c r="P2614" s="4">
        <v>12755</v>
      </c>
      <c r="Q2614" s="4">
        <f t="shared" si="609"/>
        <v>12755</v>
      </c>
      <c r="R2614" s="18">
        <f t="shared" si="610"/>
        <v>0.229344601276634</v>
      </c>
      <c r="S2614" s="18" t="str">
        <f t="shared" si="611"/>
        <v>Conservative Borrower</v>
      </c>
      <c r="T2614" s="3">
        <v>48</v>
      </c>
      <c r="U2614" s="3">
        <f t="shared" si="612"/>
        <v>48</v>
      </c>
      <c r="V2614" s="5" t="s">
        <v>35</v>
      </c>
      <c r="W2614" s="5" t="s">
        <v>27</v>
      </c>
      <c r="X2614" s="4">
        <v>578</v>
      </c>
      <c r="Y2614" s="18">
        <v>3.1521232000000003E-2</v>
      </c>
      <c r="Z2614" s="5" t="s">
        <v>24</v>
      </c>
      <c r="AA2614" s="3">
        <v>31</v>
      </c>
      <c r="AB2614" s="4">
        <v>9762</v>
      </c>
      <c r="AC2614" s="4">
        <v>4634.5833329999996</v>
      </c>
      <c r="AD2614" s="4" t="str">
        <f t="shared" si="613"/>
        <v>Low Income</v>
      </c>
      <c r="AE2614" s="4">
        <v>162802</v>
      </c>
      <c r="AF2614" s="18">
        <v>0.22924082200000001</v>
      </c>
      <c r="AG2614" s="3">
        <v>0</v>
      </c>
      <c r="AH2614" s="3">
        <v>59</v>
      </c>
      <c r="AI2614" s="2" t="str">
        <f t="shared" si="614"/>
        <v>High Risk</v>
      </c>
    </row>
    <row r="2615" spans="1:35" x14ac:dyDescent="0.25">
      <c r="A2615" s="6">
        <v>45714</v>
      </c>
      <c r="B2615" s="3">
        <v>39</v>
      </c>
      <c r="C2615" s="3" t="str">
        <f t="shared" si="600"/>
        <v>Mid</v>
      </c>
      <c r="D2615" s="4">
        <v>47839</v>
      </c>
      <c r="E2615" s="4">
        <f t="shared" si="601"/>
        <v>47839</v>
      </c>
      <c r="F2615" s="3">
        <v>564</v>
      </c>
      <c r="G2615" s="3">
        <f t="shared" si="602"/>
        <v>564</v>
      </c>
      <c r="H2615" s="3" t="str">
        <f t="shared" si="603"/>
        <v>Good</v>
      </c>
      <c r="I2615" s="5" t="s">
        <v>20</v>
      </c>
      <c r="J2615" s="2" t="str">
        <f t="shared" si="604"/>
        <v>Employed</v>
      </c>
      <c r="K2615" s="2" t="str">
        <f t="shared" si="605"/>
        <v>Employed</v>
      </c>
      <c r="L2615" s="2" t="str">
        <f t="shared" si="606"/>
        <v>Employed</v>
      </c>
      <c r="M2615" s="5" t="s">
        <v>29</v>
      </c>
      <c r="N2615" s="2" t="str">
        <f t="shared" si="607"/>
        <v>Bachelor</v>
      </c>
      <c r="O2615" s="2" t="str">
        <f t="shared" si="608"/>
        <v>Bachelor</v>
      </c>
      <c r="P2615" s="4">
        <v>16741</v>
      </c>
      <c r="Q2615" s="4">
        <f t="shared" si="609"/>
        <v>16741</v>
      </c>
      <c r="R2615" s="18">
        <f t="shared" si="610"/>
        <v>0.34994460586550724</v>
      </c>
      <c r="S2615" s="18" t="str">
        <f t="shared" si="611"/>
        <v>Conservative Borrower</v>
      </c>
      <c r="T2615" s="3">
        <v>84</v>
      </c>
      <c r="U2615" s="3">
        <f t="shared" si="612"/>
        <v>84</v>
      </c>
      <c r="V2615" s="5" t="s">
        <v>22</v>
      </c>
      <c r="W2615" s="5" t="s">
        <v>23</v>
      </c>
      <c r="X2615" s="4">
        <v>240</v>
      </c>
      <c r="Y2615" s="18">
        <v>0.43902171299999998</v>
      </c>
      <c r="Z2615" s="5" t="s">
        <v>28</v>
      </c>
      <c r="AA2615" s="3">
        <v>24</v>
      </c>
      <c r="AB2615" s="4">
        <v>5779</v>
      </c>
      <c r="AC2615" s="4">
        <v>3986.583333</v>
      </c>
      <c r="AD2615" s="4" t="str">
        <f t="shared" si="613"/>
        <v>Low Income</v>
      </c>
      <c r="AE2615" s="4">
        <v>8519</v>
      </c>
      <c r="AF2615" s="18">
        <v>0.24656476699999999</v>
      </c>
      <c r="AG2615" s="3">
        <v>0</v>
      </c>
      <c r="AH2615" s="3">
        <v>57</v>
      </c>
      <c r="AI2615" s="2" t="str">
        <f t="shared" si="614"/>
        <v>High Risk</v>
      </c>
    </row>
    <row r="2616" spans="1:35" x14ac:dyDescent="0.25">
      <c r="A2616" s="6">
        <v>45715</v>
      </c>
      <c r="B2616" s="3">
        <v>47</v>
      </c>
      <c r="C2616" s="3" t="str">
        <f t="shared" si="600"/>
        <v>Senior</v>
      </c>
      <c r="D2616" s="4">
        <v>30328</v>
      </c>
      <c r="E2616" s="4">
        <f t="shared" si="601"/>
        <v>30328</v>
      </c>
      <c r="G2616" s="3">
        <f t="shared" si="602"/>
        <v>579.93124999999998</v>
      </c>
      <c r="H2616" s="3" t="str">
        <f t="shared" si="603"/>
        <v>Good</v>
      </c>
      <c r="I2616" s="5" t="s">
        <v>20</v>
      </c>
      <c r="J2616" s="2" t="str">
        <f t="shared" si="604"/>
        <v>Employed</v>
      </c>
      <c r="K2616" s="2" t="str">
        <f t="shared" si="605"/>
        <v>Employed</v>
      </c>
      <c r="L2616" s="2" t="str">
        <f t="shared" si="606"/>
        <v>Employed</v>
      </c>
      <c r="N2616" s="2" t="str">
        <f t="shared" si="607"/>
        <v/>
      </c>
      <c r="O2616" s="2" t="str">
        <f t="shared" si="608"/>
        <v>Bachelor</v>
      </c>
      <c r="P2616" s="4">
        <v>6724</v>
      </c>
      <c r="Q2616" s="4">
        <f t="shared" si="609"/>
        <v>6724</v>
      </c>
      <c r="R2616" s="18">
        <f t="shared" si="610"/>
        <v>0.2217093115273015</v>
      </c>
      <c r="S2616" s="18" t="str">
        <f t="shared" si="611"/>
        <v>Conservative Borrower</v>
      </c>
      <c r="T2616" s="3">
        <v>48</v>
      </c>
      <c r="U2616" s="3">
        <f t="shared" si="612"/>
        <v>48</v>
      </c>
      <c r="V2616" s="5" t="s">
        <v>22</v>
      </c>
      <c r="W2616" s="5" t="s">
        <v>27</v>
      </c>
      <c r="X2616" s="4">
        <v>459</v>
      </c>
      <c r="Y2616" s="18">
        <v>0.36969300100000002</v>
      </c>
      <c r="Z2616" s="5" t="s">
        <v>31</v>
      </c>
      <c r="AA2616" s="3">
        <v>27</v>
      </c>
      <c r="AB2616" s="4">
        <v>1488</v>
      </c>
      <c r="AC2616" s="4">
        <v>2527.333333</v>
      </c>
      <c r="AD2616" s="4" t="str">
        <f t="shared" si="613"/>
        <v>Low Income</v>
      </c>
      <c r="AE2616" s="4">
        <v>112901</v>
      </c>
      <c r="AF2616" s="18">
        <v>0.20584256500000001</v>
      </c>
      <c r="AG2616" s="3">
        <v>0</v>
      </c>
      <c r="AH2616" s="3">
        <v>52</v>
      </c>
      <c r="AI2616" s="2" t="str">
        <f t="shared" si="614"/>
        <v>Medium Risk</v>
      </c>
    </row>
    <row r="2617" spans="1:35" x14ac:dyDescent="0.25">
      <c r="A2617" s="6">
        <v>45716</v>
      </c>
      <c r="B2617" s="3">
        <v>48</v>
      </c>
      <c r="C2617" s="3" t="str">
        <f t="shared" si="600"/>
        <v>Senior</v>
      </c>
      <c r="D2617" s="4">
        <v>44220</v>
      </c>
      <c r="E2617" s="4">
        <f t="shared" si="601"/>
        <v>44220</v>
      </c>
      <c r="F2617" s="3">
        <v>672</v>
      </c>
      <c r="G2617" s="3">
        <f t="shared" si="602"/>
        <v>672</v>
      </c>
      <c r="H2617" s="3" t="str">
        <f t="shared" si="603"/>
        <v>Excellent</v>
      </c>
      <c r="I2617" s="5" t="s">
        <v>20</v>
      </c>
      <c r="J2617" s="2" t="str">
        <f t="shared" si="604"/>
        <v>Employed</v>
      </c>
      <c r="K2617" s="2" t="str">
        <f t="shared" si="605"/>
        <v>Employed</v>
      </c>
      <c r="L2617" s="2" t="str">
        <f t="shared" si="606"/>
        <v>Employed</v>
      </c>
      <c r="M2617" s="5" t="s">
        <v>41</v>
      </c>
      <c r="N2617" s="2" t="str">
        <f t="shared" si="607"/>
        <v>Doctorate</v>
      </c>
      <c r="O2617" s="2" t="str">
        <f t="shared" si="608"/>
        <v>Doctorate</v>
      </c>
      <c r="P2617" s="4">
        <v>19651</v>
      </c>
      <c r="Q2617" s="4">
        <f t="shared" si="609"/>
        <v>19651</v>
      </c>
      <c r="R2617" s="18">
        <f t="shared" si="610"/>
        <v>0.44439167797376755</v>
      </c>
      <c r="S2617" s="18" t="str">
        <f t="shared" si="611"/>
        <v>Conservative Borrower</v>
      </c>
      <c r="T2617" s="3">
        <v>60</v>
      </c>
      <c r="U2617" s="3">
        <f t="shared" si="612"/>
        <v>60</v>
      </c>
      <c r="V2617" s="5" t="s">
        <v>35</v>
      </c>
      <c r="W2617" s="5" t="s">
        <v>27</v>
      </c>
      <c r="X2617" s="4">
        <v>673</v>
      </c>
      <c r="Y2617" s="18">
        <v>0.389009043</v>
      </c>
      <c r="Z2617" s="5" t="s">
        <v>28</v>
      </c>
      <c r="AA2617" s="3">
        <v>29</v>
      </c>
      <c r="AB2617" s="4">
        <v>20310</v>
      </c>
      <c r="AC2617" s="4">
        <v>3685</v>
      </c>
      <c r="AD2617" s="4" t="str">
        <f t="shared" si="613"/>
        <v>Low Income</v>
      </c>
      <c r="AE2617" s="4">
        <v>126691</v>
      </c>
      <c r="AF2617" s="18">
        <v>0.15871890599999999</v>
      </c>
      <c r="AG2617" s="3">
        <v>1</v>
      </c>
      <c r="AH2617" s="3">
        <v>35.200000000000003</v>
      </c>
      <c r="AI2617" s="2" t="str">
        <f t="shared" si="614"/>
        <v>Low Risk</v>
      </c>
    </row>
    <row r="2618" spans="1:35" x14ac:dyDescent="0.25">
      <c r="A2618" s="6">
        <v>45717</v>
      </c>
      <c r="B2618" s="3">
        <v>31</v>
      </c>
      <c r="C2618" s="3" t="str">
        <f t="shared" si="600"/>
        <v>Mid</v>
      </c>
      <c r="E2618" s="4">
        <f t="shared" si="601"/>
        <v>33747.999995999999</v>
      </c>
      <c r="F2618" s="3">
        <v>497</v>
      </c>
      <c r="G2618" s="3">
        <f t="shared" si="602"/>
        <v>497</v>
      </c>
      <c r="H2618" s="3" t="str">
        <f t="shared" si="603"/>
        <v>Fair</v>
      </c>
      <c r="I2618" s="5" t="s">
        <v>20</v>
      </c>
      <c r="J2618" s="2" t="str">
        <f t="shared" si="604"/>
        <v>Employed</v>
      </c>
      <c r="K2618" s="2" t="str">
        <f t="shared" si="605"/>
        <v>Employed</v>
      </c>
      <c r="L2618" s="2" t="str">
        <f t="shared" si="606"/>
        <v>Employed</v>
      </c>
      <c r="M2618" s="5" t="s">
        <v>32</v>
      </c>
      <c r="N2618" s="2" t="str">
        <f t="shared" si="607"/>
        <v>High School</v>
      </c>
      <c r="O2618" s="2" t="str">
        <f t="shared" si="608"/>
        <v>High School</v>
      </c>
      <c r="P2618" s="4">
        <v>24855</v>
      </c>
      <c r="Q2618" s="4">
        <f t="shared" si="609"/>
        <v>24855</v>
      </c>
      <c r="R2618" s="18">
        <f t="shared" si="610"/>
        <v>0.7364880882702961</v>
      </c>
      <c r="S2618" s="18" t="str">
        <f t="shared" si="611"/>
        <v>Moderate Borrower</v>
      </c>
      <c r="U2618" s="3">
        <f t="shared" si="612"/>
        <v>54.618025751072963</v>
      </c>
      <c r="V2618" s="5" t="s">
        <v>26</v>
      </c>
      <c r="W2618" s="5" t="s">
        <v>23</v>
      </c>
      <c r="X2618" s="4">
        <v>540</v>
      </c>
      <c r="Y2618" s="18">
        <v>0.21295087200000001</v>
      </c>
      <c r="Z2618" s="5" t="s">
        <v>24</v>
      </c>
      <c r="AA2618" s="3">
        <v>30</v>
      </c>
      <c r="AB2618" s="4">
        <v>1362</v>
      </c>
      <c r="AC2618" s="4">
        <v>2812.333333</v>
      </c>
      <c r="AD2618" s="4" t="str">
        <f t="shared" si="613"/>
        <v>Low Income</v>
      </c>
      <c r="AE2618" s="4">
        <v>501214</v>
      </c>
      <c r="AF2618" s="18">
        <v>0.22710856200000001</v>
      </c>
      <c r="AG2618" s="3">
        <v>0</v>
      </c>
      <c r="AH2618" s="3">
        <v>49</v>
      </c>
      <c r="AI2618" s="2" t="str">
        <f t="shared" si="614"/>
        <v>Medium Risk</v>
      </c>
    </row>
    <row r="2619" spans="1:35" x14ac:dyDescent="0.25">
      <c r="A2619" s="6">
        <v>45718</v>
      </c>
      <c r="B2619" s="3">
        <v>40</v>
      </c>
      <c r="C2619" s="3" t="str">
        <f t="shared" si="600"/>
        <v>Senior</v>
      </c>
      <c r="D2619" s="4">
        <v>36111</v>
      </c>
      <c r="E2619" s="4">
        <f t="shared" si="601"/>
        <v>36111</v>
      </c>
      <c r="F2619" s="3">
        <v>548</v>
      </c>
      <c r="G2619" s="3">
        <f t="shared" si="602"/>
        <v>548</v>
      </c>
      <c r="H2619" s="3" t="str">
        <f t="shared" si="603"/>
        <v>Fair</v>
      </c>
      <c r="I2619" s="5" t="s">
        <v>20</v>
      </c>
      <c r="J2619" s="2" t="str">
        <f t="shared" si="604"/>
        <v>Employed</v>
      </c>
      <c r="K2619" s="2" t="str">
        <f t="shared" si="605"/>
        <v>Employed</v>
      </c>
      <c r="L2619" s="2" t="str">
        <f t="shared" si="606"/>
        <v>Employed</v>
      </c>
      <c r="M2619" s="5" t="s">
        <v>32</v>
      </c>
      <c r="N2619" s="2" t="str">
        <f t="shared" si="607"/>
        <v>High School</v>
      </c>
      <c r="O2619" s="2" t="str">
        <f t="shared" si="608"/>
        <v>High School</v>
      </c>
      <c r="P2619" s="4">
        <v>18981</v>
      </c>
      <c r="Q2619" s="4">
        <f t="shared" si="609"/>
        <v>18981</v>
      </c>
      <c r="R2619" s="18">
        <f t="shared" si="610"/>
        <v>0.52562930962864496</v>
      </c>
      <c r="S2619" s="18" t="str">
        <f t="shared" si="611"/>
        <v>Moderate Borrower</v>
      </c>
      <c r="T2619" s="3">
        <v>36</v>
      </c>
      <c r="U2619" s="3">
        <f t="shared" si="612"/>
        <v>36</v>
      </c>
      <c r="V2619" s="5" t="s">
        <v>22</v>
      </c>
      <c r="W2619" s="5" t="s">
        <v>23</v>
      </c>
      <c r="X2619" s="4">
        <v>670</v>
      </c>
      <c r="Y2619" s="18">
        <v>0.16640144500000001</v>
      </c>
      <c r="Z2619" s="5" t="s">
        <v>24</v>
      </c>
      <c r="AA2619" s="3">
        <v>25</v>
      </c>
      <c r="AB2619" s="4">
        <v>3444</v>
      </c>
      <c r="AC2619" s="4">
        <v>3009.25</v>
      </c>
      <c r="AD2619" s="4" t="str">
        <f t="shared" si="613"/>
        <v>Low Income</v>
      </c>
      <c r="AE2619" s="4">
        <v>157208</v>
      </c>
      <c r="AF2619" s="18">
        <v>0.260243787</v>
      </c>
      <c r="AG2619" s="3">
        <v>0</v>
      </c>
      <c r="AH2619" s="3">
        <v>53</v>
      </c>
      <c r="AI2619" s="2" t="str">
        <f t="shared" si="614"/>
        <v>Medium Risk</v>
      </c>
    </row>
    <row r="2620" spans="1:35" x14ac:dyDescent="0.25">
      <c r="A2620" s="6">
        <v>45719</v>
      </c>
      <c r="B2620" s="3">
        <v>45</v>
      </c>
      <c r="C2620" s="3" t="str">
        <f t="shared" si="600"/>
        <v>Senior</v>
      </c>
      <c r="D2620" s="4">
        <v>79750</v>
      </c>
      <c r="E2620" s="4">
        <f t="shared" si="601"/>
        <v>79750</v>
      </c>
      <c r="F2620" s="3">
        <v>537</v>
      </c>
      <c r="G2620" s="3">
        <f t="shared" si="602"/>
        <v>537</v>
      </c>
      <c r="H2620" s="3" t="str">
        <f t="shared" si="603"/>
        <v>Fair</v>
      </c>
      <c r="I2620" s="5" t="s">
        <v>20</v>
      </c>
      <c r="J2620" s="2" t="str">
        <f t="shared" si="604"/>
        <v>Employed</v>
      </c>
      <c r="K2620" s="2" t="str">
        <f t="shared" si="605"/>
        <v>Employed</v>
      </c>
      <c r="L2620" s="2" t="str">
        <f t="shared" si="606"/>
        <v>Employed</v>
      </c>
      <c r="M2620" s="5" t="s">
        <v>21</v>
      </c>
      <c r="N2620" s="2" t="str">
        <f t="shared" si="607"/>
        <v>Master</v>
      </c>
      <c r="O2620" s="2" t="str">
        <f t="shared" si="608"/>
        <v>Master</v>
      </c>
      <c r="P2620" s="4">
        <v>14730</v>
      </c>
      <c r="Q2620" s="4">
        <f t="shared" si="609"/>
        <v>14730</v>
      </c>
      <c r="R2620" s="18">
        <f t="shared" si="610"/>
        <v>0.18470219435736676</v>
      </c>
      <c r="S2620" s="18" t="str">
        <f t="shared" si="611"/>
        <v>Conservative Borrower</v>
      </c>
      <c r="T2620" s="3">
        <v>60</v>
      </c>
      <c r="U2620" s="3">
        <f t="shared" si="612"/>
        <v>60</v>
      </c>
      <c r="V2620" s="5" t="s">
        <v>22</v>
      </c>
      <c r="W2620" s="5" t="s">
        <v>27</v>
      </c>
      <c r="X2620" s="4">
        <v>616</v>
      </c>
      <c r="Y2620" s="18">
        <v>0.18357251199999999</v>
      </c>
      <c r="Z2620" s="5" t="s">
        <v>34</v>
      </c>
      <c r="AA2620" s="3">
        <v>19</v>
      </c>
      <c r="AB2620" s="4">
        <v>1548</v>
      </c>
      <c r="AC2620" s="4">
        <v>6645.8333329999996</v>
      </c>
      <c r="AD2620" s="4" t="str">
        <f t="shared" si="613"/>
        <v>Medium Income</v>
      </c>
      <c r="AE2620" s="4">
        <v>174818</v>
      </c>
      <c r="AF2620" s="18">
        <v>0.23043554399999999</v>
      </c>
      <c r="AG2620" s="3">
        <v>1</v>
      </c>
      <c r="AH2620" s="3">
        <v>41.6</v>
      </c>
      <c r="AI2620" s="2" t="str">
        <f t="shared" si="614"/>
        <v>Medium Risk</v>
      </c>
    </row>
    <row r="2621" spans="1:35" x14ac:dyDescent="0.25">
      <c r="A2621" s="6">
        <v>45720</v>
      </c>
      <c r="B2621" s="3">
        <v>57</v>
      </c>
      <c r="C2621" s="3" t="str">
        <f t="shared" si="600"/>
        <v>Senior</v>
      </c>
      <c r="D2621" s="4">
        <v>34436</v>
      </c>
      <c r="E2621" s="4">
        <f t="shared" si="601"/>
        <v>34436</v>
      </c>
      <c r="F2621" s="3">
        <v>559</v>
      </c>
      <c r="G2621" s="3">
        <f t="shared" si="602"/>
        <v>559</v>
      </c>
      <c r="H2621" s="3" t="str">
        <f t="shared" si="603"/>
        <v>Good</v>
      </c>
      <c r="I2621" s="5" t="s">
        <v>33</v>
      </c>
      <c r="J2621" s="2" t="str">
        <f t="shared" si="604"/>
        <v>Self-Employed</v>
      </c>
      <c r="K2621" s="2" t="str">
        <f t="shared" si="605"/>
        <v>Self-Employed</v>
      </c>
      <c r="L2621" s="2" t="str">
        <f t="shared" si="606"/>
        <v>Self-Employed</v>
      </c>
      <c r="M2621" s="5" t="s">
        <v>32</v>
      </c>
      <c r="N2621" s="2" t="str">
        <f t="shared" si="607"/>
        <v>High School</v>
      </c>
      <c r="O2621" s="2" t="str">
        <f t="shared" si="608"/>
        <v>High School</v>
      </c>
      <c r="P2621" s="4">
        <v>22956</v>
      </c>
      <c r="Q2621" s="4">
        <f t="shared" si="609"/>
        <v>22956</v>
      </c>
      <c r="R2621" s="18">
        <f t="shared" si="610"/>
        <v>0.66662794749680565</v>
      </c>
      <c r="S2621" s="18" t="str">
        <f t="shared" si="611"/>
        <v>Moderate Borrower</v>
      </c>
      <c r="T2621" s="3">
        <v>48</v>
      </c>
      <c r="U2621" s="3">
        <f t="shared" si="612"/>
        <v>48</v>
      </c>
      <c r="V2621" s="5" t="s">
        <v>22</v>
      </c>
      <c r="W2621" s="5" t="s">
        <v>34</v>
      </c>
      <c r="X2621" s="4">
        <v>425</v>
      </c>
      <c r="Y2621" s="18">
        <v>0.17730594799999999</v>
      </c>
      <c r="Z2621" s="5" t="s">
        <v>31</v>
      </c>
      <c r="AA2621" s="3">
        <v>23</v>
      </c>
      <c r="AB2621" s="4">
        <v>5231</v>
      </c>
      <c r="AC2621" s="4">
        <v>2869.666667</v>
      </c>
      <c r="AD2621" s="4" t="str">
        <f t="shared" si="613"/>
        <v>Low Income</v>
      </c>
      <c r="AE2621" s="4">
        <v>4255</v>
      </c>
      <c r="AF2621" s="18">
        <v>0.24531312799999999</v>
      </c>
      <c r="AG2621" s="3">
        <v>0</v>
      </c>
      <c r="AH2621" s="3">
        <v>55</v>
      </c>
      <c r="AI2621" s="2" t="str">
        <f t="shared" si="614"/>
        <v>High Risk</v>
      </c>
    </row>
    <row r="2622" spans="1:35" x14ac:dyDescent="0.25">
      <c r="A2622" s="6">
        <v>45721</v>
      </c>
      <c r="B2622" s="3">
        <v>48</v>
      </c>
      <c r="C2622" s="3" t="str">
        <f t="shared" si="600"/>
        <v>Senior</v>
      </c>
      <c r="D2622" s="4">
        <v>54798</v>
      </c>
      <c r="E2622" s="4">
        <f t="shared" si="601"/>
        <v>54798</v>
      </c>
      <c r="F2622" s="3">
        <v>572</v>
      </c>
      <c r="G2622" s="3">
        <f t="shared" si="602"/>
        <v>572</v>
      </c>
      <c r="H2622" s="3" t="str">
        <f t="shared" si="603"/>
        <v>Good</v>
      </c>
      <c r="I2622" s="5" t="s">
        <v>20</v>
      </c>
      <c r="J2622" s="2" t="str">
        <f t="shared" si="604"/>
        <v>Employed</v>
      </c>
      <c r="K2622" s="2" t="str">
        <f t="shared" si="605"/>
        <v>Employed</v>
      </c>
      <c r="L2622" s="2" t="str">
        <f t="shared" si="606"/>
        <v>Employed</v>
      </c>
      <c r="M2622" s="5" t="s">
        <v>25</v>
      </c>
      <c r="N2622" s="2" t="str">
        <f t="shared" si="607"/>
        <v>Associate</v>
      </c>
      <c r="O2622" s="2" t="str">
        <f t="shared" si="608"/>
        <v>Associate</v>
      </c>
      <c r="Q2622" s="4">
        <f t="shared" si="609"/>
        <v>25961.919161676647</v>
      </c>
      <c r="R2622" s="18">
        <f t="shared" si="610"/>
        <v>0.47377493999190934</v>
      </c>
      <c r="S2622" s="18" t="str">
        <f t="shared" si="611"/>
        <v>Conservative Borrower</v>
      </c>
      <c r="T2622" s="3">
        <v>48</v>
      </c>
      <c r="U2622" s="3">
        <f t="shared" si="612"/>
        <v>48</v>
      </c>
      <c r="V2622" s="5" t="s">
        <v>26</v>
      </c>
      <c r="W2622" s="5" t="s">
        <v>23</v>
      </c>
      <c r="X2622" s="4">
        <v>435</v>
      </c>
      <c r="Y2622" s="18">
        <v>6.8665908999999997E-2</v>
      </c>
      <c r="Z2622" s="5" t="s">
        <v>38</v>
      </c>
      <c r="AA2622" s="3">
        <v>30</v>
      </c>
      <c r="AB2622" s="4">
        <v>3307</v>
      </c>
      <c r="AC2622" s="4">
        <v>4566.5</v>
      </c>
      <c r="AD2622" s="4" t="str">
        <f t="shared" si="613"/>
        <v>Low Income</v>
      </c>
      <c r="AE2622" s="4">
        <v>2397</v>
      </c>
      <c r="AF2622" s="18">
        <v>0.26076883499999998</v>
      </c>
      <c r="AG2622" s="3">
        <v>0</v>
      </c>
      <c r="AH2622" s="3">
        <v>53</v>
      </c>
      <c r="AI2622" s="2" t="str">
        <f t="shared" si="614"/>
        <v>Medium Risk</v>
      </c>
    </row>
    <row r="2623" spans="1:35" x14ac:dyDescent="0.25">
      <c r="A2623" s="6">
        <v>45722</v>
      </c>
      <c r="B2623" s="3">
        <v>49</v>
      </c>
      <c r="C2623" s="3" t="str">
        <f t="shared" si="600"/>
        <v>Senior</v>
      </c>
      <c r="D2623" s="4">
        <v>161912</v>
      </c>
      <c r="E2623" s="4">
        <f t="shared" si="601"/>
        <v>161912</v>
      </c>
      <c r="F2623" s="3">
        <v>656</v>
      </c>
      <c r="G2623" s="3">
        <f t="shared" si="602"/>
        <v>656</v>
      </c>
      <c r="H2623" s="3" t="str">
        <f t="shared" si="603"/>
        <v>Excellent</v>
      </c>
      <c r="J2623" s="2" t="str">
        <f t="shared" si="604"/>
        <v/>
      </c>
      <c r="K2623" s="2" t="str">
        <f t="shared" si="605"/>
        <v/>
      </c>
      <c r="L2623" s="2" t="str">
        <f t="shared" si="606"/>
        <v>Employed</v>
      </c>
      <c r="M2623" s="5" t="s">
        <v>21</v>
      </c>
      <c r="N2623" s="2" t="str">
        <f t="shared" si="607"/>
        <v>Master</v>
      </c>
      <c r="O2623" s="2" t="str">
        <f t="shared" si="608"/>
        <v>Master</v>
      </c>
      <c r="P2623" s="4">
        <v>12639</v>
      </c>
      <c r="Q2623" s="4">
        <f t="shared" si="609"/>
        <v>12639</v>
      </c>
      <c r="R2623" s="18">
        <f t="shared" si="610"/>
        <v>7.8060921982311376E-2</v>
      </c>
      <c r="S2623" s="18" t="str">
        <f t="shared" si="611"/>
        <v>Conservative Borrower</v>
      </c>
      <c r="T2623" s="3">
        <v>48</v>
      </c>
      <c r="U2623" s="3">
        <f t="shared" si="612"/>
        <v>48</v>
      </c>
      <c r="V2623" s="5" t="s">
        <v>22</v>
      </c>
      <c r="W2623" s="5" t="s">
        <v>27</v>
      </c>
      <c r="X2623" s="4">
        <v>1006</v>
      </c>
      <c r="Y2623" s="18">
        <v>0.23347072499999999</v>
      </c>
      <c r="Z2623" s="5" t="s">
        <v>28</v>
      </c>
      <c r="AA2623" s="3">
        <v>26</v>
      </c>
      <c r="AB2623" s="4">
        <v>13349</v>
      </c>
      <c r="AC2623" s="4">
        <v>13492.666670000001</v>
      </c>
      <c r="AD2623" s="4" t="str">
        <f t="shared" si="613"/>
        <v>High Income</v>
      </c>
      <c r="AE2623" s="4">
        <v>9915</v>
      </c>
      <c r="AF2623" s="18">
        <v>0.201712735</v>
      </c>
      <c r="AG2623" s="3">
        <v>1</v>
      </c>
      <c r="AH2623" s="3">
        <v>35.200000000000003</v>
      </c>
      <c r="AI2623" s="2" t="str">
        <f t="shared" si="614"/>
        <v>Low Risk</v>
      </c>
    </row>
    <row r="2624" spans="1:35" x14ac:dyDescent="0.25">
      <c r="A2624" s="6">
        <v>45723</v>
      </c>
      <c r="B2624" s="3">
        <v>41</v>
      </c>
      <c r="C2624" s="3" t="str">
        <f t="shared" si="600"/>
        <v>Senior</v>
      </c>
      <c r="D2624" s="4">
        <v>83829</v>
      </c>
      <c r="E2624" s="4">
        <f t="shared" si="601"/>
        <v>83829</v>
      </c>
      <c r="F2624" s="3">
        <v>579</v>
      </c>
      <c r="G2624" s="3">
        <f t="shared" si="602"/>
        <v>579</v>
      </c>
      <c r="H2624" s="3" t="str">
        <f t="shared" si="603"/>
        <v>Good</v>
      </c>
      <c r="I2624" s="5" t="s">
        <v>20</v>
      </c>
      <c r="J2624" s="2" t="str">
        <f t="shared" si="604"/>
        <v>Employed</v>
      </c>
      <c r="K2624" s="2" t="str">
        <f t="shared" si="605"/>
        <v>Employed</v>
      </c>
      <c r="L2624" s="2" t="str">
        <f t="shared" si="606"/>
        <v>Employed</v>
      </c>
      <c r="N2624" s="2" t="str">
        <f t="shared" si="607"/>
        <v/>
      </c>
      <c r="O2624" s="2" t="str">
        <f t="shared" si="608"/>
        <v>Bachelor</v>
      </c>
      <c r="P2624" s="4">
        <v>17569</v>
      </c>
      <c r="Q2624" s="4">
        <f t="shared" si="609"/>
        <v>17569</v>
      </c>
      <c r="R2624" s="18">
        <f t="shared" si="610"/>
        <v>0.20958140977466033</v>
      </c>
      <c r="S2624" s="18" t="str">
        <f t="shared" si="611"/>
        <v>Conservative Borrower</v>
      </c>
      <c r="T2624" s="3">
        <v>12</v>
      </c>
      <c r="U2624" s="3">
        <f t="shared" si="612"/>
        <v>12</v>
      </c>
      <c r="V2624" s="5" t="s">
        <v>26</v>
      </c>
      <c r="W2624" s="5" t="s">
        <v>23</v>
      </c>
      <c r="X2624" s="4">
        <v>371</v>
      </c>
      <c r="Y2624" s="18">
        <v>0.26080241599999998</v>
      </c>
      <c r="Z2624" s="5" t="s">
        <v>31</v>
      </c>
      <c r="AA2624" s="3">
        <v>18</v>
      </c>
      <c r="AB2624" s="4">
        <v>27618</v>
      </c>
      <c r="AC2624" s="4">
        <v>6985.75</v>
      </c>
      <c r="AD2624" s="4" t="str">
        <f t="shared" si="613"/>
        <v>Medium Income</v>
      </c>
      <c r="AE2624" s="4">
        <v>40993</v>
      </c>
      <c r="AF2624" s="18">
        <v>0.191862686</v>
      </c>
      <c r="AG2624" s="3">
        <v>1</v>
      </c>
      <c r="AH2624" s="3">
        <v>44</v>
      </c>
      <c r="AI2624" s="2" t="str">
        <f t="shared" si="614"/>
        <v>Medium Risk</v>
      </c>
    </row>
    <row r="2625" spans="1:35" x14ac:dyDescent="0.25">
      <c r="A2625" s="6">
        <v>45724</v>
      </c>
      <c r="B2625" s="3">
        <v>56</v>
      </c>
      <c r="C2625" s="3" t="str">
        <f t="shared" si="600"/>
        <v>Senior</v>
      </c>
      <c r="D2625" s="4">
        <v>60989</v>
      </c>
      <c r="E2625" s="4">
        <f t="shared" si="601"/>
        <v>60989</v>
      </c>
      <c r="F2625" s="3">
        <v>668</v>
      </c>
      <c r="G2625" s="3">
        <f t="shared" si="602"/>
        <v>668</v>
      </c>
      <c r="H2625" s="3" t="str">
        <f t="shared" si="603"/>
        <v>Excellent</v>
      </c>
      <c r="I2625" s="5" t="s">
        <v>20</v>
      </c>
      <c r="J2625" s="2" t="str">
        <f t="shared" si="604"/>
        <v>Employed</v>
      </c>
      <c r="K2625" s="2" t="str">
        <f t="shared" si="605"/>
        <v>Employed</v>
      </c>
      <c r="L2625" s="2" t="str">
        <f t="shared" si="606"/>
        <v>Employed</v>
      </c>
      <c r="M2625" s="5" t="s">
        <v>29</v>
      </c>
      <c r="N2625" s="2" t="str">
        <f t="shared" si="607"/>
        <v>Bachelor</v>
      </c>
      <c r="O2625" s="2" t="str">
        <f t="shared" si="608"/>
        <v>Bachelor</v>
      </c>
      <c r="P2625" s="4">
        <v>17596</v>
      </c>
      <c r="Q2625" s="4">
        <f t="shared" si="609"/>
        <v>17596</v>
      </c>
      <c r="R2625" s="18">
        <f t="shared" si="610"/>
        <v>0.28851104297496272</v>
      </c>
      <c r="S2625" s="18" t="str">
        <f t="shared" si="611"/>
        <v>Conservative Borrower</v>
      </c>
      <c r="T2625" s="3">
        <v>24</v>
      </c>
      <c r="U2625" s="3">
        <f t="shared" si="612"/>
        <v>24</v>
      </c>
      <c r="V2625" s="5" t="s">
        <v>26</v>
      </c>
      <c r="W2625" s="5" t="s">
        <v>27</v>
      </c>
      <c r="X2625" s="4">
        <v>443</v>
      </c>
      <c r="Y2625" s="18">
        <v>0.30227374099999998</v>
      </c>
      <c r="Z2625" s="5" t="s">
        <v>31</v>
      </c>
      <c r="AA2625" s="3">
        <v>23</v>
      </c>
      <c r="AB2625" s="4">
        <v>1203</v>
      </c>
      <c r="AC2625" s="4">
        <v>5082.4166670000004</v>
      </c>
      <c r="AD2625" s="4" t="str">
        <f t="shared" si="613"/>
        <v>Medium Income</v>
      </c>
      <c r="AE2625" s="4">
        <v>5640</v>
      </c>
      <c r="AF2625" s="18">
        <v>0.139686479</v>
      </c>
      <c r="AG2625" s="3">
        <v>1</v>
      </c>
      <c r="AH2625" s="3">
        <v>38.4</v>
      </c>
      <c r="AI2625" s="2" t="str">
        <f t="shared" si="614"/>
        <v>Low Risk</v>
      </c>
    </row>
    <row r="2626" spans="1:35" x14ac:dyDescent="0.25">
      <c r="A2626" s="6">
        <v>45725</v>
      </c>
      <c r="B2626" s="3">
        <v>44</v>
      </c>
      <c r="C2626" s="3" t="str">
        <f t="shared" ref="C2626:C2648" si="615">IF(B2626&lt;25,"Young",IF(B2626&lt;40,"Mid",IF(B2626&lt;60,"Senior","Old")))</f>
        <v>Senior</v>
      </c>
      <c r="D2626" s="4">
        <v>26175</v>
      </c>
      <c r="E2626" s="4">
        <f t="shared" ref="E2626:E2689" si="616">IF(D2626="",AC2626*12,D2626)</f>
        <v>26175</v>
      </c>
      <c r="F2626" s="3">
        <v>599</v>
      </c>
      <c r="G2626" s="3">
        <f t="shared" ref="G2626:G2689" si="617">IF(F2626="",AVERAGEIF($AA$2:$AA$2648,AA2626,$F$2:$F$2648),F2626)</f>
        <v>599</v>
      </c>
      <c r="H2626" s="3" t="str">
        <f t="shared" ref="H2626:H2648" si="618">IF(G2626&lt;450,"Poor", IF(G2626&lt;550,"Fair",IF(G2626&lt;650,"Good","Excellent")))</f>
        <v>Good</v>
      </c>
      <c r="I2626" s="5" t="s">
        <v>20</v>
      </c>
      <c r="J2626" s="2" t="str">
        <f t="shared" ref="J2626:J2648" si="619">TRIM(CLEAN(I2626))</f>
        <v>Employed</v>
      </c>
      <c r="K2626" s="2" t="str">
        <f t="shared" ref="K2626:K2648" si="620">PROPER(J2626)</f>
        <v>Employed</v>
      </c>
      <c r="L2626" s="2" t="str">
        <f t="shared" ref="L2626:L2648" si="621">IF(K2626="","Employed",K2626)</f>
        <v>Employed</v>
      </c>
      <c r="M2626" s="5" t="s">
        <v>29</v>
      </c>
      <c r="N2626" s="2" t="str">
        <f t="shared" ref="N2626:N2648" si="622">TRIM(CLEAN(M2626))</f>
        <v>Bachelor</v>
      </c>
      <c r="O2626" s="2" t="str">
        <f t="shared" ref="O2626:O2648" si="623">IF(N2626="","Bachelor",N2626)</f>
        <v>Bachelor</v>
      </c>
      <c r="P2626" s="4">
        <v>19891</v>
      </c>
      <c r="Q2626" s="4">
        <f t="shared" ref="Q2626:Q2689" si="624">IF(P2626="",(AVERAGEIFS($P$2:$P$2648,$Z$2:$Z$2648,Z2626,$AD$2:$AD$2648,AD2626)),P2626)</f>
        <v>19891</v>
      </c>
      <c r="R2626" s="18">
        <f t="shared" ref="R2626:R2648" si="625">Q2626/E2626</f>
        <v>0.75992359121298947</v>
      </c>
      <c r="S2626" s="18" t="str">
        <f t="shared" ref="S2626:S2648" si="626">IF(R2626 &lt;= 0.5, "Conservative Borrower", IF(R2626 &lt;= 1, "Moderate Borrower", "Aggressive Borrower"))</f>
        <v>Moderate Borrower</v>
      </c>
      <c r="T2626" s="3">
        <v>96</v>
      </c>
      <c r="U2626" s="3">
        <f t="shared" ref="U2626:U2689" si="627">IF(T2626="",AVERAGEIFS($T$2:$T$2648,$Z$2:$Z$2648,Z2626,$AD$2:$AD$2648,AD2626),T2626)</f>
        <v>96</v>
      </c>
      <c r="V2626" s="5" t="s">
        <v>22</v>
      </c>
      <c r="W2626" s="5" t="s">
        <v>30</v>
      </c>
      <c r="X2626" s="4">
        <v>430</v>
      </c>
      <c r="Y2626" s="18">
        <v>0.28735212500000001</v>
      </c>
      <c r="Z2626" s="5" t="s">
        <v>31</v>
      </c>
      <c r="AA2626" s="3">
        <v>22</v>
      </c>
      <c r="AB2626" s="4">
        <v>14514</v>
      </c>
      <c r="AC2626" s="4">
        <v>2181.25</v>
      </c>
      <c r="AD2626" s="4" t="str">
        <f t="shared" ref="AD2626:AD2648" si="628">IF(AC2626&lt;=5000,"Low Income",IF(AC2626&lt;=12000,"Medium Income","High Income"))</f>
        <v>Low Income</v>
      </c>
      <c r="AE2626" s="4">
        <v>4196</v>
      </c>
      <c r="AF2626" s="18">
        <v>0.24650467100000001</v>
      </c>
      <c r="AG2626" s="3">
        <v>0</v>
      </c>
      <c r="AH2626" s="3">
        <v>62</v>
      </c>
      <c r="AI2626" s="2" t="str">
        <f t="shared" ref="AI2626:AI2648" si="629">IF(AH2626&lt;40,"Low Risk", IF(AH2626&lt;55,"Medium Risk", IF(AH2626&lt;70,"High Risk","Very High Risk")))</f>
        <v>High Risk</v>
      </c>
    </row>
    <row r="2627" spans="1:35" x14ac:dyDescent="0.25">
      <c r="A2627" s="6">
        <v>45726</v>
      </c>
      <c r="B2627" s="3">
        <v>29</v>
      </c>
      <c r="C2627" s="3" t="str">
        <f t="shared" si="615"/>
        <v>Mid</v>
      </c>
      <c r="D2627" s="4">
        <v>17410</v>
      </c>
      <c r="E2627" s="4">
        <f t="shared" si="616"/>
        <v>17410</v>
      </c>
      <c r="G2627" s="3">
        <f t="shared" si="617"/>
        <v>580.73529411764707</v>
      </c>
      <c r="H2627" s="3" t="str">
        <f t="shared" si="618"/>
        <v>Good</v>
      </c>
      <c r="I2627" s="5" t="s">
        <v>20</v>
      </c>
      <c r="J2627" s="2" t="str">
        <f t="shared" si="619"/>
        <v>Employed</v>
      </c>
      <c r="K2627" s="2" t="str">
        <f t="shared" si="620"/>
        <v>Employed</v>
      </c>
      <c r="L2627" s="2" t="str">
        <f t="shared" si="621"/>
        <v>Employed</v>
      </c>
      <c r="M2627" s="5" t="s">
        <v>25</v>
      </c>
      <c r="N2627" s="2" t="str">
        <f t="shared" si="622"/>
        <v>Associate</v>
      </c>
      <c r="O2627" s="2" t="str">
        <f t="shared" si="623"/>
        <v>Associate</v>
      </c>
      <c r="P2627" s="4">
        <v>18707</v>
      </c>
      <c r="Q2627" s="4">
        <f t="shared" si="624"/>
        <v>18707</v>
      </c>
      <c r="R2627" s="18">
        <f t="shared" si="625"/>
        <v>1.0744974152785756</v>
      </c>
      <c r="S2627" s="18" t="str">
        <f t="shared" si="626"/>
        <v>Aggressive Borrower</v>
      </c>
      <c r="T2627" s="3">
        <v>12</v>
      </c>
      <c r="U2627" s="3">
        <f t="shared" si="627"/>
        <v>12</v>
      </c>
      <c r="V2627" s="5" t="s">
        <v>22</v>
      </c>
      <c r="W2627" s="5" t="s">
        <v>27</v>
      </c>
      <c r="X2627" s="4">
        <v>212</v>
      </c>
      <c r="Y2627" s="18">
        <v>0.31503125900000001</v>
      </c>
      <c r="Z2627" s="5" t="s">
        <v>28</v>
      </c>
      <c r="AA2627" s="3">
        <v>31</v>
      </c>
      <c r="AB2627" s="4">
        <v>3026</v>
      </c>
      <c r="AC2627" s="4">
        <v>1450.833333</v>
      </c>
      <c r="AD2627" s="4" t="str">
        <f t="shared" si="628"/>
        <v>Low Income</v>
      </c>
      <c r="AE2627" s="4">
        <v>91681</v>
      </c>
      <c r="AF2627" s="18">
        <v>0.20532114500000001</v>
      </c>
      <c r="AG2627" s="3">
        <v>0</v>
      </c>
      <c r="AH2627" s="3">
        <v>55</v>
      </c>
      <c r="AI2627" s="2" t="str">
        <f t="shared" si="629"/>
        <v>High Risk</v>
      </c>
    </row>
    <row r="2628" spans="1:35" x14ac:dyDescent="0.25">
      <c r="A2628" s="6">
        <v>45727</v>
      </c>
      <c r="B2628" s="3">
        <v>56</v>
      </c>
      <c r="C2628" s="3" t="str">
        <f t="shared" si="615"/>
        <v>Senior</v>
      </c>
      <c r="D2628" s="4">
        <v>71316</v>
      </c>
      <c r="E2628" s="4">
        <f t="shared" si="616"/>
        <v>71316</v>
      </c>
      <c r="F2628" s="3">
        <v>554</v>
      </c>
      <c r="G2628" s="3">
        <f t="shared" si="617"/>
        <v>554</v>
      </c>
      <c r="H2628" s="3" t="str">
        <f t="shared" si="618"/>
        <v>Good</v>
      </c>
      <c r="I2628" s="5" t="s">
        <v>20</v>
      </c>
      <c r="J2628" s="2" t="str">
        <f t="shared" si="619"/>
        <v>Employed</v>
      </c>
      <c r="K2628" s="2" t="str">
        <f t="shared" si="620"/>
        <v>Employed</v>
      </c>
      <c r="L2628" s="2" t="str">
        <f t="shared" si="621"/>
        <v>Employed</v>
      </c>
      <c r="M2628" s="5" t="s">
        <v>29</v>
      </c>
      <c r="N2628" s="2" t="str">
        <f t="shared" si="622"/>
        <v>Bachelor</v>
      </c>
      <c r="O2628" s="2" t="str">
        <f t="shared" si="623"/>
        <v>Bachelor</v>
      </c>
      <c r="P2628" s="4">
        <v>17618</v>
      </c>
      <c r="Q2628" s="4">
        <f t="shared" si="624"/>
        <v>17618</v>
      </c>
      <c r="R2628" s="18">
        <f t="shared" si="625"/>
        <v>0.24704133714734422</v>
      </c>
      <c r="S2628" s="18" t="str">
        <f t="shared" si="626"/>
        <v>Conservative Borrower</v>
      </c>
      <c r="T2628" s="3">
        <v>60</v>
      </c>
      <c r="U2628" s="3">
        <f t="shared" si="627"/>
        <v>60</v>
      </c>
      <c r="V2628" s="5" t="s">
        <v>22</v>
      </c>
      <c r="W2628" s="5" t="s">
        <v>23</v>
      </c>
      <c r="X2628" s="4">
        <v>334</v>
      </c>
      <c r="Y2628" s="18">
        <v>0.27225055500000001</v>
      </c>
      <c r="Z2628" s="5" t="s">
        <v>28</v>
      </c>
      <c r="AA2628" s="3">
        <v>26</v>
      </c>
      <c r="AB2628" s="4">
        <v>3292</v>
      </c>
      <c r="AC2628" s="4">
        <v>5943</v>
      </c>
      <c r="AD2628" s="4" t="str">
        <f t="shared" si="628"/>
        <v>Medium Income</v>
      </c>
      <c r="AE2628" s="4">
        <v>3322</v>
      </c>
      <c r="AF2628" s="18">
        <v>0.25421693099999998</v>
      </c>
      <c r="AG2628" s="3">
        <v>0</v>
      </c>
      <c r="AH2628" s="3">
        <v>51</v>
      </c>
      <c r="AI2628" s="2" t="str">
        <f t="shared" si="629"/>
        <v>Medium Risk</v>
      </c>
    </row>
    <row r="2629" spans="1:35" x14ac:dyDescent="0.25">
      <c r="A2629" s="6">
        <v>45728</v>
      </c>
      <c r="B2629" s="3">
        <v>48</v>
      </c>
      <c r="C2629" s="3" t="str">
        <f t="shared" si="615"/>
        <v>Senior</v>
      </c>
      <c r="D2629" s="4">
        <v>88438</v>
      </c>
      <c r="E2629" s="4">
        <f t="shared" si="616"/>
        <v>88438</v>
      </c>
      <c r="F2629" s="3">
        <v>647</v>
      </c>
      <c r="G2629" s="3">
        <f t="shared" si="617"/>
        <v>647</v>
      </c>
      <c r="H2629" s="3" t="str">
        <f t="shared" si="618"/>
        <v>Good</v>
      </c>
      <c r="I2629" s="5" t="s">
        <v>20</v>
      </c>
      <c r="J2629" s="2" t="str">
        <f t="shared" si="619"/>
        <v>Employed</v>
      </c>
      <c r="K2629" s="2" t="str">
        <f t="shared" si="620"/>
        <v>Employed</v>
      </c>
      <c r="L2629" s="2" t="str">
        <f t="shared" si="621"/>
        <v>Employed</v>
      </c>
      <c r="M2629" s="5" t="s">
        <v>29</v>
      </c>
      <c r="N2629" s="2" t="str">
        <f t="shared" si="622"/>
        <v>Bachelor</v>
      </c>
      <c r="O2629" s="2" t="str">
        <f t="shared" si="623"/>
        <v>Bachelor</v>
      </c>
      <c r="P2629" s="4">
        <v>23488</v>
      </c>
      <c r="Q2629" s="4">
        <f t="shared" si="624"/>
        <v>23488</v>
      </c>
      <c r="R2629" s="18">
        <f t="shared" si="625"/>
        <v>0.26558719102648182</v>
      </c>
      <c r="S2629" s="18" t="str">
        <f t="shared" si="626"/>
        <v>Conservative Borrower</v>
      </c>
      <c r="T2629" s="3">
        <v>72</v>
      </c>
      <c r="U2629" s="3">
        <f t="shared" si="627"/>
        <v>72</v>
      </c>
      <c r="V2629" s="5" t="s">
        <v>35</v>
      </c>
      <c r="W2629" s="5" t="s">
        <v>23</v>
      </c>
      <c r="X2629" s="4">
        <v>156</v>
      </c>
      <c r="Y2629" s="18">
        <v>0.34089677299999999</v>
      </c>
      <c r="Z2629" s="5" t="s">
        <v>28</v>
      </c>
      <c r="AA2629" s="3">
        <v>20</v>
      </c>
      <c r="AB2629" s="4">
        <v>780</v>
      </c>
      <c r="AC2629" s="4">
        <v>7369.8333329999996</v>
      </c>
      <c r="AD2629" s="4" t="str">
        <f t="shared" si="628"/>
        <v>Medium Income</v>
      </c>
      <c r="AE2629" s="4">
        <v>114728</v>
      </c>
      <c r="AF2629" s="18">
        <v>0.24792566899999999</v>
      </c>
      <c r="AG2629" s="3">
        <v>1</v>
      </c>
      <c r="AH2629" s="3">
        <v>36.799999999999997</v>
      </c>
      <c r="AI2629" s="2" t="str">
        <f t="shared" si="629"/>
        <v>Low Risk</v>
      </c>
    </row>
    <row r="2630" spans="1:35" x14ac:dyDescent="0.25">
      <c r="A2630" s="6">
        <v>45729</v>
      </c>
      <c r="B2630" s="3">
        <v>34</v>
      </c>
      <c r="C2630" s="3" t="str">
        <f t="shared" si="615"/>
        <v>Mid</v>
      </c>
      <c r="E2630" s="4">
        <f t="shared" si="616"/>
        <v>15249</v>
      </c>
      <c r="F2630" s="3">
        <v>610</v>
      </c>
      <c r="G2630" s="3">
        <f t="shared" si="617"/>
        <v>610</v>
      </c>
      <c r="H2630" s="3" t="str">
        <f t="shared" si="618"/>
        <v>Good</v>
      </c>
      <c r="I2630" s="5" t="s">
        <v>20</v>
      </c>
      <c r="J2630" s="2" t="str">
        <f t="shared" si="619"/>
        <v>Employed</v>
      </c>
      <c r="K2630" s="2" t="str">
        <f t="shared" si="620"/>
        <v>Employed</v>
      </c>
      <c r="L2630" s="2" t="str">
        <f t="shared" si="621"/>
        <v>Employed</v>
      </c>
      <c r="M2630" s="5" t="s">
        <v>25</v>
      </c>
      <c r="N2630" s="2" t="str">
        <f t="shared" si="622"/>
        <v>Associate</v>
      </c>
      <c r="O2630" s="2" t="str">
        <f t="shared" si="623"/>
        <v>Associate</v>
      </c>
      <c r="P2630" s="4">
        <v>20974</v>
      </c>
      <c r="Q2630" s="4">
        <f t="shared" si="624"/>
        <v>20974</v>
      </c>
      <c r="R2630" s="18">
        <f t="shared" si="625"/>
        <v>1.3754344547183421</v>
      </c>
      <c r="S2630" s="18" t="str">
        <f t="shared" si="626"/>
        <v>Aggressive Borrower</v>
      </c>
      <c r="U2630" s="3">
        <f t="shared" si="627"/>
        <v>53.018181818181816</v>
      </c>
      <c r="V2630" s="5" t="s">
        <v>22</v>
      </c>
      <c r="W2630" s="5" t="s">
        <v>27</v>
      </c>
      <c r="X2630" s="4">
        <v>354</v>
      </c>
      <c r="Y2630" s="18">
        <v>0.31440536000000002</v>
      </c>
      <c r="Z2630" s="5" t="s">
        <v>28</v>
      </c>
      <c r="AA2630" s="3">
        <v>18</v>
      </c>
      <c r="AB2630" s="4">
        <v>6532</v>
      </c>
      <c r="AC2630" s="4">
        <v>1270.75</v>
      </c>
      <c r="AD2630" s="4" t="str">
        <f t="shared" si="628"/>
        <v>Low Income</v>
      </c>
      <c r="AE2630" s="4">
        <v>51970</v>
      </c>
      <c r="AF2630" s="18">
        <v>0.21184067000000001</v>
      </c>
      <c r="AG2630" s="3">
        <v>0</v>
      </c>
      <c r="AH2630" s="3">
        <v>54</v>
      </c>
      <c r="AI2630" s="2" t="str">
        <f t="shared" si="629"/>
        <v>Medium Risk</v>
      </c>
    </row>
    <row r="2631" spans="1:35" x14ac:dyDescent="0.25">
      <c r="A2631" s="6">
        <v>45730</v>
      </c>
      <c r="B2631" s="3">
        <v>34</v>
      </c>
      <c r="C2631" s="3" t="str">
        <f t="shared" si="615"/>
        <v>Mid</v>
      </c>
      <c r="D2631" s="4">
        <v>55296</v>
      </c>
      <c r="E2631" s="4">
        <f t="shared" si="616"/>
        <v>55296</v>
      </c>
      <c r="F2631" s="3">
        <v>516</v>
      </c>
      <c r="G2631" s="3">
        <f t="shared" si="617"/>
        <v>516</v>
      </c>
      <c r="H2631" s="3" t="str">
        <f t="shared" si="618"/>
        <v>Fair</v>
      </c>
      <c r="I2631" s="5" t="s">
        <v>20</v>
      </c>
      <c r="J2631" s="2" t="str">
        <f t="shared" si="619"/>
        <v>Employed</v>
      </c>
      <c r="K2631" s="2" t="str">
        <f t="shared" si="620"/>
        <v>Employed</v>
      </c>
      <c r="L2631" s="2" t="str">
        <f t="shared" si="621"/>
        <v>Employed</v>
      </c>
      <c r="M2631" s="5" t="s">
        <v>29</v>
      </c>
      <c r="N2631" s="2" t="str">
        <f t="shared" si="622"/>
        <v>Bachelor</v>
      </c>
      <c r="O2631" s="2" t="str">
        <f t="shared" si="623"/>
        <v>Bachelor</v>
      </c>
      <c r="P2631" s="4">
        <v>12547</v>
      </c>
      <c r="Q2631" s="4">
        <f t="shared" si="624"/>
        <v>12547</v>
      </c>
      <c r="R2631" s="18">
        <f t="shared" si="625"/>
        <v>0.22690610532407407</v>
      </c>
      <c r="S2631" s="18" t="str">
        <f t="shared" si="626"/>
        <v>Conservative Borrower</v>
      </c>
      <c r="T2631" s="3">
        <v>48</v>
      </c>
      <c r="U2631" s="3">
        <f t="shared" si="627"/>
        <v>48</v>
      </c>
      <c r="V2631" s="5" t="s">
        <v>22</v>
      </c>
      <c r="W2631" s="5" t="s">
        <v>30</v>
      </c>
      <c r="X2631" s="4">
        <v>270</v>
      </c>
      <c r="Y2631" s="18">
        <v>0.42904516100000001</v>
      </c>
      <c r="Z2631" s="5" t="s">
        <v>28</v>
      </c>
      <c r="AA2631" s="3">
        <v>26</v>
      </c>
      <c r="AB2631" s="4">
        <v>2286</v>
      </c>
      <c r="AC2631" s="4">
        <v>4608</v>
      </c>
      <c r="AD2631" s="4" t="str">
        <f t="shared" si="628"/>
        <v>Low Income</v>
      </c>
      <c r="AE2631" s="4">
        <v>81972</v>
      </c>
      <c r="AF2631" s="18">
        <v>0.206870944</v>
      </c>
      <c r="AG2631" s="3">
        <v>1</v>
      </c>
      <c r="AH2631" s="3">
        <v>42.4</v>
      </c>
      <c r="AI2631" s="2" t="str">
        <f t="shared" si="629"/>
        <v>Medium Risk</v>
      </c>
    </row>
    <row r="2632" spans="1:35" x14ac:dyDescent="0.25">
      <c r="A2632" s="6">
        <v>45731</v>
      </c>
      <c r="B2632" s="3">
        <v>43</v>
      </c>
      <c r="C2632" s="3" t="str">
        <f t="shared" si="615"/>
        <v>Senior</v>
      </c>
      <c r="D2632" s="4">
        <v>35575</v>
      </c>
      <c r="E2632" s="4">
        <f t="shared" si="616"/>
        <v>35575</v>
      </c>
      <c r="F2632" s="3">
        <v>607</v>
      </c>
      <c r="G2632" s="3">
        <f t="shared" si="617"/>
        <v>607</v>
      </c>
      <c r="H2632" s="3" t="str">
        <f t="shared" si="618"/>
        <v>Good</v>
      </c>
      <c r="I2632" s="5" t="s">
        <v>20</v>
      </c>
      <c r="J2632" s="2" t="str">
        <f t="shared" si="619"/>
        <v>Employed</v>
      </c>
      <c r="K2632" s="2" t="str">
        <f t="shared" si="620"/>
        <v>Employed</v>
      </c>
      <c r="L2632" s="2" t="str">
        <f t="shared" si="621"/>
        <v>Employed</v>
      </c>
      <c r="M2632" s="5" t="s">
        <v>25</v>
      </c>
      <c r="N2632" s="2" t="str">
        <f t="shared" si="622"/>
        <v>Associate</v>
      </c>
      <c r="O2632" s="2" t="str">
        <f t="shared" si="623"/>
        <v>Associate</v>
      </c>
      <c r="P2632" s="4">
        <v>51763</v>
      </c>
      <c r="Q2632" s="4">
        <f t="shared" si="624"/>
        <v>51763</v>
      </c>
      <c r="R2632" s="18">
        <f t="shared" si="625"/>
        <v>1.4550386507378776</v>
      </c>
      <c r="S2632" s="18" t="str">
        <f t="shared" si="626"/>
        <v>Aggressive Borrower</v>
      </c>
      <c r="T2632" s="3">
        <v>36</v>
      </c>
      <c r="U2632" s="3">
        <f t="shared" si="627"/>
        <v>36</v>
      </c>
      <c r="V2632" s="5" t="s">
        <v>35</v>
      </c>
      <c r="W2632" s="5" t="s">
        <v>27</v>
      </c>
      <c r="X2632" s="4">
        <v>603</v>
      </c>
      <c r="Y2632" s="18">
        <v>0.38502138600000002</v>
      </c>
      <c r="Z2632" s="5" t="s">
        <v>38</v>
      </c>
      <c r="AA2632" s="3">
        <v>29</v>
      </c>
      <c r="AB2632" s="4">
        <v>6292</v>
      </c>
      <c r="AC2632" s="4">
        <v>2964.583333</v>
      </c>
      <c r="AD2632" s="4" t="str">
        <f t="shared" si="628"/>
        <v>Low Income</v>
      </c>
      <c r="AE2632" s="4">
        <v>70102</v>
      </c>
      <c r="AF2632" s="18">
        <v>0.25558059</v>
      </c>
      <c r="AG2632" s="3">
        <v>0</v>
      </c>
      <c r="AH2632" s="3">
        <v>49</v>
      </c>
      <c r="AI2632" s="2" t="str">
        <f t="shared" si="629"/>
        <v>Medium Risk</v>
      </c>
    </row>
    <row r="2633" spans="1:35" x14ac:dyDescent="0.25">
      <c r="A2633" s="6">
        <v>45732</v>
      </c>
      <c r="B2633" s="3">
        <v>45</v>
      </c>
      <c r="C2633" s="3" t="str">
        <f t="shared" si="615"/>
        <v>Senior</v>
      </c>
      <c r="D2633" s="4">
        <v>31577</v>
      </c>
      <c r="E2633" s="4">
        <f t="shared" si="616"/>
        <v>31577</v>
      </c>
      <c r="F2633" s="3">
        <v>595</v>
      </c>
      <c r="G2633" s="3">
        <f t="shared" si="617"/>
        <v>595</v>
      </c>
      <c r="H2633" s="3" t="str">
        <f t="shared" si="618"/>
        <v>Good</v>
      </c>
      <c r="I2633" s="5" t="s">
        <v>20</v>
      </c>
      <c r="J2633" s="2" t="str">
        <f t="shared" si="619"/>
        <v>Employed</v>
      </c>
      <c r="K2633" s="2" t="str">
        <f t="shared" si="620"/>
        <v>Employed</v>
      </c>
      <c r="L2633" s="2" t="str">
        <f t="shared" si="621"/>
        <v>Employed</v>
      </c>
      <c r="M2633" s="5" t="s">
        <v>32</v>
      </c>
      <c r="N2633" s="2" t="str">
        <f t="shared" si="622"/>
        <v>High School</v>
      </c>
      <c r="O2633" s="2" t="str">
        <f t="shared" si="623"/>
        <v>High School</v>
      </c>
      <c r="Q2633" s="4">
        <f t="shared" si="624"/>
        <v>24695.307531380753</v>
      </c>
      <c r="R2633" s="18">
        <f t="shared" si="625"/>
        <v>0.78206629924884419</v>
      </c>
      <c r="S2633" s="18" t="str">
        <f t="shared" si="626"/>
        <v>Moderate Borrower</v>
      </c>
      <c r="T2633" s="3">
        <v>60</v>
      </c>
      <c r="U2633" s="3">
        <f t="shared" si="627"/>
        <v>60</v>
      </c>
      <c r="V2633" s="5" t="s">
        <v>35</v>
      </c>
      <c r="W2633" s="5" t="s">
        <v>23</v>
      </c>
      <c r="X2633" s="4">
        <v>227</v>
      </c>
      <c r="Y2633" s="18">
        <v>0.28466656499999998</v>
      </c>
      <c r="Z2633" s="5" t="s">
        <v>24</v>
      </c>
      <c r="AA2633" s="3">
        <v>33</v>
      </c>
      <c r="AB2633" s="4">
        <v>4288</v>
      </c>
      <c r="AC2633" s="4">
        <v>2631.416667</v>
      </c>
      <c r="AD2633" s="4" t="str">
        <f t="shared" si="628"/>
        <v>Low Income</v>
      </c>
      <c r="AE2633" s="4">
        <v>6328</v>
      </c>
      <c r="AF2633" s="18">
        <v>0.228988048</v>
      </c>
      <c r="AG2633" s="3">
        <v>0</v>
      </c>
      <c r="AH2633" s="3">
        <v>55</v>
      </c>
      <c r="AI2633" s="2" t="str">
        <f t="shared" si="629"/>
        <v>High Risk</v>
      </c>
    </row>
    <row r="2634" spans="1:35" x14ac:dyDescent="0.25">
      <c r="A2634" s="6">
        <v>45733</v>
      </c>
      <c r="B2634" s="3">
        <v>42</v>
      </c>
      <c r="C2634" s="3" t="str">
        <f t="shared" si="615"/>
        <v>Senior</v>
      </c>
      <c r="D2634" s="4">
        <v>63216</v>
      </c>
      <c r="E2634" s="4">
        <f t="shared" si="616"/>
        <v>63216</v>
      </c>
      <c r="G2634" s="3">
        <f t="shared" si="617"/>
        <v>572.77391304347827</v>
      </c>
      <c r="H2634" s="3" t="str">
        <f t="shared" si="618"/>
        <v>Good</v>
      </c>
      <c r="I2634" s="5" t="s">
        <v>20</v>
      </c>
      <c r="J2634" s="2" t="str">
        <f t="shared" si="619"/>
        <v>Employed</v>
      </c>
      <c r="K2634" s="2" t="str">
        <f t="shared" si="620"/>
        <v>Employed</v>
      </c>
      <c r="L2634" s="2" t="str">
        <f t="shared" si="621"/>
        <v>Employed</v>
      </c>
      <c r="M2634" s="5" t="s">
        <v>32</v>
      </c>
      <c r="N2634" s="2" t="str">
        <f t="shared" si="622"/>
        <v>High School</v>
      </c>
      <c r="O2634" s="2" t="str">
        <f t="shared" si="623"/>
        <v>High School</v>
      </c>
      <c r="P2634" s="4">
        <v>20760</v>
      </c>
      <c r="Q2634" s="4">
        <f t="shared" si="624"/>
        <v>20760</v>
      </c>
      <c r="R2634" s="18">
        <f t="shared" si="625"/>
        <v>0.32839787395596054</v>
      </c>
      <c r="S2634" s="18" t="str">
        <f t="shared" si="626"/>
        <v>Conservative Borrower</v>
      </c>
      <c r="T2634" s="3">
        <v>36</v>
      </c>
      <c r="U2634" s="3">
        <f t="shared" si="627"/>
        <v>36</v>
      </c>
      <c r="V2634" s="5" t="s">
        <v>26</v>
      </c>
      <c r="W2634" s="5" t="s">
        <v>23</v>
      </c>
      <c r="X2634" s="4">
        <v>348</v>
      </c>
      <c r="Y2634" s="18">
        <v>0.19953357499999999</v>
      </c>
      <c r="Z2634" s="5" t="s">
        <v>34</v>
      </c>
      <c r="AA2634" s="3">
        <v>18</v>
      </c>
      <c r="AB2634" s="4">
        <v>3482</v>
      </c>
      <c r="AC2634" s="4">
        <v>5268</v>
      </c>
      <c r="AD2634" s="4" t="str">
        <f t="shared" si="628"/>
        <v>Medium Income</v>
      </c>
      <c r="AE2634" s="4">
        <v>4833</v>
      </c>
      <c r="AF2634" s="18">
        <v>0.22266551600000001</v>
      </c>
      <c r="AG2634" s="3">
        <v>0</v>
      </c>
      <c r="AH2634" s="3">
        <v>66</v>
      </c>
      <c r="AI2634" s="2" t="str">
        <f t="shared" si="629"/>
        <v>High Risk</v>
      </c>
    </row>
    <row r="2635" spans="1:35" x14ac:dyDescent="0.25">
      <c r="A2635" s="6">
        <v>45734</v>
      </c>
      <c r="B2635" s="3">
        <v>43</v>
      </c>
      <c r="C2635" s="3" t="str">
        <f t="shared" si="615"/>
        <v>Senior</v>
      </c>
      <c r="D2635" s="4">
        <v>72838</v>
      </c>
      <c r="E2635" s="4">
        <f t="shared" si="616"/>
        <v>72838</v>
      </c>
      <c r="G2635" s="3">
        <f t="shared" si="617"/>
        <v>571.42857142857144</v>
      </c>
      <c r="H2635" s="3" t="str">
        <f t="shared" si="618"/>
        <v>Good</v>
      </c>
      <c r="I2635" s="5" t="s">
        <v>72</v>
      </c>
      <c r="J2635" s="2" t="str">
        <f t="shared" si="619"/>
        <v>SELF-EMPLOYED</v>
      </c>
      <c r="K2635" s="2" t="str">
        <f t="shared" si="620"/>
        <v>Self-Employed</v>
      </c>
      <c r="L2635" s="2" t="str">
        <f t="shared" si="621"/>
        <v>Self-Employed</v>
      </c>
      <c r="M2635" s="5" t="s">
        <v>25</v>
      </c>
      <c r="N2635" s="2" t="str">
        <f t="shared" si="622"/>
        <v>Associate</v>
      </c>
      <c r="O2635" s="2" t="str">
        <f t="shared" si="623"/>
        <v>Associate</v>
      </c>
      <c r="P2635" s="4">
        <v>11517</v>
      </c>
      <c r="Q2635" s="4">
        <f t="shared" si="624"/>
        <v>11517</v>
      </c>
      <c r="R2635" s="18">
        <f t="shared" si="625"/>
        <v>0.15811801532167274</v>
      </c>
      <c r="S2635" s="18" t="str">
        <f t="shared" si="626"/>
        <v>Conservative Borrower</v>
      </c>
      <c r="T2635" s="3">
        <v>60</v>
      </c>
      <c r="U2635" s="3">
        <f t="shared" si="627"/>
        <v>60</v>
      </c>
      <c r="V2635" s="5" t="s">
        <v>26</v>
      </c>
      <c r="W2635" s="5" t="s">
        <v>27</v>
      </c>
      <c r="X2635" s="4">
        <v>504</v>
      </c>
      <c r="Y2635" s="18">
        <v>0.371380716</v>
      </c>
      <c r="Z2635" s="5" t="s">
        <v>34</v>
      </c>
      <c r="AA2635" s="3">
        <v>16</v>
      </c>
      <c r="AB2635" s="4">
        <v>5118</v>
      </c>
      <c r="AC2635" s="4">
        <v>6069.8333329999996</v>
      </c>
      <c r="AD2635" s="4" t="str">
        <f t="shared" si="628"/>
        <v>Medium Income</v>
      </c>
      <c r="AE2635" s="4">
        <v>51933</v>
      </c>
      <c r="AF2635" s="18">
        <v>0.233066204</v>
      </c>
      <c r="AG2635" s="3">
        <v>1</v>
      </c>
      <c r="AH2635" s="3">
        <v>44</v>
      </c>
      <c r="AI2635" s="2" t="str">
        <f t="shared" si="629"/>
        <v>Medium Risk</v>
      </c>
    </row>
    <row r="2636" spans="1:35" x14ac:dyDescent="0.25">
      <c r="A2636" s="6">
        <v>45735</v>
      </c>
      <c r="B2636" s="3">
        <v>60</v>
      </c>
      <c r="C2636" s="3" t="str">
        <f t="shared" si="615"/>
        <v>Old</v>
      </c>
      <c r="D2636" s="4">
        <v>53525</v>
      </c>
      <c r="E2636" s="4">
        <f t="shared" si="616"/>
        <v>53525</v>
      </c>
      <c r="F2636" s="3">
        <v>646</v>
      </c>
      <c r="G2636" s="3">
        <f t="shared" si="617"/>
        <v>646</v>
      </c>
      <c r="H2636" s="3" t="str">
        <f t="shared" si="618"/>
        <v>Good</v>
      </c>
      <c r="I2636" s="5" t="s">
        <v>20</v>
      </c>
      <c r="J2636" s="2" t="str">
        <f t="shared" si="619"/>
        <v>Employed</v>
      </c>
      <c r="K2636" s="2" t="str">
        <f t="shared" si="620"/>
        <v>Employed</v>
      </c>
      <c r="L2636" s="2" t="str">
        <f t="shared" si="621"/>
        <v>Employed</v>
      </c>
      <c r="M2636" s="5" t="s">
        <v>21</v>
      </c>
      <c r="N2636" s="2" t="str">
        <f t="shared" si="622"/>
        <v>Master</v>
      </c>
      <c r="O2636" s="2" t="str">
        <f t="shared" si="623"/>
        <v>Master</v>
      </c>
      <c r="P2636" s="4">
        <v>15336</v>
      </c>
      <c r="Q2636" s="4">
        <f t="shared" si="624"/>
        <v>15336</v>
      </c>
      <c r="R2636" s="18">
        <f t="shared" si="625"/>
        <v>0.28652031760859409</v>
      </c>
      <c r="S2636" s="18" t="str">
        <f t="shared" si="626"/>
        <v>Conservative Borrower</v>
      </c>
      <c r="T2636" s="3">
        <v>84</v>
      </c>
      <c r="U2636" s="3">
        <f t="shared" si="627"/>
        <v>84</v>
      </c>
      <c r="V2636" s="5" t="s">
        <v>26</v>
      </c>
      <c r="W2636" s="5" t="s">
        <v>27</v>
      </c>
      <c r="X2636" s="4">
        <v>152</v>
      </c>
      <c r="Y2636" s="18">
        <v>0.34346855700000001</v>
      </c>
      <c r="Z2636" s="5" t="s">
        <v>28</v>
      </c>
      <c r="AA2636" s="3">
        <v>25</v>
      </c>
      <c r="AB2636" s="4">
        <v>20244</v>
      </c>
      <c r="AC2636" s="4">
        <v>4460.4166670000004</v>
      </c>
      <c r="AD2636" s="4" t="str">
        <f t="shared" si="628"/>
        <v>Low Income</v>
      </c>
      <c r="AE2636" s="4">
        <v>33279</v>
      </c>
      <c r="AF2636" s="18">
        <v>0.20013972999999999</v>
      </c>
      <c r="AG2636" s="3">
        <v>1</v>
      </c>
      <c r="AH2636" s="3">
        <v>43.2</v>
      </c>
      <c r="AI2636" s="2" t="str">
        <f t="shared" si="629"/>
        <v>Medium Risk</v>
      </c>
    </row>
    <row r="2637" spans="1:35" x14ac:dyDescent="0.25">
      <c r="A2637" s="6">
        <v>45736</v>
      </c>
      <c r="B2637" s="3">
        <v>52</v>
      </c>
      <c r="C2637" s="3" t="str">
        <f t="shared" si="615"/>
        <v>Senior</v>
      </c>
      <c r="D2637" s="4">
        <v>63595</v>
      </c>
      <c r="E2637" s="4">
        <f t="shared" si="616"/>
        <v>63595</v>
      </c>
      <c r="F2637" s="3">
        <v>540</v>
      </c>
      <c r="G2637" s="3">
        <f t="shared" si="617"/>
        <v>540</v>
      </c>
      <c r="H2637" s="3" t="str">
        <f t="shared" si="618"/>
        <v>Fair</v>
      </c>
      <c r="I2637" s="5" t="s">
        <v>20</v>
      </c>
      <c r="J2637" s="2" t="str">
        <f t="shared" si="619"/>
        <v>Employed</v>
      </c>
      <c r="K2637" s="2" t="str">
        <f t="shared" si="620"/>
        <v>Employed</v>
      </c>
      <c r="L2637" s="2" t="str">
        <f t="shared" si="621"/>
        <v>Employed</v>
      </c>
      <c r="N2637" s="2" t="str">
        <f t="shared" si="622"/>
        <v/>
      </c>
      <c r="O2637" s="2" t="str">
        <f t="shared" si="623"/>
        <v>Bachelor</v>
      </c>
      <c r="P2637" s="4">
        <v>18960</v>
      </c>
      <c r="Q2637" s="4">
        <f t="shared" si="624"/>
        <v>18960</v>
      </c>
      <c r="R2637" s="18">
        <f t="shared" si="625"/>
        <v>0.29813664596273293</v>
      </c>
      <c r="S2637" s="18" t="str">
        <f t="shared" si="626"/>
        <v>Conservative Borrower</v>
      </c>
      <c r="T2637" s="3">
        <v>24</v>
      </c>
      <c r="U2637" s="3">
        <f t="shared" si="627"/>
        <v>24</v>
      </c>
      <c r="V2637" s="5" t="s">
        <v>26</v>
      </c>
      <c r="W2637" s="5" t="s">
        <v>27</v>
      </c>
      <c r="X2637" s="4">
        <v>575</v>
      </c>
      <c r="Y2637" s="18">
        <v>8.7165198999999999E-2</v>
      </c>
      <c r="Z2637" s="5" t="s">
        <v>38</v>
      </c>
      <c r="AA2637" s="3">
        <v>24</v>
      </c>
      <c r="AB2637" s="4">
        <v>2239</v>
      </c>
      <c r="AC2637" s="4">
        <v>5299.5833329999996</v>
      </c>
      <c r="AD2637" s="4" t="str">
        <f t="shared" si="628"/>
        <v>Medium Income</v>
      </c>
      <c r="AE2637" s="4">
        <v>26642</v>
      </c>
      <c r="AF2637" s="18">
        <v>0.25999092699999998</v>
      </c>
      <c r="AG2637" s="3">
        <v>0</v>
      </c>
      <c r="AH2637" s="3">
        <v>51</v>
      </c>
      <c r="AI2637" s="2" t="str">
        <f t="shared" si="629"/>
        <v>Medium Risk</v>
      </c>
    </row>
    <row r="2638" spans="1:35" x14ac:dyDescent="0.25">
      <c r="A2638" s="6">
        <v>45737</v>
      </c>
      <c r="B2638" s="3">
        <v>42</v>
      </c>
      <c r="C2638" s="3" t="str">
        <f t="shared" si="615"/>
        <v>Senior</v>
      </c>
      <c r="D2638" s="4">
        <v>35713</v>
      </c>
      <c r="E2638" s="4">
        <f t="shared" si="616"/>
        <v>35713</v>
      </c>
      <c r="F2638" s="3">
        <v>578</v>
      </c>
      <c r="G2638" s="3">
        <f t="shared" si="617"/>
        <v>578</v>
      </c>
      <c r="H2638" s="3" t="str">
        <f t="shared" si="618"/>
        <v>Good</v>
      </c>
      <c r="I2638" s="5" t="s">
        <v>20</v>
      </c>
      <c r="J2638" s="2" t="str">
        <f t="shared" si="619"/>
        <v>Employed</v>
      </c>
      <c r="K2638" s="2" t="str">
        <f t="shared" si="620"/>
        <v>Employed</v>
      </c>
      <c r="L2638" s="2" t="str">
        <f t="shared" si="621"/>
        <v>Employed</v>
      </c>
      <c r="M2638" s="5" t="s">
        <v>32</v>
      </c>
      <c r="N2638" s="2" t="str">
        <f t="shared" si="622"/>
        <v>High School</v>
      </c>
      <c r="O2638" s="2" t="str">
        <f t="shared" si="623"/>
        <v>High School</v>
      </c>
      <c r="P2638" s="4">
        <v>20417</v>
      </c>
      <c r="Q2638" s="4">
        <f t="shared" si="624"/>
        <v>20417</v>
      </c>
      <c r="R2638" s="18">
        <f t="shared" si="625"/>
        <v>0.57169658107691879</v>
      </c>
      <c r="S2638" s="18" t="str">
        <f t="shared" si="626"/>
        <v>Moderate Borrower</v>
      </c>
      <c r="T2638" s="3">
        <v>60</v>
      </c>
      <c r="U2638" s="3">
        <f t="shared" si="627"/>
        <v>60</v>
      </c>
      <c r="V2638" s="5" t="s">
        <v>26</v>
      </c>
      <c r="W2638" s="5" t="s">
        <v>34</v>
      </c>
      <c r="X2638" s="4">
        <v>223</v>
      </c>
      <c r="Y2638" s="18">
        <v>0.38920089600000002</v>
      </c>
      <c r="Z2638" s="5" t="s">
        <v>24</v>
      </c>
      <c r="AA2638" s="3">
        <v>22</v>
      </c>
      <c r="AB2638" s="4">
        <v>9705</v>
      </c>
      <c r="AC2638" s="4">
        <v>2976.083333</v>
      </c>
      <c r="AD2638" s="4" t="str">
        <f t="shared" si="628"/>
        <v>Low Income</v>
      </c>
      <c r="AE2638" s="4">
        <v>133103</v>
      </c>
      <c r="AF2638" s="18">
        <v>0.26586649299999998</v>
      </c>
      <c r="AG2638" s="3">
        <v>0</v>
      </c>
      <c r="AH2638" s="3">
        <v>52</v>
      </c>
      <c r="AI2638" s="2" t="str">
        <f t="shared" si="629"/>
        <v>Medium Risk</v>
      </c>
    </row>
    <row r="2639" spans="1:35" x14ac:dyDescent="0.25">
      <c r="A2639" s="6">
        <v>45738</v>
      </c>
      <c r="B2639" s="3">
        <v>51</v>
      </c>
      <c r="C2639" s="3" t="str">
        <f t="shared" si="615"/>
        <v>Senior</v>
      </c>
      <c r="D2639" s="4">
        <v>28586</v>
      </c>
      <c r="E2639" s="4">
        <f t="shared" si="616"/>
        <v>28586</v>
      </c>
      <c r="F2639" s="3">
        <v>586</v>
      </c>
      <c r="G2639" s="3">
        <f t="shared" si="617"/>
        <v>586</v>
      </c>
      <c r="H2639" s="3" t="str">
        <f t="shared" si="618"/>
        <v>Good</v>
      </c>
      <c r="I2639" s="5" t="s">
        <v>20</v>
      </c>
      <c r="J2639" s="2" t="str">
        <f t="shared" si="619"/>
        <v>Employed</v>
      </c>
      <c r="K2639" s="2" t="str">
        <f t="shared" si="620"/>
        <v>Employed</v>
      </c>
      <c r="L2639" s="2" t="str">
        <f t="shared" si="621"/>
        <v>Employed</v>
      </c>
      <c r="M2639" s="5" t="s">
        <v>32</v>
      </c>
      <c r="N2639" s="2" t="str">
        <f t="shared" si="622"/>
        <v>High School</v>
      </c>
      <c r="O2639" s="2" t="str">
        <f t="shared" si="623"/>
        <v>High School</v>
      </c>
      <c r="P2639" s="4">
        <v>15626</v>
      </c>
      <c r="Q2639" s="4">
        <f t="shared" si="624"/>
        <v>15626</v>
      </c>
      <c r="R2639" s="18">
        <f t="shared" si="625"/>
        <v>0.54663121807877979</v>
      </c>
      <c r="S2639" s="18" t="str">
        <f t="shared" si="626"/>
        <v>Moderate Borrower</v>
      </c>
      <c r="T2639" s="3">
        <v>72</v>
      </c>
      <c r="U2639" s="3">
        <f t="shared" si="627"/>
        <v>72</v>
      </c>
      <c r="V2639" s="5" t="s">
        <v>22</v>
      </c>
      <c r="W2639" s="5" t="s">
        <v>27</v>
      </c>
      <c r="X2639" s="4">
        <v>258</v>
      </c>
      <c r="Y2639" s="18">
        <v>0.111817391</v>
      </c>
      <c r="Z2639" s="5" t="s">
        <v>28</v>
      </c>
      <c r="AA2639" s="3">
        <v>21</v>
      </c>
      <c r="AB2639" s="4">
        <v>531</v>
      </c>
      <c r="AC2639" s="4">
        <v>2382.166667</v>
      </c>
      <c r="AD2639" s="4" t="str">
        <f t="shared" si="628"/>
        <v>Low Income</v>
      </c>
      <c r="AE2639" s="4">
        <v>8868</v>
      </c>
      <c r="AF2639" s="18">
        <v>0.26020883900000003</v>
      </c>
      <c r="AG2639" s="3">
        <v>0</v>
      </c>
      <c r="AH2639" s="3">
        <v>51</v>
      </c>
      <c r="AI2639" s="2" t="str">
        <f t="shared" si="629"/>
        <v>Medium Risk</v>
      </c>
    </row>
    <row r="2640" spans="1:35" x14ac:dyDescent="0.25">
      <c r="A2640" s="6">
        <v>45739</v>
      </c>
      <c r="B2640" s="3">
        <v>27</v>
      </c>
      <c r="C2640" s="3" t="str">
        <f t="shared" si="615"/>
        <v>Mid</v>
      </c>
      <c r="E2640" s="4">
        <f t="shared" si="616"/>
        <v>81474.999995999999</v>
      </c>
      <c r="F2640" s="3">
        <v>547</v>
      </c>
      <c r="G2640" s="3">
        <f t="shared" si="617"/>
        <v>547</v>
      </c>
      <c r="H2640" s="3" t="str">
        <f t="shared" si="618"/>
        <v>Fair</v>
      </c>
      <c r="I2640" s="5" t="s">
        <v>33</v>
      </c>
      <c r="J2640" s="2" t="str">
        <f t="shared" si="619"/>
        <v>Self-Employed</v>
      </c>
      <c r="K2640" s="2" t="str">
        <f t="shared" si="620"/>
        <v>Self-Employed</v>
      </c>
      <c r="L2640" s="2" t="str">
        <f t="shared" si="621"/>
        <v>Self-Employed</v>
      </c>
      <c r="M2640" s="5" t="s">
        <v>29</v>
      </c>
      <c r="N2640" s="2" t="str">
        <f t="shared" si="622"/>
        <v>Bachelor</v>
      </c>
      <c r="O2640" s="2" t="str">
        <f t="shared" si="623"/>
        <v>Bachelor</v>
      </c>
      <c r="P2640" s="4">
        <v>42426</v>
      </c>
      <c r="Q2640" s="4">
        <f t="shared" si="624"/>
        <v>42426</v>
      </c>
      <c r="R2640" s="18">
        <f t="shared" si="625"/>
        <v>0.52072414853737825</v>
      </c>
      <c r="S2640" s="18" t="str">
        <f t="shared" si="626"/>
        <v>Moderate Borrower</v>
      </c>
      <c r="U2640" s="3">
        <f t="shared" si="627"/>
        <v>53.77215189873418</v>
      </c>
      <c r="V2640" s="5" t="s">
        <v>26</v>
      </c>
      <c r="W2640" s="5" t="s">
        <v>27</v>
      </c>
      <c r="X2640" s="4">
        <v>856</v>
      </c>
      <c r="Y2640" s="18">
        <v>0.25731814800000002</v>
      </c>
      <c r="Z2640" s="5" t="s">
        <v>38</v>
      </c>
      <c r="AA2640" s="3">
        <v>21</v>
      </c>
      <c r="AB2640" s="4">
        <v>750</v>
      </c>
      <c r="AC2640" s="4">
        <v>6789.5833329999996</v>
      </c>
      <c r="AD2640" s="4" t="str">
        <f t="shared" si="628"/>
        <v>Medium Income</v>
      </c>
      <c r="AE2640" s="4">
        <v>195591</v>
      </c>
      <c r="AF2640" s="18">
        <v>0.25528135200000002</v>
      </c>
      <c r="AG2640" s="3">
        <v>0</v>
      </c>
      <c r="AH2640" s="3">
        <v>50</v>
      </c>
      <c r="AI2640" s="2" t="str">
        <f t="shared" si="629"/>
        <v>Medium Risk</v>
      </c>
    </row>
    <row r="2641" spans="1:35" x14ac:dyDescent="0.25">
      <c r="A2641" s="6">
        <v>45740</v>
      </c>
      <c r="B2641" s="3">
        <v>44</v>
      </c>
      <c r="C2641" s="3" t="str">
        <f t="shared" si="615"/>
        <v>Senior</v>
      </c>
      <c r="D2641" s="4">
        <v>82271</v>
      </c>
      <c r="E2641" s="4">
        <f t="shared" si="616"/>
        <v>82271</v>
      </c>
      <c r="F2641" s="3">
        <v>574</v>
      </c>
      <c r="G2641" s="3">
        <f t="shared" si="617"/>
        <v>574</v>
      </c>
      <c r="H2641" s="3" t="str">
        <f t="shared" si="618"/>
        <v>Good</v>
      </c>
      <c r="I2641" s="5" t="s">
        <v>20</v>
      </c>
      <c r="J2641" s="2" t="str">
        <f t="shared" si="619"/>
        <v>Employed</v>
      </c>
      <c r="K2641" s="2" t="str">
        <f t="shared" si="620"/>
        <v>Employed</v>
      </c>
      <c r="L2641" s="2" t="str">
        <f t="shared" si="621"/>
        <v>Employed</v>
      </c>
      <c r="M2641" s="5" t="s">
        <v>32</v>
      </c>
      <c r="N2641" s="2" t="str">
        <f t="shared" si="622"/>
        <v>High School</v>
      </c>
      <c r="O2641" s="2" t="str">
        <f t="shared" si="623"/>
        <v>High School</v>
      </c>
      <c r="P2641" s="4">
        <v>10649</v>
      </c>
      <c r="Q2641" s="4">
        <f t="shared" si="624"/>
        <v>10649</v>
      </c>
      <c r="R2641" s="18">
        <f t="shared" si="625"/>
        <v>0.12943807660050322</v>
      </c>
      <c r="S2641" s="18" t="str">
        <f t="shared" si="626"/>
        <v>Conservative Borrower</v>
      </c>
      <c r="T2641" s="3">
        <v>96</v>
      </c>
      <c r="U2641" s="3">
        <f t="shared" si="627"/>
        <v>96</v>
      </c>
      <c r="V2641" s="5" t="s">
        <v>22</v>
      </c>
      <c r="W2641" s="5" t="s">
        <v>23</v>
      </c>
      <c r="X2641" s="4">
        <v>202</v>
      </c>
      <c r="Y2641" s="18">
        <v>0.54587535499999995</v>
      </c>
      <c r="Z2641" s="5" t="s">
        <v>38</v>
      </c>
      <c r="AA2641" s="3">
        <v>24</v>
      </c>
      <c r="AB2641" s="4">
        <v>1769</v>
      </c>
      <c r="AC2641" s="4">
        <v>6855.9166670000004</v>
      </c>
      <c r="AD2641" s="4" t="str">
        <f t="shared" si="628"/>
        <v>Medium Income</v>
      </c>
      <c r="AE2641" s="4">
        <v>5889</v>
      </c>
      <c r="AF2641" s="18">
        <v>0.22974330600000001</v>
      </c>
      <c r="AG2641" s="3">
        <v>1</v>
      </c>
      <c r="AH2641" s="3">
        <v>45.6</v>
      </c>
      <c r="AI2641" s="2" t="str">
        <f t="shared" si="629"/>
        <v>Medium Risk</v>
      </c>
    </row>
    <row r="2642" spans="1:35" x14ac:dyDescent="0.25">
      <c r="A2642" s="6">
        <v>45741</v>
      </c>
      <c r="B2642" s="3">
        <v>61</v>
      </c>
      <c r="C2642" s="3" t="str">
        <f t="shared" si="615"/>
        <v>Old</v>
      </c>
      <c r="D2642" s="4">
        <v>36162</v>
      </c>
      <c r="E2642" s="4">
        <f t="shared" si="616"/>
        <v>36162</v>
      </c>
      <c r="F2642" s="3">
        <v>582</v>
      </c>
      <c r="G2642" s="3">
        <f t="shared" si="617"/>
        <v>582</v>
      </c>
      <c r="H2642" s="3" t="str">
        <f t="shared" si="618"/>
        <v>Good</v>
      </c>
      <c r="I2642" s="5" t="s">
        <v>20</v>
      </c>
      <c r="J2642" s="2" t="str">
        <f t="shared" si="619"/>
        <v>Employed</v>
      </c>
      <c r="K2642" s="2" t="str">
        <f t="shared" si="620"/>
        <v>Employed</v>
      </c>
      <c r="L2642" s="2" t="str">
        <f t="shared" si="621"/>
        <v>Employed</v>
      </c>
      <c r="M2642" s="5" t="s">
        <v>32</v>
      </c>
      <c r="N2642" s="2" t="str">
        <f t="shared" si="622"/>
        <v>High School</v>
      </c>
      <c r="O2642" s="2" t="str">
        <f t="shared" si="623"/>
        <v>High School</v>
      </c>
      <c r="P2642" s="4">
        <v>47710</v>
      </c>
      <c r="Q2642" s="4">
        <f t="shared" si="624"/>
        <v>47710</v>
      </c>
      <c r="R2642" s="18">
        <f t="shared" si="625"/>
        <v>1.3193407444278524</v>
      </c>
      <c r="S2642" s="18" t="str">
        <f t="shared" si="626"/>
        <v>Aggressive Borrower</v>
      </c>
      <c r="T2642" s="3">
        <v>60</v>
      </c>
      <c r="U2642" s="3">
        <f t="shared" si="627"/>
        <v>60</v>
      </c>
      <c r="V2642" s="5" t="s">
        <v>22</v>
      </c>
      <c r="W2642" s="5" t="s">
        <v>27</v>
      </c>
      <c r="X2642" s="4">
        <v>393</v>
      </c>
      <c r="Y2642" s="18">
        <v>0.153349235</v>
      </c>
      <c r="Z2642" s="5" t="s">
        <v>24</v>
      </c>
      <c r="AA2642" s="3">
        <v>21</v>
      </c>
      <c r="AB2642" s="4">
        <v>1378</v>
      </c>
      <c r="AC2642" s="4">
        <v>3013.5</v>
      </c>
      <c r="AD2642" s="4" t="str">
        <f t="shared" si="628"/>
        <v>Low Income</v>
      </c>
      <c r="AE2642" s="4">
        <v>3289</v>
      </c>
      <c r="AF2642" s="18">
        <v>0.28659731799999999</v>
      </c>
      <c r="AG2642" s="3">
        <v>0</v>
      </c>
      <c r="AH2642" s="3">
        <v>52</v>
      </c>
      <c r="AI2642" s="2" t="str">
        <f t="shared" si="629"/>
        <v>Medium Risk</v>
      </c>
    </row>
    <row r="2643" spans="1:35" x14ac:dyDescent="0.25">
      <c r="A2643" s="6">
        <v>45742</v>
      </c>
      <c r="B2643" s="3">
        <v>37</v>
      </c>
      <c r="C2643" s="3" t="str">
        <f t="shared" si="615"/>
        <v>Mid</v>
      </c>
      <c r="D2643" s="4">
        <v>37971</v>
      </c>
      <c r="E2643" s="4">
        <f t="shared" si="616"/>
        <v>37971</v>
      </c>
      <c r="F2643" s="3">
        <v>595</v>
      </c>
      <c r="G2643" s="3">
        <f t="shared" si="617"/>
        <v>595</v>
      </c>
      <c r="H2643" s="3" t="str">
        <f t="shared" si="618"/>
        <v>Good</v>
      </c>
      <c r="I2643" s="5" t="s">
        <v>20</v>
      </c>
      <c r="J2643" s="2" t="str">
        <f t="shared" si="619"/>
        <v>Employed</v>
      </c>
      <c r="K2643" s="2" t="str">
        <f t="shared" si="620"/>
        <v>Employed</v>
      </c>
      <c r="L2643" s="2" t="str">
        <f t="shared" si="621"/>
        <v>Employed</v>
      </c>
      <c r="M2643" s="5" t="s">
        <v>29</v>
      </c>
      <c r="N2643" s="2" t="str">
        <f t="shared" si="622"/>
        <v>Bachelor</v>
      </c>
      <c r="O2643" s="2" t="str">
        <f t="shared" si="623"/>
        <v>Bachelor</v>
      </c>
      <c r="P2643" s="4">
        <v>19116</v>
      </c>
      <c r="Q2643" s="4">
        <f t="shared" si="624"/>
        <v>19116</v>
      </c>
      <c r="R2643" s="18">
        <f t="shared" si="625"/>
        <v>0.50343683337283718</v>
      </c>
      <c r="S2643" s="18" t="str">
        <f t="shared" si="626"/>
        <v>Moderate Borrower</v>
      </c>
      <c r="T2643" s="3">
        <v>60</v>
      </c>
      <c r="U2643" s="3">
        <f t="shared" si="627"/>
        <v>60</v>
      </c>
      <c r="V2643" s="5" t="s">
        <v>26</v>
      </c>
      <c r="W2643" s="5" t="s">
        <v>23</v>
      </c>
      <c r="X2643" s="4">
        <v>462</v>
      </c>
      <c r="Y2643" s="18">
        <v>0.45227464099999998</v>
      </c>
      <c r="Z2643" s="5" t="s">
        <v>34</v>
      </c>
      <c r="AA2643" s="3">
        <v>29</v>
      </c>
      <c r="AB2643" s="4">
        <v>4534</v>
      </c>
      <c r="AC2643" s="4">
        <v>3164.25</v>
      </c>
      <c r="AD2643" s="4" t="str">
        <f t="shared" si="628"/>
        <v>Low Income</v>
      </c>
      <c r="AE2643" s="4">
        <v>47205</v>
      </c>
      <c r="AF2643" s="18">
        <v>0.214788704</v>
      </c>
      <c r="AG2643" s="3">
        <v>0</v>
      </c>
      <c r="AH2643" s="3">
        <v>56</v>
      </c>
      <c r="AI2643" s="2" t="str">
        <f t="shared" si="629"/>
        <v>High Risk</v>
      </c>
    </row>
    <row r="2644" spans="1:35" x14ac:dyDescent="0.25">
      <c r="A2644" s="6">
        <v>45743</v>
      </c>
      <c r="B2644" s="3">
        <v>29</v>
      </c>
      <c r="C2644" s="3" t="str">
        <f t="shared" si="615"/>
        <v>Mid</v>
      </c>
      <c r="E2644" s="4">
        <f t="shared" si="616"/>
        <v>58536</v>
      </c>
      <c r="F2644" s="3">
        <v>565</v>
      </c>
      <c r="G2644" s="3">
        <f t="shared" si="617"/>
        <v>565</v>
      </c>
      <c r="H2644" s="3" t="str">
        <f t="shared" si="618"/>
        <v>Good</v>
      </c>
      <c r="J2644" s="2" t="str">
        <f t="shared" si="619"/>
        <v/>
      </c>
      <c r="K2644" s="2" t="str">
        <f t="shared" si="620"/>
        <v/>
      </c>
      <c r="L2644" s="2" t="str">
        <f t="shared" si="621"/>
        <v>Employed</v>
      </c>
      <c r="M2644" s="5" t="s">
        <v>29</v>
      </c>
      <c r="N2644" s="2" t="str">
        <f t="shared" si="622"/>
        <v>Bachelor</v>
      </c>
      <c r="O2644" s="2" t="str">
        <f t="shared" si="623"/>
        <v>Bachelor</v>
      </c>
      <c r="P2644" s="4">
        <v>21362</v>
      </c>
      <c r="Q2644" s="4">
        <f t="shared" si="624"/>
        <v>21362</v>
      </c>
      <c r="R2644" s="18">
        <f t="shared" si="625"/>
        <v>0.36493781604482711</v>
      </c>
      <c r="S2644" s="18" t="str">
        <f t="shared" si="626"/>
        <v>Conservative Borrower</v>
      </c>
      <c r="U2644" s="3">
        <f t="shared" si="627"/>
        <v>53.018181818181816</v>
      </c>
      <c r="V2644" s="5" t="s">
        <v>22</v>
      </c>
      <c r="W2644" s="5" t="s">
        <v>27</v>
      </c>
      <c r="X2644" s="4">
        <v>538</v>
      </c>
      <c r="Y2644" s="18">
        <v>0.47041357499999997</v>
      </c>
      <c r="Z2644" s="5" t="s">
        <v>28</v>
      </c>
      <c r="AA2644" s="3">
        <v>27</v>
      </c>
      <c r="AB2644" s="4">
        <v>8894</v>
      </c>
      <c r="AC2644" s="4">
        <v>4878</v>
      </c>
      <c r="AD2644" s="4" t="str">
        <f t="shared" si="628"/>
        <v>Low Income</v>
      </c>
      <c r="AE2644" s="4">
        <v>1786</v>
      </c>
      <c r="AF2644" s="18">
        <v>0.25280260300000001</v>
      </c>
      <c r="AG2644" s="3">
        <v>0</v>
      </c>
      <c r="AH2644" s="3">
        <v>56</v>
      </c>
      <c r="AI2644" s="2" t="str">
        <f t="shared" si="629"/>
        <v>High Risk</v>
      </c>
    </row>
    <row r="2645" spans="1:35" x14ac:dyDescent="0.25">
      <c r="A2645" s="6">
        <v>45744</v>
      </c>
      <c r="B2645" s="3">
        <v>32</v>
      </c>
      <c r="C2645" s="3" t="str">
        <f t="shared" si="615"/>
        <v>Mid</v>
      </c>
      <c r="E2645" s="4">
        <f t="shared" si="616"/>
        <v>30470.000004000001</v>
      </c>
      <c r="F2645" s="3">
        <v>615</v>
      </c>
      <c r="G2645" s="3">
        <f t="shared" si="617"/>
        <v>615</v>
      </c>
      <c r="H2645" s="3" t="str">
        <f t="shared" si="618"/>
        <v>Good</v>
      </c>
      <c r="I2645" s="5" t="s">
        <v>20</v>
      </c>
      <c r="J2645" s="2" t="str">
        <f t="shared" si="619"/>
        <v>Employed</v>
      </c>
      <c r="K2645" s="2" t="str">
        <f t="shared" si="620"/>
        <v>Employed</v>
      </c>
      <c r="L2645" s="2" t="str">
        <f t="shared" si="621"/>
        <v>Employed</v>
      </c>
      <c r="M2645" s="5" t="s">
        <v>21</v>
      </c>
      <c r="N2645" s="2" t="str">
        <f t="shared" si="622"/>
        <v>Master</v>
      </c>
      <c r="O2645" s="2" t="str">
        <f t="shared" si="623"/>
        <v>Master</v>
      </c>
      <c r="P2645" s="4">
        <v>21299</v>
      </c>
      <c r="Q2645" s="4">
        <f t="shared" si="624"/>
        <v>21299</v>
      </c>
      <c r="R2645" s="18">
        <f t="shared" si="625"/>
        <v>0.69901542491644031</v>
      </c>
      <c r="S2645" s="18" t="str">
        <f t="shared" si="626"/>
        <v>Moderate Borrower</v>
      </c>
      <c r="U2645" s="3">
        <f t="shared" si="627"/>
        <v>54.618025751072963</v>
      </c>
      <c r="V2645" s="5" t="s">
        <v>22</v>
      </c>
      <c r="W2645" s="5" t="s">
        <v>30</v>
      </c>
      <c r="X2645" s="4">
        <v>342</v>
      </c>
      <c r="Y2645" s="18">
        <v>0.23360753100000001</v>
      </c>
      <c r="Z2645" s="5" t="s">
        <v>24</v>
      </c>
      <c r="AA2645" s="3">
        <v>20</v>
      </c>
      <c r="AB2645" s="4">
        <v>1921</v>
      </c>
      <c r="AC2645" s="4">
        <v>2539.166667</v>
      </c>
      <c r="AD2645" s="4" t="str">
        <f t="shared" si="628"/>
        <v>Low Income</v>
      </c>
      <c r="AE2645" s="4">
        <v>12210</v>
      </c>
      <c r="AF2645" s="18">
        <v>0.196069622</v>
      </c>
      <c r="AG2645" s="3">
        <v>0</v>
      </c>
      <c r="AH2645" s="3">
        <v>51</v>
      </c>
      <c r="AI2645" s="2" t="str">
        <f t="shared" si="629"/>
        <v>Medium Risk</v>
      </c>
    </row>
    <row r="2646" spans="1:35" x14ac:dyDescent="0.25">
      <c r="A2646" s="6">
        <v>45745</v>
      </c>
      <c r="B2646" s="3">
        <v>26</v>
      </c>
      <c r="C2646" s="3" t="str">
        <f t="shared" si="615"/>
        <v>Mid</v>
      </c>
      <c r="D2646" s="4">
        <v>77215</v>
      </c>
      <c r="E2646" s="4">
        <f t="shared" si="616"/>
        <v>77215</v>
      </c>
      <c r="F2646" s="3">
        <v>625</v>
      </c>
      <c r="G2646" s="3">
        <f t="shared" si="617"/>
        <v>625</v>
      </c>
      <c r="H2646" s="3" t="str">
        <f t="shared" si="618"/>
        <v>Good</v>
      </c>
      <c r="I2646" s="5" t="s">
        <v>33</v>
      </c>
      <c r="J2646" s="2" t="str">
        <f t="shared" si="619"/>
        <v>Self-Employed</v>
      </c>
      <c r="K2646" s="2" t="str">
        <f t="shared" si="620"/>
        <v>Self-Employed</v>
      </c>
      <c r="L2646" s="2" t="str">
        <f t="shared" si="621"/>
        <v>Self-Employed</v>
      </c>
      <c r="N2646" s="2" t="str">
        <f t="shared" si="622"/>
        <v/>
      </c>
      <c r="O2646" s="2" t="str">
        <f t="shared" si="623"/>
        <v>Bachelor</v>
      </c>
      <c r="P2646" s="4">
        <v>50722</v>
      </c>
      <c r="Q2646" s="4">
        <f t="shared" si="624"/>
        <v>50722</v>
      </c>
      <c r="R2646" s="18">
        <f t="shared" si="625"/>
        <v>0.65689309072071489</v>
      </c>
      <c r="S2646" s="18" t="str">
        <f t="shared" si="626"/>
        <v>Moderate Borrower</v>
      </c>
      <c r="T2646" s="3">
        <v>24</v>
      </c>
      <c r="U2646" s="3">
        <f t="shared" si="627"/>
        <v>24</v>
      </c>
      <c r="V2646" s="5" t="s">
        <v>22</v>
      </c>
      <c r="W2646" s="5" t="s">
        <v>23</v>
      </c>
      <c r="X2646" s="4">
        <v>345</v>
      </c>
      <c r="Y2646" s="18">
        <v>0.34569021500000002</v>
      </c>
      <c r="Z2646" s="5" t="s">
        <v>31</v>
      </c>
      <c r="AA2646" s="3">
        <v>18</v>
      </c>
      <c r="AB2646" s="4">
        <v>1686</v>
      </c>
      <c r="AC2646" s="4">
        <v>6434.5833329999996</v>
      </c>
      <c r="AD2646" s="4" t="str">
        <f t="shared" si="628"/>
        <v>Medium Income</v>
      </c>
      <c r="AE2646" s="4">
        <v>11300</v>
      </c>
      <c r="AF2646" s="18">
        <v>0.239818911</v>
      </c>
      <c r="AG2646" s="3">
        <v>0</v>
      </c>
      <c r="AH2646" s="3">
        <v>53</v>
      </c>
      <c r="AI2646" s="2" t="str">
        <f t="shared" si="629"/>
        <v>Medium Risk</v>
      </c>
    </row>
    <row r="2647" spans="1:35" x14ac:dyDescent="0.25">
      <c r="A2647" s="6">
        <v>45746</v>
      </c>
      <c r="B2647" s="3">
        <v>30</v>
      </c>
      <c r="C2647" s="3" t="str">
        <f t="shared" si="615"/>
        <v>Mid</v>
      </c>
      <c r="D2647" s="4">
        <v>24544</v>
      </c>
      <c r="E2647" s="4">
        <f t="shared" si="616"/>
        <v>24544</v>
      </c>
      <c r="F2647" s="3">
        <v>596</v>
      </c>
      <c r="G2647" s="3">
        <f t="shared" si="617"/>
        <v>596</v>
      </c>
      <c r="H2647" s="3" t="str">
        <f t="shared" si="618"/>
        <v>Good</v>
      </c>
      <c r="I2647" s="5" t="s">
        <v>33</v>
      </c>
      <c r="J2647" s="2" t="str">
        <f t="shared" si="619"/>
        <v>Self-Employed</v>
      </c>
      <c r="K2647" s="2" t="str">
        <f t="shared" si="620"/>
        <v>Self-Employed</v>
      </c>
      <c r="L2647" s="2" t="str">
        <f t="shared" si="621"/>
        <v>Self-Employed</v>
      </c>
      <c r="M2647" s="5" t="s">
        <v>25</v>
      </c>
      <c r="N2647" s="2" t="str">
        <f t="shared" si="622"/>
        <v>Associate</v>
      </c>
      <c r="O2647" s="2" t="str">
        <f t="shared" si="623"/>
        <v>Associate</v>
      </c>
      <c r="P2647" s="4">
        <v>16984</v>
      </c>
      <c r="Q2647" s="4">
        <f t="shared" si="624"/>
        <v>16984</v>
      </c>
      <c r="R2647" s="18">
        <f t="shared" si="625"/>
        <v>0.69198174706649285</v>
      </c>
      <c r="S2647" s="18" t="str">
        <f t="shared" si="626"/>
        <v>Moderate Borrower</v>
      </c>
      <c r="T2647" s="3">
        <v>36</v>
      </c>
      <c r="U2647" s="3">
        <f t="shared" si="627"/>
        <v>36</v>
      </c>
      <c r="V2647" s="5" t="s">
        <v>22</v>
      </c>
      <c r="W2647" s="5" t="s">
        <v>27</v>
      </c>
      <c r="X2647" s="4">
        <v>396</v>
      </c>
      <c r="Y2647" s="18">
        <v>0.122772832</v>
      </c>
      <c r="Z2647" s="5" t="s">
        <v>24</v>
      </c>
      <c r="AA2647" s="3">
        <v>24</v>
      </c>
      <c r="AB2647" s="4">
        <v>1670</v>
      </c>
      <c r="AC2647" s="4">
        <v>2045.333333</v>
      </c>
      <c r="AD2647" s="4" t="str">
        <f t="shared" si="628"/>
        <v>Low Income</v>
      </c>
      <c r="AE2647" s="4">
        <v>5435</v>
      </c>
      <c r="AF2647" s="18">
        <v>0.19754292700000001</v>
      </c>
      <c r="AG2647" s="3">
        <v>0</v>
      </c>
      <c r="AH2647" s="3">
        <v>54</v>
      </c>
      <c r="AI2647" s="2" t="str">
        <f t="shared" si="629"/>
        <v>Medium Risk</v>
      </c>
    </row>
    <row r="2648" spans="1:35" x14ac:dyDescent="0.25">
      <c r="A2648" s="6">
        <v>45747</v>
      </c>
      <c r="B2648" s="3">
        <v>35</v>
      </c>
      <c r="C2648" s="3" t="str">
        <f t="shared" si="615"/>
        <v>Mid</v>
      </c>
      <c r="D2648" s="4">
        <v>44312</v>
      </c>
      <c r="E2648" s="4">
        <f t="shared" si="616"/>
        <v>44312</v>
      </c>
      <c r="F2648" s="3">
        <v>598</v>
      </c>
      <c r="G2648" s="3">
        <f t="shared" si="617"/>
        <v>598</v>
      </c>
      <c r="H2648" s="3" t="str">
        <f t="shared" si="618"/>
        <v>Good</v>
      </c>
      <c r="I2648" s="5" t="s">
        <v>52</v>
      </c>
      <c r="J2648" s="2" t="str">
        <f t="shared" si="619"/>
        <v>EMPLOYED</v>
      </c>
      <c r="K2648" s="2" t="str">
        <f t="shared" si="620"/>
        <v>Employed</v>
      </c>
      <c r="L2648" s="2" t="str">
        <f t="shared" si="621"/>
        <v>Employed</v>
      </c>
      <c r="M2648" s="5" t="s">
        <v>29</v>
      </c>
      <c r="N2648" s="2" t="str">
        <f t="shared" si="622"/>
        <v>Bachelor</v>
      </c>
      <c r="O2648" s="2" t="str">
        <f t="shared" si="623"/>
        <v>Bachelor</v>
      </c>
      <c r="P2648" s="4">
        <v>31916</v>
      </c>
      <c r="Q2648" s="4">
        <f t="shared" si="624"/>
        <v>31916</v>
      </c>
      <c r="R2648" s="18">
        <f t="shared" si="625"/>
        <v>0.72025636396461457</v>
      </c>
      <c r="S2648" s="18" t="str">
        <f t="shared" si="626"/>
        <v>Moderate Borrower</v>
      </c>
      <c r="T2648" s="3">
        <v>48</v>
      </c>
      <c r="U2648" s="3">
        <f t="shared" si="627"/>
        <v>48</v>
      </c>
      <c r="V2648" s="5" t="s">
        <v>26</v>
      </c>
      <c r="W2648" s="5" t="s">
        <v>30</v>
      </c>
      <c r="X2648" s="4">
        <v>173</v>
      </c>
      <c r="Y2648" s="18">
        <v>0.54700553799999996</v>
      </c>
      <c r="Z2648" s="5" t="s">
        <v>38</v>
      </c>
      <c r="AA2648" s="3">
        <v>21</v>
      </c>
      <c r="AB2648" s="4">
        <v>2553</v>
      </c>
      <c r="AC2648" s="4">
        <v>3692.666667</v>
      </c>
      <c r="AD2648" s="4" t="str">
        <f t="shared" si="628"/>
        <v>Low Income</v>
      </c>
      <c r="AE2648" s="4">
        <v>120255</v>
      </c>
      <c r="AF2648" s="18">
        <v>0.218940205</v>
      </c>
      <c r="AG2648" s="3">
        <v>0</v>
      </c>
      <c r="AH2648" s="3">
        <v>54</v>
      </c>
      <c r="AI2648" s="2" t="str">
        <f t="shared" si="629"/>
        <v>Medium Risk</v>
      </c>
    </row>
  </sheetData>
  <phoneticPr fontId="5" type="noConversion"/>
  <pageMargins left="0.7" right="0.7" top="0.75" bottom="0.75" header="0.3" footer="0.3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3DD198-FAA2-4F67-B127-A5E830867E3D}">
  <dimension ref="A1:Z2648"/>
  <sheetViews>
    <sheetView tabSelected="1" workbookViewId="0">
      <selection activeCell="I7" sqref="I7"/>
    </sheetView>
  </sheetViews>
  <sheetFormatPr defaultRowHeight="15" x14ac:dyDescent="0.25"/>
  <cols>
    <col min="1" max="1" width="20" style="1" bestFit="1" customWidth="1"/>
    <col min="2" max="2" width="7" style="30" bestFit="1" customWidth="1"/>
    <col min="3" max="3" width="14.85546875" style="36" bestFit="1" customWidth="1"/>
    <col min="4" max="4" width="19.28515625" style="46" bestFit="1" customWidth="1"/>
    <col min="5" max="5" width="15.85546875" style="30" bestFit="1" customWidth="1"/>
    <col min="6" max="6" width="21" style="36" bestFit="1" customWidth="1"/>
    <col min="7" max="7" width="24" style="36" bestFit="1" customWidth="1"/>
    <col min="8" max="8" width="20.7109375" style="36" bestFit="1" customWidth="1"/>
    <col min="9" max="9" width="17.85546875" style="46" bestFit="1" customWidth="1"/>
    <col min="10" max="10" width="18.5703125" style="30" bestFit="1" customWidth="1"/>
    <col min="11" max="11" width="18.5703125" style="30" customWidth="1"/>
    <col min="12" max="12" width="21.7109375" style="30" bestFit="1" customWidth="1"/>
    <col min="13" max="13" width="17.28515625" style="36" bestFit="1" customWidth="1"/>
    <col min="14" max="14" width="27.28515625" style="36" bestFit="1" customWidth="1"/>
    <col min="15" max="15" width="27.5703125" style="46" bestFit="1" customWidth="1"/>
    <col min="16" max="16" width="24.85546875" style="51" bestFit="1" customWidth="1"/>
    <col min="17" max="17" width="18.28515625" style="36" bestFit="1" customWidth="1"/>
    <col min="18" max="18" width="19.85546875" style="30" bestFit="1" customWidth="1"/>
    <col min="19" max="19" width="28" style="46" bestFit="1" customWidth="1"/>
    <col min="20" max="20" width="19.7109375" style="41" bestFit="1" customWidth="1"/>
    <col min="21" max="21" width="29.28515625" style="36" bestFit="1" customWidth="1"/>
    <col min="22" max="22" width="13.85546875" style="46" bestFit="1" customWidth="1"/>
    <col min="23" max="23" width="16" style="51" bestFit="1" customWidth="1"/>
    <col min="24" max="24" width="18.42578125" style="30" bestFit="1" customWidth="1"/>
    <col min="25" max="25" width="13.140625" style="30" bestFit="1" customWidth="1"/>
    <col min="26" max="26" width="21.140625" style="36" bestFit="1" customWidth="1"/>
  </cols>
  <sheetData>
    <row r="1" spans="1:26" ht="16.5" thickBot="1" x14ac:dyDescent="0.3">
      <c r="A1" s="31" t="s">
        <v>194</v>
      </c>
      <c r="B1" s="19" t="s">
        <v>1</v>
      </c>
      <c r="C1" s="32" t="s">
        <v>236</v>
      </c>
      <c r="D1" s="42" t="s">
        <v>193</v>
      </c>
      <c r="E1" s="26" t="s">
        <v>234</v>
      </c>
      <c r="F1" s="32" t="s">
        <v>228</v>
      </c>
      <c r="G1" s="32" t="s">
        <v>195</v>
      </c>
      <c r="H1" s="32" t="s">
        <v>235</v>
      </c>
      <c r="I1" s="42" t="s">
        <v>198</v>
      </c>
      <c r="J1" s="26" t="s">
        <v>199</v>
      </c>
      <c r="K1" s="47" t="s">
        <v>238</v>
      </c>
      <c r="L1" s="47" t="s">
        <v>239</v>
      </c>
      <c r="M1" s="32" t="s">
        <v>200</v>
      </c>
      <c r="N1" s="32" t="s">
        <v>201</v>
      </c>
      <c r="O1" s="42" t="s">
        <v>202</v>
      </c>
      <c r="P1" s="47" t="s">
        <v>203</v>
      </c>
      <c r="Q1" s="32" t="s">
        <v>204</v>
      </c>
      <c r="R1" s="26" t="s">
        <v>205</v>
      </c>
      <c r="S1" s="42" t="s">
        <v>206</v>
      </c>
      <c r="T1" s="37" t="s">
        <v>207</v>
      </c>
      <c r="U1" s="32" t="s">
        <v>223</v>
      </c>
      <c r="V1" s="42" t="s">
        <v>208</v>
      </c>
      <c r="W1" s="47" t="s">
        <v>209</v>
      </c>
      <c r="X1" s="26" t="s">
        <v>210</v>
      </c>
      <c r="Y1" s="26" t="s">
        <v>211</v>
      </c>
      <c r="Z1" s="32" t="s">
        <v>237</v>
      </c>
    </row>
    <row r="2" spans="1:26" ht="15.75" thickTop="1" x14ac:dyDescent="0.25">
      <c r="A2" s="20">
        <v>43101</v>
      </c>
      <c r="B2" s="21">
        <v>45</v>
      </c>
      <c r="C2" s="33" t="str">
        <f t="shared" ref="C2:C65" si="0">IF(B2&lt;25,"Young",IF(B2&lt;40,"Mid",IF(B2&lt;60,"Senior","Old")))</f>
        <v>Senior</v>
      </c>
      <c r="D2" s="43">
        <v>39948</v>
      </c>
      <c r="E2" s="27">
        <v>617</v>
      </c>
      <c r="F2" s="33" t="s">
        <v>230</v>
      </c>
      <c r="G2" s="33" t="s">
        <v>20</v>
      </c>
      <c r="H2" s="33" t="s">
        <v>21</v>
      </c>
      <c r="I2" s="43">
        <v>13152</v>
      </c>
      <c r="J2" s="27">
        <v>48</v>
      </c>
      <c r="K2" s="48">
        <v>0.32922799639531392</v>
      </c>
      <c r="L2" s="48" t="s">
        <v>240</v>
      </c>
      <c r="M2" s="33" t="s">
        <v>22</v>
      </c>
      <c r="N2" s="33" t="s">
        <v>23</v>
      </c>
      <c r="O2" s="43">
        <v>183</v>
      </c>
      <c r="P2" s="48">
        <v>0.35833559999999998</v>
      </c>
      <c r="Q2" s="33" t="s">
        <v>24</v>
      </c>
      <c r="R2" s="27">
        <v>29</v>
      </c>
      <c r="S2" s="43">
        <v>7632</v>
      </c>
      <c r="T2" s="38">
        <v>3329</v>
      </c>
      <c r="U2" s="33" t="str">
        <f t="shared" ref="U2:U65" si="1">IF(T2&lt;=5000,"Low Income",IF(T2&lt;=12000,"Medium Income","High Income"))</f>
        <v>Low Income</v>
      </c>
      <c r="V2" s="43">
        <v>126928</v>
      </c>
      <c r="W2" s="48">
        <v>0.22758962999999999</v>
      </c>
      <c r="X2" s="27">
        <v>0</v>
      </c>
      <c r="Y2" s="27">
        <v>49</v>
      </c>
      <c r="Z2" s="33" t="str">
        <f t="shared" ref="Z2:Z65" si="2">IF(Y2&lt;40,"Low Risk", IF(Y2&lt;55,"Medium Risk", IF(Y2&lt;70,"High Risk","Very High Risk")))</f>
        <v>Medium Risk</v>
      </c>
    </row>
    <row r="3" spans="1:26" x14ac:dyDescent="0.25">
      <c r="A3" s="22">
        <v>43102</v>
      </c>
      <c r="B3" s="23">
        <v>38</v>
      </c>
      <c r="C3" s="34" t="str">
        <f t="shared" si="0"/>
        <v>Mid</v>
      </c>
      <c r="D3" s="44">
        <v>39709</v>
      </c>
      <c r="E3" s="28">
        <v>628</v>
      </c>
      <c r="F3" s="34" t="s">
        <v>230</v>
      </c>
      <c r="G3" s="34" t="s">
        <v>20</v>
      </c>
      <c r="H3" s="34" t="s">
        <v>25</v>
      </c>
      <c r="I3" s="44">
        <v>26045</v>
      </c>
      <c r="J3" s="28">
        <v>48</v>
      </c>
      <c r="K3" s="49">
        <v>0.6558966481150369</v>
      </c>
      <c r="L3" s="49" t="s">
        <v>241</v>
      </c>
      <c r="M3" s="34" t="s">
        <v>26</v>
      </c>
      <c r="N3" s="34" t="s">
        <v>27</v>
      </c>
      <c r="O3" s="44">
        <v>496</v>
      </c>
      <c r="P3" s="49">
        <v>0.33027367000000002</v>
      </c>
      <c r="Q3" s="34" t="s">
        <v>28</v>
      </c>
      <c r="R3" s="28">
        <v>21</v>
      </c>
      <c r="S3" s="44">
        <v>4627</v>
      </c>
      <c r="T3" s="39">
        <v>3309.083333</v>
      </c>
      <c r="U3" s="34" t="str">
        <f t="shared" si="1"/>
        <v>Low Income</v>
      </c>
      <c r="V3" s="44">
        <v>43609</v>
      </c>
      <c r="W3" s="49">
        <v>0.201077121</v>
      </c>
      <c r="X3" s="28">
        <v>0</v>
      </c>
      <c r="Y3" s="28">
        <v>52</v>
      </c>
      <c r="Z3" s="34" t="str">
        <f t="shared" si="2"/>
        <v>Medium Risk</v>
      </c>
    </row>
    <row r="4" spans="1:26" x14ac:dyDescent="0.25">
      <c r="A4" s="20">
        <v>43103</v>
      </c>
      <c r="B4" s="21">
        <v>47</v>
      </c>
      <c r="C4" s="33" t="str">
        <f t="shared" si="0"/>
        <v>Senior</v>
      </c>
      <c r="D4" s="43">
        <v>40724</v>
      </c>
      <c r="E4" s="27">
        <v>570</v>
      </c>
      <c r="F4" s="33" t="s">
        <v>230</v>
      </c>
      <c r="G4" s="33" t="s">
        <v>20</v>
      </c>
      <c r="H4" s="33" t="s">
        <v>29</v>
      </c>
      <c r="I4" s="43">
        <v>17627</v>
      </c>
      <c r="J4" s="27">
        <v>36</v>
      </c>
      <c r="K4" s="48">
        <v>0.43284058540418424</v>
      </c>
      <c r="L4" s="48" t="s">
        <v>240</v>
      </c>
      <c r="M4" s="33" t="s">
        <v>22</v>
      </c>
      <c r="N4" s="33" t="s">
        <v>30</v>
      </c>
      <c r="O4" s="43">
        <v>902</v>
      </c>
      <c r="P4" s="48">
        <v>0.244729109</v>
      </c>
      <c r="Q4" s="33" t="s">
        <v>31</v>
      </c>
      <c r="R4" s="27">
        <v>20</v>
      </c>
      <c r="S4" s="43">
        <v>886</v>
      </c>
      <c r="T4" s="38">
        <v>3393.666667</v>
      </c>
      <c r="U4" s="33" t="str">
        <f t="shared" si="1"/>
        <v>Low Income</v>
      </c>
      <c r="V4" s="43">
        <v>5205</v>
      </c>
      <c r="W4" s="48">
        <v>0.21254801000000001</v>
      </c>
      <c r="X4" s="27">
        <v>0</v>
      </c>
      <c r="Y4" s="27">
        <v>52</v>
      </c>
      <c r="Z4" s="33" t="str">
        <f t="shared" si="2"/>
        <v>Medium Risk</v>
      </c>
    </row>
    <row r="5" spans="1:26" x14ac:dyDescent="0.25">
      <c r="A5" s="22">
        <v>43104</v>
      </c>
      <c r="B5" s="23">
        <v>58</v>
      </c>
      <c r="C5" s="34" t="str">
        <f t="shared" si="0"/>
        <v>Senior</v>
      </c>
      <c r="D5" s="44">
        <v>69084</v>
      </c>
      <c r="E5" s="28">
        <v>545</v>
      </c>
      <c r="F5" s="34" t="s">
        <v>231</v>
      </c>
      <c r="G5" s="34" t="s">
        <v>20</v>
      </c>
      <c r="H5" s="34" t="s">
        <v>32</v>
      </c>
      <c r="I5" s="44">
        <v>37898</v>
      </c>
      <c r="J5" s="28">
        <v>96</v>
      </c>
      <c r="K5" s="49">
        <v>0.54857854206473278</v>
      </c>
      <c r="L5" s="49" t="s">
        <v>241</v>
      </c>
      <c r="M5" s="34" t="s">
        <v>26</v>
      </c>
      <c r="N5" s="34" t="s">
        <v>27</v>
      </c>
      <c r="O5" s="44">
        <v>755</v>
      </c>
      <c r="P5" s="49">
        <v>0.43624426500000002</v>
      </c>
      <c r="Q5" s="34" t="s">
        <v>24</v>
      </c>
      <c r="R5" s="28">
        <v>27</v>
      </c>
      <c r="S5" s="44">
        <v>1675</v>
      </c>
      <c r="T5" s="39">
        <v>5757</v>
      </c>
      <c r="U5" s="34" t="str">
        <f t="shared" si="1"/>
        <v>Medium Income</v>
      </c>
      <c r="V5" s="44">
        <v>99452</v>
      </c>
      <c r="W5" s="49">
        <v>0.30091084899999998</v>
      </c>
      <c r="X5" s="28">
        <v>0</v>
      </c>
      <c r="Y5" s="28">
        <v>54</v>
      </c>
      <c r="Z5" s="34" t="str">
        <f t="shared" si="2"/>
        <v>Medium Risk</v>
      </c>
    </row>
    <row r="6" spans="1:26" x14ac:dyDescent="0.25">
      <c r="A6" s="20">
        <v>43105</v>
      </c>
      <c r="B6" s="21">
        <v>37</v>
      </c>
      <c r="C6" s="33" t="str">
        <f t="shared" si="0"/>
        <v>Mid</v>
      </c>
      <c r="D6" s="43">
        <v>103264</v>
      </c>
      <c r="E6" s="27">
        <v>594</v>
      </c>
      <c r="F6" s="33" t="s">
        <v>230</v>
      </c>
      <c r="G6" s="33" t="s">
        <v>20</v>
      </c>
      <c r="H6" s="33" t="s">
        <v>25</v>
      </c>
      <c r="I6" s="43">
        <v>9184</v>
      </c>
      <c r="J6" s="27">
        <v>36</v>
      </c>
      <c r="K6" s="48">
        <v>8.8937093275488072E-2</v>
      </c>
      <c r="L6" s="48" t="s">
        <v>240</v>
      </c>
      <c r="M6" s="33" t="s">
        <v>22</v>
      </c>
      <c r="N6" s="33" t="s">
        <v>27</v>
      </c>
      <c r="O6" s="43">
        <v>274</v>
      </c>
      <c r="P6" s="48">
        <v>7.8884211999999995E-2</v>
      </c>
      <c r="Q6" s="33" t="s">
        <v>28</v>
      </c>
      <c r="R6" s="27">
        <v>26</v>
      </c>
      <c r="S6" s="43">
        <v>1555</v>
      </c>
      <c r="T6" s="38">
        <v>8605.3333330000005</v>
      </c>
      <c r="U6" s="33" t="str">
        <f t="shared" si="1"/>
        <v>Medium Income</v>
      </c>
      <c r="V6" s="43">
        <v>227019</v>
      </c>
      <c r="W6" s="48">
        <v>0.175990179</v>
      </c>
      <c r="X6" s="27">
        <v>1</v>
      </c>
      <c r="Y6" s="27">
        <v>36</v>
      </c>
      <c r="Z6" s="33" t="str">
        <f t="shared" si="2"/>
        <v>Low Risk</v>
      </c>
    </row>
    <row r="7" spans="1:26" x14ac:dyDescent="0.25">
      <c r="A7" s="22">
        <v>43106</v>
      </c>
      <c r="B7" s="23">
        <v>37</v>
      </c>
      <c r="C7" s="34" t="str">
        <f t="shared" si="0"/>
        <v>Mid</v>
      </c>
      <c r="D7" s="44">
        <v>178310.00004000001</v>
      </c>
      <c r="E7" s="28">
        <v>626</v>
      </c>
      <c r="F7" s="34" t="s">
        <v>230</v>
      </c>
      <c r="G7" s="34" t="s">
        <v>33</v>
      </c>
      <c r="H7" s="34" t="s">
        <v>21</v>
      </c>
      <c r="I7" s="44">
        <v>15433</v>
      </c>
      <c r="J7" s="28">
        <v>52.551724137931032</v>
      </c>
      <c r="K7" s="49">
        <v>8.655151139329223E-2</v>
      </c>
      <c r="L7" s="49" t="s">
        <v>240</v>
      </c>
      <c r="M7" s="34" t="s">
        <v>22</v>
      </c>
      <c r="N7" s="34" t="s">
        <v>30</v>
      </c>
      <c r="O7" s="44">
        <v>732</v>
      </c>
      <c r="P7" s="49">
        <v>0.25936640100000002</v>
      </c>
      <c r="Q7" s="34" t="s">
        <v>28</v>
      </c>
      <c r="R7" s="28">
        <v>16</v>
      </c>
      <c r="S7" s="44">
        <v>2118</v>
      </c>
      <c r="T7" s="39">
        <v>14859.166670000001</v>
      </c>
      <c r="U7" s="34" t="str">
        <f t="shared" si="1"/>
        <v>High Income</v>
      </c>
      <c r="V7" s="44">
        <v>27071</v>
      </c>
      <c r="W7" s="49">
        <v>0.21760115499999999</v>
      </c>
      <c r="X7" s="28">
        <v>1</v>
      </c>
      <c r="Y7" s="28">
        <v>44</v>
      </c>
      <c r="Z7" s="34" t="str">
        <f t="shared" si="2"/>
        <v>Medium Risk</v>
      </c>
    </row>
    <row r="8" spans="1:26" x14ac:dyDescent="0.25">
      <c r="A8" s="20">
        <v>43107</v>
      </c>
      <c r="B8" s="21">
        <v>58</v>
      </c>
      <c r="C8" s="33" t="str">
        <f t="shared" si="0"/>
        <v>Senior</v>
      </c>
      <c r="D8" s="43">
        <v>51250</v>
      </c>
      <c r="E8" s="27">
        <v>564</v>
      </c>
      <c r="F8" s="33" t="s">
        <v>230</v>
      </c>
      <c r="G8" s="33" t="s">
        <v>20</v>
      </c>
      <c r="H8" s="33" t="s">
        <v>32</v>
      </c>
      <c r="I8" s="43">
        <v>12741</v>
      </c>
      <c r="J8" s="27">
        <v>48</v>
      </c>
      <c r="K8" s="48">
        <v>0.24860487804878048</v>
      </c>
      <c r="L8" s="48" t="s">
        <v>240</v>
      </c>
      <c r="M8" s="33" t="s">
        <v>22</v>
      </c>
      <c r="N8" s="33" t="s">
        <v>30</v>
      </c>
      <c r="O8" s="43">
        <v>337</v>
      </c>
      <c r="P8" s="48">
        <v>0.12747270299999999</v>
      </c>
      <c r="Q8" s="33" t="s">
        <v>34</v>
      </c>
      <c r="R8" s="27">
        <v>21</v>
      </c>
      <c r="S8" s="43">
        <v>5161</v>
      </c>
      <c r="T8" s="38">
        <v>4270.8333329999996</v>
      </c>
      <c r="U8" s="33" t="str">
        <f t="shared" si="1"/>
        <v>Low Income</v>
      </c>
      <c r="V8" s="43">
        <v>21730</v>
      </c>
      <c r="W8" s="48">
        <v>0.205270968</v>
      </c>
      <c r="X8" s="27">
        <v>0</v>
      </c>
      <c r="Y8" s="27">
        <v>50</v>
      </c>
      <c r="Z8" s="33" t="str">
        <f t="shared" si="2"/>
        <v>Medium Risk</v>
      </c>
    </row>
    <row r="9" spans="1:26" x14ac:dyDescent="0.25">
      <c r="A9" s="22">
        <v>43108</v>
      </c>
      <c r="B9" s="23">
        <v>49</v>
      </c>
      <c r="C9" s="34" t="str">
        <f t="shared" si="0"/>
        <v>Senior</v>
      </c>
      <c r="D9" s="44">
        <v>97345</v>
      </c>
      <c r="E9" s="28">
        <v>516</v>
      </c>
      <c r="F9" s="34" t="s">
        <v>231</v>
      </c>
      <c r="G9" s="34" t="s">
        <v>20</v>
      </c>
      <c r="H9" s="34" t="s">
        <v>32</v>
      </c>
      <c r="I9" s="44">
        <v>19634</v>
      </c>
      <c r="J9" s="28">
        <v>12</v>
      </c>
      <c r="K9" s="49">
        <v>0.20169500231136678</v>
      </c>
      <c r="L9" s="49" t="s">
        <v>240</v>
      </c>
      <c r="M9" s="34" t="s">
        <v>35</v>
      </c>
      <c r="N9" s="34" t="s">
        <v>27</v>
      </c>
      <c r="O9" s="44">
        <v>288</v>
      </c>
      <c r="P9" s="49">
        <v>0.39556763499999997</v>
      </c>
      <c r="Q9" s="34" t="s">
        <v>34</v>
      </c>
      <c r="R9" s="28">
        <v>19</v>
      </c>
      <c r="S9" s="44">
        <v>781</v>
      </c>
      <c r="T9" s="39">
        <v>8112.0833329999996</v>
      </c>
      <c r="U9" s="34" t="str">
        <f t="shared" si="1"/>
        <v>Medium Income</v>
      </c>
      <c r="V9" s="44">
        <v>38621</v>
      </c>
      <c r="W9" s="49">
        <v>0.209112942</v>
      </c>
      <c r="X9" s="28">
        <v>1</v>
      </c>
      <c r="Y9" s="28">
        <v>42.4</v>
      </c>
      <c r="Z9" s="34" t="str">
        <f t="shared" si="2"/>
        <v>Medium Risk</v>
      </c>
    </row>
    <row r="10" spans="1:26" x14ac:dyDescent="0.25">
      <c r="A10" s="20">
        <v>43109</v>
      </c>
      <c r="B10" s="21">
        <v>34</v>
      </c>
      <c r="C10" s="33" t="str">
        <f t="shared" si="0"/>
        <v>Mid</v>
      </c>
      <c r="D10" s="43">
        <v>116841</v>
      </c>
      <c r="E10" s="27">
        <v>603</v>
      </c>
      <c r="F10" s="33" t="s">
        <v>230</v>
      </c>
      <c r="G10" s="33" t="s">
        <v>20</v>
      </c>
      <c r="H10" s="33" t="s">
        <v>29</v>
      </c>
      <c r="I10" s="43">
        <v>55353</v>
      </c>
      <c r="J10" s="27">
        <v>60</v>
      </c>
      <c r="K10" s="48">
        <v>0.47374637327650398</v>
      </c>
      <c r="L10" s="48" t="s">
        <v>240</v>
      </c>
      <c r="M10" s="33" t="s">
        <v>35</v>
      </c>
      <c r="N10" s="33" t="s">
        <v>23</v>
      </c>
      <c r="O10" s="43">
        <v>638</v>
      </c>
      <c r="P10" s="48">
        <v>0.31323326000000001</v>
      </c>
      <c r="Q10" s="33" t="s">
        <v>28</v>
      </c>
      <c r="R10" s="27">
        <v>25</v>
      </c>
      <c r="S10" s="43">
        <v>1157</v>
      </c>
      <c r="T10" s="38">
        <v>9736.75</v>
      </c>
      <c r="U10" s="33" t="str">
        <f t="shared" si="1"/>
        <v>Medium Income</v>
      </c>
      <c r="V10" s="43">
        <v>7711</v>
      </c>
      <c r="W10" s="48">
        <v>0.29153942500000002</v>
      </c>
      <c r="X10" s="27">
        <v>0</v>
      </c>
      <c r="Y10" s="27">
        <v>61</v>
      </c>
      <c r="Z10" s="33" t="str">
        <f t="shared" si="2"/>
        <v>High Risk</v>
      </c>
    </row>
    <row r="11" spans="1:26" x14ac:dyDescent="0.25">
      <c r="A11" s="22">
        <v>43110</v>
      </c>
      <c r="B11" s="23">
        <v>46</v>
      </c>
      <c r="C11" s="34" t="str">
        <f t="shared" si="0"/>
        <v>Senior</v>
      </c>
      <c r="D11" s="44">
        <v>40615</v>
      </c>
      <c r="E11" s="28">
        <v>612</v>
      </c>
      <c r="F11" s="34" t="s">
        <v>230</v>
      </c>
      <c r="G11" s="34" t="s">
        <v>20</v>
      </c>
      <c r="H11" s="34" t="s">
        <v>25</v>
      </c>
      <c r="I11" s="44">
        <v>25443</v>
      </c>
      <c r="J11" s="28">
        <v>12</v>
      </c>
      <c r="K11" s="49">
        <v>0.62644343222947185</v>
      </c>
      <c r="L11" s="49" t="s">
        <v>241</v>
      </c>
      <c r="M11" s="34" t="s">
        <v>22</v>
      </c>
      <c r="N11" s="34" t="s">
        <v>34</v>
      </c>
      <c r="O11" s="44">
        <v>704</v>
      </c>
      <c r="P11" s="49">
        <v>0.50514802700000005</v>
      </c>
      <c r="Q11" s="34" t="s">
        <v>34</v>
      </c>
      <c r="R11" s="28">
        <v>23</v>
      </c>
      <c r="S11" s="44">
        <v>1028</v>
      </c>
      <c r="T11" s="39">
        <v>3384.583333</v>
      </c>
      <c r="U11" s="34" t="str">
        <f t="shared" si="1"/>
        <v>Low Income</v>
      </c>
      <c r="V11" s="44">
        <v>116812</v>
      </c>
      <c r="W11" s="49">
        <v>0.19727060199999999</v>
      </c>
      <c r="X11" s="28">
        <v>0</v>
      </c>
      <c r="Y11" s="28">
        <v>53</v>
      </c>
      <c r="Z11" s="34" t="str">
        <f t="shared" si="2"/>
        <v>Medium Risk</v>
      </c>
    </row>
    <row r="12" spans="1:26" x14ac:dyDescent="0.25">
      <c r="A12" s="20">
        <v>43111</v>
      </c>
      <c r="B12" s="21">
        <v>34</v>
      </c>
      <c r="C12" s="33" t="str">
        <f t="shared" si="0"/>
        <v>Mid</v>
      </c>
      <c r="D12" s="43">
        <v>73646.000004000001</v>
      </c>
      <c r="E12" s="27">
        <v>478</v>
      </c>
      <c r="F12" s="33" t="s">
        <v>231</v>
      </c>
      <c r="G12" s="33" t="s">
        <v>20</v>
      </c>
      <c r="H12" s="33" t="s">
        <v>25</v>
      </c>
      <c r="I12" s="43">
        <v>48716</v>
      </c>
      <c r="J12" s="27">
        <v>53.77215189873418</v>
      </c>
      <c r="K12" s="48">
        <v>0.66148874341246022</v>
      </c>
      <c r="L12" s="48" t="s">
        <v>241</v>
      </c>
      <c r="M12" s="33" t="s">
        <v>26</v>
      </c>
      <c r="N12" s="33" t="s">
        <v>23</v>
      </c>
      <c r="O12" s="43">
        <v>267</v>
      </c>
      <c r="P12" s="48">
        <v>8.1444730000000007E-2</v>
      </c>
      <c r="Q12" s="33" t="s">
        <v>38</v>
      </c>
      <c r="R12" s="27">
        <v>25</v>
      </c>
      <c r="S12" s="43">
        <v>9266</v>
      </c>
      <c r="T12" s="38">
        <v>6137.1666670000004</v>
      </c>
      <c r="U12" s="33" t="str">
        <f t="shared" si="1"/>
        <v>Medium Income</v>
      </c>
      <c r="V12" s="43">
        <v>128651</v>
      </c>
      <c r="W12" s="48">
        <v>0.33353888199999998</v>
      </c>
      <c r="X12" s="27">
        <v>0</v>
      </c>
      <c r="Y12" s="27">
        <v>47</v>
      </c>
      <c r="Z12" s="33" t="str">
        <f t="shared" si="2"/>
        <v>Medium Risk</v>
      </c>
    </row>
    <row r="13" spans="1:26" x14ac:dyDescent="0.25">
      <c r="A13" s="22">
        <v>43112</v>
      </c>
      <c r="B13" s="23">
        <v>34</v>
      </c>
      <c r="C13" s="34" t="str">
        <f t="shared" si="0"/>
        <v>Mid</v>
      </c>
      <c r="D13" s="44">
        <v>15000</v>
      </c>
      <c r="E13" s="28">
        <v>591</v>
      </c>
      <c r="F13" s="34" t="s">
        <v>230</v>
      </c>
      <c r="G13" s="34" t="s">
        <v>20</v>
      </c>
      <c r="H13" s="34" t="s">
        <v>29</v>
      </c>
      <c r="I13" s="44">
        <v>30088</v>
      </c>
      <c r="J13" s="28">
        <v>24</v>
      </c>
      <c r="K13" s="49">
        <v>2.0058666666666665</v>
      </c>
      <c r="L13" s="49" t="s">
        <v>242</v>
      </c>
      <c r="M13" s="34" t="s">
        <v>22</v>
      </c>
      <c r="N13" s="34" t="s">
        <v>27</v>
      </c>
      <c r="O13" s="44">
        <v>295</v>
      </c>
      <c r="P13" s="49">
        <v>0.34668566099999998</v>
      </c>
      <c r="Q13" s="34" t="s">
        <v>24</v>
      </c>
      <c r="R13" s="28">
        <v>21</v>
      </c>
      <c r="S13" s="44">
        <v>259</v>
      </c>
      <c r="T13" s="39">
        <v>1250</v>
      </c>
      <c r="U13" s="34" t="str">
        <f t="shared" si="1"/>
        <v>Low Income</v>
      </c>
      <c r="V13" s="44">
        <v>29709</v>
      </c>
      <c r="W13" s="49">
        <v>0.18240119799999999</v>
      </c>
      <c r="X13" s="28">
        <v>0</v>
      </c>
      <c r="Y13" s="28">
        <v>56</v>
      </c>
      <c r="Z13" s="34" t="str">
        <f t="shared" si="2"/>
        <v>High Risk</v>
      </c>
    </row>
    <row r="14" spans="1:26" x14ac:dyDescent="0.25">
      <c r="A14" s="20">
        <v>43113</v>
      </c>
      <c r="B14" s="21">
        <v>42</v>
      </c>
      <c r="C14" s="33" t="str">
        <f t="shared" si="0"/>
        <v>Senior</v>
      </c>
      <c r="D14" s="43">
        <v>74453</v>
      </c>
      <c r="E14" s="27">
        <v>577.02515723270437</v>
      </c>
      <c r="F14" s="33" t="s">
        <v>230</v>
      </c>
      <c r="G14" s="33" t="s">
        <v>20</v>
      </c>
      <c r="H14" s="33" t="s">
        <v>29</v>
      </c>
      <c r="I14" s="43">
        <v>16154</v>
      </c>
      <c r="J14" s="27">
        <v>60</v>
      </c>
      <c r="K14" s="48">
        <v>0.21696909459659114</v>
      </c>
      <c r="L14" s="48" t="s">
        <v>240</v>
      </c>
      <c r="M14" s="33" t="s">
        <v>22</v>
      </c>
      <c r="N14" s="33" t="s">
        <v>30</v>
      </c>
      <c r="O14" s="43">
        <v>258</v>
      </c>
      <c r="P14" s="48">
        <v>0.37103359200000002</v>
      </c>
      <c r="Q14" s="33" t="s">
        <v>28</v>
      </c>
      <c r="R14" s="27">
        <v>26</v>
      </c>
      <c r="S14" s="43">
        <v>781</v>
      </c>
      <c r="T14" s="38">
        <v>6204.4166670000004</v>
      </c>
      <c r="U14" s="33" t="str">
        <f t="shared" si="1"/>
        <v>Medium Income</v>
      </c>
      <c r="V14" s="43">
        <v>5231</v>
      </c>
      <c r="W14" s="48">
        <v>0.25568453099999999</v>
      </c>
      <c r="X14" s="27">
        <v>0</v>
      </c>
      <c r="Y14" s="27">
        <v>56</v>
      </c>
      <c r="Z14" s="33" t="str">
        <f t="shared" si="2"/>
        <v>High Risk</v>
      </c>
    </row>
    <row r="15" spans="1:26" x14ac:dyDescent="0.25">
      <c r="A15" s="22">
        <v>43114</v>
      </c>
      <c r="B15" s="23">
        <v>18</v>
      </c>
      <c r="C15" s="34" t="str">
        <f t="shared" si="0"/>
        <v>Young</v>
      </c>
      <c r="D15" s="44">
        <v>100508.000004</v>
      </c>
      <c r="E15" s="28">
        <v>580</v>
      </c>
      <c r="F15" s="34" t="s">
        <v>230</v>
      </c>
      <c r="G15" s="34" t="s">
        <v>20</v>
      </c>
      <c r="H15" s="34" t="s">
        <v>25</v>
      </c>
      <c r="I15" s="44">
        <v>20439</v>
      </c>
      <c r="J15" s="28">
        <v>53.406593406593409</v>
      </c>
      <c r="K15" s="49">
        <v>0.20335694670261642</v>
      </c>
      <c r="L15" s="49" t="s">
        <v>240</v>
      </c>
      <c r="M15" s="34" t="s">
        <v>22</v>
      </c>
      <c r="N15" s="34" t="s">
        <v>30</v>
      </c>
      <c r="O15" s="44">
        <v>247</v>
      </c>
      <c r="P15" s="49">
        <v>0.58136098000000003</v>
      </c>
      <c r="Q15" s="34" t="s">
        <v>34</v>
      </c>
      <c r="R15" s="28">
        <v>20</v>
      </c>
      <c r="S15" s="44">
        <v>2027</v>
      </c>
      <c r="T15" s="39">
        <v>8375.6666669999995</v>
      </c>
      <c r="U15" s="34" t="str">
        <f t="shared" si="1"/>
        <v>Medium Income</v>
      </c>
      <c r="V15" s="44">
        <v>82783</v>
      </c>
      <c r="W15" s="49">
        <v>0.245374274</v>
      </c>
      <c r="X15" s="28">
        <v>0</v>
      </c>
      <c r="Y15" s="28">
        <v>63</v>
      </c>
      <c r="Z15" s="34" t="str">
        <f t="shared" si="2"/>
        <v>High Risk</v>
      </c>
    </row>
    <row r="16" spans="1:26" x14ac:dyDescent="0.25">
      <c r="A16" s="20">
        <v>43115</v>
      </c>
      <c r="B16" s="21">
        <v>19</v>
      </c>
      <c r="C16" s="33" t="str">
        <f t="shared" si="0"/>
        <v>Young</v>
      </c>
      <c r="D16" s="43">
        <v>47624</v>
      </c>
      <c r="E16" s="27">
        <v>568.53571428571433</v>
      </c>
      <c r="F16" s="33" t="s">
        <v>230</v>
      </c>
      <c r="G16" s="33" t="s">
        <v>20</v>
      </c>
      <c r="H16" s="33" t="s">
        <v>29</v>
      </c>
      <c r="I16" s="43">
        <v>27197</v>
      </c>
      <c r="J16" s="27">
        <v>36</v>
      </c>
      <c r="K16" s="48">
        <v>0.57107760792877538</v>
      </c>
      <c r="L16" s="48" t="s">
        <v>241</v>
      </c>
      <c r="M16" s="33" t="s">
        <v>22</v>
      </c>
      <c r="N16" s="33" t="s">
        <v>27</v>
      </c>
      <c r="O16" s="43">
        <v>196</v>
      </c>
      <c r="P16" s="48">
        <v>0.75151481899999995</v>
      </c>
      <c r="Q16" s="33" t="s">
        <v>28</v>
      </c>
      <c r="R16" s="27">
        <v>15</v>
      </c>
      <c r="S16" s="43">
        <v>2971</v>
      </c>
      <c r="T16" s="38">
        <v>3968.666667</v>
      </c>
      <c r="U16" s="33" t="str">
        <f t="shared" si="1"/>
        <v>Low Income</v>
      </c>
      <c r="V16" s="43">
        <v>35918</v>
      </c>
      <c r="W16" s="48">
        <v>0.20222892200000001</v>
      </c>
      <c r="X16" s="27">
        <v>0</v>
      </c>
      <c r="Y16" s="27">
        <v>58</v>
      </c>
      <c r="Z16" s="33" t="str">
        <f t="shared" si="2"/>
        <v>High Risk</v>
      </c>
    </row>
    <row r="17" spans="1:26" x14ac:dyDescent="0.25">
      <c r="A17" s="22">
        <v>43116</v>
      </c>
      <c r="B17" s="23">
        <v>33</v>
      </c>
      <c r="C17" s="34" t="str">
        <f t="shared" si="0"/>
        <v>Mid</v>
      </c>
      <c r="D17" s="44">
        <v>56650</v>
      </c>
      <c r="E17" s="28">
        <v>605</v>
      </c>
      <c r="F17" s="34" t="s">
        <v>230</v>
      </c>
      <c r="G17" s="34" t="s">
        <v>20</v>
      </c>
      <c r="H17" s="34" t="s">
        <v>41</v>
      </c>
      <c r="I17" s="44">
        <v>12652</v>
      </c>
      <c r="J17" s="28">
        <v>36</v>
      </c>
      <c r="K17" s="49">
        <v>0.22333627537511033</v>
      </c>
      <c r="L17" s="49" t="s">
        <v>240</v>
      </c>
      <c r="M17" s="34" t="s">
        <v>26</v>
      </c>
      <c r="N17" s="34" t="s">
        <v>27</v>
      </c>
      <c r="O17" s="44">
        <v>336</v>
      </c>
      <c r="P17" s="49">
        <v>4.4156804000000001E-2</v>
      </c>
      <c r="Q17" s="34" t="s">
        <v>38</v>
      </c>
      <c r="R17" s="28">
        <v>21</v>
      </c>
      <c r="S17" s="44">
        <v>242</v>
      </c>
      <c r="T17" s="39">
        <v>4720.8333329999996</v>
      </c>
      <c r="U17" s="34" t="str">
        <f t="shared" si="1"/>
        <v>Low Income</v>
      </c>
      <c r="V17" s="44">
        <v>250291</v>
      </c>
      <c r="W17" s="49">
        <v>0.21641275200000001</v>
      </c>
      <c r="X17" s="28">
        <v>1</v>
      </c>
      <c r="Y17" s="28">
        <v>33.6</v>
      </c>
      <c r="Z17" s="34" t="str">
        <f t="shared" si="2"/>
        <v>Low Risk</v>
      </c>
    </row>
    <row r="18" spans="1:26" x14ac:dyDescent="0.25">
      <c r="A18" s="20">
        <v>43117</v>
      </c>
      <c r="B18" s="21">
        <v>27</v>
      </c>
      <c r="C18" s="33" t="str">
        <f t="shared" si="0"/>
        <v>Mid</v>
      </c>
      <c r="D18" s="43">
        <v>50042</v>
      </c>
      <c r="E18" s="27">
        <v>582</v>
      </c>
      <c r="F18" s="33" t="s">
        <v>230</v>
      </c>
      <c r="G18" s="33" t="s">
        <v>20</v>
      </c>
      <c r="H18" s="33" t="s">
        <v>41</v>
      </c>
      <c r="I18" s="43">
        <v>25183.596306068601</v>
      </c>
      <c r="J18" s="27">
        <v>60</v>
      </c>
      <c r="K18" s="48">
        <v>0.50324919679606328</v>
      </c>
      <c r="L18" s="48" t="s">
        <v>241</v>
      </c>
      <c r="M18" s="33" t="s">
        <v>26</v>
      </c>
      <c r="N18" s="33" t="s">
        <v>30</v>
      </c>
      <c r="O18" s="43">
        <v>680</v>
      </c>
      <c r="P18" s="48">
        <v>0.30886931400000001</v>
      </c>
      <c r="Q18" s="33" t="s">
        <v>28</v>
      </c>
      <c r="R18" s="27">
        <v>36</v>
      </c>
      <c r="S18" s="43">
        <v>2214</v>
      </c>
      <c r="T18" s="38">
        <v>4170.1666670000004</v>
      </c>
      <c r="U18" s="33" t="str">
        <f t="shared" si="1"/>
        <v>Low Income</v>
      </c>
      <c r="V18" s="43">
        <v>7021</v>
      </c>
      <c r="W18" s="48">
        <v>0.18712938700000001</v>
      </c>
      <c r="X18" s="27">
        <v>0</v>
      </c>
      <c r="Y18" s="27">
        <v>53</v>
      </c>
      <c r="Z18" s="33" t="str">
        <f t="shared" si="2"/>
        <v>Medium Risk</v>
      </c>
    </row>
    <row r="19" spans="1:26" x14ac:dyDescent="0.25">
      <c r="A19" s="22">
        <v>43118</v>
      </c>
      <c r="B19" s="23">
        <v>43</v>
      </c>
      <c r="C19" s="34" t="str">
        <f t="shared" si="0"/>
        <v>Senior</v>
      </c>
      <c r="D19" s="44">
        <v>142326</v>
      </c>
      <c r="E19" s="28">
        <v>644</v>
      </c>
      <c r="F19" s="34" t="s">
        <v>230</v>
      </c>
      <c r="G19" s="34" t="s">
        <v>20</v>
      </c>
      <c r="H19" s="34" t="s">
        <v>29</v>
      </c>
      <c r="I19" s="44">
        <v>24647.715909090908</v>
      </c>
      <c r="J19" s="28">
        <v>96</v>
      </c>
      <c r="K19" s="49">
        <v>0.17317788674656007</v>
      </c>
      <c r="L19" s="49" t="s">
        <v>240</v>
      </c>
      <c r="M19" s="34" t="s">
        <v>44</v>
      </c>
      <c r="N19" s="34" t="s">
        <v>27</v>
      </c>
      <c r="O19" s="44">
        <v>772</v>
      </c>
      <c r="P19" s="49">
        <v>0.29546987600000002</v>
      </c>
      <c r="Q19" s="34" t="s">
        <v>34</v>
      </c>
      <c r="R19" s="28">
        <v>18</v>
      </c>
      <c r="S19" s="44">
        <v>13247</v>
      </c>
      <c r="T19" s="39">
        <v>11860.5</v>
      </c>
      <c r="U19" s="34" t="str">
        <f t="shared" si="1"/>
        <v>Medium Income</v>
      </c>
      <c r="V19" s="44">
        <v>69623</v>
      </c>
      <c r="W19" s="49">
        <v>0.22379476500000001</v>
      </c>
      <c r="X19" s="28">
        <v>1</v>
      </c>
      <c r="Y19" s="28">
        <v>39.200000000000003</v>
      </c>
      <c r="Z19" s="34" t="str">
        <f t="shared" si="2"/>
        <v>Low Risk</v>
      </c>
    </row>
    <row r="20" spans="1:26" x14ac:dyDescent="0.25">
      <c r="A20" s="20">
        <v>43119</v>
      </c>
      <c r="B20" s="21">
        <v>29</v>
      </c>
      <c r="C20" s="33" t="str">
        <f t="shared" si="0"/>
        <v>Mid</v>
      </c>
      <c r="D20" s="43">
        <v>16021</v>
      </c>
      <c r="E20" s="27">
        <v>553</v>
      </c>
      <c r="F20" s="33" t="s">
        <v>230</v>
      </c>
      <c r="G20" s="33" t="s">
        <v>20</v>
      </c>
      <c r="H20" s="33" t="s">
        <v>32</v>
      </c>
      <c r="I20" s="43">
        <v>14655</v>
      </c>
      <c r="J20" s="27">
        <v>72</v>
      </c>
      <c r="K20" s="48">
        <v>0.91473690780850136</v>
      </c>
      <c r="L20" s="48" t="s">
        <v>241</v>
      </c>
      <c r="M20" s="33" t="s">
        <v>26</v>
      </c>
      <c r="N20" s="33" t="s">
        <v>30</v>
      </c>
      <c r="O20" s="43">
        <v>286</v>
      </c>
      <c r="P20" s="48">
        <v>0.10456869000000001</v>
      </c>
      <c r="Q20" s="33" t="s">
        <v>28</v>
      </c>
      <c r="R20" s="27">
        <v>25</v>
      </c>
      <c r="S20" s="43">
        <v>8651</v>
      </c>
      <c r="T20" s="38">
        <v>1335.083333</v>
      </c>
      <c r="U20" s="33" t="str">
        <f t="shared" si="1"/>
        <v>Low Income</v>
      </c>
      <c r="V20" s="43">
        <v>3933</v>
      </c>
      <c r="W20" s="48">
        <v>0.234766213</v>
      </c>
      <c r="X20" s="27">
        <v>0</v>
      </c>
      <c r="Y20" s="27">
        <v>59</v>
      </c>
      <c r="Z20" s="33" t="str">
        <f t="shared" si="2"/>
        <v>High Risk</v>
      </c>
    </row>
    <row r="21" spans="1:26" x14ac:dyDescent="0.25">
      <c r="A21" s="22">
        <v>43120</v>
      </c>
      <c r="B21" s="23">
        <v>23</v>
      </c>
      <c r="C21" s="34" t="str">
        <f t="shared" si="0"/>
        <v>Young</v>
      </c>
      <c r="D21" s="44">
        <v>34698</v>
      </c>
      <c r="E21" s="28">
        <v>594</v>
      </c>
      <c r="F21" s="34" t="s">
        <v>230</v>
      </c>
      <c r="G21" s="34" t="s">
        <v>20</v>
      </c>
      <c r="H21" s="34" t="s">
        <v>25</v>
      </c>
      <c r="I21" s="44">
        <v>14314</v>
      </c>
      <c r="J21" s="28">
        <v>60</v>
      </c>
      <c r="K21" s="49">
        <v>0.41253098161277307</v>
      </c>
      <c r="L21" s="49" t="s">
        <v>240</v>
      </c>
      <c r="M21" s="34" t="s">
        <v>44</v>
      </c>
      <c r="N21" s="34" t="s">
        <v>27</v>
      </c>
      <c r="O21" s="44">
        <v>755</v>
      </c>
      <c r="P21" s="49">
        <v>0.100597962</v>
      </c>
      <c r="Q21" s="34" t="s">
        <v>28</v>
      </c>
      <c r="R21" s="28">
        <v>27</v>
      </c>
      <c r="S21" s="44">
        <v>3721</v>
      </c>
      <c r="T21" s="39">
        <v>2891.5</v>
      </c>
      <c r="U21" s="34" t="str">
        <f t="shared" si="1"/>
        <v>Low Income</v>
      </c>
      <c r="V21" s="44">
        <v>55430</v>
      </c>
      <c r="W21" s="49">
        <v>0.23147831399999999</v>
      </c>
      <c r="X21" s="28">
        <v>0</v>
      </c>
      <c r="Y21" s="28">
        <v>48</v>
      </c>
      <c r="Z21" s="34" t="str">
        <f t="shared" si="2"/>
        <v>Medium Risk</v>
      </c>
    </row>
    <row r="22" spans="1:26" x14ac:dyDescent="0.25">
      <c r="A22" s="20">
        <v>43121</v>
      </c>
      <c r="B22" s="21">
        <v>57</v>
      </c>
      <c r="C22" s="33" t="str">
        <f t="shared" si="0"/>
        <v>Senior</v>
      </c>
      <c r="D22" s="43">
        <v>106749</v>
      </c>
      <c r="E22" s="27">
        <v>630</v>
      </c>
      <c r="F22" s="33" t="s">
        <v>230</v>
      </c>
      <c r="G22" s="33" t="s">
        <v>20</v>
      </c>
      <c r="H22" s="33" t="s">
        <v>21</v>
      </c>
      <c r="I22" s="43">
        <v>15698</v>
      </c>
      <c r="J22" s="27">
        <v>53.77215189873418</v>
      </c>
      <c r="K22" s="48">
        <v>0.14705524173528559</v>
      </c>
      <c r="L22" s="48" t="s">
        <v>240</v>
      </c>
      <c r="M22" s="33" t="s">
        <v>26</v>
      </c>
      <c r="N22" s="33" t="s">
        <v>30</v>
      </c>
      <c r="O22" s="43">
        <v>1059</v>
      </c>
      <c r="P22" s="48">
        <v>0.147279682</v>
      </c>
      <c r="Q22" s="33" t="s">
        <v>38</v>
      </c>
      <c r="R22" s="27">
        <v>21</v>
      </c>
      <c r="S22" s="43">
        <v>1686</v>
      </c>
      <c r="T22" s="38">
        <v>8895.75</v>
      </c>
      <c r="U22" s="33" t="str">
        <f t="shared" si="1"/>
        <v>Medium Income</v>
      </c>
      <c r="V22" s="43">
        <v>204416</v>
      </c>
      <c r="W22" s="48">
        <v>0.20441269200000001</v>
      </c>
      <c r="X22" s="27">
        <v>1</v>
      </c>
      <c r="Y22" s="27">
        <v>32.799999999999997</v>
      </c>
      <c r="Z22" s="33" t="str">
        <f t="shared" si="2"/>
        <v>Low Risk</v>
      </c>
    </row>
    <row r="23" spans="1:26" x14ac:dyDescent="0.25">
      <c r="A23" s="22">
        <v>43122</v>
      </c>
      <c r="B23" s="23">
        <v>37</v>
      </c>
      <c r="C23" s="34" t="str">
        <f t="shared" si="0"/>
        <v>Mid</v>
      </c>
      <c r="D23" s="44">
        <v>59138</v>
      </c>
      <c r="E23" s="28">
        <v>594</v>
      </c>
      <c r="F23" s="34" t="s">
        <v>230</v>
      </c>
      <c r="G23" s="34" t="s">
        <v>20</v>
      </c>
      <c r="H23" s="34" t="s">
        <v>25</v>
      </c>
      <c r="I23" s="44">
        <v>13205</v>
      </c>
      <c r="J23" s="28">
        <v>72</v>
      </c>
      <c r="K23" s="49">
        <v>0.22329128479150462</v>
      </c>
      <c r="L23" s="49" t="s">
        <v>240</v>
      </c>
      <c r="M23" s="34" t="s">
        <v>22</v>
      </c>
      <c r="N23" s="34" t="s">
        <v>23</v>
      </c>
      <c r="O23" s="44">
        <v>564</v>
      </c>
      <c r="P23" s="49">
        <v>0.111663227</v>
      </c>
      <c r="Q23" s="34" t="s">
        <v>38</v>
      </c>
      <c r="R23" s="28">
        <v>18</v>
      </c>
      <c r="S23" s="44">
        <v>1187</v>
      </c>
      <c r="T23" s="39">
        <v>4928.1666670000004</v>
      </c>
      <c r="U23" s="34" t="str">
        <f t="shared" si="1"/>
        <v>Low Income</v>
      </c>
      <c r="V23" s="44">
        <v>5576</v>
      </c>
      <c r="W23" s="49">
        <v>0.21144396100000001</v>
      </c>
      <c r="X23" s="28">
        <v>0</v>
      </c>
      <c r="Y23" s="28">
        <v>51</v>
      </c>
      <c r="Z23" s="34" t="str">
        <f t="shared" si="2"/>
        <v>Medium Risk</v>
      </c>
    </row>
    <row r="24" spans="1:26" x14ac:dyDescent="0.25">
      <c r="A24" s="20">
        <v>43123</v>
      </c>
      <c r="B24" s="21">
        <v>40</v>
      </c>
      <c r="C24" s="33" t="str">
        <f t="shared" si="0"/>
        <v>Senior</v>
      </c>
      <c r="D24" s="43">
        <v>114216</v>
      </c>
      <c r="E24" s="27">
        <v>635</v>
      </c>
      <c r="F24" s="33" t="s">
        <v>230</v>
      </c>
      <c r="G24" s="33" t="s">
        <v>20</v>
      </c>
      <c r="H24" s="33" t="s">
        <v>41</v>
      </c>
      <c r="I24" s="43">
        <v>9809</v>
      </c>
      <c r="J24" s="27">
        <v>55.043478260869563</v>
      </c>
      <c r="K24" s="48">
        <v>8.588113749387126E-2</v>
      </c>
      <c r="L24" s="48" t="s">
        <v>240</v>
      </c>
      <c r="M24" s="33" t="s">
        <v>26</v>
      </c>
      <c r="N24" s="33" t="s">
        <v>30</v>
      </c>
      <c r="O24" s="43">
        <v>571</v>
      </c>
      <c r="P24" s="48">
        <v>0.630448393</v>
      </c>
      <c r="Q24" s="33" t="s">
        <v>24</v>
      </c>
      <c r="R24" s="27">
        <v>26</v>
      </c>
      <c r="S24" s="43">
        <v>720</v>
      </c>
      <c r="T24" s="38">
        <v>9518</v>
      </c>
      <c r="U24" s="33" t="str">
        <f t="shared" si="1"/>
        <v>Medium Income</v>
      </c>
      <c r="V24" s="43">
        <v>2482</v>
      </c>
      <c r="W24" s="48">
        <v>0.201114034</v>
      </c>
      <c r="X24" s="27">
        <v>1</v>
      </c>
      <c r="Y24" s="27">
        <v>46.4</v>
      </c>
      <c r="Z24" s="33" t="str">
        <f t="shared" si="2"/>
        <v>Medium Risk</v>
      </c>
    </row>
    <row r="25" spans="1:26" x14ac:dyDescent="0.25">
      <c r="A25" s="22">
        <v>43124</v>
      </c>
      <c r="B25" s="23">
        <v>22</v>
      </c>
      <c r="C25" s="34" t="str">
        <f t="shared" si="0"/>
        <v>Young</v>
      </c>
      <c r="D25" s="44">
        <v>63300</v>
      </c>
      <c r="E25" s="28">
        <v>503</v>
      </c>
      <c r="F25" s="34" t="s">
        <v>231</v>
      </c>
      <c r="G25" s="34" t="s">
        <v>20</v>
      </c>
      <c r="H25" s="34" t="s">
        <v>25</v>
      </c>
      <c r="I25" s="44">
        <v>16476</v>
      </c>
      <c r="J25" s="28">
        <v>24</v>
      </c>
      <c r="K25" s="49">
        <v>0.26028436018957346</v>
      </c>
      <c r="L25" s="49" t="s">
        <v>240</v>
      </c>
      <c r="M25" s="34" t="s">
        <v>22</v>
      </c>
      <c r="N25" s="34" t="s">
        <v>30</v>
      </c>
      <c r="O25" s="44">
        <v>376</v>
      </c>
      <c r="P25" s="49">
        <v>0.235798589</v>
      </c>
      <c r="Q25" s="34" t="s">
        <v>24</v>
      </c>
      <c r="R25" s="28">
        <v>29</v>
      </c>
      <c r="S25" s="44">
        <v>2154</v>
      </c>
      <c r="T25" s="39">
        <v>5275</v>
      </c>
      <c r="U25" s="34" t="str">
        <f t="shared" si="1"/>
        <v>Medium Income</v>
      </c>
      <c r="V25" s="44">
        <v>6903</v>
      </c>
      <c r="W25" s="49">
        <v>0.231670288</v>
      </c>
      <c r="X25" s="28">
        <v>0</v>
      </c>
      <c r="Y25" s="28">
        <v>53</v>
      </c>
      <c r="Z25" s="34" t="str">
        <f t="shared" si="2"/>
        <v>Medium Risk</v>
      </c>
    </row>
    <row r="26" spans="1:26" x14ac:dyDescent="0.25">
      <c r="A26" s="20">
        <v>43125</v>
      </c>
      <c r="B26" s="21">
        <v>33</v>
      </c>
      <c r="C26" s="33" t="str">
        <f t="shared" si="0"/>
        <v>Mid</v>
      </c>
      <c r="D26" s="43">
        <v>39676</v>
      </c>
      <c r="E26" s="27">
        <v>555</v>
      </c>
      <c r="F26" s="33" t="s">
        <v>230</v>
      </c>
      <c r="G26" s="33" t="s">
        <v>20</v>
      </c>
      <c r="H26" s="33" t="s">
        <v>21</v>
      </c>
      <c r="I26" s="43">
        <v>47795</v>
      </c>
      <c r="J26" s="27">
        <v>60</v>
      </c>
      <c r="K26" s="48">
        <v>1.2046325234398629</v>
      </c>
      <c r="L26" s="48" t="s">
        <v>242</v>
      </c>
      <c r="M26" s="33" t="s">
        <v>26</v>
      </c>
      <c r="N26" s="33" t="s">
        <v>34</v>
      </c>
      <c r="O26" s="43">
        <v>199</v>
      </c>
      <c r="P26" s="48">
        <v>0.57339453799999995</v>
      </c>
      <c r="Q26" s="33" t="s">
        <v>24</v>
      </c>
      <c r="R26" s="27">
        <v>19</v>
      </c>
      <c r="S26" s="43">
        <v>840</v>
      </c>
      <c r="T26" s="38">
        <v>3306.333333</v>
      </c>
      <c r="U26" s="33" t="str">
        <f t="shared" si="1"/>
        <v>Low Income</v>
      </c>
      <c r="V26" s="43">
        <v>81172</v>
      </c>
      <c r="W26" s="48">
        <v>0.25347414200000001</v>
      </c>
      <c r="X26" s="27">
        <v>0</v>
      </c>
      <c r="Y26" s="27">
        <v>60</v>
      </c>
      <c r="Z26" s="33" t="str">
        <f t="shared" si="2"/>
        <v>High Risk</v>
      </c>
    </row>
    <row r="27" spans="1:26" x14ac:dyDescent="0.25">
      <c r="A27" s="22">
        <v>43126</v>
      </c>
      <c r="B27" s="23">
        <v>41</v>
      </c>
      <c r="C27" s="34" t="str">
        <f t="shared" si="0"/>
        <v>Senior</v>
      </c>
      <c r="D27" s="44">
        <v>59192</v>
      </c>
      <c r="E27" s="28">
        <v>594</v>
      </c>
      <c r="F27" s="34" t="s">
        <v>230</v>
      </c>
      <c r="G27" s="34" t="s">
        <v>45</v>
      </c>
      <c r="H27" s="34" t="s">
        <v>32</v>
      </c>
      <c r="I27" s="44">
        <v>45608</v>
      </c>
      <c r="J27" s="28">
        <v>36</v>
      </c>
      <c r="K27" s="49">
        <v>0.77050952831463715</v>
      </c>
      <c r="L27" s="49" t="s">
        <v>241</v>
      </c>
      <c r="M27" s="34" t="s">
        <v>35</v>
      </c>
      <c r="N27" s="34" t="s">
        <v>27</v>
      </c>
      <c r="O27" s="44">
        <v>222</v>
      </c>
      <c r="P27" s="49">
        <v>0.23011584500000001</v>
      </c>
      <c r="Q27" s="34" t="s">
        <v>38</v>
      </c>
      <c r="R27" s="28">
        <v>18</v>
      </c>
      <c r="S27" s="44">
        <v>21084</v>
      </c>
      <c r="T27" s="39">
        <v>4932.6666670000004</v>
      </c>
      <c r="U27" s="34" t="str">
        <f t="shared" si="1"/>
        <v>Low Income</v>
      </c>
      <c r="V27" s="44">
        <v>58413</v>
      </c>
      <c r="W27" s="49">
        <v>0.20068264399999999</v>
      </c>
      <c r="X27" s="28">
        <v>0</v>
      </c>
      <c r="Y27" s="28">
        <v>58</v>
      </c>
      <c r="Z27" s="34" t="str">
        <f t="shared" si="2"/>
        <v>High Risk</v>
      </c>
    </row>
    <row r="28" spans="1:26" x14ac:dyDescent="0.25">
      <c r="A28" s="20">
        <v>43127</v>
      </c>
      <c r="B28" s="21">
        <v>26</v>
      </c>
      <c r="C28" s="33" t="str">
        <f t="shared" si="0"/>
        <v>Mid</v>
      </c>
      <c r="D28" s="43">
        <v>15059</v>
      </c>
      <c r="E28" s="27">
        <v>462</v>
      </c>
      <c r="F28" s="33" t="s">
        <v>231</v>
      </c>
      <c r="G28" s="33" t="s">
        <v>20</v>
      </c>
      <c r="H28" s="33" t="s">
        <v>25</v>
      </c>
      <c r="I28" s="43">
        <v>20240</v>
      </c>
      <c r="J28" s="27">
        <v>24</v>
      </c>
      <c r="K28" s="48">
        <v>1.3440467494521549</v>
      </c>
      <c r="L28" s="48" t="s">
        <v>242</v>
      </c>
      <c r="M28" s="33" t="s">
        <v>26</v>
      </c>
      <c r="N28" s="33" t="s">
        <v>34</v>
      </c>
      <c r="O28" s="43">
        <v>443</v>
      </c>
      <c r="P28" s="48">
        <v>6.7066338000000003E-2</v>
      </c>
      <c r="Q28" s="33" t="s">
        <v>24</v>
      </c>
      <c r="R28" s="27">
        <v>16</v>
      </c>
      <c r="S28" s="43">
        <v>713</v>
      </c>
      <c r="T28" s="38">
        <v>1254.916667</v>
      </c>
      <c r="U28" s="33" t="str">
        <f t="shared" si="1"/>
        <v>Low Income</v>
      </c>
      <c r="V28" s="43">
        <v>16754</v>
      </c>
      <c r="W28" s="48">
        <v>0.246020665</v>
      </c>
      <c r="X28" s="27">
        <v>0</v>
      </c>
      <c r="Y28" s="27">
        <v>51</v>
      </c>
      <c r="Z28" s="33" t="str">
        <f t="shared" si="2"/>
        <v>Medium Risk</v>
      </c>
    </row>
    <row r="29" spans="1:26" x14ac:dyDescent="0.25">
      <c r="A29" s="22">
        <v>43128</v>
      </c>
      <c r="B29" s="23">
        <v>44</v>
      </c>
      <c r="C29" s="34" t="str">
        <f t="shared" si="0"/>
        <v>Senior</v>
      </c>
      <c r="D29" s="44">
        <v>15305</v>
      </c>
      <c r="E29" s="28">
        <v>608</v>
      </c>
      <c r="F29" s="34" t="s">
        <v>230</v>
      </c>
      <c r="G29" s="34" t="s">
        <v>33</v>
      </c>
      <c r="H29" s="34" t="s">
        <v>29</v>
      </c>
      <c r="I29" s="44">
        <v>21452</v>
      </c>
      <c r="J29" s="28">
        <v>48</v>
      </c>
      <c r="K29" s="49">
        <v>1.4016334531198955</v>
      </c>
      <c r="L29" s="49" t="s">
        <v>242</v>
      </c>
      <c r="M29" s="34" t="s">
        <v>26</v>
      </c>
      <c r="N29" s="34" t="s">
        <v>27</v>
      </c>
      <c r="O29" s="44">
        <v>443</v>
      </c>
      <c r="P29" s="49">
        <v>6.3153792E-2</v>
      </c>
      <c r="Q29" s="34" t="s">
        <v>24</v>
      </c>
      <c r="R29" s="28">
        <v>21</v>
      </c>
      <c r="S29" s="44">
        <v>9547</v>
      </c>
      <c r="T29" s="39">
        <v>1275.416667</v>
      </c>
      <c r="U29" s="34" t="str">
        <f t="shared" si="1"/>
        <v>Low Income</v>
      </c>
      <c r="V29" s="44">
        <v>9931</v>
      </c>
      <c r="W29" s="49">
        <v>0.225375302</v>
      </c>
      <c r="X29" s="28">
        <v>0</v>
      </c>
      <c r="Y29" s="28">
        <v>51</v>
      </c>
      <c r="Z29" s="34" t="str">
        <f t="shared" si="2"/>
        <v>Medium Risk</v>
      </c>
    </row>
    <row r="30" spans="1:26" x14ac:dyDescent="0.25">
      <c r="A30" s="20">
        <v>43129</v>
      </c>
      <c r="B30" s="21">
        <v>32</v>
      </c>
      <c r="C30" s="33" t="str">
        <f t="shared" si="0"/>
        <v>Mid</v>
      </c>
      <c r="D30" s="43">
        <v>35498</v>
      </c>
      <c r="E30" s="27">
        <v>622</v>
      </c>
      <c r="F30" s="33" t="s">
        <v>230</v>
      </c>
      <c r="G30" s="33" t="s">
        <v>20</v>
      </c>
      <c r="H30" s="33" t="s">
        <v>29</v>
      </c>
      <c r="I30" s="43">
        <v>11136</v>
      </c>
      <c r="J30" s="27">
        <v>36</v>
      </c>
      <c r="K30" s="48">
        <v>0.31370781452476199</v>
      </c>
      <c r="L30" s="48" t="s">
        <v>240</v>
      </c>
      <c r="M30" s="33" t="s">
        <v>22</v>
      </c>
      <c r="N30" s="33" t="s">
        <v>23</v>
      </c>
      <c r="O30" s="43">
        <v>698</v>
      </c>
      <c r="P30" s="48">
        <v>0.176444352</v>
      </c>
      <c r="Q30" s="33" t="s">
        <v>24</v>
      </c>
      <c r="R30" s="27">
        <v>18</v>
      </c>
      <c r="S30" s="43">
        <v>1346</v>
      </c>
      <c r="T30" s="38">
        <v>2958.166667</v>
      </c>
      <c r="U30" s="33" t="str">
        <f t="shared" si="1"/>
        <v>Low Income</v>
      </c>
      <c r="V30" s="43">
        <v>2705</v>
      </c>
      <c r="W30" s="48">
        <v>0.16484597100000001</v>
      </c>
      <c r="X30" s="27">
        <v>0</v>
      </c>
      <c r="Y30" s="27">
        <v>48</v>
      </c>
      <c r="Z30" s="33" t="str">
        <f t="shared" si="2"/>
        <v>Medium Risk</v>
      </c>
    </row>
    <row r="31" spans="1:26" x14ac:dyDescent="0.25">
      <c r="A31" s="22">
        <v>43130</v>
      </c>
      <c r="B31" s="23">
        <v>36</v>
      </c>
      <c r="C31" s="34" t="str">
        <f t="shared" si="0"/>
        <v>Mid</v>
      </c>
      <c r="D31" s="44">
        <v>60227</v>
      </c>
      <c r="E31" s="28">
        <v>576</v>
      </c>
      <c r="F31" s="34" t="s">
        <v>230</v>
      </c>
      <c r="G31" s="34" t="s">
        <v>20</v>
      </c>
      <c r="H31" s="34" t="s">
        <v>29</v>
      </c>
      <c r="I31" s="44">
        <v>25264</v>
      </c>
      <c r="J31" s="28">
        <v>84</v>
      </c>
      <c r="K31" s="49">
        <v>0.41947963537948096</v>
      </c>
      <c r="L31" s="49" t="s">
        <v>240</v>
      </c>
      <c r="M31" s="34" t="s">
        <v>35</v>
      </c>
      <c r="N31" s="34" t="s">
        <v>23</v>
      </c>
      <c r="O31" s="44">
        <v>458</v>
      </c>
      <c r="P31" s="49">
        <v>0.14411268199999999</v>
      </c>
      <c r="Q31" s="34" t="s">
        <v>24</v>
      </c>
      <c r="R31" s="28">
        <v>27</v>
      </c>
      <c r="S31" s="44">
        <v>5391</v>
      </c>
      <c r="T31" s="39">
        <v>5018.9166670000004</v>
      </c>
      <c r="U31" s="34" t="str">
        <f t="shared" si="1"/>
        <v>Medium Income</v>
      </c>
      <c r="V31" s="44">
        <v>105395</v>
      </c>
      <c r="W31" s="49">
        <v>0.239128971</v>
      </c>
      <c r="X31" s="28">
        <v>1</v>
      </c>
      <c r="Y31" s="28">
        <v>36.799999999999997</v>
      </c>
      <c r="Z31" s="34" t="str">
        <f t="shared" si="2"/>
        <v>Low Risk</v>
      </c>
    </row>
    <row r="32" spans="1:26" x14ac:dyDescent="0.25">
      <c r="A32" s="20">
        <v>43131</v>
      </c>
      <c r="B32" s="21">
        <v>32</v>
      </c>
      <c r="C32" s="33" t="str">
        <f t="shared" si="0"/>
        <v>Mid</v>
      </c>
      <c r="D32" s="43">
        <v>23861</v>
      </c>
      <c r="E32" s="27">
        <v>592</v>
      </c>
      <c r="F32" s="33" t="s">
        <v>230</v>
      </c>
      <c r="G32" s="33" t="s">
        <v>33</v>
      </c>
      <c r="H32" s="33" t="s">
        <v>32</v>
      </c>
      <c r="I32" s="43">
        <v>19570</v>
      </c>
      <c r="J32" s="27">
        <v>36</v>
      </c>
      <c r="K32" s="48">
        <v>0.82016679937974102</v>
      </c>
      <c r="L32" s="48" t="s">
        <v>241</v>
      </c>
      <c r="M32" s="33" t="s">
        <v>22</v>
      </c>
      <c r="N32" s="33" t="s">
        <v>34</v>
      </c>
      <c r="O32" s="43">
        <v>521</v>
      </c>
      <c r="P32" s="48">
        <v>0.22371122500000001</v>
      </c>
      <c r="Q32" s="33" t="s">
        <v>38</v>
      </c>
      <c r="R32" s="27">
        <v>29</v>
      </c>
      <c r="S32" s="43">
        <v>3348</v>
      </c>
      <c r="T32" s="38">
        <v>1988.416667</v>
      </c>
      <c r="U32" s="33" t="str">
        <f t="shared" si="1"/>
        <v>Low Income</v>
      </c>
      <c r="V32" s="43">
        <v>76539</v>
      </c>
      <c r="W32" s="48">
        <v>0.19703489199999999</v>
      </c>
      <c r="X32" s="27">
        <v>0</v>
      </c>
      <c r="Y32" s="27">
        <v>55</v>
      </c>
      <c r="Z32" s="33" t="str">
        <f t="shared" si="2"/>
        <v>High Risk</v>
      </c>
    </row>
    <row r="33" spans="1:26" x14ac:dyDescent="0.25">
      <c r="A33" s="22">
        <v>43132</v>
      </c>
      <c r="B33" s="23">
        <v>62</v>
      </c>
      <c r="C33" s="34" t="str">
        <f t="shared" si="0"/>
        <v>Old</v>
      </c>
      <c r="D33" s="44">
        <v>73843</v>
      </c>
      <c r="E33" s="28">
        <v>667</v>
      </c>
      <c r="F33" s="34" t="s">
        <v>232</v>
      </c>
      <c r="G33" s="34" t="s">
        <v>45</v>
      </c>
      <c r="H33" s="34" t="s">
        <v>21</v>
      </c>
      <c r="I33" s="44">
        <v>44668</v>
      </c>
      <c r="J33" s="28">
        <v>60</v>
      </c>
      <c r="K33" s="49">
        <v>0.6049050011510908</v>
      </c>
      <c r="L33" s="49" t="s">
        <v>241</v>
      </c>
      <c r="M33" s="34" t="s">
        <v>26</v>
      </c>
      <c r="N33" s="34" t="s">
        <v>34</v>
      </c>
      <c r="O33" s="44">
        <v>388</v>
      </c>
      <c r="P33" s="49">
        <v>0.15691370099999999</v>
      </c>
      <c r="Q33" s="34" t="s">
        <v>24</v>
      </c>
      <c r="R33" s="28">
        <v>16</v>
      </c>
      <c r="S33" s="44">
        <v>17023</v>
      </c>
      <c r="T33" s="39">
        <v>6153.5833329999996</v>
      </c>
      <c r="U33" s="34" t="str">
        <f t="shared" si="1"/>
        <v>Medium Income</v>
      </c>
      <c r="V33" s="44">
        <v>3068</v>
      </c>
      <c r="W33" s="49">
        <v>0.234603328</v>
      </c>
      <c r="X33" s="28">
        <v>0</v>
      </c>
      <c r="Y33" s="28">
        <v>62</v>
      </c>
      <c r="Z33" s="34" t="str">
        <f t="shared" si="2"/>
        <v>High Risk</v>
      </c>
    </row>
    <row r="34" spans="1:26" x14ac:dyDescent="0.25">
      <c r="A34" s="20">
        <v>43133</v>
      </c>
      <c r="B34" s="21">
        <v>39</v>
      </c>
      <c r="C34" s="33" t="str">
        <f t="shared" si="0"/>
        <v>Mid</v>
      </c>
      <c r="D34" s="43">
        <v>61099</v>
      </c>
      <c r="E34" s="27">
        <v>559</v>
      </c>
      <c r="F34" s="33" t="s">
        <v>230</v>
      </c>
      <c r="G34" s="33" t="s">
        <v>20</v>
      </c>
      <c r="H34" s="33" t="s">
        <v>29</v>
      </c>
      <c r="I34" s="43">
        <v>10094</v>
      </c>
      <c r="J34" s="27">
        <v>84</v>
      </c>
      <c r="K34" s="48">
        <v>0.16520728653496783</v>
      </c>
      <c r="L34" s="48" t="s">
        <v>240</v>
      </c>
      <c r="M34" s="33" t="s">
        <v>22</v>
      </c>
      <c r="N34" s="33" t="s">
        <v>27</v>
      </c>
      <c r="O34" s="43">
        <v>380</v>
      </c>
      <c r="P34" s="48">
        <v>0.26521956600000002</v>
      </c>
      <c r="Q34" s="33" t="s">
        <v>38</v>
      </c>
      <c r="R34" s="27">
        <v>21</v>
      </c>
      <c r="S34" s="43">
        <v>2987</v>
      </c>
      <c r="T34" s="38">
        <v>5091.5833329999996</v>
      </c>
      <c r="U34" s="33" t="str">
        <f t="shared" si="1"/>
        <v>Medium Income</v>
      </c>
      <c r="V34" s="43">
        <v>46283</v>
      </c>
      <c r="W34" s="48">
        <v>0.26105004599999998</v>
      </c>
      <c r="X34" s="27">
        <v>0</v>
      </c>
      <c r="Y34" s="27">
        <v>51</v>
      </c>
      <c r="Z34" s="33" t="str">
        <f t="shared" si="2"/>
        <v>Medium Risk</v>
      </c>
    </row>
    <row r="35" spans="1:26" x14ac:dyDescent="0.25">
      <c r="A35" s="22">
        <v>43134</v>
      </c>
      <c r="B35" s="23">
        <v>27</v>
      </c>
      <c r="C35" s="34" t="str">
        <f t="shared" si="0"/>
        <v>Mid</v>
      </c>
      <c r="D35" s="44">
        <v>15000</v>
      </c>
      <c r="E35" s="28">
        <v>535</v>
      </c>
      <c r="F35" s="34" t="s">
        <v>231</v>
      </c>
      <c r="G35" s="34" t="s">
        <v>20</v>
      </c>
      <c r="H35" s="34" t="s">
        <v>29</v>
      </c>
      <c r="I35" s="44">
        <v>11318</v>
      </c>
      <c r="J35" s="28">
        <v>120</v>
      </c>
      <c r="K35" s="49">
        <v>0.75453333333333328</v>
      </c>
      <c r="L35" s="49" t="s">
        <v>241</v>
      </c>
      <c r="M35" s="34" t="s">
        <v>26</v>
      </c>
      <c r="N35" s="34" t="s">
        <v>27</v>
      </c>
      <c r="O35" s="44">
        <v>721</v>
      </c>
      <c r="P35" s="49">
        <v>0.44838481899999999</v>
      </c>
      <c r="Q35" s="34" t="s">
        <v>24</v>
      </c>
      <c r="R35" s="28">
        <v>15</v>
      </c>
      <c r="S35" s="44">
        <v>4172</v>
      </c>
      <c r="T35" s="39">
        <v>1250</v>
      </c>
      <c r="U35" s="34" t="str">
        <f t="shared" si="1"/>
        <v>Low Income</v>
      </c>
      <c r="V35" s="44">
        <v>290269</v>
      </c>
      <c r="W35" s="49">
        <v>0.34359401099999998</v>
      </c>
      <c r="X35" s="28">
        <v>0</v>
      </c>
      <c r="Y35" s="28">
        <v>53</v>
      </c>
      <c r="Z35" s="34" t="str">
        <f t="shared" si="2"/>
        <v>Medium Risk</v>
      </c>
    </row>
    <row r="36" spans="1:26" x14ac:dyDescent="0.25">
      <c r="A36" s="20">
        <v>43135</v>
      </c>
      <c r="B36" s="21">
        <v>49</v>
      </c>
      <c r="C36" s="33" t="str">
        <f t="shared" si="0"/>
        <v>Senior</v>
      </c>
      <c r="D36" s="43">
        <v>34738</v>
      </c>
      <c r="E36" s="27">
        <v>520</v>
      </c>
      <c r="F36" s="33" t="s">
        <v>231</v>
      </c>
      <c r="G36" s="33" t="s">
        <v>20</v>
      </c>
      <c r="H36" s="33" t="s">
        <v>25</v>
      </c>
      <c r="I36" s="43">
        <v>10166</v>
      </c>
      <c r="J36" s="27">
        <v>72</v>
      </c>
      <c r="K36" s="48">
        <v>0.29264782083021473</v>
      </c>
      <c r="L36" s="48" t="s">
        <v>240</v>
      </c>
      <c r="M36" s="33" t="s">
        <v>26</v>
      </c>
      <c r="N36" s="33" t="s">
        <v>27</v>
      </c>
      <c r="O36" s="43">
        <v>388</v>
      </c>
      <c r="P36" s="48">
        <v>0.31451381099999998</v>
      </c>
      <c r="Q36" s="33" t="s">
        <v>24</v>
      </c>
      <c r="R36" s="27">
        <v>27</v>
      </c>
      <c r="S36" s="43">
        <v>1767</v>
      </c>
      <c r="T36" s="38">
        <v>2894.833333</v>
      </c>
      <c r="U36" s="33" t="str">
        <f t="shared" si="1"/>
        <v>Low Income</v>
      </c>
      <c r="V36" s="43">
        <v>238326</v>
      </c>
      <c r="W36" s="48">
        <v>0.27393324299999999</v>
      </c>
      <c r="X36" s="27">
        <v>0</v>
      </c>
      <c r="Y36" s="27">
        <v>55</v>
      </c>
      <c r="Z36" s="33" t="str">
        <f t="shared" si="2"/>
        <v>High Risk</v>
      </c>
    </row>
    <row r="37" spans="1:26" x14ac:dyDescent="0.25">
      <c r="A37" s="22">
        <v>43136</v>
      </c>
      <c r="B37" s="23">
        <v>25</v>
      </c>
      <c r="C37" s="34" t="str">
        <f t="shared" si="0"/>
        <v>Mid</v>
      </c>
      <c r="D37" s="44">
        <v>85889</v>
      </c>
      <c r="E37" s="28">
        <v>571</v>
      </c>
      <c r="F37" s="34" t="s">
        <v>230</v>
      </c>
      <c r="G37" s="34" t="s">
        <v>20</v>
      </c>
      <c r="H37" s="34" t="s">
        <v>29</v>
      </c>
      <c r="I37" s="44">
        <v>24186</v>
      </c>
      <c r="J37" s="28">
        <v>72</v>
      </c>
      <c r="K37" s="49">
        <v>0.28159601345923224</v>
      </c>
      <c r="L37" s="49" t="s">
        <v>240</v>
      </c>
      <c r="M37" s="34" t="s">
        <v>22</v>
      </c>
      <c r="N37" s="34" t="s">
        <v>30</v>
      </c>
      <c r="O37" s="44">
        <v>870</v>
      </c>
      <c r="P37" s="49">
        <v>5.0538644000000001E-2</v>
      </c>
      <c r="Q37" s="34" t="s">
        <v>31</v>
      </c>
      <c r="R37" s="28">
        <v>31</v>
      </c>
      <c r="S37" s="44">
        <v>14921</v>
      </c>
      <c r="T37" s="39">
        <v>7157.4166670000004</v>
      </c>
      <c r="U37" s="34" t="str">
        <f t="shared" si="1"/>
        <v>Medium Income</v>
      </c>
      <c r="V37" s="44">
        <v>13345</v>
      </c>
      <c r="W37" s="49">
        <v>0.279617748</v>
      </c>
      <c r="X37" s="28">
        <v>0</v>
      </c>
      <c r="Y37" s="28">
        <v>49</v>
      </c>
      <c r="Z37" s="34" t="str">
        <f t="shared" si="2"/>
        <v>Medium Risk</v>
      </c>
    </row>
    <row r="38" spans="1:26" x14ac:dyDescent="0.25">
      <c r="A38" s="20">
        <v>43137</v>
      </c>
      <c r="B38" s="21">
        <v>42</v>
      </c>
      <c r="C38" s="33" t="str">
        <f t="shared" si="0"/>
        <v>Senior</v>
      </c>
      <c r="D38" s="43">
        <v>78701</v>
      </c>
      <c r="E38" s="27">
        <v>552</v>
      </c>
      <c r="F38" s="33" t="s">
        <v>230</v>
      </c>
      <c r="G38" s="33" t="s">
        <v>20</v>
      </c>
      <c r="H38" s="33" t="s">
        <v>25</v>
      </c>
      <c r="I38" s="43">
        <v>18326</v>
      </c>
      <c r="J38" s="27">
        <v>60</v>
      </c>
      <c r="K38" s="48">
        <v>0.23285599928844614</v>
      </c>
      <c r="L38" s="48" t="s">
        <v>240</v>
      </c>
      <c r="M38" s="33" t="s">
        <v>22</v>
      </c>
      <c r="N38" s="33" t="s">
        <v>30</v>
      </c>
      <c r="O38" s="43">
        <v>482</v>
      </c>
      <c r="P38" s="48">
        <v>7.1301978000000002E-2</v>
      </c>
      <c r="Q38" s="33" t="s">
        <v>24</v>
      </c>
      <c r="R38" s="27">
        <v>25</v>
      </c>
      <c r="S38" s="43">
        <v>463</v>
      </c>
      <c r="T38" s="38">
        <v>6558.4166670000004</v>
      </c>
      <c r="U38" s="33" t="str">
        <f t="shared" si="1"/>
        <v>Medium Income</v>
      </c>
      <c r="V38" s="43">
        <v>140566</v>
      </c>
      <c r="W38" s="48">
        <v>0.21891235100000001</v>
      </c>
      <c r="X38" s="27">
        <v>1</v>
      </c>
      <c r="Y38" s="27">
        <v>36</v>
      </c>
      <c r="Z38" s="33" t="str">
        <f t="shared" si="2"/>
        <v>Low Risk</v>
      </c>
    </row>
    <row r="39" spans="1:26" x14ac:dyDescent="0.25">
      <c r="A39" s="22">
        <v>43138</v>
      </c>
      <c r="B39" s="23">
        <v>18</v>
      </c>
      <c r="C39" s="34" t="str">
        <f t="shared" si="0"/>
        <v>Young</v>
      </c>
      <c r="D39" s="44">
        <v>24914.000004000001</v>
      </c>
      <c r="E39" s="28">
        <v>604</v>
      </c>
      <c r="F39" s="34" t="s">
        <v>230</v>
      </c>
      <c r="G39" s="34" t="s">
        <v>20</v>
      </c>
      <c r="H39" s="34" t="s">
        <v>21</v>
      </c>
      <c r="I39" s="44">
        <v>8015</v>
      </c>
      <c r="J39" s="28">
        <v>54.694362017804153</v>
      </c>
      <c r="K39" s="49">
        <v>0.32170667089641058</v>
      </c>
      <c r="L39" s="49" t="s">
        <v>240</v>
      </c>
      <c r="M39" s="34" t="s">
        <v>22</v>
      </c>
      <c r="N39" s="34" t="s">
        <v>27</v>
      </c>
      <c r="O39" s="44">
        <v>327</v>
      </c>
      <c r="P39" s="49">
        <v>0.64426585999999997</v>
      </c>
      <c r="Q39" s="34" t="s">
        <v>38</v>
      </c>
      <c r="R39" s="28">
        <v>17</v>
      </c>
      <c r="S39" s="44">
        <v>2612</v>
      </c>
      <c r="T39" s="39">
        <v>2076.166667</v>
      </c>
      <c r="U39" s="34" t="str">
        <f t="shared" si="1"/>
        <v>Low Income</v>
      </c>
      <c r="V39" s="44">
        <v>41853</v>
      </c>
      <c r="W39" s="49">
        <v>0.152812</v>
      </c>
      <c r="X39" s="28">
        <v>1</v>
      </c>
      <c r="Y39" s="28">
        <v>45.6</v>
      </c>
      <c r="Z39" s="34" t="str">
        <f t="shared" si="2"/>
        <v>Medium Risk</v>
      </c>
    </row>
    <row r="40" spans="1:26" x14ac:dyDescent="0.25">
      <c r="A40" s="20">
        <v>43139</v>
      </c>
      <c r="B40" s="21">
        <v>24</v>
      </c>
      <c r="C40" s="33" t="str">
        <f t="shared" si="0"/>
        <v>Young</v>
      </c>
      <c r="D40" s="43">
        <v>57231</v>
      </c>
      <c r="E40" s="27">
        <v>508</v>
      </c>
      <c r="F40" s="33" t="s">
        <v>231</v>
      </c>
      <c r="G40" s="33" t="s">
        <v>45</v>
      </c>
      <c r="H40" s="33" t="s">
        <v>25</v>
      </c>
      <c r="I40" s="43">
        <v>35876</v>
      </c>
      <c r="J40" s="27">
        <v>48</v>
      </c>
      <c r="K40" s="48">
        <v>0.62686306372420542</v>
      </c>
      <c r="L40" s="48" t="s">
        <v>241</v>
      </c>
      <c r="M40" s="33" t="s">
        <v>22</v>
      </c>
      <c r="N40" s="33" t="s">
        <v>30</v>
      </c>
      <c r="O40" s="43">
        <v>370</v>
      </c>
      <c r="P40" s="48">
        <v>0.13474061300000001</v>
      </c>
      <c r="Q40" s="33" t="s">
        <v>38</v>
      </c>
      <c r="R40" s="27">
        <v>20</v>
      </c>
      <c r="S40" s="43">
        <v>7737</v>
      </c>
      <c r="T40" s="38">
        <v>4769.25</v>
      </c>
      <c r="U40" s="33" t="str">
        <f t="shared" si="1"/>
        <v>Low Income</v>
      </c>
      <c r="V40" s="43">
        <v>140547</v>
      </c>
      <c r="W40" s="48">
        <v>0.23046819800000001</v>
      </c>
      <c r="X40" s="27">
        <v>0</v>
      </c>
      <c r="Y40" s="27">
        <v>50</v>
      </c>
      <c r="Z40" s="33" t="str">
        <f t="shared" si="2"/>
        <v>Medium Risk</v>
      </c>
    </row>
    <row r="41" spans="1:26" x14ac:dyDescent="0.25">
      <c r="A41" s="22">
        <v>43140</v>
      </c>
      <c r="B41" s="23">
        <v>42</v>
      </c>
      <c r="C41" s="34" t="str">
        <f t="shared" si="0"/>
        <v>Senior</v>
      </c>
      <c r="D41" s="44">
        <v>163303</v>
      </c>
      <c r="E41" s="28">
        <v>655</v>
      </c>
      <c r="F41" s="34" t="s">
        <v>232</v>
      </c>
      <c r="G41" s="34" t="s">
        <v>33</v>
      </c>
      <c r="H41" s="34" t="s">
        <v>29</v>
      </c>
      <c r="I41" s="44">
        <v>12850</v>
      </c>
      <c r="J41" s="28">
        <v>72</v>
      </c>
      <c r="K41" s="49">
        <v>7.8688082888863031E-2</v>
      </c>
      <c r="L41" s="49" t="s">
        <v>240</v>
      </c>
      <c r="M41" s="34" t="s">
        <v>26</v>
      </c>
      <c r="N41" s="34" t="s">
        <v>34</v>
      </c>
      <c r="O41" s="44">
        <v>337</v>
      </c>
      <c r="P41" s="49">
        <v>7.2959105999999996E-2</v>
      </c>
      <c r="Q41" s="34" t="s">
        <v>28</v>
      </c>
      <c r="R41" s="28">
        <v>19</v>
      </c>
      <c r="S41" s="44">
        <v>3012</v>
      </c>
      <c r="T41" s="39">
        <v>13608.583329999999</v>
      </c>
      <c r="U41" s="34" t="str">
        <f t="shared" si="1"/>
        <v>High Income</v>
      </c>
      <c r="V41" s="44">
        <v>97422</v>
      </c>
      <c r="W41" s="49">
        <v>0.18953129399999999</v>
      </c>
      <c r="X41" s="28">
        <v>1</v>
      </c>
      <c r="Y41" s="28">
        <v>37.6</v>
      </c>
      <c r="Z41" s="34" t="str">
        <f t="shared" si="2"/>
        <v>Low Risk</v>
      </c>
    </row>
    <row r="42" spans="1:26" x14ac:dyDescent="0.25">
      <c r="A42" s="20">
        <v>43141</v>
      </c>
      <c r="B42" s="21">
        <v>48</v>
      </c>
      <c r="C42" s="33" t="str">
        <f t="shared" si="0"/>
        <v>Senior</v>
      </c>
      <c r="D42" s="43">
        <v>38453</v>
      </c>
      <c r="E42" s="27">
        <v>595</v>
      </c>
      <c r="F42" s="33" t="s">
        <v>230</v>
      </c>
      <c r="G42" s="33" t="s">
        <v>45</v>
      </c>
      <c r="H42" s="33" t="s">
        <v>32</v>
      </c>
      <c r="I42" s="43">
        <v>30517</v>
      </c>
      <c r="J42" s="27">
        <v>48</v>
      </c>
      <c r="K42" s="48">
        <v>0.79361818323667854</v>
      </c>
      <c r="L42" s="48" t="s">
        <v>241</v>
      </c>
      <c r="M42" s="33" t="s">
        <v>35</v>
      </c>
      <c r="N42" s="33" t="s">
        <v>23</v>
      </c>
      <c r="O42" s="43">
        <v>560</v>
      </c>
      <c r="P42" s="48">
        <v>0.103003265</v>
      </c>
      <c r="Q42" s="33" t="s">
        <v>24</v>
      </c>
      <c r="R42" s="27">
        <v>22</v>
      </c>
      <c r="S42" s="43">
        <v>5165</v>
      </c>
      <c r="T42" s="38">
        <v>3204.416667</v>
      </c>
      <c r="U42" s="33" t="str">
        <f t="shared" si="1"/>
        <v>Low Income</v>
      </c>
      <c r="V42" s="43">
        <v>42871</v>
      </c>
      <c r="W42" s="48">
        <v>0.22623053300000001</v>
      </c>
      <c r="X42" s="27">
        <v>0</v>
      </c>
      <c r="Y42" s="27">
        <v>54</v>
      </c>
      <c r="Z42" s="33" t="str">
        <f t="shared" si="2"/>
        <v>Medium Risk</v>
      </c>
    </row>
    <row r="43" spans="1:26" x14ac:dyDescent="0.25">
      <c r="A43" s="22">
        <v>43142</v>
      </c>
      <c r="B43" s="23">
        <v>42</v>
      </c>
      <c r="C43" s="34" t="str">
        <f t="shared" si="0"/>
        <v>Senior</v>
      </c>
      <c r="D43" s="44">
        <v>99920</v>
      </c>
      <c r="E43" s="28">
        <v>582</v>
      </c>
      <c r="F43" s="34" t="s">
        <v>230</v>
      </c>
      <c r="G43" s="34" t="s">
        <v>33</v>
      </c>
      <c r="H43" s="34" t="s">
        <v>29</v>
      </c>
      <c r="I43" s="44">
        <v>23363</v>
      </c>
      <c r="J43" s="28">
        <v>12</v>
      </c>
      <c r="K43" s="49">
        <v>0.23381705364291433</v>
      </c>
      <c r="L43" s="49" t="s">
        <v>240</v>
      </c>
      <c r="M43" s="34" t="s">
        <v>26</v>
      </c>
      <c r="N43" s="34" t="s">
        <v>34</v>
      </c>
      <c r="O43" s="44">
        <v>298</v>
      </c>
      <c r="P43" s="49">
        <v>0.20583096000000001</v>
      </c>
      <c r="Q43" s="34" t="s">
        <v>28</v>
      </c>
      <c r="R43" s="28">
        <v>20</v>
      </c>
      <c r="S43" s="44">
        <v>991</v>
      </c>
      <c r="T43" s="39">
        <v>8326.6666669999995</v>
      </c>
      <c r="U43" s="34" t="str">
        <f t="shared" si="1"/>
        <v>Medium Income</v>
      </c>
      <c r="V43" s="44">
        <v>4209</v>
      </c>
      <c r="W43" s="49">
        <v>0.17543568600000001</v>
      </c>
      <c r="X43" s="28">
        <v>1</v>
      </c>
      <c r="Y43" s="28">
        <v>44.8</v>
      </c>
      <c r="Z43" s="34" t="str">
        <f t="shared" si="2"/>
        <v>Medium Risk</v>
      </c>
    </row>
    <row r="44" spans="1:26" x14ac:dyDescent="0.25">
      <c r="A44" s="20">
        <v>43143</v>
      </c>
      <c r="B44" s="21">
        <v>38</v>
      </c>
      <c r="C44" s="33" t="str">
        <f t="shared" si="0"/>
        <v>Mid</v>
      </c>
      <c r="D44" s="43">
        <v>57860</v>
      </c>
      <c r="E44" s="27">
        <v>591</v>
      </c>
      <c r="F44" s="33" t="s">
        <v>230</v>
      </c>
      <c r="G44" s="33" t="s">
        <v>20</v>
      </c>
      <c r="H44" s="33" t="s">
        <v>32</v>
      </c>
      <c r="I44" s="43">
        <v>25576</v>
      </c>
      <c r="J44" s="27">
        <v>96</v>
      </c>
      <c r="K44" s="48">
        <v>0.44203249222260627</v>
      </c>
      <c r="L44" s="48" t="s">
        <v>240</v>
      </c>
      <c r="M44" s="33" t="s">
        <v>22</v>
      </c>
      <c r="N44" s="33" t="s">
        <v>30</v>
      </c>
      <c r="O44" s="43">
        <v>159</v>
      </c>
      <c r="P44" s="48">
        <v>7.4387032000000006E-2</v>
      </c>
      <c r="Q44" s="33" t="s">
        <v>38</v>
      </c>
      <c r="R44" s="27">
        <v>27</v>
      </c>
      <c r="S44" s="43">
        <v>2059</v>
      </c>
      <c r="T44" s="38">
        <v>4821.6666670000004</v>
      </c>
      <c r="U44" s="33" t="str">
        <f t="shared" si="1"/>
        <v>Low Income</v>
      </c>
      <c r="V44" s="43">
        <v>437436</v>
      </c>
      <c r="W44" s="48">
        <v>0.28765495800000002</v>
      </c>
      <c r="X44" s="27">
        <v>0</v>
      </c>
      <c r="Y44" s="27">
        <v>47</v>
      </c>
      <c r="Z44" s="33" t="str">
        <f t="shared" si="2"/>
        <v>Medium Risk</v>
      </c>
    </row>
    <row r="45" spans="1:26" x14ac:dyDescent="0.25">
      <c r="A45" s="22">
        <v>43144</v>
      </c>
      <c r="B45" s="23">
        <v>36</v>
      </c>
      <c r="C45" s="34" t="str">
        <f t="shared" si="0"/>
        <v>Mid</v>
      </c>
      <c r="D45" s="44">
        <v>30890</v>
      </c>
      <c r="E45" s="28">
        <v>590</v>
      </c>
      <c r="F45" s="34" t="s">
        <v>230</v>
      </c>
      <c r="G45" s="34" t="s">
        <v>20</v>
      </c>
      <c r="H45" s="34" t="s">
        <v>32</v>
      </c>
      <c r="I45" s="44">
        <v>10176</v>
      </c>
      <c r="J45" s="28">
        <v>24</v>
      </c>
      <c r="K45" s="49">
        <v>0.3294269990288119</v>
      </c>
      <c r="L45" s="49" t="s">
        <v>240</v>
      </c>
      <c r="M45" s="34" t="s">
        <v>35</v>
      </c>
      <c r="N45" s="34" t="s">
        <v>23</v>
      </c>
      <c r="O45" s="44">
        <v>289</v>
      </c>
      <c r="P45" s="49">
        <v>0.124730217</v>
      </c>
      <c r="Q45" s="34" t="s">
        <v>31</v>
      </c>
      <c r="R45" s="28">
        <v>23</v>
      </c>
      <c r="S45" s="44">
        <v>11162</v>
      </c>
      <c r="T45" s="39">
        <v>2574.166667</v>
      </c>
      <c r="U45" s="34" t="str">
        <f t="shared" si="1"/>
        <v>Low Income</v>
      </c>
      <c r="V45" s="44">
        <v>14676</v>
      </c>
      <c r="W45" s="49">
        <v>0.17652664500000001</v>
      </c>
      <c r="X45" s="28">
        <v>0</v>
      </c>
      <c r="Y45" s="28">
        <v>53</v>
      </c>
      <c r="Z45" s="34" t="str">
        <f t="shared" si="2"/>
        <v>Medium Risk</v>
      </c>
    </row>
    <row r="46" spans="1:26" x14ac:dyDescent="0.25">
      <c r="A46" s="20">
        <v>43145</v>
      </c>
      <c r="B46" s="21">
        <v>22</v>
      </c>
      <c r="C46" s="33" t="str">
        <f t="shared" si="0"/>
        <v>Young</v>
      </c>
      <c r="D46" s="43">
        <v>15561</v>
      </c>
      <c r="E46" s="27">
        <v>500</v>
      </c>
      <c r="F46" s="33" t="s">
        <v>231</v>
      </c>
      <c r="G46" s="33" t="s">
        <v>20</v>
      </c>
      <c r="H46" s="33" t="s">
        <v>32</v>
      </c>
      <c r="I46" s="43">
        <v>20169</v>
      </c>
      <c r="J46" s="27">
        <v>36</v>
      </c>
      <c r="K46" s="48">
        <v>1.2961249277038751</v>
      </c>
      <c r="L46" s="48" t="s">
        <v>242</v>
      </c>
      <c r="M46" s="33" t="s">
        <v>26</v>
      </c>
      <c r="N46" s="33" t="s">
        <v>30</v>
      </c>
      <c r="O46" s="43">
        <v>346</v>
      </c>
      <c r="P46" s="48">
        <v>0.374558377</v>
      </c>
      <c r="Q46" s="33" t="s">
        <v>28</v>
      </c>
      <c r="R46" s="27">
        <v>25</v>
      </c>
      <c r="S46" s="43">
        <v>1929</v>
      </c>
      <c r="T46" s="38">
        <v>1296.75</v>
      </c>
      <c r="U46" s="33" t="str">
        <f t="shared" si="1"/>
        <v>Low Income</v>
      </c>
      <c r="V46" s="43">
        <v>11052</v>
      </c>
      <c r="W46" s="48">
        <v>0.2423903</v>
      </c>
      <c r="X46" s="27">
        <v>0</v>
      </c>
      <c r="Y46" s="27">
        <v>55</v>
      </c>
      <c r="Z46" s="33" t="str">
        <f t="shared" si="2"/>
        <v>High Risk</v>
      </c>
    </row>
    <row r="47" spans="1:26" x14ac:dyDescent="0.25">
      <c r="A47" s="22">
        <v>43146</v>
      </c>
      <c r="B47" s="23">
        <v>31</v>
      </c>
      <c r="C47" s="34" t="str">
        <f t="shared" si="0"/>
        <v>Mid</v>
      </c>
      <c r="D47" s="44">
        <v>105957</v>
      </c>
      <c r="E47" s="28">
        <v>530</v>
      </c>
      <c r="F47" s="34" t="s">
        <v>231</v>
      </c>
      <c r="G47" s="34" t="s">
        <v>20</v>
      </c>
      <c r="H47" s="34" t="s">
        <v>32</v>
      </c>
      <c r="I47" s="44">
        <v>53987</v>
      </c>
      <c r="J47" s="28">
        <v>72</v>
      </c>
      <c r="K47" s="49">
        <v>0.50951801202374547</v>
      </c>
      <c r="L47" s="49" t="s">
        <v>241</v>
      </c>
      <c r="M47" s="34" t="s">
        <v>26</v>
      </c>
      <c r="N47" s="34" t="s">
        <v>34</v>
      </c>
      <c r="O47" s="44">
        <v>399</v>
      </c>
      <c r="P47" s="49">
        <v>0.62105919200000004</v>
      </c>
      <c r="Q47" s="34" t="s">
        <v>38</v>
      </c>
      <c r="R47" s="28">
        <v>31</v>
      </c>
      <c r="S47" s="44">
        <v>4218</v>
      </c>
      <c r="T47" s="39">
        <v>8829.75</v>
      </c>
      <c r="U47" s="34" t="str">
        <f t="shared" si="1"/>
        <v>Medium Income</v>
      </c>
      <c r="V47" s="44">
        <v>95758</v>
      </c>
      <c r="W47" s="49">
        <v>0.32675098800000002</v>
      </c>
      <c r="X47" s="28">
        <v>0</v>
      </c>
      <c r="Y47" s="28">
        <v>54</v>
      </c>
      <c r="Z47" s="34" t="str">
        <f t="shared" si="2"/>
        <v>Medium Risk</v>
      </c>
    </row>
    <row r="48" spans="1:26" x14ac:dyDescent="0.25">
      <c r="A48" s="20">
        <v>43147</v>
      </c>
      <c r="B48" s="21">
        <v>34</v>
      </c>
      <c r="C48" s="33" t="str">
        <f t="shared" si="0"/>
        <v>Mid</v>
      </c>
      <c r="D48" s="43">
        <v>82887</v>
      </c>
      <c r="E48" s="27">
        <v>545</v>
      </c>
      <c r="F48" s="33" t="s">
        <v>231</v>
      </c>
      <c r="G48" s="33" t="s">
        <v>20</v>
      </c>
      <c r="H48" s="33" t="s">
        <v>32</v>
      </c>
      <c r="I48" s="43">
        <v>20996</v>
      </c>
      <c r="J48" s="27">
        <v>84</v>
      </c>
      <c r="K48" s="48">
        <v>0.25330872151242051</v>
      </c>
      <c r="L48" s="48" t="s">
        <v>240</v>
      </c>
      <c r="M48" s="33" t="s">
        <v>35</v>
      </c>
      <c r="N48" s="33" t="s">
        <v>34</v>
      </c>
      <c r="O48" s="43">
        <v>471</v>
      </c>
      <c r="P48" s="48">
        <v>0.15159594800000001</v>
      </c>
      <c r="Q48" s="33" t="s">
        <v>34</v>
      </c>
      <c r="R48" s="27">
        <v>19</v>
      </c>
      <c r="S48" s="43">
        <v>16502</v>
      </c>
      <c r="T48" s="38">
        <v>6907.25</v>
      </c>
      <c r="U48" s="33" t="str">
        <f t="shared" si="1"/>
        <v>Medium Income</v>
      </c>
      <c r="V48" s="43">
        <v>4958</v>
      </c>
      <c r="W48" s="48">
        <v>0.27958320800000003</v>
      </c>
      <c r="X48" s="27">
        <v>0</v>
      </c>
      <c r="Y48" s="27">
        <v>50</v>
      </c>
      <c r="Z48" s="33" t="str">
        <f t="shared" si="2"/>
        <v>Medium Risk</v>
      </c>
    </row>
    <row r="49" spans="1:26" x14ac:dyDescent="0.25">
      <c r="A49" s="22">
        <v>43148</v>
      </c>
      <c r="B49" s="23">
        <v>52</v>
      </c>
      <c r="C49" s="34" t="str">
        <f t="shared" si="0"/>
        <v>Senior</v>
      </c>
      <c r="D49" s="44">
        <v>53555</v>
      </c>
      <c r="E49" s="28">
        <v>631</v>
      </c>
      <c r="F49" s="34" t="s">
        <v>230</v>
      </c>
      <c r="G49" s="34" t="s">
        <v>20</v>
      </c>
      <c r="H49" s="34" t="s">
        <v>25</v>
      </c>
      <c r="I49" s="44">
        <v>29418</v>
      </c>
      <c r="J49" s="28">
        <v>60</v>
      </c>
      <c r="K49" s="49">
        <v>0.54930445336569877</v>
      </c>
      <c r="L49" s="49" t="s">
        <v>241</v>
      </c>
      <c r="M49" s="34" t="s">
        <v>35</v>
      </c>
      <c r="N49" s="34" t="s">
        <v>23</v>
      </c>
      <c r="O49" s="44">
        <v>221</v>
      </c>
      <c r="P49" s="49">
        <v>0.147909138</v>
      </c>
      <c r="Q49" s="34" t="s">
        <v>31</v>
      </c>
      <c r="R49" s="28">
        <v>28</v>
      </c>
      <c r="S49" s="44">
        <v>9902</v>
      </c>
      <c r="T49" s="39">
        <v>4462.9166670000004</v>
      </c>
      <c r="U49" s="34" t="str">
        <f t="shared" si="1"/>
        <v>Low Income</v>
      </c>
      <c r="V49" s="44">
        <v>2753</v>
      </c>
      <c r="W49" s="49">
        <v>0.21766388</v>
      </c>
      <c r="X49" s="28">
        <v>0</v>
      </c>
      <c r="Y49" s="28">
        <v>47</v>
      </c>
      <c r="Z49" s="34" t="str">
        <f t="shared" si="2"/>
        <v>Medium Risk</v>
      </c>
    </row>
    <row r="50" spans="1:26" x14ac:dyDescent="0.25">
      <c r="A50" s="20">
        <v>43149</v>
      </c>
      <c r="B50" s="21">
        <v>44</v>
      </c>
      <c r="C50" s="33" t="str">
        <f t="shared" si="0"/>
        <v>Senior</v>
      </c>
      <c r="D50" s="43">
        <v>105639</v>
      </c>
      <c r="E50" s="27">
        <v>627</v>
      </c>
      <c r="F50" s="33" t="s">
        <v>230</v>
      </c>
      <c r="G50" s="33" t="s">
        <v>20</v>
      </c>
      <c r="H50" s="33" t="s">
        <v>32</v>
      </c>
      <c r="I50" s="43">
        <v>20409</v>
      </c>
      <c r="J50" s="27">
        <v>108</v>
      </c>
      <c r="K50" s="48">
        <v>0.19319569477181722</v>
      </c>
      <c r="L50" s="48" t="s">
        <v>240</v>
      </c>
      <c r="M50" s="33" t="s">
        <v>44</v>
      </c>
      <c r="N50" s="33" t="s">
        <v>30</v>
      </c>
      <c r="O50" s="43">
        <v>387</v>
      </c>
      <c r="P50" s="48">
        <v>0.32707839700000002</v>
      </c>
      <c r="Q50" s="33" t="s">
        <v>24</v>
      </c>
      <c r="R50" s="27">
        <v>22</v>
      </c>
      <c r="S50" s="43">
        <v>3379</v>
      </c>
      <c r="T50" s="38">
        <v>8803.25</v>
      </c>
      <c r="U50" s="33" t="str">
        <f t="shared" si="1"/>
        <v>Medium Income</v>
      </c>
      <c r="V50" s="43">
        <v>142935</v>
      </c>
      <c r="W50" s="48">
        <v>0.26374022699999999</v>
      </c>
      <c r="X50" s="27">
        <v>0</v>
      </c>
      <c r="Y50" s="27">
        <v>46</v>
      </c>
      <c r="Z50" s="33" t="str">
        <f t="shared" si="2"/>
        <v>Medium Risk</v>
      </c>
    </row>
    <row r="51" spans="1:26" x14ac:dyDescent="0.25">
      <c r="A51" s="22">
        <v>43150</v>
      </c>
      <c r="B51" s="23">
        <v>18</v>
      </c>
      <c r="C51" s="34" t="str">
        <f t="shared" si="0"/>
        <v>Young</v>
      </c>
      <c r="D51" s="44">
        <v>58342</v>
      </c>
      <c r="E51" s="28">
        <v>519</v>
      </c>
      <c r="F51" s="34" t="s">
        <v>231</v>
      </c>
      <c r="G51" s="34" t="s">
        <v>20</v>
      </c>
      <c r="H51" s="34" t="s">
        <v>32</v>
      </c>
      <c r="I51" s="44">
        <v>10077</v>
      </c>
      <c r="J51" s="28">
        <v>24</v>
      </c>
      <c r="K51" s="49">
        <v>0.17272290973912446</v>
      </c>
      <c r="L51" s="49" t="s">
        <v>240</v>
      </c>
      <c r="M51" s="34" t="s">
        <v>26</v>
      </c>
      <c r="N51" s="34" t="s">
        <v>27</v>
      </c>
      <c r="O51" s="44">
        <v>592</v>
      </c>
      <c r="P51" s="49">
        <v>0.19286915600000001</v>
      </c>
      <c r="Q51" s="34" t="s">
        <v>28</v>
      </c>
      <c r="R51" s="28">
        <v>20</v>
      </c>
      <c r="S51" s="44">
        <v>5076</v>
      </c>
      <c r="T51" s="39">
        <v>4861.8333329999996</v>
      </c>
      <c r="U51" s="34" t="str">
        <f t="shared" si="1"/>
        <v>Low Income</v>
      </c>
      <c r="V51" s="44">
        <v>9558</v>
      </c>
      <c r="W51" s="49">
        <v>0.26069904999999999</v>
      </c>
      <c r="X51" s="28">
        <v>0</v>
      </c>
      <c r="Y51" s="28">
        <v>50</v>
      </c>
      <c r="Z51" s="34" t="str">
        <f t="shared" si="2"/>
        <v>Medium Risk</v>
      </c>
    </row>
    <row r="52" spans="1:26" x14ac:dyDescent="0.25">
      <c r="A52" s="20">
        <v>43151</v>
      </c>
      <c r="B52" s="21">
        <v>43</v>
      </c>
      <c r="C52" s="33" t="str">
        <f t="shared" si="0"/>
        <v>Senior</v>
      </c>
      <c r="D52" s="43">
        <v>121939</v>
      </c>
      <c r="E52" s="27">
        <v>653</v>
      </c>
      <c r="F52" s="33" t="s">
        <v>232</v>
      </c>
      <c r="G52" s="33" t="s">
        <v>20</v>
      </c>
      <c r="H52" s="33" t="s">
        <v>29</v>
      </c>
      <c r="I52" s="43">
        <v>41215</v>
      </c>
      <c r="J52" s="27">
        <v>48</v>
      </c>
      <c r="K52" s="48">
        <v>0.33799686728610207</v>
      </c>
      <c r="L52" s="48" t="s">
        <v>240</v>
      </c>
      <c r="M52" s="33" t="s">
        <v>35</v>
      </c>
      <c r="N52" s="33" t="s">
        <v>27</v>
      </c>
      <c r="O52" s="43">
        <v>220</v>
      </c>
      <c r="P52" s="48">
        <v>0.24442512299999999</v>
      </c>
      <c r="Q52" s="33" t="s">
        <v>34</v>
      </c>
      <c r="R52" s="27">
        <v>30</v>
      </c>
      <c r="S52" s="43">
        <v>1365</v>
      </c>
      <c r="T52" s="38">
        <v>10161.583329999999</v>
      </c>
      <c r="U52" s="33" t="str">
        <f t="shared" si="1"/>
        <v>Medium Income</v>
      </c>
      <c r="V52" s="43">
        <v>185710</v>
      </c>
      <c r="W52" s="48">
        <v>0.18464928</v>
      </c>
      <c r="X52" s="27">
        <v>1</v>
      </c>
      <c r="Y52" s="27">
        <v>32.799999999999997</v>
      </c>
      <c r="Z52" s="33" t="str">
        <f t="shared" si="2"/>
        <v>Low Risk</v>
      </c>
    </row>
    <row r="53" spans="1:26" x14ac:dyDescent="0.25">
      <c r="A53" s="22">
        <v>43152</v>
      </c>
      <c r="B53" s="23">
        <v>35</v>
      </c>
      <c r="C53" s="34" t="str">
        <f t="shared" si="0"/>
        <v>Mid</v>
      </c>
      <c r="D53" s="44">
        <v>16054</v>
      </c>
      <c r="E53" s="28">
        <v>526</v>
      </c>
      <c r="F53" s="34" t="s">
        <v>231</v>
      </c>
      <c r="G53" s="34" t="s">
        <v>20</v>
      </c>
      <c r="H53" s="34" t="s">
        <v>25</v>
      </c>
      <c r="I53" s="44">
        <v>20612</v>
      </c>
      <c r="J53" s="28">
        <v>36</v>
      </c>
      <c r="K53" s="49">
        <v>1.2839167808645819</v>
      </c>
      <c r="L53" s="49" t="s">
        <v>242</v>
      </c>
      <c r="M53" s="34" t="s">
        <v>22</v>
      </c>
      <c r="N53" s="34" t="s">
        <v>23</v>
      </c>
      <c r="O53" s="44">
        <v>465</v>
      </c>
      <c r="P53" s="49">
        <v>0.206533044</v>
      </c>
      <c r="Q53" s="34" t="s">
        <v>31</v>
      </c>
      <c r="R53" s="28">
        <v>25</v>
      </c>
      <c r="S53" s="44">
        <v>4127</v>
      </c>
      <c r="T53" s="39">
        <v>1337.833333</v>
      </c>
      <c r="U53" s="34" t="str">
        <f t="shared" si="1"/>
        <v>Low Income</v>
      </c>
      <c r="V53" s="44">
        <v>39270</v>
      </c>
      <c r="W53" s="49">
        <v>0.23166382799999999</v>
      </c>
      <c r="X53" s="28">
        <v>0</v>
      </c>
      <c r="Y53" s="28">
        <v>53</v>
      </c>
      <c r="Z53" s="34" t="str">
        <f t="shared" si="2"/>
        <v>Medium Risk</v>
      </c>
    </row>
    <row r="54" spans="1:26" x14ac:dyDescent="0.25">
      <c r="A54" s="20">
        <v>43153</v>
      </c>
      <c r="B54" s="21">
        <v>31</v>
      </c>
      <c r="C54" s="33" t="str">
        <f t="shared" si="0"/>
        <v>Mid</v>
      </c>
      <c r="D54" s="43">
        <v>36057</v>
      </c>
      <c r="E54" s="27">
        <v>592</v>
      </c>
      <c r="F54" s="33" t="s">
        <v>230</v>
      </c>
      <c r="G54" s="33" t="s">
        <v>20</v>
      </c>
      <c r="H54" s="33" t="s">
        <v>25</v>
      </c>
      <c r="I54" s="43">
        <v>29501</v>
      </c>
      <c r="J54" s="27">
        <v>36</v>
      </c>
      <c r="K54" s="48">
        <v>0.8181767756607593</v>
      </c>
      <c r="L54" s="48" t="s">
        <v>241</v>
      </c>
      <c r="M54" s="33" t="s">
        <v>22</v>
      </c>
      <c r="N54" s="33" t="s">
        <v>34</v>
      </c>
      <c r="O54" s="43">
        <v>384</v>
      </c>
      <c r="P54" s="48">
        <v>0.187428659</v>
      </c>
      <c r="Q54" s="33" t="s">
        <v>24</v>
      </c>
      <c r="R54" s="27">
        <v>18</v>
      </c>
      <c r="S54" s="43">
        <v>2220</v>
      </c>
      <c r="T54" s="38">
        <v>3004.75</v>
      </c>
      <c r="U54" s="33" t="str">
        <f t="shared" si="1"/>
        <v>Low Income</v>
      </c>
      <c r="V54" s="43">
        <v>1500</v>
      </c>
      <c r="W54" s="48">
        <v>0.21428528099999999</v>
      </c>
      <c r="X54" s="27">
        <v>0</v>
      </c>
      <c r="Y54" s="27">
        <v>51</v>
      </c>
      <c r="Z54" s="33" t="str">
        <f t="shared" si="2"/>
        <v>Medium Risk</v>
      </c>
    </row>
    <row r="55" spans="1:26" x14ac:dyDescent="0.25">
      <c r="A55" s="22">
        <v>43154</v>
      </c>
      <c r="B55" s="23">
        <v>47</v>
      </c>
      <c r="C55" s="34" t="str">
        <f t="shared" si="0"/>
        <v>Senior</v>
      </c>
      <c r="D55" s="44">
        <v>124086</v>
      </c>
      <c r="E55" s="28">
        <v>631</v>
      </c>
      <c r="F55" s="34" t="s">
        <v>230</v>
      </c>
      <c r="G55" s="34" t="s">
        <v>20</v>
      </c>
      <c r="H55" s="34" t="s">
        <v>32</v>
      </c>
      <c r="I55" s="44">
        <v>36798</v>
      </c>
      <c r="J55" s="28">
        <v>24</v>
      </c>
      <c r="K55" s="49">
        <v>0.29655239108360332</v>
      </c>
      <c r="L55" s="49" t="s">
        <v>240</v>
      </c>
      <c r="M55" s="34" t="s">
        <v>44</v>
      </c>
      <c r="N55" s="34" t="s">
        <v>27</v>
      </c>
      <c r="O55" s="44">
        <v>713</v>
      </c>
      <c r="P55" s="49">
        <v>0.33971447500000002</v>
      </c>
      <c r="Q55" s="34" t="s">
        <v>38</v>
      </c>
      <c r="R55" s="28">
        <v>27</v>
      </c>
      <c r="S55" s="44">
        <v>3281</v>
      </c>
      <c r="T55" s="39">
        <v>10340.5</v>
      </c>
      <c r="U55" s="34" t="str">
        <f t="shared" si="1"/>
        <v>Medium Income</v>
      </c>
      <c r="V55" s="44">
        <v>10479</v>
      </c>
      <c r="W55" s="49">
        <v>0.16765179899999999</v>
      </c>
      <c r="X55" s="28">
        <v>1</v>
      </c>
      <c r="Y55" s="28">
        <v>39.200000000000003</v>
      </c>
      <c r="Z55" s="34" t="str">
        <f t="shared" si="2"/>
        <v>Low Risk</v>
      </c>
    </row>
    <row r="56" spans="1:26" x14ac:dyDescent="0.25">
      <c r="A56" s="20">
        <v>43155</v>
      </c>
      <c r="B56" s="21">
        <v>52</v>
      </c>
      <c r="C56" s="33" t="str">
        <f t="shared" si="0"/>
        <v>Senior</v>
      </c>
      <c r="D56" s="43">
        <v>272693</v>
      </c>
      <c r="E56" s="27">
        <v>586</v>
      </c>
      <c r="F56" s="33" t="s">
        <v>230</v>
      </c>
      <c r="G56" s="33" t="s">
        <v>20</v>
      </c>
      <c r="H56" s="33" t="s">
        <v>29</v>
      </c>
      <c r="I56" s="43">
        <v>19717</v>
      </c>
      <c r="J56" s="27">
        <v>84</v>
      </c>
      <c r="K56" s="48">
        <v>7.2304752963955804E-2</v>
      </c>
      <c r="L56" s="48" t="s">
        <v>240</v>
      </c>
      <c r="M56" s="33" t="s">
        <v>22</v>
      </c>
      <c r="N56" s="33" t="s">
        <v>30</v>
      </c>
      <c r="O56" s="43">
        <v>278</v>
      </c>
      <c r="P56" s="48">
        <v>0.27015750199999999</v>
      </c>
      <c r="Q56" s="33" t="s">
        <v>38</v>
      </c>
      <c r="R56" s="27">
        <v>19</v>
      </c>
      <c r="S56" s="43">
        <v>801</v>
      </c>
      <c r="T56" s="38">
        <v>22724.416669999999</v>
      </c>
      <c r="U56" s="33" t="str">
        <f t="shared" si="1"/>
        <v>High Income</v>
      </c>
      <c r="V56" s="43">
        <v>88895</v>
      </c>
      <c r="W56" s="48">
        <v>0.218114526</v>
      </c>
      <c r="X56" s="27">
        <v>1</v>
      </c>
      <c r="Y56" s="27">
        <v>38.4</v>
      </c>
      <c r="Z56" s="33" t="str">
        <f t="shared" si="2"/>
        <v>Low Risk</v>
      </c>
    </row>
    <row r="57" spans="1:26" x14ac:dyDescent="0.25">
      <c r="A57" s="22">
        <v>43156</v>
      </c>
      <c r="B57" s="23">
        <v>51</v>
      </c>
      <c r="C57" s="34" t="str">
        <f t="shared" si="0"/>
        <v>Senior</v>
      </c>
      <c r="D57" s="44">
        <v>48757</v>
      </c>
      <c r="E57" s="28">
        <v>615</v>
      </c>
      <c r="F57" s="34" t="s">
        <v>230</v>
      </c>
      <c r="G57" s="34" t="s">
        <v>20</v>
      </c>
      <c r="H57" s="34" t="s">
        <v>29</v>
      </c>
      <c r="I57" s="44">
        <v>16173</v>
      </c>
      <c r="J57" s="28">
        <v>84</v>
      </c>
      <c r="K57" s="49">
        <v>0.3317062165432656</v>
      </c>
      <c r="L57" s="49" t="s">
        <v>240</v>
      </c>
      <c r="M57" s="34" t="s">
        <v>35</v>
      </c>
      <c r="N57" s="34" t="s">
        <v>27</v>
      </c>
      <c r="O57" s="44">
        <v>817</v>
      </c>
      <c r="P57" s="49">
        <v>0.30537671700000002</v>
      </c>
      <c r="Q57" s="34" t="s">
        <v>28</v>
      </c>
      <c r="R57" s="28">
        <v>28</v>
      </c>
      <c r="S57" s="44">
        <v>21739</v>
      </c>
      <c r="T57" s="39">
        <v>4063.083333</v>
      </c>
      <c r="U57" s="34" t="str">
        <f t="shared" si="1"/>
        <v>Low Income</v>
      </c>
      <c r="V57" s="44">
        <v>3120</v>
      </c>
      <c r="W57" s="49">
        <v>0.22132280500000001</v>
      </c>
      <c r="X57" s="28">
        <v>0</v>
      </c>
      <c r="Y57" s="28">
        <v>52</v>
      </c>
      <c r="Z57" s="34" t="str">
        <f t="shared" si="2"/>
        <v>Medium Risk</v>
      </c>
    </row>
    <row r="58" spans="1:26" x14ac:dyDescent="0.25">
      <c r="A58" s="20">
        <v>43157</v>
      </c>
      <c r="B58" s="21">
        <v>29</v>
      </c>
      <c r="C58" s="33" t="str">
        <f t="shared" si="0"/>
        <v>Mid</v>
      </c>
      <c r="D58" s="43">
        <v>31683</v>
      </c>
      <c r="E58" s="27">
        <v>498</v>
      </c>
      <c r="F58" s="33" t="s">
        <v>231</v>
      </c>
      <c r="G58" s="33" t="s">
        <v>20</v>
      </c>
      <c r="H58" s="33" t="s">
        <v>25</v>
      </c>
      <c r="I58" s="43">
        <v>10566</v>
      </c>
      <c r="J58" s="27">
        <v>24</v>
      </c>
      <c r="K58" s="48">
        <v>0.3334911466717167</v>
      </c>
      <c r="L58" s="48" t="s">
        <v>240</v>
      </c>
      <c r="M58" s="33" t="s">
        <v>22</v>
      </c>
      <c r="N58" s="33" t="s">
        <v>34</v>
      </c>
      <c r="O58" s="43">
        <v>183</v>
      </c>
      <c r="P58" s="48">
        <v>9.0370618999999999E-2</v>
      </c>
      <c r="Q58" s="33" t="s">
        <v>28</v>
      </c>
      <c r="R58" s="27">
        <v>22</v>
      </c>
      <c r="S58" s="43">
        <v>30896</v>
      </c>
      <c r="T58" s="38">
        <v>2640.25</v>
      </c>
      <c r="U58" s="33" t="str">
        <f t="shared" si="1"/>
        <v>Low Income</v>
      </c>
      <c r="V58" s="43">
        <v>154938</v>
      </c>
      <c r="W58" s="48">
        <v>0.20947143800000001</v>
      </c>
      <c r="X58" s="27">
        <v>0</v>
      </c>
      <c r="Y58" s="27">
        <v>48</v>
      </c>
      <c r="Z58" s="33" t="str">
        <f t="shared" si="2"/>
        <v>Medium Risk</v>
      </c>
    </row>
    <row r="59" spans="1:26" x14ac:dyDescent="0.25">
      <c r="A59" s="22">
        <v>43158</v>
      </c>
      <c r="B59" s="23">
        <v>36</v>
      </c>
      <c r="C59" s="34" t="str">
        <f t="shared" si="0"/>
        <v>Mid</v>
      </c>
      <c r="D59" s="44">
        <v>69003</v>
      </c>
      <c r="E59" s="28">
        <v>499</v>
      </c>
      <c r="F59" s="34" t="s">
        <v>231</v>
      </c>
      <c r="G59" s="34" t="s">
        <v>33</v>
      </c>
      <c r="H59" s="34" t="s">
        <v>25</v>
      </c>
      <c r="I59" s="44">
        <v>5376</v>
      </c>
      <c r="J59" s="28">
        <v>96</v>
      </c>
      <c r="K59" s="49">
        <v>7.7909656101908614E-2</v>
      </c>
      <c r="L59" s="49" t="s">
        <v>240</v>
      </c>
      <c r="M59" s="34" t="s">
        <v>26</v>
      </c>
      <c r="N59" s="34" t="s">
        <v>27</v>
      </c>
      <c r="O59" s="44">
        <v>458</v>
      </c>
      <c r="P59" s="49">
        <v>0.17437981899999999</v>
      </c>
      <c r="Q59" s="34" t="s">
        <v>38</v>
      </c>
      <c r="R59" s="28">
        <v>28</v>
      </c>
      <c r="S59" s="44">
        <v>983</v>
      </c>
      <c r="T59" s="39">
        <v>5750.25</v>
      </c>
      <c r="U59" s="34" t="str">
        <f t="shared" si="1"/>
        <v>Medium Income</v>
      </c>
      <c r="V59" s="44">
        <v>13502</v>
      </c>
      <c r="W59" s="49">
        <v>0.24841496800000001</v>
      </c>
      <c r="X59" s="28">
        <v>1</v>
      </c>
      <c r="Y59" s="28">
        <v>42.4</v>
      </c>
      <c r="Z59" s="34" t="str">
        <f t="shared" si="2"/>
        <v>Medium Risk</v>
      </c>
    </row>
    <row r="60" spans="1:26" x14ac:dyDescent="0.25">
      <c r="A60" s="20">
        <v>43159</v>
      </c>
      <c r="B60" s="21">
        <v>43</v>
      </c>
      <c r="C60" s="33" t="str">
        <f t="shared" si="0"/>
        <v>Senior</v>
      </c>
      <c r="D60" s="43">
        <v>72408</v>
      </c>
      <c r="E60" s="27">
        <v>616</v>
      </c>
      <c r="F60" s="33" t="s">
        <v>230</v>
      </c>
      <c r="G60" s="33" t="s">
        <v>20</v>
      </c>
      <c r="H60" s="33" t="s">
        <v>29</v>
      </c>
      <c r="I60" s="43">
        <v>23181</v>
      </c>
      <c r="J60" s="27">
        <v>48</v>
      </c>
      <c r="K60" s="48">
        <v>0.32014418296320851</v>
      </c>
      <c r="L60" s="48" t="s">
        <v>240</v>
      </c>
      <c r="M60" s="33" t="s">
        <v>22</v>
      </c>
      <c r="N60" s="33" t="s">
        <v>30</v>
      </c>
      <c r="O60" s="43">
        <v>803</v>
      </c>
      <c r="P60" s="48">
        <v>0.36543881700000003</v>
      </c>
      <c r="Q60" s="33" t="s">
        <v>28</v>
      </c>
      <c r="R60" s="27">
        <v>22</v>
      </c>
      <c r="S60" s="43">
        <v>3815</v>
      </c>
      <c r="T60" s="38">
        <v>6034</v>
      </c>
      <c r="U60" s="33" t="str">
        <f t="shared" si="1"/>
        <v>Medium Income</v>
      </c>
      <c r="V60" s="43">
        <v>5786</v>
      </c>
      <c r="W60" s="48">
        <v>0.25221719999999997</v>
      </c>
      <c r="X60" s="27">
        <v>0</v>
      </c>
      <c r="Y60" s="27">
        <v>63</v>
      </c>
      <c r="Z60" s="33" t="str">
        <f t="shared" si="2"/>
        <v>High Risk</v>
      </c>
    </row>
    <row r="61" spans="1:26" x14ac:dyDescent="0.25">
      <c r="A61" s="22">
        <v>43160</v>
      </c>
      <c r="B61" s="23">
        <v>51</v>
      </c>
      <c r="C61" s="34" t="str">
        <f t="shared" si="0"/>
        <v>Senior</v>
      </c>
      <c r="D61" s="44">
        <v>105087</v>
      </c>
      <c r="E61" s="28">
        <v>653</v>
      </c>
      <c r="F61" s="34" t="s">
        <v>232</v>
      </c>
      <c r="G61" s="34" t="s">
        <v>20</v>
      </c>
      <c r="H61" s="34" t="s">
        <v>21</v>
      </c>
      <c r="I61" s="44">
        <v>48331</v>
      </c>
      <c r="J61" s="28">
        <v>108</v>
      </c>
      <c r="K61" s="49">
        <v>0.45991416635739912</v>
      </c>
      <c r="L61" s="49" t="s">
        <v>240</v>
      </c>
      <c r="M61" s="34" t="s">
        <v>26</v>
      </c>
      <c r="N61" s="34" t="s">
        <v>27</v>
      </c>
      <c r="O61" s="44">
        <v>772</v>
      </c>
      <c r="P61" s="49">
        <v>0.18055754600000001</v>
      </c>
      <c r="Q61" s="34" t="s">
        <v>38</v>
      </c>
      <c r="R61" s="28">
        <v>22</v>
      </c>
      <c r="S61" s="44">
        <v>21204</v>
      </c>
      <c r="T61" s="39">
        <v>8757.25</v>
      </c>
      <c r="U61" s="34" t="str">
        <f t="shared" si="1"/>
        <v>Medium Income</v>
      </c>
      <c r="V61" s="44">
        <v>142052</v>
      </c>
      <c r="W61" s="49">
        <v>0.273712499</v>
      </c>
      <c r="X61" s="28">
        <v>0</v>
      </c>
      <c r="Y61" s="28">
        <v>44</v>
      </c>
      <c r="Z61" s="34" t="str">
        <f t="shared" si="2"/>
        <v>Medium Risk</v>
      </c>
    </row>
    <row r="62" spans="1:26" x14ac:dyDescent="0.25">
      <c r="A62" s="20">
        <v>43161</v>
      </c>
      <c r="B62" s="21">
        <v>34</v>
      </c>
      <c r="C62" s="33" t="str">
        <f t="shared" si="0"/>
        <v>Mid</v>
      </c>
      <c r="D62" s="43">
        <v>15000</v>
      </c>
      <c r="E62" s="27">
        <v>607</v>
      </c>
      <c r="F62" s="33" t="s">
        <v>230</v>
      </c>
      <c r="G62" s="33" t="s">
        <v>20</v>
      </c>
      <c r="H62" s="33" t="s">
        <v>21</v>
      </c>
      <c r="I62" s="43">
        <v>24695.307531380753</v>
      </c>
      <c r="J62" s="27">
        <v>96</v>
      </c>
      <c r="K62" s="48">
        <v>1.6463538354253835</v>
      </c>
      <c r="L62" s="48" t="s">
        <v>242</v>
      </c>
      <c r="M62" s="33" t="s">
        <v>22</v>
      </c>
      <c r="N62" s="33" t="s">
        <v>23</v>
      </c>
      <c r="O62" s="43">
        <v>468</v>
      </c>
      <c r="P62" s="48">
        <v>0.35011239199999999</v>
      </c>
      <c r="Q62" s="33" t="s">
        <v>24</v>
      </c>
      <c r="R62" s="27">
        <v>18</v>
      </c>
      <c r="S62" s="43">
        <v>2232</v>
      </c>
      <c r="T62" s="38">
        <v>1250</v>
      </c>
      <c r="U62" s="33" t="str">
        <f t="shared" si="1"/>
        <v>Low Income</v>
      </c>
      <c r="V62" s="43">
        <v>223211</v>
      </c>
      <c r="W62" s="48">
        <v>0.27645051700000001</v>
      </c>
      <c r="X62" s="27">
        <v>0</v>
      </c>
      <c r="Y62" s="27">
        <v>48</v>
      </c>
      <c r="Z62" s="33" t="str">
        <f t="shared" si="2"/>
        <v>Medium Risk</v>
      </c>
    </row>
    <row r="63" spans="1:26" x14ac:dyDescent="0.25">
      <c r="A63" s="22">
        <v>43162</v>
      </c>
      <c r="B63" s="23">
        <v>37</v>
      </c>
      <c r="C63" s="34" t="str">
        <f t="shared" si="0"/>
        <v>Mid</v>
      </c>
      <c r="D63" s="44">
        <v>38513</v>
      </c>
      <c r="E63" s="28">
        <v>600</v>
      </c>
      <c r="F63" s="34" t="s">
        <v>230</v>
      </c>
      <c r="G63" s="34" t="s">
        <v>33</v>
      </c>
      <c r="H63" s="34" t="s">
        <v>32</v>
      </c>
      <c r="I63" s="44">
        <v>21225</v>
      </c>
      <c r="J63" s="28">
        <v>48</v>
      </c>
      <c r="K63" s="49">
        <v>0.55111261132604572</v>
      </c>
      <c r="L63" s="49" t="s">
        <v>241</v>
      </c>
      <c r="M63" s="34" t="s">
        <v>35</v>
      </c>
      <c r="N63" s="34" t="s">
        <v>30</v>
      </c>
      <c r="O63" s="44">
        <v>373</v>
      </c>
      <c r="P63" s="49">
        <v>0.16843582900000001</v>
      </c>
      <c r="Q63" s="34" t="s">
        <v>31</v>
      </c>
      <c r="R63" s="28">
        <v>22</v>
      </c>
      <c r="S63" s="44">
        <v>1458</v>
      </c>
      <c r="T63" s="39">
        <v>3209.416667</v>
      </c>
      <c r="U63" s="34" t="str">
        <f t="shared" si="1"/>
        <v>Low Income</v>
      </c>
      <c r="V63" s="44">
        <v>16183</v>
      </c>
      <c r="W63" s="49">
        <v>0.231104163</v>
      </c>
      <c r="X63" s="28">
        <v>0</v>
      </c>
      <c r="Y63" s="28">
        <v>52</v>
      </c>
      <c r="Z63" s="34" t="str">
        <f t="shared" si="2"/>
        <v>Medium Risk</v>
      </c>
    </row>
    <row r="64" spans="1:26" x14ac:dyDescent="0.25">
      <c r="A64" s="20">
        <v>43163</v>
      </c>
      <c r="B64" s="21">
        <v>26</v>
      </c>
      <c r="C64" s="33" t="str">
        <f t="shared" si="0"/>
        <v>Mid</v>
      </c>
      <c r="D64" s="43">
        <v>77555</v>
      </c>
      <c r="E64" s="27">
        <v>527</v>
      </c>
      <c r="F64" s="33" t="s">
        <v>231</v>
      </c>
      <c r="G64" s="33" t="s">
        <v>20</v>
      </c>
      <c r="H64" s="33" t="s">
        <v>29</v>
      </c>
      <c r="I64" s="43">
        <v>22854</v>
      </c>
      <c r="J64" s="27">
        <v>36</v>
      </c>
      <c r="K64" s="48">
        <v>0.29468119399136095</v>
      </c>
      <c r="L64" s="48" t="s">
        <v>240</v>
      </c>
      <c r="M64" s="33" t="s">
        <v>22</v>
      </c>
      <c r="N64" s="33" t="s">
        <v>30</v>
      </c>
      <c r="O64" s="43">
        <v>499</v>
      </c>
      <c r="P64" s="48">
        <v>0.18827814800000001</v>
      </c>
      <c r="Q64" s="33" t="s">
        <v>31</v>
      </c>
      <c r="R64" s="27">
        <v>19</v>
      </c>
      <c r="S64" s="43">
        <v>8710</v>
      </c>
      <c r="T64" s="38">
        <v>6462.9166670000004</v>
      </c>
      <c r="U64" s="33" t="str">
        <f t="shared" si="1"/>
        <v>Medium Income</v>
      </c>
      <c r="V64" s="43">
        <v>29447</v>
      </c>
      <c r="W64" s="48">
        <v>0.19993006699999999</v>
      </c>
      <c r="X64" s="27">
        <v>1</v>
      </c>
      <c r="Y64" s="27">
        <v>39.200000000000003</v>
      </c>
      <c r="Z64" s="33" t="str">
        <f t="shared" si="2"/>
        <v>Low Risk</v>
      </c>
    </row>
    <row r="65" spans="1:26" x14ac:dyDescent="0.25">
      <c r="A65" s="22">
        <v>43164</v>
      </c>
      <c r="B65" s="23">
        <v>25</v>
      </c>
      <c r="C65" s="34" t="str">
        <f t="shared" si="0"/>
        <v>Mid</v>
      </c>
      <c r="D65" s="44">
        <v>15000</v>
      </c>
      <c r="E65" s="28">
        <v>576</v>
      </c>
      <c r="F65" s="34" t="s">
        <v>230</v>
      </c>
      <c r="G65" s="34" t="s">
        <v>20</v>
      </c>
      <c r="H65" s="34" t="s">
        <v>32</v>
      </c>
      <c r="I65" s="44">
        <v>18177</v>
      </c>
      <c r="J65" s="28">
        <v>48</v>
      </c>
      <c r="K65" s="49">
        <v>1.2118</v>
      </c>
      <c r="L65" s="49" t="s">
        <v>242</v>
      </c>
      <c r="M65" s="34" t="s">
        <v>26</v>
      </c>
      <c r="N65" s="34" t="s">
        <v>27</v>
      </c>
      <c r="O65" s="44">
        <v>528</v>
      </c>
      <c r="P65" s="49">
        <v>0.23608322600000001</v>
      </c>
      <c r="Q65" s="34" t="s">
        <v>24</v>
      </c>
      <c r="R65" s="28">
        <v>25</v>
      </c>
      <c r="S65" s="44">
        <v>5689</v>
      </c>
      <c r="T65" s="39">
        <v>1250</v>
      </c>
      <c r="U65" s="34" t="str">
        <f t="shared" si="1"/>
        <v>Low Income</v>
      </c>
      <c r="V65" s="44">
        <v>1077</v>
      </c>
      <c r="W65" s="49">
        <v>0.21985490499999999</v>
      </c>
      <c r="X65" s="28">
        <v>0</v>
      </c>
      <c r="Y65" s="28">
        <v>57</v>
      </c>
      <c r="Z65" s="34" t="str">
        <f t="shared" si="2"/>
        <v>High Risk</v>
      </c>
    </row>
    <row r="66" spans="1:26" x14ac:dyDescent="0.25">
      <c r="A66" s="20">
        <v>43165</v>
      </c>
      <c r="B66" s="21">
        <v>49</v>
      </c>
      <c r="C66" s="33" t="str">
        <f t="shared" ref="C66:C129" si="3">IF(B66&lt;25,"Young",IF(B66&lt;40,"Mid",IF(B66&lt;60,"Senior","Old")))</f>
        <v>Senior</v>
      </c>
      <c r="D66" s="43">
        <v>24973</v>
      </c>
      <c r="E66" s="27">
        <v>611</v>
      </c>
      <c r="F66" s="33" t="s">
        <v>230</v>
      </c>
      <c r="G66" s="33" t="s">
        <v>20</v>
      </c>
      <c r="H66" s="33" t="s">
        <v>29</v>
      </c>
      <c r="I66" s="43">
        <v>25961.919161676647</v>
      </c>
      <c r="J66" s="27">
        <v>48</v>
      </c>
      <c r="K66" s="48">
        <v>1.0395995339637467</v>
      </c>
      <c r="L66" s="48" t="s">
        <v>242</v>
      </c>
      <c r="M66" s="33" t="s">
        <v>22</v>
      </c>
      <c r="N66" s="33" t="s">
        <v>23</v>
      </c>
      <c r="O66" s="43">
        <v>336</v>
      </c>
      <c r="P66" s="48">
        <v>0.41499444699999999</v>
      </c>
      <c r="Q66" s="33" t="s">
        <v>38</v>
      </c>
      <c r="R66" s="27">
        <v>23</v>
      </c>
      <c r="S66" s="43">
        <v>3167</v>
      </c>
      <c r="T66" s="38">
        <v>2081.083333</v>
      </c>
      <c r="U66" s="33" t="str">
        <f t="shared" ref="U66:U129" si="4">IF(T66&lt;=5000,"Low Income",IF(T66&lt;=12000,"Medium Income","High Income"))</f>
        <v>Low Income</v>
      </c>
      <c r="V66" s="43">
        <v>14823</v>
      </c>
      <c r="W66" s="48">
        <v>0.221443098</v>
      </c>
      <c r="X66" s="27">
        <v>0</v>
      </c>
      <c r="Y66" s="27">
        <v>55</v>
      </c>
      <c r="Z66" s="33" t="str">
        <f t="shared" ref="Z66:Z129" si="5">IF(Y66&lt;40,"Low Risk", IF(Y66&lt;55,"Medium Risk", IF(Y66&lt;70,"High Risk","Very High Risk")))</f>
        <v>High Risk</v>
      </c>
    </row>
    <row r="67" spans="1:26" x14ac:dyDescent="0.25">
      <c r="A67" s="22">
        <v>43166</v>
      </c>
      <c r="B67" s="23">
        <v>56</v>
      </c>
      <c r="C67" s="34" t="str">
        <f t="shared" si="3"/>
        <v>Senior</v>
      </c>
      <c r="D67" s="44">
        <v>18248</v>
      </c>
      <c r="E67" s="28">
        <v>565.24120603015081</v>
      </c>
      <c r="F67" s="34" t="s">
        <v>230</v>
      </c>
      <c r="G67" s="34" t="s">
        <v>20</v>
      </c>
      <c r="H67" s="34" t="s">
        <v>25</v>
      </c>
      <c r="I67" s="44">
        <v>16443</v>
      </c>
      <c r="J67" s="28">
        <v>24</v>
      </c>
      <c r="K67" s="49">
        <v>0.90108505041648401</v>
      </c>
      <c r="L67" s="49" t="s">
        <v>241</v>
      </c>
      <c r="M67" s="34" t="s">
        <v>35</v>
      </c>
      <c r="N67" s="34" t="s">
        <v>23</v>
      </c>
      <c r="O67" s="44">
        <v>733</v>
      </c>
      <c r="P67" s="49">
        <v>6.3628335999999994E-2</v>
      </c>
      <c r="Q67" s="34" t="s">
        <v>24</v>
      </c>
      <c r="R67" s="28">
        <v>23</v>
      </c>
      <c r="S67" s="44">
        <v>2682</v>
      </c>
      <c r="T67" s="39">
        <v>1520.666667</v>
      </c>
      <c r="U67" s="34" t="str">
        <f t="shared" si="4"/>
        <v>Low Income</v>
      </c>
      <c r="V67" s="44">
        <v>192648</v>
      </c>
      <c r="W67" s="49">
        <v>0.173698456</v>
      </c>
      <c r="X67" s="28">
        <v>0</v>
      </c>
      <c r="Y67" s="28">
        <v>48</v>
      </c>
      <c r="Z67" s="34" t="str">
        <f t="shared" si="5"/>
        <v>Medium Risk</v>
      </c>
    </row>
    <row r="68" spans="1:26" x14ac:dyDescent="0.25">
      <c r="A68" s="20">
        <v>43167</v>
      </c>
      <c r="B68" s="21">
        <v>39</v>
      </c>
      <c r="C68" s="33" t="str">
        <f t="shared" si="3"/>
        <v>Mid</v>
      </c>
      <c r="D68" s="43">
        <v>67367</v>
      </c>
      <c r="E68" s="27">
        <v>615</v>
      </c>
      <c r="F68" s="33" t="s">
        <v>230</v>
      </c>
      <c r="G68" s="33" t="s">
        <v>33</v>
      </c>
      <c r="H68" s="33" t="s">
        <v>25</v>
      </c>
      <c r="I68" s="43">
        <v>26889</v>
      </c>
      <c r="J68" s="27">
        <v>48</v>
      </c>
      <c r="K68" s="48">
        <v>0.39914201315183995</v>
      </c>
      <c r="L68" s="48" t="s">
        <v>240</v>
      </c>
      <c r="M68" s="33" t="s">
        <v>22</v>
      </c>
      <c r="N68" s="33" t="s">
        <v>27</v>
      </c>
      <c r="O68" s="43">
        <v>317</v>
      </c>
      <c r="P68" s="48">
        <v>0.46591211999999999</v>
      </c>
      <c r="Q68" s="33" t="s">
        <v>28</v>
      </c>
      <c r="R68" s="27">
        <v>29</v>
      </c>
      <c r="S68" s="43">
        <v>8241</v>
      </c>
      <c r="T68" s="38">
        <v>5613.9166670000004</v>
      </c>
      <c r="U68" s="33" t="str">
        <f t="shared" si="4"/>
        <v>Medium Income</v>
      </c>
      <c r="V68" s="43">
        <v>99087</v>
      </c>
      <c r="W68" s="48">
        <v>0.1715112</v>
      </c>
      <c r="X68" s="27">
        <v>1</v>
      </c>
      <c r="Y68" s="27">
        <v>42.4</v>
      </c>
      <c r="Z68" s="33" t="str">
        <f t="shared" si="5"/>
        <v>Medium Risk</v>
      </c>
    </row>
    <row r="69" spans="1:26" x14ac:dyDescent="0.25">
      <c r="A69" s="22">
        <v>43168</v>
      </c>
      <c r="B69" s="23">
        <v>52</v>
      </c>
      <c r="C69" s="34" t="str">
        <f t="shared" si="3"/>
        <v>Senior</v>
      </c>
      <c r="D69" s="44">
        <v>32418</v>
      </c>
      <c r="E69" s="28">
        <v>647</v>
      </c>
      <c r="F69" s="34" t="s">
        <v>230</v>
      </c>
      <c r="G69" s="34" t="s">
        <v>20</v>
      </c>
      <c r="H69" s="34" t="s">
        <v>29</v>
      </c>
      <c r="I69" s="44">
        <v>32208</v>
      </c>
      <c r="J69" s="28">
        <v>12</v>
      </c>
      <c r="K69" s="49">
        <v>0.99352211734221729</v>
      </c>
      <c r="L69" s="49" t="s">
        <v>241</v>
      </c>
      <c r="M69" s="34" t="s">
        <v>22</v>
      </c>
      <c r="N69" s="34" t="s">
        <v>30</v>
      </c>
      <c r="O69" s="44">
        <v>447</v>
      </c>
      <c r="P69" s="49">
        <v>0.31875976700000003</v>
      </c>
      <c r="Q69" s="34" t="s">
        <v>38</v>
      </c>
      <c r="R69" s="28">
        <v>26</v>
      </c>
      <c r="S69" s="44">
        <v>2926</v>
      </c>
      <c r="T69" s="39">
        <v>2701.5</v>
      </c>
      <c r="U69" s="34" t="str">
        <f t="shared" si="4"/>
        <v>Low Income</v>
      </c>
      <c r="V69" s="44">
        <v>313319</v>
      </c>
      <c r="W69" s="49">
        <v>0.15070939999999999</v>
      </c>
      <c r="X69" s="28">
        <v>0</v>
      </c>
      <c r="Y69" s="28">
        <v>50</v>
      </c>
      <c r="Z69" s="34" t="str">
        <f t="shared" si="5"/>
        <v>Medium Risk</v>
      </c>
    </row>
    <row r="70" spans="1:26" x14ac:dyDescent="0.25">
      <c r="A70" s="20">
        <v>43169</v>
      </c>
      <c r="B70" s="21">
        <v>44</v>
      </c>
      <c r="C70" s="33" t="str">
        <f t="shared" si="3"/>
        <v>Senior</v>
      </c>
      <c r="D70" s="43">
        <v>26879</v>
      </c>
      <c r="E70" s="27">
        <v>649</v>
      </c>
      <c r="F70" s="33" t="s">
        <v>230</v>
      </c>
      <c r="G70" s="33" t="s">
        <v>20</v>
      </c>
      <c r="H70" s="33" t="s">
        <v>29</v>
      </c>
      <c r="I70" s="43">
        <v>20313</v>
      </c>
      <c r="J70" s="27">
        <v>60</v>
      </c>
      <c r="K70" s="48">
        <v>0.75572007887198189</v>
      </c>
      <c r="L70" s="48" t="s">
        <v>241</v>
      </c>
      <c r="M70" s="33" t="s">
        <v>22</v>
      </c>
      <c r="N70" s="33" t="s">
        <v>30</v>
      </c>
      <c r="O70" s="43">
        <v>562</v>
      </c>
      <c r="P70" s="48">
        <v>0.21964957900000001</v>
      </c>
      <c r="Q70" s="33" t="s">
        <v>24</v>
      </c>
      <c r="R70" s="27">
        <v>22</v>
      </c>
      <c r="S70" s="43">
        <v>4029</v>
      </c>
      <c r="T70" s="38">
        <v>2239.916667</v>
      </c>
      <c r="U70" s="33" t="str">
        <f t="shared" si="4"/>
        <v>Low Income</v>
      </c>
      <c r="V70" s="43">
        <v>71090</v>
      </c>
      <c r="W70" s="48">
        <v>0.198963951</v>
      </c>
      <c r="X70" s="27">
        <v>0</v>
      </c>
      <c r="Y70" s="27">
        <v>50</v>
      </c>
      <c r="Z70" s="33" t="str">
        <f t="shared" si="5"/>
        <v>Medium Risk</v>
      </c>
    </row>
    <row r="71" spans="1:26" x14ac:dyDescent="0.25">
      <c r="A71" s="22">
        <v>43170</v>
      </c>
      <c r="B71" s="23">
        <v>32</v>
      </c>
      <c r="C71" s="34" t="str">
        <f t="shared" si="3"/>
        <v>Mid</v>
      </c>
      <c r="D71" s="44">
        <v>54128</v>
      </c>
      <c r="E71" s="28">
        <v>620</v>
      </c>
      <c r="F71" s="34" t="s">
        <v>230</v>
      </c>
      <c r="G71" s="34" t="s">
        <v>20</v>
      </c>
      <c r="H71" s="34" t="s">
        <v>29</v>
      </c>
      <c r="I71" s="44">
        <v>20676</v>
      </c>
      <c r="J71" s="28">
        <v>36</v>
      </c>
      <c r="K71" s="49">
        <v>0.38198344664498968</v>
      </c>
      <c r="L71" s="49" t="s">
        <v>240</v>
      </c>
      <c r="M71" s="34" t="s">
        <v>26</v>
      </c>
      <c r="N71" s="34" t="s">
        <v>27</v>
      </c>
      <c r="O71" s="44">
        <v>322</v>
      </c>
      <c r="P71" s="49">
        <v>0.100135921</v>
      </c>
      <c r="Q71" s="34" t="s">
        <v>24</v>
      </c>
      <c r="R71" s="28">
        <v>32</v>
      </c>
      <c r="S71" s="44">
        <v>4943</v>
      </c>
      <c r="T71" s="39">
        <v>4510.6666670000004</v>
      </c>
      <c r="U71" s="34" t="str">
        <f t="shared" si="4"/>
        <v>Low Income</v>
      </c>
      <c r="V71" s="44">
        <v>87804</v>
      </c>
      <c r="W71" s="49">
        <v>0.177753037</v>
      </c>
      <c r="X71" s="28">
        <v>1</v>
      </c>
      <c r="Y71" s="28">
        <v>36.799999999999997</v>
      </c>
      <c r="Z71" s="34" t="str">
        <f t="shared" si="5"/>
        <v>Low Risk</v>
      </c>
    </row>
    <row r="72" spans="1:26" x14ac:dyDescent="0.25">
      <c r="A72" s="20">
        <v>43171</v>
      </c>
      <c r="B72" s="21">
        <v>44</v>
      </c>
      <c r="C72" s="33" t="str">
        <f t="shared" si="3"/>
        <v>Senior</v>
      </c>
      <c r="D72" s="43">
        <v>19924</v>
      </c>
      <c r="E72" s="27">
        <v>535</v>
      </c>
      <c r="F72" s="33" t="s">
        <v>231</v>
      </c>
      <c r="G72" s="33" t="s">
        <v>20</v>
      </c>
      <c r="H72" s="33" t="s">
        <v>32</v>
      </c>
      <c r="I72" s="43">
        <v>21767</v>
      </c>
      <c r="J72" s="27">
        <v>48</v>
      </c>
      <c r="K72" s="48">
        <v>1.0925015057217426</v>
      </c>
      <c r="L72" s="48" t="s">
        <v>242</v>
      </c>
      <c r="M72" s="33" t="s">
        <v>22</v>
      </c>
      <c r="N72" s="33" t="s">
        <v>27</v>
      </c>
      <c r="O72" s="43">
        <v>495</v>
      </c>
      <c r="P72" s="48">
        <v>0.38435237100000003</v>
      </c>
      <c r="Q72" s="33" t="s">
        <v>31</v>
      </c>
      <c r="R72" s="27">
        <v>32</v>
      </c>
      <c r="S72" s="43">
        <v>21032</v>
      </c>
      <c r="T72" s="38">
        <v>1660.333333</v>
      </c>
      <c r="U72" s="33" t="str">
        <f t="shared" si="4"/>
        <v>Low Income</v>
      </c>
      <c r="V72" s="43">
        <v>14660</v>
      </c>
      <c r="W72" s="48">
        <v>0.29912040000000001</v>
      </c>
      <c r="X72" s="27">
        <v>0</v>
      </c>
      <c r="Y72" s="27">
        <v>56</v>
      </c>
      <c r="Z72" s="33" t="str">
        <f t="shared" si="5"/>
        <v>High Risk</v>
      </c>
    </row>
    <row r="73" spans="1:26" x14ac:dyDescent="0.25">
      <c r="A73" s="22">
        <v>43172</v>
      </c>
      <c r="B73" s="23">
        <v>58</v>
      </c>
      <c r="C73" s="34" t="str">
        <f t="shared" si="3"/>
        <v>Senior</v>
      </c>
      <c r="D73" s="44">
        <v>90788</v>
      </c>
      <c r="E73" s="28">
        <v>672</v>
      </c>
      <c r="F73" s="34" t="s">
        <v>232</v>
      </c>
      <c r="G73" s="34" t="s">
        <v>20</v>
      </c>
      <c r="H73" s="34" t="s">
        <v>29</v>
      </c>
      <c r="I73" s="44">
        <v>18243</v>
      </c>
      <c r="J73" s="28">
        <v>36</v>
      </c>
      <c r="K73" s="49">
        <v>0.20094065294972904</v>
      </c>
      <c r="L73" s="49" t="s">
        <v>240</v>
      </c>
      <c r="M73" s="34" t="s">
        <v>22</v>
      </c>
      <c r="N73" s="34" t="s">
        <v>27</v>
      </c>
      <c r="O73" s="44">
        <v>153</v>
      </c>
      <c r="P73" s="49">
        <v>0.14663346499999999</v>
      </c>
      <c r="Q73" s="34" t="s">
        <v>28</v>
      </c>
      <c r="R73" s="28">
        <v>20</v>
      </c>
      <c r="S73" s="44">
        <v>1980</v>
      </c>
      <c r="T73" s="39">
        <v>7565.6666670000004</v>
      </c>
      <c r="U73" s="34" t="str">
        <f t="shared" si="4"/>
        <v>Medium Income</v>
      </c>
      <c r="V73" s="44">
        <v>5911</v>
      </c>
      <c r="W73" s="49">
        <v>0.140428569</v>
      </c>
      <c r="X73" s="28">
        <v>1</v>
      </c>
      <c r="Y73" s="28">
        <v>34.4</v>
      </c>
      <c r="Z73" s="34" t="str">
        <f t="shared" si="5"/>
        <v>Low Risk</v>
      </c>
    </row>
    <row r="74" spans="1:26" x14ac:dyDescent="0.25">
      <c r="A74" s="20">
        <v>43173</v>
      </c>
      <c r="B74" s="21">
        <v>39</v>
      </c>
      <c r="C74" s="33" t="str">
        <f t="shared" si="3"/>
        <v>Mid</v>
      </c>
      <c r="D74" s="43">
        <v>190445</v>
      </c>
      <c r="E74" s="27">
        <v>619</v>
      </c>
      <c r="F74" s="33" t="s">
        <v>230</v>
      </c>
      <c r="G74" s="33" t="s">
        <v>20</v>
      </c>
      <c r="H74" s="33" t="s">
        <v>21</v>
      </c>
      <c r="I74" s="43">
        <v>28894</v>
      </c>
      <c r="J74" s="27">
        <v>36</v>
      </c>
      <c r="K74" s="48">
        <v>0.15171834387881017</v>
      </c>
      <c r="L74" s="48" t="s">
        <v>240</v>
      </c>
      <c r="M74" s="33" t="s">
        <v>26</v>
      </c>
      <c r="N74" s="33" t="s">
        <v>27</v>
      </c>
      <c r="O74" s="43">
        <v>304</v>
      </c>
      <c r="P74" s="48">
        <v>1.2833162E-2</v>
      </c>
      <c r="Q74" s="33" t="s">
        <v>34</v>
      </c>
      <c r="R74" s="27">
        <v>24</v>
      </c>
      <c r="S74" s="43">
        <v>2857</v>
      </c>
      <c r="T74" s="38">
        <v>15870.416670000001</v>
      </c>
      <c r="U74" s="33" t="str">
        <f t="shared" si="4"/>
        <v>High Income</v>
      </c>
      <c r="V74" s="43">
        <v>115773</v>
      </c>
      <c r="W74" s="48">
        <v>0.21412530599999999</v>
      </c>
      <c r="X74" s="27">
        <v>1</v>
      </c>
      <c r="Y74" s="27">
        <v>33.6</v>
      </c>
      <c r="Z74" s="33" t="str">
        <f t="shared" si="5"/>
        <v>Low Risk</v>
      </c>
    </row>
    <row r="75" spans="1:26" x14ac:dyDescent="0.25">
      <c r="A75" s="22">
        <v>43174</v>
      </c>
      <c r="B75" s="23">
        <v>58</v>
      </c>
      <c r="C75" s="34" t="str">
        <f t="shared" si="3"/>
        <v>Senior</v>
      </c>
      <c r="D75" s="44">
        <v>35372</v>
      </c>
      <c r="E75" s="28">
        <v>612</v>
      </c>
      <c r="F75" s="34" t="s">
        <v>230</v>
      </c>
      <c r="G75" s="34" t="s">
        <v>20</v>
      </c>
      <c r="H75" s="34" t="s">
        <v>32</v>
      </c>
      <c r="I75" s="44">
        <v>25313</v>
      </c>
      <c r="J75" s="28">
        <v>24</v>
      </c>
      <c r="K75" s="49">
        <v>0.71562252629198231</v>
      </c>
      <c r="L75" s="49" t="s">
        <v>241</v>
      </c>
      <c r="M75" s="34" t="s">
        <v>22</v>
      </c>
      <c r="N75" s="34" t="s">
        <v>27</v>
      </c>
      <c r="O75" s="44">
        <v>424</v>
      </c>
      <c r="P75" s="49">
        <v>0.40438883599999997</v>
      </c>
      <c r="Q75" s="34" t="s">
        <v>31</v>
      </c>
      <c r="R75" s="28">
        <v>20</v>
      </c>
      <c r="S75" s="44">
        <v>2811</v>
      </c>
      <c r="T75" s="39">
        <v>2947.666667</v>
      </c>
      <c r="U75" s="34" t="str">
        <f t="shared" si="4"/>
        <v>Low Income</v>
      </c>
      <c r="V75" s="44">
        <v>119179</v>
      </c>
      <c r="W75" s="49">
        <v>0.19699965799999999</v>
      </c>
      <c r="X75" s="28">
        <v>0</v>
      </c>
      <c r="Y75" s="28">
        <v>50</v>
      </c>
      <c r="Z75" s="34" t="str">
        <f t="shared" si="5"/>
        <v>Medium Risk</v>
      </c>
    </row>
    <row r="76" spans="1:26" x14ac:dyDescent="0.25">
      <c r="A76" s="20">
        <v>43175</v>
      </c>
      <c r="B76" s="21">
        <v>18</v>
      </c>
      <c r="C76" s="33" t="str">
        <f t="shared" si="3"/>
        <v>Young</v>
      </c>
      <c r="D76" s="43">
        <v>15000</v>
      </c>
      <c r="E76" s="27">
        <v>571.42857142857144</v>
      </c>
      <c r="F76" s="33" t="s">
        <v>230</v>
      </c>
      <c r="G76" s="33" t="s">
        <v>20</v>
      </c>
      <c r="H76" s="33" t="s">
        <v>25</v>
      </c>
      <c r="I76" s="43">
        <v>50226</v>
      </c>
      <c r="J76" s="27">
        <v>48</v>
      </c>
      <c r="K76" s="48">
        <v>3.3483999999999998</v>
      </c>
      <c r="L76" s="48" t="s">
        <v>242</v>
      </c>
      <c r="M76" s="33" t="s">
        <v>22</v>
      </c>
      <c r="N76" s="33" t="s">
        <v>27</v>
      </c>
      <c r="O76" s="43">
        <v>537</v>
      </c>
      <c r="P76" s="48">
        <v>0.22673528300000001</v>
      </c>
      <c r="Q76" s="33" t="s">
        <v>28</v>
      </c>
      <c r="R76" s="27">
        <v>16</v>
      </c>
      <c r="S76" s="43">
        <v>3575</v>
      </c>
      <c r="T76" s="38">
        <v>1250</v>
      </c>
      <c r="U76" s="33" t="str">
        <f t="shared" si="4"/>
        <v>Low Income</v>
      </c>
      <c r="V76" s="43">
        <v>82198</v>
      </c>
      <c r="W76" s="48">
        <v>0.228380006</v>
      </c>
      <c r="X76" s="27">
        <v>0</v>
      </c>
      <c r="Y76" s="27">
        <v>58</v>
      </c>
      <c r="Z76" s="33" t="str">
        <f t="shared" si="5"/>
        <v>High Risk</v>
      </c>
    </row>
    <row r="77" spans="1:26" x14ac:dyDescent="0.25">
      <c r="A77" s="22">
        <v>43176</v>
      </c>
      <c r="B77" s="23">
        <v>49</v>
      </c>
      <c r="C77" s="34" t="str">
        <f t="shared" si="3"/>
        <v>Senior</v>
      </c>
      <c r="D77" s="44">
        <v>40829</v>
      </c>
      <c r="E77" s="28">
        <v>617</v>
      </c>
      <c r="F77" s="34" t="s">
        <v>230</v>
      </c>
      <c r="G77" s="34" t="s">
        <v>20</v>
      </c>
      <c r="H77" s="34" t="s">
        <v>29</v>
      </c>
      <c r="I77" s="44">
        <v>25478</v>
      </c>
      <c r="J77" s="28">
        <v>36</v>
      </c>
      <c r="K77" s="49">
        <v>0.62401724264615832</v>
      </c>
      <c r="L77" s="49" t="s">
        <v>241</v>
      </c>
      <c r="M77" s="34" t="s">
        <v>22</v>
      </c>
      <c r="N77" s="34" t="s">
        <v>27</v>
      </c>
      <c r="O77" s="44">
        <v>785</v>
      </c>
      <c r="P77" s="49">
        <v>0.25374592400000001</v>
      </c>
      <c r="Q77" s="34" t="s">
        <v>38</v>
      </c>
      <c r="R77" s="28">
        <v>11</v>
      </c>
      <c r="S77" s="44">
        <v>2267</v>
      </c>
      <c r="T77" s="39">
        <v>3402.416667</v>
      </c>
      <c r="U77" s="34" t="str">
        <f t="shared" si="4"/>
        <v>Low Income</v>
      </c>
      <c r="V77" s="44">
        <v>34774</v>
      </c>
      <c r="W77" s="49">
        <v>0.179312099</v>
      </c>
      <c r="X77" s="28">
        <v>0</v>
      </c>
      <c r="Y77" s="28">
        <v>49</v>
      </c>
      <c r="Z77" s="34" t="str">
        <f t="shared" si="5"/>
        <v>Medium Risk</v>
      </c>
    </row>
    <row r="78" spans="1:26" x14ac:dyDescent="0.25">
      <c r="A78" s="20">
        <v>43177</v>
      </c>
      <c r="B78" s="21">
        <v>41</v>
      </c>
      <c r="C78" s="33" t="str">
        <f t="shared" si="3"/>
        <v>Senior</v>
      </c>
      <c r="D78" s="43">
        <v>58655</v>
      </c>
      <c r="E78" s="27">
        <v>523</v>
      </c>
      <c r="F78" s="33" t="s">
        <v>231</v>
      </c>
      <c r="G78" s="33" t="s">
        <v>20</v>
      </c>
      <c r="H78" s="33" t="s">
        <v>25</v>
      </c>
      <c r="I78" s="43">
        <v>26493</v>
      </c>
      <c r="J78" s="27">
        <v>96</v>
      </c>
      <c r="K78" s="48">
        <v>0.45167504901542921</v>
      </c>
      <c r="L78" s="48" t="s">
        <v>240</v>
      </c>
      <c r="M78" s="33" t="s">
        <v>26</v>
      </c>
      <c r="N78" s="33" t="s">
        <v>27</v>
      </c>
      <c r="O78" s="43">
        <v>206</v>
      </c>
      <c r="P78" s="48">
        <v>0.17518756299999999</v>
      </c>
      <c r="Q78" s="33" t="s">
        <v>34</v>
      </c>
      <c r="R78" s="27">
        <v>24</v>
      </c>
      <c r="S78" s="43">
        <v>2003</v>
      </c>
      <c r="T78" s="38">
        <v>4887.9166670000004</v>
      </c>
      <c r="U78" s="33" t="str">
        <f t="shared" si="4"/>
        <v>Low Income</v>
      </c>
      <c r="V78" s="43">
        <v>22423</v>
      </c>
      <c r="W78" s="48">
        <v>0.33444013700000003</v>
      </c>
      <c r="X78" s="27">
        <v>0</v>
      </c>
      <c r="Y78" s="27">
        <v>51</v>
      </c>
      <c r="Z78" s="33" t="str">
        <f t="shared" si="5"/>
        <v>Medium Risk</v>
      </c>
    </row>
    <row r="79" spans="1:26" x14ac:dyDescent="0.25">
      <c r="A79" s="22">
        <v>43178</v>
      </c>
      <c r="B79" s="23">
        <v>36</v>
      </c>
      <c r="C79" s="34" t="str">
        <f t="shared" si="3"/>
        <v>Mid</v>
      </c>
      <c r="D79" s="44">
        <v>68801</v>
      </c>
      <c r="E79" s="28">
        <v>531</v>
      </c>
      <c r="F79" s="34" t="s">
        <v>231</v>
      </c>
      <c r="G79" s="34" t="s">
        <v>20</v>
      </c>
      <c r="H79" s="34" t="s">
        <v>29</v>
      </c>
      <c r="I79" s="44">
        <v>18652</v>
      </c>
      <c r="J79" s="28">
        <v>36</v>
      </c>
      <c r="K79" s="49">
        <v>0.27110071074548336</v>
      </c>
      <c r="L79" s="49" t="s">
        <v>240</v>
      </c>
      <c r="M79" s="34" t="s">
        <v>26</v>
      </c>
      <c r="N79" s="34" t="s">
        <v>30</v>
      </c>
      <c r="O79" s="44">
        <v>1044</v>
      </c>
      <c r="P79" s="49">
        <v>0.33523292399999999</v>
      </c>
      <c r="Q79" s="34" t="s">
        <v>38</v>
      </c>
      <c r="R79" s="28">
        <v>30</v>
      </c>
      <c r="S79" s="44">
        <v>1810</v>
      </c>
      <c r="T79" s="39">
        <v>5733.4166670000004</v>
      </c>
      <c r="U79" s="34" t="str">
        <f t="shared" si="4"/>
        <v>Medium Income</v>
      </c>
      <c r="V79" s="44">
        <v>429421</v>
      </c>
      <c r="W79" s="49">
        <v>0.28578239999999999</v>
      </c>
      <c r="X79" s="28">
        <v>0</v>
      </c>
      <c r="Y79" s="28">
        <v>53</v>
      </c>
      <c r="Z79" s="34" t="str">
        <f t="shared" si="5"/>
        <v>Medium Risk</v>
      </c>
    </row>
    <row r="80" spans="1:26" x14ac:dyDescent="0.25">
      <c r="A80" s="20">
        <v>43179</v>
      </c>
      <c r="B80" s="21">
        <v>41</v>
      </c>
      <c r="C80" s="33" t="str">
        <f t="shared" si="3"/>
        <v>Senior</v>
      </c>
      <c r="D80" s="43">
        <v>92730.999995999999</v>
      </c>
      <c r="E80" s="27">
        <v>573.64242424242423</v>
      </c>
      <c r="F80" s="33" t="s">
        <v>230</v>
      </c>
      <c r="G80" s="33" t="s">
        <v>20</v>
      </c>
      <c r="H80" s="33" t="s">
        <v>29</v>
      </c>
      <c r="I80" s="43">
        <v>31116</v>
      </c>
      <c r="J80" s="27">
        <v>55.043478260869563</v>
      </c>
      <c r="K80" s="48">
        <v>0.3355512180537491</v>
      </c>
      <c r="L80" s="48" t="s">
        <v>240</v>
      </c>
      <c r="M80" s="33" t="s">
        <v>26</v>
      </c>
      <c r="N80" s="33" t="s">
        <v>30</v>
      </c>
      <c r="O80" s="43">
        <v>396</v>
      </c>
      <c r="P80" s="48">
        <v>0.22111721400000001</v>
      </c>
      <c r="Q80" s="33" t="s">
        <v>24</v>
      </c>
      <c r="R80" s="27">
        <v>20</v>
      </c>
      <c r="S80" s="43">
        <v>3025</v>
      </c>
      <c r="T80" s="38">
        <v>7727.5833329999996</v>
      </c>
      <c r="U80" s="33" t="str">
        <f t="shared" si="4"/>
        <v>Medium Income</v>
      </c>
      <c r="V80" s="43">
        <v>7629</v>
      </c>
      <c r="W80" s="48">
        <v>0.21542450299999999</v>
      </c>
      <c r="X80" s="27">
        <v>0</v>
      </c>
      <c r="Y80" s="27">
        <v>50</v>
      </c>
      <c r="Z80" s="33" t="str">
        <f t="shared" si="5"/>
        <v>Medium Risk</v>
      </c>
    </row>
    <row r="81" spans="1:26" x14ac:dyDescent="0.25">
      <c r="A81" s="22">
        <v>43180</v>
      </c>
      <c r="B81" s="23">
        <v>18</v>
      </c>
      <c r="C81" s="34" t="str">
        <f t="shared" si="3"/>
        <v>Young</v>
      </c>
      <c r="D81" s="44">
        <v>40050</v>
      </c>
      <c r="E81" s="28">
        <v>545</v>
      </c>
      <c r="F81" s="34" t="s">
        <v>231</v>
      </c>
      <c r="G81" s="34" t="s">
        <v>33</v>
      </c>
      <c r="H81" s="34" t="s">
        <v>41</v>
      </c>
      <c r="I81" s="44">
        <v>112253</v>
      </c>
      <c r="J81" s="28">
        <v>48</v>
      </c>
      <c r="K81" s="49">
        <v>2.8028214731585517</v>
      </c>
      <c r="L81" s="49" t="s">
        <v>242</v>
      </c>
      <c r="M81" s="34" t="s">
        <v>22</v>
      </c>
      <c r="N81" s="34" t="s">
        <v>30</v>
      </c>
      <c r="O81" s="44">
        <v>406</v>
      </c>
      <c r="P81" s="49">
        <v>0.18452753299999999</v>
      </c>
      <c r="Q81" s="34" t="s">
        <v>24</v>
      </c>
      <c r="R81" s="28">
        <v>33</v>
      </c>
      <c r="S81" s="44">
        <v>1506</v>
      </c>
      <c r="T81" s="39">
        <v>3337.5</v>
      </c>
      <c r="U81" s="34" t="str">
        <f t="shared" si="4"/>
        <v>Low Income</v>
      </c>
      <c r="V81" s="44">
        <v>7672</v>
      </c>
      <c r="W81" s="49">
        <v>0.35848569600000002</v>
      </c>
      <c r="X81" s="28">
        <v>0</v>
      </c>
      <c r="Y81" s="28">
        <v>64</v>
      </c>
      <c r="Z81" s="34" t="str">
        <f t="shared" si="5"/>
        <v>High Risk</v>
      </c>
    </row>
    <row r="82" spans="1:26" x14ac:dyDescent="0.25">
      <c r="A82" s="20">
        <v>43181</v>
      </c>
      <c r="B82" s="21">
        <v>37</v>
      </c>
      <c r="C82" s="33" t="str">
        <f t="shared" si="3"/>
        <v>Mid</v>
      </c>
      <c r="D82" s="43">
        <v>40784</v>
      </c>
      <c r="E82" s="27">
        <v>577.02515723270437</v>
      </c>
      <c r="F82" s="33" t="s">
        <v>230</v>
      </c>
      <c r="G82" s="33" t="s">
        <v>20</v>
      </c>
      <c r="H82" s="33" t="s">
        <v>21</v>
      </c>
      <c r="I82" s="43">
        <v>41465</v>
      </c>
      <c r="J82" s="27">
        <v>72</v>
      </c>
      <c r="K82" s="48">
        <v>1.0166977245978814</v>
      </c>
      <c r="L82" s="48" t="s">
        <v>242</v>
      </c>
      <c r="M82" s="33" t="s">
        <v>22</v>
      </c>
      <c r="N82" s="33" t="s">
        <v>23</v>
      </c>
      <c r="O82" s="43">
        <v>370</v>
      </c>
      <c r="P82" s="48">
        <v>0.20376095699999999</v>
      </c>
      <c r="Q82" s="33" t="s">
        <v>24</v>
      </c>
      <c r="R82" s="27">
        <v>26</v>
      </c>
      <c r="S82" s="43">
        <v>21978</v>
      </c>
      <c r="T82" s="38">
        <v>3398.666667</v>
      </c>
      <c r="U82" s="33" t="str">
        <f t="shared" si="4"/>
        <v>Low Income</v>
      </c>
      <c r="V82" s="43">
        <v>172083</v>
      </c>
      <c r="W82" s="48">
        <v>0.292763473</v>
      </c>
      <c r="X82" s="27">
        <v>0</v>
      </c>
      <c r="Y82" s="27">
        <v>45</v>
      </c>
      <c r="Z82" s="33" t="str">
        <f t="shared" si="5"/>
        <v>Medium Risk</v>
      </c>
    </row>
    <row r="83" spans="1:26" x14ac:dyDescent="0.25">
      <c r="A83" s="22">
        <v>43182</v>
      </c>
      <c r="B83" s="23">
        <v>44</v>
      </c>
      <c r="C83" s="34" t="str">
        <f t="shared" si="3"/>
        <v>Senior</v>
      </c>
      <c r="D83" s="44">
        <v>15000</v>
      </c>
      <c r="E83" s="28">
        <v>572.4019138755981</v>
      </c>
      <c r="F83" s="34" t="s">
        <v>230</v>
      </c>
      <c r="G83" s="34" t="s">
        <v>20</v>
      </c>
      <c r="H83" s="34" t="s">
        <v>32</v>
      </c>
      <c r="I83" s="44">
        <v>26563</v>
      </c>
      <c r="J83" s="28">
        <v>48</v>
      </c>
      <c r="K83" s="49">
        <v>1.7708666666666666</v>
      </c>
      <c r="L83" s="49" t="s">
        <v>242</v>
      </c>
      <c r="M83" s="34" t="s">
        <v>22</v>
      </c>
      <c r="N83" s="34" t="s">
        <v>27</v>
      </c>
      <c r="O83" s="44">
        <v>378</v>
      </c>
      <c r="P83" s="49">
        <v>0.29810840799999999</v>
      </c>
      <c r="Q83" s="34" t="s">
        <v>24</v>
      </c>
      <c r="R83" s="28">
        <v>24</v>
      </c>
      <c r="S83" s="44">
        <v>1357</v>
      </c>
      <c r="T83" s="39">
        <v>1250</v>
      </c>
      <c r="U83" s="34" t="str">
        <f t="shared" si="4"/>
        <v>Low Income</v>
      </c>
      <c r="V83" s="44">
        <v>474038</v>
      </c>
      <c r="W83" s="49">
        <v>0.20981606799999999</v>
      </c>
      <c r="X83" s="28">
        <v>0</v>
      </c>
      <c r="Y83" s="28">
        <v>48</v>
      </c>
      <c r="Z83" s="34" t="str">
        <f t="shared" si="5"/>
        <v>Medium Risk</v>
      </c>
    </row>
    <row r="84" spans="1:26" x14ac:dyDescent="0.25">
      <c r="A84" s="20">
        <v>43183</v>
      </c>
      <c r="B84" s="21">
        <v>57</v>
      </c>
      <c r="C84" s="33" t="str">
        <f t="shared" si="3"/>
        <v>Senior</v>
      </c>
      <c r="D84" s="43">
        <v>86699</v>
      </c>
      <c r="E84" s="27">
        <v>615</v>
      </c>
      <c r="F84" s="33" t="s">
        <v>230</v>
      </c>
      <c r="G84" s="33" t="s">
        <v>20</v>
      </c>
      <c r="H84" s="33" t="s">
        <v>25</v>
      </c>
      <c r="I84" s="43">
        <v>7469</v>
      </c>
      <c r="J84" s="27">
        <v>60</v>
      </c>
      <c r="K84" s="48">
        <v>8.6148629165272952E-2</v>
      </c>
      <c r="L84" s="48" t="s">
        <v>240</v>
      </c>
      <c r="M84" s="33" t="s">
        <v>26</v>
      </c>
      <c r="N84" s="33" t="s">
        <v>30</v>
      </c>
      <c r="O84" s="43">
        <v>413</v>
      </c>
      <c r="P84" s="48">
        <v>0.17913554600000001</v>
      </c>
      <c r="Q84" s="33" t="s">
        <v>24</v>
      </c>
      <c r="R84" s="27">
        <v>18</v>
      </c>
      <c r="S84" s="43">
        <v>1872</v>
      </c>
      <c r="T84" s="38">
        <v>7224.9166670000004</v>
      </c>
      <c r="U84" s="33" t="str">
        <f t="shared" si="4"/>
        <v>Medium Income</v>
      </c>
      <c r="V84" s="43">
        <v>8130</v>
      </c>
      <c r="W84" s="48">
        <v>0.198849737</v>
      </c>
      <c r="X84" s="27">
        <v>1</v>
      </c>
      <c r="Y84" s="27">
        <v>36</v>
      </c>
      <c r="Z84" s="33" t="str">
        <f t="shared" si="5"/>
        <v>Low Risk</v>
      </c>
    </row>
    <row r="85" spans="1:26" x14ac:dyDescent="0.25">
      <c r="A85" s="22">
        <v>43184</v>
      </c>
      <c r="B85" s="23">
        <v>33</v>
      </c>
      <c r="C85" s="34" t="str">
        <f t="shared" si="3"/>
        <v>Mid</v>
      </c>
      <c r="D85" s="44">
        <v>17676</v>
      </c>
      <c r="E85" s="28">
        <v>540</v>
      </c>
      <c r="F85" s="34" t="s">
        <v>231</v>
      </c>
      <c r="G85" s="34" t="s">
        <v>20</v>
      </c>
      <c r="H85" s="34" t="s">
        <v>29</v>
      </c>
      <c r="I85" s="44">
        <v>17801</v>
      </c>
      <c r="J85" s="28">
        <v>53.018181818181816</v>
      </c>
      <c r="K85" s="49">
        <v>1.0070717356868071</v>
      </c>
      <c r="L85" s="49" t="s">
        <v>242</v>
      </c>
      <c r="M85" s="34" t="s">
        <v>22</v>
      </c>
      <c r="N85" s="34" t="s">
        <v>23</v>
      </c>
      <c r="O85" s="44">
        <v>226</v>
      </c>
      <c r="P85" s="49">
        <v>0.35564279100000001</v>
      </c>
      <c r="Q85" s="34" t="s">
        <v>28</v>
      </c>
      <c r="R85" s="28">
        <v>38</v>
      </c>
      <c r="S85" s="44">
        <v>8380</v>
      </c>
      <c r="T85" s="39">
        <v>1473</v>
      </c>
      <c r="U85" s="34" t="str">
        <f t="shared" si="4"/>
        <v>Low Income</v>
      </c>
      <c r="V85" s="44">
        <v>48674</v>
      </c>
      <c r="W85" s="49">
        <v>0.24388079300000001</v>
      </c>
      <c r="X85" s="28">
        <v>0</v>
      </c>
      <c r="Y85" s="28">
        <v>55</v>
      </c>
      <c r="Z85" s="34" t="str">
        <f t="shared" si="5"/>
        <v>High Risk</v>
      </c>
    </row>
    <row r="86" spans="1:26" x14ac:dyDescent="0.25">
      <c r="A86" s="20">
        <v>43185</v>
      </c>
      <c r="B86" s="21">
        <v>30</v>
      </c>
      <c r="C86" s="33" t="str">
        <f t="shared" si="3"/>
        <v>Mid</v>
      </c>
      <c r="D86" s="43">
        <v>42752</v>
      </c>
      <c r="E86" s="27">
        <v>517</v>
      </c>
      <c r="F86" s="33" t="s">
        <v>231</v>
      </c>
      <c r="G86" s="33" t="s">
        <v>20</v>
      </c>
      <c r="H86" s="33" t="s">
        <v>32</v>
      </c>
      <c r="I86" s="43">
        <v>14379</v>
      </c>
      <c r="J86" s="27">
        <v>36</v>
      </c>
      <c r="K86" s="48">
        <v>0.33633514221556887</v>
      </c>
      <c r="L86" s="48" t="s">
        <v>240</v>
      </c>
      <c r="M86" s="33" t="s">
        <v>22</v>
      </c>
      <c r="N86" s="33" t="s">
        <v>30</v>
      </c>
      <c r="O86" s="43">
        <v>363</v>
      </c>
      <c r="P86" s="48">
        <v>0.297587934</v>
      </c>
      <c r="Q86" s="33" t="s">
        <v>38</v>
      </c>
      <c r="R86" s="27">
        <v>18</v>
      </c>
      <c r="S86" s="43">
        <v>6094</v>
      </c>
      <c r="T86" s="38">
        <v>3562.666667</v>
      </c>
      <c r="U86" s="33" t="str">
        <f t="shared" si="4"/>
        <v>Low Income</v>
      </c>
      <c r="V86" s="43">
        <v>146382</v>
      </c>
      <c r="W86" s="48">
        <v>0.239661812</v>
      </c>
      <c r="X86" s="27">
        <v>0</v>
      </c>
      <c r="Y86" s="27">
        <v>53</v>
      </c>
      <c r="Z86" s="33" t="str">
        <f t="shared" si="5"/>
        <v>Medium Risk</v>
      </c>
    </row>
    <row r="87" spans="1:26" x14ac:dyDescent="0.25">
      <c r="A87" s="22">
        <v>43186</v>
      </c>
      <c r="B87" s="23">
        <v>33</v>
      </c>
      <c r="C87" s="34" t="str">
        <f t="shared" si="3"/>
        <v>Mid</v>
      </c>
      <c r="D87" s="44">
        <v>29096</v>
      </c>
      <c r="E87" s="28">
        <v>570</v>
      </c>
      <c r="F87" s="34" t="s">
        <v>230</v>
      </c>
      <c r="G87" s="34" t="s">
        <v>20</v>
      </c>
      <c r="H87" s="34" t="s">
        <v>25</v>
      </c>
      <c r="I87" s="44">
        <v>40138</v>
      </c>
      <c r="J87" s="28">
        <v>24</v>
      </c>
      <c r="K87" s="49">
        <v>1.3795023370910091</v>
      </c>
      <c r="L87" s="49" t="s">
        <v>242</v>
      </c>
      <c r="M87" s="34" t="s">
        <v>22</v>
      </c>
      <c r="N87" s="34" t="s">
        <v>34</v>
      </c>
      <c r="O87" s="44">
        <v>685</v>
      </c>
      <c r="P87" s="49">
        <v>0.23944694</v>
      </c>
      <c r="Q87" s="34" t="s">
        <v>28</v>
      </c>
      <c r="R87" s="28">
        <v>28</v>
      </c>
      <c r="S87" s="44">
        <v>1461</v>
      </c>
      <c r="T87" s="39">
        <v>2424.666667</v>
      </c>
      <c r="U87" s="34" t="str">
        <f t="shared" si="4"/>
        <v>Low Income</v>
      </c>
      <c r="V87" s="44">
        <v>36237</v>
      </c>
      <c r="W87" s="49">
        <v>0.24860062199999999</v>
      </c>
      <c r="X87" s="28">
        <v>0</v>
      </c>
      <c r="Y87" s="28">
        <v>53</v>
      </c>
      <c r="Z87" s="34" t="str">
        <f t="shared" si="5"/>
        <v>Medium Risk</v>
      </c>
    </row>
    <row r="88" spans="1:26" x14ac:dyDescent="0.25">
      <c r="A88" s="20">
        <v>43187</v>
      </c>
      <c r="B88" s="21">
        <v>50</v>
      </c>
      <c r="C88" s="33" t="str">
        <f t="shared" si="3"/>
        <v>Senior</v>
      </c>
      <c r="D88" s="43">
        <v>60992</v>
      </c>
      <c r="E88" s="27">
        <v>663</v>
      </c>
      <c r="F88" s="33" t="s">
        <v>232</v>
      </c>
      <c r="G88" s="33" t="s">
        <v>20</v>
      </c>
      <c r="H88" s="33" t="s">
        <v>29</v>
      </c>
      <c r="I88" s="43">
        <v>24642</v>
      </c>
      <c r="J88" s="27">
        <v>48</v>
      </c>
      <c r="K88" s="48">
        <v>0.40402019937040923</v>
      </c>
      <c r="L88" s="48" t="s">
        <v>240</v>
      </c>
      <c r="M88" s="33" t="s">
        <v>26</v>
      </c>
      <c r="N88" s="33" t="s">
        <v>30</v>
      </c>
      <c r="O88" s="43">
        <v>664</v>
      </c>
      <c r="P88" s="48">
        <v>5.5588170999999999E-2</v>
      </c>
      <c r="Q88" s="33" t="s">
        <v>24</v>
      </c>
      <c r="R88" s="27">
        <v>28</v>
      </c>
      <c r="S88" s="43">
        <v>4726</v>
      </c>
      <c r="T88" s="38">
        <v>5082.6666670000004</v>
      </c>
      <c r="U88" s="33" t="str">
        <f t="shared" si="4"/>
        <v>Medium Income</v>
      </c>
      <c r="V88" s="43">
        <v>38852</v>
      </c>
      <c r="W88" s="48">
        <v>0.21644928799999999</v>
      </c>
      <c r="X88" s="27">
        <v>0</v>
      </c>
      <c r="Y88" s="27">
        <v>44</v>
      </c>
      <c r="Z88" s="33" t="str">
        <f t="shared" si="5"/>
        <v>Medium Risk</v>
      </c>
    </row>
    <row r="89" spans="1:26" x14ac:dyDescent="0.25">
      <c r="A89" s="22">
        <v>43188</v>
      </c>
      <c r="B89" s="23">
        <v>43</v>
      </c>
      <c r="C89" s="34" t="str">
        <f t="shared" si="3"/>
        <v>Senior</v>
      </c>
      <c r="D89" s="44">
        <v>100032</v>
      </c>
      <c r="E89" s="28">
        <v>524</v>
      </c>
      <c r="F89" s="34" t="s">
        <v>231</v>
      </c>
      <c r="G89" s="34" t="s">
        <v>20</v>
      </c>
      <c r="H89" s="34" t="s">
        <v>21</v>
      </c>
      <c r="I89" s="44">
        <v>19105</v>
      </c>
      <c r="J89" s="28">
        <v>60</v>
      </c>
      <c r="K89" s="49">
        <v>0.19098888355726168</v>
      </c>
      <c r="L89" s="49" t="s">
        <v>240</v>
      </c>
      <c r="M89" s="34" t="s">
        <v>22</v>
      </c>
      <c r="N89" s="34" t="s">
        <v>27</v>
      </c>
      <c r="O89" s="44">
        <v>824</v>
      </c>
      <c r="P89" s="49">
        <v>0.226649868</v>
      </c>
      <c r="Q89" s="34" t="s">
        <v>31</v>
      </c>
      <c r="R89" s="28">
        <v>24</v>
      </c>
      <c r="S89" s="44">
        <v>9197</v>
      </c>
      <c r="T89" s="39">
        <v>8336</v>
      </c>
      <c r="U89" s="34" t="str">
        <f t="shared" si="4"/>
        <v>Medium Income</v>
      </c>
      <c r="V89" s="44">
        <v>45588</v>
      </c>
      <c r="W89" s="49">
        <v>0.20968400000000001</v>
      </c>
      <c r="X89" s="28">
        <v>1</v>
      </c>
      <c r="Y89" s="28">
        <v>49.6</v>
      </c>
      <c r="Z89" s="34" t="str">
        <f t="shared" si="5"/>
        <v>Medium Risk</v>
      </c>
    </row>
    <row r="90" spans="1:26" x14ac:dyDescent="0.25">
      <c r="A90" s="20">
        <v>43189</v>
      </c>
      <c r="B90" s="21">
        <v>33</v>
      </c>
      <c r="C90" s="33" t="str">
        <f t="shared" si="3"/>
        <v>Mid</v>
      </c>
      <c r="D90" s="43">
        <v>35882</v>
      </c>
      <c r="E90" s="27">
        <v>620</v>
      </c>
      <c r="F90" s="33" t="s">
        <v>230</v>
      </c>
      <c r="G90" s="33" t="s">
        <v>20</v>
      </c>
      <c r="H90" s="33" t="s">
        <v>21</v>
      </c>
      <c r="I90" s="43">
        <v>9259</v>
      </c>
      <c r="J90" s="27">
        <v>48</v>
      </c>
      <c r="K90" s="48">
        <v>0.25804024301878381</v>
      </c>
      <c r="L90" s="48" t="s">
        <v>240</v>
      </c>
      <c r="M90" s="33" t="s">
        <v>26</v>
      </c>
      <c r="N90" s="33" t="s">
        <v>23</v>
      </c>
      <c r="O90" s="43">
        <v>257</v>
      </c>
      <c r="P90" s="48">
        <v>0.147593005</v>
      </c>
      <c r="Q90" s="33" t="s">
        <v>24</v>
      </c>
      <c r="R90" s="27">
        <v>23</v>
      </c>
      <c r="S90" s="43">
        <v>3552</v>
      </c>
      <c r="T90" s="38">
        <v>2990.166667</v>
      </c>
      <c r="U90" s="33" t="str">
        <f t="shared" si="4"/>
        <v>Low Income</v>
      </c>
      <c r="V90" s="43">
        <v>8266</v>
      </c>
      <c r="W90" s="48">
        <v>0.20001147799999999</v>
      </c>
      <c r="X90" s="27">
        <v>0</v>
      </c>
      <c r="Y90" s="27">
        <v>47</v>
      </c>
      <c r="Z90" s="33" t="str">
        <f t="shared" si="5"/>
        <v>Medium Risk</v>
      </c>
    </row>
    <row r="91" spans="1:26" x14ac:dyDescent="0.25">
      <c r="A91" s="22">
        <v>43190</v>
      </c>
      <c r="B91" s="23">
        <v>46</v>
      </c>
      <c r="C91" s="34" t="str">
        <f t="shared" si="3"/>
        <v>Senior</v>
      </c>
      <c r="D91" s="44">
        <v>32781</v>
      </c>
      <c r="E91" s="28">
        <v>623</v>
      </c>
      <c r="F91" s="34" t="s">
        <v>230</v>
      </c>
      <c r="G91" s="34" t="s">
        <v>20</v>
      </c>
      <c r="H91" s="34" t="s">
        <v>32</v>
      </c>
      <c r="I91" s="44">
        <v>17468</v>
      </c>
      <c r="J91" s="28">
        <v>60</v>
      </c>
      <c r="K91" s="49">
        <v>0.53286965010219334</v>
      </c>
      <c r="L91" s="49" t="s">
        <v>241</v>
      </c>
      <c r="M91" s="34" t="s">
        <v>22</v>
      </c>
      <c r="N91" s="34" t="s">
        <v>34</v>
      </c>
      <c r="O91" s="44">
        <v>1180</v>
      </c>
      <c r="P91" s="49">
        <v>9.3777321999999996E-2</v>
      </c>
      <c r="Q91" s="34" t="s">
        <v>28</v>
      </c>
      <c r="R91" s="28">
        <v>23</v>
      </c>
      <c r="S91" s="44">
        <v>7428</v>
      </c>
      <c r="T91" s="39">
        <v>2731.75</v>
      </c>
      <c r="U91" s="34" t="str">
        <f t="shared" si="4"/>
        <v>Low Income</v>
      </c>
      <c r="V91" s="44">
        <v>294254</v>
      </c>
      <c r="W91" s="49">
        <v>0.23206532299999999</v>
      </c>
      <c r="X91" s="28">
        <v>0</v>
      </c>
      <c r="Y91" s="28">
        <v>41</v>
      </c>
      <c r="Z91" s="34" t="str">
        <f t="shared" si="5"/>
        <v>Medium Risk</v>
      </c>
    </row>
    <row r="92" spans="1:26" x14ac:dyDescent="0.25">
      <c r="A92" s="20">
        <v>43191</v>
      </c>
      <c r="B92" s="21">
        <v>41</v>
      </c>
      <c r="C92" s="33" t="str">
        <f t="shared" si="3"/>
        <v>Senior</v>
      </c>
      <c r="D92" s="43">
        <v>51707</v>
      </c>
      <c r="E92" s="27">
        <v>585</v>
      </c>
      <c r="F92" s="33" t="s">
        <v>230</v>
      </c>
      <c r="G92" s="33" t="s">
        <v>20</v>
      </c>
      <c r="H92" s="33" t="s">
        <v>29</v>
      </c>
      <c r="I92" s="43">
        <v>20069</v>
      </c>
      <c r="J92" s="27">
        <v>72</v>
      </c>
      <c r="K92" s="48">
        <v>0.38812926683040982</v>
      </c>
      <c r="L92" s="48" t="s">
        <v>240</v>
      </c>
      <c r="M92" s="33" t="s">
        <v>22</v>
      </c>
      <c r="N92" s="33" t="s">
        <v>30</v>
      </c>
      <c r="O92" s="43">
        <v>407</v>
      </c>
      <c r="P92" s="48">
        <v>0.21738837899999999</v>
      </c>
      <c r="Q92" s="33" t="s">
        <v>24</v>
      </c>
      <c r="R92" s="27">
        <v>25</v>
      </c>
      <c r="S92" s="43">
        <v>3815</v>
      </c>
      <c r="T92" s="38">
        <v>4308.9166670000004</v>
      </c>
      <c r="U92" s="33" t="str">
        <f t="shared" si="4"/>
        <v>Low Income</v>
      </c>
      <c r="V92" s="43">
        <v>2253</v>
      </c>
      <c r="W92" s="48">
        <v>0.26822332900000001</v>
      </c>
      <c r="X92" s="27">
        <v>0</v>
      </c>
      <c r="Y92" s="27">
        <v>52</v>
      </c>
      <c r="Z92" s="33" t="str">
        <f t="shared" si="5"/>
        <v>Medium Risk</v>
      </c>
    </row>
    <row r="93" spans="1:26" x14ac:dyDescent="0.25">
      <c r="A93" s="22">
        <v>43192</v>
      </c>
      <c r="B93" s="23">
        <v>51</v>
      </c>
      <c r="C93" s="34" t="str">
        <f t="shared" si="3"/>
        <v>Senior</v>
      </c>
      <c r="D93" s="44">
        <v>31251</v>
      </c>
      <c r="E93" s="28">
        <v>596</v>
      </c>
      <c r="F93" s="34" t="s">
        <v>230</v>
      </c>
      <c r="G93" s="34" t="s">
        <v>45</v>
      </c>
      <c r="H93" s="34" t="s">
        <v>29</v>
      </c>
      <c r="I93" s="44">
        <v>66582</v>
      </c>
      <c r="J93" s="28">
        <v>24</v>
      </c>
      <c r="K93" s="49">
        <v>2.1305558222136893</v>
      </c>
      <c r="L93" s="49" t="s">
        <v>242</v>
      </c>
      <c r="M93" s="34" t="s">
        <v>26</v>
      </c>
      <c r="N93" s="34" t="s">
        <v>30</v>
      </c>
      <c r="O93" s="44">
        <v>357</v>
      </c>
      <c r="P93" s="49">
        <v>0.16016955399999999</v>
      </c>
      <c r="Q93" s="34" t="s">
        <v>24</v>
      </c>
      <c r="R93" s="28">
        <v>21</v>
      </c>
      <c r="S93" s="44">
        <v>2313</v>
      </c>
      <c r="T93" s="39">
        <v>2604.25</v>
      </c>
      <c r="U93" s="34" t="str">
        <f t="shared" si="4"/>
        <v>Low Income</v>
      </c>
      <c r="V93" s="44">
        <v>3276</v>
      </c>
      <c r="W93" s="49">
        <v>0.24745644</v>
      </c>
      <c r="X93" s="28">
        <v>0</v>
      </c>
      <c r="Y93" s="28">
        <v>61</v>
      </c>
      <c r="Z93" s="34" t="str">
        <f t="shared" si="5"/>
        <v>High Risk</v>
      </c>
    </row>
    <row r="94" spans="1:26" x14ac:dyDescent="0.25">
      <c r="A94" s="20">
        <v>43193</v>
      </c>
      <c r="B94" s="21">
        <v>31</v>
      </c>
      <c r="C94" s="33" t="str">
        <f t="shared" si="3"/>
        <v>Mid</v>
      </c>
      <c r="D94" s="43">
        <v>22359</v>
      </c>
      <c r="E94" s="27">
        <v>524</v>
      </c>
      <c r="F94" s="33" t="s">
        <v>231</v>
      </c>
      <c r="G94" s="33" t="s">
        <v>20</v>
      </c>
      <c r="H94" s="33" t="s">
        <v>32</v>
      </c>
      <c r="I94" s="43">
        <v>26889</v>
      </c>
      <c r="J94" s="27">
        <v>48</v>
      </c>
      <c r="K94" s="48">
        <v>1.2026029786663088</v>
      </c>
      <c r="L94" s="48" t="s">
        <v>242</v>
      </c>
      <c r="M94" s="33" t="s">
        <v>22</v>
      </c>
      <c r="N94" s="33" t="s">
        <v>27</v>
      </c>
      <c r="O94" s="43">
        <v>216</v>
      </c>
      <c r="P94" s="48">
        <v>0.45525993100000001</v>
      </c>
      <c r="Q94" s="33" t="s">
        <v>38</v>
      </c>
      <c r="R94" s="27">
        <v>14</v>
      </c>
      <c r="S94" s="43">
        <v>24764</v>
      </c>
      <c r="T94" s="38">
        <v>1863.25</v>
      </c>
      <c r="U94" s="33" t="str">
        <f t="shared" si="4"/>
        <v>Low Income</v>
      </c>
      <c r="V94" s="43">
        <v>84640</v>
      </c>
      <c r="W94" s="48">
        <v>0.24071353500000001</v>
      </c>
      <c r="X94" s="27">
        <v>0</v>
      </c>
      <c r="Y94" s="27">
        <v>57</v>
      </c>
      <c r="Z94" s="33" t="str">
        <f t="shared" si="5"/>
        <v>High Risk</v>
      </c>
    </row>
    <row r="95" spans="1:26" x14ac:dyDescent="0.25">
      <c r="A95" s="22">
        <v>43194</v>
      </c>
      <c r="B95" s="23">
        <v>36</v>
      </c>
      <c r="C95" s="34" t="str">
        <f t="shared" si="3"/>
        <v>Mid</v>
      </c>
      <c r="D95" s="44">
        <v>152650</v>
      </c>
      <c r="E95" s="28">
        <v>610</v>
      </c>
      <c r="F95" s="34" t="s">
        <v>230</v>
      </c>
      <c r="G95" s="34" t="s">
        <v>20</v>
      </c>
      <c r="H95" s="34" t="s">
        <v>25</v>
      </c>
      <c r="I95" s="44">
        <v>24815</v>
      </c>
      <c r="J95" s="28">
        <v>48</v>
      </c>
      <c r="K95" s="49">
        <v>0.16256141500163773</v>
      </c>
      <c r="L95" s="49" t="s">
        <v>240</v>
      </c>
      <c r="M95" s="34" t="s">
        <v>22</v>
      </c>
      <c r="N95" s="34" t="s">
        <v>34</v>
      </c>
      <c r="O95" s="44">
        <v>148</v>
      </c>
      <c r="P95" s="49">
        <v>0.38430750600000002</v>
      </c>
      <c r="Q95" s="34" t="s">
        <v>24</v>
      </c>
      <c r="R95" s="28">
        <v>21</v>
      </c>
      <c r="S95" s="44">
        <v>4346</v>
      </c>
      <c r="T95" s="39">
        <v>12720.833329999999</v>
      </c>
      <c r="U95" s="34" t="str">
        <f t="shared" si="4"/>
        <v>High Income</v>
      </c>
      <c r="V95" s="44">
        <v>37909</v>
      </c>
      <c r="W95" s="49">
        <v>0.21351149</v>
      </c>
      <c r="X95" s="28">
        <v>1</v>
      </c>
      <c r="Y95" s="28">
        <v>38.4</v>
      </c>
      <c r="Z95" s="34" t="str">
        <f t="shared" si="5"/>
        <v>Low Risk</v>
      </c>
    </row>
    <row r="96" spans="1:26" x14ac:dyDescent="0.25">
      <c r="A96" s="20">
        <v>43195</v>
      </c>
      <c r="B96" s="21">
        <v>35</v>
      </c>
      <c r="C96" s="33" t="str">
        <f t="shared" si="3"/>
        <v>Mid</v>
      </c>
      <c r="D96" s="43">
        <v>15120</v>
      </c>
      <c r="E96" s="27">
        <v>562</v>
      </c>
      <c r="F96" s="33" t="s">
        <v>230</v>
      </c>
      <c r="G96" s="33" t="s">
        <v>33</v>
      </c>
      <c r="H96" s="33" t="s">
        <v>21</v>
      </c>
      <c r="I96" s="43">
        <v>21849</v>
      </c>
      <c r="J96" s="27">
        <v>84</v>
      </c>
      <c r="K96" s="48">
        <v>1.4450396825396825</v>
      </c>
      <c r="L96" s="48" t="s">
        <v>242</v>
      </c>
      <c r="M96" s="33" t="s">
        <v>22</v>
      </c>
      <c r="N96" s="33" t="s">
        <v>30</v>
      </c>
      <c r="O96" s="43">
        <v>423</v>
      </c>
      <c r="P96" s="48">
        <v>0.238644521</v>
      </c>
      <c r="Q96" s="33" t="s">
        <v>28</v>
      </c>
      <c r="R96" s="27">
        <v>24</v>
      </c>
      <c r="S96" s="43">
        <v>1874</v>
      </c>
      <c r="T96" s="38">
        <v>1260</v>
      </c>
      <c r="U96" s="33" t="str">
        <f t="shared" si="4"/>
        <v>Low Income</v>
      </c>
      <c r="V96" s="43">
        <v>3825</v>
      </c>
      <c r="W96" s="48">
        <v>0.24417070099999999</v>
      </c>
      <c r="X96" s="27">
        <v>0</v>
      </c>
      <c r="Y96" s="27">
        <v>58</v>
      </c>
      <c r="Z96" s="33" t="str">
        <f t="shared" si="5"/>
        <v>High Risk</v>
      </c>
    </row>
    <row r="97" spans="1:26" x14ac:dyDescent="0.25">
      <c r="A97" s="22">
        <v>43196</v>
      </c>
      <c r="B97" s="23">
        <v>22</v>
      </c>
      <c r="C97" s="34" t="str">
        <f t="shared" si="3"/>
        <v>Young</v>
      </c>
      <c r="D97" s="44">
        <v>59830</v>
      </c>
      <c r="E97" s="28">
        <v>570</v>
      </c>
      <c r="F97" s="34" t="s">
        <v>230</v>
      </c>
      <c r="G97" s="34" t="s">
        <v>33</v>
      </c>
      <c r="H97" s="34" t="s">
        <v>25</v>
      </c>
      <c r="I97" s="44">
        <v>22734</v>
      </c>
      <c r="J97" s="28">
        <v>24</v>
      </c>
      <c r="K97" s="49">
        <v>0.37997660036770853</v>
      </c>
      <c r="L97" s="49" t="s">
        <v>240</v>
      </c>
      <c r="M97" s="34" t="s">
        <v>26</v>
      </c>
      <c r="N97" s="34" t="s">
        <v>30</v>
      </c>
      <c r="O97" s="44">
        <v>246</v>
      </c>
      <c r="P97" s="49">
        <v>0.57232768199999995</v>
      </c>
      <c r="Q97" s="34" t="s">
        <v>28</v>
      </c>
      <c r="R97" s="28">
        <v>29</v>
      </c>
      <c r="S97" s="44">
        <v>2511</v>
      </c>
      <c r="T97" s="39">
        <v>4985.8333329999996</v>
      </c>
      <c r="U97" s="34" t="str">
        <f t="shared" si="4"/>
        <v>Low Income</v>
      </c>
      <c r="V97" s="44">
        <v>435808</v>
      </c>
      <c r="W97" s="49">
        <v>0.174626639</v>
      </c>
      <c r="X97" s="28">
        <v>1</v>
      </c>
      <c r="Y97" s="28">
        <v>45.6</v>
      </c>
      <c r="Z97" s="34" t="str">
        <f t="shared" si="5"/>
        <v>Medium Risk</v>
      </c>
    </row>
    <row r="98" spans="1:26" x14ac:dyDescent="0.25">
      <c r="A98" s="20">
        <v>43197</v>
      </c>
      <c r="B98" s="21">
        <v>43</v>
      </c>
      <c r="C98" s="33" t="str">
        <f t="shared" si="3"/>
        <v>Senior</v>
      </c>
      <c r="D98" s="43">
        <v>55308</v>
      </c>
      <c r="E98" s="27">
        <v>645</v>
      </c>
      <c r="F98" s="33" t="s">
        <v>230</v>
      </c>
      <c r="G98" s="33" t="s">
        <v>20</v>
      </c>
      <c r="H98" s="33" t="s">
        <v>41</v>
      </c>
      <c r="I98" s="43">
        <v>19539</v>
      </c>
      <c r="J98" s="27">
        <v>72</v>
      </c>
      <c r="K98" s="48">
        <v>0.35327619874159255</v>
      </c>
      <c r="L98" s="48" t="s">
        <v>240</v>
      </c>
      <c r="M98" s="33" t="s">
        <v>26</v>
      </c>
      <c r="N98" s="33" t="s">
        <v>34</v>
      </c>
      <c r="O98" s="43">
        <v>362</v>
      </c>
      <c r="P98" s="48">
        <v>0.26620992900000001</v>
      </c>
      <c r="Q98" s="33" t="s">
        <v>28</v>
      </c>
      <c r="R98" s="27">
        <v>29</v>
      </c>
      <c r="S98" s="43">
        <v>5995</v>
      </c>
      <c r="T98" s="38">
        <v>4609</v>
      </c>
      <c r="U98" s="33" t="str">
        <f t="shared" si="4"/>
        <v>Low Income</v>
      </c>
      <c r="V98" s="43">
        <v>93747</v>
      </c>
      <c r="W98" s="48">
        <v>0.16963120000000001</v>
      </c>
      <c r="X98" s="27">
        <v>1</v>
      </c>
      <c r="Y98" s="27">
        <v>36.799999999999997</v>
      </c>
      <c r="Z98" s="33" t="str">
        <f t="shared" si="5"/>
        <v>Low Risk</v>
      </c>
    </row>
    <row r="99" spans="1:26" x14ac:dyDescent="0.25">
      <c r="A99" s="22">
        <v>43198</v>
      </c>
      <c r="B99" s="23">
        <v>43</v>
      </c>
      <c r="C99" s="34" t="str">
        <f t="shared" si="3"/>
        <v>Senior</v>
      </c>
      <c r="D99" s="44">
        <v>30948</v>
      </c>
      <c r="E99" s="28">
        <v>601</v>
      </c>
      <c r="F99" s="34" t="s">
        <v>230</v>
      </c>
      <c r="G99" s="34" t="s">
        <v>20</v>
      </c>
      <c r="H99" s="34" t="s">
        <v>29</v>
      </c>
      <c r="I99" s="44">
        <v>25291</v>
      </c>
      <c r="J99" s="28">
        <v>36</v>
      </c>
      <c r="K99" s="49">
        <v>0.81720951273103271</v>
      </c>
      <c r="L99" s="49" t="s">
        <v>241</v>
      </c>
      <c r="M99" s="34" t="s">
        <v>22</v>
      </c>
      <c r="N99" s="34" t="s">
        <v>27</v>
      </c>
      <c r="O99" s="44">
        <v>286</v>
      </c>
      <c r="P99" s="49">
        <v>0.360348689</v>
      </c>
      <c r="Q99" s="34" t="s">
        <v>38</v>
      </c>
      <c r="R99" s="28">
        <v>19</v>
      </c>
      <c r="S99" s="44">
        <v>7167</v>
      </c>
      <c r="T99" s="39">
        <v>2579</v>
      </c>
      <c r="U99" s="34" t="str">
        <f t="shared" si="4"/>
        <v>Low Income</v>
      </c>
      <c r="V99" s="44">
        <v>78660</v>
      </c>
      <c r="W99" s="49">
        <v>0.22330771799999999</v>
      </c>
      <c r="X99" s="28">
        <v>0</v>
      </c>
      <c r="Y99" s="28">
        <v>49</v>
      </c>
      <c r="Z99" s="34" t="str">
        <f t="shared" si="5"/>
        <v>Medium Risk</v>
      </c>
    </row>
    <row r="100" spans="1:26" x14ac:dyDescent="0.25">
      <c r="A100" s="20">
        <v>43199</v>
      </c>
      <c r="B100" s="21">
        <v>40</v>
      </c>
      <c r="C100" s="33" t="str">
        <f t="shared" si="3"/>
        <v>Senior</v>
      </c>
      <c r="D100" s="43">
        <v>56940</v>
      </c>
      <c r="E100" s="27">
        <v>592</v>
      </c>
      <c r="F100" s="33" t="s">
        <v>230</v>
      </c>
      <c r="G100" s="33" t="s">
        <v>20</v>
      </c>
      <c r="H100" s="33" t="s">
        <v>25</v>
      </c>
      <c r="I100" s="43">
        <v>15752</v>
      </c>
      <c r="J100" s="27">
        <v>96</v>
      </c>
      <c r="K100" s="48">
        <v>0.27664207938180541</v>
      </c>
      <c r="L100" s="48" t="s">
        <v>240</v>
      </c>
      <c r="M100" s="33" t="s">
        <v>22</v>
      </c>
      <c r="N100" s="33" t="s">
        <v>27</v>
      </c>
      <c r="O100" s="43">
        <v>213</v>
      </c>
      <c r="P100" s="48">
        <v>0.11723758500000001</v>
      </c>
      <c r="Q100" s="33" t="s">
        <v>28</v>
      </c>
      <c r="R100" s="27">
        <v>20</v>
      </c>
      <c r="S100" s="43">
        <v>1349</v>
      </c>
      <c r="T100" s="38">
        <v>4745</v>
      </c>
      <c r="U100" s="33" t="str">
        <f t="shared" si="4"/>
        <v>Low Income</v>
      </c>
      <c r="V100" s="43">
        <v>64448</v>
      </c>
      <c r="W100" s="48">
        <v>0.26160149799999999</v>
      </c>
      <c r="X100" s="27">
        <v>0</v>
      </c>
      <c r="Y100" s="27">
        <v>50</v>
      </c>
      <c r="Z100" s="33" t="str">
        <f t="shared" si="5"/>
        <v>Medium Risk</v>
      </c>
    </row>
    <row r="101" spans="1:26" x14ac:dyDescent="0.25">
      <c r="A101" s="22">
        <v>43200</v>
      </c>
      <c r="B101" s="23">
        <v>37</v>
      </c>
      <c r="C101" s="34" t="str">
        <f t="shared" si="3"/>
        <v>Mid</v>
      </c>
      <c r="D101" s="44">
        <v>44000</v>
      </c>
      <c r="E101" s="28">
        <v>539</v>
      </c>
      <c r="F101" s="34" t="s">
        <v>231</v>
      </c>
      <c r="G101" s="34" t="s">
        <v>20</v>
      </c>
      <c r="H101" s="34" t="s">
        <v>32</v>
      </c>
      <c r="I101" s="44">
        <v>28714</v>
      </c>
      <c r="J101" s="28">
        <v>60</v>
      </c>
      <c r="K101" s="49">
        <v>0.65259090909090911</v>
      </c>
      <c r="L101" s="49" t="s">
        <v>241</v>
      </c>
      <c r="M101" s="34" t="s">
        <v>22</v>
      </c>
      <c r="N101" s="34" t="s">
        <v>30</v>
      </c>
      <c r="O101" s="44">
        <v>457</v>
      </c>
      <c r="P101" s="49">
        <v>0.19999409300000001</v>
      </c>
      <c r="Q101" s="34" t="s">
        <v>24</v>
      </c>
      <c r="R101" s="28">
        <v>10</v>
      </c>
      <c r="S101" s="44">
        <v>5872</v>
      </c>
      <c r="T101" s="39">
        <v>3666.666667</v>
      </c>
      <c r="U101" s="34" t="str">
        <f t="shared" si="4"/>
        <v>Low Income</v>
      </c>
      <c r="V101" s="44">
        <v>301790</v>
      </c>
      <c r="W101" s="49">
        <v>0.244173748</v>
      </c>
      <c r="X101" s="28">
        <v>0</v>
      </c>
      <c r="Y101" s="28">
        <v>46</v>
      </c>
      <c r="Z101" s="34" t="str">
        <f t="shared" si="5"/>
        <v>Medium Risk</v>
      </c>
    </row>
    <row r="102" spans="1:26" x14ac:dyDescent="0.25">
      <c r="A102" s="20">
        <v>43201</v>
      </c>
      <c r="B102" s="21">
        <v>23</v>
      </c>
      <c r="C102" s="33" t="str">
        <f t="shared" si="3"/>
        <v>Young</v>
      </c>
      <c r="D102" s="43">
        <v>81554</v>
      </c>
      <c r="E102" s="27">
        <v>509</v>
      </c>
      <c r="F102" s="33" t="s">
        <v>231</v>
      </c>
      <c r="G102" s="33" t="s">
        <v>20</v>
      </c>
      <c r="H102" s="33" t="s">
        <v>32</v>
      </c>
      <c r="I102" s="43">
        <v>35101</v>
      </c>
      <c r="J102" s="27">
        <v>72</v>
      </c>
      <c r="K102" s="48">
        <v>0.43040194227137846</v>
      </c>
      <c r="L102" s="48" t="s">
        <v>240</v>
      </c>
      <c r="M102" s="33" t="s">
        <v>22</v>
      </c>
      <c r="N102" s="33" t="s">
        <v>30</v>
      </c>
      <c r="O102" s="43">
        <v>519</v>
      </c>
      <c r="P102" s="48">
        <v>0.29432354999999999</v>
      </c>
      <c r="Q102" s="33" t="s">
        <v>24</v>
      </c>
      <c r="R102" s="27">
        <v>23</v>
      </c>
      <c r="S102" s="43">
        <v>3233</v>
      </c>
      <c r="T102" s="38">
        <v>6796.1666670000004</v>
      </c>
      <c r="U102" s="33" t="str">
        <f t="shared" si="4"/>
        <v>Medium Income</v>
      </c>
      <c r="V102" s="43">
        <v>69780</v>
      </c>
      <c r="W102" s="48">
        <v>0.31651227500000001</v>
      </c>
      <c r="X102" s="27">
        <v>0</v>
      </c>
      <c r="Y102" s="27">
        <v>49</v>
      </c>
      <c r="Z102" s="33" t="str">
        <f t="shared" si="5"/>
        <v>Medium Risk</v>
      </c>
    </row>
    <row r="103" spans="1:26" x14ac:dyDescent="0.25">
      <c r="A103" s="22">
        <v>43202</v>
      </c>
      <c r="B103" s="23">
        <v>34</v>
      </c>
      <c r="C103" s="34" t="str">
        <f t="shared" si="3"/>
        <v>Mid</v>
      </c>
      <c r="D103" s="44">
        <v>26567</v>
      </c>
      <c r="E103" s="28">
        <v>612</v>
      </c>
      <c r="F103" s="34" t="s">
        <v>230</v>
      </c>
      <c r="G103" s="34" t="s">
        <v>20</v>
      </c>
      <c r="H103" s="34" t="s">
        <v>29</v>
      </c>
      <c r="I103" s="44">
        <v>17339</v>
      </c>
      <c r="J103" s="28">
        <v>60</v>
      </c>
      <c r="K103" s="49">
        <v>0.65265178605036323</v>
      </c>
      <c r="L103" s="49" t="s">
        <v>241</v>
      </c>
      <c r="M103" s="34" t="s">
        <v>26</v>
      </c>
      <c r="N103" s="34" t="s">
        <v>27</v>
      </c>
      <c r="O103" s="44">
        <v>194</v>
      </c>
      <c r="P103" s="49">
        <v>6.5337073999999995E-2</v>
      </c>
      <c r="Q103" s="34" t="s">
        <v>31</v>
      </c>
      <c r="R103" s="28">
        <v>17</v>
      </c>
      <c r="S103" s="44">
        <v>2738</v>
      </c>
      <c r="T103" s="39">
        <v>2213.916667</v>
      </c>
      <c r="U103" s="34" t="str">
        <f t="shared" si="4"/>
        <v>Low Income</v>
      </c>
      <c r="V103" s="44">
        <v>9625</v>
      </c>
      <c r="W103" s="49">
        <v>0.232191325</v>
      </c>
      <c r="X103" s="28">
        <v>0</v>
      </c>
      <c r="Y103" s="28">
        <v>48</v>
      </c>
      <c r="Z103" s="34" t="str">
        <f t="shared" si="5"/>
        <v>Medium Risk</v>
      </c>
    </row>
    <row r="104" spans="1:26" x14ac:dyDescent="0.25">
      <c r="A104" s="20">
        <v>43203</v>
      </c>
      <c r="B104" s="21">
        <v>35</v>
      </c>
      <c r="C104" s="33" t="str">
        <f t="shared" si="3"/>
        <v>Mid</v>
      </c>
      <c r="D104" s="43">
        <v>33569.000004000001</v>
      </c>
      <c r="E104" s="27">
        <v>596</v>
      </c>
      <c r="F104" s="33" t="s">
        <v>230</v>
      </c>
      <c r="G104" s="33" t="s">
        <v>20</v>
      </c>
      <c r="H104" s="33" t="s">
        <v>29</v>
      </c>
      <c r="I104" s="43">
        <v>37172</v>
      </c>
      <c r="J104" s="27">
        <v>54.618025751072963</v>
      </c>
      <c r="K104" s="48">
        <v>1.1073311685057843</v>
      </c>
      <c r="L104" s="48" t="s">
        <v>242</v>
      </c>
      <c r="M104" s="33" t="s">
        <v>35</v>
      </c>
      <c r="N104" s="33" t="s">
        <v>27</v>
      </c>
      <c r="O104" s="43">
        <v>212</v>
      </c>
      <c r="P104" s="48">
        <v>3.2588299000000001E-2</v>
      </c>
      <c r="Q104" s="33" t="s">
        <v>24</v>
      </c>
      <c r="R104" s="27">
        <v>20</v>
      </c>
      <c r="S104" s="43">
        <v>2103</v>
      </c>
      <c r="T104" s="38">
        <v>2797.416667</v>
      </c>
      <c r="U104" s="33" t="str">
        <f t="shared" si="4"/>
        <v>Low Income</v>
      </c>
      <c r="V104" s="43">
        <v>33106</v>
      </c>
      <c r="W104" s="48">
        <v>0.224569569</v>
      </c>
      <c r="X104" s="27">
        <v>0</v>
      </c>
      <c r="Y104" s="27">
        <v>52</v>
      </c>
      <c r="Z104" s="33" t="str">
        <f t="shared" si="5"/>
        <v>Medium Risk</v>
      </c>
    </row>
    <row r="105" spans="1:26" x14ac:dyDescent="0.25">
      <c r="A105" s="22">
        <v>43204</v>
      </c>
      <c r="B105" s="23">
        <v>30</v>
      </c>
      <c r="C105" s="34" t="str">
        <f t="shared" si="3"/>
        <v>Mid</v>
      </c>
      <c r="D105" s="44">
        <v>94238</v>
      </c>
      <c r="E105" s="28">
        <v>608</v>
      </c>
      <c r="F105" s="34" t="s">
        <v>230</v>
      </c>
      <c r="G105" s="34" t="s">
        <v>20</v>
      </c>
      <c r="H105" s="34" t="s">
        <v>29</v>
      </c>
      <c r="I105" s="44">
        <v>15917</v>
      </c>
      <c r="J105" s="28">
        <v>36</v>
      </c>
      <c r="K105" s="49">
        <v>0.16890214138670176</v>
      </c>
      <c r="L105" s="49" t="s">
        <v>240</v>
      </c>
      <c r="M105" s="34" t="s">
        <v>22</v>
      </c>
      <c r="N105" s="34" t="s">
        <v>23</v>
      </c>
      <c r="O105" s="44">
        <v>203</v>
      </c>
      <c r="P105" s="49">
        <v>0.45892808200000001</v>
      </c>
      <c r="Q105" s="34" t="s">
        <v>24</v>
      </c>
      <c r="R105" s="28">
        <v>23</v>
      </c>
      <c r="S105" s="44">
        <v>3382</v>
      </c>
      <c r="T105" s="39">
        <v>7853.1666670000004</v>
      </c>
      <c r="U105" s="34" t="str">
        <f t="shared" si="4"/>
        <v>Medium Income</v>
      </c>
      <c r="V105" s="44">
        <v>41531</v>
      </c>
      <c r="W105" s="49">
        <v>0.18763253299999999</v>
      </c>
      <c r="X105" s="28">
        <v>1</v>
      </c>
      <c r="Y105" s="28">
        <v>44</v>
      </c>
      <c r="Z105" s="34" t="str">
        <f t="shared" si="5"/>
        <v>Medium Risk</v>
      </c>
    </row>
    <row r="106" spans="1:26" x14ac:dyDescent="0.25">
      <c r="A106" s="20">
        <v>43205</v>
      </c>
      <c r="B106" s="21">
        <v>38</v>
      </c>
      <c r="C106" s="33" t="str">
        <f t="shared" si="3"/>
        <v>Mid</v>
      </c>
      <c r="D106" s="43">
        <v>45145</v>
      </c>
      <c r="E106" s="27">
        <v>587</v>
      </c>
      <c r="F106" s="33" t="s">
        <v>230</v>
      </c>
      <c r="G106" s="33" t="s">
        <v>20</v>
      </c>
      <c r="H106" s="33" t="s">
        <v>29</v>
      </c>
      <c r="I106" s="43">
        <v>11431</v>
      </c>
      <c r="J106" s="27">
        <v>48</v>
      </c>
      <c r="K106" s="48">
        <v>0.25320633514231922</v>
      </c>
      <c r="L106" s="48" t="s">
        <v>240</v>
      </c>
      <c r="M106" s="33" t="s">
        <v>35</v>
      </c>
      <c r="N106" s="33" t="s">
        <v>27</v>
      </c>
      <c r="O106" s="43">
        <v>879</v>
      </c>
      <c r="P106" s="48">
        <v>0.29741024900000002</v>
      </c>
      <c r="Q106" s="33" t="s">
        <v>31</v>
      </c>
      <c r="R106" s="27">
        <v>27</v>
      </c>
      <c r="S106" s="43">
        <v>7060</v>
      </c>
      <c r="T106" s="38">
        <v>3762.083333</v>
      </c>
      <c r="U106" s="33" t="str">
        <f t="shared" si="4"/>
        <v>Low Income</v>
      </c>
      <c r="V106" s="43">
        <v>93155</v>
      </c>
      <c r="W106" s="48">
        <v>0.196131632</v>
      </c>
      <c r="X106" s="27">
        <v>1</v>
      </c>
      <c r="Y106" s="27">
        <v>40</v>
      </c>
      <c r="Z106" s="33" t="str">
        <f t="shared" si="5"/>
        <v>Medium Risk</v>
      </c>
    </row>
    <row r="107" spans="1:26" x14ac:dyDescent="0.25">
      <c r="A107" s="22">
        <v>43206</v>
      </c>
      <c r="B107" s="23">
        <v>44</v>
      </c>
      <c r="C107" s="34" t="str">
        <f t="shared" si="3"/>
        <v>Senior</v>
      </c>
      <c r="D107" s="44">
        <v>70881</v>
      </c>
      <c r="E107" s="28">
        <v>597</v>
      </c>
      <c r="F107" s="34" t="s">
        <v>230</v>
      </c>
      <c r="G107" s="34" t="s">
        <v>20</v>
      </c>
      <c r="H107" s="34" t="s">
        <v>21</v>
      </c>
      <c r="I107" s="44">
        <v>34590</v>
      </c>
      <c r="J107" s="28">
        <v>48</v>
      </c>
      <c r="K107" s="49">
        <v>0.48800101578702332</v>
      </c>
      <c r="L107" s="49" t="s">
        <v>240</v>
      </c>
      <c r="M107" s="34" t="s">
        <v>35</v>
      </c>
      <c r="N107" s="34" t="s">
        <v>30</v>
      </c>
      <c r="O107" s="44">
        <v>324</v>
      </c>
      <c r="P107" s="49">
        <v>0.117077159</v>
      </c>
      <c r="Q107" s="34" t="s">
        <v>24</v>
      </c>
      <c r="R107" s="28">
        <v>22</v>
      </c>
      <c r="S107" s="44">
        <v>2050</v>
      </c>
      <c r="T107" s="39">
        <v>5906.75</v>
      </c>
      <c r="U107" s="34" t="str">
        <f t="shared" si="4"/>
        <v>Medium Income</v>
      </c>
      <c r="V107" s="44">
        <v>1188</v>
      </c>
      <c r="W107" s="49">
        <v>0.21416649800000001</v>
      </c>
      <c r="X107" s="28">
        <v>0</v>
      </c>
      <c r="Y107" s="28">
        <v>50</v>
      </c>
      <c r="Z107" s="34" t="str">
        <f t="shared" si="5"/>
        <v>Medium Risk</v>
      </c>
    </row>
    <row r="108" spans="1:26" x14ac:dyDescent="0.25">
      <c r="A108" s="20">
        <v>43207</v>
      </c>
      <c r="B108" s="21">
        <v>62</v>
      </c>
      <c r="C108" s="33" t="str">
        <f t="shared" si="3"/>
        <v>Old</v>
      </c>
      <c r="D108" s="43">
        <v>105240</v>
      </c>
      <c r="E108" s="27">
        <v>656</v>
      </c>
      <c r="F108" s="33" t="s">
        <v>232</v>
      </c>
      <c r="G108" s="33" t="s">
        <v>20</v>
      </c>
      <c r="H108" s="33" t="s">
        <v>25</v>
      </c>
      <c r="I108" s="43">
        <v>13937</v>
      </c>
      <c r="J108" s="27">
        <v>108</v>
      </c>
      <c r="K108" s="48">
        <v>0.13243063473964273</v>
      </c>
      <c r="L108" s="48" t="s">
        <v>240</v>
      </c>
      <c r="M108" s="33" t="s">
        <v>44</v>
      </c>
      <c r="N108" s="33" t="s">
        <v>27</v>
      </c>
      <c r="O108" s="43">
        <v>391</v>
      </c>
      <c r="P108" s="48">
        <v>0.19830023099999999</v>
      </c>
      <c r="Q108" s="33" t="s">
        <v>24</v>
      </c>
      <c r="R108" s="27">
        <v>32</v>
      </c>
      <c r="S108" s="43">
        <v>1960</v>
      </c>
      <c r="T108" s="38">
        <v>8770</v>
      </c>
      <c r="U108" s="33" t="str">
        <f t="shared" si="4"/>
        <v>Medium Income</v>
      </c>
      <c r="V108" s="43">
        <v>33814</v>
      </c>
      <c r="W108" s="48">
        <v>0.22970785699999999</v>
      </c>
      <c r="X108" s="27">
        <v>0</v>
      </c>
      <c r="Y108" s="27">
        <v>55</v>
      </c>
      <c r="Z108" s="33" t="str">
        <f t="shared" si="5"/>
        <v>High Risk</v>
      </c>
    </row>
    <row r="109" spans="1:26" x14ac:dyDescent="0.25">
      <c r="A109" s="22">
        <v>43208</v>
      </c>
      <c r="B109" s="23">
        <v>42</v>
      </c>
      <c r="C109" s="34" t="str">
        <f t="shared" si="3"/>
        <v>Senior</v>
      </c>
      <c r="D109" s="44">
        <v>63709</v>
      </c>
      <c r="E109" s="28">
        <v>517</v>
      </c>
      <c r="F109" s="34" t="s">
        <v>231</v>
      </c>
      <c r="G109" s="34" t="s">
        <v>45</v>
      </c>
      <c r="H109" s="34" t="s">
        <v>29</v>
      </c>
      <c r="I109" s="44">
        <v>22221</v>
      </c>
      <c r="J109" s="28">
        <v>48</v>
      </c>
      <c r="K109" s="49">
        <v>0.34878902509849474</v>
      </c>
      <c r="L109" s="49" t="s">
        <v>240</v>
      </c>
      <c r="M109" s="34" t="s">
        <v>26</v>
      </c>
      <c r="N109" s="34" t="s">
        <v>27</v>
      </c>
      <c r="O109" s="44">
        <v>623</v>
      </c>
      <c r="P109" s="49">
        <v>0.47321304400000003</v>
      </c>
      <c r="Q109" s="34" t="s">
        <v>38</v>
      </c>
      <c r="R109" s="28">
        <v>41</v>
      </c>
      <c r="S109" s="44">
        <v>3930</v>
      </c>
      <c r="T109" s="39">
        <v>5309.0833329999996</v>
      </c>
      <c r="U109" s="34" t="str">
        <f t="shared" si="4"/>
        <v>Medium Income</v>
      </c>
      <c r="V109" s="44">
        <v>68037</v>
      </c>
      <c r="W109" s="49">
        <v>0.26542364099999999</v>
      </c>
      <c r="X109" s="28">
        <v>0</v>
      </c>
      <c r="Y109" s="28">
        <v>57</v>
      </c>
      <c r="Z109" s="34" t="str">
        <f t="shared" si="5"/>
        <v>High Risk</v>
      </c>
    </row>
    <row r="110" spans="1:26" x14ac:dyDescent="0.25">
      <c r="A110" s="20">
        <v>43209</v>
      </c>
      <c r="B110" s="21">
        <v>43</v>
      </c>
      <c r="C110" s="33" t="str">
        <f t="shared" si="3"/>
        <v>Senior</v>
      </c>
      <c r="D110" s="43">
        <v>31713</v>
      </c>
      <c r="E110" s="27">
        <v>487</v>
      </c>
      <c r="F110" s="33" t="s">
        <v>231</v>
      </c>
      <c r="G110" s="33" t="s">
        <v>33</v>
      </c>
      <c r="H110" s="33" t="s">
        <v>29</v>
      </c>
      <c r="I110" s="43">
        <v>38865</v>
      </c>
      <c r="J110" s="27">
        <v>48</v>
      </c>
      <c r="K110" s="48">
        <v>1.225522656323905</v>
      </c>
      <c r="L110" s="48" t="s">
        <v>242</v>
      </c>
      <c r="M110" s="33" t="s">
        <v>22</v>
      </c>
      <c r="N110" s="33" t="s">
        <v>30</v>
      </c>
      <c r="O110" s="43">
        <v>314</v>
      </c>
      <c r="P110" s="48">
        <v>0.60105721400000001</v>
      </c>
      <c r="Q110" s="33" t="s">
        <v>38</v>
      </c>
      <c r="R110" s="27">
        <v>20</v>
      </c>
      <c r="S110" s="43">
        <v>395</v>
      </c>
      <c r="T110" s="38">
        <v>2642.75</v>
      </c>
      <c r="U110" s="33" t="str">
        <f t="shared" si="4"/>
        <v>Low Income</v>
      </c>
      <c r="V110" s="43">
        <v>6605</v>
      </c>
      <c r="W110" s="48">
        <v>0.28643046100000003</v>
      </c>
      <c r="X110" s="27">
        <v>0</v>
      </c>
      <c r="Y110" s="27">
        <v>64</v>
      </c>
      <c r="Z110" s="33" t="str">
        <f t="shared" si="5"/>
        <v>High Risk</v>
      </c>
    </row>
    <row r="111" spans="1:26" x14ac:dyDescent="0.25">
      <c r="A111" s="22">
        <v>43210</v>
      </c>
      <c r="B111" s="23">
        <v>39</v>
      </c>
      <c r="C111" s="34" t="str">
        <f t="shared" si="3"/>
        <v>Mid</v>
      </c>
      <c r="D111" s="44">
        <v>29900</v>
      </c>
      <c r="E111" s="28">
        <v>536</v>
      </c>
      <c r="F111" s="34" t="s">
        <v>231</v>
      </c>
      <c r="G111" s="34" t="s">
        <v>20</v>
      </c>
      <c r="H111" s="34" t="s">
        <v>29</v>
      </c>
      <c r="I111" s="44">
        <v>23396</v>
      </c>
      <c r="J111" s="28">
        <v>72</v>
      </c>
      <c r="K111" s="49">
        <v>0.78247491638795985</v>
      </c>
      <c r="L111" s="49" t="s">
        <v>241</v>
      </c>
      <c r="M111" s="34" t="s">
        <v>26</v>
      </c>
      <c r="N111" s="34" t="s">
        <v>27</v>
      </c>
      <c r="O111" s="44">
        <v>589</v>
      </c>
      <c r="P111" s="49">
        <v>0.18581545899999999</v>
      </c>
      <c r="Q111" s="34" t="s">
        <v>28</v>
      </c>
      <c r="R111" s="28">
        <v>28</v>
      </c>
      <c r="S111" s="44">
        <v>470</v>
      </c>
      <c r="T111" s="39">
        <v>2491.666667</v>
      </c>
      <c r="U111" s="34" t="str">
        <f t="shared" si="4"/>
        <v>Low Income</v>
      </c>
      <c r="V111" s="44">
        <v>2585</v>
      </c>
      <c r="W111" s="49">
        <v>0.29945203799999998</v>
      </c>
      <c r="X111" s="28">
        <v>0</v>
      </c>
      <c r="Y111" s="28">
        <v>54</v>
      </c>
      <c r="Z111" s="34" t="str">
        <f t="shared" si="5"/>
        <v>Medium Risk</v>
      </c>
    </row>
    <row r="112" spans="1:26" x14ac:dyDescent="0.25">
      <c r="A112" s="20">
        <v>43211</v>
      </c>
      <c r="B112" s="21">
        <v>18</v>
      </c>
      <c r="C112" s="33" t="str">
        <f t="shared" si="3"/>
        <v>Young</v>
      </c>
      <c r="D112" s="43">
        <v>87672.999995999999</v>
      </c>
      <c r="E112" s="27">
        <v>608</v>
      </c>
      <c r="F112" s="33" t="s">
        <v>230</v>
      </c>
      <c r="G112" s="33" t="s">
        <v>20</v>
      </c>
      <c r="H112" s="33" t="s">
        <v>21</v>
      </c>
      <c r="I112" s="43">
        <v>10667</v>
      </c>
      <c r="J112" s="27">
        <v>53.77215189873418</v>
      </c>
      <c r="K112" s="48">
        <v>0.12166801638459586</v>
      </c>
      <c r="L112" s="48" t="s">
        <v>240</v>
      </c>
      <c r="M112" s="33" t="s">
        <v>26</v>
      </c>
      <c r="N112" s="33" t="s">
        <v>27</v>
      </c>
      <c r="O112" s="43">
        <v>725</v>
      </c>
      <c r="P112" s="48">
        <v>0.385683147</v>
      </c>
      <c r="Q112" s="33" t="s">
        <v>38</v>
      </c>
      <c r="R112" s="27">
        <v>23</v>
      </c>
      <c r="S112" s="43">
        <v>1134</v>
      </c>
      <c r="T112" s="38">
        <v>7306.0833329999996</v>
      </c>
      <c r="U112" s="33" t="str">
        <f t="shared" si="4"/>
        <v>Medium Income</v>
      </c>
      <c r="V112" s="43">
        <v>66069</v>
      </c>
      <c r="W112" s="48">
        <v>0.240020391</v>
      </c>
      <c r="X112" s="27">
        <v>1</v>
      </c>
      <c r="Y112" s="27">
        <v>43.2</v>
      </c>
      <c r="Z112" s="33" t="str">
        <f t="shared" si="5"/>
        <v>Medium Risk</v>
      </c>
    </row>
    <row r="113" spans="1:26" x14ac:dyDescent="0.25">
      <c r="A113" s="22">
        <v>43212</v>
      </c>
      <c r="B113" s="23">
        <v>39</v>
      </c>
      <c r="C113" s="34" t="str">
        <f t="shared" si="3"/>
        <v>Mid</v>
      </c>
      <c r="D113" s="44">
        <v>55454</v>
      </c>
      <c r="E113" s="28">
        <v>565</v>
      </c>
      <c r="F113" s="34" t="s">
        <v>230</v>
      </c>
      <c r="G113" s="34" t="s">
        <v>33</v>
      </c>
      <c r="H113" s="34" t="s">
        <v>29</v>
      </c>
      <c r="I113" s="44">
        <v>35551</v>
      </c>
      <c r="J113" s="28">
        <v>36</v>
      </c>
      <c r="K113" s="49">
        <v>0.64108991235979373</v>
      </c>
      <c r="L113" s="49" t="s">
        <v>241</v>
      </c>
      <c r="M113" s="34" t="s">
        <v>22</v>
      </c>
      <c r="N113" s="34" t="s">
        <v>27</v>
      </c>
      <c r="O113" s="44">
        <v>1206</v>
      </c>
      <c r="P113" s="49">
        <v>0.52638808999999998</v>
      </c>
      <c r="Q113" s="34" t="s">
        <v>38</v>
      </c>
      <c r="R113" s="28">
        <v>22</v>
      </c>
      <c r="S113" s="44">
        <v>4159</v>
      </c>
      <c r="T113" s="39">
        <v>4621.1666670000004</v>
      </c>
      <c r="U113" s="34" t="str">
        <f t="shared" si="4"/>
        <v>Low Income</v>
      </c>
      <c r="V113" s="44">
        <v>5939</v>
      </c>
      <c r="W113" s="49">
        <v>0.25414821900000001</v>
      </c>
      <c r="X113" s="28">
        <v>0</v>
      </c>
      <c r="Y113" s="28">
        <v>61</v>
      </c>
      <c r="Z113" s="34" t="str">
        <f t="shared" si="5"/>
        <v>High Risk</v>
      </c>
    </row>
    <row r="114" spans="1:26" x14ac:dyDescent="0.25">
      <c r="A114" s="20">
        <v>43213</v>
      </c>
      <c r="B114" s="21">
        <v>40</v>
      </c>
      <c r="C114" s="33" t="str">
        <f t="shared" si="3"/>
        <v>Senior</v>
      </c>
      <c r="D114" s="43">
        <v>40722</v>
      </c>
      <c r="E114" s="27">
        <v>558</v>
      </c>
      <c r="F114" s="33" t="s">
        <v>230</v>
      </c>
      <c r="G114" s="33" t="s">
        <v>20</v>
      </c>
      <c r="H114" s="33" t="s">
        <v>32</v>
      </c>
      <c r="I114" s="43">
        <v>31637</v>
      </c>
      <c r="J114" s="27">
        <v>120</v>
      </c>
      <c r="K114" s="48">
        <v>0.77690192033790084</v>
      </c>
      <c r="L114" s="48" t="s">
        <v>241</v>
      </c>
      <c r="M114" s="33" t="s">
        <v>22</v>
      </c>
      <c r="N114" s="33" t="s">
        <v>23</v>
      </c>
      <c r="O114" s="43">
        <v>269</v>
      </c>
      <c r="P114" s="48">
        <v>0.14388677799999999</v>
      </c>
      <c r="Q114" s="33" t="s">
        <v>38</v>
      </c>
      <c r="R114" s="27">
        <v>22</v>
      </c>
      <c r="S114" s="43">
        <v>9140</v>
      </c>
      <c r="T114" s="38">
        <v>3393.5</v>
      </c>
      <c r="U114" s="33" t="str">
        <f t="shared" si="4"/>
        <v>Low Income</v>
      </c>
      <c r="V114" s="43">
        <v>121086</v>
      </c>
      <c r="W114" s="48">
        <v>0.30279854699999997</v>
      </c>
      <c r="X114" s="27">
        <v>0</v>
      </c>
      <c r="Y114" s="27">
        <v>47</v>
      </c>
      <c r="Z114" s="33" t="str">
        <f t="shared" si="5"/>
        <v>Medium Risk</v>
      </c>
    </row>
    <row r="115" spans="1:26" x14ac:dyDescent="0.25">
      <c r="A115" s="22">
        <v>43214</v>
      </c>
      <c r="B115" s="23">
        <v>69</v>
      </c>
      <c r="C115" s="34" t="str">
        <f t="shared" si="3"/>
        <v>Old</v>
      </c>
      <c r="D115" s="44">
        <v>76571</v>
      </c>
      <c r="E115" s="28">
        <v>680</v>
      </c>
      <c r="F115" s="34" t="s">
        <v>232</v>
      </c>
      <c r="G115" s="34" t="s">
        <v>20</v>
      </c>
      <c r="H115" s="34" t="s">
        <v>21</v>
      </c>
      <c r="I115" s="44">
        <v>34173</v>
      </c>
      <c r="J115" s="28">
        <v>48</v>
      </c>
      <c r="K115" s="49">
        <v>0.44629167700565486</v>
      </c>
      <c r="L115" s="49" t="s">
        <v>240</v>
      </c>
      <c r="M115" s="34" t="s">
        <v>22</v>
      </c>
      <c r="N115" s="34" t="s">
        <v>30</v>
      </c>
      <c r="O115" s="44">
        <v>407</v>
      </c>
      <c r="P115" s="49">
        <v>0.2166189</v>
      </c>
      <c r="Q115" s="34" t="s">
        <v>24</v>
      </c>
      <c r="R115" s="28">
        <v>20</v>
      </c>
      <c r="S115" s="44">
        <v>2220</v>
      </c>
      <c r="T115" s="39">
        <v>6380.9166670000004</v>
      </c>
      <c r="U115" s="34" t="str">
        <f t="shared" si="4"/>
        <v>Medium Income</v>
      </c>
      <c r="V115" s="44">
        <v>72093</v>
      </c>
      <c r="W115" s="49">
        <v>0.19112759600000001</v>
      </c>
      <c r="X115" s="28">
        <v>0</v>
      </c>
      <c r="Y115" s="28">
        <v>46</v>
      </c>
      <c r="Z115" s="34" t="str">
        <f t="shared" si="5"/>
        <v>Medium Risk</v>
      </c>
    </row>
    <row r="116" spans="1:26" x14ac:dyDescent="0.25">
      <c r="A116" s="20">
        <v>43215</v>
      </c>
      <c r="B116" s="21">
        <v>37</v>
      </c>
      <c r="C116" s="33" t="str">
        <f t="shared" si="3"/>
        <v>Mid</v>
      </c>
      <c r="D116" s="43">
        <v>22901</v>
      </c>
      <c r="E116" s="27">
        <v>525</v>
      </c>
      <c r="F116" s="33" t="s">
        <v>231</v>
      </c>
      <c r="G116" s="33" t="s">
        <v>20</v>
      </c>
      <c r="H116" s="33" t="s">
        <v>21</v>
      </c>
      <c r="I116" s="43">
        <v>25961.919161676647</v>
      </c>
      <c r="J116" s="27">
        <v>48</v>
      </c>
      <c r="K116" s="48">
        <v>1.1336587555860727</v>
      </c>
      <c r="L116" s="48" t="s">
        <v>242</v>
      </c>
      <c r="M116" s="33" t="s">
        <v>22</v>
      </c>
      <c r="N116" s="33" t="s">
        <v>30</v>
      </c>
      <c r="O116" s="43">
        <v>288</v>
      </c>
      <c r="P116" s="48">
        <v>0.26411195599999998</v>
      </c>
      <c r="Q116" s="33" t="s">
        <v>38</v>
      </c>
      <c r="R116" s="27">
        <v>25</v>
      </c>
      <c r="S116" s="43">
        <v>3120</v>
      </c>
      <c r="T116" s="38">
        <v>1908.416667</v>
      </c>
      <c r="U116" s="33" t="str">
        <f t="shared" si="4"/>
        <v>Low Income</v>
      </c>
      <c r="V116" s="43">
        <v>89532</v>
      </c>
      <c r="W116" s="48">
        <v>0.25340330900000002</v>
      </c>
      <c r="X116" s="27">
        <v>0</v>
      </c>
      <c r="Y116" s="27">
        <v>53</v>
      </c>
      <c r="Z116" s="33" t="str">
        <f t="shared" si="5"/>
        <v>Medium Risk</v>
      </c>
    </row>
    <row r="117" spans="1:26" x14ac:dyDescent="0.25">
      <c r="A117" s="22">
        <v>43216</v>
      </c>
      <c r="B117" s="23">
        <v>43</v>
      </c>
      <c r="C117" s="34" t="str">
        <f t="shared" si="3"/>
        <v>Senior</v>
      </c>
      <c r="D117" s="44">
        <v>49421</v>
      </c>
      <c r="E117" s="28">
        <v>609</v>
      </c>
      <c r="F117" s="34" t="s">
        <v>230</v>
      </c>
      <c r="G117" s="34" t="s">
        <v>20</v>
      </c>
      <c r="H117" s="34" t="s">
        <v>29</v>
      </c>
      <c r="I117" s="44">
        <v>17161</v>
      </c>
      <c r="J117" s="28">
        <v>72</v>
      </c>
      <c r="K117" s="49">
        <v>0.34724105137492162</v>
      </c>
      <c r="L117" s="49" t="s">
        <v>240</v>
      </c>
      <c r="M117" s="34" t="s">
        <v>22</v>
      </c>
      <c r="N117" s="34" t="s">
        <v>34</v>
      </c>
      <c r="O117" s="44">
        <v>438</v>
      </c>
      <c r="P117" s="49">
        <v>0.25878705400000002</v>
      </c>
      <c r="Q117" s="34" t="s">
        <v>28</v>
      </c>
      <c r="R117" s="28">
        <v>21</v>
      </c>
      <c r="S117" s="44">
        <v>10050</v>
      </c>
      <c r="T117" s="39">
        <v>4118.4166670000004</v>
      </c>
      <c r="U117" s="34" t="str">
        <f t="shared" si="4"/>
        <v>Low Income</v>
      </c>
      <c r="V117" s="44">
        <v>9540</v>
      </c>
      <c r="W117" s="49">
        <v>0.25806807599999998</v>
      </c>
      <c r="X117" s="28">
        <v>0</v>
      </c>
      <c r="Y117" s="28">
        <v>51</v>
      </c>
      <c r="Z117" s="34" t="str">
        <f t="shared" si="5"/>
        <v>Medium Risk</v>
      </c>
    </row>
    <row r="118" spans="1:26" x14ac:dyDescent="0.25">
      <c r="A118" s="20">
        <v>43217</v>
      </c>
      <c r="B118" s="21">
        <v>39</v>
      </c>
      <c r="C118" s="33" t="str">
        <f t="shared" si="3"/>
        <v>Mid</v>
      </c>
      <c r="D118" s="43">
        <v>43507</v>
      </c>
      <c r="E118" s="27">
        <v>611</v>
      </c>
      <c r="F118" s="33" t="s">
        <v>230</v>
      </c>
      <c r="G118" s="33" t="s">
        <v>20</v>
      </c>
      <c r="H118" s="33" t="s">
        <v>25</v>
      </c>
      <c r="I118" s="43">
        <v>31845</v>
      </c>
      <c r="J118" s="27">
        <v>48</v>
      </c>
      <c r="K118" s="48">
        <v>0.73195118026984163</v>
      </c>
      <c r="L118" s="48" t="s">
        <v>241</v>
      </c>
      <c r="M118" s="33" t="s">
        <v>35</v>
      </c>
      <c r="N118" s="33" t="s">
        <v>30</v>
      </c>
      <c r="O118" s="43">
        <v>544</v>
      </c>
      <c r="P118" s="48">
        <v>8.4789922000000004E-2</v>
      </c>
      <c r="Q118" s="33" t="s">
        <v>24</v>
      </c>
      <c r="R118" s="27">
        <v>32</v>
      </c>
      <c r="S118" s="43">
        <v>1192</v>
      </c>
      <c r="T118" s="38">
        <v>3625.583333</v>
      </c>
      <c r="U118" s="33" t="str">
        <f t="shared" si="4"/>
        <v>Low Income</v>
      </c>
      <c r="V118" s="43">
        <v>6480</v>
      </c>
      <c r="W118" s="48">
        <v>0.26561400000000002</v>
      </c>
      <c r="X118" s="27">
        <v>0</v>
      </c>
      <c r="Y118" s="27">
        <v>60</v>
      </c>
      <c r="Z118" s="33" t="str">
        <f t="shared" si="5"/>
        <v>High Risk</v>
      </c>
    </row>
    <row r="119" spans="1:26" x14ac:dyDescent="0.25">
      <c r="A119" s="22">
        <v>43218</v>
      </c>
      <c r="B119" s="23">
        <v>25</v>
      </c>
      <c r="C119" s="34" t="str">
        <f t="shared" si="3"/>
        <v>Mid</v>
      </c>
      <c r="D119" s="44">
        <v>41402</v>
      </c>
      <c r="E119" s="28">
        <v>572</v>
      </c>
      <c r="F119" s="34" t="s">
        <v>230</v>
      </c>
      <c r="G119" s="34" t="s">
        <v>20</v>
      </c>
      <c r="H119" s="34" t="s">
        <v>29</v>
      </c>
      <c r="I119" s="44">
        <v>25900</v>
      </c>
      <c r="J119" s="28">
        <v>36</v>
      </c>
      <c r="K119" s="49">
        <v>0.62557364378532443</v>
      </c>
      <c r="L119" s="49" t="s">
        <v>241</v>
      </c>
      <c r="M119" s="34" t="s">
        <v>22</v>
      </c>
      <c r="N119" s="34" t="s">
        <v>27</v>
      </c>
      <c r="O119" s="44">
        <v>419</v>
      </c>
      <c r="P119" s="49">
        <v>9.2334724000000007E-2</v>
      </c>
      <c r="Q119" s="34" t="s">
        <v>24</v>
      </c>
      <c r="R119" s="28">
        <v>29</v>
      </c>
      <c r="S119" s="44">
        <v>9920</v>
      </c>
      <c r="T119" s="39">
        <v>3450.166667</v>
      </c>
      <c r="U119" s="34" t="str">
        <f t="shared" si="4"/>
        <v>Low Income</v>
      </c>
      <c r="V119" s="44">
        <v>4623</v>
      </c>
      <c r="W119" s="49">
        <v>0.23773502199999999</v>
      </c>
      <c r="X119" s="28">
        <v>0</v>
      </c>
      <c r="Y119" s="28">
        <v>50</v>
      </c>
      <c r="Z119" s="34" t="str">
        <f t="shared" si="5"/>
        <v>Medium Risk</v>
      </c>
    </row>
    <row r="120" spans="1:26" x14ac:dyDescent="0.25">
      <c r="A120" s="20">
        <v>43219</v>
      </c>
      <c r="B120" s="21">
        <v>53</v>
      </c>
      <c r="C120" s="33" t="str">
        <f t="shared" si="3"/>
        <v>Senior</v>
      </c>
      <c r="D120" s="43">
        <v>37405</v>
      </c>
      <c r="E120" s="27">
        <v>626</v>
      </c>
      <c r="F120" s="33" t="s">
        <v>230</v>
      </c>
      <c r="G120" s="33" t="s">
        <v>20</v>
      </c>
      <c r="H120" s="33" t="s">
        <v>32</v>
      </c>
      <c r="I120" s="43">
        <v>15770</v>
      </c>
      <c r="J120" s="27">
        <v>48</v>
      </c>
      <c r="K120" s="48">
        <v>0.42160139018847748</v>
      </c>
      <c r="L120" s="48" t="s">
        <v>240</v>
      </c>
      <c r="M120" s="33" t="s">
        <v>22</v>
      </c>
      <c r="N120" s="33" t="s">
        <v>27</v>
      </c>
      <c r="O120" s="43">
        <v>442</v>
      </c>
      <c r="P120" s="48">
        <v>0.29964455800000001</v>
      </c>
      <c r="Q120" s="33" t="s">
        <v>28</v>
      </c>
      <c r="R120" s="27">
        <v>22</v>
      </c>
      <c r="S120" s="43">
        <v>14266</v>
      </c>
      <c r="T120" s="38">
        <v>3117.083333</v>
      </c>
      <c r="U120" s="33" t="str">
        <f t="shared" si="4"/>
        <v>Low Income</v>
      </c>
      <c r="V120" s="43">
        <v>4530</v>
      </c>
      <c r="W120" s="48">
        <v>0.20610543100000001</v>
      </c>
      <c r="X120" s="27">
        <v>0</v>
      </c>
      <c r="Y120" s="27">
        <v>56</v>
      </c>
      <c r="Z120" s="33" t="str">
        <f t="shared" si="5"/>
        <v>High Risk</v>
      </c>
    </row>
    <row r="121" spans="1:26" x14ac:dyDescent="0.25">
      <c r="A121" s="22">
        <v>43220</v>
      </c>
      <c r="B121" s="23">
        <v>49</v>
      </c>
      <c r="C121" s="34" t="str">
        <f t="shared" si="3"/>
        <v>Senior</v>
      </c>
      <c r="D121" s="44">
        <v>48399</v>
      </c>
      <c r="E121" s="28">
        <v>564</v>
      </c>
      <c r="F121" s="34" t="s">
        <v>230</v>
      </c>
      <c r="G121" s="34" t="s">
        <v>20</v>
      </c>
      <c r="H121" s="34" t="s">
        <v>29</v>
      </c>
      <c r="I121" s="44">
        <v>19629</v>
      </c>
      <c r="J121" s="28">
        <v>48</v>
      </c>
      <c r="K121" s="49">
        <v>0.40556623070724601</v>
      </c>
      <c r="L121" s="49" t="s">
        <v>240</v>
      </c>
      <c r="M121" s="34" t="s">
        <v>26</v>
      </c>
      <c r="N121" s="34" t="s">
        <v>30</v>
      </c>
      <c r="O121" s="44">
        <v>346</v>
      </c>
      <c r="P121" s="49">
        <v>0.21451176999999999</v>
      </c>
      <c r="Q121" s="34" t="s">
        <v>24</v>
      </c>
      <c r="R121" s="28">
        <v>18</v>
      </c>
      <c r="S121" s="44">
        <v>993</v>
      </c>
      <c r="T121" s="39">
        <v>4033.25</v>
      </c>
      <c r="U121" s="34" t="str">
        <f t="shared" si="4"/>
        <v>Low Income</v>
      </c>
      <c r="V121" s="44">
        <v>75230</v>
      </c>
      <c r="W121" s="49">
        <v>0.26409500600000002</v>
      </c>
      <c r="X121" s="28">
        <v>0</v>
      </c>
      <c r="Y121" s="28">
        <v>51</v>
      </c>
      <c r="Z121" s="34" t="str">
        <f t="shared" si="5"/>
        <v>Medium Risk</v>
      </c>
    </row>
    <row r="122" spans="1:26" x14ac:dyDescent="0.25">
      <c r="A122" s="20">
        <v>43221</v>
      </c>
      <c r="B122" s="21">
        <v>49</v>
      </c>
      <c r="C122" s="33" t="str">
        <f t="shared" si="3"/>
        <v>Senior</v>
      </c>
      <c r="D122" s="43">
        <v>44775</v>
      </c>
      <c r="E122" s="27">
        <v>574</v>
      </c>
      <c r="F122" s="33" t="s">
        <v>230</v>
      </c>
      <c r="G122" s="33" t="s">
        <v>20</v>
      </c>
      <c r="H122" s="33" t="s">
        <v>32</v>
      </c>
      <c r="I122" s="43">
        <v>20270</v>
      </c>
      <c r="J122" s="27">
        <v>48</v>
      </c>
      <c r="K122" s="48">
        <v>0.45270798436627585</v>
      </c>
      <c r="L122" s="48" t="s">
        <v>240</v>
      </c>
      <c r="M122" s="33" t="s">
        <v>35</v>
      </c>
      <c r="N122" s="33" t="s">
        <v>27</v>
      </c>
      <c r="O122" s="43">
        <v>228</v>
      </c>
      <c r="P122" s="48">
        <v>0.19613240000000001</v>
      </c>
      <c r="Q122" s="33" t="s">
        <v>31</v>
      </c>
      <c r="R122" s="27">
        <v>28</v>
      </c>
      <c r="S122" s="43">
        <v>3070</v>
      </c>
      <c r="T122" s="38">
        <v>3731.25</v>
      </c>
      <c r="U122" s="33" t="str">
        <f t="shared" si="4"/>
        <v>Low Income</v>
      </c>
      <c r="V122" s="43">
        <v>8511</v>
      </c>
      <c r="W122" s="48">
        <v>0.21960432699999999</v>
      </c>
      <c r="X122" s="27">
        <v>0</v>
      </c>
      <c r="Y122" s="27">
        <v>51</v>
      </c>
      <c r="Z122" s="33" t="str">
        <f t="shared" si="5"/>
        <v>Medium Risk</v>
      </c>
    </row>
    <row r="123" spans="1:26" x14ac:dyDescent="0.25">
      <c r="A123" s="22">
        <v>43222</v>
      </c>
      <c r="B123" s="23">
        <v>29</v>
      </c>
      <c r="C123" s="34" t="str">
        <f t="shared" si="3"/>
        <v>Mid</v>
      </c>
      <c r="D123" s="44">
        <v>125711</v>
      </c>
      <c r="E123" s="28">
        <v>580</v>
      </c>
      <c r="F123" s="34" t="s">
        <v>230</v>
      </c>
      <c r="G123" s="34" t="s">
        <v>20</v>
      </c>
      <c r="H123" s="34" t="s">
        <v>25</v>
      </c>
      <c r="I123" s="44">
        <v>12133</v>
      </c>
      <c r="J123" s="28">
        <v>48</v>
      </c>
      <c r="K123" s="49">
        <v>9.6515022551725782E-2</v>
      </c>
      <c r="L123" s="49" t="s">
        <v>240</v>
      </c>
      <c r="M123" s="34" t="s">
        <v>44</v>
      </c>
      <c r="N123" s="34" t="s">
        <v>23</v>
      </c>
      <c r="O123" s="44">
        <v>543</v>
      </c>
      <c r="P123" s="49">
        <v>0.214796498</v>
      </c>
      <c r="Q123" s="34" t="s">
        <v>24</v>
      </c>
      <c r="R123" s="28">
        <v>20</v>
      </c>
      <c r="S123" s="44">
        <v>16833</v>
      </c>
      <c r="T123" s="39">
        <v>10475.916670000001</v>
      </c>
      <c r="U123" s="34" t="str">
        <f t="shared" si="4"/>
        <v>Medium Income</v>
      </c>
      <c r="V123" s="44">
        <v>8014</v>
      </c>
      <c r="W123" s="49">
        <v>0.21812612000000001</v>
      </c>
      <c r="X123" s="28">
        <v>1</v>
      </c>
      <c r="Y123" s="28">
        <v>40.799999999999997</v>
      </c>
      <c r="Z123" s="34" t="str">
        <f t="shared" si="5"/>
        <v>Medium Risk</v>
      </c>
    </row>
    <row r="124" spans="1:26" x14ac:dyDescent="0.25">
      <c r="A124" s="20">
        <v>43223</v>
      </c>
      <c r="B124" s="21">
        <v>56</v>
      </c>
      <c r="C124" s="33" t="str">
        <f t="shared" si="3"/>
        <v>Senior</v>
      </c>
      <c r="D124" s="43">
        <v>15131</v>
      </c>
      <c r="E124" s="27">
        <v>634</v>
      </c>
      <c r="F124" s="33" t="s">
        <v>230</v>
      </c>
      <c r="G124" s="33" t="s">
        <v>20</v>
      </c>
      <c r="H124" s="33" t="s">
        <v>21</v>
      </c>
      <c r="I124" s="43">
        <v>25599</v>
      </c>
      <c r="J124" s="27">
        <v>48</v>
      </c>
      <c r="K124" s="48">
        <v>1.691824730685348</v>
      </c>
      <c r="L124" s="48" t="s">
        <v>242</v>
      </c>
      <c r="M124" s="33" t="s">
        <v>22</v>
      </c>
      <c r="N124" s="33" t="s">
        <v>30</v>
      </c>
      <c r="O124" s="43">
        <v>351</v>
      </c>
      <c r="P124" s="48">
        <v>0.38107056500000003</v>
      </c>
      <c r="Q124" s="33" t="s">
        <v>24</v>
      </c>
      <c r="R124" s="27">
        <v>25</v>
      </c>
      <c r="S124" s="43">
        <v>2458</v>
      </c>
      <c r="T124" s="38">
        <v>1260.916667</v>
      </c>
      <c r="U124" s="33" t="str">
        <f t="shared" si="4"/>
        <v>Low Income</v>
      </c>
      <c r="V124" s="43">
        <v>58703</v>
      </c>
      <c r="W124" s="48">
        <v>0.22832259299999999</v>
      </c>
      <c r="X124" s="27">
        <v>0</v>
      </c>
      <c r="Y124" s="27">
        <v>59</v>
      </c>
      <c r="Z124" s="33" t="str">
        <f t="shared" si="5"/>
        <v>High Risk</v>
      </c>
    </row>
    <row r="125" spans="1:26" x14ac:dyDescent="0.25">
      <c r="A125" s="22">
        <v>43224</v>
      </c>
      <c r="B125" s="23">
        <v>23</v>
      </c>
      <c r="C125" s="34" t="str">
        <f t="shared" si="3"/>
        <v>Young</v>
      </c>
      <c r="D125" s="44">
        <v>73576</v>
      </c>
      <c r="E125" s="28">
        <v>603</v>
      </c>
      <c r="F125" s="34" t="s">
        <v>230</v>
      </c>
      <c r="G125" s="34" t="s">
        <v>20</v>
      </c>
      <c r="H125" s="34" t="s">
        <v>29</v>
      </c>
      <c r="I125" s="44">
        <v>12055</v>
      </c>
      <c r="J125" s="28">
        <v>36</v>
      </c>
      <c r="K125" s="49">
        <v>0.16384418832227901</v>
      </c>
      <c r="L125" s="49" t="s">
        <v>240</v>
      </c>
      <c r="M125" s="34" t="s">
        <v>22</v>
      </c>
      <c r="N125" s="34" t="s">
        <v>34</v>
      </c>
      <c r="O125" s="44">
        <v>491</v>
      </c>
      <c r="P125" s="49">
        <v>0.249302105</v>
      </c>
      <c r="Q125" s="34" t="s">
        <v>31</v>
      </c>
      <c r="R125" s="28">
        <v>26</v>
      </c>
      <c r="S125" s="44">
        <v>1924</v>
      </c>
      <c r="T125" s="39">
        <v>6131.3333329999996</v>
      </c>
      <c r="U125" s="34" t="str">
        <f t="shared" si="4"/>
        <v>Medium Income</v>
      </c>
      <c r="V125" s="44">
        <v>4647</v>
      </c>
      <c r="W125" s="49">
        <v>0.175438646</v>
      </c>
      <c r="X125" s="28">
        <v>1</v>
      </c>
      <c r="Y125" s="28">
        <v>41.6</v>
      </c>
      <c r="Z125" s="34" t="str">
        <f t="shared" si="5"/>
        <v>Medium Risk</v>
      </c>
    </row>
    <row r="126" spans="1:26" x14ac:dyDescent="0.25">
      <c r="A126" s="20">
        <v>43225</v>
      </c>
      <c r="B126" s="21">
        <v>47</v>
      </c>
      <c r="C126" s="33" t="str">
        <f t="shared" si="3"/>
        <v>Senior</v>
      </c>
      <c r="D126" s="43">
        <v>50345</v>
      </c>
      <c r="E126" s="27">
        <v>602</v>
      </c>
      <c r="F126" s="33" t="s">
        <v>230</v>
      </c>
      <c r="G126" s="33" t="s">
        <v>20</v>
      </c>
      <c r="H126" s="33" t="s">
        <v>29</v>
      </c>
      <c r="I126" s="43">
        <v>18805</v>
      </c>
      <c r="J126" s="27">
        <v>48</v>
      </c>
      <c r="K126" s="48">
        <v>0.37352269341543348</v>
      </c>
      <c r="L126" s="48" t="s">
        <v>240</v>
      </c>
      <c r="M126" s="33" t="s">
        <v>22</v>
      </c>
      <c r="N126" s="33" t="s">
        <v>27</v>
      </c>
      <c r="O126" s="43">
        <v>441</v>
      </c>
      <c r="P126" s="48">
        <v>8.7930541000000001E-2</v>
      </c>
      <c r="Q126" s="33" t="s">
        <v>24</v>
      </c>
      <c r="R126" s="27">
        <v>24</v>
      </c>
      <c r="S126" s="43">
        <v>13605</v>
      </c>
      <c r="T126" s="38">
        <v>4195.4166670000004</v>
      </c>
      <c r="U126" s="33" t="str">
        <f t="shared" si="4"/>
        <v>Low Income</v>
      </c>
      <c r="V126" s="43">
        <v>47177</v>
      </c>
      <c r="W126" s="48">
        <v>0.23248655500000001</v>
      </c>
      <c r="X126" s="27">
        <v>0</v>
      </c>
      <c r="Y126" s="27">
        <v>52</v>
      </c>
      <c r="Z126" s="33" t="str">
        <f t="shared" si="5"/>
        <v>Medium Risk</v>
      </c>
    </row>
    <row r="127" spans="1:26" x14ac:dyDescent="0.25">
      <c r="A127" s="22">
        <v>43226</v>
      </c>
      <c r="B127" s="23">
        <v>66</v>
      </c>
      <c r="C127" s="34" t="str">
        <f t="shared" si="3"/>
        <v>Old</v>
      </c>
      <c r="D127" s="44">
        <v>56816</v>
      </c>
      <c r="E127" s="28">
        <v>573.55555555555554</v>
      </c>
      <c r="F127" s="34" t="s">
        <v>230</v>
      </c>
      <c r="G127" s="34" t="s">
        <v>20</v>
      </c>
      <c r="H127" s="34" t="s">
        <v>25</v>
      </c>
      <c r="I127" s="44">
        <v>20719</v>
      </c>
      <c r="J127" s="28">
        <v>12</v>
      </c>
      <c r="K127" s="49">
        <v>0.36466840326668543</v>
      </c>
      <c r="L127" s="49" t="s">
        <v>240</v>
      </c>
      <c r="M127" s="34" t="s">
        <v>26</v>
      </c>
      <c r="N127" s="34" t="s">
        <v>27</v>
      </c>
      <c r="O127" s="44">
        <v>288</v>
      </c>
      <c r="P127" s="49">
        <v>7.6462013999999995E-2</v>
      </c>
      <c r="Q127" s="34" t="s">
        <v>38</v>
      </c>
      <c r="R127" s="28">
        <v>28</v>
      </c>
      <c r="S127" s="44">
        <v>8124</v>
      </c>
      <c r="T127" s="39">
        <v>4734.6666670000004</v>
      </c>
      <c r="U127" s="34" t="str">
        <f t="shared" si="4"/>
        <v>Low Income</v>
      </c>
      <c r="V127" s="44">
        <v>621711</v>
      </c>
      <c r="W127" s="49">
        <v>0.13941495100000001</v>
      </c>
      <c r="X127" s="28">
        <v>1</v>
      </c>
      <c r="Y127" s="28">
        <v>28.8</v>
      </c>
      <c r="Z127" s="34" t="str">
        <f t="shared" si="5"/>
        <v>Low Risk</v>
      </c>
    </row>
    <row r="128" spans="1:26" x14ac:dyDescent="0.25">
      <c r="A128" s="20">
        <v>43227</v>
      </c>
      <c r="B128" s="21">
        <v>28</v>
      </c>
      <c r="C128" s="33" t="str">
        <f t="shared" si="3"/>
        <v>Mid</v>
      </c>
      <c r="D128" s="43">
        <v>34588</v>
      </c>
      <c r="E128" s="27">
        <v>621</v>
      </c>
      <c r="F128" s="33" t="s">
        <v>230</v>
      </c>
      <c r="G128" s="33" t="s">
        <v>20</v>
      </c>
      <c r="H128" s="33" t="s">
        <v>21</v>
      </c>
      <c r="I128" s="43">
        <v>18962</v>
      </c>
      <c r="J128" s="27">
        <v>48</v>
      </c>
      <c r="K128" s="48">
        <v>0.54822481785590382</v>
      </c>
      <c r="L128" s="48" t="s">
        <v>241</v>
      </c>
      <c r="M128" s="33" t="s">
        <v>26</v>
      </c>
      <c r="N128" s="33" t="s">
        <v>27</v>
      </c>
      <c r="O128" s="43">
        <v>444</v>
      </c>
      <c r="P128" s="48">
        <v>0.28166477099999998</v>
      </c>
      <c r="Q128" s="33" t="s">
        <v>28</v>
      </c>
      <c r="R128" s="27">
        <v>36</v>
      </c>
      <c r="S128" s="43">
        <v>8955</v>
      </c>
      <c r="T128" s="38">
        <v>2882.333333</v>
      </c>
      <c r="U128" s="33" t="str">
        <f t="shared" si="4"/>
        <v>Low Income</v>
      </c>
      <c r="V128" s="43">
        <v>78693</v>
      </c>
      <c r="W128" s="48">
        <v>0.24094755200000001</v>
      </c>
      <c r="X128" s="27">
        <v>0</v>
      </c>
      <c r="Y128" s="27">
        <v>52</v>
      </c>
      <c r="Z128" s="33" t="str">
        <f t="shared" si="5"/>
        <v>Medium Risk</v>
      </c>
    </row>
    <row r="129" spans="1:26" x14ac:dyDescent="0.25">
      <c r="A129" s="22">
        <v>43228</v>
      </c>
      <c r="B129" s="23">
        <v>33</v>
      </c>
      <c r="C129" s="34" t="str">
        <f t="shared" si="3"/>
        <v>Mid</v>
      </c>
      <c r="D129" s="44">
        <v>55383</v>
      </c>
      <c r="E129" s="28">
        <v>565</v>
      </c>
      <c r="F129" s="34" t="s">
        <v>230</v>
      </c>
      <c r="G129" s="34" t="s">
        <v>20</v>
      </c>
      <c r="H129" s="34" t="s">
        <v>25</v>
      </c>
      <c r="I129" s="44">
        <v>9093</v>
      </c>
      <c r="J129" s="28">
        <v>48</v>
      </c>
      <c r="K129" s="49">
        <v>0.16418395536536481</v>
      </c>
      <c r="L129" s="49" t="s">
        <v>240</v>
      </c>
      <c r="M129" s="34" t="s">
        <v>22</v>
      </c>
      <c r="N129" s="34" t="s">
        <v>23</v>
      </c>
      <c r="O129" s="44">
        <v>419</v>
      </c>
      <c r="P129" s="49">
        <v>9.3625714999999998E-2</v>
      </c>
      <c r="Q129" s="34" t="s">
        <v>38</v>
      </c>
      <c r="R129" s="28">
        <v>18</v>
      </c>
      <c r="S129" s="44">
        <v>6607</v>
      </c>
      <c r="T129" s="39">
        <v>4615.25</v>
      </c>
      <c r="U129" s="34" t="str">
        <f t="shared" si="4"/>
        <v>Low Income</v>
      </c>
      <c r="V129" s="44">
        <v>7531</v>
      </c>
      <c r="W129" s="49">
        <v>0.23296114000000001</v>
      </c>
      <c r="X129" s="28">
        <v>1</v>
      </c>
      <c r="Y129" s="28">
        <v>40</v>
      </c>
      <c r="Z129" s="34" t="str">
        <f t="shared" si="5"/>
        <v>Medium Risk</v>
      </c>
    </row>
    <row r="130" spans="1:26" x14ac:dyDescent="0.25">
      <c r="A130" s="20">
        <v>43229</v>
      </c>
      <c r="B130" s="21">
        <v>41</v>
      </c>
      <c r="C130" s="33" t="str">
        <f t="shared" ref="C130:C193" si="6">IF(B130&lt;25,"Young",IF(B130&lt;40,"Mid",IF(B130&lt;60,"Senior","Old")))</f>
        <v>Senior</v>
      </c>
      <c r="D130" s="43">
        <v>65180.000004000001</v>
      </c>
      <c r="E130" s="27">
        <v>572.4019138755981</v>
      </c>
      <c r="F130" s="33" t="s">
        <v>230</v>
      </c>
      <c r="G130" s="33" t="s">
        <v>20</v>
      </c>
      <c r="H130" s="33" t="s">
        <v>32</v>
      </c>
      <c r="I130" s="43">
        <v>15086</v>
      </c>
      <c r="J130" s="27">
        <v>55.032258064516128</v>
      </c>
      <c r="K130" s="48">
        <v>0.23145136543532055</v>
      </c>
      <c r="L130" s="48" t="s">
        <v>240</v>
      </c>
      <c r="M130" s="33" t="s">
        <v>22</v>
      </c>
      <c r="N130" s="33" t="s">
        <v>27</v>
      </c>
      <c r="O130" s="43">
        <v>323</v>
      </c>
      <c r="P130" s="48">
        <v>0.18932850700000001</v>
      </c>
      <c r="Q130" s="33" t="s">
        <v>28</v>
      </c>
      <c r="R130" s="27">
        <v>24</v>
      </c>
      <c r="S130" s="43">
        <v>562</v>
      </c>
      <c r="T130" s="38">
        <v>5431.6666670000004</v>
      </c>
      <c r="U130" s="33" t="str">
        <f t="shared" ref="U130:U193" si="7">IF(T130&lt;=5000,"Low Income",IF(T130&lt;=12000,"Medium Income","High Income"))</f>
        <v>Medium Income</v>
      </c>
      <c r="V130" s="43">
        <v>3079</v>
      </c>
      <c r="W130" s="48">
        <v>0.23262465800000001</v>
      </c>
      <c r="X130" s="27">
        <v>1</v>
      </c>
      <c r="Y130" s="27">
        <v>40</v>
      </c>
      <c r="Z130" s="33" t="str">
        <f t="shared" ref="Z130:Z193" si="8">IF(Y130&lt;40,"Low Risk", IF(Y130&lt;55,"Medium Risk", IF(Y130&lt;70,"High Risk","Very High Risk")))</f>
        <v>Medium Risk</v>
      </c>
    </row>
    <row r="131" spans="1:26" x14ac:dyDescent="0.25">
      <c r="A131" s="22">
        <v>43230</v>
      </c>
      <c r="B131" s="23">
        <v>33</v>
      </c>
      <c r="C131" s="34" t="str">
        <f t="shared" si="6"/>
        <v>Mid</v>
      </c>
      <c r="D131" s="44">
        <v>15000</v>
      </c>
      <c r="E131" s="28">
        <v>523</v>
      </c>
      <c r="F131" s="34" t="s">
        <v>231</v>
      </c>
      <c r="G131" s="34" t="s">
        <v>20</v>
      </c>
      <c r="H131" s="34" t="s">
        <v>29</v>
      </c>
      <c r="I131" s="44">
        <v>13879</v>
      </c>
      <c r="J131" s="28">
        <v>60</v>
      </c>
      <c r="K131" s="49">
        <v>0.92526666666666668</v>
      </c>
      <c r="L131" s="49" t="s">
        <v>241</v>
      </c>
      <c r="M131" s="34" t="s">
        <v>22</v>
      </c>
      <c r="N131" s="34" t="s">
        <v>30</v>
      </c>
      <c r="O131" s="44">
        <v>248</v>
      </c>
      <c r="P131" s="49">
        <v>0.366896047</v>
      </c>
      <c r="Q131" s="34" t="s">
        <v>38</v>
      </c>
      <c r="R131" s="28">
        <v>29</v>
      </c>
      <c r="S131" s="44">
        <v>12973</v>
      </c>
      <c r="T131" s="39">
        <v>1250</v>
      </c>
      <c r="U131" s="34" t="str">
        <f t="shared" si="7"/>
        <v>Low Income</v>
      </c>
      <c r="V131" s="44">
        <v>21596</v>
      </c>
      <c r="W131" s="49">
        <v>0.269063475</v>
      </c>
      <c r="X131" s="28">
        <v>0</v>
      </c>
      <c r="Y131" s="28">
        <v>56</v>
      </c>
      <c r="Z131" s="34" t="str">
        <f t="shared" si="8"/>
        <v>High Risk</v>
      </c>
    </row>
    <row r="132" spans="1:26" x14ac:dyDescent="0.25">
      <c r="A132" s="20">
        <v>43231</v>
      </c>
      <c r="B132" s="21">
        <v>21</v>
      </c>
      <c r="C132" s="33" t="str">
        <f t="shared" si="6"/>
        <v>Young</v>
      </c>
      <c r="D132" s="43">
        <v>149736</v>
      </c>
      <c r="E132" s="27">
        <v>560</v>
      </c>
      <c r="F132" s="33" t="s">
        <v>230</v>
      </c>
      <c r="G132" s="33" t="s">
        <v>20</v>
      </c>
      <c r="H132" s="33" t="s">
        <v>25</v>
      </c>
      <c r="I132" s="43">
        <v>27917</v>
      </c>
      <c r="J132" s="27">
        <v>48</v>
      </c>
      <c r="K132" s="48">
        <v>0.18644147032109848</v>
      </c>
      <c r="L132" s="48" t="s">
        <v>240</v>
      </c>
      <c r="M132" s="33" t="s">
        <v>22</v>
      </c>
      <c r="N132" s="33" t="s">
        <v>23</v>
      </c>
      <c r="O132" s="43">
        <v>604</v>
      </c>
      <c r="P132" s="48">
        <v>0.36473277100000001</v>
      </c>
      <c r="Q132" s="33" t="s">
        <v>38</v>
      </c>
      <c r="R132" s="27">
        <v>27</v>
      </c>
      <c r="S132" s="43">
        <v>3003</v>
      </c>
      <c r="T132" s="38">
        <v>12478</v>
      </c>
      <c r="U132" s="33" t="str">
        <f t="shared" si="7"/>
        <v>High Income</v>
      </c>
      <c r="V132" s="43">
        <v>279531</v>
      </c>
      <c r="W132" s="48">
        <v>0.20826444299999999</v>
      </c>
      <c r="X132" s="27">
        <v>1</v>
      </c>
      <c r="Y132" s="27">
        <v>37.6</v>
      </c>
      <c r="Z132" s="33" t="str">
        <f t="shared" si="8"/>
        <v>Low Risk</v>
      </c>
    </row>
    <row r="133" spans="1:26" x14ac:dyDescent="0.25">
      <c r="A133" s="22">
        <v>43232</v>
      </c>
      <c r="B133" s="23">
        <v>40</v>
      </c>
      <c r="C133" s="34" t="str">
        <f t="shared" si="6"/>
        <v>Senior</v>
      </c>
      <c r="D133" s="44">
        <v>42717</v>
      </c>
      <c r="E133" s="28">
        <v>585</v>
      </c>
      <c r="F133" s="34" t="s">
        <v>230</v>
      </c>
      <c r="G133" s="34" t="s">
        <v>20</v>
      </c>
      <c r="H133" s="34" t="s">
        <v>32</v>
      </c>
      <c r="I133" s="44">
        <v>41561</v>
      </c>
      <c r="J133" s="28">
        <v>24</v>
      </c>
      <c r="K133" s="49">
        <v>0.97293817449727271</v>
      </c>
      <c r="L133" s="49" t="s">
        <v>241</v>
      </c>
      <c r="M133" s="34" t="s">
        <v>35</v>
      </c>
      <c r="N133" s="34" t="s">
        <v>34</v>
      </c>
      <c r="O133" s="44">
        <v>326</v>
      </c>
      <c r="P133" s="49">
        <v>0.25263080399999999</v>
      </c>
      <c r="Q133" s="34" t="s">
        <v>24</v>
      </c>
      <c r="R133" s="28">
        <v>21</v>
      </c>
      <c r="S133" s="44">
        <v>489</v>
      </c>
      <c r="T133" s="39">
        <v>3559.75</v>
      </c>
      <c r="U133" s="34" t="str">
        <f t="shared" si="7"/>
        <v>Low Income</v>
      </c>
      <c r="V133" s="44">
        <v>37949</v>
      </c>
      <c r="W133" s="49">
        <v>0.214000198</v>
      </c>
      <c r="X133" s="28">
        <v>0</v>
      </c>
      <c r="Y133" s="28">
        <v>53</v>
      </c>
      <c r="Z133" s="34" t="str">
        <f t="shared" si="8"/>
        <v>Medium Risk</v>
      </c>
    </row>
    <row r="134" spans="1:26" x14ac:dyDescent="0.25">
      <c r="A134" s="20">
        <v>43233</v>
      </c>
      <c r="B134" s="21">
        <v>27</v>
      </c>
      <c r="C134" s="33" t="str">
        <f t="shared" si="6"/>
        <v>Mid</v>
      </c>
      <c r="D134" s="43">
        <v>66417</v>
      </c>
      <c r="E134" s="27">
        <v>590</v>
      </c>
      <c r="F134" s="33" t="s">
        <v>230</v>
      </c>
      <c r="G134" s="33" t="s">
        <v>20</v>
      </c>
      <c r="H134" s="33" t="s">
        <v>29</v>
      </c>
      <c r="I134" s="43">
        <v>9493</v>
      </c>
      <c r="J134" s="27">
        <v>48</v>
      </c>
      <c r="K134" s="48">
        <v>0.14293027387566437</v>
      </c>
      <c r="L134" s="48" t="s">
        <v>240</v>
      </c>
      <c r="M134" s="33" t="s">
        <v>22</v>
      </c>
      <c r="N134" s="33" t="s">
        <v>27</v>
      </c>
      <c r="O134" s="43">
        <v>408</v>
      </c>
      <c r="P134" s="48">
        <v>0.190629616</v>
      </c>
      <c r="Q134" s="33" t="s">
        <v>24</v>
      </c>
      <c r="R134" s="27">
        <v>27</v>
      </c>
      <c r="S134" s="43">
        <v>2012</v>
      </c>
      <c r="T134" s="38">
        <v>5534.75</v>
      </c>
      <c r="U134" s="33" t="str">
        <f t="shared" si="7"/>
        <v>Medium Income</v>
      </c>
      <c r="V134" s="43">
        <v>87273</v>
      </c>
      <c r="W134" s="48">
        <v>0.19198311200000001</v>
      </c>
      <c r="X134" s="27">
        <v>1</v>
      </c>
      <c r="Y134" s="27">
        <v>40</v>
      </c>
      <c r="Z134" s="33" t="str">
        <f t="shared" si="8"/>
        <v>Medium Risk</v>
      </c>
    </row>
    <row r="135" spans="1:26" x14ac:dyDescent="0.25">
      <c r="A135" s="22">
        <v>43234</v>
      </c>
      <c r="B135" s="23">
        <v>45</v>
      </c>
      <c r="C135" s="34" t="str">
        <f t="shared" si="6"/>
        <v>Senior</v>
      </c>
      <c r="D135" s="44">
        <v>22121</v>
      </c>
      <c r="E135" s="28">
        <v>602</v>
      </c>
      <c r="F135" s="34" t="s">
        <v>230</v>
      </c>
      <c r="G135" s="34" t="s">
        <v>20</v>
      </c>
      <c r="H135" s="34" t="s">
        <v>29</v>
      </c>
      <c r="I135" s="44">
        <v>18805</v>
      </c>
      <c r="J135" s="28">
        <v>60</v>
      </c>
      <c r="K135" s="49">
        <v>0.85009719271280682</v>
      </c>
      <c r="L135" s="49" t="s">
        <v>241</v>
      </c>
      <c r="M135" s="34" t="s">
        <v>35</v>
      </c>
      <c r="N135" s="34" t="s">
        <v>34</v>
      </c>
      <c r="O135" s="44">
        <v>250</v>
      </c>
      <c r="P135" s="49">
        <v>6.4124247999999995E-2</v>
      </c>
      <c r="Q135" s="34" t="s">
        <v>24</v>
      </c>
      <c r="R135" s="28">
        <v>32</v>
      </c>
      <c r="S135" s="44">
        <v>667</v>
      </c>
      <c r="T135" s="39">
        <v>1843.416667</v>
      </c>
      <c r="U135" s="34" t="str">
        <f t="shared" si="7"/>
        <v>Low Income</v>
      </c>
      <c r="V135" s="44">
        <v>56022</v>
      </c>
      <c r="W135" s="49">
        <v>0.23795743799999999</v>
      </c>
      <c r="X135" s="28">
        <v>0</v>
      </c>
      <c r="Y135" s="28">
        <v>47</v>
      </c>
      <c r="Z135" s="34" t="str">
        <f t="shared" si="8"/>
        <v>Medium Risk</v>
      </c>
    </row>
    <row r="136" spans="1:26" x14ac:dyDescent="0.25">
      <c r="A136" s="20">
        <v>43235</v>
      </c>
      <c r="B136" s="21">
        <v>28</v>
      </c>
      <c r="C136" s="33" t="str">
        <f t="shared" si="6"/>
        <v>Mid</v>
      </c>
      <c r="D136" s="43">
        <v>37558</v>
      </c>
      <c r="E136" s="27">
        <v>620</v>
      </c>
      <c r="F136" s="33" t="s">
        <v>230</v>
      </c>
      <c r="G136" s="33" t="s">
        <v>20</v>
      </c>
      <c r="H136" s="33" t="s">
        <v>21</v>
      </c>
      <c r="I136" s="43">
        <v>18686</v>
      </c>
      <c r="J136" s="27">
        <v>60</v>
      </c>
      <c r="K136" s="48">
        <v>0.49752382980989401</v>
      </c>
      <c r="L136" s="48" t="s">
        <v>240</v>
      </c>
      <c r="M136" s="33" t="s">
        <v>22</v>
      </c>
      <c r="N136" s="33" t="s">
        <v>30</v>
      </c>
      <c r="O136" s="43">
        <v>278</v>
      </c>
      <c r="P136" s="48">
        <v>0.21974503400000001</v>
      </c>
      <c r="Q136" s="33" t="s">
        <v>31</v>
      </c>
      <c r="R136" s="27">
        <v>24</v>
      </c>
      <c r="S136" s="43">
        <v>4575</v>
      </c>
      <c r="T136" s="38">
        <v>3129.833333</v>
      </c>
      <c r="U136" s="33" t="str">
        <f t="shared" si="7"/>
        <v>Low Income</v>
      </c>
      <c r="V136" s="43">
        <v>2660</v>
      </c>
      <c r="W136" s="48">
        <v>0.22771350500000001</v>
      </c>
      <c r="X136" s="27">
        <v>0</v>
      </c>
      <c r="Y136" s="27">
        <v>49</v>
      </c>
      <c r="Z136" s="33" t="str">
        <f t="shared" si="8"/>
        <v>Medium Risk</v>
      </c>
    </row>
    <row r="137" spans="1:26" x14ac:dyDescent="0.25">
      <c r="A137" s="22">
        <v>43236</v>
      </c>
      <c r="B137" s="23">
        <v>58</v>
      </c>
      <c r="C137" s="34" t="str">
        <f t="shared" si="6"/>
        <v>Senior</v>
      </c>
      <c r="D137" s="44">
        <v>134691</v>
      </c>
      <c r="E137" s="28">
        <v>621</v>
      </c>
      <c r="F137" s="34" t="s">
        <v>230</v>
      </c>
      <c r="G137" s="34" t="s">
        <v>20</v>
      </c>
      <c r="H137" s="34" t="s">
        <v>29</v>
      </c>
      <c r="I137" s="44">
        <v>16421</v>
      </c>
      <c r="J137" s="28">
        <v>24</v>
      </c>
      <c r="K137" s="49">
        <v>0.12191608941948608</v>
      </c>
      <c r="L137" s="49" t="s">
        <v>240</v>
      </c>
      <c r="M137" s="34" t="s">
        <v>22</v>
      </c>
      <c r="N137" s="34" t="s">
        <v>30</v>
      </c>
      <c r="O137" s="44">
        <v>607</v>
      </c>
      <c r="P137" s="49">
        <v>0.169401203</v>
      </c>
      <c r="Q137" s="34" t="s">
        <v>24</v>
      </c>
      <c r="R137" s="28">
        <v>28</v>
      </c>
      <c r="S137" s="44">
        <v>1619</v>
      </c>
      <c r="T137" s="39">
        <v>11224.25</v>
      </c>
      <c r="U137" s="34" t="str">
        <f t="shared" si="7"/>
        <v>Medium Income</v>
      </c>
      <c r="V137" s="44">
        <v>20839</v>
      </c>
      <c r="W137" s="49">
        <v>0.198068674</v>
      </c>
      <c r="X137" s="28">
        <v>1</v>
      </c>
      <c r="Y137" s="28">
        <v>40</v>
      </c>
      <c r="Z137" s="34" t="str">
        <f t="shared" si="8"/>
        <v>Medium Risk</v>
      </c>
    </row>
    <row r="138" spans="1:26" x14ac:dyDescent="0.25">
      <c r="A138" s="20">
        <v>43237</v>
      </c>
      <c r="B138" s="21">
        <v>30</v>
      </c>
      <c r="C138" s="33" t="str">
        <f t="shared" si="6"/>
        <v>Mid</v>
      </c>
      <c r="D138" s="43">
        <v>33101</v>
      </c>
      <c r="E138" s="27">
        <v>539</v>
      </c>
      <c r="F138" s="33" t="s">
        <v>231</v>
      </c>
      <c r="G138" s="33" t="s">
        <v>20</v>
      </c>
      <c r="H138" s="33" t="s">
        <v>32</v>
      </c>
      <c r="I138" s="43">
        <v>29824</v>
      </c>
      <c r="J138" s="27">
        <v>60</v>
      </c>
      <c r="K138" s="48">
        <v>0.90099996978943231</v>
      </c>
      <c r="L138" s="48" t="s">
        <v>241</v>
      </c>
      <c r="M138" s="33" t="s">
        <v>22</v>
      </c>
      <c r="N138" s="33" t="s">
        <v>30</v>
      </c>
      <c r="O138" s="43">
        <v>358</v>
      </c>
      <c r="P138" s="48">
        <v>0.16375105200000001</v>
      </c>
      <c r="Q138" s="33" t="s">
        <v>31</v>
      </c>
      <c r="R138" s="27">
        <v>17</v>
      </c>
      <c r="S138" s="43">
        <v>2548</v>
      </c>
      <c r="T138" s="38">
        <v>2758.416667</v>
      </c>
      <c r="U138" s="33" t="str">
        <f t="shared" si="7"/>
        <v>Low Income</v>
      </c>
      <c r="V138" s="43">
        <v>211332</v>
      </c>
      <c r="W138" s="48">
        <v>0.23897147499999999</v>
      </c>
      <c r="X138" s="27">
        <v>0</v>
      </c>
      <c r="Y138" s="27">
        <v>46</v>
      </c>
      <c r="Z138" s="33" t="str">
        <f t="shared" si="8"/>
        <v>Medium Risk</v>
      </c>
    </row>
    <row r="139" spans="1:26" x14ac:dyDescent="0.25">
      <c r="A139" s="22">
        <v>43238</v>
      </c>
      <c r="B139" s="23">
        <v>36</v>
      </c>
      <c r="C139" s="34" t="str">
        <f t="shared" si="6"/>
        <v>Mid</v>
      </c>
      <c r="D139" s="44">
        <v>44364</v>
      </c>
      <c r="E139" s="28">
        <v>439</v>
      </c>
      <c r="F139" s="34" t="s">
        <v>233</v>
      </c>
      <c r="G139" s="34" t="s">
        <v>20</v>
      </c>
      <c r="H139" s="34" t="s">
        <v>29</v>
      </c>
      <c r="I139" s="44">
        <v>5538</v>
      </c>
      <c r="J139" s="28">
        <v>36</v>
      </c>
      <c r="K139" s="49">
        <v>0.12483094400865567</v>
      </c>
      <c r="L139" s="49" t="s">
        <v>240</v>
      </c>
      <c r="M139" s="34" t="s">
        <v>35</v>
      </c>
      <c r="N139" s="34" t="s">
        <v>27</v>
      </c>
      <c r="O139" s="44">
        <v>313</v>
      </c>
      <c r="P139" s="49">
        <v>0.30184151999999997</v>
      </c>
      <c r="Q139" s="34" t="s">
        <v>34</v>
      </c>
      <c r="R139" s="28">
        <v>26</v>
      </c>
      <c r="S139" s="44">
        <v>2471</v>
      </c>
      <c r="T139" s="39">
        <v>3697</v>
      </c>
      <c r="U139" s="34" t="str">
        <f t="shared" si="7"/>
        <v>Low Income</v>
      </c>
      <c r="V139" s="44">
        <v>195449</v>
      </c>
      <c r="W139" s="49">
        <v>0.25621250200000001</v>
      </c>
      <c r="X139" s="28">
        <v>1</v>
      </c>
      <c r="Y139" s="28">
        <v>40.799999999999997</v>
      </c>
      <c r="Z139" s="34" t="str">
        <f t="shared" si="8"/>
        <v>Medium Risk</v>
      </c>
    </row>
    <row r="140" spans="1:26" x14ac:dyDescent="0.25">
      <c r="A140" s="20">
        <v>43239</v>
      </c>
      <c r="B140" s="21">
        <v>49</v>
      </c>
      <c r="C140" s="33" t="str">
        <f t="shared" si="6"/>
        <v>Senior</v>
      </c>
      <c r="D140" s="43">
        <v>38596</v>
      </c>
      <c r="E140" s="27">
        <v>499</v>
      </c>
      <c r="F140" s="33" t="s">
        <v>231</v>
      </c>
      <c r="G140" s="33" t="s">
        <v>20</v>
      </c>
      <c r="H140" s="33" t="s">
        <v>21</v>
      </c>
      <c r="I140" s="43">
        <v>13078</v>
      </c>
      <c r="J140" s="27">
        <v>36</v>
      </c>
      <c r="K140" s="48">
        <v>0.3388434034614986</v>
      </c>
      <c r="L140" s="48" t="s">
        <v>240</v>
      </c>
      <c r="M140" s="33" t="s">
        <v>22</v>
      </c>
      <c r="N140" s="33" t="s">
        <v>34</v>
      </c>
      <c r="O140" s="43">
        <v>292</v>
      </c>
      <c r="P140" s="48">
        <v>0.387717694</v>
      </c>
      <c r="Q140" s="33" t="s">
        <v>28</v>
      </c>
      <c r="R140" s="27">
        <v>24</v>
      </c>
      <c r="S140" s="43">
        <v>1121</v>
      </c>
      <c r="T140" s="38">
        <v>3216.333333</v>
      </c>
      <c r="U140" s="33" t="str">
        <f t="shared" si="7"/>
        <v>Low Income</v>
      </c>
      <c r="V140" s="43">
        <v>4304</v>
      </c>
      <c r="W140" s="48">
        <v>0.255899355</v>
      </c>
      <c r="X140" s="27">
        <v>0</v>
      </c>
      <c r="Y140" s="27">
        <v>60</v>
      </c>
      <c r="Z140" s="33" t="str">
        <f t="shared" si="8"/>
        <v>High Risk</v>
      </c>
    </row>
    <row r="141" spans="1:26" x14ac:dyDescent="0.25">
      <c r="A141" s="22">
        <v>43240</v>
      </c>
      <c r="B141" s="23">
        <v>25</v>
      </c>
      <c r="C141" s="34" t="str">
        <f t="shared" si="6"/>
        <v>Mid</v>
      </c>
      <c r="D141" s="44">
        <v>139954</v>
      </c>
      <c r="E141" s="28">
        <v>439</v>
      </c>
      <c r="F141" s="34" t="s">
        <v>233</v>
      </c>
      <c r="G141" s="34" t="s">
        <v>45</v>
      </c>
      <c r="H141" s="34" t="s">
        <v>32</v>
      </c>
      <c r="I141" s="44">
        <v>40858</v>
      </c>
      <c r="J141" s="28">
        <v>48</v>
      </c>
      <c r="K141" s="49">
        <v>0.29193877988481931</v>
      </c>
      <c r="L141" s="49" t="s">
        <v>240</v>
      </c>
      <c r="M141" s="34" t="s">
        <v>26</v>
      </c>
      <c r="N141" s="34" t="s">
        <v>30</v>
      </c>
      <c r="O141" s="44">
        <v>293</v>
      </c>
      <c r="P141" s="49">
        <v>0.44891103900000001</v>
      </c>
      <c r="Q141" s="34" t="s">
        <v>38</v>
      </c>
      <c r="R141" s="28">
        <v>28</v>
      </c>
      <c r="S141" s="44">
        <v>427</v>
      </c>
      <c r="T141" s="39">
        <v>11662.833329999999</v>
      </c>
      <c r="U141" s="34" t="str">
        <f t="shared" si="7"/>
        <v>Medium Income</v>
      </c>
      <c r="V141" s="44">
        <v>45696</v>
      </c>
      <c r="W141" s="49">
        <v>0.31244545800000001</v>
      </c>
      <c r="X141" s="28">
        <v>0</v>
      </c>
      <c r="Y141" s="28">
        <v>56</v>
      </c>
      <c r="Z141" s="34" t="str">
        <f t="shared" si="8"/>
        <v>High Risk</v>
      </c>
    </row>
    <row r="142" spans="1:26" x14ac:dyDescent="0.25">
      <c r="A142" s="20">
        <v>43241</v>
      </c>
      <c r="B142" s="21">
        <v>42</v>
      </c>
      <c r="C142" s="33" t="str">
        <f t="shared" si="6"/>
        <v>Senior</v>
      </c>
      <c r="D142" s="43">
        <v>53444</v>
      </c>
      <c r="E142" s="27">
        <v>521</v>
      </c>
      <c r="F142" s="33" t="s">
        <v>231</v>
      </c>
      <c r="G142" s="33" t="s">
        <v>45</v>
      </c>
      <c r="H142" s="33" t="s">
        <v>29</v>
      </c>
      <c r="I142" s="43">
        <v>16462</v>
      </c>
      <c r="J142" s="27">
        <v>60</v>
      </c>
      <c r="K142" s="48">
        <v>0.308023351545543</v>
      </c>
      <c r="L142" s="48" t="s">
        <v>240</v>
      </c>
      <c r="M142" s="33" t="s">
        <v>22</v>
      </c>
      <c r="N142" s="33" t="s">
        <v>34</v>
      </c>
      <c r="O142" s="43">
        <v>730</v>
      </c>
      <c r="P142" s="48">
        <v>0.23752601500000001</v>
      </c>
      <c r="Q142" s="33" t="s">
        <v>38</v>
      </c>
      <c r="R142" s="27">
        <v>24</v>
      </c>
      <c r="S142" s="43">
        <v>4608</v>
      </c>
      <c r="T142" s="38">
        <v>4453.6666670000004</v>
      </c>
      <c r="U142" s="33" t="str">
        <f t="shared" si="7"/>
        <v>Low Income</v>
      </c>
      <c r="V142" s="43">
        <v>11955</v>
      </c>
      <c r="W142" s="48">
        <v>0.28808028200000002</v>
      </c>
      <c r="X142" s="27">
        <v>0</v>
      </c>
      <c r="Y142" s="27">
        <v>55</v>
      </c>
      <c r="Z142" s="33" t="str">
        <f t="shared" si="8"/>
        <v>High Risk</v>
      </c>
    </row>
    <row r="143" spans="1:26" x14ac:dyDescent="0.25">
      <c r="A143" s="22">
        <v>43242</v>
      </c>
      <c r="B143" s="23">
        <v>55</v>
      </c>
      <c r="C143" s="34" t="str">
        <f t="shared" si="6"/>
        <v>Senior</v>
      </c>
      <c r="D143" s="44">
        <v>113523</v>
      </c>
      <c r="E143" s="28">
        <v>643</v>
      </c>
      <c r="F143" s="34" t="s">
        <v>230</v>
      </c>
      <c r="G143" s="34" t="s">
        <v>20</v>
      </c>
      <c r="H143" s="34" t="s">
        <v>32</v>
      </c>
      <c r="I143" s="44">
        <v>10990</v>
      </c>
      <c r="J143" s="28">
        <v>60</v>
      </c>
      <c r="K143" s="49">
        <v>9.6808576235652685E-2</v>
      </c>
      <c r="L143" s="49" t="s">
        <v>240</v>
      </c>
      <c r="M143" s="34" t="s">
        <v>22</v>
      </c>
      <c r="N143" s="34" t="s">
        <v>23</v>
      </c>
      <c r="O143" s="44">
        <v>427</v>
      </c>
      <c r="P143" s="49">
        <v>0.22171202600000001</v>
      </c>
      <c r="Q143" s="34" t="s">
        <v>38</v>
      </c>
      <c r="R143" s="28">
        <v>25</v>
      </c>
      <c r="S143" s="44">
        <v>4279</v>
      </c>
      <c r="T143" s="39">
        <v>9460.25</v>
      </c>
      <c r="U143" s="34" t="str">
        <f t="shared" si="7"/>
        <v>Medium Income</v>
      </c>
      <c r="V143" s="44">
        <v>112469</v>
      </c>
      <c r="W143" s="49">
        <v>0.203889021</v>
      </c>
      <c r="X143" s="28">
        <v>1</v>
      </c>
      <c r="Y143" s="28">
        <v>35.200000000000003</v>
      </c>
      <c r="Z143" s="34" t="str">
        <f t="shared" si="8"/>
        <v>Low Risk</v>
      </c>
    </row>
    <row r="144" spans="1:26" x14ac:dyDescent="0.25">
      <c r="A144" s="20">
        <v>43243</v>
      </c>
      <c r="B144" s="21">
        <v>20</v>
      </c>
      <c r="C144" s="33" t="str">
        <f t="shared" si="6"/>
        <v>Young</v>
      </c>
      <c r="D144" s="43">
        <v>31270</v>
      </c>
      <c r="E144" s="27">
        <v>581</v>
      </c>
      <c r="F144" s="33" t="s">
        <v>230</v>
      </c>
      <c r="G144" s="33" t="s">
        <v>20</v>
      </c>
      <c r="H144" s="33" t="s">
        <v>29</v>
      </c>
      <c r="I144" s="43">
        <v>6624</v>
      </c>
      <c r="J144" s="27">
        <v>12</v>
      </c>
      <c r="K144" s="48">
        <v>0.2118324272465622</v>
      </c>
      <c r="L144" s="48" t="s">
        <v>240</v>
      </c>
      <c r="M144" s="33" t="s">
        <v>22</v>
      </c>
      <c r="N144" s="33" t="s">
        <v>27</v>
      </c>
      <c r="O144" s="43">
        <v>151</v>
      </c>
      <c r="P144" s="48">
        <v>9.2079080999999993E-2</v>
      </c>
      <c r="Q144" s="33" t="s">
        <v>34</v>
      </c>
      <c r="R144" s="27">
        <v>27</v>
      </c>
      <c r="S144" s="43">
        <v>2857</v>
      </c>
      <c r="T144" s="38">
        <v>2605.833333</v>
      </c>
      <c r="U144" s="33" t="str">
        <f t="shared" si="7"/>
        <v>Low Income</v>
      </c>
      <c r="V144" s="43">
        <v>47138</v>
      </c>
      <c r="W144" s="48">
        <v>0.17332361600000001</v>
      </c>
      <c r="X144" s="27">
        <v>0</v>
      </c>
      <c r="Y144" s="27">
        <v>58</v>
      </c>
      <c r="Z144" s="33" t="str">
        <f t="shared" si="8"/>
        <v>High Risk</v>
      </c>
    </row>
    <row r="145" spans="1:26" x14ac:dyDescent="0.25">
      <c r="A145" s="22">
        <v>43244</v>
      </c>
      <c r="B145" s="23">
        <v>42</v>
      </c>
      <c r="C145" s="34" t="str">
        <f t="shared" si="6"/>
        <v>Senior</v>
      </c>
      <c r="D145" s="44">
        <v>46717</v>
      </c>
      <c r="E145" s="28">
        <v>520</v>
      </c>
      <c r="F145" s="34" t="s">
        <v>231</v>
      </c>
      <c r="G145" s="34" t="s">
        <v>20</v>
      </c>
      <c r="H145" s="34" t="s">
        <v>32</v>
      </c>
      <c r="I145" s="44">
        <v>20915</v>
      </c>
      <c r="J145" s="28">
        <v>60</v>
      </c>
      <c r="K145" s="49">
        <v>0.44769569963824735</v>
      </c>
      <c r="L145" s="49" t="s">
        <v>240</v>
      </c>
      <c r="M145" s="34" t="s">
        <v>35</v>
      </c>
      <c r="N145" s="34" t="s">
        <v>34</v>
      </c>
      <c r="O145" s="44">
        <v>616</v>
      </c>
      <c r="P145" s="49">
        <v>0.44189816900000001</v>
      </c>
      <c r="Q145" s="34" t="s">
        <v>38</v>
      </c>
      <c r="R145" s="28">
        <v>25</v>
      </c>
      <c r="S145" s="44">
        <v>1085</v>
      </c>
      <c r="T145" s="39">
        <v>3893.083333</v>
      </c>
      <c r="U145" s="34" t="str">
        <f t="shared" si="7"/>
        <v>Low Income</v>
      </c>
      <c r="V145" s="44">
        <v>3094</v>
      </c>
      <c r="W145" s="49">
        <v>0.24570244899999999</v>
      </c>
      <c r="X145" s="28">
        <v>0</v>
      </c>
      <c r="Y145" s="28">
        <v>57</v>
      </c>
      <c r="Z145" s="34" t="str">
        <f t="shared" si="8"/>
        <v>High Risk</v>
      </c>
    </row>
    <row r="146" spans="1:26" x14ac:dyDescent="0.25">
      <c r="A146" s="20">
        <v>43245</v>
      </c>
      <c r="B146" s="21">
        <v>43</v>
      </c>
      <c r="C146" s="33" t="str">
        <f t="shared" si="6"/>
        <v>Senior</v>
      </c>
      <c r="D146" s="43">
        <v>56613</v>
      </c>
      <c r="E146" s="27">
        <v>564</v>
      </c>
      <c r="F146" s="33" t="s">
        <v>230</v>
      </c>
      <c r="G146" s="33" t="s">
        <v>20</v>
      </c>
      <c r="H146" s="33" t="s">
        <v>32</v>
      </c>
      <c r="I146" s="43">
        <v>25148</v>
      </c>
      <c r="J146" s="27">
        <v>36</v>
      </c>
      <c r="K146" s="48">
        <v>0.444208927278187</v>
      </c>
      <c r="L146" s="48" t="s">
        <v>240</v>
      </c>
      <c r="M146" s="33" t="s">
        <v>26</v>
      </c>
      <c r="N146" s="33" t="s">
        <v>27</v>
      </c>
      <c r="O146" s="43">
        <v>340</v>
      </c>
      <c r="P146" s="48">
        <v>0.43534655799999999</v>
      </c>
      <c r="Q146" s="33" t="s">
        <v>24</v>
      </c>
      <c r="R146" s="27">
        <v>20</v>
      </c>
      <c r="S146" s="43">
        <v>4138</v>
      </c>
      <c r="T146" s="38">
        <v>4717.75</v>
      </c>
      <c r="U146" s="33" t="str">
        <f t="shared" si="7"/>
        <v>Low Income</v>
      </c>
      <c r="V146" s="43">
        <v>179210</v>
      </c>
      <c r="W146" s="48">
        <v>0.24132704099999999</v>
      </c>
      <c r="X146" s="27">
        <v>0</v>
      </c>
      <c r="Y146" s="27">
        <v>56</v>
      </c>
      <c r="Z146" s="33" t="str">
        <f t="shared" si="8"/>
        <v>High Risk</v>
      </c>
    </row>
    <row r="147" spans="1:26" x14ac:dyDescent="0.25">
      <c r="A147" s="22">
        <v>43246</v>
      </c>
      <c r="B147" s="23">
        <v>49</v>
      </c>
      <c r="C147" s="34" t="str">
        <f t="shared" si="6"/>
        <v>Senior</v>
      </c>
      <c r="D147" s="44">
        <v>86882</v>
      </c>
      <c r="E147" s="28">
        <v>612</v>
      </c>
      <c r="F147" s="34" t="s">
        <v>230</v>
      </c>
      <c r="G147" s="34" t="s">
        <v>20</v>
      </c>
      <c r="H147" s="34" t="s">
        <v>29</v>
      </c>
      <c r="I147" s="44">
        <v>51374</v>
      </c>
      <c r="J147" s="28">
        <v>72</v>
      </c>
      <c r="K147" s="49">
        <v>0.59130775074238617</v>
      </c>
      <c r="L147" s="49" t="s">
        <v>241</v>
      </c>
      <c r="M147" s="34" t="s">
        <v>22</v>
      </c>
      <c r="N147" s="34" t="s">
        <v>30</v>
      </c>
      <c r="O147" s="44">
        <v>380</v>
      </c>
      <c r="P147" s="49">
        <v>0.22528711300000001</v>
      </c>
      <c r="Q147" s="34" t="s">
        <v>24</v>
      </c>
      <c r="R147" s="28">
        <v>35</v>
      </c>
      <c r="S147" s="44">
        <v>10374</v>
      </c>
      <c r="T147" s="39">
        <v>7240.1666670000004</v>
      </c>
      <c r="U147" s="34" t="str">
        <f t="shared" si="7"/>
        <v>Medium Income</v>
      </c>
      <c r="V147" s="44">
        <v>4755</v>
      </c>
      <c r="W147" s="49">
        <v>0.27777258799999999</v>
      </c>
      <c r="X147" s="28">
        <v>0</v>
      </c>
      <c r="Y147" s="28">
        <v>47</v>
      </c>
      <c r="Z147" s="34" t="str">
        <f t="shared" si="8"/>
        <v>Medium Risk</v>
      </c>
    </row>
    <row r="148" spans="1:26" x14ac:dyDescent="0.25">
      <c r="A148" s="20">
        <v>43247</v>
      </c>
      <c r="B148" s="21">
        <v>25</v>
      </c>
      <c r="C148" s="33" t="str">
        <f t="shared" si="6"/>
        <v>Mid</v>
      </c>
      <c r="D148" s="43">
        <v>69876</v>
      </c>
      <c r="E148" s="27">
        <v>598</v>
      </c>
      <c r="F148" s="33" t="s">
        <v>230</v>
      </c>
      <c r="G148" s="33" t="s">
        <v>20</v>
      </c>
      <c r="H148" s="33" t="s">
        <v>29</v>
      </c>
      <c r="I148" s="43">
        <v>17992</v>
      </c>
      <c r="J148" s="27">
        <v>96</v>
      </c>
      <c r="K148" s="48">
        <v>0.25748468716011219</v>
      </c>
      <c r="L148" s="48" t="s">
        <v>240</v>
      </c>
      <c r="M148" s="33" t="s">
        <v>26</v>
      </c>
      <c r="N148" s="33" t="s">
        <v>30</v>
      </c>
      <c r="O148" s="43">
        <v>545</v>
      </c>
      <c r="P148" s="48">
        <v>0.25815469099999999</v>
      </c>
      <c r="Q148" s="33" t="s">
        <v>28</v>
      </c>
      <c r="R148" s="27">
        <v>31</v>
      </c>
      <c r="S148" s="43">
        <v>915</v>
      </c>
      <c r="T148" s="38">
        <v>5823</v>
      </c>
      <c r="U148" s="33" t="str">
        <f t="shared" si="7"/>
        <v>Medium Income</v>
      </c>
      <c r="V148" s="43">
        <v>12570</v>
      </c>
      <c r="W148" s="48">
        <v>0.27230529799999997</v>
      </c>
      <c r="X148" s="27">
        <v>0</v>
      </c>
      <c r="Y148" s="27">
        <v>51</v>
      </c>
      <c r="Z148" s="33" t="str">
        <f t="shared" si="8"/>
        <v>Medium Risk</v>
      </c>
    </row>
    <row r="149" spans="1:26" x14ac:dyDescent="0.25">
      <c r="A149" s="22">
        <v>43248</v>
      </c>
      <c r="B149" s="23">
        <v>24</v>
      </c>
      <c r="C149" s="34" t="str">
        <f t="shared" si="6"/>
        <v>Young</v>
      </c>
      <c r="D149" s="44">
        <v>32582</v>
      </c>
      <c r="E149" s="28">
        <v>513</v>
      </c>
      <c r="F149" s="34" t="s">
        <v>231</v>
      </c>
      <c r="G149" s="34" t="s">
        <v>33</v>
      </c>
      <c r="H149" s="34" t="s">
        <v>29</v>
      </c>
      <c r="I149" s="44">
        <v>26598</v>
      </c>
      <c r="J149" s="28">
        <v>60</v>
      </c>
      <c r="K149" s="49">
        <v>0.81634031060094536</v>
      </c>
      <c r="L149" s="49" t="s">
        <v>241</v>
      </c>
      <c r="M149" s="34" t="s">
        <v>35</v>
      </c>
      <c r="N149" s="34" t="s">
        <v>30</v>
      </c>
      <c r="O149" s="44">
        <v>231</v>
      </c>
      <c r="P149" s="49">
        <v>0.14665225500000001</v>
      </c>
      <c r="Q149" s="34" t="s">
        <v>28</v>
      </c>
      <c r="R149" s="28">
        <v>24</v>
      </c>
      <c r="S149" s="44">
        <v>288</v>
      </c>
      <c r="T149" s="39">
        <v>2715.166667</v>
      </c>
      <c r="U149" s="34" t="str">
        <f t="shared" si="7"/>
        <v>Low Income</v>
      </c>
      <c r="V149" s="44">
        <v>21485</v>
      </c>
      <c r="W149" s="49">
        <v>0.27270795199999998</v>
      </c>
      <c r="X149" s="28">
        <v>0</v>
      </c>
      <c r="Y149" s="28">
        <v>55</v>
      </c>
      <c r="Z149" s="34" t="str">
        <f t="shared" si="8"/>
        <v>High Risk</v>
      </c>
    </row>
    <row r="150" spans="1:26" x14ac:dyDescent="0.25">
      <c r="A150" s="20">
        <v>43249</v>
      </c>
      <c r="B150" s="21">
        <v>46</v>
      </c>
      <c r="C150" s="33" t="str">
        <f t="shared" si="6"/>
        <v>Senior</v>
      </c>
      <c r="D150" s="43">
        <v>101562</v>
      </c>
      <c r="E150" s="27">
        <v>612</v>
      </c>
      <c r="F150" s="33" t="s">
        <v>230</v>
      </c>
      <c r="G150" s="33" t="s">
        <v>20</v>
      </c>
      <c r="H150" s="33" t="s">
        <v>29</v>
      </c>
      <c r="I150" s="43">
        <v>30836</v>
      </c>
      <c r="J150" s="27">
        <v>84</v>
      </c>
      <c r="K150" s="48">
        <v>0.30361749473228178</v>
      </c>
      <c r="L150" s="48" t="s">
        <v>240</v>
      </c>
      <c r="M150" s="33" t="s">
        <v>35</v>
      </c>
      <c r="N150" s="33" t="s">
        <v>27</v>
      </c>
      <c r="O150" s="43">
        <v>323</v>
      </c>
      <c r="P150" s="48">
        <v>0.18951488499999999</v>
      </c>
      <c r="Q150" s="33" t="s">
        <v>31</v>
      </c>
      <c r="R150" s="27">
        <v>26</v>
      </c>
      <c r="S150" s="43">
        <v>7528</v>
      </c>
      <c r="T150" s="38">
        <v>8463.5</v>
      </c>
      <c r="U150" s="33" t="str">
        <f t="shared" si="7"/>
        <v>Medium Income</v>
      </c>
      <c r="V150" s="43">
        <v>26110</v>
      </c>
      <c r="W150" s="48">
        <v>0.236658705</v>
      </c>
      <c r="X150" s="27">
        <v>0</v>
      </c>
      <c r="Y150" s="27">
        <v>54</v>
      </c>
      <c r="Z150" s="33" t="str">
        <f t="shared" si="8"/>
        <v>Medium Risk</v>
      </c>
    </row>
    <row r="151" spans="1:26" x14ac:dyDescent="0.25">
      <c r="A151" s="22">
        <v>43250</v>
      </c>
      <c r="B151" s="23">
        <v>43</v>
      </c>
      <c r="C151" s="34" t="str">
        <f t="shared" si="6"/>
        <v>Senior</v>
      </c>
      <c r="D151" s="44">
        <v>24611</v>
      </c>
      <c r="E151" s="28">
        <v>548</v>
      </c>
      <c r="F151" s="34" t="s">
        <v>231</v>
      </c>
      <c r="G151" s="34" t="s">
        <v>45</v>
      </c>
      <c r="H151" s="34" t="s">
        <v>29</v>
      </c>
      <c r="I151" s="44">
        <v>21110</v>
      </c>
      <c r="J151" s="28">
        <v>24</v>
      </c>
      <c r="K151" s="49">
        <v>0.85774653610174312</v>
      </c>
      <c r="L151" s="49" t="s">
        <v>241</v>
      </c>
      <c r="M151" s="34" t="s">
        <v>22</v>
      </c>
      <c r="N151" s="34" t="s">
        <v>34</v>
      </c>
      <c r="O151" s="44">
        <v>489</v>
      </c>
      <c r="P151" s="49">
        <v>0.22231780900000001</v>
      </c>
      <c r="Q151" s="34" t="s">
        <v>31</v>
      </c>
      <c r="R151" s="28">
        <v>30</v>
      </c>
      <c r="S151" s="44">
        <v>10586</v>
      </c>
      <c r="T151" s="39">
        <v>2050.916667</v>
      </c>
      <c r="U151" s="34" t="str">
        <f t="shared" si="7"/>
        <v>Low Income</v>
      </c>
      <c r="V151" s="44">
        <v>169077</v>
      </c>
      <c r="W151" s="49">
        <v>0.247342383</v>
      </c>
      <c r="X151" s="28">
        <v>0</v>
      </c>
      <c r="Y151" s="28">
        <v>54</v>
      </c>
      <c r="Z151" s="34" t="str">
        <f t="shared" si="8"/>
        <v>Medium Risk</v>
      </c>
    </row>
    <row r="152" spans="1:26" x14ac:dyDescent="0.25">
      <c r="A152" s="20">
        <v>43251</v>
      </c>
      <c r="B152" s="21">
        <v>43</v>
      </c>
      <c r="C152" s="33" t="str">
        <f t="shared" si="6"/>
        <v>Senior</v>
      </c>
      <c r="D152" s="43">
        <v>22390</v>
      </c>
      <c r="E152" s="27">
        <v>594</v>
      </c>
      <c r="F152" s="33" t="s">
        <v>230</v>
      </c>
      <c r="G152" s="33" t="s">
        <v>20</v>
      </c>
      <c r="H152" s="33" t="s">
        <v>25</v>
      </c>
      <c r="I152" s="43">
        <v>17603</v>
      </c>
      <c r="J152" s="27">
        <v>120</v>
      </c>
      <c r="K152" s="48">
        <v>0.78619919606967392</v>
      </c>
      <c r="L152" s="48" t="s">
        <v>241</v>
      </c>
      <c r="M152" s="33" t="s">
        <v>22</v>
      </c>
      <c r="N152" s="33" t="s">
        <v>23</v>
      </c>
      <c r="O152" s="43">
        <v>389</v>
      </c>
      <c r="P152" s="48">
        <v>0.39964194400000003</v>
      </c>
      <c r="Q152" s="33" t="s">
        <v>38</v>
      </c>
      <c r="R152" s="27">
        <v>19</v>
      </c>
      <c r="S152" s="43">
        <v>612</v>
      </c>
      <c r="T152" s="38">
        <v>1865.833333</v>
      </c>
      <c r="U152" s="33" t="str">
        <f t="shared" si="7"/>
        <v>Low Income</v>
      </c>
      <c r="V152" s="43">
        <v>8633</v>
      </c>
      <c r="W152" s="48">
        <v>0.29297066799999999</v>
      </c>
      <c r="X152" s="27">
        <v>0</v>
      </c>
      <c r="Y152" s="27">
        <v>55</v>
      </c>
      <c r="Z152" s="33" t="str">
        <f t="shared" si="8"/>
        <v>High Risk</v>
      </c>
    </row>
    <row r="153" spans="1:26" x14ac:dyDescent="0.25">
      <c r="A153" s="22">
        <v>43252</v>
      </c>
      <c r="B153" s="23">
        <v>44</v>
      </c>
      <c r="C153" s="34" t="str">
        <f t="shared" si="6"/>
        <v>Senior</v>
      </c>
      <c r="D153" s="44">
        <v>47430</v>
      </c>
      <c r="E153" s="28">
        <v>580.73529411764707</v>
      </c>
      <c r="F153" s="34" t="s">
        <v>230</v>
      </c>
      <c r="G153" s="34" t="s">
        <v>20</v>
      </c>
      <c r="H153" s="34" t="s">
        <v>29</v>
      </c>
      <c r="I153" s="44">
        <v>32684</v>
      </c>
      <c r="J153" s="28">
        <v>60</v>
      </c>
      <c r="K153" s="49">
        <v>0.68909972591187008</v>
      </c>
      <c r="L153" s="49" t="s">
        <v>241</v>
      </c>
      <c r="M153" s="34" t="s">
        <v>22</v>
      </c>
      <c r="N153" s="34" t="s">
        <v>27</v>
      </c>
      <c r="O153" s="44">
        <v>377</v>
      </c>
      <c r="P153" s="49">
        <v>0.191575883</v>
      </c>
      <c r="Q153" s="34" t="s">
        <v>28</v>
      </c>
      <c r="R153" s="28">
        <v>31</v>
      </c>
      <c r="S153" s="44">
        <v>673</v>
      </c>
      <c r="T153" s="39">
        <v>3952.5</v>
      </c>
      <c r="U153" s="34" t="str">
        <f t="shared" si="7"/>
        <v>Low Income</v>
      </c>
      <c r="V153" s="44">
        <v>25415</v>
      </c>
      <c r="W153" s="49">
        <v>0.232355477</v>
      </c>
      <c r="X153" s="28">
        <v>0</v>
      </c>
      <c r="Y153" s="28">
        <v>50</v>
      </c>
      <c r="Z153" s="34" t="str">
        <f t="shared" si="8"/>
        <v>Medium Risk</v>
      </c>
    </row>
    <row r="154" spans="1:26" x14ac:dyDescent="0.25">
      <c r="A154" s="20">
        <v>43253</v>
      </c>
      <c r="B154" s="21">
        <v>31</v>
      </c>
      <c r="C154" s="33" t="str">
        <f t="shared" si="6"/>
        <v>Mid</v>
      </c>
      <c r="D154" s="43">
        <v>57105</v>
      </c>
      <c r="E154" s="27">
        <v>500</v>
      </c>
      <c r="F154" s="33" t="s">
        <v>231</v>
      </c>
      <c r="G154" s="33" t="s">
        <v>20</v>
      </c>
      <c r="H154" s="33" t="s">
        <v>21</v>
      </c>
      <c r="I154" s="43">
        <v>24760</v>
      </c>
      <c r="J154" s="27">
        <v>36</v>
      </c>
      <c r="K154" s="48">
        <v>0.43358725155415462</v>
      </c>
      <c r="L154" s="48" t="s">
        <v>240</v>
      </c>
      <c r="M154" s="33" t="s">
        <v>26</v>
      </c>
      <c r="N154" s="33" t="s">
        <v>30</v>
      </c>
      <c r="O154" s="43">
        <v>168</v>
      </c>
      <c r="P154" s="48">
        <v>0.32896758300000001</v>
      </c>
      <c r="Q154" s="33" t="s">
        <v>24</v>
      </c>
      <c r="R154" s="27">
        <v>15</v>
      </c>
      <c r="S154" s="43">
        <v>2593</v>
      </c>
      <c r="T154" s="38">
        <v>4758.75</v>
      </c>
      <c r="U154" s="33" t="str">
        <f t="shared" si="7"/>
        <v>Low Income</v>
      </c>
      <c r="V154" s="43">
        <v>1632</v>
      </c>
      <c r="W154" s="48">
        <v>0.268101331</v>
      </c>
      <c r="X154" s="27">
        <v>0</v>
      </c>
      <c r="Y154" s="27">
        <v>53</v>
      </c>
      <c r="Z154" s="33" t="str">
        <f t="shared" si="8"/>
        <v>Medium Risk</v>
      </c>
    </row>
    <row r="155" spans="1:26" x14ac:dyDescent="0.25">
      <c r="A155" s="22">
        <v>43254</v>
      </c>
      <c r="B155" s="23">
        <v>42</v>
      </c>
      <c r="C155" s="34" t="str">
        <f t="shared" si="6"/>
        <v>Senior</v>
      </c>
      <c r="D155" s="44">
        <v>28751</v>
      </c>
      <c r="E155" s="28">
        <v>536</v>
      </c>
      <c r="F155" s="34" t="s">
        <v>231</v>
      </c>
      <c r="G155" s="34" t="s">
        <v>20</v>
      </c>
      <c r="H155" s="34" t="s">
        <v>29</v>
      </c>
      <c r="I155" s="44">
        <v>30150</v>
      </c>
      <c r="J155" s="28">
        <v>60</v>
      </c>
      <c r="K155" s="49">
        <v>1.0486591770721019</v>
      </c>
      <c r="L155" s="49" t="s">
        <v>242</v>
      </c>
      <c r="M155" s="34" t="s">
        <v>22</v>
      </c>
      <c r="N155" s="34" t="s">
        <v>23</v>
      </c>
      <c r="O155" s="44">
        <v>343</v>
      </c>
      <c r="P155" s="49">
        <v>0.33867375300000002</v>
      </c>
      <c r="Q155" s="34" t="s">
        <v>28</v>
      </c>
      <c r="R155" s="28">
        <v>19</v>
      </c>
      <c r="S155" s="44">
        <v>8298</v>
      </c>
      <c r="T155" s="39">
        <v>2395.916667</v>
      </c>
      <c r="U155" s="34" t="str">
        <f t="shared" si="7"/>
        <v>Low Income</v>
      </c>
      <c r="V155" s="44">
        <v>13656</v>
      </c>
      <c r="W155" s="49">
        <v>0.25889088199999999</v>
      </c>
      <c r="X155" s="28">
        <v>0</v>
      </c>
      <c r="Y155" s="28">
        <v>59</v>
      </c>
      <c r="Z155" s="34" t="str">
        <f t="shared" si="8"/>
        <v>High Risk</v>
      </c>
    </row>
    <row r="156" spans="1:26" x14ac:dyDescent="0.25">
      <c r="A156" s="20">
        <v>43255</v>
      </c>
      <c r="B156" s="21">
        <v>43</v>
      </c>
      <c r="C156" s="33" t="str">
        <f t="shared" si="6"/>
        <v>Senior</v>
      </c>
      <c r="D156" s="43">
        <v>43567</v>
      </c>
      <c r="E156" s="27">
        <v>547</v>
      </c>
      <c r="F156" s="33" t="s">
        <v>231</v>
      </c>
      <c r="G156" s="33" t="s">
        <v>20</v>
      </c>
      <c r="H156" s="33" t="s">
        <v>29</v>
      </c>
      <c r="I156" s="43">
        <v>17390</v>
      </c>
      <c r="J156" s="27">
        <v>24</v>
      </c>
      <c r="K156" s="48">
        <v>0.39915532398374914</v>
      </c>
      <c r="L156" s="48" t="s">
        <v>240</v>
      </c>
      <c r="M156" s="33" t="s">
        <v>22</v>
      </c>
      <c r="N156" s="33" t="s">
        <v>27</v>
      </c>
      <c r="O156" s="43">
        <v>308</v>
      </c>
      <c r="P156" s="48">
        <v>0.26570864199999999</v>
      </c>
      <c r="Q156" s="33" t="s">
        <v>28</v>
      </c>
      <c r="R156" s="27">
        <v>28</v>
      </c>
      <c r="S156" s="43">
        <v>12906</v>
      </c>
      <c r="T156" s="38">
        <v>3630.583333</v>
      </c>
      <c r="U156" s="33" t="str">
        <f t="shared" si="7"/>
        <v>Low Income</v>
      </c>
      <c r="V156" s="43">
        <v>119722</v>
      </c>
      <c r="W156" s="48">
        <v>0.23801683600000001</v>
      </c>
      <c r="X156" s="27">
        <v>0</v>
      </c>
      <c r="Y156" s="27">
        <v>48</v>
      </c>
      <c r="Z156" s="33" t="str">
        <f t="shared" si="8"/>
        <v>Medium Risk</v>
      </c>
    </row>
    <row r="157" spans="1:26" x14ac:dyDescent="0.25">
      <c r="A157" s="22">
        <v>43256</v>
      </c>
      <c r="B157" s="23">
        <v>31</v>
      </c>
      <c r="C157" s="34" t="str">
        <f t="shared" si="6"/>
        <v>Mid</v>
      </c>
      <c r="D157" s="44">
        <v>20113</v>
      </c>
      <c r="E157" s="28">
        <v>575</v>
      </c>
      <c r="F157" s="34" t="s">
        <v>230</v>
      </c>
      <c r="G157" s="34" t="s">
        <v>20</v>
      </c>
      <c r="H157" s="34" t="s">
        <v>21</v>
      </c>
      <c r="I157" s="44">
        <v>27214</v>
      </c>
      <c r="J157" s="28">
        <v>36</v>
      </c>
      <c r="K157" s="49">
        <v>1.353055237905832</v>
      </c>
      <c r="L157" s="49" t="s">
        <v>242</v>
      </c>
      <c r="M157" s="34" t="s">
        <v>22</v>
      </c>
      <c r="N157" s="34" t="s">
        <v>23</v>
      </c>
      <c r="O157" s="44">
        <v>347</v>
      </c>
      <c r="P157" s="49">
        <v>0.45272860700000001</v>
      </c>
      <c r="Q157" s="34" t="s">
        <v>34</v>
      </c>
      <c r="R157" s="28">
        <v>20</v>
      </c>
      <c r="S157" s="44">
        <v>4698</v>
      </c>
      <c r="T157" s="39">
        <v>1676.083333</v>
      </c>
      <c r="U157" s="34" t="str">
        <f t="shared" si="7"/>
        <v>Low Income</v>
      </c>
      <c r="V157" s="44">
        <v>52656</v>
      </c>
      <c r="W157" s="49">
        <v>0.226757609</v>
      </c>
      <c r="X157" s="28">
        <v>0</v>
      </c>
      <c r="Y157" s="28">
        <v>60</v>
      </c>
      <c r="Z157" s="34" t="str">
        <f t="shared" si="8"/>
        <v>High Risk</v>
      </c>
    </row>
    <row r="158" spans="1:26" x14ac:dyDescent="0.25">
      <c r="A158" s="20">
        <v>43257</v>
      </c>
      <c r="B158" s="21">
        <v>62</v>
      </c>
      <c r="C158" s="33" t="str">
        <f t="shared" si="6"/>
        <v>Old</v>
      </c>
      <c r="D158" s="43">
        <v>52633</v>
      </c>
      <c r="E158" s="27">
        <v>682</v>
      </c>
      <c r="F158" s="33" t="s">
        <v>232</v>
      </c>
      <c r="G158" s="33" t="s">
        <v>45</v>
      </c>
      <c r="H158" s="33" t="s">
        <v>21</v>
      </c>
      <c r="I158" s="43">
        <v>13197</v>
      </c>
      <c r="J158" s="27">
        <v>120</v>
      </c>
      <c r="K158" s="48">
        <v>0.2507362301217867</v>
      </c>
      <c r="L158" s="48" t="s">
        <v>240</v>
      </c>
      <c r="M158" s="33" t="s">
        <v>22</v>
      </c>
      <c r="N158" s="33" t="s">
        <v>23</v>
      </c>
      <c r="O158" s="43">
        <v>347</v>
      </c>
      <c r="P158" s="48">
        <v>0.17797028000000001</v>
      </c>
      <c r="Q158" s="33" t="s">
        <v>38</v>
      </c>
      <c r="R158" s="27">
        <v>22</v>
      </c>
      <c r="S158" s="43">
        <v>4853</v>
      </c>
      <c r="T158" s="38">
        <v>4386.0833329999996</v>
      </c>
      <c r="U158" s="33" t="str">
        <f t="shared" si="7"/>
        <v>Low Income</v>
      </c>
      <c r="V158" s="43">
        <v>6415</v>
      </c>
      <c r="W158" s="48">
        <v>0.224554753</v>
      </c>
      <c r="X158" s="27">
        <v>0</v>
      </c>
      <c r="Y158" s="27">
        <v>59</v>
      </c>
      <c r="Z158" s="33" t="str">
        <f t="shared" si="8"/>
        <v>High Risk</v>
      </c>
    </row>
    <row r="159" spans="1:26" x14ac:dyDescent="0.25">
      <c r="A159" s="22">
        <v>43258</v>
      </c>
      <c r="B159" s="23">
        <v>45</v>
      </c>
      <c r="C159" s="34" t="str">
        <f t="shared" si="6"/>
        <v>Senior</v>
      </c>
      <c r="D159" s="44">
        <v>93617</v>
      </c>
      <c r="E159" s="28">
        <v>557</v>
      </c>
      <c r="F159" s="34" t="s">
        <v>230</v>
      </c>
      <c r="G159" s="34" t="s">
        <v>20</v>
      </c>
      <c r="H159" s="34" t="s">
        <v>25</v>
      </c>
      <c r="I159" s="44">
        <v>10868</v>
      </c>
      <c r="J159" s="28">
        <v>84</v>
      </c>
      <c r="K159" s="49">
        <v>0.11609002638409691</v>
      </c>
      <c r="L159" s="49" t="s">
        <v>240</v>
      </c>
      <c r="M159" s="34" t="s">
        <v>26</v>
      </c>
      <c r="N159" s="34" t="s">
        <v>23</v>
      </c>
      <c r="O159" s="44">
        <v>826</v>
      </c>
      <c r="P159" s="49">
        <v>0.46731022100000003</v>
      </c>
      <c r="Q159" s="34" t="s">
        <v>24</v>
      </c>
      <c r="R159" s="28">
        <v>18</v>
      </c>
      <c r="S159" s="44">
        <v>3489</v>
      </c>
      <c r="T159" s="39">
        <v>7801.4166670000004</v>
      </c>
      <c r="U159" s="34" t="str">
        <f t="shared" si="7"/>
        <v>Medium Income</v>
      </c>
      <c r="V159" s="44">
        <v>25397</v>
      </c>
      <c r="W159" s="49">
        <v>0.246893799</v>
      </c>
      <c r="X159" s="28">
        <v>1</v>
      </c>
      <c r="Y159" s="28">
        <v>43.2</v>
      </c>
      <c r="Z159" s="34" t="str">
        <f t="shared" si="8"/>
        <v>Medium Risk</v>
      </c>
    </row>
    <row r="160" spans="1:26" x14ac:dyDescent="0.25">
      <c r="A160" s="20">
        <v>43259</v>
      </c>
      <c r="B160" s="21">
        <v>25</v>
      </c>
      <c r="C160" s="33" t="str">
        <f t="shared" si="6"/>
        <v>Mid</v>
      </c>
      <c r="D160" s="43">
        <v>34276</v>
      </c>
      <c r="E160" s="27">
        <v>574</v>
      </c>
      <c r="F160" s="33" t="s">
        <v>230</v>
      </c>
      <c r="G160" s="33" t="s">
        <v>20</v>
      </c>
      <c r="H160" s="33" t="s">
        <v>41</v>
      </c>
      <c r="I160" s="43">
        <v>5163</v>
      </c>
      <c r="J160" s="27">
        <v>96</v>
      </c>
      <c r="K160" s="48">
        <v>0.15063017855058933</v>
      </c>
      <c r="L160" s="48" t="s">
        <v>240</v>
      </c>
      <c r="M160" s="33" t="s">
        <v>22</v>
      </c>
      <c r="N160" s="33" t="s">
        <v>30</v>
      </c>
      <c r="O160" s="43">
        <v>365</v>
      </c>
      <c r="P160" s="48">
        <v>0.19815285499999999</v>
      </c>
      <c r="Q160" s="33" t="s">
        <v>28</v>
      </c>
      <c r="R160" s="27">
        <v>27</v>
      </c>
      <c r="S160" s="43">
        <v>3141</v>
      </c>
      <c r="T160" s="38">
        <v>2856.333333</v>
      </c>
      <c r="U160" s="33" t="str">
        <f t="shared" si="7"/>
        <v>Low Income</v>
      </c>
      <c r="V160" s="43">
        <v>32248</v>
      </c>
      <c r="W160" s="48">
        <v>0.25166548599999999</v>
      </c>
      <c r="X160" s="27">
        <v>0</v>
      </c>
      <c r="Y160" s="27">
        <v>51</v>
      </c>
      <c r="Z160" s="33" t="str">
        <f t="shared" si="8"/>
        <v>Medium Risk</v>
      </c>
    </row>
    <row r="161" spans="1:26" x14ac:dyDescent="0.25">
      <c r="A161" s="22">
        <v>43260</v>
      </c>
      <c r="B161" s="23">
        <v>47</v>
      </c>
      <c r="C161" s="34" t="str">
        <f t="shared" si="6"/>
        <v>Senior</v>
      </c>
      <c r="D161" s="44">
        <v>25819</v>
      </c>
      <c r="E161" s="28">
        <v>587</v>
      </c>
      <c r="F161" s="34" t="s">
        <v>230</v>
      </c>
      <c r="G161" s="34" t="s">
        <v>33</v>
      </c>
      <c r="H161" s="34" t="s">
        <v>32</v>
      </c>
      <c r="I161" s="44">
        <v>12824</v>
      </c>
      <c r="J161" s="28">
        <v>36</v>
      </c>
      <c r="K161" s="49">
        <v>0.49668848522405978</v>
      </c>
      <c r="L161" s="49" t="s">
        <v>240</v>
      </c>
      <c r="M161" s="34" t="s">
        <v>22</v>
      </c>
      <c r="N161" s="34" t="s">
        <v>30</v>
      </c>
      <c r="O161" s="44">
        <v>103</v>
      </c>
      <c r="P161" s="49">
        <v>0.20191409199999999</v>
      </c>
      <c r="Q161" s="34" t="s">
        <v>28</v>
      </c>
      <c r="R161" s="28">
        <v>30</v>
      </c>
      <c r="S161" s="44">
        <v>1622</v>
      </c>
      <c r="T161" s="39">
        <v>2151.583333</v>
      </c>
      <c r="U161" s="34" t="str">
        <f t="shared" si="7"/>
        <v>Low Income</v>
      </c>
      <c r="V161" s="44">
        <v>49734</v>
      </c>
      <c r="W161" s="49">
        <v>0.182182232</v>
      </c>
      <c r="X161" s="28">
        <v>0</v>
      </c>
      <c r="Y161" s="28">
        <v>61</v>
      </c>
      <c r="Z161" s="34" t="str">
        <f t="shared" si="8"/>
        <v>High Risk</v>
      </c>
    </row>
    <row r="162" spans="1:26" x14ac:dyDescent="0.25">
      <c r="A162" s="20">
        <v>43261</v>
      </c>
      <c r="B162" s="21">
        <v>28</v>
      </c>
      <c r="C162" s="33" t="str">
        <f t="shared" si="6"/>
        <v>Mid</v>
      </c>
      <c r="D162" s="43">
        <v>72220</v>
      </c>
      <c r="E162" s="27">
        <v>546</v>
      </c>
      <c r="F162" s="33" t="s">
        <v>231</v>
      </c>
      <c r="G162" s="33" t="s">
        <v>20</v>
      </c>
      <c r="H162" s="33" t="s">
        <v>41</v>
      </c>
      <c r="I162" s="43">
        <v>11336</v>
      </c>
      <c r="J162" s="27">
        <v>36</v>
      </c>
      <c r="K162" s="48">
        <v>0.15696482968706729</v>
      </c>
      <c r="L162" s="48" t="s">
        <v>240</v>
      </c>
      <c r="M162" s="33" t="s">
        <v>22</v>
      </c>
      <c r="N162" s="33" t="s">
        <v>27</v>
      </c>
      <c r="O162" s="43">
        <v>533</v>
      </c>
      <c r="P162" s="48">
        <v>9.4343711999999996E-2</v>
      </c>
      <c r="Q162" s="33" t="s">
        <v>28</v>
      </c>
      <c r="R162" s="27">
        <v>27</v>
      </c>
      <c r="S162" s="43">
        <v>1517</v>
      </c>
      <c r="T162" s="38">
        <v>6018.3333329999996</v>
      </c>
      <c r="U162" s="33" t="str">
        <f t="shared" si="7"/>
        <v>Medium Income</v>
      </c>
      <c r="V162" s="43">
        <v>103795</v>
      </c>
      <c r="W162" s="48">
        <v>0.21242140900000001</v>
      </c>
      <c r="X162" s="27">
        <v>1</v>
      </c>
      <c r="Y162" s="27">
        <v>36</v>
      </c>
      <c r="Z162" s="33" t="str">
        <f t="shared" si="8"/>
        <v>Low Risk</v>
      </c>
    </row>
    <row r="163" spans="1:26" x14ac:dyDescent="0.25">
      <c r="A163" s="22">
        <v>43262</v>
      </c>
      <c r="B163" s="23">
        <v>49</v>
      </c>
      <c r="C163" s="34" t="str">
        <f t="shared" si="6"/>
        <v>Senior</v>
      </c>
      <c r="D163" s="44">
        <v>30032</v>
      </c>
      <c r="E163" s="28">
        <v>594</v>
      </c>
      <c r="F163" s="34" t="s">
        <v>230</v>
      </c>
      <c r="G163" s="34" t="s">
        <v>20</v>
      </c>
      <c r="H163" s="34" t="s">
        <v>32</v>
      </c>
      <c r="I163" s="44">
        <v>5789</v>
      </c>
      <c r="J163" s="28">
        <v>24</v>
      </c>
      <c r="K163" s="49">
        <v>0.19276105487480022</v>
      </c>
      <c r="L163" s="49" t="s">
        <v>240</v>
      </c>
      <c r="M163" s="34" t="s">
        <v>26</v>
      </c>
      <c r="N163" s="34" t="s">
        <v>27</v>
      </c>
      <c r="O163" s="44">
        <v>148</v>
      </c>
      <c r="P163" s="49">
        <v>0.60438566400000004</v>
      </c>
      <c r="Q163" s="34" t="s">
        <v>28</v>
      </c>
      <c r="R163" s="28">
        <v>32</v>
      </c>
      <c r="S163" s="44">
        <v>1632</v>
      </c>
      <c r="T163" s="39">
        <v>2502.666667</v>
      </c>
      <c r="U163" s="34" t="str">
        <f t="shared" si="7"/>
        <v>Low Income</v>
      </c>
      <c r="V163" s="44">
        <v>67597</v>
      </c>
      <c r="W163" s="49">
        <v>0.19514351999999999</v>
      </c>
      <c r="X163" s="28">
        <v>0</v>
      </c>
      <c r="Y163" s="28">
        <v>61</v>
      </c>
      <c r="Z163" s="34" t="str">
        <f t="shared" si="8"/>
        <v>High Risk</v>
      </c>
    </row>
    <row r="164" spans="1:26" x14ac:dyDescent="0.25">
      <c r="A164" s="20">
        <v>43263</v>
      </c>
      <c r="B164" s="21">
        <v>53</v>
      </c>
      <c r="C164" s="33" t="str">
        <f t="shared" si="6"/>
        <v>Senior</v>
      </c>
      <c r="D164" s="43">
        <v>259639</v>
      </c>
      <c r="E164" s="27">
        <v>577.02515723270437</v>
      </c>
      <c r="F164" s="33" t="s">
        <v>230</v>
      </c>
      <c r="G164" s="33" t="s">
        <v>20</v>
      </c>
      <c r="H164" s="33" t="s">
        <v>25</v>
      </c>
      <c r="I164" s="43">
        <v>39203</v>
      </c>
      <c r="J164" s="27">
        <v>12</v>
      </c>
      <c r="K164" s="48">
        <v>0.15099041361274693</v>
      </c>
      <c r="L164" s="48" t="s">
        <v>240</v>
      </c>
      <c r="M164" s="33" t="s">
        <v>26</v>
      </c>
      <c r="N164" s="33" t="s">
        <v>30</v>
      </c>
      <c r="O164" s="43">
        <v>189</v>
      </c>
      <c r="P164" s="48">
        <v>0.21590598699999999</v>
      </c>
      <c r="Q164" s="33" t="s">
        <v>28</v>
      </c>
      <c r="R164" s="27">
        <v>26</v>
      </c>
      <c r="S164" s="43">
        <v>21809</v>
      </c>
      <c r="T164" s="38">
        <v>21636.583330000001</v>
      </c>
      <c r="U164" s="33" t="str">
        <f t="shared" si="7"/>
        <v>High Income</v>
      </c>
      <c r="V164" s="43">
        <v>2180</v>
      </c>
      <c r="W164" s="48">
        <v>0.208267431</v>
      </c>
      <c r="X164" s="27">
        <v>1</v>
      </c>
      <c r="Y164" s="27">
        <v>40.799999999999997</v>
      </c>
      <c r="Z164" s="33" t="str">
        <f t="shared" si="8"/>
        <v>Medium Risk</v>
      </c>
    </row>
    <row r="165" spans="1:26" x14ac:dyDescent="0.25">
      <c r="A165" s="22">
        <v>43264</v>
      </c>
      <c r="B165" s="23">
        <v>30</v>
      </c>
      <c r="C165" s="34" t="str">
        <f t="shared" si="6"/>
        <v>Mid</v>
      </c>
      <c r="D165" s="44">
        <v>58238</v>
      </c>
      <c r="E165" s="28">
        <v>628</v>
      </c>
      <c r="F165" s="34" t="s">
        <v>230</v>
      </c>
      <c r="G165" s="34" t="s">
        <v>33</v>
      </c>
      <c r="H165" s="34" t="s">
        <v>21</v>
      </c>
      <c r="I165" s="44">
        <v>15647</v>
      </c>
      <c r="J165" s="28">
        <v>48</v>
      </c>
      <c r="K165" s="49">
        <v>0.26867337477248532</v>
      </c>
      <c r="L165" s="49" t="s">
        <v>240</v>
      </c>
      <c r="M165" s="34" t="s">
        <v>22</v>
      </c>
      <c r="N165" s="34" t="s">
        <v>27</v>
      </c>
      <c r="O165" s="44">
        <v>770</v>
      </c>
      <c r="P165" s="49">
        <v>0.177226417</v>
      </c>
      <c r="Q165" s="34" t="s">
        <v>28</v>
      </c>
      <c r="R165" s="28">
        <v>31</v>
      </c>
      <c r="S165" s="44">
        <v>8060</v>
      </c>
      <c r="T165" s="39">
        <v>4853.1666670000004</v>
      </c>
      <c r="U165" s="34" t="str">
        <f t="shared" si="7"/>
        <v>Low Income</v>
      </c>
      <c r="V165" s="44">
        <v>43114</v>
      </c>
      <c r="W165" s="49">
        <v>0.19680862499999999</v>
      </c>
      <c r="X165" s="28">
        <v>0</v>
      </c>
      <c r="Y165" s="28">
        <v>64</v>
      </c>
      <c r="Z165" s="34" t="str">
        <f t="shared" si="8"/>
        <v>High Risk</v>
      </c>
    </row>
    <row r="166" spans="1:26" x14ac:dyDescent="0.25">
      <c r="A166" s="20">
        <v>43265</v>
      </c>
      <c r="B166" s="21">
        <v>51</v>
      </c>
      <c r="C166" s="33" t="str">
        <f t="shared" si="6"/>
        <v>Senior</v>
      </c>
      <c r="D166" s="43">
        <v>91953</v>
      </c>
      <c r="E166" s="27">
        <v>564.54444444444448</v>
      </c>
      <c r="F166" s="33" t="s">
        <v>230</v>
      </c>
      <c r="G166" s="33" t="s">
        <v>20</v>
      </c>
      <c r="H166" s="33" t="s">
        <v>32</v>
      </c>
      <c r="I166" s="43">
        <v>21715</v>
      </c>
      <c r="J166" s="27">
        <v>48</v>
      </c>
      <c r="K166" s="48">
        <v>0.23615325220493077</v>
      </c>
      <c r="L166" s="48" t="s">
        <v>240</v>
      </c>
      <c r="M166" s="33" t="s">
        <v>22</v>
      </c>
      <c r="N166" s="33" t="s">
        <v>30</v>
      </c>
      <c r="O166" s="43">
        <v>264</v>
      </c>
      <c r="P166" s="48">
        <v>0.50554574900000004</v>
      </c>
      <c r="Q166" s="33" t="s">
        <v>28</v>
      </c>
      <c r="R166" s="27">
        <v>30</v>
      </c>
      <c r="S166" s="43">
        <v>2879</v>
      </c>
      <c r="T166" s="38">
        <v>7662.75</v>
      </c>
      <c r="U166" s="33" t="str">
        <f t="shared" si="7"/>
        <v>Medium Income</v>
      </c>
      <c r="V166" s="43">
        <v>16980</v>
      </c>
      <c r="W166" s="48">
        <v>0.19100684700000001</v>
      </c>
      <c r="X166" s="27">
        <v>1</v>
      </c>
      <c r="Y166" s="27">
        <v>45.6</v>
      </c>
      <c r="Z166" s="33" t="str">
        <f t="shared" si="8"/>
        <v>Medium Risk</v>
      </c>
    </row>
    <row r="167" spans="1:26" x14ac:dyDescent="0.25">
      <c r="A167" s="22">
        <v>43266</v>
      </c>
      <c r="B167" s="23">
        <v>44</v>
      </c>
      <c r="C167" s="34" t="str">
        <f t="shared" si="6"/>
        <v>Senior</v>
      </c>
      <c r="D167" s="44">
        <v>22237</v>
      </c>
      <c r="E167" s="28">
        <v>609</v>
      </c>
      <c r="F167" s="34" t="s">
        <v>230</v>
      </c>
      <c r="G167" s="34" t="s">
        <v>20</v>
      </c>
      <c r="H167" s="34" t="s">
        <v>32</v>
      </c>
      <c r="I167" s="44">
        <v>33644</v>
      </c>
      <c r="J167" s="28">
        <v>60</v>
      </c>
      <c r="K167" s="49">
        <v>1.5129738723748707</v>
      </c>
      <c r="L167" s="49" t="s">
        <v>242</v>
      </c>
      <c r="M167" s="34" t="s">
        <v>35</v>
      </c>
      <c r="N167" s="34" t="s">
        <v>30</v>
      </c>
      <c r="O167" s="44">
        <v>816</v>
      </c>
      <c r="P167" s="49">
        <v>0.47147254399999999</v>
      </c>
      <c r="Q167" s="34" t="s">
        <v>24</v>
      </c>
      <c r="R167" s="28">
        <v>28</v>
      </c>
      <c r="S167" s="44">
        <v>1967</v>
      </c>
      <c r="T167" s="39">
        <v>1853.083333</v>
      </c>
      <c r="U167" s="34" t="str">
        <f t="shared" si="7"/>
        <v>Low Income</v>
      </c>
      <c r="V167" s="44">
        <v>40922</v>
      </c>
      <c r="W167" s="49">
        <v>0.22631126400000001</v>
      </c>
      <c r="X167" s="28">
        <v>0</v>
      </c>
      <c r="Y167" s="28">
        <v>54</v>
      </c>
      <c r="Z167" s="34" t="str">
        <f t="shared" si="8"/>
        <v>Medium Risk</v>
      </c>
    </row>
    <row r="168" spans="1:26" x14ac:dyDescent="0.25">
      <c r="A168" s="20">
        <v>43267</v>
      </c>
      <c r="B168" s="21">
        <v>49</v>
      </c>
      <c r="C168" s="33" t="str">
        <f t="shared" si="6"/>
        <v>Senior</v>
      </c>
      <c r="D168" s="43">
        <v>74085</v>
      </c>
      <c r="E168" s="27">
        <v>653</v>
      </c>
      <c r="F168" s="33" t="s">
        <v>232</v>
      </c>
      <c r="G168" s="33" t="s">
        <v>20</v>
      </c>
      <c r="H168" s="33" t="s">
        <v>29</v>
      </c>
      <c r="I168" s="43">
        <v>36208</v>
      </c>
      <c r="J168" s="27">
        <v>12</v>
      </c>
      <c r="K168" s="48">
        <v>0.48873591145306067</v>
      </c>
      <c r="L168" s="48" t="s">
        <v>240</v>
      </c>
      <c r="M168" s="33" t="s">
        <v>22</v>
      </c>
      <c r="N168" s="33" t="s">
        <v>34</v>
      </c>
      <c r="O168" s="43">
        <v>375</v>
      </c>
      <c r="P168" s="48">
        <v>0.56356516000000001</v>
      </c>
      <c r="Q168" s="33" t="s">
        <v>28</v>
      </c>
      <c r="R168" s="27">
        <v>32</v>
      </c>
      <c r="S168" s="43">
        <v>2043</v>
      </c>
      <c r="T168" s="38">
        <v>6173.75</v>
      </c>
      <c r="U168" s="33" t="str">
        <f t="shared" si="7"/>
        <v>Medium Income</v>
      </c>
      <c r="V168" s="43">
        <v>7553</v>
      </c>
      <c r="W168" s="48">
        <v>0.17109993800000001</v>
      </c>
      <c r="X168" s="27">
        <v>0</v>
      </c>
      <c r="Y168" s="27">
        <v>52</v>
      </c>
      <c r="Z168" s="33" t="str">
        <f t="shared" si="8"/>
        <v>Medium Risk</v>
      </c>
    </row>
    <row r="169" spans="1:26" x14ac:dyDescent="0.25">
      <c r="A169" s="22">
        <v>43268</v>
      </c>
      <c r="B169" s="23">
        <v>62</v>
      </c>
      <c r="C169" s="34" t="str">
        <f t="shared" si="6"/>
        <v>Old</v>
      </c>
      <c r="D169" s="44">
        <v>33370</v>
      </c>
      <c r="E169" s="28">
        <v>633</v>
      </c>
      <c r="F169" s="34" t="s">
        <v>230</v>
      </c>
      <c r="G169" s="34" t="s">
        <v>20</v>
      </c>
      <c r="H169" s="34" t="s">
        <v>29</v>
      </c>
      <c r="I169" s="44">
        <v>18943</v>
      </c>
      <c r="J169" s="28">
        <v>24</v>
      </c>
      <c r="K169" s="49">
        <v>0.56766556787533717</v>
      </c>
      <c r="L169" s="49" t="s">
        <v>241</v>
      </c>
      <c r="M169" s="34" t="s">
        <v>35</v>
      </c>
      <c r="N169" s="34" t="s">
        <v>30</v>
      </c>
      <c r="O169" s="44">
        <v>545</v>
      </c>
      <c r="P169" s="49">
        <v>0.30870135900000001</v>
      </c>
      <c r="Q169" s="34" t="s">
        <v>24</v>
      </c>
      <c r="R169" s="28">
        <v>24</v>
      </c>
      <c r="S169" s="44">
        <v>966</v>
      </c>
      <c r="T169" s="39">
        <v>2780.833333</v>
      </c>
      <c r="U169" s="34" t="str">
        <f t="shared" si="7"/>
        <v>Low Income</v>
      </c>
      <c r="V169" s="44">
        <v>10973</v>
      </c>
      <c r="W169" s="49">
        <v>0.18541125</v>
      </c>
      <c r="X169" s="28">
        <v>0</v>
      </c>
      <c r="Y169" s="28">
        <v>54</v>
      </c>
      <c r="Z169" s="34" t="str">
        <f t="shared" si="8"/>
        <v>Medium Risk</v>
      </c>
    </row>
    <row r="170" spans="1:26" x14ac:dyDescent="0.25">
      <c r="A170" s="20">
        <v>43269</v>
      </c>
      <c r="B170" s="21">
        <v>37</v>
      </c>
      <c r="C170" s="33" t="str">
        <f t="shared" si="6"/>
        <v>Mid</v>
      </c>
      <c r="D170" s="43">
        <v>36562</v>
      </c>
      <c r="E170" s="27">
        <v>553</v>
      </c>
      <c r="F170" s="33" t="s">
        <v>230</v>
      </c>
      <c r="G170" s="33" t="s">
        <v>20</v>
      </c>
      <c r="H170" s="33" t="s">
        <v>32</v>
      </c>
      <c r="I170" s="43">
        <v>38934</v>
      </c>
      <c r="J170" s="27">
        <v>48</v>
      </c>
      <c r="K170" s="48">
        <v>1.0648761008697556</v>
      </c>
      <c r="L170" s="48" t="s">
        <v>242</v>
      </c>
      <c r="M170" s="33" t="s">
        <v>22</v>
      </c>
      <c r="N170" s="33" t="s">
        <v>23</v>
      </c>
      <c r="O170" s="43">
        <v>782</v>
      </c>
      <c r="P170" s="48">
        <v>0.37345492499999999</v>
      </c>
      <c r="Q170" s="33" t="s">
        <v>24</v>
      </c>
      <c r="R170" s="27">
        <v>26</v>
      </c>
      <c r="S170" s="43">
        <v>636</v>
      </c>
      <c r="T170" s="38">
        <v>3046.833333</v>
      </c>
      <c r="U170" s="33" t="str">
        <f t="shared" si="7"/>
        <v>Low Income</v>
      </c>
      <c r="V170" s="43">
        <v>2603208</v>
      </c>
      <c r="W170" s="48">
        <v>0.22178516300000001</v>
      </c>
      <c r="X170" s="27">
        <v>1</v>
      </c>
      <c r="Y170" s="27">
        <v>42.4</v>
      </c>
      <c r="Z170" s="33" t="str">
        <f t="shared" si="8"/>
        <v>Medium Risk</v>
      </c>
    </row>
    <row r="171" spans="1:26" x14ac:dyDescent="0.25">
      <c r="A171" s="22">
        <v>43270</v>
      </c>
      <c r="B171" s="23">
        <v>30</v>
      </c>
      <c r="C171" s="34" t="str">
        <f t="shared" si="6"/>
        <v>Mid</v>
      </c>
      <c r="D171" s="44">
        <v>25658</v>
      </c>
      <c r="E171" s="28">
        <v>583</v>
      </c>
      <c r="F171" s="34" t="s">
        <v>230</v>
      </c>
      <c r="G171" s="34" t="s">
        <v>20</v>
      </c>
      <c r="H171" s="34" t="s">
        <v>25</v>
      </c>
      <c r="I171" s="44">
        <v>6423</v>
      </c>
      <c r="J171" s="28">
        <v>36</v>
      </c>
      <c r="K171" s="49">
        <v>0.2503312806921818</v>
      </c>
      <c r="L171" s="49" t="s">
        <v>240</v>
      </c>
      <c r="M171" s="34" t="s">
        <v>22</v>
      </c>
      <c r="N171" s="34" t="s">
        <v>23</v>
      </c>
      <c r="O171" s="44">
        <v>374</v>
      </c>
      <c r="P171" s="49">
        <v>6.5644668000000003E-2</v>
      </c>
      <c r="Q171" s="34" t="s">
        <v>34</v>
      </c>
      <c r="R171" s="28">
        <v>20</v>
      </c>
      <c r="S171" s="44">
        <v>2411</v>
      </c>
      <c r="T171" s="39">
        <v>2138.166667</v>
      </c>
      <c r="U171" s="34" t="str">
        <f t="shared" si="7"/>
        <v>Low Income</v>
      </c>
      <c r="V171" s="44">
        <v>57777</v>
      </c>
      <c r="W171" s="49">
        <v>0.19749597599999999</v>
      </c>
      <c r="X171" s="28">
        <v>0</v>
      </c>
      <c r="Y171" s="28">
        <v>51</v>
      </c>
      <c r="Z171" s="34" t="str">
        <f t="shared" si="8"/>
        <v>Medium Risk</v>
      </c>
    </row>
    <row r="172" spans="1:26" x14ac:dyDescent="0.25">
      <c r="A172" s="20">
        <v>43271</v>
      </c>
      <c r="B172" s="21">
        <v>29</v>
      </c>
      <c r="C172" s="33" t="str">
        <f t="shared" si="6"/>
        <v>Mid</v>
      </c>
      <c r="D172" s="43">
        <v>75095</v>
      </c>
      <c r="E172" s="27">
        <v>590</v>
      </c>
      <c r="F172" s="33" t="s">
        <v>230</v>
      </c>
      <c r="G172" s="33" t="s">
        <v>20</v>
      </c>
      <c r="H172" s="33" t="s">
        <v>25</v>
      </c>
      <c r="I172" s="43">
        <v>11657</v>
      </c>
      <c r="J172" s="27">
        <v>120</v>
      </c>
      <c r="K172" s="48">
        <v>0.15523004194686729</v>
      </c>
      <c r="L172" s="48" t="s">
        <v>240</v>
      </c>
      <c r="M172" s="33" t="s">
        <v>22</v>
      </c>
      <c r="N172" s="33" t="s">
        <v>30</v>
      </c>
      <c r="O172" s="43">
        <v>182</v>
      </c>
      <c r="P172" s="48">
        <v>0.58256996900000002</v>
      </c>
      <c r="Q172" s="33" t="s">
        <v>38</v>
      </c>
      <c r="R172" s="27">
        <v>15</v>
      </c>
      <c r="S172" s="43">
        <v>1570</v>
      </c>
      <c r="T172" s="38">
        <v>6257.9166670000004</v>
      </c>
      <c r="U172" s="33" t="str">
        <f t="shared" si="7"/>
        <v>Medium Income</v>
      </c>
      <c r="V172" s="43">
        <v>41471</v>
      </c>
      <c r="W172" s="48">
        <v>0.32598840000000001</v>
      </c>
      <c r="X172" s="27">
        <v>0</v>
      </c>
      <c r="Y172" s="27">
        <v>66</v>
      </c>
      <c r="Z172" s="33" t="str">
        <f t="shared" si="8"/>
        <v>High Risk</v>
      </c>
    </row>
    <row r="173" spans="1:26" x14ac:dyDescent="0.25">
      <c r="A173" s="22">
        <v>43272</v>
      </c>
      <c r="B173" s="23">
        <v>30</v>
      </c>
      <c r="C173" s="34" t="str">
        <f t="shared" si="6"/>
        <v>Mid</v>
      </c>
      <c r="D173" s="44">
        <v>50657</v>
      </c>
      <c r="E173" s="28">
        <v>591</v>
      </c>
      <c r="F173" s="34" t="s">
        <v>230</v>
      </c>
      <c r="G173" s="34" t="s">
        <v>20</v>
      </c>
      <c r="H173" s="34" t="s">
        <v>32</v>
      </c>
      <c r="I173" s="44">
        <v>20536</v>
      </c>
      <c r="J173" s="28">
        <v>48</v>
      </c>
      <c r="K173" s="49">
        <v>0.40539313421639656</v>
      </c>
      <c r="L173" s="49" t="s">
        <v>240</v>
      </c>
      <c r="M173" s="34" t="s">
        <v>22</v>
      </c>
      <c r="N173" s="34" t="s">
        <v>27</v>
      </c>
      <c r="O173" s="44">
        <v>638</v>
      </c>
      <c r="P173" s="49">
        <v>6.1151466000000002E-2</v>
      </c>
      <c r="Q173" s="34" t="s">
        <v>38</v>
      </c>
      <c r="R173" s="28">
        <v>27</v>
      </c>
      <c r="S173" s="44">
        <v>20114</v>
      </c>
      <c r="T173" s="39">
        <v>4221.4166670000004</v>
      </c>
      <c r="U173" s="34" t="str">
        <f t="shared" si="7"/>
        <v>Low Income</v>
      </c>
      <c r="V173" s="44">
        <v>107416</v>
      </c>
      <c r="W173" s="49">
        <v>0.19591360799999999</v>
      </c>
      <c r="X173" s="28">
        <v>0</v>
      </c>
      <c r="Y173" s="28">
        <v>46</v>
      </c>
      <c r="Z173" s="34" t="str">
        <f t="shared" si="8"/>
        <v>Medium Risk</v>
      </c>
    </row>
    <row r="174" spans="1:26" x14ac:dyDescent="0.25">
      <c r="A174" s="20">
        <v>43273</v>
      </c>
      <c r="B174" s="21">
        <v>39</v>
      </c>
      <c r="C174" s="33" t="str">
        <f t="shared" si="6"/>
        <v>Mid</v>
      </c>
      <c r="D174" s="43">
        <v>48707</v>
      </c>
      <c r="E174" s="27">
        <v>582</v>
      </c>
      <c r="F174" s="33" t="s">
        <v>230</v>
      </c>
      <c r="G174" s="33" t="s">
        <v>20</v>
      </c>
      <c r="H174" s="33" t="s">
        <v>29</v>
      </c>
      <c r="I174" s="43">
        <v>9741</v>
      </c>
      <c r="J174" s="27">
        <v>36</v>
      </c>
      <c r="K174" s="48">
        <v>0.19999178762806166</v>
      </c>
      <c r="L174" s="48" t="s">
        <v>240</v>
      </c>
      <c r="M174" s="33" t="s">
        <v>22</v>
      </c>
      <c r="N174" s="33" t="s">
        <v>34</v>
      </c>
      <c r="O174" s="43">
        <v>558</v>
      </c>
      <c r="P174" s="48">
        <v>0.251478066</v>
      </c>
      <c r="Q174" s="33" t="s">
        <v>24</v>
      </c>
      <c r="R174" s="27">
        <v>30</v>
      </c>
      <c r="S174" s="43">
        <v>2817</v>
      </c>
      <c r="T174" s="38">
        <v>4058.916667</v>
      </c>
      <c r="U174" s="33" t="str">
        <f t="shared" si="7"/>
        <v>Low Income</v>
      </c>
      <c r="V174" s="43">
        <v>69075</v>
      </c>
      <c r="W174" s="48">
        <v>0.24448919999999999</v>
      </c>
      <c r="X174" s="27">
        <v>0</v>
      </c>
      <c r="Y174" s="27">
        <v>50</v>
      </c>
      <c r="Z174" s="33" t="str">
        <f t="shared" si="8"/>
        <v>Medium Risk</v>
      </c>
    </row>
    <row r="175" spans="1:26" x14ac:dyDescent="0.25">
      <c r="A175" s="22">
        <v>43274</v>
      </c>
      <c r="B175" s="23">
        <v>44</v>
      </c>
      <c r="C175" s="34" t="str">
        <f t="shared" si="6"/>
        <v>Senior</v>
      </c>
      <c r="D175" s="44">
        <v>99138</v>
      </c>
      <c r="E175" s="28">
        <v>524</v>
      </c>
      <c r="F175" s="34" t="s">
        <v>231</v>
      </c>
      <c r="G175" s="34" t="s">
        <v>20</v>
      </c>
      <c r="H175" s="34" t="s">
        <v>32</v>
      </c>
      <c r="I175" s="44">
        <v>23007</v>
      </c>
      <c r="J175" s="28">
        <v>48</v>
      </c>
      <c r="K175" s="49">
        <v>0.23207044725534104</v>
      </c>
      <c r="L175" s="49" t="s">
        <v>240</v>
      </c>
      <c r="M175" s="34" t="s">
        <v>26</v>
      </c>
      <c r="N175" s="34" t="s">
        <v>30</v>
      </c>
      <c r="O175" s="44">
        <v>472</v>
      </c>
      <c r="P175" s="49">
        <v>0.2485996</v>
      </c>
      <c r="Q175" s="34" t="s">
        <v>38</v>
      </c>
      <c r="R175" s="28">
        <v>25</v>
      </c>
      <c r="S175" s="44">
        <v>2596</v>
      </c>
      <c r="T175" s="39">
        <v>8261.5</v>
      </c>
      <c r="U175" s="34" t="str">
        <f t="shared" si="7"/>
        <v>Medium Income</v>
      </c>
      <c r="V175" s="44">
        <v>1156</v>
      </c>
      <c r="W175" s="49">
        <v>0.24434250299999999</v>
      </c>
      <c r="X175" s="28">
        <v>1</v>
      </c>
      <c r="Y175" s="28">
        <v>40.799999999999997</v>
      </c>
      <c r="Z175" s="34" t="str">
        <f t="shared" si="8"/>
        <v>Medium Risk</v>
      </c>
    </row>
    <row r="176" spans="1:26" x14ac:dyDescent="0.25">
      <c r="A176" s="20">
        <v>43275</v>
      </c>
      <c r="B176" s="21">
        <v>43</v>
      </c>
      <c r="C176" s="33" t="str">
        <f t="shared" si="6"/>
        <v>Senior</v>
      </c>
      <c r="D176" s="43">
        <v>48279.999995999999</v>
      </c>
      <c r="E176" s="27">
        <v>573.55555555555554</v>
      </c>
      <c r="F176" s="33" t="s">
        <v>230</v>
      </c>
      <c r="G176" s="33" t="s">
        <v>20</v>
      </c>
      <c r="H176" s="33" t="s">
        <v>25</v>
      </c>
      <c r="I176" s="43">
        <v>40424</v>
      </c>
      <c r="J176" s="27">
        <v>54.618025751072963</v>
      </c>
      <c r="K176" s="48">
        <v>0.8372825187106282</v>
      </c>
      <c r="L176" s="48" t="s">
        <v>241</v>
      </c>
      <c r="M176" s="33" t="s">
        <v>22</v>
      </c>
      <c r="N176" s="33" t="s">
        <v>30</v>
      </c>
      <c r="O176" s="43">
        <v>340</v>
      </c>
      <c r="P176" s="48">
        <v>0.23626812899999999</v>
      </c>
      <c r="Q176" s="33" t="s">
        <v>24</v>
      </c>
      <c r="R176" s="27">
        <v>28</v>
      </c>
      <c r="S176" s="43">
        <v>3207</v>
      </c>
      <c r="T176" s="38">
        <v>4023.333333</v>
      </c>
      <c r="U176" s="33" t="str">
        <f t="shared" si="7"/>
        <v>Low Income</v>
      </c>
      <c r="V176" s="43">
        <v>84027</v>
      </c>
      <c r="W176" s="48">
        <v>0.190317237</v>
      </c>
      <c r="X176" s="27">
        <v>0</v>
      </c>
      <c r="Y176" s="27">
        <v>51</v>
      </c>
      <c r="Z176" s="33" t="str">
        <f t="shared" si="8"/>
        <v>Medium Risk</v>
      </c>
    </row>
    <row r="177" spans="1:26" x14ac:dyDescent="0.25">
      <c r="A177" s="22">
        <v>43276</v>
      </c>
      <c r="B177" s="23">
        <v>49</v>
      </c>
      <c r="C177" s="34" t="str">
        <f t="shared" si="6"/>
        <v>Senior</v>
      </c>
      <c r="D177" s="44">
        <v>88064</v>
      </c>
      <c r="E177" s="28">
        <v>573.55555555555554</v>
      </c>
      <c r="F177" s="34" t="s">
        <v>230</v>
      </c>
      <c r="G177" s="34" t="s">
        <v>20</v>
      </c>
      <c r="H177" s="34" t="s">
        <v>29</v>
      </c>
      <c r="I177" s="44">
        <v>24156</v>
      </c>
      <c r="J177" s="28">
        <v>120</v>
      </c>
      <c r="K177" s="49">
        <v>0.27430050872093026</v>
      </c>
      <c r="L177" s="49" t="s">
        <v>240</v>
      </c>
      <c r="M177" s="34" t="s">
        <v>22</v>
      </c>
      <c r="N177" s="34" t="s">
        <v>34</v>
      </c>
      <c r="O177" s="44">
        <v>382</v>
      </c>
      <c r="P177" s="49">
        <v>0.109589903</v>
      </c>
      <c r="Q177" s="34" t="s">
        <v>34</v>
      </c>
      <c r="R177" s="28">
        <v>28</v>
      </c>
      <c r="S177" s="44">
        <v>7110</v>
      </c>
      <c r="T177" s="39">
        <v>7338.6666670000004</v>
      </c>
      <c r="U177" s="34" t="str">
        <f t="shared" si="7"/>
        <v>Medium Income</v>
      </c>
      <c r="V177" s="44">
        <v>135833</v>
      </c>
      <c r="W177" s="49">
        <v>0.259907112</v>
      </c>
      <c r="X177" s="28">
        <v>1</v>
      </c>
      <c r="Y177" s="28">
        <v>36.799999999999997</v>
      </c>
      <c r="Z177" s="34" t="str">
        <f t="shared" si="8"/>
        <v>Low Risk</v>
      </c>
    </row>
    <row r="178" spans="1:26" x14ac:dyDescent="0.25">
      <c r="A178" s="20">
        <v>43277</v>
      </c>
      <c r="B178" s="21">
        <v>40</v>
      </c>
      <c r="C178" s="33" t="str">
        <f t="shared" si="6"/>
        <v>Senior</v>
      </c>
      <c r="D178" s="43">
        <v>177855</v>
      </c>
      <c r="E178" s="27">
        <v>625</v>
      </c>
      <c r="F178" s="33" t="s">
        <v>230</v>
      </c>
      <c r="G178" s="33" t="s">
        <v>20</v>
      </c>
      <c r="H178" s="33" t="s">
        <v>21</v>
      </c>
      <c r="I178" s="43">
        <v>22910.666666666668</v>
      </c>
      <c r="J178" s="27">
        <v>60</v>
      </c>
      <c r="K178" s="48">
        <v>0.12881654531312961</v>
      </c>
      <c r="L178" s="48" t="s">
        <v>240</v>
      </c>
      <c r="M178" s="33" t="s">
        <v>22</v>
      </c>
      <c r="N178" s="33" t="s">
        <v>27</v>
      </c>
      <c r="O178" s="43">
        <v>280</v>
      </c>
      <c r="P178" s="48">
        <v>0.43620521699999998</v>
      </c>
      <c r="Q178" s="33" t="s">
        <v>31</v>
      </c>
      <c r="R178" s="27">
        <v>24</v>
      </c>
      <c r="S178" s="43">
        <v>3966</v>
      </c>
      <c r="T178" s="38">
        <v>14821.25</v>
      </c>
      <c r="U178" s="33" t="str">
        <f t="shared" si="7"/>
        <v>High Income</v>
      </c>
      <c r="V178" s="43">
        <v>95498</v>
      </c>
      <c r="W178" s="48">
        <v>0.23170255300000001</v>
      </c>
      <c r="X178" s="27">
        <v>1</v>
      </c>
      <c r="Y178" s="27">
        <v>38.4</v>
      </c>
      <c r="Z178" s="33" t="str">
        <f t="shared" si="8"/>
        <v>Low Risk</v>
      </c>
    </row>
    <row r="179" spans="1:26" x14ac:dyDescent="0.25">
      <c r="A179" s="22">
        <v>43278</v>
      </c>
      <c r="B179" s="23">
        <v>57</v>
      </c>
      <c r="C179" s="34" t="str">
        <f t="shared" si="6"/>
        <v>Senior</v>
      </c>
      <c r="D179" s="44">
        <v>55440</v>
      </c>
      <c r="E179" s="28">
        <v>570.23428571428576</v>
      </c>
      <c r="F179" s="34" t="s">
        <v>230</v>
      </c>
      <c r="G179" s="34" t="s">
        <v>20</v>
      </c>
      <c r="H179" s="34" t="s">
        <v>29</v>
      </c>
      <c r="I179" s="44">
        <v>31937</v>
      </c>
      <c r="J179" s="28">
        <v>12</v>
      </c>
      <c r="K179" s="49">
        <v>0.57606421356421356</v>
      </c>
      <c r="L179" s="49" t="s">
        <v>241</v>
      </c>
      <c r="M179" s="34" t="s">
        <v>44</v>
      </c>
      <c r="N179" s="34" t="s">
        <v>23</v>
      </c>
      <c r="O179" s="44">
        <v>497</v>
      </c>
      <c r="P179" s="49">
        <v>0.32860437999999997</v>
      </c>
      <c r="Q179" s="34" t="s">
        <v>38</v>
      </c>
      <c r="R179" s="28">
        <v>25</v>
      </c>
      <c r="S179" s="44">
        <v>958</v>
      </c>
      <c r="T179" s="39">
        <v>4620</v>
      </c>
      <c r="U179" s="34" t="str">
        <f t="shared" si="7"/>
        <v>Low Income</v>
      </c>
      <c r="V179" s="44">
        <v>21118</v>
      </c>
      <c r="W179" s="49">
        <v>0.18552332699999999</v>
      </c>
      <c r="X179" s="28">
        <v>0</v>
      </c>
      <c r="Y179" s="28">
        <v>50</v>
      </c>
      <c r="Z179" s="34" t="str">
        <f t="shared" si="8"/>
        <v>Medium Risk</v>
      </c>
    </row>
    <row r="180" spans="1:26" x14ac:dyDescent="0.25">
      <c r="A180" s="20">
        <v>43279</v>
      </c>
      <c r="B180" s="21">
        <v>36</v>
      </c>
      <c r="C180" s="33" t="str">
        <f t="shared" si="6"/>
        <v>Mid</v>
      </c>
      <c r="D180" s="43">
        <v>44377</v>
      </c>
      <c r="E180" s="27">
        <v>558</v>
      </c>
      <c r="F180" s="33" t="s">
        <v>230</v>
      </c>
      <c r="G180" s="33" t="s">
        <v>20</v>
      </c>
      <c r="H180" s="33" t="s">
        <v>32</v>
      </c>
      <c r="I180" s="43">
        <v>11938</v>
      </c>
      <c r="J180" s="27">
        <v>36</v>
      </c>
      <c r="K180" s="48">
        <v>0.2690132275728418</v>
      </c>
      <c r="L180" s="48" t="s">
        <v>240</v>
      </c>
      <c r="M180" s="33" t="s">
        <v>22</v>
      </c>
      <c r="N180" s="33" t="s">
        <v>30</v>
      </c>
      <c r="O180" s="43">
        <v>215</v>
      </c>
      <c r="P180" s="48">
        <v>0.172368675</v>
      </c>
      <c r="Q180" s="33" t="s">
        <v>28</v>
      </c>
      <c r="R180" s="27">
        <v>23</v>
      </c>
      <c r="S180" s="43">
        <v>2782</v>
      </c>
      <c r="T180" s="38">
        <v>3698.083333</v>
      </c>
      <c r="U180" s="33" t="str">
        <f t="shared" si="7"/>
        <v>Low Income</v>
      </c>
      <c r="V180" s="43">
        <v>52424</v>
      </c>
      <c r="W180" s="48">
        <v>0.21040551499999999</v>
      </c>
      <c r="X180" s="27">
        <v>1</v>
      </c>
      <c r="Y180" s="27">
        <v>40</v>
      </c>
      <c r="Z180" s="33" t="str">
        <f t="shared" si="8"/>
        <v>Medium Risk</v>
      </c>
    </row>
    <row r="181" spans="1:26" x14ac:dyDescent="0.25">
      <c r="A181" s="22">
        <v>43280</v>
      </c>
      <c r="B181" s="23">
        <v>72</v>
      </c>
      <c r="C181" s="34" t="str">
        <f t="shared" si="6"/>
        <v>Old</v>
      </c>
      <c r="D181" s="44">
        <v>115677</v>
      </c>
      <c r="E181" s="28">
        <v>511</v>
      </c>
      <c r="F181" s="34" t="s">
        <v>231</v>
      </c>
      <c r="G181" s="34" t="s">
        <v>20</v>
      </c>
      <c r="H181" s="34" t="s">
        <v>29</v>
      </c>
      <c r="I181" s="44">
        <v>27962</v>
      </c>
      <c r="J181" s="28">
        <v>24</v>
      </c>
      <c r="K181" s="49">
        <v>0.24172480268333377</v>
      </c>
      <c r="L181" s="49" t="s">
        <v>240</v>
      </c>
      <c r="M181" s="34" t="s">
        <v>22</v>
      </c>
      <c r="N181" s="34" t="s">
        <v>23</v>
      </c>
      <c r="O181" s="44">
        <v>364</v>
      </c>
      <c r="P181" s="49">
        <v>0.48277227299999997</v>
      </c>
      <c r="Q181" s="34" t="s">
        <v>28</v>
      </c>
      <c r="R181" s="28">
        <v>26</v>
      </c>
      <c r="S181" s="44">
        <v>1314</v>
      </c>
      <c r="T181" s="39">
        <v>9639.75</v>
      </c>
      <c r="U181" s="34" t="str">
        <f t="shared" si="7"/>
        <v>Medium Income</v>
      </c>
      <c r="V181" s="44">
        <v>53022</v>
      </c>
      <c r="W181" s="49">
        <v>0.28175241400000001</v>
      </c>
      <c r="X181" s="28">
        <v>0</v>
      </c>
      <c r="Y181" s="28">
        <v>54</v>
      </c>
      <c r="Z181" s="34" t="str">
        <f t="shared" si="8"/>
        <v>Medium Risk</v>
      </c>
    </row>
    <row r="182" spans="1:26" x14ac:dyDescent="0.25">
      <c r="A182" s="20">
        <v>43281</v>
      </c>
      <c r="B182" s="21">
        <v>47</v>
      </c>
      <c r="C182" s="33" t="str">
        <f t="shared" si="6"/>
        <v>Senior</v>
      </c>
      <c r="D182" s="43">
        <v>163133.00004000001</v>
      </c>
      <c r="E182" s="27">
        <v>654</v>
      </c>
      <c r="F182" s="33" t="s">
        <v>232</v>
      </c>
      <c r="G182" s="33" t="s">
        <v>20</v>
      </c>
      <c r="H182" s="33" t="s">
        <v>21</v>
      </c>
      <c r="I182" s="43">
        <v>13145</v>
      </c>
      <c r="J182" s="27">
        <v>48</v>
      </c>
      <c r="K182" s="48">
        <v>8.0578423720380682E-2</v>
      </c>
      <c r="L182" s="48" t="s">
        <v>240</v>
      </c>
      <c r="M182" s="33" t="s">
        <v>26</v>
      </c>
      <c r="N182" s="33" t="s">
        <v>27</v>
      </c>
      <c r="O182" s="43">
        <v>210</v>
      </c>
      <c r="P182" s="48">
        <v>0.107168337</v>
      </c>
      <c r="Q182" s="33" t="s">
        <v>31</v>
      </c>
      <c r="R182" s="27">
        <v>27</v>
      </c>
      <c r="S182" s="43">
        <v>687</v>
      </c>
      <c r="T182" s="38">
        <v>13594.416670000001</v>
      </c>
      <c r="U182" s="33" t="str">
        <f t="shared" si="7"/>
        <v>High Income</v>
      </c>
      <c r="V182" s="43">
        <v>61994</v>
      </c>
      <c r="W182" s="48">
        <v>0.196072881</v>
      </c>
      <c r="X182" s="27">
        <v>1</v>
      </c>
      <c r="Y182" s="27">
        <v>32.799999999999997</v>
      </c>
      <c r="Z182" s="33" t="str">
        <f t="shared" si="8"/>
        <v>Low Risk</v>
      </c>
    </row>
    <row r="183" spans="1:26" x14ac:dyDescent="0.25">
      <c r="A183" s="22">
        <v>43282</v>
      </c>
      <c r="B183" s="23">
        <v>29</v>
      </c>
      <c r="C183" s="34" t="str">
        <f t="shared" si="6"/>
        <v>Mid</v>
      </c>
      <c r="D183" s="44">
        <v>51989</v>
      </c>
      <c r="E183" s="28">
        <v>517</v>
      </c>
      <c r="F183" s="34" t="s">
        <v>231</v>
      </c>
      <c r="G183" s="34" t="s">
        <v>20</v>
      </c>
      <c r="H183" s="34" t="s">
        <v>29</v>
      </c>
      <c r="I183" s="44">
        <v>26850</v>
      </c>
      <c r="J183" s="28">
        <v>72</v>
      </c>
      <c r="K183" s="49">
        <v>0.51645540402777512</v>
      </c>
      <c r="L183" s="49" t="s">
        <v>241</v>
      </c>
      <c r="M183" s="34" t="s">
        <v>22</v>
      </c>
      <c r="N183" s="34" t="s">
        <v>27</v>
      </c>
      <c r="O183" s="44">
        <v>351</v>
      </c>
      <c r="P183" s="49">
        <v>0.48614906099999999</v>
      </c>
      <c r="Q183" s="34" t="s">
        <v>38</v>
      </c>
      <c r="R183" s="28">
        <v>22</v>
      </c>
      <c r="S183" s="44">
        <v>1462</v>
      </c>
      <c r="T183" s="39">
        <v>4332.4166670000004</v>
      </c>
      <c r="U183" s="34" t="str">
        <f t="shared" si="7"/>
        <v>Low Income</v>
      </c>
      <c r="V183" s="44">
        <v>44452</v>
      </c>
      <c r="W183" s="49">
        <v>0.30828096799999999</v>
      </c>
      <c r="X183" s="28">
        <v>0</v>
      </c>
      <c r="Y183" s="28">
        <v>58</v>
      </c>
      <c r="Z183" s="34" t="str">
        <f t="shared" si="8"/>
        <v>High Risk</v>
      </c>
    </row>
    <row r="184" spans="1:26" x14ac:dyDescent="0.25">
      <c r="A184" s="20">
        <v>43283</v>
      </c>
      <c r="B184" s="21">
        <v>27</v>
      </c>
      <c r="C184" s="33" t="str">
        <f t="shared" si="6"/>
        <v>Mid</v>
      </c>
      <c r="D184" s="43">
        <v>28941</v>
      </c>
      <c r="E184" s="27">
        <v>612</v>
      </c>
      <c r="F184" s="33" t="s">
        <v>230</v>
      </c>
      <c r="G184" s="33" t="s">
        <v>20</v>
      </c>
      <c r="H184" s="33" t="s">
        <v>25</v>
      </c>
      <c r="I184" s="43">
        <v>15007</v>
      </c>
      <c r="J184" s="27">
        <v>60</v>
      </c>
      <c r="K184" s="48">
        <v>0.51853771466086174</v>
      </c>
      <c r="L184" s="48" t="s">
        <v>241</v>
      </c>
      <c r="M184" s="33" t="s">
        <v>26</v>
      </c>
      <c r="N184" s="33" t="s">
        <v>27</v>
      </c>
      <c r="O184" s="43">
        <v>112</v>
      </c>
      <c r="P184" s="48">
        <v>0.52845479500000003</v>
      </c>
      <c r="Q184" s="33" t="s">
        <v>31</v>
      </c>
      <c r="R184" s="27">
        <v>23</v>
      </c>
      <c r="S184" s="43">
        <v>1934</v>
      </c>
      <c r="T184" s="38">
        <v>2411.75</v>
      </c>
      <c r="U184" s="33" t="str">
        <f t="shared" si="7"/>
        <v>Low Income</v>
      </c>
      <c r="V184" s="43">
        <v>44144</v>
      </c>
      <c r="W184" s="48">
        <v>0.18813685699999999</v>
      </c>
      <c r="X184" s="27">
        <v>0</v>
      </c>
      <c r="Y184" s="27">
        <v>57</v>
      </c>
      <c r="Z184" s="33" t="str">
        <f t="shared" si="8"/>
        <v>High Risk</v>
      </c>
    </row>
    <row r="185" spans="1:26" x14ac:dyDescent="0.25">
      <c r="A185" s="22">
        <v>43284</v>
      </c>
      <c r="B185" s="23">
        <v>45</v>
      </c>
      <c r="C185" s="34" t="str">
        <f t="shared" si="6"/>
        <v>Senior</v>
      </c>
      <c r="D185" s="44">
        <v>117455</v>
      </c>
      <c r="E185" s="28">
        <v>652</v>
      </c>
      <c r="F185" s="34" t="s">
        <v>232</v>
      </c>
      <c r="G185" s="34" t="s">
        <v>45</v>
      </c>
      <c r="H185" s="34" t="s">
        <v>41</v>
      </c>
      <c r="I185" s="44">
        <v>19372</v>
      </c>
      <c r="J185" s="28">
        <v>48</v>
      </c>
      <c r="K185" s="49">
        <v>0.16493125026605934</v>
      </c>
      <c r="L185" s="49" t="s">
        <v>240</v>
      </c>
      <c r="M185" s="34" t="s">
        <v>35</v>
      </c>
      <c r="N185" s="34" t="s">
        <v>23</v>
      </c>
      <c r="O185" s="44">
        <v>697</v>
      </c>
      <c r="P185" s="49">
        <v>0.68091380599999995</v>
      </c>
      <c r="Q185" s="34" t="s">
        <v>38</v>
      </c>
      <c r="R185" s="28">
        <v>26</v>
      </c>
      <c r="S185" s="44">
        <v>3583</v>
      </c>
      <c r="T185" s="39">
        <v>9787.9166669999995</v>
      </c>
      <c r="U185" s="34" t="str">
        <f t="shared" si="7"/>
        <v>Medium Income</v>
      </c>
      <c r="V185" s="44">
        <v>279360</v>
      </c>
      <c r="W185" s="49">
        <v>0.18581062100000001</v>
      </c>
      <c r="X185" s="28">
        <v>1</v>
      </c>
      <c r="Y185" s="28">
        <v>44.8</v>
      </c>
      <c r="Z185" s="34" t="str">
        <f t="shared" si="8"/>
        <v>Medium Risk</v>
      </c>
    </row>
    <row r="186" spans="1:26" x14ac:dyDescent="0.25">
      <c r="A186" s="20">
        <v>43285</v>
      </c>
      <c r="B186" s="21">
        <v>37</v>
      </c>
      <c r="C186" s="33" t="str">
        <f t="shared" si="6"/>
        <v>Mid</v>
      </c>
      <c r="D186" s="43">
        <v>68157</v>
      </c>
      <c r="E186" s="27">
        <v>565</v>
      </c>
      <c r="F186" s="33" t="s">
        <v>230</v>
      </c>
      <c r="G186" s="33" t="s">
        <v>20</v>
      </c>
      <c r="H186" s="33" t="s">
        <v>29</v>
      </c>
      <c r="I186" s="43">
        <v>15091</v>
      </c>
      <c r="J186" s="27">
        <v>36</v>
      </c>
      <c r="K186" s="48">
        <v>0.22141526182196986</v>
      </c>
      <c r="L186" s="48" t="s">
        <v>240</v>
      </c>
      <c r="M186" s="33" t="s">
        <v>22</v>
      </c>
      <c r="N186" s="33" t="s">
        <v>27</v>
      </c>
      <c r="O186" s="43">
        <v>394</v>
      </c>
      <c r="P186" s="48">
        <v>8.5408128E-2</v>
      </c>
      <c r="Q186" s="33" t="s">
        <v>31</v>
      </c>
      <c r="R186" s="27">
        <v>28</v>
      </c>
      <c r="S186" s="43">
        <v>4080</v>
      </c>
      <c r="T186" s="38">
        <v>5679.75</v>
      </c>
      <c r="U186" s="33" t="str">
        <f t="shared" si="7"/>
        <v>Medium Income</v>
      </c>
      <c r="V186" s="43">
        <v>3047</v>
      </c>
      <c r="W186" s="48">
        <v>0.231503654</v>
      </c>
      <c r="X186" s="27">
        <v>1</v>
      </c>
      <c r="Y186" s="27">
        <v>40</v>
      </c>
      <c r="Z186" s="33" t="str">
        <f t="shared" si="8"/>
        <v>Medium Risk</v>
      </c>
    </row>
    <row r="187" spans="1:26" x14ac:dyDescent="0.25">
      <c r="A187" s="22">
        <v>43286</v>
      </c>
      <c r="B187" s="23">
        <v>48</v>
      </c>
      <c r="C187" s="34" t="str">
        <f t="shared" si="6"/>
        <v>Senior</v>
      </c>
      <c r="D187" s="44">
        <v>117456</v>
      </c>
      <c r="E187" s="28">
        <v>579</v>
      </c>
      <c r="F187" s="34" t="s">
        <v>230</v>
      </c>
      <c r="G187" s="34" t="s">
        <v>20</v>
      </c>
      <c r="H187" s="34" t="s">
        <v>21</v>
      </c>
      <c r="I187" s="44">
        <v>17310</v>
      </c>
      <c r="J187" s="28">
        <v>55.043478260869563</v>
      </c>
      <c r="K187" s="49">
        <v>0.14737433592153656</v>
      </c>
      <c r="L187" s="49" t="s">
        <v>240</v>
      </c>
      <c r="M187" s="34" t="s">
        <v>22</v>
      </c>
      <c r="N187" s="34" t="s">
        <v>27</v>
      </c>
      <c r="O187" s="44">
        <v>451</v>
      </c>
      <c r="P187" s="49">
        <v>0.11822654</v>
      </c>
      <c r="Q187" s="34" t="s">
        <v>24</v>
      </c>
      <c r="R187" s="28">
        <v>18</v>
      </c>
      <c r="S187" s="44">
        <v>1689</v>
      </c>
      <c r="T187" s="39">
        <v>9788</v>
      </c>
      <c r="U187" s="34" t="str">
        <f t="shared" si="7"/>
        <v>Medium Income</v>
      </c>
      <c r="V187" s="44">
        <v>11421</v>
      </c>
      <c r="W187" s="49">
        <v>0.21889640699999999</v>
      </c>
      <c r="X187" s="28">
        <v>1</v>
      </c>
      <c r="Y187" s="28">
        <v>39.200000000000003</v>
      </c>
      <c r="Z187" s="34" t="str">
        <f t="shared" si="8"/>
        <v>Low Risk</v>
      </c>
    </row>
    <row r="188" spans="1:26" x14ac:dyDescent="0.25">
      <c r="A188" s="20">
        <v>43287</v>
      </c>
      <c r="B188" s="21">
        <v>45</v>
      </c>
      <c r="C188" s="33" t="str">
        <f t="shared" si="6"/>
        <v>Senior</v>
      </c>
      <c r="D188" s="43">
        <v>84230</v>
      </c>
      <c r="E188" s="27">
        <v>579</v>
      </c>
      <c r="F188" s="33" t="s">
        <v>230</v>
      </c>
      <c r="G188" s="33" t="s">
        <v>20</v>
      </c>
      <c r="H188" s="33" t="s">
        <v>29</v>
      </c>
      <c r="I188" s="43">
        <v>61376</v>
      </c>
      <c r="J188" s="27">
        <v>72</v>
      </c>
      <c r="K188" s="48">
        <v>0.72867149471684678</v>
      </c>
      <c r="L188" s="48" t="s">
        <v>241</v>
      </c>
      <c r="M188" s="33" t="s">
        <v>22</v>
      </c>
      <c r="N188" s="33" t="s">
        <v>30</v>
      </c>
      <c r="O188" s="43">
        <v>565</v>
      </c>
      <c r="P188" s="48">
        <v>9.3365906999999998E-2</v>
      </c>
      <c r="Q188" s="33" t="s">
        <v>24</v>
      </c>
      <c r="R188" s="27">
        <v>34</v>
      </c>
      <c r="S188" s="43">
        <v>922</v>
      </c>
      <c r="T188" s="38">
        <v>7019.1666670000004</v>
      </c>
      <c r="U188" s="33" t="str">
        <f t="shared" si="7"/>
        <v>Medium Income</v>
      </c>
      <c r="V188" s="43">
        <v>14999</v>
      </c>
      <c r="W188" s="48">
        <v>0.293986417</v>
      </c>
      <c r="X188" s="27">
        <v>0</v>
      </c>
      <c r="Y188" s="27">
        <v>56</v>
      </c>
      <c r="Z188" s="33" t="str">
        <f t="shared" si="8"/>
        <v>High Risk</v>
      </c>
    </row>
    <row r="189" spans="1:26" x14ac:dyDescent="0.25">
      <c r="A189" s="22">
        <v>43288</v>
      </c>
      <c r="B189" s="23">
        <v>39</v>
      </c>
      <c r="C189" s="34" t="str">
        <f t="shared" si="6"/>
        <v>Mid</v>
      </c>
      <c r="D189" s="44">
        <v>47910</v>
      </c>
      <c r="E189" s="28">
        <v>515</v>
      </c>
      <c r="F189" s="34" t="s">
        <v>231</v>
      </c>
      <c r="G189" s="34" t="s">
        <v>20</v>
      </c>
      <c r="H189" s="34" t="s">
        <v>32</v>
      </c>
      <c r="I189" s="44">
        <v>25068</v>
      </c>
      <c r="J189" s="28">
        <v>24</v>
      </c>
      <c r="K189" s="49">
        <v>0.52323105823418914</v>
      </c>
      <c r="L189" s="49" t="s">
        <v>241</v>
      </c>
      <c r="M189" s="34" t="s">
        <v>22</v>
      </c>
      <c r="N189" s="34" t="s">
        <v>27</v>
      </c>
      <c r="O189" s="44">
        <v>447</v>
      </c>
      <c r="P189" s="49">
        <v>2.1372031E-2</v>
      </c>
      <c r="Q189" s="34" t="s">
        <v>31</v>
      </c>
      <c r="R189" s="28">
        <v>17</v>
      </c>
      <c r="S189" s="44">
        <v>3131</v>
      </c>
      <c r="T189" s="39">
        <v>3992.5</v>
      </c>
      <c r="U189" s="34" t="str">
        <f t="shared" si="7"/>
        <v>Low Income</v>
      </c>
      <c r="V189" s="44">
        <v>57154</v>
      </c>
      <c r="W189" s="49">
        <v>0.239197996</v>
      </c>
      <c r="X189" s="28">
        <v>0</v>
      </c>
      <c r="Y189" s="28">
        <v>48</v>
      </c>
      <c r="Z189" s="34" t="str">
        <f t="shared" si="8"/>
        <v>Medium Risk</v>
      </c>
    </row>
    <row r="190" spans="1:26" x14ac:dyDescent="0.25">
      <c r="A190" s="20">
        <v>43289</v>
      </c>
      <c r="B190" s="21">
        <v>29</v>
      </c>
      <c r="C190" s="33" t="str">
        <f t="shared" si="6"/>
        <v>Mid</v>
      </c>
      <c r="D190" s="43">
        <v>37709</v>
      </c>
      <c r="E190" s="27">
        <v>557</v>
      </c>
      <c r="F190" s="33" t="s">
        <v>230</v>
      </c>
      <c r="G190" s="33" t="s">
        <v>20</v>
      </c>
      <c r="H190" s="33" t="s">
        <v>32</v>
      </c>
      <c r="I190" s="43">
        <v>25183.596306068601</v>
      </c>
      <c r="J190" s="27">
        <v>60</v>
      </c>
      <c r="K190" s="48">
        <v>0.66784047060565388</v>
      </c>
      <c r="L190" s="48" t="s">
        <v>241</v>
      </c>
      <c r="M190" s="33" t="s">
        <v>22</v>
      </c>
      <c r="N190" s="33" t="s">
        <v>23</v>
      </c>
      <c r="O190" s="43">
        <v>435</v>
      </c>
      <c r="P190" s="48">
        <v>0.46297745800000001</v>
      </c>
      <c r="Q190" s="33" t="s">
        <v>28</v>
      </c>
      <c r="R190" s="27">
        <v>25</v>
      </c>
      <c r="S190" s="43">
        <v>1785</v>
      </c>
      <c r="T190" s="38">
        <v>3142.416667</v>
      </c>
      <c r="U190" s="33" t="str">
        <f t="shared" si="7"/>
        <v>Low Income</v>
      </c>
      <c r="V190" s="43">
        <v>4672</v>
      </c>
      <c r="W190" s="48">
        <v>0.304728</v>
      </c>
      <c r="X190" s="27">
        <v>0</v>
      </c>
      <c r="Y190" s="27">
        <v>65</v>
      </c>
      <c r="Z190" s="33" t="str">
        <f t="shared" si="8"/>
        <v>High Risk</v>
      </c>
    </row>
    <row r="191" spans="1:26" x14ac:dyDescent="0.25">
      <c r="A191" s="22">
        <v>43290</v>
      </c>
      <c r="B191" s="23">
        <v>21</v>
      </c>
      <c r="C191" s="34" t="str">
        <f t="shared" si="6"/>
        <v>Young</v>
      </c>
      <c r="D191" s="44">
        <v>73625</v>
      </c>
      <c r="E191" s="28">
        <v>572.83333333333337</v>
      </c>
      <c r="F191" s="34" t="s">
        <v>230</v>
      </c>
      <c r="G191" s="34" t="s">
        <v>20</v>
      </c>
      <c r="H191" s="34" t="s">
        <v>29</v>
      </c>
      <c r="I191" s="44">
        <v>12927</v>
      </c>
      <c r="J191" s="28">
        <v>24</v>
      </c>
      <c r="K191" s="49">
        <v>0.17557894736842106</v>
      </c>
      <c r="L191" s="49" t="s">
        <v>240</v>
      </c>
      <c r="M191" s="34" t="s">
        <v>26</v>
      </c>
      <c r="N191" s="34" t="s">
        <v>27</v>
      </c>
      <c r="O191" s="44">
        <v>182</v>
      </c>
      <c r="P191" s="49">
        <v>0.192876458</v>
      </c>
      <c r="Q191" s="34" t="s">
        <v>24</v>
      </c>
      <c r="R191" s="28">
        <v>21</v>
      </c>
      <c r="S191" s="44">
        <v>1176</v>
      </c>
      <c r="T191" s="39">
        <v>6135.4166670000004</v>
      </c>
      <c r="U191" s="34" t="str">
        <f t="shared" si="7"/>
        <v>Medium Income</v>
      </c>
      <c r="V191" s="44">
        <v>138741</v>
      </c>
      <c r="W191" s="49">
        <v>0.20860741999999999</v>
      </c>
      <c r="X191" s="28">
        <v>0</v>
      </c>
      <c r="Y191" s="28">
        <v>58</v>
      </c>
      <c r="Z191" s="34" t="str">
        <f t="shared" si="8"/>
        <v>High Risk</v>
      </c>
    </row>
    <row r="192" spans="1:26" x14ac:dyDescent="0.25">
      <c r="A192" s="20">
        <v>43291</v>
      </c>
      <c r="B192" s="21">
        <v>34</v>
      </c>
      <c r="C192" s="33" t="str">
        <f t="shared" si="6"/>
        <v>Mid</v>
      </c>
      <c r="D192" s="43">
        <v>19757</v>
      </c>
      <c r="E192" s="27">
        <v>592</v>
      </c>
      <c r="F192" s="33" t="s">
        <v>230</v>
      </c>
      <c r="G192" s="33" t="s">
        <v>20</v>
      </c>
      <c r="H192" s="33" t="s">
        <v>25</v>
      </c>
      <c r="I192" s="43">
        <v>17292</v>
      </c>
      <c r="J192" s="27">
        <v>120</v>
      </c>
      <c r="K192" s="48">
        <v>0.8752340942450777</v>
      </c>
      <c r="L192" s="48" t="s">
        <v>241</v>
      </c>
      <c r="M192" s="33" t="s">
        <v>22</v>
      </c>
      <c r="N192" s="33" t="s">
        <v>30</v>
      </c>
      <c r="O192" s="43">
        <v>385</v>
      </c>
      <c r="P192" s="48">
        <v>0.18107852899999999</v>
      </c>
      <c r="Q192" s="33" t="s">
        <v>31</v>
      </c>
      <c r="R192" s="27">
        <v>28</v>
      </c>
      <c r="S192" s="43">
        <v>3053</v>
      </c>
      <c r="T192" s="38">
        <v>1646.416667</v>
      </c>
      <c r="U192" s="33" t="str">
        <f t="shared" si="7"/>
        <v>Low Income</v>
      </c>
      <c r="V192" s="43">
        <v>2757</v>
      </c>
      <c r="W192" s="48">
        <v>0.254743575</v>
      </c>
      <c r="X192" s="27">
        <v>0</v>
      </c>
      <c r="Y192" s="27">
        <v>53</v>
      </c>
      <c r="Z192" s="33" t="str">
        <f t="shared" si="8"/>
        <v>Medium Risk</v>
      </c>
    </row>
    <row r="193" spans="1:26" x14ac:dyDescent="0.25">
      <c r="A193" s="22">
        <v>43292</v>
      </c>
      <c r="B193" s="23">
        <v>50</v>
      </c>
      <c r="C193" s="34" t="str">
        <f t="shared" si="6"/>
        <v>Senior</v>
      </c>
      <c r="D193" s="44">
        <v>111020</v>
      </c>
      <c r="E193" s="28">
        <v>498</v>
      </c>
      <c r="F193" s="34" t="s">
        <v>231</v>
      </c>
      <c r="G193" s="34" t="s">
        <v>20</v>
      </c>
      <c r="H193" s="34" t="s">
        <v>25</v>
      </c>
      <c r="I193" s="44">
        <v>23552</v>
      </c>
      <c r="J193" s="28">
        <v>12</v>
      </c>
      <c r="K193" s="49">
        <v>0.21214195640425149</v>
      </c>
      <c r="L193" s="49" t="s">
        <v>240</v>
      </c>
      <c r="M193" s="34" t="s">
        <v>22</v>
      </c>
      <c r="N193" s="34" t="s">
        <v>30</v>
      </c>
      <c r="O193" s="44">
        <v>496</v>
      </c>
      <c r="P193" s="49">
        <v>0.45212912900000002</v>
      </c>
      <c r="Q193" s="34" t="s">
        <v>34</v>
      </c>
      <c r="R193" s="28">
        <v>23</v>
      </c>
      <c r="S193" s="44">
        <v>2429</v>
      </c>
      <c r="T193" s="39">
        <v>9251.6666669999995</v>
      </c>
      <c r="U193" s="34" t="str">
        <f t="shared" si="7"/>
        <v>Medium Income</v>
      </c>
      <c r="V193" s="44">
        <v>30012</v>
      </c>
      <c r="W193" s="49">
        <v>0.242604556</v>
      </c>
      <c r="X193" s="28">
        <v>1</v>
      </c>
      <c r="Y193" s="28">
        <v>44</v>
      </c>
      <c r="Z193" s="34" t="str">
        <f t="shared" si="8"/>
        <v>Medium Risk</v>
      </c>
    </row>
    <row r="194" spans="1:26" x14ac:dyDescent="0.25">
      <c r="A194" s="20">
        <v>43293</v>
      </c>
      <c r="B194" s="21">
        <v>42</v>
      </c>
      <c r="C194" s="33" t="str">
        <f t="shared" ref="C194:C257" si="9">IF(B194&lt;25,"Young",IF(B194&lt;40,"Mid",IF(B194&lt;60,"Senior","Old")))</f>
        <v>Senior</v>
      </c>
      <c r="D194" s="43">
        <v>54202</v>
      </c>
      <c r="E194" s="27">
        <v>553</v>
      </c>
      <c r="F194" s="33" t="s">
        <v>230</v>
      </c>
      <c r="G194" s="33" t="s">
        <v>45</v>
      </c>
      <c r="H194" s="33" t="s">
        <v>32</v>
      </c>
      <c r="I194" s="43">
        <v>12176</v>
      </c>
      <c r="J194" s="27">
        <v>60</v>
      </c>
      <c r="K194" s="48">
        <v>0.22464115715287258</v>
      </c>
      <c r="L194" s="48" t="s">
        <v>240</v>
      </c>
      <c r="M194" s="33" t="s">
        <v>26</v>
      </c>
      <c r="N194" s="33" t="s">
        <v>30</v>
      </c>
      <c r="O194" s="43">
        <v>292</v>
      </c>
      <c r="P194" s="48">
        <v>5.1871199999999999E-2</v>
      </c>
      <c r="Q194" s="33" t="s">
        <v>38</v>
      </c>
      <c r="R194" s="27">
        <v>22</v>
      </c>
      <c r="S194" s="43">
        <v>4326</v>
      </c>
      <c r="T194" s="38">
        <v>4516.8333329999996</v>
      </c>
      <c r="U194" s="33" t="str">
        <f t="shared" ref="U194:U257" si="10">IF(T194&lt;=5000,"Low Income",IF(T194&lt;=12000,"Medium Income","High Income"))</f>
        <v>Low Income</v>
      </c>
      <c r="V194" s="43">
        <v>4212</v>
      </c>
      <c r="W194" s="48">
        <v>0.23900797900000001</v>
      </c>
      <c r="X194" s="27">
        <v>0</v>
      </c>
      <c r="Y194" s="27">
        <v>65</v>
      </c>
      <c r="Z194" s="33" t="str">
        <f t="shared" ref="Z194:Z257" si="11">IF(Y194&lt;40,"Low Risk", IF(Y194&lt;55,"Medium Risk", IF(Y194&lt;70,"High Risk","Very High Risk")))</f>
        <v>High Risk</v>
      </c>
    </row>
    <row r="195" spans="1:26" x14ac:dyDescent="0.25">
      <c r="A195" s="22">
        <v>43294</v>
      </c>
      <c r="B195" s="23">
        <v>25</v>
      </c>
      <c r="C195" s="34" t="str">
        <f t="shared" si="9"/>
        <v>Mid</v>
      </c>
      <c r="D195" s="44">
        <v>36184</v>
      </c>
      <c r="E195" s="28">
        <v>620</v>
      </c>
      <c r="F195" s="34" t="s">
        <v>230</v>
      </c>
      <c r="G195" s="34" t="s">
        <v>20</v>
      </c>
      <c r="H195" s="34" t="s">
        <v>21</v>
      </c>
      <c r="I195" s="44">
        <v>25183.596306068601</v>
      </c>
      <c r="J195" s="28">
        <v>48</v>
      </c>
      <c r="K195" s="49">
        <v>0.69598707456523878</v>
      </c>
      <c r="L195" s="49" t="s">
        <v>241</v>
      </c>
      <c r="M195" s="34" t="s">
        <v>26</v>
      </c>
      <c r="N195" s="34" t="s">
        <v>34</v>
      </c>
      <c r="O195" s="44">
        <v>210</v>
      </c>
      <c r="P195" s="49">
        <v>0.227832641</v>
      </c>
      <c r="Q195" s="34" t="s">
        <v>28</v>
      </c>
      <c r="R195" s="28">
        <v>38</v>
      </c>
      <c r="S195" s="44">
        <v>2111</v>
      </c>
      <c r="T195" s="39">
        <v>3015.333333</v>
      </c>
      <c r="U195" s="34" t="str">
        <f t="shared" si="10"/>
        <v>Low Income</v>
      </c>
      <c r="V195" s="44">
        <v>40775</v>
      </c>
      <c r="W195" s="49">
        <v>0.19552508199999999</v>
      </c>
      <c r="X195" s="28">
        <v>0</v>
      </c>
      <c r="Y195" s="28">
        <v>53</v>
      </c>
      <c r="Z195" s="34" t="str">
        <f t="shared" si="11"/>
        <v>Medium Risk</v>
      </c>
    </row>
    <row r="196" spans="1:26" x14ac:dyDescent="0.25">
      <c r="A196" s="20">
        <v>43295</v>
      </c>
      <c r="B196" s="21">
        <v>42</v>
      </c>
      <c r="C196" s="33" t="str">
        <f t="shared" si="9"/>
        <v>Senior</v>
      </c>
      <c r="D196" s="43">
        <v>56320</v>
      </c>
      <c r="E196" s="27">
        <v>603</v>
      </c>
      <c r="F196" s="33" t="s">
        <v>230</v>
      </c>
      <c r="G196" s="33" t="s">
        <v>20</v>
      </c>
      <c r="H196" s="33" t="s">
        <v>21</v>
      </c>
      <c r="I196" s="43">
        <v>21883</v>
      </c>
      <c r="J196" s="27">
        <v>60</v>
      </c>
      <c r="K196" s="48">
        <v>0.38854758522727273</v>
      </c>
      <c r="L196" s="48" t="s">
        <v>240</v>
      </c>
      <c r="M196" s="33" t="s">
        <v>22</v>
      </c>
      <c r="N196" s="33" t="s">
        <v>30</v>
      </c>
      <c r="O196" s="43">
        <v>653</v>
      </c>
      <c r="P196" s="48">
        <v>6.9661939000000006E-2</v>
      </c>
      <c r="Q196" s="33" t="s">
        <v>38</v>
      </c>
      <c r="R196" s="27">
        <v>31</v>
      </c>
      <c r="S196" s="43">
        <v>2478</v>
      </c>
      <c r="T196" s="38">
        <v>4693.3333329999996</v>
      </c>
      <c r="U196" s="33" t="str">
        <f t="shared" si="10"/>
        <v>Low Income</v>
      </c>
      <c r="V196" s="43">
        <v>314536</v>
      </c>
      <c r="W196" s="48">
        <v>0.200452406</v>
      </c>
      <c r="X196" s="27">
        <v>1</v>
      </c>
      <c r="Y196" s="27">
        <v>32</v>
      </c>
      <c r="Z196" s="33" t="str">
        <f t="shared" si="11"/>
        <v>Low Risk</v>
      </c>
    </row>
    <row r="197" spans="1:26" x14ac:dyDescent="0.25">
      <c r="A197" s="22">
        <v>43296</v>
      </c>
      <c r="B197" s="23">
        <v>44</v>
      </c>
      <c r="C197" s="34" t="str">
        <f t="shared" si="9"/>
        <v>Senior</v>
      </c>
      <c r="D197" s="44">
        <v>111257</v>
      </c>
      <c r="E197" s="28">
        <v>487</v>
      </c>
      <c r="F197" s="34" t="s">
        <v>231</v>
      </c>
      <c r="G197" s="34" t="s">
        <v>20</v>
      </c>
      <c r="H197" s="34" t="s">
        <v>25</v>
      </c>
      <c r="I197" s="44">
        <v>18609</v>
      </c>
      <c r="J197" s="28">
        <v>60</v>
      </c>
      <c r="K197" s="49">
        <v>0.16726138580044403</v>
      </c>
      <c r="L197" s="49" t="s">
        <v>240</v>
      </c>
      <c r="M197" s="34" t="s">
        <v>26</v>
      </c>
      <c r="N197" s="34" t="s">
        <v>27</v>
      </c>
      <c r="O197" s="44">
        <v>525</v>
      </c>
      <c r="P197" s="49">
        <v>0.185945256</v>
      </c>
      <c r="Q197" s="34" t="s">
        <v>31</v>
      </c>
      <c r="R197" s="28">
        <v>25</v>
      </c>
      <c r="S197" s="44">
        <v>1370</v>
      </c>
      <c r="T197" s="39">
        <v>9271.4166669999995</v>
      </c>
      <c r="U197" s="34" t="str">
        <f t="shared" si="10"/>
        <v>Medium Income</v>
      </c>
      <c r="V197" s="44">
        <v>1850</v>
      </c>
      <c r="W197" s="49">
        <v>0.27396421100000001</v>
      </c>
      <c r="X197" s="28">
        <v>1</v>
      </c>
      <c r="Y197" s="28">
        <v>40</v>
      </c>
      <c r="Z197" s="34" t="str">
        <f t="shared" si="11"/>
        <v>Medium Risk</v>
      </c>
    </row>
    <row r="198" spans="1:26" x14ac:dyDescent="0.25">
      <c r="A198" s="20">
        <v>43297</v>
      </c>
      <c r="B198" s="21">
        <v>29</v>
      </c>
      <c r="C198" s="33" t="str">
        <f t="shared" si="9"/>
        <v>Mid</v>
      </c>
      <c r="D198" s="43">
        <v>55172</v>
      </c>
      <c r="E198" s="27">
        <v>606</v>
      </c>
      <c r="F198" s="33" t="s">
        <v>230</v>
      </c>
      <c r="G198" s="33" t="s">
        <v>20</v>
      </c>
      <c r="H198" s="33" t="s">
        <v>29</v>
      </c>
      <c r="I198" s="43">
        <v>40220</v>
      </c>
      <c r="J198" s="27">
        <v>36</v>
      </c>
      <c r="K198" s="48">
        <v>0.72899296744725584</v>
      </c>
      <c r="L198" s="48" t="s">
        <v>241</v>
      </c>
      <c r="M198" s="33" t="s">
        <v>22</v>
      </c>
      <c r="N198" s="33" t="s">
        <v>27</v>
      </c>
      <c r="O198" s="43">
        <v>317</v>
      </c>
      <c r="P198" s="48">
        <v>0.57611669899999995</v>
      </c>
      <c r="Q198" s="33" t="s">
        <v>38</v>
      </c>
      <c r="R198" s="27">
        <v>31</v>
      </c>
      <c r="S198" s="43">
        <v>14454</v>
      </c>
      <c r="T198" s="38">
        <v>4597.6666670000004</v>
      </c>
      <c r="U198" s="33" t="str">
        <f t="shared" si="10"/>
        <v>Low Income</v>
      </c>
      <c r="V198" s="43">
        <v>74216</v>
      </c>
      <c r="W198" s="48">
        <v>0.22385482200000001</v>
      </c>
      <c r="X198" s="27">
        <v>0</v>
      </c>
      <c r="Y198" s="27">
        <v>55</v>
      </c>
      <c r="Z198" s="33" t="str">
        <f t="shared" si="11"/>
        <v>High Risk</v>
      </c>
    </row>
    <row r="199" spans="1:26" x14ac:dyDescent="0.25">
      <c r="A199" s="22">
        <v>43298</v>
      </c>
      <c r="B199" s="23">
        <v>41</v>
      </c>
      <c r="C199" s="34" t="str">
        <f t="shared" si="9"/>
        <v>Senior</v>
      </c>
      <c r="D199" s="44">
        <v>29020</v>
      </c>
      <c r="E199" s="28">
        <v>583</v>
      </c>
      <c r="F199" s="34" t="s">
        <v>230</v>
      </c>
      <c r="G199" s="34" t="s">
        <v>20</v>
      </c>
      <c r="H199" s="34" t="s">
        <v>32</v>
      </c>
      <c r="I199" s="44">
        <v>16570</v>
      </c>
      <c r="J199" s="28">
        <v>60</v>
      </c>
      <c r="K199" s="49">
        <v>0.57098552722260509</v>
      </c>
      <c r="L199" s="49" t="s">
        <v>241</v>
      </c>
      <c r="M199" s="34" t="s">
        <v>22</v>
      </c>
      <c r="N199" s="34" t="s">
        <v>27</v>
      </c>
      <c r="O199" s="44">
        <v>158</v>
      </c>
      <c r="P199" s="49">
        <v>0.173766477</v>
      </c>
      <c r="Q199" s="34" t="s">
        <v>24</v>
      </c>
      <c r="R199" s="28">
        <v>23</v>
      </c>
      <c r="S199" s="44">
        <v>713</v>
      </c>
      <c r="T199" s="39">
        <v>2418.333333</v>
      </c>
      <c r="U199" s="34" t="str">
        <f t="shared" si="10"/>
        <v>Low Income</v>
      </c>
      <c r="V199" s="44">
        <v>11602</v>
      </c>
      <c r="W199" s="49">
        <v>0.23190913699999999</v>
      </c>
      <c r="X199" s="28">
        <v>0</v>
      </c>
      <c r="Y199" s="28">
        <v>55</v>
      </c>
      <c r="Z199" s="34" t="str">
        <f t="shared" si="11"/>
        <v>High Risk</v>
      </c>
    </row>
    <row r="200" spans="1:26" x14ac:dyDescent="0.25">
      <c r="A200" s="20">
        <v>43299</v>
      </c>
      <c r="B200" s="21">
        <v>40</v>
      </c>
      <c r="C200" s="33" t="str">
        <f t="shared" si="9"/>
        <v>Senior</v>
      </c>
      <c r="D200" s="43">
        <v>19990</v>
      </c>
      <c r="E200" s="27">
        <v>564</v>
      </c>
      <c r="F200" s="33" t="s">
        <v>230</v>
      </c>
      <c r="G200" s="33" t="s">
        <v>20</v>
      </c>
      <c r="H200" s="33" t="s">
        <v>29</v>
      </c>
      <c r="I200" s="43">
        <v>11236</v>
      </c>
      <c r="J200" s="27">
        <v>24</v>
      </c>
      <c r="K200" s="48">
        <v>0.56208104052026009</v>
      </c>
      <c r="L200" s="48" t="s">
        <v>241</v>
      </c>
      <c r="M200" s="33" t="s">
        <v>35</v>
      </c>
      <c r="N200" s="33" t="s">
        <v>27</v>
      </c>
      <c r="O200" s="43">
        <v>511</v>
      </c>
      <c r="P200" s="48">
        <v>0.26027698999999999</v>
      </c>
      <c r="Q200" s="33" t="s">
        <v>28</v>
      </c>
      <c r="R200" s="27">
        <v>28</v>
      </c>
      <c r="S200" s="43">
        <v>1477</v>
      </c>
      <c r="T200" s="38">
        <v>1665.833333</v>
      </c>
      <c r="U200" s="33" t="str">
        <f t="shared" si="10"/>
        <v>Low Income</v>
      </c>
      <c r="V200" s="43">
        <v>93057</v>
      </c>
      <c r="W200" s="48">
        <v>0.19175895200000001</v>
      </c>
      <c r="X200" s="27">
        <v>0</v>
      </c>
      <c r="Y200" s="27">
        <v>53</v>
      </c>
      <c r="Z200" s="33" t="str">
        <f t="shared" si="11"/>
        <v>Medium Risk</v>
      </c>
    </row>
    <row r="201" spans="1:26" x14ac:dyDescent="0.25">
      <c r="A201" s="22">
        <v>43300</v>
      </c>
      <c r="B201" s="23">
        <v>26</v>
      </c>
      <c r="C201" s="34" t="str">
        <f t="shared" si="9"/>
        <v>Mid</v>
      </c>
      <c r="D201" s="44">
        <v>196442</v>
      </c>
      <c r="E201" s="28">
        <v>570.23428571428576</v>
      </c>
      <c r="F201" s="34" t="s">
        <v>230</v>
      </c>
      <c r="G201" s="34" t="s">
        <v>20</v>
      </c>
      <c r="H201" s="34" t="s">
        <v>25</v>
      </c>
      <c r="I201" s="44">
        <v>25519</v>
      </c>
      <c r="J201" s="28">
        <v>24</v>
      </c>
      <c r="K201" s="49">
        <v>0.12990602824243289</v>
      </c>
      <c r="L201" s="49" t="s">
        <v>240</v>
      </c>
      <c r="M201" s="34" t="s">
        <v>26</v>
      </c>
      <c r="N201" s="34" t="s">
        <v>27</v>
      </c>
      <c r="O201" s="44">
        <v>326</v>
      </c>
      <c r="P201" s="49">
        <v>0.16936509899999999</v>
      </c>
      <c r="Q201" s="34" t="s">
        <v>38</v>
      </c>
      <c r="R201" s="28">
        <v>25</v>
      </c>
      <c r="S201" s="44">
        <v>4763</v>
      </c>
      <c r="T201" s="39">
        <v>16370.166670000001</v>
      </c>
      <c r="U201" s="34" t="str">
        <f t="shared" si="10"/>
        <v>High Income</v>
      </c>
      <c r="V201" s="44">
        <v>6837</v>
      </c>
      <c r="W201" s="49">
        <v>0.19914517100000001</v>
      </c>
      <c r="X201" s="28">
        <v>1</v>
      </c>
      <c r="Y201" s="28">
        <v>40.799999999999997</v>
      </c>
      <c r="Z201" s="34" t="str">
        <f t="shared" si="11"/>
        <v>Medium Risk</v>
      </c>
    </row>
    <row r="202" spans="1:26" x14ac:dyDescent="0.25">
      <c r="A202" s="20">
        <v>43301</v>
      </c>
      <c r="B202" s="21">
        <v>44</v>
      </c>
      <c r="C202" s="33" t="str">
        <f t="shared" si="9"/>
        <v>Senior</v>
      </c>
      <c r="D202" s="43">
        <v>21725</v>
      </c>
      <c r="E202" s="27">
        <v>549.5</v>
      </c>
      <c r="F202" s="33" t="s">
        <v>231</v>
      </c>
      <c r="G202" s="33" t="s">
        <v>20</v>
      </c>
      <c r="H202" s="33" t="s">
        <v>29</v>
      </c>
      <c r="I202" s="43">
        <v>38766</v>
      </c>
      <c r="J202" s="27">
        <v>48</v>
      </c>
      <c r="K202" s="48">
        <v>1.7843958573072498</v>
      </c>
      <c r="L202" s="48" t="s">
        <v>242</v>
      </c>
      <c r="M202" s="33" t="s">
        <v>26</v>
      </c>
      <c r="N202" s="33" t="s">
        <v>30</v>
      </c>
      <c r="O202" s="43">
        <v>206</v>
      </c>
      <c r="P202" s="48">
        <v>0.42732657600000001</v>
      </c>
      <c r="Q202" s="33" t="s">
        <v>38</v>
      </c>
      <c r="R202" s="27">
        <v>10</v>
      </c>
      <c r="S202" s="43">
        <v>2332</v>
      </c>
      <c r="T202" s="38">
        <v>1810.416667</v>
      </c>
      <c r="U202" s="33" t="str">
        <f t="shared" si="10"/>
        <v>Low Income</v>
      </c>
      <c r="V202" s="43">
        <v>53042</v>
      </c>
      <c r="W202" s="48">
        <v>0.23937071800000001</v>
      </c>
      <c r="X202" s="27">
        <v>0</v>
      </c>
      <c r="Y202" s="27">
        <v>52</v>
      </c>
      <c r="Z202" s="33" t="str">
        <f t="shared" si="11"/>
        <v>Medium Risk</v>
      </c>
    </row>
    <row r="203" spans="1:26" x14ac:dyDescent="0.25">
      <c r="A203" s="22">
        <v>43302</v>
      </c>
      <c r="B203" s="23">
        <v>46</v>
      </c>
      <c r="C203" s="34" t="str">
        <f t="shared" si="9"/>
        <v>Senior</v>
      </c>
      <c r="D203" s="44">
        <v>49098</v>
      </c>
      <c r="E203" s="28">
        <v>472</v>
      </c>
      <c r="F203" s="34" t="s">
        <v>231</v>
      </c>
      <c r="G203" s="34" t="s">
        <v>20</v>
      </c>
      <c r="H203" s="34" t="s">
        <v>25</v>
      </c>
      <c r="I203" s="44">
        <v>31990</v>
      </c>
      <c r="J203" s="28">
        <v>72</v>
      </c>
      <c r="K203" s="49">
        <v>0.65155403478756768</v>
      </c>
      <c r="L203" s="49" t="s">
        <v>241</v>
      </c>
      <c r="M203" s="34" t="s">
        <v>22</v>
      </c>
      <c r="N203" s="34" t="s">
        <v>27</v>
      </c>
      <c r="O203" s="44">
        <v>352</v>
      </c>
      <c r="P203" s="49">
        <v>0.126462887</v>
      </c>
      <c r="Q203" s="34" t="s">
        <v>28</v>
      </c>
      <c r="R203" s="28">
        <v>27</v>
      </c>
      <c r="S203" s="44">
        <v>11754</v>
      </c>
      <c r="T203" s="39">
        <v>4091.5</v>
      </c>
      <c r="U203" s="34" t="str">
        <f t="shared" si="10"/>
        <v>Low Income</v>
      </c>
      <c r="V203" s="44">
        <v>2088</v>
      </c>
      <c r="W203" s="49">
        <v>0.33258932000000002</v>
      </c>
      <c r="X203" s="28">
        <v>0</v>
      </c>
      <c r="Y203" s="28">
        <v>57</v>
      </c>
      <c r="Z203" s="34" t="str">
        <f t="shared" si="11"/>
        <v>High Risk</v>
      </c>
    </row>
    <row r="204" spans="1:26" x14ac:dyDescent="0.25">
      <c r="A204" s="20">
        <v>43303</v>
      </c>
      <c r="B204" s="21">
        <v>52</v>
      </c>
      <c r="C204" s="33" t="str">
        <f t="shared" si="9"/>
        <v>Senior</v>
      </c>
      <c r="D204" s="43">
        <v>33061</v>
      </c>
      <c r="E204" s="27">
        <v>640</v>
      </c>
      <c r="F204" s="33" t="s">
        <v>230</v>
      </c>
      <c r="G204" s="33" t="s">
        <v>20</v>
      </c>
      <c r="H204" s="33" t="s">
        <v>25</v>
      </c>
      <c r="I204" s="43">
        <v>11580</v>
      </c>
      <c r="J204" s="27">
        <v>36</v>
      </c>
      <c r="K204" s="48">
        <v>0.35026163757902062</v>
      </c>
      <c r="L204" s="48" t="s">
        <v>240</v>
      </c>
      <c r="M204" s="33" t="s">
        <v>22</v>
      </c>
      <c r="N204" s="33" t="s">
        <v>23</v>
      </c>
      <c r="O204" s="43">
        <v>384</v>
      </c>
      <c r="P204" s="48">
        <v>0.30525133399999999</v>
      </c>
      <c r="Q204" s="33" t="s">
        <v>38</v>
      </c>
      <c r="R204" s="27">
        <v>19</v>
      </c>
      <c r="S204" s="43">
        <v>9144</v>
      </c>
      <c r="T204" s="38">
        <v>2755.083333</v>
      </c>
      <c r="U204" s="33" t="str">
        <f t="shared" si="10"/>
        <v>Low Income</v>
      </c>
      <c r="V204" s="43">
        <v>79011</v>
      </c>
      <c r="W204" s="48">
        <v>0.16335096199999999</v>
      </c>
      <c r="X204" s="27">
        <v>1</v>
      </c>
      <c r="Y204" s="27">
        <v>39.200000000000003</v>
      </c>
      <c r="Z204" s="33" t="str">
        <f t="shared" si="11"/>
        <v>Low Risk</v>
      </c>
    </row>
    <row r="205" spans="1:26" x14ac:dyDescent="0.25">
      <c r="A205" s="22">
        <v>43304</v>
      </c>
      <c r="B205" s="23">
        <v>52</v>
      </c>
      <c r="C205" s="34" t="str">
        <f t="shared" si="9"/>
        <v>Senior</v>
      </c>
      <c r="D205" s="44">
        <v>91077</v>
      </c>
      <c r="E205" s="28">
        <v>550</v>
      </c>
      <c r="F205" s="34" t="s">
        <v>230</v>
      </c>
      <c r="G205" s="34" t="s">
        <v>20</v>
      </c>
      <c r="H205" s="34" t="s">
        <v>32</v>
      </c>
      <c r="I205" s="44">
        <v>37597</v>
      </c>
      <c r="J205" s="28">
        <v>55.043478260869563</v>
      </c>
      <c r="K205" s="49">
        <v>0.41280454999615712</v>
      </c>
      <c r="L205" s="49" t="s">
        <v>240</v>
      </c>
      <c r="M205" s="34" t="s">
        <v>26</v>
      </c>
      <c r="N205" s="34" t="s">
        <v>34</v>
      </c>
      <c r="O205" s="44">
        <v>917</v>
      </c>
      <c r="P205" s="49">
        <v>0.115573778</v>
      </c>
      <c r="Q205" s="34" t="s">
        <v>24</v>
      </c>
      <c r="R205" s="28">
        <v>22</v>
      </c>
      <c r="S205" s="44">
        <v>3363</v>
      </c>
      <c r="T205" s="39">
        <v>7589.75</v>
      </c>
      <c r="U205" s="34" t="str">
        <f t="shared" si="10"/>
        <v>Medium Income</v>
      </c>
      <c r="V205" s="44">
        <v>5342</v>
      </c>
      <c r="W205" s="49">
        <v>0.29177735500000002</v>
      </c>
      <c r="X205" s="28">
        <v>0</v>
      </c>
      <c r="Y205" s="28">
        <v>51</v>
      </c>
      <c r="Z205" s="34" t="str">
        <f t="shared" si="11"/>
        <v>Medium Risk</v>
      </c>
    </row>
    <row r="206" spans="1:26" x14ac:dyDescent="0.25">
      <c r="A206" s="20">
        <v>43305</v>
      </c>
      <c r="B206" s="21">
        <v>23</v>
      </c>
      <c r="C206" s="33" t="str">
        <f t="shared" si="9"/>
        <v>Young</v>
      </c>
      <c r="D206" s="43">
        <v>17270</v>
      </c>
      <c r="E206" s="27">
        <v>593</v>
      </c>
      <c r="F206" s="33" t="s">
        <v>230</v>
      </c>
      <c r="G206" s="33" t="s">
        <v>20</v>
      </c>
      <c r="H206" s="33" t="s">
        <v>32</v>
      </c>
      <c r="I206" s="43">
        <v>28352</v>
      </c>
      <c r="J206" s="27">
        <v>36</v>
      </c>
      <c r="K206" s="48">
        <v>1.6416907932831499</v>
      </c>
      <c r="L206" s="48" t="s">
        <v>242</v>
      </c>
      <c r="M206" s="33" t="s">
        <v>26</v>
      </c>
      <c r="N206" s="33" t="s">
        <v>23</v>
      </c>
      <c r="O206" s="43">
        <v>858</v>
      </c>
      <c r="P206" s="48">
        <v>0.24435031099999999</v>
      </c>
      <c r="Q206" s="33" t="s">
        <v>24</v>
      </c>
      <c r="R206" s="27">
        <v>24</v>
      </c>
      <c r="S206" s="43">
        <v>24249</v>
      </c>
      <c r="T206" s="38">
        <v>1439.166667</v>
      </c>
      <c r="U206" s="33" t="str">
        <f t="shared" si="10"/>
        <v>Low Income</v>
      </c>
      <c r="V206" s="43">
        <v>25827</v>
      </c>
      <c r="W206" s="48">
        <v>0.20815769100000001</v>
      </c>
      <c r="X206" s="27">
        <v>0</v>
      </c>
      <c r="Y206" s="27">
        <v>54</v>
      </c>
      <c r="Z206" s="33" t="str">
        <f t="shared" si="11"/>
        <v>Medium Risk</v>
      </c>
    </row>
    <row r="207" spans="1:26" x14ac:dyDescent="0.25">
      <c r="A207" s="22">
        <v>43306</v>
      </c>
      <c r="B207" s="23">
        <v>28</v>
      </c>
      <c r="C207" s="34" t="str">
        <f t="shared" si="9"/>
        <v>Mid</v>
      </c>
      <c r="D207" s="44">
        <v>137635</v>
      </c>
      <c r="E207" s="28">
        <v>622</v>
      </c>
      <c r="F207" s="34" t="s">
        <v>230</v>
      </c>
      <c r="G207" s="34" t="s">
        <v>20</v>
      </c>
      <c r="H207" s="34" t="s">
        <v>21</v>
      </c>
      <c r="I207" s="44">
        <v>12414</v>
      </c>
      <c r="J207" s="28">
        <v>48</v>
      </c>
      <c r="K207" s="49">
        <v>9.0195081193010493E-2</v>
      </c>
      <c r="L207" s="49" t="s">
        <v>240</v>
      </c>
      <c r="M207" s="34" t="s">
        <v>35</v>
      </c>
      <c r="N207" s="34" t="s">
        <v>23</v>
      </c>
      <c r="O207" s="44">
        <v>285</v>
      </c>
      <c r="P207" s="49">
        <v>0.36631171899999998</v>
      </c>
      <c r="Q207" s="34" t="s">
        <v>24</v>
      </c>
      <c r="R207" s="28">
        <v>18</v>
      </c>
      <c r="S207" s="44">
        <v>1133</v>
      </c>
      <c r="T207" s="39">
        <v>11469.583329999999</v>
      </c>
      <c r="U207" s="34" t="str">
        <f t="shared" si="10"/>
        <v>Medium Income</v>
      </c>
      <c r="V207" s="44">
        <v>8385</v>
      </c>
      <c r="W207" s="49">
        <v>0.1571312</v>
      </c>
      <c r="X207" s="28">
        <v>1</v>
      </c>
      <c r="Y207" s="28">
        <v>40.799999999999997</v>
      </c>
      <c r="Z207" s="34" t="str">
        <f t="shared" si="11"/>
        <v>Medium Risk</v>
      </c>
    </row>
    <row r="208" spans="1:26" x14ac:dyDescent="0.25">
      <c r="A208" s="20">
        <v>43307</v>
      </c>
      <c r="B208" s="21">
        <v>46</v>
      </c>
      <c r="C208" s="33" t="str">
        <f t="shared" si="9"/>
        <v>Senior</v>
      </c>
      <c r="D208" s="43">
        <v>44523</v>
      </c>
      <c r="E208" s="27">
        <v>613</v>
      </c>
      <c r="F208" s="33" t="s">
        <v>230</v>
      </c>
      <c r="G208" s="33" t="s">
        <v>45</v>
      </c>
      <c r="H208" s="33" t="s">
        <v>32</v>
      </c>
      <c r="I208" s="43">
        <v>12648</v>
      </c>
      <c r="J208" s="27">
        <v>96</v>
      </c>
      <c r="K208" s="48">
        <v>0.284077892325315</v>
      </c>
      <c r="L208" s="48" t="s">
        <v>240</v>
      </c>
      <c r="M208" s="33" t="s">
        <v>22</v>
      </c>
      <c r="N208" s="33" t="s">
        <v>27</v>
      </c>
      <c r="O208" s="43">
        <v>90</v>
      </c>
      <c r="P208" s="48">
        <v>0.42280868599999999</v>
      </c>
      <c r="Q208" s="33" t="s">
        <v>24</v>
      </c>
      <c r="R208" s="27">
        <v>30</v>
      </c>
      <c r="S208" s="43">
        <v>2266</v>
      </c>
      <c r="T208" s="38">
        <v>3710.25</v>
      </c>
      <c r="U208" s="33" t="str">
        <f t="shared" si="10"/>
        <v>Low Income</v>
      </c>
      <c r="V208" s="43">
        <v>6932</v>
      </c>
      <c r="W208" s="48">
        <v>0.255169233</v>
      </c>
      <c r="X208" s="27">
        <v>0</v>
      </c>
      <c r="Y208" s="27">
        <v>56</v>
      </c>
      <c r="Z208" s="33" t="str">
        <f t="shared" si="11"/>
        <v>High Risk</v>
      </c>
    </row>
    <row r="209" spans="1:26" x14ac:dyDescent="0.25">
      <c r="A209" s="22">
        <v>43308</v>
      </c>
      <c r="B209" s="23">
        <v>46</v>
      </c>
      <c r="C209" s="34" t="str">
        <f t="shared" si="9"/>
        <v>Senior</v>
      </c>
      <c r="D209" s="44">
        <v>40998</v>
      </c>
      <c r="E209" s="28">
        <v>576</v>
      </c>
      <c r="F209" s="34" t="s">
        <v>230</v>
      </c>
      <c r="G209" s="34" t="s">
        <v>20</v>
      </c>
      <c r="H209" s="34" t="s">
        <v>32</v>
      </c>
      <c r="I209" s="44">
        <v>29172</v>
      </c>
      <c r="J209" s="28">
        <v>53.018181818181816</v>
      </c>
      <c r="K209" s="49">
        <v>0.71154690472705984</v>
      </c>
      <c r="L209" s="49" t="s">
        <v>241</v>
      </c>
      <c r="M209" s="34" t="s">
        <v>26</v>
      </c>
      <c r="N209" s="34" t="s">
        <v>27</v>
      </c>
      <c r="O209" s="44">
        <v>463</v>
      </c>
      <c r="P209" s="49">
        <v>0.71108371299999995</v>
      </c>
      <c r="Q209" s="34" t="s">
        <v>28</v>
      </c>
      <c r="R209" s="28">
        <v>23</v>
      </c>
      <c r="S209" s="44">
        <v>2493</v>
      </c>
      <c r="T209" s="39">
        <v>3416.5</v>
      </c>
      <c r="U209" s="34" t="str">
        <f t="shared" si="10"/>
        <v>Low Income</v>
      </c>
      <c r="V209" s="44">
        <v>7970</v>
      </c>
      <c r="W209" s="49">
        <v>0.24596710299999999</v>
      </c>
      <c r="X209" s="28">
        <v>0</v>
      </c>
      <c r="Y209" s="28">
        <v>58</v>
      </c>
      <c r="Z209" s="34" t="str">
        <f t="shared" si="11"/>
        <v>High Risk</v>
      </c>
    </row>
    <row r="210" spans="1:26" x14ac:dyDescent="0.25">
      <c r="A210" s="20">
        <v>43309</v>
      </c>
      <c r="B210" s="21">
        <v>46</v>
      </c>
      <c r="C210" s="33" t="str">
        <f t="shared" si="9"/>
        <v>Senior</v>
      </c>
      <c r="D210" s="43">
        <v>49839</v>
      </c>
      <c r="E210" s="27">
        <v>558</v>
      </c>
      <c r="F210" s="33" t="s">
        <v>230</v>
      </c>
      <c r="G210" s="33" t="s">
        <v>20</v>
      </c>
      <c r="H210" s="33" t="s">
        <v>25</v>
      </c>
      <c r="I210" s="43">
        <v>34869</v>
      </c>
      <c r="J210" s="27">
        <v>108</v>
      </c>
      <c r="K210" s="48">
        <v>0.69963281767290675</v>
      </c>
      <c r="L210" s="48" t="s">
        <v>241</v>
      </c>
      <c r="M210" s="33" t="s">
        <v>26</v>
      </c>
      <c r="N210" s="33" t="s">
        <v>30</v>
      </c>
      <c r="O210" s="43">
        <v>565</v>
      </c>
      <c r="P210" s="48">
        <v>0.26047307600000003</v>
      </c>
      <c r="Q210" s="33" t="s">
        <v>38</v>
      </c>
      <c r="R210" s="27">
        <v>26</v>
      </c>
      <c r="S210" s="43">
        <v>15200</v>
      </c>
      <c r="T210" s="38">
        <v>4153.25</v>
      </c>
      <c r="U210" s="33" t="str">
        <f t="shared" si="10"/>
        <v>Low Income</v>
      </c>
      <c r="V210" s="43">
        <v>5439</v>
      </c>
      <c r="W210" s="48">
        <v>0.34246080600000001</v>
      </c>
      <c r="X210" s="27">
        <v>0</v>
      </c>
      <c r="Y210" s="27">
        <v>65</v>
      </c>
      <c r="Z210" s="33" t="str">
        <f t="shared" si="11"/>
        <v>High Risk</v>
      </c>
    </row>
    <row r="211" spans="1:26" x14ac:dyDescent="0.25">
      <c r="A211" s="22">
        <v>43310</v>
      </c>
      <c r="B211" s="23">
        <v>80</v>
      </c>
      <c r="C211" s="34" t="str">
        <f t="shared" si="9"/>
        <v>Old</v>
      </c>
      <c r="D211" s="44">
        <v>48462</v>
      </c>
      <c r="E211" s="28">
        <v>656</v>
      </c>
      <c r="F211" s="34" t="s">
        <v>232</v>
      </c>
      <c r="G211" s="34" t="s">
        <v>20</v>
      </c>
      <c r="H211" s="34" t="s">
        <v>25</v>
      </c>
      <c r="I211" s="44">
        <v>29111</v>
      </c>
      <c r="J211" s="28">
        <v>72</v>
      </c>
      <c r="K211" s="49">
        <v>0.60069745367504435</v>
      </c>
      <c r="L211" s="49" t="s">
        <v>241</v>
      </c>
      <c r="M211" s="34" t="s">
        <v>22</v>
      </c>
      <c r="N211" s="34" t="s">
        <v>30</v>
      </c>
      <c r="O211" s="44">
        <v>477</v>
      </c>
      <c r="P211" s="49">
        <v>0.28426730500000003</v>
      </c>
      <c r="Q211" s="34" t="s">
        <v>38</v>
      </c>
      <c r="R211" s="28">
        <v>19</v>
      </c>
      <c r="S211" s="44">
        <v>3972</v>
      </c>
      <c r="T211" s="39">
        <v>4038.5</v>
      </c>
      <c r="U211" s="34" t="str">
        <f t="shared" si="10"/>
        <v>Low Income</v>
      </c>
      <c r="V211" s="44">
        <v>5097</v>
      </c>
      <c r="W211" s="49">
        <v>0.18998056699999999</v>
      </c>
      <c r="X211" s="28">
        <v>0</v>
      </c>
      <c r="Y211" s="28">
        <v>47</v>
      </c>
      <c r="Z211" s="34" t="str">
        <f t="shared" si="11"/>
        <v>Medium Risk</v>
      </c>
    </row>
    <row r="212" spans="1:26" x14ac:dyDescent="0.25">
      <c r="A212" s="20">
        <v>43311</v>
      </c>
      <c r="B212" s="21">
        <v>46</v>
      </c>
      <c r="C212" s="33" t="str">
        <f t="shared" si="9"/>
        <v>Senior</v>
      </c>
      <c r="D212" s="43">
        <v>37268</v>
      </c>
      <c r="E212" s="27">
        <v>535</v>
      </c>
      <c r="F212" s="33" t="s">
        <v>231</v>
      </c>
      <c r="G212" s="33" t="s">
        <v>20</v>
      </c>
      <c r="H212" s="33" t="s">
        <v>29</v>
      </c>
      <c r="I212" s="43">
        <v>26549</v>
      </c>
      <c r="J212" s="27">
        <v>48</v>
      </c>
      <c r="K212" s="48">
        <v>0.71238059461199954</v>
      </c>
      <c r="L212" s="48" t="s">
        <v>241</v>
      </c>
      <c r="M212" s="33" t="s">
        <v>22</v>
      </c>
      <c r="N212" s="33" t="s">
        <v>30</v>
      </c>
      <c r="O212" s="43">
        <v>504</v>
      </c>
      <c r="P212" s="48">
        <v>0.104144416</v>
      </c>
      <c r="Q212" s="33" t="s">
        <v>28</v>
      </c>
      <c r="R212" s="27">
        <v>19</v>
      </c>
      <c r="S212" s="43">
        <v>652</v>
      </c>
      <c r="T212" s="38">
        <v>3105.666667</v>
      </c>
      <c r="U212" s="33" t="str">
        <f t="shared" si="10"/>
        <v>Low Income</v>
      </c>
      <c r="V212" s="43">
        <v>18740</v>
      </c>
      <c r="W212" s="48">
        <v>0.223858682</v>
      </c>
      <c r="X212" s="27">
        <v>0</v>
      </c>
      <c r="Y212" s="27">
        <v>56</v>
      </c>
      <c r="Z212" s="33" t="str">
        <f t="shared" si="11"/>
        <v>High Risk</v>
      </c>
    </row>
    <row r="213" spans="1:26" x14ac:dyDescent="0.25">
      <c r="A213" s="22">
        <v>43312</v>
      </c>
      <c r="B213" s="23">
        <v>53</v>
      </c>
      <c r="C213" s="34" t="str">
        <f t="shared" si="9"/>
        <v>Senior</v>
      </c>
      <c r="D213" s="44">
        <v>85512</v>
      </c>
      <c r="E213" s="28">
        <v>628</v>
      </c>
      <c r="F213" s="34" t="s">
        <v>230</v>
      </c>
      <c r="G213" s="34" t="s">
        <v>20</v>
      </c>
      <c r="H213" s="34" t="s">
        <v>25</v>
      </c>
      <c r="I213" s="44">
        <v>20367</v>
      </c>
      <c r="J213" s="28">
        <v>48</v>
      </c>
      <c r="K213" s="49">
        <v>0.23817709795116476</v>
      </c>
      <c r="L213" s="49" t="s">
        <v>240</v>
      </c>
      <c r="M213" s="34" t="s">
        <v>26</v>
      </c>
      <c r="N213" s="34" t="s">
        <v>23</v>
      </c>
      <c r="O213" s="44">
        <v>338</v>
      </c>
      <c r="P213" s="49">
        <v>0.31481312299999997</v>
      </c>
      <c r="Q213" s="34" t="s">
        <v>38</v>
      </c>
      <c r="R213" s="28">
        <v>30</v>
      </c>
      <c r="S213" s="44">
        <v>2369</v>
      </c>
      <c r="T213" s="39">
        <v>7126</v>
      </c>
      <c r="U213" s="34" t="str">
        <f t="shared" si="10"/>
        <v>Medium Income</v>
      </c>
      <c r="V213" s="44">
        <v>96908</v>
      </c>
      <c r="W213" s="49">
        <v>0.182711544</v>
      </c>
      <c r="X213" s="28">
        <v>1</v>
      </c>
      <c r="Y213" s="28">
        <v>39.200000000000003</v>
      </c>
      <c r="Z213" s="34" t="str">
        <f t="shared" si="11"/>
        <v>Low Risk</v>
      </c>
    </row>
    <row r="214" spans="1:26" x14ac:dyDescent="0.25">
      <c r="A214" s="20">
        <v>43313</v>
      </c>
      <c r="B214" s="21">
        <v>51</v>
      </c>
      <c r="C214" s="33" t="str">
        <f t="shared" si="9"/>
        <v>Senior</v>
      </c>
      <c r="D214" s="43">
        <v>16619</v>
      </c>
      <c r="E214" s="27">
        <v>617</v>
      </c>
      <c r="F214" s="33" t="s">
        <v>230</v>
      </c>
      <c r="G214" s="33" t="s">
        <v>20</v>
      </c>
      <c r="H214" s="33" t="s">
        <v>32</v>
      </c>
      <c r="I214" s="43">
        <v>22186</v>
      </c>
      <c r="J214" s="27">
        <v>48</v>
      </c>
      <c r="K214" s="48">
        <v>1.3349780371863529</v>
      </c>
      <c r="L214" s="48" t="s">
        <v>242</v>
      </c>
      <c r="M214" s="33" t="s">
        <v>44</v>
      </c>
      <c r="N214" s="33" t="s">
        <v>30</v>
      </c>
      <c r="O214" s="43">
        <v>236</v>
      </c>
      <c r="P214" s="48">
        <v>9.2377567999999993E-2</v>
      </c>
      <c r="Q214" s="33" t="s">
        <v>24</v>
      </c>
      <c r="R214" s="27">
        <v>23</v>
      </c>
      <c r="S214" s="43">
        <v>10910</v>
      </c>
      <c r="T214" s="38">
        <v>1384.916667</v>
      </c>
      <c r="U214" s="33" t="str">
        <f t="shared" si="10"/>
        <v>Low Income</v>
      </c>
      <c r="V214" s="43">
        <v>11195</v>
      </c>
      <c r="W214" s="48">
        <v>0.215927232</v>
      </c>
      <c r="X214" s="27">
        <v>0</v>
      </c>
      <c r="Y214" s="27">
        <v>49</v>
      </c>
      <c r="Z214" s="33" t="str">
        <f t="shared" si="11"/>
        <v>Medium Risk</v>
      </c>
    </row>
    <row r="215" spans="1:26" x14ac:dyDescent="0.25">
      <c r="A215" s="22">
        <v>43314</v>
      </c>
      <c r="B215" s="23">
        <v>47</v>
      </c>
      <c r="C215" s="34" t="str">
        <f t="shared" si="9"/>
        <v>Senior</v>
      </c>
      <c r="D215" s="44">
        <v>30548</v>
      </c>
      <c r="E215" s="28">
        <v>490</v>
      </c>
      <c r="F215" s="34" t="s">
        <v>231</v>
      </c>
      <c r="G215" s="34" t="s">
        <v>20</v>
      </c>
      <c r="H215" s="34" t="s">
        <v>32</v>
      </c>
      <c r="I215" s="44">
        <v>22280</v>
      </c>
      <c r="J215" s="28">
        <v>84</v>
      </c>
      <c r="K215" s="49">
        <v>0.7293439832394919</v>
      </c>
      <c r="L215" s="49" t="s">
        <v>241</v>
      </c>
      <c r="M215" s="34" t="s">
        <v>22</v>
      </c>
      <c r="N215" s="34" t="s">
        <v>23</v>
      </c>
      <c r="O215" s="44">
        <v>920</v>
      </c>
      <c r="P215" s="49">
        <v>0.21219409</v>
      </c>
      <c r="Q215" s="34" t="s">
        <v>34</v>
      </c>
      <c r="R215" s="28">
        <v>28</v>
      </c>
      <c r="S215" s="44">
        <v>1701</v>
      </c>
      <c r="T215" s="39">
        <v>2545.666667</v>
      </c>
      <c r="U215" s="34" t="str">
        <f t="shared" si="10"/>
        <v>Low Income</v>
      </c>
      <c r="V215" s="44">
        <v>6851</v>
      </c>
      <c r="W215" s="49">
        <v>0.31156232</v>
      </c>
      <c r="X215" s="28">
        <v>0</v>
      </c>
      <c r="Y215" s="28">
        <v>52</v>
      </c>
      <c r="Z215" s="34" t="str">
        <f t="shared" si="11"/>
        <v>Medium Risk</v>
      </c>
    </row>
    <row r="216" spans="1:26" x14ac:dyDescent="0.25">
      <c r="A216" s="20">
        <v>43315</v>
      </c>
      <c r="B216" s="21">
        <v>36</v>
      </c>
      <c r="C216" s="33" t="str">
        <f t="shared" si="9"/>
        <v>Mid</v>
      </c>
      <c r="D216" s="43">
        <v>108416</v>
      </c>
      <c r="E216" s="27">
        <v>604</v>
      </c>
      <c r="F216" s="33" t="s">
        <v>230</v>
      </c>
      <c r="G216" s="33" t="s">
        <v>45</v>
      </c>
      <c r="H216" s="33" t="s">
        <v>32</v>
      </c>
      <c r="I216" s="43">
        <v>60460</v>
      </c>
      <c r="J216" s="27">
        <v>72</v>
      </c>
      <c r="K216" s="48">
        <v>0.55766676505312873</v>
      </c>
      <c r="L216" s="48" t="s">
        <v>241</v>
      </c>
      <c r="M216" s="33" t="s">
        <v>22</v>
      </c>
      <c r="N216" s="33" t="s">
        <v>23</v>
      </c>
      <c r="O216" s="43">
        <v>292</v>
      </c>
      <c r="P216" s="48">
        <v>0.18382901600000001</v>
      </c>
      <c r="Q216" s="33" t="s">
        <v>28</v>
      </c>
      <c r="R216" s="27">
        <v>22</v>
      </c>
      <c r="S216" s="43">
        <v>48211</v>
      </c>
      <c r="T216" s="38">
        <v>9034.6666669999995</v>
      </c>
      <c r="U216" s="33" t="str">
        <f t="shared" si="10"/>
        <v>Medium Income</v>
      </c>
      <c r="V216" s="43">
        <v>61429</v>
      </c>
      <c r="W216" s="48">
        <v>0.22769426000000001</v>
      </c>
      <c r="X216" s="27">
        <v>0</v>
      </c>
      <c r="Y216" s="27">
        <v>47</v>
      </c>
      <c r="Z216" s="33" t="str">
        <f t="shared" si="11"/>
        <v>Medium Risk</v>
      </c>
    </row>
    <row r="217" spans="1:26" x14ac:dyDescent="0.25">
      <c r="A217" s="22">
        <v>43316</v>
      </c>
      <c r="B217" s="23">
        <v>49</v>
      </c>
      <c r="C217" s="34" t="str">
        <f t="shared" si="9"/>
        <v>Senior</v>
      </c>
      <c r="D217" s="44">
        <v>56255</v>
      </c>
      <c r="E217" s="28">
        <v>571</v>
      </c>
      <c r="F217" s="34" t="s">
        <v>230</v>
      </c>
      <c r="G217" s="34" t="s">
        <v>20</v>
      </c>
      <c r="H217" s="34" t="s">
        <v>25</v>
      </c>
      <c r="I217" s="44">
        <v>14526</v>
      </c>
      <c r="J217" s="28">
        <v>24</v>
      </c>
      <c r="K217" s="49">
        <v>0.25821704737356682</v>
      </c>
      <c r="L217" s="49" t="s">
        <v>240</v>
      </c>
      <c r="M217" s="34" t="s">
        <v>22</v>
      </c>
      <c r="N217" s="34" t="s">
        <v>30</v>
      </c>
      <c r="O217" s="44">
        <v>573</v>
      </c>
      <c r="P217" s="49">
        <v>9.3003329999999992E-3</v>
      </c>
      <c r="Q217" s="34" t="s">
        <v>38</v>
      </c>
      <c r="R217" s="28">
        <v>19</v>
      </c>
      <c r="S217" s="44">
        <v>23933</v>
      </c>
      <c r="T217" s="39">
        <v>4687.9166670000004</v>
      </c>
      <c r="U217" s="34" t="str">
        <f t="shared" si="10"/>
        <v>Low Income</v>
      </c>
      <c r="V217" s="44">
        <v>321457</v>
      </c>
      <c r="W217" s="49">
        <v>0.20690376099999999</v>
      </c>
      <c r="X217" s="28">
        <v>1</v>
      </c>
      <c r="Y217" s="28">
        <v>36.799999999999997</v>
      </c>
      <c r="Z217" s="34" t="str">
        <f t="shared" si="11"/>
        <v>Low Risk</v>
      </c>
    </row>
    <row r="218" spans="1:26" x14ac:dyDescent="0.25">
      <c r="A218" s="20">
        <v>43317</v>
      </c>
      <c r="B218" s="21">
        <v>30</v>
      </c>
      <c r="C218" s="33" t="str">
        <f t="shared" si="9"/>
        <v>Mid</v>
      </c>
      <c r="D218" s="43">
        <v>35795</v>
      </c>
      <c r="E218" s="27">
        <v>510</v>
      </c>
      <c r="F218" s="33" t="s">
        <v>231</v>
      </c>
      <c r="G218" s="33" t="s">
        <v>20</v>
      </c>
      <c r="H218" s="33" t="s">
        <v>21</v>
      </c>
      <c r="I218" s="43">
        <v>18086</v>
      </c>
      <c r="J218" s="27">
        <v>36</v>
      </c>
      <c r="K218" s="48">
        <v>0.50526609861712535</v>
      </c>
      <c r="L218" s="48" t="s">
        <v>241</v>
      </c>
      <c r="M218" s="33" t="s">
        <v>22</v>
      </c>
      <c r="N218" s="33" t="s">
        <v>30</v>
      </c>
      <c r="O218" s="43">
        <v>239</v>
      </c>
      <c r="P218" s="48">
        <v>0.40442097700000001</v>
      </c>
      <c r="Q218" s="33" t="s">
        <v>28</v>
      </c>
      <c r="R218" s="27">
        <v>22</v>
      </c>
      <c r="S218" s="43">
        <v>1038</v>
      </c>
      <c r="T218" s="38">
        <v>2982.916667</v>
      </c>
      <c r="U218" s="33" t="str">
        <f t="shared" si="10"/>
        <v>Low Income</v>
      </c>
      <c r="V218" s="43">
        <v>131828</v>
      </c>
      <c r="W218" s="48">
        <v>0.246407452</v>
      </c>
      <c r="X218" s="27">
        <v>0</v>
      </c>
      <c r="Y218" s="27">
        <v>52</v>
      </c>
      <c r="Z218" s="33" t="str">
        <f t="shared" si="11"/>
        <v>Medium Risk</v>
      </c>
    </row>
    <row r="219" spans="1:26" x14ac:dyDescent="0.25">
      <c r="A219" s="22">
        <v>43318</v>
      </c>
      <c r="B219" s="23">
        <v>37</v>
      </c>
      <c r="C219" s="34" t="str">
        <f t="shared" si="9"/>
        <v>Mid</v>
      </c>
      <c r="D219" s="44">
        <v>20882</v>
      </c>
      <c r="E219" s="28">
        <v>566</v>
      </c>
      <c r="F219" s="34" t="s">
        <v>230</v>
      </c>
      <c r="G219" s="34" t="s">
        <v>20</v>
      </c>
      <c r="H219" s="34" t="s">
        <v>29</v>
      </c>
      <c r="I219" s="44">
        <v>23838</v>
      </c>
      <c r="J219" s="28">
        <v>48</v>
      </c>
      <c r="K219" s="49">
        <v>1.1415573220955848</v>
      </c>
      <c r="L219" s="49" t="s">
        <v>242</v>
      </c>
      <c r="M219" s="34" t="s">
        <v>35</v>
      </c>
      <c r="N219" s="34" t="s">
        <v>27</v>
      </c>
      <c r="O219" s="44">
        <v>671</v>
      </c>
      <c r="P219" s="49">
        <v>0.24581568100000001</v>
      </c>
      <c r="Q219" s="34" t="s">
        <v>24</v>
      </c>
      <c r="R219" s="28">
        <v>24</v>
      </c>
      <c r="S219" s="44">
        <v>2011</v>
      </c>
      <c r="T219" s="39">
        <v>1740.166667</v>
      </c>
      <c r="U219" s="34" t="str">
        <f t="shared" si="10"/>
        <v>Low Income</v>
      </c>
      <c r="V219" s="44">
        <v>88077</v>
      </c>
      <c r="W219" s="49">
        <v>0.218396123</v>
      </c>
      <c r="X219" s="28">
        <v>0</v>
      </c>
      <c r="Y219" s="28">
        <v>51</v>
      </c>
      <c r="Z219" s="34" t="str">
        <f t="shared" si="11"/>
        <v>Medium Risk</v>
      </c>
    </row>
    <row r="220" spans="1:26" x14ac:dyDescent="0.25">
      <c r="A220" s="20">
        <v>43319</v>
      </c>
      <c r="B220" s="21">
        <v>34</v>
      </c>
      <c r="C220" s="33" t="str">
        <f t="shared" si="9"/>
        <v>Mid</v>
      </c>
      <c r="D220" s="43">
        <v>21573</v>
      </c>
      <c r="E220" s="27">
        <v>522</v>
      </c>
      <c r="F220" s="33" t="s">
        <v>231</v>
      </c>
      <c r="G220" s="33" t="s">
        <v>20</v>
      </c>
      <c r="H220" s="33" t="s">
        <v>29</v>
      </c>
      <c r="I220" s="43">
        <v>12419</v>
      </c>
      <c r="J220" s="27">
        <v>48</v>
      </c>
      <c r="K220" s="48">
        <v>0.57567329532285727</v>
      </c>
      <c r="L220" s="48" t="s">
        <v>241</v>
      </c>
      <c r="M220" s="33" t="s">
        <v>35</v>
      </c>
      <c r="N220" s="33" t="s">
        <v>34</v>
      </c>
      <c r="O220" s="43">
        <v>194</v>
      </c>
      <c r="P220" s="48">
        <v>0.408702448</v>
      </c>
      <c r="Q220" s="33" t="s">
        <v>31</v>
      </c>
      <c r="R220" s="27">
        <v>28</v>
      </c>
      <c r="S220" s="43">
        <v>2935</v>
      </c>
      <c r="T220" s="38">
        <v>1797.75</v>
      </c>
      <c r="U220" s="33" t="str">
        <f t="shared" si="10"/>
        <v>Low Income</v>
      </c>
      <c r="V220" s="43">
        <v>47843</v>
      </c>
      <c r="W220" s="48">
        <v>0.23170559600000001</v>
      </c>
      <c r="X220" s="27">
        <v>0</v>
      </c>
      <c r="Y220" s="27">
        <v>59</v>
      </c>
      <c r="Z220" s="33" t="str">
        <f t="shared" si="11"/>
        <v>High Risk</v>
      </c>
    </row>
    <row r="221" spans="1:26" x14ac:dyDescent="0.25">
      <c r="A221" s="22">
        <v>43320</v>
      </c>
      <c r="B221" s="23">
        <v>40</v>
      </c>
      <c r="C221" s="34" t="str">
        <f t="shared" si="9"/>
        <v>Senior</v>
      </c>
      <c r="D221" s="44">
        <v>86157</v>
      </c>
      <c r="E221" s="28">
        <v>535</v>
      </c>
      <c r="F221" s="34" t="s">
        <v>231</v>
      </c>
      <c r="G221" s="34" t="s">
        <v>20</v>
      </c>
      <c r="H221" s="34" t="s">
        <v>29</v>
      </c>
      <c r="I221" s="44">
        <v>16775</v>
      </c>
      <c r="J221" s="28">
        <v>36</v>
      </c>
      <c r="K221" s="49">
        <v>0.19470269391924044</v>
      </c>
      <c r="L221" s="49" t="s">
        <v>240</v>
      </c>
      <c r="M221" s="34" t="s">
        <v>22</v>
      </c>
      <c r="N221" s="34" t="s">
        <v>27</v>
      </c>
      <c r="O221" s="44">
        <v>370</v>
      </c>
      <c r="P221" s="49">
        <v>0.32941503500000002</v>
      </c>
      <c r="Q221" s="34" t="s">
        <v>38</v>
      </c>
      <c r="R221" s="28">
        <v>26</v>
      </c>
      <c r="S221" s="44">
        <v>3368</v>
      </c>
      <c r="T221" s="39">
        <v>7179.75</v>
      </c>
      <c r="U221" s="34" t="str">
        <f t="shared" si="10"/>
        <v>Medium Income</v>
      </c>
      <c r="V221" s="44">
        <v>73344</v>
      </c>
      <c r="W221" s="49">
        <v>0.238419356</v>
      </c>
      <c r="X221" s="28">
        <v>1</v>
      </c>
      <c r="Y221" s="28">
        <v>40.799999999999997</v>
      </c>
      <c r="Z221" s="34" t="str">
        <f t="shared" si="11"/>
        <v>Medium Risk</v>
      </c>
    </row>
    <row r="222" spans="1:26" x14ac:dyDescent="0.25">
      <c r="A222" s="20">
        <v>43321</v>
      </c>
      <c r="B222" s="21">
        <v>67</v>
      </c>
      <c r="C222" s="33" t="str">
        <f t="shared" si="9"/>
        <v>Old</v>
      </c>
      <c r="D222" s="43">
        <v>29708</v>
      </c>
      <c r="E222" s="27">
        <v>626</v>
      </c>
      <c r="F222" s="33" t="s">
        <v>230</v>
      </c>
      <c r="G222" s="33" t="s">
        <v>45</v>
      </c>
      <c r="H222" s="33" t="s">
        <v>29</v>
      </c>
      <c r="I222" s="43">
        <v>44904</v>
      </c>
      <c r="J222" s="27">
        <v>108</v>
      </c>
      <c r="K222" s="48">
        <v>1.511512050626094</v>
      </c>
      <c r="L222" s="48" t="s">
        <v>242</v>
      </c>
      <c r="M222" s="33" t="s">
        <v>35</v>
      </c>
      <c r="N222" s="33" t="s">
        <v>30</v>
      </c>
      <c r="O222" s="43">
        <v>631</v>
      </c>
      <c r="P222" s="48">
        <v>0.13903839500000001</v>
      </c>
      <c r="Q222" s="33" t="s">
        <v>28</v>
      </c>
      <c r="R222" s="27">
        <v>16</v>
      </c>
      <c r="S222" s="43">
        <v>1303</v>
      </c>
      <c r="T222" s="38">
        <v>2475.666667</v>
      </c>
      <c r="U222" s="33" t="str">
        <f t="shared" si="10"/>
        <v>Low Income</v>
      </c>
      <c r="V222" s="43">
        <v>83146</v>
      </c>
      <c r="W222" s="48">
        <v>0.33104556699999999</v>
      </c>
      <c r="X222" s="27">
        <v>0</v>
      </c>
      <c r="Y222" s="27">
        <v>50</v>
      </c>
      <c r="Z222" s="33" t="str">
        <f t="shared" si="11"/>
        <v>Medium Risk</v>
      </c>
    </row>
    <row r="223" spans="1:26" x14ac:dyDescent="0.25">
      <c r="A223" s="22">
        <v>43322</v>
      </c>
      <c r="B223" s="23">
        <v>18</v>
      </c>
      <c r="C223" s="34" t="str">
        <f t="shared" si="9"/>
        <v>Young</v>
      </c>
      <c r="D223" s="44">
        <v>77920</v>
      </c>
      <c r="E223" s="28">
        <v>578</v>
      </c>
      <c r="F223" s="34" t="s">
        <v>230</v>
      </c>
      <c r="G223" s="34" t="s">
        <v>20</v>
      </c>
      <c r="H223" s="34" t="s">
        <v>29</v>
      </c>
      <c r="I223" s="44">
        <v>20677</v>
      </c>
      <c r="J223" s="28">
        <v>36</v>
      </c>
      <c r="K223" s="49">
        <v>0.26536190965092404</v>
      </c>
      <c r="L223" s="49" t="s">
        <v>240</v>
      </c>
      <c r="M223" s="34" t="s">
        <v>35</v>
      </c>
      <c r="N223" s="34" t="s">
        <v>30</v>
      </c>
      <c r="O223" s="44">
        <v>1093</v>
      </c>
      <c r="P223" s="49">
        <v>0.479770576</v>
      </c>
      <c r="Q223" s="34" t="s">
        <v>28</v>
      </c>
      <c r="R223" s="28">
        <v>26</v>
      </c>
      <c r="S223" s="44">
        <v>6127</v>
      </c>
      <c r="T223" s="39">
        <v>6493.3333329999996</v>
      </c>
      <c r="U223" s="34" t="str">
        <f t="shared" si="10"/>
        <v>Medium Income</v>
      </c>
      <c r="V223" s="44">
        <v>5109</v>
      </c>
      <c r="W223" s="49">
        <v>0.234137448</v>
      </c>
      <c r="X223" s="28">
        <v>0</v>
      </c>
      <c r="Y223" s="28">
        <v>56</v>
      </c>
      <c r="Z223" s="34" t="str">
        <f t="shared" si="11"/>
        <v>High Risk</v>
      </c>
    </row>
    <row r="224" spans="1:26" x14ac:dyDescent="0.25">
      <c r="A224" s="20">
        <v>43323</v>
      </c>
      <c r="B224" s="21">
        <v>48</v>
      </c>
      <c r="C224" s="33" t="str">
        <f t="shared" si="9"/>
        <v>Senior</v>
      </c>
      <c r="D224" s="43">
        <v>35187</v>
      </c>
      <c r="E224" s="27">
        <v>574</v>
      </c>
      <c r="F224" s="33" t="s">
        <v>230</v>
      </c>
      <c r="G224" s="33" t="s">
        <v>20</v>
      </c>
      <c r="H224" s="33" t="s">
        <v>29</v>
      </c>
      <c r="I224" s="43">
        <v>25961.919161676647</v>
      </c>
      <c r="J224" s="27">
        <v>48</v>
      </c>
      <c r="K224" s="48">
        <v>0.7378270145700585</v>
      </c>
      <c r="L224" s="48" t="s">
        <v>241</v>
      </c>
      <c r="M224" s="33" t="s">
        <v>22</v>
      </c>
      <c r="N224" s="33" t="s">
        <v>27</v>
      </c>
      <c r="O224" s="43">
        <v>572</v>
      </c>
      <c r="P224" s="48">
        <v>0.21003466100000001</v>
      </c>
      <c r="Q224" s="33" t="s">
        <v>38</v>
      </c>
      <c r="R224" s="27">
        <v>25</v>
      </c>
      <c r="S224" s="43">
        <v>7826</v>
      </c>
      <c r="T224" s="38">
        <v>2932.25</v>
      </c>
      <c r="U224" s="33" t="str">
        <f t="shared" si="10"/>
        <v>Low Income</v>
      </c>
      <c r="V224" s="43">
        <v>11091</v>
      </c>
      <c r="W224" s="48">
        <v>0.28865160200000001</v>
      </c>
      <c r="X224" s="27">
        <v>0</v>
      </c>
      <c r="Y224" s="27">
        <v>59</v>
      </c>
      <c r="Z224" s="33" t="str">
        <f t="shared" si="11"/>
        <v>High Risk</v>
      </c>
    </row>
    <row r="225" spans="1:26" x14ac:dyDescent="0.25">
      <c r="A225" s="22">
        <v>43324</v>
      </c>
      <c r="B225" s="23">
        <v>20</v>
      </c>
      <c r="C225" s="34" t="str">
        <f t="shared" si="9"/>
        <v>Young</v>
      </c>
      <c r="D225" s="44">
        <v>53299</v>
      </c>
      <c r="E225" s="28">
        <v>544</v>
      </c>
      <c r="F225" s="34" t="s">
        <v>231</v>
      </c>
      <c r="G225" s="34" t="s">
        <v>33</v>
      </c>
      <c r="H225" s="34" t="s">
        <v>29</v>
      </c>
      <c r="I225" s="44">
        <v>36261</v>
      </c>
      <c r="J225" s="28">
        <v>36</v>
      </c>
      <c r="K225" s="49">
        <v>0.68033171354059174</v>
      </c>
      <c r="L225" s="49" t="s">
        <v>241</v>
      </c>
      <c r="M225" s="34" t="s">
        <v>35</v>
      </c>
      <c r="N225" s="34" t="s">
        <v>27</v>
      </c>
      <c r="O225" s="44">
        <v>630</v>
      </c>
      <c r="P225" s="49">
        <v>0.45700365799999998</v>
      </c>
      <c r="Q225" s="34" t="s">
        <v>24</v>
      </c>
      <c r="R225" s="28">
        <v>25</v>
      </c>
      <c r="S225" s="44">
        <v>3678</v>
      </c>
      <c r="T225" s="39">
        <v>4441.5833329999996</v>
      </c>
      <c r="U225" s="34" t="str">
        <f t="shared" si="10"/>
        <v>Low Income</v>
      </c>
      <c r="V225" s="44">
        <v>165827</v>
      </c>
      <c r="W225" s="49">
        <v>0.28190842300000002</v>
      </c>
      <c r="X225" s="28">
        <v>0</v>
      </c>
      <c r="Y225" s="28">
        <v>54</v>
      </c>
      <c r="Z225" s="34" t="str">
        <f t="shared" si="11"/>
        <v>Medium Risk</v>
      </c>
    </row>
    <row r="226" spans="1:26" x14ac:dyDescent="0.25">
      <c r="A226" s="20">
        <v>43325</v>
      </c>
      <c r="B226" s="21">
        <v>34</v>
      </c>
      <c r="C226" s="33" t="str">
        <f t="shared" si="9"/>
        <v>Mid</v>
      </c>
      <c r="D226" s="43">
        <v>54605</v>
      </c>
      <c r="E226" s="27">
        <v>614</v>
      </c>
      <c r="F226" s="33" t="s">
        <v>230</v>
      </c>
      <c r="G226" s="33" t="s">
        <v>20</v>
      </c>
      <c r="H226" s="33" t="s">
        <v>21</v>
      </c>
      <c r="I226" s="43">
        <v>12604</v>
      </c>
      <c r="J226" s="27">
        <v>24</v>
      </c>
      <c r="K226" s="48">
        <v>0.2308213533559198</v>
      </c>
      <c r="L226" s="48" t="s">
        <v>240</v>
      </c>
      <c r="M226" s="33" t="s">
        <v>26</v>
      </c>
      <c r="N226" s="33" t="s">
        <v>30</v>
      </c>
      <c r="O226" s="43">
        <v>462</v>
      </c>
      <c r="P226" s="48">
        <v>0.22709889</v>
      </c>
      <c r="Q226" s="33" t="s">
        <v>28</v>
      </c>
      <c r="R226" s="27">
        <v>30</v>
      </c>
      <c r="S226" s="43">
        <v>5395</v>
      </c>
      <c r="T226" s="38">
        <v>4550.4166670000004</v>
      </c>
      <c r="U226" s="33" t="str">
        <f t="shared" si="10"/>
        <v>Low Income</v>
      </c>
      <c r="V226" s="43">
        <v>3640</v>
      </c>
      <c r="W226" s="48">
        <v>0.15722904600000001</v>
      </c>
      <c r="X226" s="27">
        <v>1</v>
      </c>
      <c r="Y226" s="27">
        <v>40</v>
      </c>
      <c r="Z226" s="33" t="str">
        <f t="shared" si="11"/>
        <v>Medium Risk</v>
      </c>
    </row>
    <row r="227" spans="1:26" x14ac:dyDescent="0.25">
      <c r="A227" s="22">
        <v>43326</v>
      </c>
      <c r="B227" s="23">
        <v>53</v>
      </c>
      <c r="C227" s="34" t="str">
        <f t="shared" si="9"/>
        <v>Senior</v>
      </c>
      <c r="D227" s="44">
        <v>36754</v>
      </c>
      <c r="E227" s="28">
        <v>505</v>
      </c>
      <c r="F227" s="34" t="s">
        <v>231</v>
      </c>
      <c r="G227" s="34" t="s">
        <v>33</v>
      </c>
      <c r="H227" s="34" t="s">
        <v>25</v>
      </c>
      <c r="I227" s="44">
        <v>36455</v>
      </c>
      <c r="J227" s="28">
        <v>36</v>
      </c>
      <c r="K227" s="49">
        <v>0.99186483103879852</v>
      </c>
      <c r="L227" s="49" t="s">
        <v>241</v>
      </c>
      <c r="M227" s="34" t="s">
        <v>22</v>
      </c>
      <c r="N227" s="34" t="s">
        <v>27</v>
      </c>
      <c r="O227" s="44">
        <v>674</v>
      </c>
      <c r="P227" s="49">
        <v>0.18276757499999999</v>
      </c>
      <c r="Q227" s="34" t="s">
        <v>28</v>
      </c>
      <c r="R227" s="28">
        <v>34</v>
      </c>
      <c r="S227" s="44">
        <v>3055</v>
      </c>
      <c r="T227" s="39">
        <v>3062.833333</v>
      </c>
      <c r="U227" s="34" t="str">
        <f t="shared" si="10"/>
        <v>Low Income</v>
      </c>
      <c r="V227" s="44">
        <v>117533</v>
      </c>
      <c r="W227" s="49">
        <v>0.282110203</v>
      </c>
      <c r="X227" s="28">
        <v>0</v>
      </c>
      <c r="Y227" s="28">
        <v>51</v>
      </c>
      <c r="Z227" s="34" t="str">
        <f t="shared" si="11"/>
        <v>Medium Risk</v>
      </c>
    </row>
    <row r="228" spans="1:26" x14ac:dyDescent="0.25">
      <c r="A228" s="20">
        <v>43327</v>
      </c>
      <c r="B228" s="21">
        <v>40</v>
      </c>
      <c r="C228" s="33" t="str">
        <f t="shared" si="9"/>
        <v>Senior</v>
      </c>
      <c r="D228" s="43">
        <v>37425.999995999999</v>
      </c>
      <c r="E228" s="27">
        <v>601</v>
      </c>
      <c r="F228" s="33" t="s">
        <v>230</v>
      </c>
      <c r="G228" s="33" t="s">
        <v>20</v>
      </c>
      <c r="H228" s="33" t="s">
        <v>32</v>
      </c>
      <c r="I228" s="43">
        <v>38810</v>
      </c>
      <c r="J228" s="27">
        <v>54.618025751072963</v>
      </c>
      <c r="K228" s="48">
        <v>1.0369796399334132</v>
      </c>
      <c r="L228" s="48" t="s">
        <v>242</v>
      </c>
      <c r="M228" s="33" t="s">
        <v>26</v>
      </c>
      <c r="N228" s="33" t="s">
        <v>27</v>
      </c>
      <c r="O228" s="43">
        <v>153</v>
      </c>
      <c r="P228" s="48">
        <v>0.27368744499999997</v>
      </c>
      <c r="Q228" s="33" t="s">
        <v>24</v>
      </c>
      <c r="R228" s="27">
        <v>12</v>
      </c>
      <c r="S228" s="43">
        <v>6120</v>
      </c>
      <c r="T228" s="38">
        <v>3118.833333</v>
      </c>
      <c r="U228" s="33" t="str">
        <f t="shared" si="10"/>
        <v>Low Income</v>
      </c>
      <c r="V228" s="43">
        <v>170152</v>
      </c>
      <c r="W228" s="48">
        <v>0.21125300499999999</v>
      </c>
      <c r="X228" s="27">
        <v>0</v>
      </c>
      <c r="Y228" s="27">
        <v>47</v>
      </c>
      <c r="Z228" s="33" t="str">
        <f t="shared" si="11"/>
        <v>Medium Risk</v>
      </c>
    </row>
    <row r="229" spans="1:26" x14ac:dyDescent="0.25">
      <c r="A229" s="22">
        <v>43328</v>
      </c>
      <c r="B229" s="23">
        <v>27</v>
      </c>
      <c r="C229" s="34" t="str">
        <f t="shared" si="9"/>
        <v>Mid</v>
      </c>
      <c r="D229" s="44">
        <v>29512</v>
      </c>
      <c r="E229" s="28">
        <v>545</v>
      </c>
      <c r="F229" s="34" t="s">
        <v>231</v>
      </c>
      <c r="G229" s="34" t="s">
        <v>20</v>
      </c>
      <c r="H229" s="34" t="s">
        <v>29</v>
      </c>
      <c r="I229" s="44">
        <v>28201</v>
      </c>
      <c r="J229" s="28">
        <v>60</v>
      </c>
      <c r="K229" s="49">
        <v>0.95557739224722149</v>
      </c>
      <c r="L229" s="49" t="s">
        <v>241</v>
      </c>
      <c r="M229" s="34" t="s">
        <v>26</v>
      </c>
      <c r="N229" s="34" t="s">
        <v>27</v>
      </c>
      <c r="O229" s="44">
        <v>455</v>
      </c>
      <c r="P229" s="49">
        <v>0.238223981</v>
      </c>
      <c r="Q229" s="34" t="s">
        <v>24</v>
      </c>
      <c r="R229" s="28">
        <v>15</v>
      </c>
      <c r="S229" s="44">
        <v>2290</v>
      </c>
      <c r="T229" s="39">
        <v>1250</v>
      </c>
      <c r="U229" s="34" t="str">
        <f t="shared" si="10"/>
        <v>Low Income</v>
      </c>
      <c r="V229" s="44">
        <v>3661</v>
      </c>
      <c r="W229" s="49">
        <v>0.29851906099999997</v>
      </c>
      <c r="X229" s="28">
        <v>0</v>
      </c>
      <c r="Y229" s="28">
        <v>53</v>
      </c>
      <c r="Z229" s="34" t="str">
        <f t="shared" si="11"/>
        <v>Medium Risk</v>
      </c>
    </row>
    <row r="230" spans="1:26" x14ac:dyDescent="0.25">
      <c r="A230" s="20">
        <v>43329</v>
      </c>
      <c r="B230" s="21">
        <v>31</v>
      </c>
      <c r="C230" s="33" t="str">
        <f t="shared" si="9"/>
        <v>Mid</v>
      </c>
      <c r="D230" s="43">
        <v>34589</v>
      </c>
      <c r="E230" s="27">
        <v>445</v>
      </c>
      <c r="F230" s="33" t="s">
        <v>233</v>
      </c>
      <c r="G230" s="33" t="s">
        <v>20</v>
      </c>
      <c r="H230" s="33" t="s">
        <v>32</v>
      </c>
      <c r="I230" s="43">
        <v>91631</v>
      </c>
      <c r="J230" s="27">
        <v>60</v>
      </c>
      <c r="K230" s="48">
        <v>2.6491370088756541</v>
      </c>
      <c r="L230" s="48" t="s">
        <v>242</v>
      </c>
      <c r="M230" s="33" t="s">
        <v>22</v>
      </c>
      <c r="N230" s="33" t="s">
        <v>30</v>
      </c>
      <c r="O230" s="43">
        <v>285</v>
      </c>
      <c r="P230" s="48">
        <v>7.1258950000000001E-2</v>
      </c>
      <c r="Q230" s="33" t="s">
        <v>28</v>
      </c>
      <c r="R230" s="27">
        <v>29</v>
      </c>
      <c r="S230" s="43">
        <v>1428</v>
      </c>
      <c r="T230" s="38">
        <v>2882.416667</v>
      </c>
      <c r="U230" s="33" t="str">
        <f t="shared" si="10"/>
        <v>Low Income</v>
      </c>
      <c r="V230" s="43">
        <v>17138</v>
      </c>
      <c r="W230" s="48">
        <v>0.39618506399999998</v>
      </c>
      <c r="X230" s="27">
        <v>0</v>
      </c>
      <c r="Y230" s="27">
        <v>52</v>
      </c>
      <c r="Z230" s="33" t="str">
        <f t="shared" si="11"/>
        <v>Medium Risk</v>
      </c>
    </row>
    <row r="231" spans="1:26" x14ac:dyDescent="0.25">
      <c r="A231" s="22">
        <v>43330</v>
      </c>
      <c r="B231" s="23">
        <v>48</v>
      </c>
      <c r="C231" s="34" t="str">
        <f t="shared" si="9"/>
        <v>Senior</v>
      </c>
      <c r="D231" s="44">
        <v>56584</v>
      </c>
      <c r="E231" s="28">
        <v>615</v>
      </c>
      <c r="F231" s="34" t="s">
        <v>230</v>
      </c>
      <c r="G231" s="34" t="s">
        <v>45</v>
      </c>
      <c r="H231" s="34" t="s">
        <v>25</v>
      </c>
      <c r="I231" s="44">
        <v>15122</v>
      </c>
      <c r="J231" s="28">
        <v>36</v>
      </c>
      <c r="K231" s="49">
        <v>0.26724869220981196</v>
      </c>
      <c r="L231" s="49" t="s">
        <v>240</v>
      </c>
      <c r="M231" s="34" t="s">
        <v>22</v>
      </c>
      <c r="N231" s="34" t="s">
        <v>27</v>
      </c>
      <c r="O231" s="44">
        <v>115</v>
      </c>
      <c r="P231" s="49">
        <v>0.49601572100000002</v>
      </c>
      <c r="Q231" s="34" t="s">
        <v>31</v>
      </c>
      <c r="R231" s="28">
        <v>25</v>
      </c>
      <c r="S231" s="44">
        <v>6834</v>
      </c>
      <c r="T231" s="39">
        <v>4715.3333329999996</v>
      </c>
      <c r="U231" s="34" t="str">
        <f t="shared" si="10"/>
        <v>Low Income</v>
      </c>
      <c r="V231" s="44">
        <v>115778</v>
      </c>
      <c r="W231" s="49">
        <v>0.181059317</v>
      </c>
      <c r="X231" s="28">
        <v>1</v>
      </c>
      <c r="Y231" s="28">
        <v>40.799999999999997</v>
      </c>
      <c r="Z231" s="34" t="str">
        <f t="shared" si="11"/>
        <v>Medium Risk</v>
      </c>
    </row>
    <row r="232" spans="1:26" x14ac:dyDescent="0.25">
      <c r="A232" s="20">
        <v>43331</v>
      </c>
      <c r="B232" s="21">
        <v>31</v>
      </c>
      <c r="C232" s="33" t="str">
        <f t="shared" si="9"/>
        <v>Mid</v>
      </c>
      <c r="D232" s="43">
        <v>32777</v>
      </c>
      <c r="E232" s="27">
        <v>537</v>
      </c>
      <c r="F232" s="33" t="s">
        <v>231</v>
      </c>
      <c r="G232" s="33" t="s">
        <v>20</v>
      </c>
      <c r="H232" s="33" t="s">
        <v>21</v>
      </c>
      <c r="I232" s="43">
        <v>27822</v>
      </c>
      <c r="J232" s="27">
        <v>60</v>
      </c>
      <c r="K232" s="48">
        <v>0.84882692131677706</v>
      </c>
      <c r="L232" s="48" t="s">
        <v>241</v>
      </c>
      <c r="M232" s="33" t="s">
        <v>35</v>
      </c>
      <c r="N232" s="33" t="s">
        <v>27</v>
      </c>
      <c r="O232" s="43">
        <v>392</v>
      </c>
      <c r="P232" s="48">
        <v>0.20648960199999999</v>
      </c>
      <c r="Q232" s="33" t="s">
        <v>31</v>
      </c>
      <c r="R232" s="27">
        <v>21</v>
      </c>
      <c r="S232" s="43">
        <v>4771</v>
      </c>
      <c r="T232" s="38">
        <v>2731.416667</v>
      </c>
      <c r="U232" s="33" t="str">
        <f t="shared" si="10"/>
        <v>Low Income</v>
      </c>
      <c r="V232" s="43">
        <v>114409</v>
      </c>
      <c r="W232" s="48">
        <v>0.22600034599999999</v>
      </c>
      <c r="X232" s="27">
        <v>0</v>
      </c>
      <c r="Y232" s="27">
        <v>55</v>
      </c>
      <c r="Z232" s="33" t="str">
        <f t="shared" si="11"/>
        <v>High Risk</v>
      </c>
    </row>
    <row r="233" spans="1:26" x14ac:dyDescent="0.25">
      <c r="A233" s="22">
        <v>43332</v>
      </c>
      <c r="B233" s="23">
        <v>42</v>
      </c>
      <c r="C233" s="34" t="str">
        <f t="shared" si="9"/>
        <v>Senior</v>
      </c>
      <c r="D233" s="44">
        <v>70901.000004000001</v>
      </c>
      <c r="E233" s="28">
        <v>575</v>
      </c>
      <c r="F233" s="34" t="s">
        <v>230</v>
      </c>
      <c r="G233" s="34" t="s">
        <v>33</v>
      </c>
      <c r="H233" s="34" t="s">
        <v>29</v>
      </c>
      <c r="I233" s="44">
        <v>20087</v>
      </c>
      <c r="J233" s="28">
        <v>55.043478260869563</v>
      </c>
      <c r="K233" s="49">
        <v>0.28331053157031294</v>
      </c>
      <c r="L233" s="49" t="s">
        <v>240</v>
      </c>
      <c r="M233" s="34" t="s">
        <v>22</v>
      </c>
      <c r="N233" s="34" t="s">
        <v>30</v>
      </c>
      <c r="O233" s="44">
        <v>582</v>
      </c>
      <c r="P233" s="49">
        <v>0.32817901599999999</v>
      </c>
      <c r="Q233" s="34" t="s">
        <v>24</v>
      </c>
      <c r="R233" s="28">
        <v>29</v>
      </c>
      <c r="S233" s="44">
        <v>12504</v>
      </c>
      <c r="T233" s="39">
        <v>5908.4166670000004</v>
      </c>
      <c r="U233" s="34" t="str">
        <f t="shared" si="10"/>
        <v>Medium Income</v>
      </c>
      <c r="V233" s="44">
        <v>23706</v>
      </c>
      <c r="W233" s="49">
        <v>0.238828607</v>
      </c>
      <c r="X233" s="28">
        <v>0</v>
      </c>
      <c r="Y233" s="28">
        <v>61</v>
      </c>
      <c r="Z233" s="34" t="str">
        <f t="shared" si="11"/>
        <v>High Risk</v>
      </c>
    </row>
    <row r="234" spans="1:26" x14ac:dyDescent="0.25">
      <c r="A234" s="20">
        <v>43333</v>
      </c>
      <c r="B234" s="21">
        <v>40</v>
      </c>
      <c r="C234" s="33" t="str">
        <f t="shared" si="9"/>
        <v>Senior</v>
      </c>
      <c r="D234" s="43">
        <v>52184</v>
      </c>
      <c r="E234" s="27">
        <v>574</v>
      </c>
      <c r="F234" s="33" t="s">
        <v>230</v>
      </c>
      <c r="G234" s="33" t="s">
        <v>33</v>
      </c>
      <c r="H234" s="33" t="s">
        <v>25</v>
      </c>
      <c r="I234" s="43">
        <v>38284</v>
      </c>
      <c r="J234" s="27">
        <v>48</v>
      </c>
      <c r="K234" s="48">
        <v>0.73363483059941748</v>
      </c>
      <c r="L234" s="48" t="s">
        <v>241</v>
      </c>
      <c r="M234" s="33" t="s">
        <v>22</v>
      </c>
      <c r="N234" s="33" t="s">
        <v>30</v>
      </c>
      <c r="O234" s="43">
        <v>356</v>
      </c>
      <c r="P234" s="48">
        <v>0.146371786</v>
      </c>
      <c r="Q234" s="33" t="s">
        <v>34</v>
      </c>
      <c r="R234" s="27">
        <v>16</v>
      </c>
      <c r="S234" s="43">
        <v>7697</v>
      </c>
      <c r="T234" s="38">
        <v>4348.6666670000004</v>
      </c>
      <c r="U234" s="33" t="str">
        <f t="shared" si="10"/>
        <v>Low Income</v>
      </c>
      <c r="V234" s="43">
        <v>82766</v>
      </c>
      <c r="W234" s="48">
        <v>0.228254072</v>
      </c>
      <c r="X234" s="27">
        <v>0</v>
      </c>
      <c r="Y234" s="27">
        <v>53</v>
      </c>
      <c r="Z234" s="33" t="str">
        <f t="shared" si="11"/>
        <v>Medium Risk</v>
      </c>
    </row>
    <row r="235" spans="1:26" x14ac:dyDescent="0.25">
      <c r="A235" s="22">
        <v>43334</v>
      </c>
      <c r="B235" s="23">
        <v>32</v>
      </c>
      <c r="C235" s="34" t="str">
        <f t="shared" si="9"/>
        <v>Mid</v>
      </c>
      <c r="D235" s="44">
        <v>43451</v>
      </c>
      <c r="E235" s="28">
        <v>506</v>
      </c>
      <c r="F235" s="34" t="s">
        <v>231</v>
      </c>
      <c r="G235" s="34" t="s">
        <v>20</v>
      </c>
      <c r="H235" s="34" t="s">
        <v>32</v>
      </c>
      <c r="I235" s="44">
        <v>9077</v>
      </c>
      <c r="J235" s="28">
        <v>36</v>
      </c>
      <c r="K235" s="49">
        <v>0.20890198154242709</v>
      </c>
      <c r="L235" s="49" t="s">
        <v>240</v>
      </c>
      <c r="M235" s="34" t="s">
        <v>44</v>
      </c>
      <c r="N235" s="34" t="s">
        <v>30</v>
      </c>
      <c r="O235" s="44">
        <v>564</v>
      </c>
      <c r="P235" s="49">
        <v>0.29427567500000001</v>
      </c>
      <c r="Q235" s="34" t="s">
        <v>34</v>
      </c>
      <c r="R235" s="28">
        <v>23</v>
      </c>
      <c r="S235" s="44">
        <v>1218</v>
      </c>
      <c r="T235" s="39">
        <v>3620.916667</v>
      </c>
      <c r="U235" s="34" t="str">
        <f t="shared" si="10"/>
        <v>Low Income</v>
      </c>
      <c r="V235" s="44">
        <v>47111</v>
      </c>
      <c r="W235" s="49">
        <v>0.24656439299999999</v>
      </c>
      <c r="X235" s="28">
        <v>0</v>
      </c>
      <c r="Y235" s="28">
        <v>56</v>
      </c>
      <c r="Z235" s="34" t="str">
        <f t="shared" si="11"/>
        <v>High Risk</v>
      </c>
    </row>
    <row r="236" spans="1:26" x14ac:dyDescent="0.25">
      <c r="A236" s="20">
        <v>43335</v>
      </c>
      <c r="B236" s="21">
        <v>65</v>
      </c>
      <c r="C236" s="33" t="str">
        <f t="shared" si="9"/>
        <v>Old</v>
      </c>
      <c r="D236" s="43">
        <v>23881</v>
      </c>
      <c r="E236" s="27">
        <v>599</v>
      </c>
      <c r="F236" s="33" t="s">
        <v>230</v>
      </c>
      <c r="G236" s="33" t="s">
        <v>20</v>
      </c>
      <c r="H236" s="33" t="s">
        <v>32</v>
      </c>
      <c r="I236" s="43">
        <v>17067</v>
      </c>
      <c r="J236" s="27">
        <v>60</v>
      </c>
      <c r="K236" s="48">
        <v>0.71466856496796616</v>
      </c>
      <c r="L236" s="48" t="s">
        <v>241</v>
      </c>
      <c r="M236" s="33" t="s">
        <v>26</v>
      </c>
      <c r="N236" s="33" t="s">
        <v>23</v>
      </c>
      <c r="O236" s="43">
        <v>678</v>
      </c>
      <c r="P236" s="48">
        <v>0.410319198</v>
      </c>
      <c r="Q236" s="33" t="s">
        <v>38</v>
      </c>
      <c r="R236" s="27">
        <v>23</v>
      </c>
      <c r="S236" s="43">
        <v>22121</v>
      </c>
      <c r="T236" s="38">
        <v>1990.083333</v>
      </c>
      <c r="U236" s="33" t="str">
        <f t="shared" si="10"/>
        <v>Low Income</v>
      </c>
      <c r="V236" s="43">
        <v>5423</v>
      </c>
      <c r="W236" s="48">
        <v>0.21928418099999999</v>
      </c>
      <c r="X236" s="27">
        <v>0</v>
      </c>
      <c r="Y236" s="27">
        <v>57</v>
      </c>
      <c r="Z236" s="33" t="str">
        <f t="shared" si="11"/>
        <v>High Risk</v>
      </c>
    </row>
    <row r="237" spans="1:26" x14ac:dyDescent="0.25">
      <c r="A237" s="22">
        <v>43336</v>
      </c>
      <c r="B237" s="23">
        <v>47</v>
      </c>
      <c r="C237" s="34" t="str">
        <f t="shared" si="9"/>
        <v>Senior</v>
      </c>
      <c r="D237" s="44">
        <v>44248</v>
      </c>
      <c r="E237" s="28">
        <v>573.55555555555554</v>
      </c>
      <c r="F237" s="34" t="s">
        <v>230</v>
      </c>
      <c r="G237" s="34" t="s">
        <v>33</v>
      </c>
      <c r="H237" s="34" t="s">
        <v>32</v>
      </c>
      <c r="I237" s="44">
        <v>25183.596306068601</v>
      </c>
      <c r="J237" s="28">
        <v>36</v>
      </c>
      <c r="K237" s="49">
        <v>0.56914654461373626</v>
      </c>
      <c r="L237" s="49" t="s">
        <v>241</v>
      </c>
      <c r="M237" s="34" t="s">
        <v>26</v>
      </c>
      <c r="N237" s="34" t="s">
        <v>30</v>
      </c>
      <c r="O237" s="44">
        <v>499</v>
      </c>
      <c r="P237" s="49">
        <v>0.22488149299999999</v>
      </c>
      <c r="Q237" s="34" t="s">
        <v>28</v>
      </c>
      <c r="R237" s="28">
        <v>28</v>
      </c>
      <c r="S237" s="44">
        <v>41840</v>
      </c>
      <c r="T237" s="39">
        <v>3687.333333</v>
      </c>
      <c r="U237" s="34" t="str">
        <f t="shared" si="10"/>
        <v>Low Income</v>
      </c>
      <c r="V237" s="44">
        <v>50429</v>
      </c>
      <c r="W237" s="49">
        <v>0.232599733</v>
      </c>
      <c r="X237" s="28">
        <v>0</v>
      </c>
      <c r="Y237" s="28">
        <v>54</v>
      </c>
      <c r="Z237" s="34" t="str">
        <f t="shared" si="11"/>
        <v>Medium Risk</v>
      </c>
    </row>
    <row r="238" spans="1:26" x14ac:dyDescent="0.25">
      <c r="A238" s="20">
        <v>43337</v>
      </c>
      <c r="B238" s="21">
        <v>18</v>
      </c>
      <c r="C238" s="33" t="str">
        <f t="shared" si="9"/>
        <v>Young</v>
      </c>
      <c r="D238" s="43">
        <v>15885</v>
      </c>
      <c r="E238" s="27">
        <v>551</v>
      </c>
      <c r="F238" s="33" t="s">
        <v>230</v>
      </c>
      <c r="G238" s="33" t="s">
        <v>20</v>
      </c>
      <c r="H238" s="33" t="s">
        <v>21</v>
      </c>
      <c r="I238" s="43">
        <v>35284</v>
      </c>
      <c r="J238" s="27">
        <v>54.618025751072963</v>
      </c>
      <c r="K238" s="48">
        <v>2.2212149826880707</v>
      </c>
      <c r="L238" s="48" t="s">
        <v>242</v>
      </c>
      <c r="M238" s="33" t="s">
        <v>26</v>
      </c>
      <c r="N238" s="33" t="s">
        <v>34</v>
      </c>
      <c r="O238" s="43">
        <v>264</v>
      </c>
      <c r="P238" s="48">
        <v>0.54180692399999997</v>
      </c>
      <c r="Q238" s="33" t="s">
        <v>24</v>
      </c>
      <c r="R238" s="27">
        <v>23</v>
      </c>
      <c r="S238" s="43">
        <v>2316</v>
      </c>
      <c r="T238" s="38">
        <v>1323.75</v>
      </c>
      <c r="U238" s="33" t="str">
        <f t="shared" si="10"/>
        <v>Low Income</v>
      </c>
      <c r="V238" s="43">
        <v>278826</v>
      </c>
      <c r="W238" s="48">
        <v>0.32529750000000002</v>
      </c>
      <c r="X238" s="27">
        <v>0</v>
      </c>
      <c r="Y238" s="27">
        <v>54</v>
      </c>
      <c r="Z238" s="33" t="str">
        <f t="shared" si="11"/>
        <v>Medium Risk</v>
      </c>
    </row>
    <row r="239" spans="1:26" x14ac:dyDescent="0.25">
      <c r="A239" s="22">
        <v>43338</v>
      </c>
      <c r="B239" s="23">
        <v>42</v>
      </c>
      <c r="C239" s="34" t="str">
        <f t="shared" si="9"/>
        <v>Senior</v>
      </c>
      <c r="D239" s="44">
        <v>39637</v>
      </c>
      <c r="E239" s="28">
        <v>599</v>
      </c>
      <c r="F239" s="34" t="s">
        <v>230</v>
      </c>
      <c r="G239" s="34" t="s">
        <v>20</v>
      </c>
      <c r="H239" s="34" t="s">
        <v>41</v>
      </c>
      <c r="I239" s="44">
        <v>24014.413793103449</v>
      </c>
      <c r="J239" s="28">
        <v>24</v>
      </c>
      <c r="K239" s="49">
        <v>0.60585851081321618</v>
      </c>
      <c r="L239" s="49" t="s">
        <v>241</v>
      </c>
      <c r="M239" s="34" t="s">
        <v>26</v>
      </c>
      <c r="N239" s="34" t="s">
        <v>27</v>
      </c>
      <c r="O239" s="44">
        <v>337</v>
      </c>
      <c r="P239" s="49">
        <v>0.109721187</v>
      </c>
      <c r="Q239" s="34" t="s">
        <v>34</v>
      </c>
      <c r="R239" s="28">
        <v>25</v>
      </c>
      <c r="S239" s="44">
        <v>823</v>
      </c>
      <c r="T239" s="39">
        <v>3303.083333</v>
      </c>
      <c r="U239" s="34" t="str">
        <f t="shared" si="10"/>
        <v>Low Income</v>
      </c>
      <c r="V239" s="44">
        <v>174623</v>
      </c>
      <c r="W239" s="49">
        <v>0.245088583</v>
      </c>
      <c r="X239" s="28">
        <v>0</v>
      </c>
      <c r="Y239" s="28">
        <v>50</v>
      </c>
      <c r="Z239" s="34" t="str">
        <f t="shared" si="11"/>
        <v>Medium Risk</v>
      </c>
    </row>
    <row r="240" spans="1:26" x14ac:dyDescent="0.25">
      <c r="A240" s="20">
        <v>43339</v>
      </c>
      <c r="B240" s="21">
        <v>32</v>
      </c>
      <c r="C240" s="33" t="str">
        <f t="shared" si="9"/>
        <v>Mid</v>
      </c>
      <c r="D240" s="43">
        <v>48777</v>
      </c>
      <c r="E240" s="27">
        <v>549</v>
      </c>
      <c r="F240" s="33" t="s">
        <v>231</v>
      </c>
      <c r="G240" s="33" t="s">
        <v>20</v>
      </c>
      <c r="H240" s="33" t="s">
        <v>29</v>
      </c>
      <c r="I240" s="43">
        <v>32798</v>
      </c>
      <c r="J240" s="27">
        <v>72</v>
      </c>
      <c r="K240" s="48">
        <v>0.67240707710601311</v>
      </c>
      <c r="L240" s="48" t="s">
        <v>241</v>
      </c>
      <c r="M240" s="33" t="s">
        <v>35</v>
      </c>
      <c r="N240" s="33" t="s">
        <v>23</v>
      </c>
      <c r="O240" s="43">
        <v>176</v>
      </c>
      <c r="P240" s="48">
        <v>0.28910381899999998</v>
      </c>
      <c r="Q240" s="33" t="s">
        <v>38</v>
      </c>
      <c r="R240" s="27">
        <v>30</v>
      </c>
      <c r="S240" s="43">
        <v>1382</v>
      </c>
      <c r="T240" s="38">
        <v>4064.75</v>
      </c>
      <c r="U240" s="33" t="str">
        <f t="shared" si="10"/>
        <v>Low Income</v>
      </c>
      <c r="V240" s="43">
        <v>69125</v>
      </c>
      <c r="W240" s="48">
        <v>0.29660134599999999</v>
      </c>
      <c r="X240" s="27">
        <v>0</v>
      </c>
      <c r="Y240" s="27">
        <v>55</v>
      </c>
      <c r="Z240" s="33" t="str">
        <f t="shared" si="11"/>
        <v>High Risk</v>
      </c>
    </row>
    <row r="241" spans="1:26" x14ac:dyDescent="0.25">
      <c r="A241" s="22">
        <v>43340</v>
      </c>
      <c r="B241" s="23">
        <v>50</v>
      </c>
      <c r="C241" s="34" t="str">
        <f t="shared" si="9"/>
        <v>Senior</v>
      </c>
      <c r="D241" s="44">
        <v>43208</v>
      </c>
      <c r="E241" s="28">
        <v>564</v>
      </c>
      <c r="F241" s="34" t="s">
        <v>230</v>
      </c>
      <c r="G241" s="34" t="s">
        <v>20</v>
      </c>
      <c r="H241" s="34" t="s">
        <v>32</v>
      </c>
      <c r="I241" s="44">
        <v>13574</v>
      </c>
      <c r="J241" s="28">
        <v>84</v>
      </c>
      <c r="K241" s="49">
        <v>0.31415478615071285</v>
      </c>
      <c r="L241" s="49" t="s">
        <v>240</v>
      </c>
      <c r="M241" s="34" t="s">
        <v>22</v>
      </c>
      <c r="N241" s="34" t="s">
        <v>34</v>
      </c>
      <c r="O241" s="44">
        <v>361</v>
      </c>
      <c r="P241" s="49">
        <v>0.34082699399999999</v>
      </c>
      <c r="Q241" s="34" t="s">
        <v>28</v>
      </c>
      <c r="R241" s="28">
        <v>33</v>
      </c>
      <c r="S241" s="44">
        <v>2108</v>
      </c>
      <c r="T241" s="39">
        <v>3600.666667</v>
      </c>
      <c r="U241" s="34" t="str">
        <f t="shared" si="10"/>
        <v>Low Income</v>
      </c>
      <c r="V241" s="44">
        <v>2671</v>
      </c>
      <c r="W241" s="49">
        <v>0.2052592</v>
      </c>
      <c r="X241" s="28">
        <v>0</v>
      </c>
      <c r="Y241" s="28">
        <v>59</v>
      </c>
      <c r="Z241" s="34" t="str">
        <f t="shared" si="11"/>
        <v>High Risk</v>
      </c>
    </row>
    <row r="242" spans="1:26" x14ac:dyDescent="0.25">
      <c r="A242" s="20">
        <v>43341</v>
      </c>
      <c r="B242" s="21">
        <v>30</v>
      </c>
      <c r="C242" s="33" t="str">
        <f t="shared" si="9"/>
        <v>Mid</v>
      </c>
      <c r="D242" s="43">
        <v>18662</v>
      </c>
      <c r="E242" s="27">
        <v>570.23428571428576</v>
      </c>
      <c r="F242" s="33" t="s">
        <v>230</v>
      </c>
      <c r="G242" s="33" t="s">
        <v>20</v>
      </c>
      <c r="H242" s="33" t="s">
        <v>29</v>
      </c>
      <c r="I242" s="43">
        <v>28715</v>
      </c>
      <c r="J242" s="27">
        <v>60</v>
      </c>
      <c r="K242" s="48">
        <v>1.5386882434894438</v>
      </c>
      <c r="L242" s="48" t="s">
        <v>242</v>
      </c>
      <c r="M242" s="33" t="s">
        <v>26</v>
      </c>
      <c r="N242" s="33" t="s">
        <v>30</v>
      </c>
      <c r="O242" s="43">
        <v>511</v>
      </c>
      <c r="P242" s="48">
        <v>0.42740328399999999</v>
      </c>
      <c r="Q242" s="33" t="s">
        <v>24</v>
      </c>
      <c r="R242" s="27">
        <v>25</v>
      </c>
      <c r="S242" s="43">
        <v>3730</v>
      </c>
      <c r="T242" s="38">
        <v>1555.166667</v>
      </c>
      <c r="U242" s="33" t="str">
        <f t="shared" si="10"/>
        <v>Low Income</v>
      </c>
      <c r="V242" s="43">
        <v>87204</v>
      </c>
      <c r="W242" s="48">
        <v>0.26387038299999999</v>
      </c>
      <c r="X242" s="27">
        <v>0</v>
      </c>
      <c r="Y242" s="27">
        <v>56</v>
      </c>
      <c r="Z242" s="33" t="str">
        <f t="shared" si="11"/>
        <v>High Risk</v>
      </c>
    </row>
    <row r="243" spans="1:26" x14ac:dyDescent="0.25">
      <c r="A243" s="22">
        <v>43342</v>
      </c>
      <c r="B243" s="23">
        <v>38</v>
      </c>
      <c r="C243" s="34" t="str">
        <f t="shared" si="9"/>
        <v>Mid</v>
      </c>
      <c r="D243" s="44">
        <v>42209</v>
      </c>
      <c r="E243" s="28">
        <v>582</v>
      </c>
      <c r="F243" s="34" t="s">
        <v>230</v>
      </c>
      <c r="G243" s="34" t="s">
        <v>33</v>
      </c>
      <c r="H243" s="34" t="s">
        <v>21</v>
      </c>
      <c r="I243" s="44">
        <v>29658</v>
      </c>
      <c r="J243" s="28">
        <v>48</v>
      </c>
      <c r="K243" s="49">
        <v>0.7026463550427634</v>
      </c>
      <c r="L243" s="49" t="s">
        <v>241</v>
      </c>
      <c r="M243" s="34" t="s">
        <v>35</v>
      </c>
      <c r="N243" s="34" t="s">
        <v>30</v>
      </c>
      <c r="O243" s="44">
        <v>395</v>
      </c>
      <c r="P243" s="49">
        <v>0.18502497200000001</v>
      </c>
      <c r="Q243" s="34" t="s">
        <v>31</v>
      </c>
      <c r="R243" s="28">
        <v>36</v>
      </c>
      <c r="S243" s="44">
        <v>794</v>
      </c>
      <c r="T243" s="39">
        <v>3517.416667</v>
      </c>
      <c r="U243" s="34" t="str">
        <f t="shared" si="10"/>
        <v>Low Income</v>
      </c>
      <c r="V243" s="44">
        <v>102388</v>
      </c>
      <c r="W243" s="49">
        <v>0.243953539</v>
      </c>
      <c r="X243" s="28">
        <v>0</v>
      </c>
      <c r="Y243" s="28">
        <v>54</v>
      </c>
      <c r="Z243" s="34" t="str">
        <f t="shared" si="11"/>
        <v>Medium Risk</v>
      </c>
    </row>
    <row r="244" spans="1:26" x14ac:dyDescent="0.25">
      <c r="A244" s="20">
        <v>43343</v>
      </c>
      <c r="B244" s="21">
        <v>46</v>
      </c>
      <c r="C244" s="33" t="str">
        <f t="shared" si="9"/>
        <v>Senior</v>
      </c>
      <c r="D244" s="43">
        <v>99222</v>
      </c>
      <c r="E244" s="27">
        <v>450</v>
      </c>
      <c r="F244" s="33" t="s">
        <v>231</v>
      </c>
      <c r="G244" s="33" t="s">
        <v>20</v>
      </c>
      <c r="H244" s="33" t="s">
        <v>21</v>
      </c>
      <c r="I244" s="43">
        <v>44563</v>
      </c>
      <c r="J244" s="27">
        <v>120</v>
      </c>
      <c r="K244" s="48">
        <v>0.44912418616839006</v>
      </c>
      <c r="L244" s="48" t="s">
        <v>240</v>
      </c>
      <c r="M244" s="33" t="s">
        <v>22</v>
      </c>
      <c r="N244" s="33" t="s">
        <v>23</v>
      </c>
      <c r="O244" s="43">
        <v>281</v>
      </c>
      <c r="P244" s="48">
        <v>0.21913932999999999</v>
      </c>
      <c r="Q244" s="33" t="s">
        <v>28</v>
      </c>
      <c r="R244" s="27">
        <v>32</v>
      </c>
      <c r="S244" s="43">
        <v>8172</v>
      </c>
      <c r="T244" s="38">
        <v>8268.5</v>
      </c>
      <c r="U244" s="33" t="str">
        <f t="shared" si="10"/>
        <v>Medium Income</v>
      </c>
      <c r="V244" s="43">
        <v>13821</v>
      </c>
      <c r="W244" s="48">
        <v>0.42009125800000002</v>
      </c>
      <c r="X244" s="27">
        <v>0</v>
      </c>
      <c r="Y244" s="27">
        <v>51</v>
      </c>
      <c r="Z244" s="33" t="str">
        <f t="shared" si="11"/>
        <v>Medium Risk</v>
      </c>
    </row>
    <row r="245" spans="1:26" x14ac:dyDescent="0.25">
      <c r="A245" s="22">
        <v>43344</v>
      </c>
      <c r="B245" s="23">
        <v>50</v>
      </c>
      <c r="C245" s="34" t="str">
        <f t="shared" si="9"/>
        <v>Senior</v>
      </c>
      <c r="D245" s="44">
        <v>27279</v>
      </c>
      <c r="E245" s="28">
        <v>572.83333333333337</v>
      </c>
      <c r="F245" s="34" t="s">
        <v>230</v>
      </c>
      <c r="G245" s="34" t="s">
        <v>20</v>
      </c>
      <c r="H245" s="34" t="s">
        <v>29</v>
      </c>
      <c r="I245" s="44">
        <v>14474</v>
      </c>
      <c r="J245" s="28">
        <v>72</v>
      </c>
      <c r="K245" s="49">
        <v>0.53059129733494625</v>
      </c>
      <c r="L245" s="49" t="s">
        <v>241</v>
      </c>
      <c r="M245" s="34" t="s">
        <v>26</v>
      </c>
      <c r="N245" s="34" t="s">
        <v>27</v>
      </c>
      <c r="O245" s="44">
        <v>590</v>
      </c>
      <c r="P245" s="49">
        <v>0.169137765</v>
      </c>
      <c r="Q245" s="34" t="s">
        <v>28</v>
      </c>
      <c r="R245" s="28">
        <v>21</v>
      </c>
      <c r="S245" s="44">
        <v>1524</v>
      </c>
      <c r="T245" s="39">
        <v>2273.25</v>
      </c>
      <c r="U245" s="34" t="str">
        <f t="shared" si="10"/>
        <v>Low Income</v>
      </c>
      <c r="V245" s="44">
        <v>71005</v>
      </c>
      <c r="W245" s="49">
        <v>0.20260362900000001</v>
      </c>
      <c r="X245" s="28">
        <v>0</v>
      </c>
      <c r="Y245" s="28">
        <v>46</v>
      </c>
      <c r="Z245" s="34" t="str">
        <f t="shared" si="11"/>
        <v>Medium Risk</v>
      </c>
    </row>
    <row r="246" spans="1:26" x14ac:dyDescent="0.25">
      <c r="A246" s="20">
        <v>43345</v>
      </c>
      <c r="B246" s="21">
        <v>25</v>
      </c>
      <c r="C246" s="33" t="str">
        <f t="shared" si="9"/>
        <v>Mid</v>
      </c>
      <c r="D246" s="43">
        <v>15000</v>
      </c>
      <c r="E246" s="27">
        <v>603</v>
      </c>
      <c r="F246" s="33" t="s">
        <v>230</v>
      </c>
      <c r="G246" s="33" t="s">
        <v>20</v>
      </c>
      <c r="H246" s="33" t="s">
        <v>29</v>
      </c>
      <c r="I246" s="43">
        <v>33259</v>
      </c>
      <c r="J246" s="27">
        <v>48</v>
      </c>
      <c r="K246" s="48">
        <v>2.2172666666666667</v>
      </c>
      <c r="L246" s="48" t="s">
        <v>242</v>
      </c>
      <c r="M246" s="33" t="s">
        <v>26</v>
      </c>
      <c r="N246" s="33" t="s">
        <v>34</v>
      </c>
      <c r="O246" s="43">
        <v>253</v>
      </c>
      <c r="P246" s="48">
        <v>0.12275454700000001</v>
      </c>
      <c r="Q246" s="33" t="s">
        <v>34</v>
      </c>
      <c r="R246" s="27">
        <v>19</v>
      </c>
      <c r="S246" s="43">
        <v>2500</v>
      </c>
      <c r="T246" s="38">
        <v>1250</v>
      </c>
      <c r="U246" s="33" t="str">
        <f t="shared" si="10"/>
        <v>Low Income</v>
      </c>
      <c r="V246" s="43">
        <v>78519</v>
      </c>
      <c r="W246" s="48">
        <v>0.20588636599999999</v>
      </c>
      <c r="X246" s="27">
        <v>0</v>
      </c>
      <c r="Y246" s="27">
        <v>53</v>
      </c>
      <c r="Z246" s="33" t="str">
        <f t="shared" si="11"/>
        <v>Medium Risk</v>
      </c>
    </row>
    <row r="247" spans="1:26" x14ac:dyDescent="0.25">
      <c r="A247" s="22">
        <v>43346</v>
      </c>
      <c r="B247" s="23">
        <v>35</v>
      </c>
      <c r="C247" s="34" t="str">
        <f t="shared" si="9"/>
        <v>Mid</v>
      </c>
      <c r="D247" s="44">
        <v>75376</v>
      </c>
      <c r="E247" s="28">
        <v>610</v>
      </c>
      <c r="F247" s="34" t="s">
        <v>230</v>
      </c>
      <c r="G247" s="34" t="s">
        <v>20</v>
      </c>
      <c r="H247" s="34" t="s">
        <v>29</v>
      </c>
      <c r="I247" s="44">
        <v>24756.13157894737</v>
      </c>
      <c r="J247" s="28">
        <v>36</v>
      </c>
      <c r="K247" s="49">
        <v>0.32843519925370634</v>
      </c>
      <c r="L247" s="49" t="s">
        <v>240</v>
      </c>
      <c r="M247" s="34" t="s">
        <v>26</v>
      </c>
      <c r="N247" s="34" t="s">
        <v>27</v>
      </c>
      <c r="O247" s="44">
        <v>448</v>
      </c>
      <c r="P247" s="49">
        <v>0.51654334999999996</v>
      </c>
      <c r="Q247" s="34" t="s">
        <v>28</v>
      </c>
      <c r="R247" s="28">
        <v>22</v>
      </c>
      <c r="S247" s="44">
        <v>1654</v>
      </c>
      <c r="T247" s="39">
        <v>6281.3333329999996</v>
      </c>
      <c r="U247" s="34" t="str">
        <f t="shared" si="10"/>
        <v>Medium Income</v>
      </c>
      <c r="V247" s="44">
        <v>4964</v>
      </c>
      <c r="W247" s="49">
        <v>0.17024077800000001</v>
      </c>
      <c r="X247" s="28">
        <v>0</v>
      </c>
      <c r="Y247" s="28">
        <v>70</v>
      </c>
      <c r="Z247" s="34" t="str">
        <f t="shared" si="11"/>
        <v>Very High Risk</v>
      </c>
    </row>
    <row r="248" spans="1:26" x14ac:dyDescent="0.25">
      <c r="A248" s="20">
        <v>43347</v>
      </c>
      <c r="B248" s="21">
        <v>34</v>
      </c>
      <c r="C248" s="33" t="str">
        <f t="shared" si="9"/>
        <v>Mid</v>
      </c>
      <c r="D248" s="43">
        <v>25096</v>
      </c>
      <c r="E248" s="27">
        <v>573.55555555555554</v>
      </c>
      <c r="F248" s="33" t="s">
        <v>230</v>
      </c>
      <c r="G248" s="33" t="s">
        <v>20</v>
      </c>
      <c r="H248" s="33" t="s">
        <v>32</v>
      </c>
      <c r="I248" s="43">
        <v>9999</v>
      </c>
      <c r="J248" s="27">
        <v>96</v>
      </c>
      <c r="K248" s="48">
        <v>0.39843002868983107</v>
      </c>
      <c r="L248" s="48" t="s">
        <v>240</v>
      </c>
      <c r="M248" s="33" t="s">
        <v>26</v>
      </c>
      <c r="N248" s="33" t="s">
        <v>27</v>
      </c>
      <c r="O248" s="43">
        <v>312</v>
      </c>
      <c r="P248" s="48">
        <v>0.41685135600000001</v>
      </c>
      <c r="Q248" s="33" t="s">
        <v>31</v>
      </c>
      <c r="R248" s="27">
        <v>28</v>
      </c>
      <c r="S248" s="43">
        <v>4662</v>
      </c>
      <c r="T248" s="38">
        <v>2091.333333</v>
      </c>
      <c r="U248" s="33" t="str">
        <f t="shared" si="10"/>
        <v>Low Income</v>
      </c>
      <c r="V248" s="43">
        <v>125038</v>
      </c>
      <c r="W248" s="48">
        <v>0.20911813300000001</v>
      </c>
      <c r="X248" s="27">
        <v>0</v>
      </c>
      <c r="Y248" s="27">
        <v>56</v>
      </c>
      <c r="Z248" s="33" t="str">
        <f t="shared" si="11"/>
        <v>High Risk</v>
      </c>
    </row>
    <row r="249" spans="1:26" x14ac:dyDescent="0.25">
      <c r="A249" s="22">
        <v>43348</v>
      </c>
      <c r="B249" s="23">
        <v>32</v>
      </c>
      <c r="C249" s="34" t="str">
        <f t="shared" si="9"/>
        <v>Mid</v>
      </c>
      <c r="D249" s="44">
        <v>34817.000004000001</v>
      </c>
      <c r="E249" s="28">
        <v>606</v>
      </c>
      <c r="F249" s="34" t="s">
        <v>230</v>
      </c>
      <c r="G249" s="34" t="s">
        <v>20</v>
      </c>
      <c r="H249" s="34" t="s">
        <v>29</v>
      </c>
      <c r="I249" s="44">
        <v>36726</v>
      </c>
      <c r="J249" s="28">
        <v>54.618025751072963</v>
      </c>
      <c r="K249" s="49">
        <v>1.0548295371738139</v>
      </c>
      <c r="L249" s="49" t="s">
        <v>242</v>
      </c>
      <c r="M249" s="34" t="s">
        <v>22</v>
      </c>
      <c r="N249" s="34" t="s">
        <v>30</v>
      </c>
      <c r="O249" s="44">
        <v>570</v>
      </c>
      <c r="P249" s="49">
        <v>0.23447178099999999</v>
      </c>
      <c r="Q249" s="34" t="s">
        <v>24</v>
      </c>
      <c r="R249" s="28">
        <v>26</v>
      </c>
      <c r="S249" s="44">
        <v>3099</v>
      </c>
      <c r="T249" s="39">
        <v>2901.416667</v>
      </c>
      <c r="U249" s="34" t="str">
        <f t="shared" si="10"/>
        <v>Low Income</v>
      </c>
      <c r="V249" s="44">
        <v>2880</v>
      </c>
      <c r="W249" s="49">
        <v>0.258782232</v>
      </c>
      <c r="X249" s="28">
        <v>0</v>
      </c>
      <c r="Y249" s="28">
        <v>54</v>
      </c>
      <c r="Z249" s="34" t="str">
        <f t="shared" si="11"/>
        <v>Medium Risk</v>
      </c>
    </row>
    <row r="250" spans="1:26" x14ac:dyDescent="0.25">
      <c r="A250" s="20">
        <v>43349</v>
      </c>
      <c r="B250" s="21">
        <v>61</v>
      </c>
      <c r="C250" s="33" t="str">
        <f t="shared" si="9"/>
        <v>Old</v>
      </c>
      <c r="D250" s="43">
        <v>68306</v>
      </c>
      <c r="E250" s="27">
        <v>583</v>
      </c>
      <c r="F250" s="33" t="s">
        <v>230</v>
      </c>
      <c r="G250" s="33" t="s">
        <v>20</v>
      </c>
      <c r="H250" s="33" t="s">
        <v>29</v>
      </c>
      <c r="I250" s="43">
        <v>25261</v>
      </c>
      <c r="J250" s="27">
        <v>24</v>
      </c>
      <c r="K250" s="48">
        <v>0.36982109917137584</v>
      </c>
      <c r="L250" s="48" t="s">
        <v>240</v>
      </c>
      <c r="M250" s="33" t="s">
        <v>22</v>
      </c>
      <c r="N250" s="33" t="s">
        <v>27</v>
      </c>
      <c r="O250" s="43">
        <v>441</v>
      </c>
      <c r="P250" s="48">
        <v>0.59425357000000001</v>
      </c>
      <c r="Q250" s="33" t="s">
        <v>34</v>
      </c>
      <c r="R250" s="27">
        <v>25</v>
      </c>
      <c r="S250" s="43">
        <v>2656</v>
      </c>
      <c r="T250" s="38">
        <v>5692.1666670000004</v>
      </c>
      <c r="U250" s="33" t="str">
        <f t="shared" si="10"/>
        <v>Medium Income</v>
      </c>
      <c r="V250" s="43">
        <v>4148</v>
      </c>
      <c r="W250" s="48">
        <v>0.21556277300000001</v>
      </c>
      <c r="X250" s="27">
        <v>0</v>
      </c>
      <c r="Y250" s="27">
        <v>60</v>
      </c>
      <c r="Z250" s="33" t="str">
        <f t="shared" si="11"/>
        <v>High Risk</v>
      </c>
    </row>
    <row r="251" spans="1:26" x14ac:dyDescent="0.25">
      <c r="A251" s="22">
        <v>43350</v>
      </c>
      <c r="B251" s="23">
        <v>44</v>
      </c>
      <c r="C251" s="34" t="str">
        <f t="shared" si="9"/>
        <v>Senior</v>
      </c>
      <c r="D251" s="44">
        <v>58991</v>
      </c>
      <c r="E251" s="28">
        <v>587</v>
      </c>
      <c r="F251" s="34" t="s">
        <v>230</v>
      </c>
      <c r="G251" s="34" t="s">
        <v>20</v>
      </c>
      <c r="H251" s="34" t="s">
        <v>29</v>
      </c>
      <c r="I251" s="44">
        <v>14635</v>
      </c>
      <c r="J251" s="28">
        <v>48</v>
      </c>
      <c r="K251" s="49">
        <v>0.24808869149531285</v>
      </c>
      <c r="L251" s="49" t="s">
        <v>240</v>
      </c>
      <c r="M251" s="34" t="s">
        <v>35</v>
      </c>
      <c r="N251" s="34" t="s">
        <v>27</v>
      </c>
      <c r="O251" s="44">
        <v>248</v>
      </c>
      <c r="P251" s="49">
        <v>0.25203846099999999</v>
      </c>
      <c r="Q251" s="34" t="s">
        <v>31</v>
      </c>
      <c r="R251" s="28">
        <v>29</v>
      </c>
      <c r="S251" s="44">
        <v>5121</v>
      </c>
      <c r="T251" s="39">
        <v>4915.9166670000004</v>
      </c>
      <c r="U251" s="34" t="str">
        <f t="shared" si="10"/>
        <v>Low Income</v>
      </c>
      <c r="V251" s="44">
        <v>2967</v>
      </c>
      <c r="W251" s="49">
        <v>0.22018807100000001</v>
      </c>
      <c r="X251" s="28">
        <v>1</v>
      </c>
      <c r="Y251" s="28">
        <v>40.799999999999997</v>
      </c>
      <c r="Z251" s="34" t="str">
        <f t="shared" si="11"/>
        <v>Medium Risk</v>
      </c>
    </row>
    <row r="252" spans="1:26" x14ac:dyDescent="0.25">
      <c r="A252" s="20">
        <v>43351</v>
      </c>
      <c r="B252" s="21">
        <v>24</v>
      </c>
      <c r="C252" s="33" t="str">
        <f t="shared" si="9"/>
        <v>Young</v>
      </c>
      <c r="D252" s="43">
        <v>92237</v>
      </c>
      <c r="E252" s="27">
        <v>622</v>
      </c>
      <c r="F252" s="33" t="s">
        <v>230</v>
      </c>
      <c r="G252" s="33" t="s">
        <v>20</v>
      </c>
      <c r="H252" s="33" t="s">
        <v>29</v>
      </c>
      <c r="I252" s="43">
        <v>29532</v>
      </c>
      <c r="J252" s="27">
        <v>96</v>
      </c>
      <c r="K252" s="48">
        <v>0.32017520084131096</v>
      </c>
      <c r="L252" s="48" t="s">
        <v>240</v>
      </c>
      <c r="M252" s="33" t="s">
        <v>35</v>
      </c>
      <c r="N252" s="33" t="s">
        <v>27</v>
      </c>
      <c r="O252" s="43">
        <v>417</v>
      </c>
      <c r="P252" s="48">
        <v>0.35147741799999999</v>
      </c>
      <c r="Q252" s="33" t="s">
        <v>38</v>
      </c>
      <c r="R252" s="27">
        <v>23</v>
      </c>
      <c r="S252" s="43">
        <v>1961</v>
      </c>
      <c r="T252" s="38">
        <v>7686.4166670000004</v>
      </c>
      <c r="U252" s="33" t="str">
        <f t="shared" si="10"/>
        <v>Medium Income</v>
      </c>
      <c r="V252" s="43">
        <v>44061</v>
      </c>
      <c r="W252" s="48">
        <v>0.2765456</v>
      </c>
      <c r="X252" s="27">
        <v>0</v>
      </c>
      <c r="Y252" s="27">
        <v>51</v>
      </c>
      <c r="Z252" s="33" t="str">
        <f t="shared" si="11"/>
        <v>Medium Risk</v>
      </c>
    </row>
    <row r="253" spans="1:26" x14ac:dyDescent="0.25">
      <c r="A253" s="22">
        <v>43352</v>
      </c>
      <c r="B253" s="23">
        <v>51</v>
      </c>
      <c r="C253" s="34" t="str">
        <f t="shared" si="9"/>
        <v>Senior</v>
      </c>
      <c r="D253" s="44">
        <v>52241</v>
      </c>
      <c r="E253" s="28">
        <v>628</v>
      </c>
      <c r="F253" s="34" t="s">
        <v>230</v>
      </c>
      <c r="G253" s="34" t="s">
        <v>20</v>
      </c>
      <c r="H253" s="34" t="s">
        <v>29</v>
      </c>
      <c r="I253" s="44">
        <v>25118</v>
      </c>
      <c r="J253" s="28">
        <v>12</v>
      </c>
      <c r="K253" s="49">
        <v>0.4808100916904347</v>
      </c>
      <c r="L253" s="49" t="s">
        <v>240</v>
      </c>
      <c r="M253" s="34" t="s">
        <v>44</v>
      </c>
      <c r="N253" s="34" t="s">
        <v>30</v>
      </c>
      <c r="O253" s="44">
        <v>1434</v>
      </c>
      <c r="P253" s="49">
        <v>7.3397528000000004E-2</v>
      </c>
      <c r="Q253" s="34" t="s">
        <v>38</v>
      </c>
      <c r="R253" s="28">
        <v>24</v>
      </c>
      <c r="S253" s="44">
        <v>917</v>
      </c>
      <c r="T253" s="39">
        <v>4353.4166670000004</v>
      </c>
      <c r="U253" s="34" t="str">
        <f t="shared" si="10"/>
        <v>Low Income</v>
      </c>
      <c r="V253" s="44">
        <v>4632</v>
      </c>
      <c r="W253" s="49">
        <v>0.17168387199999999</v>
      </c>
      <c r="X253" s="28">
        <v>0</v>
      </c>
      <c r="Y253" s="28">
        <v>48</v>
      </c>
      <c r="Z253" s="34" t="str">
        <f t="shared" si="11"/>
        <v>Medium Risk</v>
      </c>
    </row>
    <row r="254" spans="1:26" x14ac:dyDescent="0.25">
      <c r="A254" s="20">
        <v>43353</v>
      </c>
      <c r="B254" s="21">
        <v>65</v>
      </c>
      <c r="C254" s="33" t="str">
        <f t="shared" si="9"/>
        <v>Old</v>
      </c>
      <c r="D254" s="43">
        <v>66407</v>
      </c>
      <c r="E254" s="27">
        <v>579</v>
      </c>
      <c r="F254" s="33" t="s">
        <v>230</v>
      </c>
      <c r="G254" s="33" t="s">
        <v>20</v>
      </c>
      <c r="H254" s="33" t="s">
        <v>29</v>
      </c>
      <c r="I254" s="43">
        <v>44037</v>
      </c>
      <c r="J254" s="27">
        <v>48</v>
      </c>
      <c r="K254" s="48">
        <v>0.6631379222069963</v>
      </c>
      <c r="L254" s="48" t="s">
        <v>241</v>
      </c>
      <c r="M254" s="33" t="s">
        <v>22</v>
      </c>
      <c r="N254" s="33" t="s">
        <v>30</v>
      </c>
      <c r="O254" s="43">
        <v>235</v>
      </c>
      <c r="P254" s="48">
        <v>0.38721772599999998</v>
      </c>
      <c r="Q254" s="33" t="s">
        <v>24</v>
      </c>
      <c r="R254" s="27">
        <v>24</v>
      </c>
      <c r="S254" s="43">
        <v>2825</v>
      </c>
      <c r="T254" s="38">
        <v>5533.9166670000004</v>
      </c>
      <c r="U254" s="33" t="str">
        <f t="shared" si="10"/>
        <v>Medium Income</v>
      </c>
      <c r="V254" s="43">
        <v>31667</v>
      </c>
      <c r="W254" s="48">
        <v>0.27612223800000002</v>
      </c>
      <c r="X254" s="27">
        <v>0</v>
      </c>
      <c r="Y254" s="27">
        <v>54</v>
      </c>
      <c r="Z254" s="33" t="str">
        <f t="shared" si="11"/>
        <v>Medium Risk</v>
      </c>
    </row>
    <row r="255" spans="1:26" x14ac:dyDescent="0.25">
      <c r="A255" s="22">
        <v>43354</v>
      </c>
      <c r="B255" s="23">
        <v>52</v>
      </c>
      <c r="C255" s="34" t="str">
        <f t="shared" si="9"/>
        <v>Senior</v>
      </c>
      <c r="D255" s="44">
        <v>20071</v>
      </c>
      <c r="E255" s="28">
        <v>565</v>
      </c>
      <c r="F255" s="34" t="s">
        <v>230</v>
      </c>
      <c r="G255" s="34" t="s">
        <v>20</v>
      </c>
      <c r="H255" s="34" t="s">
        <v>32</v>
      </c>
      <c r="I255" s="44">
        <v>12684</v>
      </c>
      <c r="J255" s="28">
        <v>36</v>
      </c>
      <c r="K255" s="49">
        <v>0.63195655423247477</v>
      </c>
      <c r="L255" s="49" t="s">
        <v>241</v>
      </c>
      <c r="M255" s="34" t="s">
        <v>22</v>
      </c>
      <c r="N255" s="34" t="s">
        <v>30</v>
      </c>
      <c r="O255" s="44">
        <v>484</v>
      </c>
      <c r="P255" s="49">
        <v>0.17939667400000001</v>
      </c>
      <c r="Q255" s="34" t="s">
        <v>31</v>
      </c>
      <c r="R255" s="28">
        <v>33</v>
      </c>
      <c r="S255" s="44">
        <v>6135</v>
      </c>
      <c r="T255" s="39">
        <v>1672.583333</v>
      </c>
      <c r="U255" s="34" t="str">
        <f t="shared" si="10"/>
        <v>Low Income</v>
      </c>
      <c r="V255" s="44">
        <v>54748</v>
      </c>
      <c r="W255" s="49">
        <v>0.24783322999999999</v>
      </c>
      <c r="X255" s="28">
        <v>0</v>
      </c>
      <c r="Y255" s="28">
        <v>51</v>
      </c>
      <c r="Z255" s="34" t="str">
        <f t="shared" si="11"/>
        <v>Medium Risk</v>
      </c>
    </row>
    <row r="256" spans="1:26" x14ac:dyDescent="0.25">
      <c r="A256" s="20">
        <v>43355</v>
      </c>
      <c r="B256" s="21">
        <v>21</v>
      </c>
      <c r="C256" s="33" t="str">
        <f t="shared" si="9"/>
        <v>Young</v>
      </c>
      <c r="D256" s="43">
        <v>69356</v>
      </c>
      <c r="E256" s="27">
        <v>589</v>
      </c>
      <c r="F256" s="33" t="s">
        <v>230</v>
      </c>
      <c r="G256" s="33" t="s">
        <v>33</v>
      </c>
      <c r="H256" s="33" t="s">
        <v>21</v>
      </c>
      <c r="I256" s="43">
        <v>18957</v>
      </c>
      <c r="J256" s="27">
        <v>72</v>
      </c>
      <c r="K256" s="48">
        <v>0.27332891170194362</v>
      </c>
      <c r="L256" s="48" t="s">
        <v>240</v>
      </c>
      <c r="M256" s="33" t="s">
        <v>44</v>
      </c>
      <c r="N256" s="33" t="s">
        <v>27</v>
      </c>
      <c r="O256" s="43">
        <v>530</v>
      </c>
      <c r="P256" s="48">
        <v>0.48348326899999999</v>
      </c>
      <c r="Q256" s="33" t="s">
        <v>31</v>
      </c>
      <c r="R256" s="27">
        <v>11</v>
      </c>
      <c r="S256" s="43">
        <v>1945</v>
      </c>
      <c r="T256" s="38">
        <v>5779.6666670000004</v>
      </c>
      <c r="U256" s="33" t="str">
        <f t="shared" si="10"/>
        <v>Medium Income</v>
      </c>
      <c r="V256" s="43">
        <v>2166</v>
      </c>
      <c r="W256" s="48">
        <v>0.21752118600000001</v>
      </c>
      <c r="X256" s="27">
        <v>0</v>
      </c>
      <c r="Y256" s="27">
        <v>59</v>
      </c>
      <c r="Z256" s="33" t="str">
        <f t="shared" si="11"/>
        <v>High Risk</v>
      </c>
    </row>
    <row r="257" spans="1:26" x14ac:dyDescent="0.25">
      <c r="A257" s="22">
        <v>43356</v>
      </c>
      <c r="B257" s="23">
        <v>34</v>
      </c>
      <c r="C257" s="34" t="str">
        <f t="shared" si="9"/>
        <v>Mid</v>
      </c>
      <c r="D257" s="44">
        <v>31043</v>
      </c>
      <c r="E257" s="28">
        <v>570.23428571428576</v>
      </c>
      <c r="F257" s="34" t="s">
        <v>230</v>
      </c>
      <c r="G257" s="34" t="s">
        <v>20</v>
      </c>
      <c r="H257" s="34" t="s">
        <v>29</v>
      </c>
      <c r="I257" s="44">
        <v>13424</v>
      </c>
      <c r="J257" s="28">
        <v>96</v>
      </c>
      <c r="K257" s="49">
        <v>0.43243243243243246</v>
      </c>
      <c r="L257" s="49" t="s">
        <v>240</v>
      </c>
      <c r="M257" s="34" t="s">
        <v>26</v>
      </c>
      <c r="N257" s="34" t="s">
        <v>27</v>
      </c>
      <c r="O257" s="44">
        <v>852</v>
      </c>
      <c r="P257" s="49">
        <v>0.427270661</v>
      </c>
      <c r="Q257" s="34" t="s">
        <v>28</v>
      </c>
      <c r="R257" s="28">
        <v>25</v>
      </c>
      <c r="S257" s="44">
        <v>2254</v>
      </c>
      <c r="T257" s="39">
        <v>2586.916667</v>
      </c>
      <c r="U257" s="34" t="str">
        <f t="shared" si="10"/>
        <v>Low Income</v>
      </c>
      <c r="V257" s="44">
        <v>42394</v>
      </c>
      <c r="W257" s="49">
        <v>0.25727401500000002</v>
      </c>
      <c r="X257" s="28">
        <v>0</v>
      </c>
      <c r="Y257" s="28">
        <v>56</v>
      </c>
      <c r="Z257" s="34" t="str">
        <f t="shared" si="11"/>
        <v>High Risk</v>
      </c>
    </row>
    <row r="258" spans="1:26" x14ac:dyDescent="0.25">
      <c r="A258" s="20">
        <v>43357</v>
      </c>
      <c r="B258" s="21">
        <v>55</v>
      </c>
      <c r="C258" s="33" t="str">
        <f t="shared" ref="C258:C321" si="12">IF(B258&lt;25,"Young",IF(B258&lt;40,"Mid",IF(B258&lt;60,"Senior","Old")))</f>
        <v>Senior</v>
      </c>
      <c r="D258" s="43">
        <v>300000</v>
      </c>
      <c r="E258" s="27">
        <v>509</v>
      </c>
      <c r="F258" s="33" t="s">
        <v>231</v>
      </c>
      <c r="G258" s="33" t="s">
        <v>20</v>
      </c>
      <c r="H258" s="33" t="s">
        <v>29</v>
      </c>
      <c r="I258" s="43">
        <v>18698</v>
      </c>
      <c r="J258" s="27">
        <v>36</v>
      </c>
      <c r="K258" s="48">
        <v>6.2326666666666669E-2</v>
      </c>
      <c r="L258" s="48" t="s">
        <v>240</v>
      </c>
      <c r="M258" s="33" t="s">
        <v>22</v>
      </c>
      <c r="N258" s="33" t="s">
        <v>27</v>
      </c>
      <c r="O258" s="43">
        <v>1099</v>
      </c>
      <c r="P258" s="48">
        <v>8.1734052000000001E-2</v>
      </c>
      <c r="Q258" s="33" t="s">
        <v>34</v>
      </c>
      <c r="R258" s="27">
        <v>26</v>
      </c>
      <c r="S258" s="43">
        <v>8564</v>
      </c>
      <c r="T258" s="38">
        <v>25000</v>
      </c>
      <c r="U258" s="33" t="str">
        <f t="shared" ref="U258:U321" si="13">IF(T258&lt;=5000,"Low Income",IF(T258&lt;=12000,"Medium Income","High Income"))</f>
        <v>High Income</v>
      </c>
      <c r="V258" s="43">
        <v>212190</v>
      </c>
      <c r="W258" s="48">
        <v>0.206450196</v>
      </c>
      <c r="X258" s="27">
        <v>1</v>
      </c>
      <c r="Y258" s="27">
        <v>42.4</v>
      </c>
      <c r="Z258" s="33" t="str">
        <f t="shared" ref="Z258:Z321" si="14">IF(Y258&lt;40,"Low Risk", IF(Y258&lt;55,"Medium Risk", IF(Y258&lt;70,"High Risk","Very High Risk")))</f>
        <v>Medium Risk</v>
      </c>
    </row>
    <row r="259" spans="1:26" x14ac:dyDescent="0.25">
      <c r="A259" s="22">
        <v>43358</v>
      </c>
      <c r="B259" s="23">
        <v>31</v>
      </c>
      <c r="C259" s="34" t="str">
        <f t="shared" si="12"/>
        <v>Mid</v>
      </c>
      <c r="D259" s="44">
        <v>34233</v>
      </c>
      <c r="E259" s="28">
        <v>599</v>
      </c>
      <c r="F259" s="34" t="s">
        <v>230</v>
      </c>
      <c r="G259" s="34" t="s">
        <v>20</v>
      </c>
      <c r="H259" s="34" t="s">
        <v>25</v>
      </c>
      <c r="I259" s="44">
        <v>26572</v>
      </c>
      <c r="J259" s="28">
        <v>60</v>
      </c>
      <c r="K259" s="49">
        <v>0.77621008967954896</v>
      </c>
      <c r="L259" s="49" t="s">
        <v>241</v>
      </c>
      <c r="M259" s="34" t="s">
        <v>44</v>
      </c>
      <c r="N259" s="34" t="s">
        <v>34</v>
      </c>
      <c r="O259" s="44">
        <v>189</v>
      </c>
      <c r="P259" s="49">
        <v>0.39347591199999998</v>
      </c>
      <c r="Q259" s="34" t="s">
        <v>38</v>
      </c>
      <c r="R259" s="28">
        <v>25</v>
      </c>
      <c r="S259" s="44">
        <v>987</v>
      </c>
      <c r="T259" s="39">
        <v>2852.75</v>
      </c>
      <c r="U259" s="34" t="str">
        <f t="shared" si="13"/>
        <v>Low Income</v>
      </c>
      <c r="V259" s="44">
        <v>4017</v>
      </c>
      <c r="W259" s="49">
        <v>0.22928784599999999</v>
      </c>
      <c r="X259" s="28">
        <v>0</v>
      </c>
      <c r="Y259" s="28">
        <v>56</v>
      </c>
      <c r="Z259" s="34" t="str">
        <f t="shared" si="14"/>
        <v>High Risk</v>
      </c>
    </row>
    <row r="260" spans="1:26" x14ac:dyDescent="0.25">
      <c r="A260" s="20">
        <v>43359</v>
      </c>
      <c r="B260" s="21">
        <v>45</v>
      </c>
      <c r="C260" s="33" t="str">
        <f t="shared" si="12"/>
        <v>Senior</v>
      </c>
      <c r="D260" s="43">
        <v>81867</v>
      </c>
      <c r="E260" s="27">
        <v>632</v>
      </c>
      <c r="F260" s="33" t="s">
        <v>230</v>
      </c>
      <c r="G260" s="33" t="s">
        <v>20</v>
      </c>
      <c r="H260" s="33" t="s">
        <v>21</v>
      </c>
      <c r="I260" s="43">
        <v>35991</v>
      </c>
      <c r="J260" s="27">
        <v>51.067669172932334</v>
      </c>
      <c r="K260" s="48">
        <v>0.43962768881234199</v>
      </c>
      <c r="L260" s="48" t="s">
        <v>240</v>
      </c>
      <c r="M260" s="33" t="s">
        <v>22</v>
      </c>
      <c r="N260" s="33" t="s">
        <v>34</v>
      </c>
      <c r="O260" s="43">
        <v>390</v>
      </c>
      <c r="P260" s="48">
        <v>0.29120211000000001</v>
      </c>
      <c r="Q260" s="33" t="s">
        <v>31</v>
      </c>
      <c r="R260" s="27">
        <v>31</v>
      </c>
      <c r="S260" s="43">
        <v>1014</v>
      </c>
      <c r="T260" s="38">
        <v>6822.25</v>
      </c>
      <c r="U260" s="33" t="str">
        <f t="shared" si="13"/>
        <v>Medium Income</v>
      </c>
      <c r="V260" s="43">
        <v>20078</v>
      </c>
      <c r="W260" s="48">
        <v>0.223108849</v>
      </c>
      <c r="X260" s="27">
        <v>0</v>
      </c>
      <c r="Y260" s="27">
        <v>48</v>
      </c>
      <c r="Z260" s="33" t="str">
        <f t="shared" si="14"/>
        <v>Medium Risk</v>
      </c>
    </row>
    <row r="261" spans="1:26" x14ac:dyDescent="0.25">
      <c r="A261" s="22">
        <v>43360</v>
      </c>
      <c r="B261" s="23">
        <v>49</v>
      </c>
      <c r="C261" s="34" t="str">
        <f t="shared" si="12"/>
        <v>Senior</v>
      </c>
      <c r="D261" s="44">
        <v>79592</v>
      </c>
      <c r="E261" s="28">
        <v>583</v>
      </c>
      <c r="F261" s="34" t="s">
        <v>230</v>
      </c>
      <c r="G261" s="34" t="s">
        <v>33</v>
      </c>
      <c r="H261" s="34" t="s">
        <v>29</v>
      </c>
      <c r="I261" s="44">
        <v>17337</v>
      </c>
      <c r="J261" s="28">
        <v>60</v>
      </c>
      <c r="K261" s="49">
        <v>0.21782339933661674</v>
      </c>
      <c r="L261" s="49" t="s">
        <v>240</v>
      </c>
      <c r="M261" s="34" t="s">
        <v>22</v>
      </c>
      <c r="N261" s="34" t="s">
        <v>27</v>
      </c>
      <c r="O261" s="44">
        <v>290</v>
      </c>
      <c r="P261" s="49">
        <v>0.47058030899999997</v>
      </c>
      <c r="Q261" s="34" t="s">
        <v>34</v>
      </c>
      <c r="R261" s="28">
        <v>27</v>
      </c>
      <c r="S261" s="44">
        <v>1256</v>
      </c>
      <c r="T261" s="39">
        <v>6632.6666670000004</v>
      </c>
      <c r="U261" s="34" t="str">
        <f t="shared" si="13"/>
        <v>Medium Income</v>
      </c>
      <c r="V261" s="44">
        <v>354369</v>
      </c>
      <c r="W261" s="49">
        <v>0.232390554</v>
      </c>
      <c r="X261" s="28">
        <v>1</v>
      </c>
      <c r="Y261" s="28">
        <v>51.2</v>
      </c>
      <c r="Z261" s="34" t="str">
        <f t="shared" si="14"/>
        <v>Medium Risk</v>
      </c>
    </row>
    <row r="262" spans="1:26" x14ac:dyDescent="0.25">
      <c r="A262" s="20">
        <v>43361</v>
      </c>
      <c r="B262" s="21">
        <v>28</v>
      </c>
      <c r="C262" s="33" t="str">
        <f t="shared" si="12"/>
        <v>Mid</v>
      </c>
      <c r="D262" s="43">
        <v>45466</v>
      </c>
      <c r="E262" s="27">
        <v>589</v>
      </c>
      <c r="F262" s="33" t="s">
        <v>230</v>
      </c>
      <c r="G262" s="33" t="s">
        <v>45</v>
      </c>
      <c r="H262" s="33" t="s">
        <v>29</v>
      </c>
      <c r="I262" s="43">
        <v>31671</v>
      </c>
      <c r="J262" s="27">
        <v>84</v>
      </c>
      <c r="K262" s="48">
        <v>0.69658646021202653</v>
      </c>
      <c r="L262" s="48" t="s">
        <v>241</v>
      </c>
      <c r="M262" s="33" t="s">
        <v>26</v>
      </c>
      <c r="N262" s="33" t="s">
        <v>27</v>
      </c>
      <c r="O262" s="43">
        <v>256</v>
      </c>
      <c r="P262" s="48">
        <v>0.58573378200000004</v>
      </c>
      <c r="Q262" s="33" t="s">
        <v>38</v>
      </c>
      <c r="R262" s="27">
        <v>19</v>
      </c>
      <c r="S262" s="43">
        <v>3160</v>
      </c>
      <c r="T262" s="38">
        <v>3788.833333</v>
      </c>
      <c r="U262" s="33" t="str">
        <f t="shared" si="13"/>
        <v>Low Income</v>
      </c>
      <c r="V262" s="43">
        <v>259643</v>
      </c>
      <c r="W262" s="48">
        <v>0.25537715999999999</v>
      </c>
      <c r="X262" s="27">
        <v>0</v>
      </c>
      <c r="Y262" s="27">
        <v>74</v>
      </c>
      <c r="Z262" s="33" t="str">
        <f t="shared" si="14"/>
        <v>Very High Risk</v>
      </c>
    </row>
    <row r="263" spans="1:26" x14ac:dyDescent="0.25">
      <c r="A263" s="22">
        <v>43362</v>
      </c>
      <c r="B263" s="23">
        <v>39</v>
      </c>
      <c r="C263" s="34" t="str">
        <f t="shared" si="12"/>
        <v>Mid</v>
      </c>
      <c r="D263" s="44">
        <v>75932</v>
      </c>
      <c r="E263" s="28">
        <v>530</v>
      </c>
      <c r="F263" s="34" t="s">
        <v>231</v>
      </c>
      <c r="G263" s="34" t="s">
        <v>20</v>
      </c>
      <c r="H263" s="34" t="s">
        <v>41</v>
      </c>
      <c r="I263" s="44">
        <v>29901</v>
      </c>
      <c r="J263" s="28">
        <v>12</v>
      </c>
      <c r="K263" s="49">
        <v>0.39378654585681927</v>
      </c>
      <c r="L263" s="49" t="s">
        <v>240</v>
      </c>
      <c r="M263" s="34" t="s">
        <v>26</v>
      </c>
      <c r="N263" s="34" t="s">
        <v>27</v>
      </c>
      <c r="O263" s="44">
        <v>350</v>
      </c>
      <c r="P263" s="49">
        <v>0.180458703</v>
      </c>
      <c r="Q263" s="34" t="s">
        <v>28</v>
      </c>
      <c r="R263" s="28">
        <v>17</v>
      </c>
      <c r="S263" s="44">
        <v>4763</v>
      </c>
      <c r="T263" s="39">
        <v>6327.6666670000004</v>
      </c>
      <c r="U263" s="34" t="str">
        <f t="shared" si="13"/>
        <v>Medium Income</v>
      </c>
      <c r="V263" s="44">
        <v>71127</v>
      </c>
      <c r="W263" s="49">
        <v>0.23353922199999999</v>
      </c>
      <c r="X263" s="28">
        <v>0</v>
      </c>
      <c r="Y263" s="28">
        <v>47</v>
      </c>
      <c r="Z263" s="34" t="str">
        <f t="shared" si="14"/>
        <v>Medium Risk</v>
      </c>
    </row>
    <row r="264" spans="1:26" x14ac:dyDescent="0.25">
      <c r="A264" s="20">
        <v>43363</v>
      </c>
      <c r="B264" s="21">
        <v>18</v>
      </c>
      <c r="C264" s="33" t="str">
        <f t="shared" si="12"/>
        <v>Young</v>
      </c>
      <c r="D264" s="43">
        <v>160729</v>
      </c>
      <c r="E264" s="27">
        <v>555</v>
      </c>
      <c r="F264" s="33" t="s">
        <v>230</v>
      </c>
      <c r="G264" s="33" t="s">
        <v>20</v>
      </c>
      <c r="H264" s="33" t="s">
        <v>21</v>
      </c>
      <c r="I264" s="43">
        <v>22942</v>
      </c>
      <c r="J264" s="27">
        <v>48</v>
      </c>
      <c r="K264" s="48">
        <v>0.14273715384280372</v>
      </c>
      <c r="L264" s="48" t="s">
        <v>240</v>
      </c>
      <c r="M264" s="33" t="s">
        <v>44</v>
      </c>
      <c r="N264" s="33" t="s">
        <v>34</v>
      </c>
      <c r="O264" s="43">
        <v>179</v>
      </c>
      <c r="P264" s="48">
        <v>0.28698562900000002</v>
      </c>
      <c r="Q264" s="33" t="s">
        <v>34</v>
      </c>
      <c r="R264" s="27">
        <v>18</v>
      </c>
      <c r="S264" s="43">
        <v>4814</v>
      </c>
      <c r="T264" s="38">
        <v>13394.083329999999</v>
      </c>
      <c r="U264" s="33" t="str">
        <f t="shared" si="13"/>
        <v>High Income</v>
      </c>
      <c r="V264" s="43">
        <v>47782</v>
      </c>
      <c r="W264" s="48">
        <v>0.264057981</v>
      </c>
      <c r="X264" s="27">
        <v>1</v>
      </c>
      <c r="Y264" s="27">
        <v>42.4</v>
      </c>
      <c r="Z264" s="33" t="str">
        <f t="shared" si="14"/>
        <v>Medium Risk</v>
      </c>
    </row>
    <row r="265" spans="1:26" x14ac:dyDescent="0.25">
      <c r="A265" s="22">
        <v>43364</v>
      </c>
      <c r="B265" s="23">
        <v>27</v>
      </c>
      <c r="C265" s="34" t="str">
        <f t="shared" si="12"/>
        <v>Mid</v>
      </c>
      <c r="D265" s="44">
        <v>29349</v>
      </c>
      <c r="E265" s="28">
        <v>576.96694214876038</v>
      </c>
      <c r="F265" s="34" t="s">
        <v>230</v>
      </c>
      <c r="G265" s="34" t="s">
        <v>20</v>
      </c>
      <c r="H265" s="34" t="s">
        <v>29</v>
      </c>
      <c r="I265" s="44">
        <v>31897</v>
      </c>
      <c r="J265" s="28">
        <v>52.912751677852349</v>
      </c>
      <c r="K265" s="49">
        <v>1.0868172680500188</v>
      </c>
      <c r="L265" s="49" t="s">
        <v>242</v>
      </c>
      <c r="M265" s="34" t="s">
        <v>22</v>
      </c>
      <c r="N265" s="34" t="s">
        <v>27</v>
      </c>
      <c r="O265" s="44">
        <v>389</v>
      </c>
      <c r="P265" s="49">
        <v>7.1928094999999997E-2</v>
      </c>
      <c r="Q265" s="34" t="s">
        <v>34</v>
      </c>
      <c r="R265" s="28">
        <v>29</v>
      </c>
      <c r="S265" s="44">
        <v>11187</v>
      </c>
      <c r="T265" s="39">
        <v>2445.75</v>
      </c>
      <c r="U265" s="34" t="str">
        <f t="shared" si="13"/>
        <v>Low Income</v>
      </c>
      <c r="V265" s="44">
        <v>2007</v>
      </c>
      <c r="W265" s="49">
        <v>0.33827639999999998</v>
      </c>
      <c r="X265" s="28">
        <v>0</v>
      </c>
      <c r="Y265" s="28">
        <v>54</v>
      </c>
      <c r="Z265" s="34" t="str">
        <f t="shared" si="14"/>
        <v>Medium Risk</v>
      </c>
    </row>
    <row r="266" spans="1:26" x14ac:dyDescent="0.25">
      <c r="A266" s="20">
        <v>43365</v>
      </c>
      <c r="B266" s="21">
        <v>36</v>
      </c>
      <c r="C266" s="33" t="str">
        <f t="shared" si="12"/>
        <v>Mid</v>
      </c>
      <c r="D266" s="43">
        <v>15000</v>
      </c>
      <c r="E266" s="27">
        <v>575</v>
      </c>
      <c r="F266" s="33" t="s">
        <v>230</v>
      </c>
      <c r="G266" s="33" t="s">
        <v>20</v>
      </c>
      <c r="H266" s="33" t="s">
        <v>32</v>
      </c>
      <c r="I266" s="43">
        <v>16449</v>
      </c>
      <c r="J266" s="27">
        <v>12</v>
      </c>
      <c r="K266" s="48">
        <v>1.0966</v>
      </c>
      <c r="L266" s="48" t="s">
        <v>242</v>
      </c>
      <c r="M266" s="33" t="s">
        <v>22</v>
      </c>
      <c r="N266" s="33" t="s">
        <v>27</v>
      </c>
      <c r="O266" s="43">
        <v>195</v>
      </c>
      <c r="P266" s="48">
        <v>7.3249963000000001E-2</v>
      </c>
      <c r="Q266" s="33" t="s">
        <v>34</v>
      </c>
      <c r="R266" s="27">
        <v>26</v>
      </c>
      <c r="S266" s="43">
        <v>587</v>
      </c>
      <c r="T266" s="38">
        <v>1250</v>
      </c>
      <c r="U266" s="33" t="str">
        <f t="shared" si="13"/>
        <v>Low Income</v>
      </c>
      <c r="V266" s="43">
        <v>7278</v>
      </c>
      <c r="W266" s="48">
        <v>0.21562868700000001</v>
      </c>
      <c r="X266" s="27">
        <v>0</v>
      </c>
      <c r="Y266" s="27">
        <v>52</v>
      </c>
      <c r="Z266" s="33" t="str">
        <f t="shared" si="14"/>
        <v>Medium Risk</v>
      </c>
    </row>
    <row r="267" spans="1:26" x14ac:dyDescent="0.25">
      <c r="A267" s="22">
        <v>43366</v>
      </c>
      <c r="B267" s="23">
        <v>25</v>
      </c>
      <c r="C267" s="34" t="str">
        <f t="shared" si="12"/>
        <v>Mid</v>
      </c>
      <c r="D267" s="44">
        <v>22698</v>
      </c>
      <c r="E267" s="28">
        <v>630</v>
      </c>
      <c r="F267" s="34" t="s">
        <v>230</v>
      </c>
      <c r="G267" s="34" t="s">
        <v>20</v>
      </c>
      <c r="H267" s="34" t="s">
        <v>41</v>
      </c>
      <c r="I267" s="44">
        <v>7604</v>
      </c>
      <c r="J267" s="28">
        <v>36</v>
      </c>
      <c r="K267" s="49">
        <v>0.33500748964666488</v>
      </c>
      <c r="L267" s="49" t="s">
        <v>240</v>
      </c>
      <c r="M267" s="34" t="s">
        <v>22</v>
      </c>
      <c r="N267" s="34" t="s">
        <v>27</v>
      </c>
      <c r="O267" s="44">
        <v>165</v>
      </c>
      <c r="P267" s="49">
        <v>0.30265163499999997</v>
      </c>
      <c r="Q267" s="34" t="s">
        <v>31</v>
      </c>
      <c r="R267" s="28">
        <v>22</v>
      </c>
      <c r="S267" s="44">
        <v>3441</v>
      </c>
      <c r="T267" s="39">
        <v>1891.5</v>
      </c>
      <c r="U267" s="34" t="str">
        <f t="shared" si="13"/>
        <v>Low Income</v>
      </c>
      <c r="V267" s="44">
        <v>102389</v>
      </c>
      <c r="W267" s="49">
        <v>0.20386079300000001</v>
      </c>
      <c r="X267" s="28">
        <v>0</v>
      </c>
      <c r="Y267" s="28">
        <v>50</v>
      </c>
      <c r="Z267" s="34" t="str">
        <f t="shared" si="14"/>
        <v>Medium Risk</v>
      </c>
    </row>
    <row r="268" spans="1:26" x14ac:dyDescent="0.25">
      <c r="A268" s="20">
        <v>43367</v>
      </c>
      <c r="B268" s="21">
        <v>59</v>
      </c>
      <c r="C268" s="33" t="str">
        <f t="shared" si="12"/>
        <v>Senior</v>
      </c>
      <c r="D268" s="43">
        <v>117989</v>
      </c>
      <c r="E268" s="27">
        <v>610</v>
      </c>
      <c r="F268" s="33" t="s">
        <v>230</v>
      </c>
      <c r="G268" s="33" t="s">
        <v>20</v>
      </c>
      <c r="H268" s="33" t="s">
        <v>41</v>
      </c>
      <c r="I268" s="43">
        <v>21413</v>
      </c>
      <c r="J268" s="27">
        <v>48</v>
      </c>
      <c r="K268" s="48">
        <v>0.18148301960352237</v>
      </c>
      <c r="L268" s="48" t="s">
        <v>240</v>
      </c>
      <c r="M268" s="33" t="s">
        <v>22</v>
      </c>
      <c r="N268" s="33" t="s">
        <v>23</v>
      </c>
      <c r="O268" s="43">
        <v>642</v>
      </c>
      <c r="P268" s="48">
        <v>0.54116542400000001</v>
      </c>
      <c r="Q268" s="33" t="s">
        <v>24</v>
      </c>
      <c r="R268" s="27">
        <v>20</v>
      </c>
      <c r="S268" s="43">
        <v>2737</v>
      </c>
      <c r="T268" s="38">
        <v>9832.4166669999995</v>
      </c>
      <c r="U268" s="33" t="str">
        <f t="shared" si="13"/>
        <v>Medium Income</v>
      </c>
      <c r="V268" s="43">
        <v>50135</v>
      </c>
      <c r="W268" s="48">
        <v>0.201274601</v>
      </c>
      <c r="X268" s="27">
        <v>1</v>
      </c>
      <c r="Y268" s="27">
        <v>48.8</v>
      </c>
      <c r="Z268" s="33" t="str">
        <f t="shared" si="14"/>
        <v>Medium Risk</v>
      </c>
    </row>
    <row r="269" spans="1:26" x14ac:dyDescent="0.25">
      <c r="A269" s="22">
        <v>43368</v>
      </c>
      <c r="B269" s="23">
        <v>22</v>
      </c>
      <c r="C269" s="34" t="str">
        <f t="shared" si="12"/>
        <v>Young</v>
      </c>
      <c r="D269" s="44">
        <v>28842</v>
      </c>
      <c r="E269" s="28">
        <v>462</v>
      </c>
      <c r="F269" s="34" t="s">
        <v>231</v>
      </c>
      <c r="G269" s="34" t="s">
        <v>20</v>
      </c>
      <c r="H269" s="34" t="s">
        <v>32</v>
      </c>
      <c r="I269" s="44">
        <v>23503</v>
      </c>
      <c r="J269" s="28">
        <v>120</v>
      </c>
      <c r="K269" s="49">
        <v>0.81488801054018445</v>
      </c>
      <c r="L269" s="49" t="s">
        <v>241</v>
      </c>
      <c r="M269" s="34" t="s">
        <v>26</v>
      </c>
      <c r="N269" s="34" t="s">
        <v>30</v>
      </c>
      <c r="O269" s="44">
        <v>255</v>
      </c>
      <c r="P269" s="49">
        <v>0.29499269099999997</v>
      </c>
      <c r="Q269" s="34" t="s">
        <v>38</v>
      </c>
      <c r="R269" s="28">
        <v>23</v>
      </c>
      <c r="S269" s="44">
        <v>2048</v>
      </c>
      <c r="T269" s="39">
        <v>2403.5</v>
      </c>
      <c r="U269" s="34" t="str">
        <f t="shared" si="13"/>
        <v>Low Income</v>
      </c>
      <c r="V269" s="44">
        <v>25107</v>
      </c>
      <c r="W269" s="49">
        <v>0.33427984300000002</v>
      </c>
      <c r="X269" s="28">
        <v>0</v>
      </c>
      <c r="Y269" s="28">
        <v>55</v>
      </c>
      <c r="Z269" s="34" t="str">
        <f t="shared" si="14"/>
        <v>High Risk</v>
      </c>
    </row>
    <row r="270" spans="1:26" x14ac:dyDescent="0.25">
      <c r="A270" s="20">
        <v>43369</v>
      </c>
      <c r="B270" s="21">
        <v>34</v>
      </c>
      <c r="C270" s="33" t="str">
        <f t="shared" si="12"/>
        <v>Mid</v>
      </c>
      <c r="D270" s="43">
        <v>197755</v>
      </c>
      <c r="E270" s="27">
        <v>579.93124999999998</v>
      </c>
      <c r="F270" s="33" t="s">
        <v>230</v>
      </c>
      <c r="G270" s="33" t="s">
        <v>20</v>
      </c>
      <c r="H270" s="33" t="s">
        <v>25</v>
      </c>
      <c r="I270" s="43">
        <v>23464</v>
      </c>
      <c r="J270" s="27">
        <v>24</v>
      </c>
      <c r="K270" s="48">
        <v>0.1186518672094258</v>
      </c>
      <c r="L270" s="48" t="s">
        <v>240</v>
      </c>
      <c r="M270" s="33" t="s">
        <v>22</v>
      </c>
      <c r="N270" s="33" t="s">
        <v>30</v>
      </c>
      <c r="O270" s="43">
        <v>310</v>
      </c>
      <c r="P270" s="48">
        <v>0.38065988699999997</v>
      </c>
      <c r="Q270" s="33" t="s">
        <v>28</v>
      </c>
      <c r="R270" s="27">
        <v>27</v>
      </c>
      <c r="S270" s="43">
        <v>1533</v>
      </c>
      <c r="T270" s="38">
        <v>16479.583330000001</v>
      </c>
      <c r="U270" s="33" t="str">
        <f t="shared" si="13"/>
        <v>High Income</v>
      </c>
      <c r="V270" s="43">
        <v>7368</v>
      </c>
      <c r="W270" s="48">
        <v>0.207100706</v>
      </c>
      <c r="X270" s="27">
        <v>1</v>
      </c>
      <c r="Y270" s="27">
        <v>41.6</v>
      </c>
      <c r="Z270" s="33" t="str">
        <f t="shared" si="14"/>
        <v>Medium Risk</v>
      </c>
    </row>
    <row r="271" spans="1:26" x14ac:dyDescent="0.25">
      <c r="A271" s="22">
        <v>43370</v>
      </c>
      <c r="B271" s="23">
        <v>41</v>
      </c>
      <c r="C271" s="34" t="str">
        <f t="shared" si="12"/>
        <v>Senior</v>
      </c>
      <c r="D271" s="44">
        <v>80502</v>
      </c>
      <c r="E271" s="28">
        <v>588</v>
      </c>
      <c r="F271" s="34" t="s">
        <v>230</v>
      </c>
      <c r="G271" s="34" t="s">
        <v>20</v>
      </c>
      <c r="H271" s="34" t="s">
        <v>29</v>
      </c>
      <c r="I271" s="44">
        <v>51696</v>
      </c>
      <c r="J271" s="28">
        <v>36</v>
      </c>
      <c r="K271" s="49">
        <v>0.64217038086010281</v>
      </c>
      <c r="L271" s="49" t="s">
        <v>241</v>
      </c>
      <c r="M271" s="34" t="s">
        <v>22</v>
      </c>
      <c r="N271" s="34" t="s">
        <v>23</v>
      </c>
      <c r="O271" s="44">
        <v>430</v>
      </c>
      <c r="P271" s="49">
        <v>0.26090696000000002</v>
      </c>
      <c r="Q271" s="34" t="s">
        <v>24</v>
      </c>
      <c r="R271" s="28">
        <v>25</v>
      </c>
      <c r="S271" s="44">
        <v>4479</v>
      </c>
      <c r="T271" s="39">
        <v>6708.5</v>
      </c>
      <c r="U271" s="34" t="str">
        <f t="shared" si="13"/>
        <v>Medium Income</v>
      </c>
      <c r="V271" s="44">
        <v>2473</v>
      </c>
      <c r="W271" s="49">
        <v>0.210562257</v>
      </c>
      <c r="X271" s="28">
        <v>0</v>
      </c>
      <c r="Y271" s="28">
        <v>51</v>
      </c>
      <c r="Z271" s="34" t="str">
        <f t="shared" si="14"/>
        <v>Medium Risk</v>
      </c>
    </row>
    <row r="272" spans="1:26" x14ac:dyDescent="0.25">
      <c r="A272" s="20">
        <v>43371</v>
      </c>
      <c r="B272" s="21">
        <v>57</v>
      </c>
      <c r="C272" s="33" t="str">
        <f t="shared" si="12"/>
        <v>Senior</v>
      </c>
      <c r="D272" s="43">
        <v>26541</v>
      </c>
      <c r="E272" s="27">
        <v>617</v>
      </c>
      <c r="F272" s="33" t="s">
        <v>230</v>
      </c>
      <c r="G272" s="33" t="s">
        <v>20</v>
      </c>
      <c r="H272" s="33" t="s">
        <v>32</v>
      </c>
      <c r="I272" s="43">
        <v>28122</v>
      </c>
      <c r="J272" s="27">
        <v>54.694362017804153</v>
      </c>
      <c r="K272" s="48">
        <v>1.059568215214197</v>
      </c>
      <c r="L272" s="48" t="s">
        <v>242</v>
      </c>
      <c r="M272" s="33" t="s">
        <v>26</v>
      </c>
      <c r="N272" s="33" t="s">
        <v>27</v>
      </c>
      <c r="O272" s="43">
        <v>410</v>
      </c>
      <c r="P272" s="48">
        <v>0.11881676100000001</v>
      </c>
      <c r="Q272" s="33" t="s">
        <v>38</v>
      </c>
      <c r="R272" s="27">
        <v>16</v>
      </c>
      <c r="S272" s="43">
        <v>3388</v>
      </c>
      <c r="T272" s="38">
        <v>2211.75</v>
      </c>
      <c r="U272" s="33" t="str">
        <f t="shared" si="13"/>
        <v>Low Income</v>
      </c>
      <c r="V272" s="43">
        <v>67057</v>
      </c>
      <c r="W272" s="48">
        <v>0.22774656200000001</v>
      </c>
      <c r="X272" s="27">
        <v>0</v>
      </c>
      <c r="Y272" s="27">
        <v>46</v>
      </c>
      <c r="Z272" s="33" t="str">
        <f t="shared" si="14"/>
        <v>Medium Risk</v>
      </c>
    </row>
    <row r="273" spans="1:26" x14ac:dyDescent="0.25">
      <c r="A273" s="22">
        <v>43372</v>
      </c>
      <c r="B273" s="23">
        <v>22</v>
      </c>
      <c r="C273" s="34" t="str">
        <f t="shared" si="12"/>
        <v>Young</v>
      </c>
      <c r="D273" s="44">
        <v>19683</v>
      </c>
      <c r="E273" s="28">
        <v>578</v>
      </c>
      <c r="F273" s="34" t="s">
        <v>230</v>
      </c>
      <c r="G273" s="34" t="s">
        <v>20</v>
      </c>
      <c r="H273" s="34" t="s">
        <v>32</v>
      </c>
      <c r="I273" s="44">
        <v>16797</v>
      </c>
      <c r="J273" s="28">
        <v>96</v>
      </c>
      <c r="K273" s="49">
        <v>0.85337600975461059</v>
      </c>
      <c r="L273" s="49" t="s">
        <v>241</v>
      </c>
      <c r="M273" s="34" t="s">
        <v>22</v>
      </c>
      <c r="N273" s="34" t="s">
        <v>23</v>
      </c>
      <c r="O273" s="44">
        <v>339</v>
      </c>
      <c r="P273" s="49">
        <v>7.7114596999999993E-2</v>
      </c>
      <c r="Q273" s="34" t="s">
        <v>24</v>
      </c>
      <c r="R273" s="28">
        <v>20</v>
      </c>
      <c r="S273" s="44">
        <v>1128</v>
      </c>
      <c r="T273" s="39">
        <v>1640.25</v>
      </c>
      <c r="U273" s="34" t="str">
        <f t="shared" si="13"/>
        <v>Low Income</v>
      </c>
      <c r="V273" s="44">
        <v>10776</v>
      </c>
      <c r="W273" s="49">
        <v>0.26068246</v>
      </c>
      <c r="X273" s="28">
        <v>0</v>
      </c>
      <c r="Y273" s="28">
        <v>57</v>
      </c>
      <c r="Z273" s="34" t="str">
        <f t="shared" si="14"/>
        <v>High Risk</v>
      </c>
    </row>
    <row r="274" spans="1:26" x14ac:dyDescent="0.25">
      <c r="A274" s="20">
        <v>43373</v>
      </c>
      <c r="B274" s="21">
        <v>53</v>
      </c>
      <c r="C274" s="33" t="str">
        <f t="shared" si="12"/>
        <v>Senior</v>
      </c>
      <c r="D274" s="43">
        <v>45788</v>
      </c>
      <c r="E274" s="27">
        <v>635</v>
      </c>
      <c r="F274" s="33" t="s">
        <v>230</v>
      </c>
      <c r="G274" s="33" t="s">
        <v>20</v>
      </c>
      <c r="H274" s="33" t="s">
        <v>29</v>
      </c>
      <c r="I274" s="43">
        <v>31589</v>
      </c>
      <c r="J274" s="27">
        <v>24</v>
      </c>
      <c r="K274" s="48">
        <v>0.68989691622259108</v>
      </c>
      <c r="L274" s="48" t="s">
        <v>241</v>
      </c>
      <c r="M274" s="33" t="s">
        <v>22</v>
      </c>
      <c r="N274" s="33" t="s">
        <v>27</v>
      </c>
      <c r="O274" s="43">
        <v>86</v>
      </c>
      <c r="P274" s="48">
        <v>0.31957379400000002</v>
      </c>
      <c r="Q274" s="33" t="s">
        <v>31</v>
      </c>
      <c r="R274" s="27">
        <v>23</v>
      </c>
      <c r="S274" s="43">
        <v>12430</v>
      </c>
      <c r="T274" s="38">
        <v>3815.666667</v>
      </c>
      <c r="U274" s="33" t="str">
        <f t="shared" si="13"/>
        <v>Low Income</v>
      </c>
      <c r="V274" s="43">
        <v>23478</v>
      </c>
      <c r="W274" s="48">
        <v>0.19067014199999999</v>
      </c>
      <c r="X274" s="27">
        <v>0</v>
      </c>
      <c r="Y274" s="27">
        <v>52</v>
      </c>
      <c r="Z274" s="33" t="str">
        <f t="shared" si="14"/>
        <v>Medium Risk</v>
      </c>
    </row>
    <row r="275" spans="1:26" x14ac:dyDescent="0.25">
      <c r="A275" s="22">
        <v>43374</v>
      </c>
      <c r="B275" s="23">
        <v>40</v>
      </c>
      <c r="C275" s="34" t="str">
        <f t="shared" si="12"/>
        <v>Senior</v>
      </c>
      <c r="D275" s="44">
        <v>16070</v>
      </c>
      <c r="E275" s="28">
        <v>562</v>
      </c>
      <c r="F275" s="34" t="s">
        <v>230</v>
      </c>
      <c r="G275" s="34" t="s">
        <v>45</v>
      </c>
      <c r="H275" s="34" t="s">
        <v>41</v>
      </c>
      <c r="I275" s="44">
        <v>27411</v>
      </c>
      <c r="J275" s="28">
        <v>96</v>
      </c>
      <c r="K275" s="49">
        <v>1.7057249533291847</v>
      </c>
      <c r="L275" s="49" t="s">
        <v>242</v>
      </c>
      <c r="M275" s="34" t="s">
        <v>22</v>
      </c>
      <c r="N275" s="34" t="s">
        <v>34</v>
      </c>
      <c r="O275" s="44">
        <v>371</v>
      </c>
      <c r="P275" s="49">
        <v>0.272989871</v>
      </c>
      <c r="Q275" s="34" t="s">
        <v>28</v>
      </c>
      <c r="R275" s="28">
        <v>17</v>
      </c>
      <c r="S275" s="44">
        <v>1321</v>
      </c>
      <c r="T275" s="39">
        <v>1339.166667</v>
      </c>
      <c r="U275" s="34" t="str">
        <f t="shared" si="13"/>
        <v>Low Income</v>
      </c>
      <c r="V275" s="44">
        <v>103702</v>
      </c>
      <c r="W275" s="49">
        <v>0.29195305100000002</v>
      </c>
      <c r="X275" s="28">
        <v>0</v>
      </c>
      <c r="Y275" s="28">
        <v>56</v>
      </c>
      <c r="Z275" s="34" t="str">
        <f t="shared" si="14"/>
        <v>High Risk</v>
      </c>
    </row>
    <row r="276" spans="1:26" x14ac:dyDescent="0.25">
      <c r="A276" s="20">
        <v>43375</v>
      </c>
      <c r="B276" s="21">
        <v>28</v>
      </c>
      <c r="C276" s="33" t="str">
        <f t="shared" si="12"/>
        <v>Mid</v>
      </c>
      <c r="D276" s="43">
        <v>42043</v>
      </c>
      <c r="E276" s="27">
        <v>521</v>
      </c>
      <c r="F276" s="33" t="s">
        <v>231</v>
      </c>
      <c r="G276" s="33" t="s">
        <v>20</v>
      </c>
      <c r="H276" s="33" t="s">
        <v>32</v>
      </c>
      <c r="I276" s="43">
        <v>28140</v>
      </c>
      <c r="J276" s="27">
        <v>108</v>
      </c>
      <c r="K276" s="48">
        <v>0.66931474918535783</v>
      </c>
      <c r="L276" s="48" t="s">
        <v>241</v>
      </c>
      <c r="M276" s="33" t="s">
        <v>22</v>
      </c>
      <c r="N276" s="33" t="s">
        <v>30</v>
      </c>
      <c r="O276" s="43">
        <v>470</v>
      </c>
      <c r="P276" s="48">
        <v>0.117037602</v>
      </c>
      <c r="Q276" s="33" t="s">
        <v>28</v>
      </c>
      <c r="R276" s="27">
        <v>16</v>
      </c>
      <c r="S276" s="43">
        <v>2373</v>
      </c>
      <c r="T276" s="38">
        <v>3503.583333</v>
      </c>
      <c r="U276" s="33" t="str">
        <f t="shared" si="13"/>
        <v>Low Income</v>
      </c>
      <c r="V276" s="43">
        <v>1357</v>
      </c>
      <c r="W276" s="48">
        <v>0.375168</v>
      </c>
      <c r="X276" s="27">
        <v>0</v>
      </c>
      <c r="Y276" s="27">
        <v>51</v>
      </c>
      <c r="Z276" s="33" t="str">
        <f t="shared" si="14"/>
        <v>Medium Risk</v>
      </c>
    </row>
    <row r="277" spans="1:26" x14ac:dyDescent="0.25">
      <c r="A277" s="22">
        <v>43376</v>
      </c>
      <c r="B277" s="23">
        <v>45</v>
      </c>
      <c r="C277" s="34" t="str">
        <f t="shared" si="12"/>
        <v>Senior</v>
      </c>
      <c r="D277" s="44">
        <v>90083</v>
      </c>
      <c r="E277" s="28">
        <v>581</v>
      </c>
      <c r="F277" s="34" t="s">
        <v>230</v>
      </c>
      <c r="G277" s="34" t="s">
        <v>20</v>
      </c>
      <c r="H277" s="34" t="s">
        <v>21</v>
      </c>
      <c r="I277" s="44">
        <v>27462</v>
      </c>
      <c r="J277" s="28">
        <v>36</v>
      </c>
      <c r="K277" s="49">
        <v>0.30485219186749996</v>
      </c>
      <c r="L277" s="49" t="s">
        <v>240</v>
      </c>
      <c r="M277" s="34" t="s">
        <v>26</v>
      </c>
      <c r="N277" s="34" t="s">
        <v>23</v>
      </c>
      <c r="O277" s="44">
        <v>433</v>
      </c>
      <c r="P277" s="49">
        <v>0.32134426900000002</v>
      </c>
      <c r="Q277" s="34" t="s">
        <v>31</v>
      </c>
      <c r="R277" s="28">
        <v>23</v>
      </c>
      <c r="S277" s="44">
        <v>1362</v>
      </c>
      <c r="T277" s="39">
        <v>7506.9166670000004</v>
      </c>
      <c r="U277" s="34" t="str">
        <f t="shared" si="13"/>
        <v>Medium Income</v>
      </c>
      <c r="V277" s="44">
        <v>28630</v>
      </c>
      <c r="W277" s="49">
        <v>0.19708868800000001</v>
      </c>
      <c r="X277" s="28">
        <v>1</v>
      </c>
      <c r="Y277" s="28">
        <v>43.2</v>
      </c>
      <c r="Z277" s="34" t="str">
        <f t="shared" si="14"/>
        <v>Medium Risk</v>
      </c>
    </row>
    <row r="278" spans="1:26" x14ac:dyDescent="0.25">
      <c r="A278" s="20">
        <v>43377</v>
      </c>
      <c r="B278" s="21">
        <v>42</v>
      </c>
      <c r="C278" s="33" t="str">
        <f t="shared" si="12"/>
        <v>Senior</v>
      </c>
      <c r="D278" s="43">
        <v>28481</v>
      </c>
      <c r="E278" s="27">
        <v>632</v>
      </c>
      <c r="F278" s="33" t="s">
        <v>230</v>
      </c>
      <c r="G278" s="33" t="s">
        <v>45</v>
      </c>
      <c r="H278" s="33" t="s">
        <v>21</v>
      </c>
      <c r="I278" s="43">
        <v>12820</v>
      </c>
      <c r="J278" s="27">
        <v>36</v>
      </c>
      <c r="K278" s="48">
        <v>0.45012464449984202</v>
      </c>
      <c r="L278" s="48" t="s">
        <v>240</v>
      </c>
      <c r="M278" s="33" t="s">
        <v>22</v>
      </c>
      <c r="N278" s="33" t="s">
        <v>30</v>
      </c>
      <c r="O278" s="43">
        <v>412</v>
      </c>
      <c r="P278" s="48">
        <v>0.41457385400000002</v>
      </c>
      <c r="Q278" s="33" t="s">
        <v>28</v>
      </c>
      <c r="R278" s="27">
        <v>20</v>
      </c>
      <c r="S278" s="43">
        <v>2701</v>
      </c>
      <c r="T278" s="38">
        <v>2373.416667</v>
      </c>
      <c r="U278" s="33" t="str">
        <f t="shared" si="13"/>
        <v>Low Income</v>
      </c>
      <c r="V278" s="43">
        <v>6937</v>
      </c>
      <c r="W278" s="48">
        <v>0.14810063100000001</v>
      </c>
      <c r="X278" s="27">
        <v>0</v>
      </c>
      <c r="Y278" s="27">
        <v>57</v>
      </c>
      <c r="Z278" s="33" t="str">
        <f t="shared" si="14"/>
        <v>High Risk</v>
      </c>
    </row>
    <row r="279" spans="1:26" x14ac:dyDescent="0.25">
      <c r="A279" s="22">
        <v>43378</v>
      </c>
      <c r="B279" s="23">
        <v>32</v>
      </c>
      <c r="C279" s="34" t="str">
        <f t="shared" si="12"/>
        <v>Mid</v>
      </c>
      <c r="D279" s="44">
        <v>16274</v>
      </c>
      <c r="E279" s="28">
        <v>597</v>
      </c>
      <c r="F279" s="34" t="s">
        <v>230</v>
      </c>
      <c r="G279" s="34" t="s">
        <v>20</v>
      </c>
      <c r="H279" s="34" t="s">
        <v>21</v>
      </c>
      <c r="I279" s="44">
        <v>15725</v>
      </c>
      <c r="J279" s="28">
        <v>36</v>
      </c>
      <c r="K279" s="49">
        <v>0.96626520830773011</v>
      </c>
      <c r="L279" s="49" t="s">
        <v>241</v>
      </c>
      <c r="M279" s="34" t="s">
        <v>44</v>
      </c>
      <c r="N279" s="34" t="s">
        <v>27</v>
      </c>
      <c r="O279" s="44">
        <v>503</v>
      </c>
      <c r="P279" s="49">
        <v>0.51404643000000005</v>
      </c>
      <c r="Q279" s="34" t="s">
        <v>28</v>
      </c>
      <c r="R279" s="28">
        <v>21</v>
      </c>
      <c r="S279" s="44">
        <v>3453</v>
      </c>
      <c r="T279" s="39">
        <v>1356.166667</v>
      </c>
      <c r="U279" s="34" t="str">
        <f t="shared" si="13"/>
        <v>Low Income</v>
      </c>
      <c r="V279" s="44">
        <v>298417</v>
      </c>
      <c r="W279" s="49">
        <v>0.20275624</v>
      </c>
      <c r="X279" s="28">
        <v>0</v>
      </c>
      <c r="Y279" s="28">
        <v>57</v>
      </c>
      <c r="Z279" s="34" t="str">
        <f t="shared" si="14"/>
        <v>High Risk</v>
      </c>
    </row>
    <row r="280" spans="1:26" x14ac:dyDescent="0.25">
      <c r="A280" s="20">
        <v>43379</v>
      </c>
      <c r="B280" s="21">
        <v>40</v>
      </c>
      <c r="C280" s="33" t="str">
        <f t="shared" si="12"/>
        <v>Senior</v>
      </c>
      <c r="D280" s="43">
        <v>25192</v>
      </c>
      <c r="E280" s="27">
        <v>560</v>
      </c>
      <c r="F280" s="33" t="s">
        <v>230</v>
      </c>
      <c r="G280" s="33" t="s">
        <v>20</v>
      </c>
      <c r="H280" s="33" t="s">
        <v>25</v>
      </c>
      <c r="I280" s="43">
        <v>21634</v>
      </c>
      <c r="J280" s="27">
        <v>36</v>
      </c>
      <c r="K280" s="48">
        <v>0.85876468720228649</v>
      </c>
      <c r="L280" s="48" t="s">
        <v>241</v>
      </c>
      <c r="M280" s="33" t="s">
        <v>35</v>
      </c>
      <c r="N280" s="33" t="s">
        <v>27</v>
      </c>
      <c r="O280" s="43">
        <v>480</v>
      </c>
      <c r="P280" s="48">
        <v>0.31913512900000002</v>
      </c>
      <c r="Q280" s="33" t="s">
        <v>38</v>
      </c>
      <c r="R280" s="27">
        <v>32</v>
      </c>
      <c r="S280" s="43">
        <v>5336</v>
      </c>
      <c r="T280" s="38">
        <v>2099.333333</v>
      </c>
      <c r="U280" s="33" t="str">
        <f t="shared" si="13"/>
        <v>Low Income</v>
      </c>
      <c r="V280" s="43">
        <v>85929</v>
      </c>
      <c r="W280" s="48">
        <v>0.22174828299999999</v>
      </c>
      <c r="X280" s="27">
        <v>0</v>
      </c>
      <c r="Y280" s="27">
        <v>54</v>
      </c>
      <c r="Z280" s="33" t="str">
        <f t="shared" si="14"/>
        <v>Medium Risk</v>
      </c>
    </row>
    <row r="281" spans="1:26" x14ac:dyDescent="0.25">
      <c r="A281" s="22">
        <v>43380</v>
      </c>
      <c r="B281" s="23">
        <v>35</v>
      </c>
      <c r="C281" s="34" t="str">
        <f t="shared" si="12"/>
        <v>Mid</v>
      </c>
      <c r="D281" s="44">
        <v>78101</v>
      </c>
      <c r="E281" s="28">
        <v>526</v>
      </c>
      <c r="F281" s="34" t="s">
        <v>231</v>
      </c>
      <c r="G281" s="34" t="s">
        <v>20</v>
      </c>
      <c r="H281" s="34" t="s">
        <v>25</v>
      </c>
      <c r="I281" s="44">
        <v>14215</v>
      </c>
      <c r="J281" s="28">
        <v>36</v>
      </c>
      <c r="K281" s="49">
        <v>0.18200791283082163</v>
      </c>
      <c r="L281" s="49" t="s">
        <v>240</v>
      </c>
      <c r="M281" s="34" t="s">
        <v>22</v>
      </c>
      <c r="N281" s="34" t="s">
        <v>34</v>
      </c>
      <c r="O281" s="44">
        <v>345</v>
      </c>
      <c r="P281" s="49">
        <v>0.15623743100000001</v>
      </c>
      <c r="Q281" s="34" t="s">
        <v>34</v>
      </c>
      <c r="R281" s="28">
        <v>25</v>
      </c>
      <c r="S281" s="44">
        <v>3210</v>
      </c>
      <c r="T281" s="39">
        <v>6508.4166670000004</v>
      </c>
      <c r="U281" s="34" t="str">
        <f t="shared" si="13"/>
        <v>Medium Income</v>
      </c>
      <c r="V281" s="44">
        <v>19905</v>
      </c>
      <c r="W281" s="49">
        <v>0.238078753</v>
      </c>
      <c r="X281" s="28">
        <v>0</v>
      </c>
      <c r="Y281" s="28">
        <v>49</v>
      </c>
      <c r="Z281" s="34" t="str">
        <f t="shared" si="14"/>
        <v>Medium Risk</v>
      </c>
    </row>
    <row r="282" spans="1:26" x14ac:dyDescent="0.25">
      <c r="A282" s="20">
        <v>43381</v>
      </c>
      <c r="B282" s="21">
        <v>41</v>
      </c>
      <c r="C282" s="33" t="str">
        <f t="shared" si="12"/>
        <v>Senior</v>
      </c>
      <c r="D282" s="43">
        <v>73312</v>
      </c>
      <c r="E282" s="27">
        <v>561</v>
      </c>
      <c r="F282" s="33" t="s">
        <v>230</v>
      </c>
      <c r="G282" s="33" t="s">
        <v>20</v>
      </c>
      <c r="H282" s="33" t="s">
        <v>25</v>
      </c>
      <c r="I282" s="43">
        <v>41720</v>
      </c>
      <c r="J282" s="27">
        <v>24</v>
      </c>
      <c r="K282" s="48">
        <v>0.56907463989524221</v>
      </c>
      <c r="L282" s="48" t="s">
        <v>241</v>
      </c>
      <c r="M282" s="33" t="s">
        <v>35</v>
      </c>
      <c r="N282" s="33" t="s">
        <v>27</v>
      </c>
      <c r="O282" s="43">
        <v>160</v>
      </c>
      <c r="P282" s="48">
        <v>0.38363203299999998</v>
      </c>
      <c r="Q282" s="33" t="s">
        <v>38</v>
      </c>
      <c r="R282" s="27">
        <v>21</v>
      </c>
      <c r="S282" s="43">
        <v>2477</v>
      </c>
      <c r="T282" s="38">
        <v>6109.3333329999996</v>
      </c>
      <c r="U282" s="33" t="str">
        <f t="shared" si="13"/>
        <v>Medium Income</v>
      </c>
      <c r="V282" s="43">
        <v>55474</v>
      </c>
      <c r="W282" s="48">
        <v>0.21877253999999999</v>
      </c>
      <c r="X282" s="27">
        <v>0</v>
      </c>
      <c r="Y282" s="27">
        <v>58</v>
      </c>
      <c r="Z282" s="33" t="str">
        <f t="shared" si="14"/>
        <v>High Risk</v>
      </c>
    </row>
    <row r="283" spans="1:26" x14ac:dyDescent="0.25">
      <c r="A283" s="22">
        <v>43382</v>
      </c>
      <c r="B283" s="23">
        <v>47</v>
      </c>
      <c r="C283" s="34" t="str">
        <f t="shared" si="12"/>
        <v>Senior</v>
      </c>
      <c r="D283" s="44">
        <v>72434</v>
      </c>
      <c r="E283" s="28">
        <v>613</v>
      </c>
      <c r="F283" s="34" t="s">
        <v>230</v>
      </c>
      <c r="G283" s="34" t="s">
        <v>20</v>
      </c>
      <c r="H283" s="34" t="s">
        <v>21</v>
      </c>
      <c r="I283" s="44">
        <v>10034</v>
      </c>
      <c r="J283" s="28">
        <v>72</v>
      </c>
      <c r="K283" s="49">
        <v>0.13852610652456029</v>
      </c>
      <c r="L283" s="49" t="s">
        <v>240</v>
      </c>
      <c r="M283" s="34" t="s">
        <v>22</v>
      </c>
      <c r="N283" s="34" t="s">
        <v>23</v>
      </c>
      <c r="O283" s="44">
        <v>839</v>
      </c>
      <c r="P283" s="49">
        <v>0.178942198</v>
      </c>
      <c r="Q283" s="34" t="s">
        <v>31</v>
      </c>
      <c r="R283" s="28">
        <v>15</v>
      </c>
      <c r="S283" s="44">
        <v>15952</v>
      </c>
      <c r="T283" s="39">
        <v>6036.1666670000004</v>
      </c>
      <c r="U283" s="34" t="str">
        <f t="shared" si="13"/>
        <v>Medium Income</v>
      </c>
      <c r="V283" s="44">
        <v>6844</v>
      </c>
      <c r="W283" s="49">
        <v>0.20979533</v>
      </c>
      <c r="X283" s="28">
        <v>1</v>
      </c>
      <c r="Y283" s="28">
        <v>37.6</v>
      </c>
      <c r="Z283" s="34" t="str">
        <f t="shared" si="14"/>
        <v>Low Risk</v>
      </c>
    </row>
    <row r="284" spans="1:26" x14ac:dyDescent="0.25">
      <c r="A284" s="20">
        <v>43383</v>
      </c>
      <c r="B284" s="21">
        <v>59</v>
      </c>
      <c r="C284" s="33" t="str">
        <f t="shared" si="12"/>
        <v>Senior</v>
      </c>
      <c r="D284" s="43">
        <v>160132</v>
      </c>
      <c r="E284" s="27">
        <v>634</v>
      </c>
      <c r="F284" s="33" t="s">
        <v>230</v>
      </c>
      <c r="G284" s="33" t="s">
        <v>20</v>
      </c>
      <c r="H284" s="33" t="s">
        <v>29</v>
      </c>
      <c r="I284" s="43">
        <v>21320</v>
      </c>
      <c r="J284" s="27">
        <v>24</v>
      </c>
      <c r="K284" s="48">
        <v>0.13314015936852097</v>
      </c>
      <c r="L284" s="48" t="s">
        <v>240</v>
      </c>
      <c r="M284" s="33" t="s">
        <v>26</v>
      </c>
      <c r="N284" s="33" t="s">
        <v>27</v>
      </c>
      <c r="O284" s="43">
        <v>474</v>
      </c>
      <c r="P284" s="48">
        <v>0.165059608</v>
      </c>
      <c r="Q284" s="33" t="s">
        <v>24</v>
      </c>
      <c r="R284" s="27">
        <v>26</v>
      </c>
      <c r="S284" s="43">
        <v>1426</v>
      </c>
      <c r="T284" s="38">
        <v>13344.333329999999</v>
      </c>
      <c r="U284" s="33" t="str">
        <f t="shared" si="13"/>
        <v>High Income</v>
      </c>
      <c r="V284" s="43">
        <v>6854</v>
      </c>
      <c r="W284" s="48">
        <v>0.18234091199999999</v>
      </c>
      <c r="X284" s="27">
        <v>1</v>
      </c>
      <c r="Y284" s="27">
        <v>36</v>
      </c>
      <c r="Z284" s="33" t="str">
        <f t="shared" si="14"/>
        <v>Low Risk</v>
      </c>
    </row>
    <row r="285" spans="1:26" x14ac:dyDescent="0.25">
      <c r="A285" s="22">
        <v>43384</v>
      </c>
      <c r="B285" s="23">
        <v>25</v>
      </c>
      <c r="C285" s="34" t="str">
        <f t="shared" si="12"/>
        <v>Mid</v>
      </c>
      <c r="D285" s="44">
        <v>15000</v>
      </c>
      <c r="E285" s="28">
        <v>534</v>
      </c>
      <c r="F285" s="34" t="s">
        <v>231</v>
      </c>
      <c r="G285" s="34" t="s">
        <v>20</v>
      </c>
      <c r="H285" s="34" t="s">
        <v>32</v>
      </c>
      <c r="I285" s="44">
        <v>19820</v>
      </c>
      <c r="J285" s="28">
        <v>60</v>
      </c>
      <c r="K285" s="49">
        <v>1.3213333333333332</v>
      </c>
      <c r="L285" s="49" t="s">
        <v>242</v>
      </c>
      <c r="M285" s="34" t="s">
        <v>26</v>
      </c>
      <c r="N285" s="34" t="s">
        <v>30</v>
      </c>
      <c r="O285" s="44">
        <v>497</v>
      </c>
      <c r="P285" s="49">
        <v>0.23820717199999999</v>
      </c>
      <c r="Q285" s="34" t="s">
        <v>38</v>
      </c>
      <c r="R285" s="28">
        <v>32</v>
      </c>
      <c r="S285" s="44">
        <v>2582</v>
      </c>
      <c r="T285" s="39">
        <v>1250</v>
      </c>
      <c r="U285" s="34" t="str">
        <f t="shared" si="13"/>
        <v>Low Income</v>
      </c>
      <c r="V285" s="44">
        <v>47644</v>
      </c>
      <c r="W285" s="49">
        <v>0.27203515299999997</v>
      </c>
      <c r="X285" s="28">
        <v>0</v>
      </c>
      <c r="Y285" s="28">
        <v>54</v>
      </c>
      <c r="Z285" s="34" t="str">
        <f t="shared" si="14"/>
        <v>Medium Risk</v>
      </c>
    </row>
    <row r="286" spans="1:26" x14ac:dyDescent="0.25">
      <c r="A286" s="20">
        <v>43385</v>
      </c>
      <c r="B286" s="21">
        <v>65</v>
      </c>
      <c r="C286" s="33" t="str">
        <f t="shared" si="12"/>
        <v>Old</v>
      </c>
      <c r="D286" s="43">
        <v>49341</v>
      </c>
      <c r="E286" s="27">
        <v>631</v>
      </c>
      <c r="F286" s="33" t="s">
        <v>230</v>
      </c>
      <c r="G286" s="33" t="s">
        <v>20</v>
      </c>
      <c r="H286" s="33" t="s">
        <v>32</v>
      </c>
      <c r="I286" s="43">
        <v>33548</v>
      </c>
      <c r="J286" s="27">
        <v>36</v>
      </c>
      <c r="K286" s="48">
        <v>0.67992136357187738</v>
      </c>
      <c r="L286" s="48" t="s">
        <v>241</v>
      </c>
      <c r="M286" s="33" t="s">
        <v>22</v>
      </c>
      <c r="N286" s="33" t="s">
        <v>30</v>
      </c>
      <c r="O286" s="43">
        <v>487</v>
      </c>
      <c r="P286" s="48">
        <v>0.256680768</v>
      </c>
      <c r="Q286" s="33" t="s">
        <v>28</v>
      </c>
      <c r="R286" s="27">
        <v>19</v>
      </c>
      <c r="S286" s="43">
        <v>4896</v>
      </c>
      <c r="T286" s="38">
        <v>4111.75</v>
      </c>
      <c r="U286" s="33" t="str">
        <f t="shared" si="13"/>
        <v>Low Income</v>
      </c>
      <c r="V286" s="43">
        <v>38528</v>
      </c>
      <c r="W286" s="48">
        <v>0.18719639399999999</v>
      </c>
      <c r="X286" s="27">
        <v>0</v>
      </c>
      <c r="Y286" s="27">
        <v>51</v>
      </c>
      <c r="Z286" s="33" t="str">
        <f t="shared" si="14"/>
        <v>Medium Risk</v>
      </c>
    </row>
    <row r="287" spans="1:26" x14ac:dyDescent="0.25">
      <c r="A287" s="22">
        <v>43386</v>
      </c>
      <c r="B287" s="23">
        <v>18</v>
      </c>
      <c r="C287" s="34" t="str">
        <f t="shared" si="12"/>
        <v>Young</v>
      </c>
      <c r="D287" s="44">
        <v>47185</v>
      </c>
      <c r="E287" s="28">
        <v>531</v>
      </c>
      <c r="F287" s="34" t="s">
        <v>231</v>
      </c>
      <c r="G287" s="34" t="s">
        <v>45</v>
      </c>
      <c r="H287" s="34" t="s">
        <v>25</v>
      </c>
      <c r="I287" s="44">
        <v>18490</v>
      </c>
      <c r="J287" s="28">
        <v>48</v>
      </c>
      <c r="K287" s="49">
        <v>0.39186182049380097</v>
      </c>
      <c r="L287" s="49" t="s">
        <v>240</v>
      </c>
      <c r="M287" s="34" t="s">
        <v>26</v>
      </c>
      <c r="N287" s="34" t="s">
        <v>30</v>
      </c>
      <c r="O287" s="44">
        <v>231</v>
      </c>
      <c r="P287" s="49">
        <v>7.5973659999999998E-2</v>
      </c>
      <c r="Q287" s="34" t="s">
        <v>24</v>
      </c>
      <c r="R287" s="28">
        <v>32</v>
      </c>
      <c r="S287" s="44">
        <v>26725</v>
      </c>
      <c r="T287" s="39">
        <v>3932.083333</v>
      </c>
      <c r="U287" s="34" t="str">
        <f t="shared" si="13"/>
        <v>Low Income</v>
      </c>
      <c r="V287" s="44">
        <v>17312</v>
      </c>
      <c r="W287" s="49">
        <v>0.214911033</v>
      </c>
      <c r="X287" s="28">
        <v>0</v>
      </c>
      <c r="Y287" s="28">
        <v>59</v>
      </c>
      <c r="Z287" s="34" t="str">
        <f t="shared" si="14"/>
        <v>High Risk</v>
      </c>
    </row>
    <row r="288" spans="1:26" x14ac:dyDescent="0.25">
      <c r="A288" s="20">
        <v>43387</v>
      </c>
      <c r="B288" s="21">
        <v>38</v>
      </c>
      <c r="C288" s="33" t="str">
        <f t="shared" si="12"/>
        <v>Mid</v>
      </c>
      <c r="D288" s="43">
        <v>107659</v>
      </c>
      <c r="E288" s="27">
        <v>607</v>
      </c>
      <c r="F288" s="33" t="s">
        <v>230</v>
      </c>
      <c r="G288" s="33" t="s">
        <v>20</v>
      </c>
      <c r="H288" s="33" t="s">
        <v>41</v>
      </c>
      <c r="I288" s="43">
        <v>19552</v>
      </c>
      <c r="J288" s="27">
        <v>96</v>
      </c>
      <c r="K288" s="48">
        <v>0.18161045523365441</v>
      </c>
      <c r="L288" s="48" t="s">
        <v>240</v>
      </c>
      <c r="M288" s="33" t="s">
        <v>26</v>
      </c>
      <c r="N288" s="33" t="s">
        <v>30</v>
      </c>
      <c r="O288" s="43">
        <v>399</v>
      </c>
      <c r="P288" s="48">
        <v>0.38959713200000001</v>
      </c>
      <c r="Q288" s="33" t="s">
        <v>31</v>
      </c>
      <c r="R288" s="27">
        <v>27</v>
      </c>
      <c r="S288" s="43">
        <v>718</v>
      </c>
      <c r="T288" s="38">
        <v>8971.5833330000005</v>
      </c>
      <c r="U288" s="33" t="str">
        <f t="shared" si="13"/>
        <v>Medium Income</v>
      </c>
      <c r="V288" s="43">
        <v>146526</v>
      </c>
      <c r="W288" s="48">
        <v>0.26464636899999999</v>
      </c>
      <c r="X288" s="27">
        <v>1</v>
      </c>
      <c r="Y288" s="27">
        <v>36</v>
      </c>
      <c r="Z288" s="33" t="str">
        <f t="shared" si="14"/>
        <v>Low Risk</v>
      </c>
    </row>
    <row r="289" spans="1:26" x14ac:dyDescent="0.25">
      <c r="A289" s="22">
        <v>43388</v>
      </c>
      <c r="B289" s="23">
        <v>47</v>
      </c>
      <c r="C289" s="34" t="str">
        <f t="shared" si="12"/>
        <v>Senior</v>
      </c>
      <c r="D289" s="44">
        <v>179664</v>
      </c>
      <c r="E289" s="28">
        <v>589</v>
      </c>
      <c r="F289" s="34" t="s">
        <v>230</v>
      </c>
      <c r="G289" s="34" t="s">
        <v>20</v>
      </c>
      <c r="H289" s="34" t="s">
        <v>29</v>
      </c>
      <c r="I289" s="44">
        <v>21380</v>
      </c>
      <c r="J289" s="28">
        <v>24</v>
      </c>
      <c r="K289" s="49">
        <v>0.11899991094487487</v>
      </c>
      <c r="L289" s="49" t="s">
        <v>240</v>
      </c>
      <c r="M289" s="34" t="s">
        <v>26</v>
      </c>
      <c r="N289" s="34" t="s">
        <v>27</v>
      </c>
      <c r="O289" s="44">
        <v>542</v>
      </c>
      <c r="P289" s="49">
        <v>0.38639016599999998</v>
      </c>
      <c r="Q289" s="34" t="s">
        <v>31</v>
      </c>
      <c r="R289" s="28">
        <v>17</v>
      </c>
      <c r="S289" s="44">
        <v>20058</v>
      </c>
      <c r="T289" s="39">
        <v>8772.4166669999995</v>
      </c>
      <c r="U289" s="34" t="str">
        <f t="shared" si="13"/>
        <v>Medium Income</v>
      </c>
      <c r="V289" s="44">
        <v>10869</v>
      </c>
      <c r="W289" s="49">
        <v>0.20208936999999999</v>
      </c>
      <c r="X289" s="28">
        <v>1</v>
      </c>
      <c r="Y289" s="28">
        <v>42.4</v>
      </c>
      <c r="Z289" s="34" t="str">
        <f t="shared" si="14"/>
        <v>Medium Risk</v>
      </c>
    </row>
    <row r="290" spans="1:26" x14ac:dyDescent="0.25">
      <c r="A290" s="20">
        <v>43389</v>
      </c>
      <c r="B290" s="21">
        <v>43</v>
      </c>
      <c r="C290" s="33" t="str">
        <f t="shared" si="12"/>
        <v>Senior</v>
      </c>
      <c r="D290" s="43">
        <v>81136</v>
      </c>
      <c r="E290" s="27">
        <v>575</v>
      </c>
      <c r="F290" s="33" t="s">
        <v>230</v>
      </c>
      <c r="G290" s="33" t="s">
        <v>20</v>
      </c>
      <c r="H290" s="33" t="s">
        <v>29</v>
      </c>
      <c r="I290" s="43">
        <v>15763</v>
      </c>
      <c r="J290" s="27">
        <v>48</v>
      </c>
      <c r="K290" s="48">
        <v>0.19427874186550975</v>
      </c>
      <c r="L290" s="48" t="s">
        <v>240</v>
      </c>
      <c r="M290" s="33" t="s">
        <v>44</v>
      </c>
      <c r="N290" s="33" t="s">
        <v>30</v>
      </c>
      <c r="O290" s="43">
        <v>395</v>
      </c>
      <c r="P290" s="48">
        <v>0.309090166</v>
      </c>
      <c r="Q290" s="33" t="s">
        <v>34</v>
      </c>
      <c r="R290" s="27">
        <v>19</v>
      </c>
      <c r="S290" s="43">
        <v>4825</v>
      </c>
      <c r="T290" s="38">
        <v>6761.3333329999996</v>
      </c>
      <c r="U290" s="33" t="str">
        <f t="shared" si="13"/>
        <v>Medium Income</v>
      </c>
      <c r="V290" s="43">
        <v>7161</v>
      </c>
      <c r="W290" s="48">
        <v>0.199334804</v>
      </c>
      <c r="X290" s="27">
        <v>1</v>
      </c>
      <c r="Y290" s="27">
        <v>42.4</v>
      </c>
      <c r="Z290" s="33" t="str">
        <f t="shared" si="14"/>
        <v>Medium Risk</v>
      </c>
    </row>
    <row r="291" spans="1:26" x14ac:dyDescent="0.25">
      <c r="A291" s="22">
        <v>43390</v>
      </c>
      <c r="B291" s="23">
        <v>32</v>
      </c>
      <c r="C291" s="34" t="str">
        <f t="shared" si="12"/>
        <v>Mid</v>
      </c>
      <c r="D291" s="44">
        <v>86245</v>
      </c>
      <c r="E291" s="28">
        <v>445</v>
      </c>
      <c r="F291" s="34" t="s">
        <v>233</v>
      </c>
      <c r="G291" s="34" t="s">
        <v>20</v>
      </c>
      <c r="H291" s="34" t="s">
        <v>32</v>
      </c>
      <c r="I291" s="44">
        <v>17018</v>
      </c>
      <c r="J291" s="28">
        <v>48</v>
      </c>
      <c r="K291" s="49">
        <v>0.1973215838599339</v>
      </c>
      <c r="L291" s="49" t="s">
        <v>240</v>
      </c>
      <c r="M291" s="34" t="s">
        <v>26</v>
      </c>
      <c r="N291" s="34" t="s">
        <v>27</v>
      </c>
      <c r="O291" s="44">
        <v>581</v>
      </c>
      <c r="P291" s="49">
        <v>0.197389754</v>
      </c>
      <c r="Q291" s="34" t="s">
        <v>38</v>
      </c>
      <c r="R291" s="28">
        <v>23</v>
      </c>
      <c r="S291" s="44">
        <v>2432</v>
      </c>
      <c r="T291" s="39">
        <v>7187.0833329999996</v>
      </c>
      <c r="U291" s="34" t="str">
        <f t="shared" si="13"/>
        <v>Medium Income</v>
      </c>
      <c r="V291" s="44">
        <v>4917</v>
      </c>
      <c r="W291" s="49">
        <v>0.28762660299999998</v>
      </c>
      <c r="X291" s="28">
        <v>1</v>
      </c>
      <c r="Y291" s="28">
        <v>39.200000000000003</v>
      </c>
      <c r="Z291" s="34" t="str">
        <f t="shared" si="14"/>
        <v>Low Risk</v>
      </c>
    </row>
    <row r="292" spans="1:26" x14ac:dyDescent="0.25">
      <c r="A292" s="20">
        <v>43391</v>
      </c>
      <c r="B292" s="21">
        <v>37</v>
      </c>
      <c r="C292" s="33" t="str">
        <f t="shared" si="12"/>
        <v>Mid</v>
      </c>
      <c r="D292" s="43">
        <v>98074</v>
      </c>
      <c r="E292" s="27">
        <v>620</v>
      </c>
      <c r="F292" s="33" t="s">
        <v>230</v>
      </c>
      <c r="G292" s="33" t="s">
        <v>20</v>
      </c>
      <c r="H292" s="33" t="s">
        <v>21</v>
      </c>
      <c r="I292" s="43">
        <v>24647.715909090908</v>
      </c>
      <c r="J292" s="27">
        <v>60</v>
      </c>
      <c r="K292" s="48">
        <v>0.2513175348113762</v>
      </c>
      <c r="L292" s="48" t="s">
        <v>240</v>
      </c>
      <c r="M292" s="33" t="s">
        <v>22</v>
      </c>
      <c r="N292" s="33" t="s">
        <v>23</v>
      </c>
      <c r="O292" s="43">
        <v>495</v>
      </c>
      <c r="P292" s="48">
        <v>0.406729752</v>
      </c>
      <c r="Q292" s="33" t="s">
        <v>34</v>
      </c>
      <c r="R292" s="27">
        <v>22</v>
      </c>
      <c r="S292" s="43">
        <v>6384</v>
      </c>
      <c r="T292" s="38">
        <v>8172.8333329999996</v>
      </c>
      <c r="U292" s="33" t="str">
        <f t="shared" si="13"/>
        <v>Medium Income</v>
      </c>
      <c r="V292" s="43">
        <v>3853</v>
      </c>
      <c r="W292" s="48">
        <v>0.222123447</v>
      </c>
      <c r="X292" s="27">
        <v>1</v>
      </c>
      <c r="Y292" s="27">
        <v>44</v>
      </c>
      <c r="Z292" s="33" t="str">
        <f t="shared" si="14"/>
        <v>Medium Risk</v>
      </c>
    </row>
    <row r="293" spans="1:26" x14ac:dyDescent="0.25">
      <c r="A293" s="22">
        <v>43392</v>
      </c>
      <c r="B293" s="23">
        <v>34</v>
      </c>
      <c r="C293" s="34" t="str">
        <f t="shared" si="12"/>
        <v>Mid</v>
      </c>
      <c r="D293" s="44">
        <v>23559</v>
      </c>
      <c r="E293" s="28">
        <v>598</v>
      </c>
      <c r="F293" s="34" t="s">
        <v>230</v>
      </c>
      <c r="G293" s="34" t="s">
        <v>20</v>
      </c>
      <c r="H293" s="34" t="s">
        <v>29</v>
      </c>
      <c r="I293" s="44">
        <v>52609</v>
      </c>
      <c r="J293" s="28">
        <v>96</v>
      </c>
      <c r="K293" s="49">
        <v>2.2330744089307695</v>
      </c>
      <c r="L293" s="49" t="s">
        <v>242</v>
      </c>
      <c r="M293" s="34" t="s">
        <v>22</v>
      </c>
      <c r="N293" s="34" t="s">
        <v>27</v>
      </c>
      <c r="O293" s="44">
        <v>425</v>
      </c>
      <c r="P293" s="49">
        <v>0.45699873200000002</v>
      </c>
      <c r="Q293" s="34" t="s">
        <v>28</v>
      </c>
      <c r="R293" s="28">
        <v>28</v>
      </c>
      <c r="S293" s="44">
        <v>924</v>
      </c>
      <c r="T293" s="39">
        <v>1963.25</v>
      </c>
      <c r="U293" s="34" t="str">
        <f t="shared" si="13"/>
        <v>Low Income</v>
      </c>
      <c r="V293" s="44">
        <v>15436</v>
      </c>
      <c r="W293" s="49">
        <v>0.27362605299999998</v>
      </c>
      <c r="X293" s="28">
        <v>0</v>
      </c>
      <c r="Y293" s="28">
        <v>60</v>
      </c>
      <c r="Z293" s="34" t="str">
        <f t="shared" si="14"/>
        <v>High Risk</v>
      </c>
    </row>
    <row r="294" spans="1:26" x14ac:dyDescent="0.25">
      <c r="A294" s="20">
        <v>43393</v>
      </c>
      <c r="B294" s="21">
        <v>32</v>
      </c>
      <c r="C294" s="33" t="str">
        <f t="shared" si="12"/>
        <v>Mid</v>
      </c>
      <c r="D294" s="43">
        <v>39808</v>
      </c>
      <c r="E294" s="27">
        <v>619</v>
      </c>
      <c r="F294" s="33" t="s">
        <v>230</v>
      </c>
      <c r="G294" s="33" t="s">
        <v>20</v>
      </c>
      <c r="H294" s="33" t="s">
        <v>21</v>
      </c>
      <c r="I294" s="43">
        <v>18027</v>
      </c>
      <c r="J294" s="27">
        <v>60</v>
      </c>
      <c r="K294" s="48">
        <v>0.4528486736334405</v>
      </c>
      <c r="L294" s="48" t="s">
        <v>240</v>
      </c>
      <c r="M294" s="33" t="s">
        <v>22</v>
      </c>
      <c r="N294" s="33" t="s">
        <v>30</v>
      </c>
      <c r="O294" s="43">
        <v>365</v>
      </c>
      <c r="P294" s="48">
        <v>0.2451304</v>
      </c>
      <c r="Q294" s="33" t="s">
        <v>38</v>
      </c>
      <c r="R294" s="27">
        <v>29</v>
      </c>
      <c r="S294" s="43">
        <v>6266</v>
      </c>
      <c r="T294" s="38">
        <v>3317.333333</v>
      </c>
      <c r="U294" s="33" t="str">
        <f t="shared" si="13"/>
        <v>Low Income</v>
      </c>
      <c r="V294" s="43">
        <v>29243</v>
      </c>
      <c r="W294" s="48">
        <v>0.17082159999999999</v>
      </c>
      <c r="X294" s="27">
        <v>1</v>
      </c>
      <c r="Y294" s="27">
        <v>39.200000000000003</v>
      </c>
      <c r="Z294" s="33" t="str">
        <f t="shared" si="14"/>
        <v>Low Risk</v>
      </c>
    </row>
    <row r="295" spans="1:26" x14ac:dyDescent="0.25">
      <c r="A295" s="22">
        <v>43394</v>
      </c>
      <c r="B295" s="23">
        <v>50</v>
      </c>
      <c r="C295" s="34" t="str">
        <f t="shared" si="12"/>
        <v>Senior</v>
      </c>
      <c r="D295" s="44">
        <v>18856</v>
      </c>
      <c r="E295" s="28">
        <v>580</v>
      </c>
      <c r="F295" s="34" t="s">
        <v>230</v>
      </c>
      <c r="G295" s="34" t="s">
        <v>20</v>
      </c>
      <c r="H295" s="34" t="s">
        <v>25</v>
      </c>
      <c r="I295" s="44">
        <v>16282</v>
      </c>
      <c r="J295" s="28">
        <v>36</v>
      </c>
      <c r="K295" s="49">
        <v>0.86349172677131947</v>
      </c>
      <c r="L295" s="49" t="s">
        <v>241</v>
      </c>
      <c r="M295" s="34" t="s">
        <v>22</v>
      </c>
      <c r="N295" s="34" t="s">
        <v>23</v>
      </c>
      <c r="O295" s="44">
        <v>355</v>
      </c>
      <c r="P295" s="49">
        <v>0.191062761</v>
      </c>
      <c r="Q295" s="34" t="s">
        <v>24</v>
      </c>
      <c r="R295" s="28">
        <v>26</v>
      </c>
      <c r="S295" s="44">
        <v>8849</v>
      </c>
      <c r="T295" s="39">
        <v>1571.333333</v>
      </c>
      <c r="U295" s="34" t="str">
        <f t="shared" si="13"/>
        <v>Low Income</v>
      </c>
      <c r="V295" s="44">
        <v>42456</v>
      </c>
      <c r="W295" s="49">
        <v>0.21690037000000001</v>
      </c>
      <c r="X295" s="28">
        <v>0</v>
      </c>
      <c r="Y295" s="28">
        <v>51</v>
      </c>
      <c r="Z295" s="34" t="str">
        <f t="shared" si="14"/>
        <v>Medium Risk</v>
      </c>
    </row>
    <row r="296" spans="1:26" x14ac:dyDescent="0.25">
      <c r="A296" s="20">
        <v>43395</v>
      </c>
      <c r="B296" s="21">
        <v>44</v>
      </c>
      <c r="C296" s="33" t="str">
        <f t="shared" si="12"/>
        <v>Senior</v>
      </c>
      <c r="D296" s="43">
        <v>101388</v>
      </c>
      <c r="E296" s="27">
        <v>642</v>
      </c>
      <c r="F296" s="33" t="s">
        <v>230</v>
      </c>
      <c r="G296" s="33" t="s">
        <v>20</v>
      </c>
      <c r="H296" s="33" t="s">
        <v>29</v>
      </c>
      <c r="I296" s="43">
        <v>22076</v>
      </c>
      <c r="J296" s="27">
        <v>48</v>
      </c>
      <c r="K296" s="48">
        <v>0.21773779934509016</v>
      </c>
      <c r="L296" s="48" t="s">
        <v>240</v>
      </c>
      <c r="M296" s="33" t="s">
        <v>35</v>
      </c>
      <c r="N296" s="33" t="s">
        <v>27</v>
      </c>
      <c r="O296" s="43">
        <v>209</v>
      </c>
      <c r="P296" s="48">
        <v>0.48318259600000002</v>
      </c>
      <c r="Q296" s="33" t="s">
        <v>28</v>
      </c>
      <c r="R296" s="27">
        <v>26</v>
      </c>
      <c r="S296" s="43">
        <v>10960</v>
      </c>
      <c r="T296" s="38">
        <v>8449</v>
      </c>
      <c r="U296" s="33" t="str">
        <f t="shared" si="13"/>
        <v>Medium Income</v>
      </c>
      <c r="V296" s="43">
        <v>62523</v>
      </c>
      <c r="W296" s="48">
        <v>0.20253015599999999</v>
      </c>
      <c r="X296" s="27">
        <v>1</v>
      </c>
      <c r="Y296" s="27">
        <v>40.799999999999997</v>
      </c>
      <c r="Z296" s="33" t="str">
        <f t="shared" si="14"/>
        <v>Medium Risk</v>
      </c>
    </row>
    <row r="297" spans="1:26" x14ac:dyDescent="0.25">
      <c r="A297" s="22">
        <v>43396</v>
      </c>
      <c r="B297" s="23">
        <v>31</v>
      </c>
      <c r="C297" s="34" t="str">
        <f t="shared" si="12"/>
        <v>Mid</v>
      </c>
      <c r="D297" s="44">
        <v>80085</v>
      </c>
      <c r="E297" s="28">
        <v>530</v>
      </c>
      <c r="F297" s="34" t="s">
        <v>231</v>
      </c>
      <c r="G297" s="34" t="s">
        <v>20</v>
      </c>
      <c r="H297" s="34" t="s">
        <v>25</v>
      </c>
      <c r="I297" s="44">
        <v>21534</v>
      </c>
      <c r="J297" s="28">
        <v>48</v>
      </c>
      <c r="K297" s="49">
        <v>0.2688893051133171</v>
      </c>
      <c r="L297" s="49" t="s">
        <v>240</v>
      </c>
      <c r="M297" s="34" t="s">
        <v>26</v>
      </c>
      <c r="N297" s="34" t="s">
        <v>27</v>
      </c>
      <c r="O297" s="44">
        <v>790</v>
      </c>
      <c r="P297" s="49">
        <v>0.39571813300000003</v>
      </c>
      <c r="Q297" s="34" t="s">
        <v>38</v>
      </c>
      <c r="R297" s="28">
        <v>27</v>
      </c>
      <c r="S297" s="44">
        <v>899</v>
      </c>
      <c r="T297" s="39">
        <v>6673.75</v>
      </c>
      <c r="U297" s="34" t="str">
        <f t="shared" si="13"/>
        <v>Medium Income</v>
      </c>
      <c r="V297" s="44">
        <v>60191</v>
      </c>
      <c r="W297" s="49">
        <v>0.22975405099999999</v>
      </c>
      <c r="X297" s="28">
        <v>1</v>
      </c>
      <c r="Y297" s="28">
        <v>40.799999999999997</v>
      </c>
      <c r="Z297" s="34" t="str">
        <f t="shared" si="14"/>
        <v>Medium Risk</v>
      </c>
    </row>
    <row r="298" spans="1:26" x14ac:dyDescent="0.25">
      <c r="A298" s="20">
        <v>43397</v>
      </c>
      <c r="B298" s="21">
        <v>50</v>
      </c>
      <c r="C298" s="33" t="str">
        <f t="shared" si="12"/>
        <v>Senior</v>
      </c>
      <c r="D298" s="43">
        <v>22787</v>
      </c>
      <c r="E298" s="27">
        <v>627</v>
      </c>
      <c r="F298" s="33" t="s">
        <v>230</v>
      </c>
      <c r="G298" s="33" t="s">
        <v>20</v>
      </c>
      <c r="H298" s="33" t="s">
        <v>32</v>
      </c>
      <c r="I298" s="43">
        <v>20061</v>
      </c>
      <c r="J298" s="27">
        <v>60</v>
      </c>
      <c r="K298" s="48">
        <v>0.88037038662395228</v>
      </c>
      <c r="L298" s="48" t="s">
        <v>241</v>
      </c>
      <c r="M298" s="33" t="s">
        <v>22</v>
      </c>
      <c r="N298" s="33" t="s">
        <v>23</v>
      </c>
      <c r="O298" s="43">
        <v>328</v>
      </c>
      <c r="P298" s="48">
        <v>0.21788010999999999</v>
      </c>
      <c r="Q298" s="33" t="s">
        <v>24</v>
      </c>
      <c r="R298" s="27">
        <v>24</v>
      </c>
      <c r="S298" s="43">
        <v>3563</v>
      </c>
      <c r="T298" s="38">
        <v>1898.916667</v>
      </c>
      <c r="U298" s="33" t="str">
        <f t="shared" si="13"/>
        <v>Low Income</v>
      </c>
      <c r="V298" s="43">
        <v>2918</v>
      </c>
      <c r="W298" s="48">
        <v>0.18744723599999999</v>
      </c>
      <c r="X298" s="27">
        <v>0</v>
      </c>
      <c r="Y298" s="27">
        <v>51</v>
      </c>
      <c r="Z298" s="33" t="str">
        <f t="shared" si="14"/>
        <v>Medium Risk</v>
      </c>
    </row>
    <row r="299" spans="1:26" x14ac:dyDescent="0.25">
      <c r="A299" s="22">
        <v>43398</v>
      </c>
      <c r="B299" s="23">
        <v>43</v>
      </c>
      <c r="C299" s="34" t="str">
        <f t="shared" si="12"/>
        <v>Senior</v>
      </c>
      <c r="D299" s="44">
        <v>30579</v>
      </c>
      <c r="E299" s="28">
        <v>571</v>
      </c>
      <c r="F299" s="34" t="s">
        <v>230</v>
      </c>
      <c r="G299" s="34" t="s">
        <v>20</v>
      </c>
      <c r="H299" s="34" t="s">
        <v>32</v>
      </c>
      <c r="I299" s="44">
        <v>53420</v>
      </c>
      <c r="J299" s="28">
        <v>120</v>
      </c>
      <c r="K299" s="49">
        <v>1.7469505215997907</v>
      </c>
      <c r="L299" s="49" t="s">
        <v>242</v>
      </c>
      <c r="M299" s="34" t="s">
        <v>22</v>
      </c>
      <c r="N299" s="34" t="s">
        <v>30</v>
      </c>
      <c r="O299" s="44">
        <v>533</v>
      </c>
      <c r="P299" s="49">
        <v>0.58312568799999998</v>
      </c>
      <c r="Q299" s="34" t="s">
        <v>38</v>
      </c>
      <c r="R299" s="28">
        <v>32</v>
      </c>
      <c r="S299" s="44">
        <v>2158</v>
      </c>
      <c r="T299" s="39">
        <v>2548.25</v>
      </c>
      <c r="U299" s="34" t="str">
        <f t="shared" si="13"/>
        <v>Low Income</v>
      </c>
      <c r="V299" s="44">
        <v>11459</v>
      </c>
      <c r="W299" s="49">
        <v>0.33147026800000001</v>
      </c>
      <c r="X299" s="28">
        <v>0</v>
      </c>
      <c r="Y299" s="28">
        <v>59</v>
      </c>
      <c r="Z299" s="34" t="str">
        <f t="shared" si="14"/>
        <v>High Risk</v>
      </c>
    </row>
    <row r="300" spans="1:26" x14ac:dyDescent="0.25">
      <c r="A300" s="20">
        <v>43399</v>
      </c>
      <c r="B300" s="21">
        <v>49</v>
      </c>
      <c r="C300" s="33" t="str">
        <f t="shared" si="12"/>
        <v>Senior</v>
      </c>
      <c r="D300" s="43">
        <v>15004</v>
      </c>
      <c r="E300" s="27">
        <v>583</v>
      </c>
      <c r="F300" s="33" t="s">
        <v>230</v>
      </c>
      <c r="G300" s="33" t="s">
        <v>20</v>
      </c>
      <c r="H300" s="33" t="s">
        <v>32</v>
      </c>
      <c r="I300" s="43">
        <v>44032</v>
      </c>
      <c r="J300" s="27">
        <v>84</v>
      </c>
      <c r="K300" s="48">
        <v>2.9346840842442017</v>
      </c>
      <c r="L300" s="48" t="s">
        <v>242</v>
      </c>
      <c r="M300" s="33" t="s">
        <v>22</v>
      </c>
      <c r="N300" s="33" t="s">
        <v>27</v>
      </c>
      <c r="O300" s="43">
        <v>675</v>
      </c>
      <c r="P300" s="48">
        <v>0.19924773200000001</v>
      </c>
      <c r="Q300" s="33" t="s">
        <v>28</v>
      </c>
      <c r="R300" s="27">
        <v>28</v>
      </c>
      <c r="S300" s="43">
        <v>1308</v>
      </c>
      <c r="T300" s="38">
        <v>1250.333333</v>
      </c>
      <c r="U300" s="33" t="str">
        <f t="shared" si="13"/>
        <v>Low Income</v>
      </c>
      <c r="V300" s="43">
        <v>2329</v>
      </c>
      <c r="W300" s="48">
        <v>0.29412590199999999</v>
      </c>
      <c r="X300" s="27">
        <v>0</v>
      </c>
      <c r="Y300" s="27">
        <v>52</v>
      </c>
      <c r="Z300" s="33" t="str">
        <f t="shared" si="14"/>
        <v>Medium Risk</v>
      </c>
    </row>
    <row r="301" spans="1:26" x14ac:dyDescent="0.25">
      <c r="A301" s="22">
        <v>43400</v>
      </c>
      <c r="B301" s="23">
        <v>47</v>
      </c>
      <c r="C301" s="34" t="str">
        <f t="shared" si="12"/>
        <v>Senior</v>
      </c>
      <c r="D301" s="44">
        <v>49936</v>
      </c>
      <c r="E301" s="28">
        <v>492</v>
      </c>
      <c r="F301" s="34" t="s">
        <v>231</v>
      </c>
      <c r="G301" s="34" t="s">
        <v>33</v>
      </c>
      <c r="H301" s="34" t="s">
        <v>25</v>
      </c>
      <c r="I301" s="44">
        <v>30787</v>
      </c>
      <c r="J301" s="28">
        <v>120</v>
      </c>
      <c r="K301" s="49">
        <v>0.61652915732137137</v>
      </c>
      <c r="L301" s="49" t="s">
        <v>241</v>
      </c>
      <c r="M301" s="34" t="s">
        <v>26</v>
      </c>
      <c r="N301" s="34" t="s">
        <v>23</v>
      </c>
      <c r="O301" s="44">
        <v>480</v>
      </c>
      <c r="P301" s="49">
        <v>0.24052653900000001</v>
      </c>
      <c r="Q301" s="34" t="s">
        <v>31</v>
      </c>
      <c r="R301" s="28">
        <v>29</v>
      </c>
      <c r="S301" s="44">
        <v>20264</v>
      </c>
      <c r="T301" s="39">
        <v>4161.3333329999996</v>
      </c>
      <c r="U301" s="34" t="str">
        <f t="shared" si="13"/>
        <v>Low Income</v>
      </c>
      <c r="V301" s="44">
        <v>1116683</v>
      </c>
      <c r="W301" s="49">
        <v>0.36651667999999998</v>
      </c>
      <c r="X301" s="28">
        <v>1</v>
      </c>
      <c r="Y301" s="28">
        <v>38.4</v>
      </c>
      <c r="Z301" s="34" t="str">
        <f t="shared" si="14"/>
        <v>Low Risk</v>
      </c>
    </row>
    <row r="302" spans="1:26" x14ac:dyDescent="0.25">
      <c r="A302" s="20">
        <v>43401</v>
      </c>
      <c r="B302" s="21">
        <v>30</v>
      </c>
      <c r="C302" s="33" t="str">
        <f t="shared" si="12"/>
        <v>Mid</v>
      </c>
      <c r="D302" s="43">
        <v>26960</v>
      </c>
      <c r="E302" s="27">
        <v>603</v>
      </c>
      <c r="F302" s="33" t="s">
        <v>230</v>
      </c>
      <c r="G302" s="33" t="s">
        <v>20</v>
      </c>
      <c r="H302" s="33" t="s">
        <v>29</v>
      </c>
      <c r="I302" s="43">
        <v>12517</v>
      </c>
      <c r="J302" s="27">
        <v>36</v>
      </c>
      <c r="K302" s="48">
        <v>0.46428041543026705</v>
      </c>
      <c r="L302" s="48" t="s">
        <v>240</v>
      </c>
      <c r="M302" s="33" t="s">
        <v>22</v>
      </c>
      <c r="N302" s="33" t="s">
        <v>34</v>
      </c>
      <c r="O302" s="43">
        <v>454</v>
      </c>
      <c r="P302" s="48">
        <v>0.39960981699999998</v>
      </c>
      <c r="Q302" s="33" t="s">
        <v>31</v>
      </c>
      <c r="R302" s="27">
        <v>26</v>
      </c>
      <c r="S302" s="43">
        <v>14928</v>
      </c>
      <c r="T302" s="38">
        <v>2246.666667</v>
      </c>
      <c r="U302" s="33" t="str">
        <f t="shared" si="13"/>
        <v>Low Income</v>
      </c>
      <c r="V302" s="43">
        <v>48358</v>
      </c>
      <c r="W302" s="48">
        <v>0.19949267100000001</v>
      </c>
      <c r="X302" s="27">
        <v>0</v>
      </c>
      <c r="Y302" s="27">
        <v>52</v>
      </c>
      <c r="Z302" s="33" t="str">
        <f t="shared" si="14"/>
        <v>Medium Risk</v>
      </c>
    </row>
    <row r="303" spans="1:26" x14ac:dyDescent="0.25">
      <c r="A303" s="22">
        <v>43402</v>
      </c>
      <c r="B303" s="23">
        <v>33</v>
      </c>
      <c r="C303" s="34" t="str">
        <f t="shared" si="12"/>
        <v>Mid</v>
      </c>
      <c r="D303" s="44">
        <v>18391</v>
      </c>
      <c r="E303" s="28">
        <v>552</v>
      </c>
      <c r="F303" s="34" t="s">
        <v>230</v>
      </c>
      <c r="G303" s="34" t="s">
        <v>20</v>
      </c>
      <c r="H303" s="34" t="s">
        <v>29</v>
      </c>
      <c r="I303" s="44">
        <v>9769</v>
      </c>
      <c r="J303" s="28">
        <v>96</v>
      </c>
      <c r="K303" s="49">
        <v>0.53118373117285633</v>
      </c>
      <c r="L303" s="49" t="s">
        <v>241</v>
      </c>
      <c r="M303" s="34" t="s">
        <v>26</v>
      </c>
      <c r="N303" s="34" t="s">
        <v>27</v>
      </c>
      <c r="O303" s="44">
        <v>423</v>
      </c>
      <c r="P303" s="49">
        <v>0.31822204799999998</v>
      </c>
      <c r="Q303" s="34" t="s">
        <v>24</v>
      </c>
      <c r="R303" s="28">
        <v>28</v>
      </c>
      <c r="S303" s="44">
        <v>1101</v>
      </c>
      <c r="T303" s="39">
        <v>1532.583333</v>
      </c>
      <c r="U303" s="34" t="str">
        <f t="shared" si="13"/>
        <v>Low Income</v>
      </c>
      <c r="V303" s="44">
        <v>31569</v>
      </c>
      <c r="W303" s="49">
        <v>0.26503536599999999</v>
      </c>
      <c r="X303" s="28">
        <v>0</v>
      </c>
      <c r="Y303" s="28">
        <v>55</v>
      </c>
      <c r="Z303" s="34" t="str">
        <f t="shared" si="14"/>
        <v>High Risk</v>
      </c>
    </row>
    <row r="304" spans="1:26" x14ac:dyDescent="0.25">
      <c r="A304" s="20">
        <v>43403</v>
      </c>
      <c r="B304" s="21">
        <v>48</v>
      </c>
      <c r="C304" s="33" t="str">
        <f t="shared" si="12"/>
        <v>Senior</v>
      </c>
      <c r="D304" s="43">
        <v>51404</v>
      </c>
      <c r="E304" s="27">
        <v>563</v>
      </c>
      <c r="F304" s="33" t="s">
        <v>230</v>
      </c>
      <c r="G304" s="33" t="s">
        <v>20</v>
      </c>
      <c r="H304" s="33" t="s">
        <v>25</v>
      </c>
      <c r="I304" s="43">
        <v>9446</v>
      </c>
      <c r="J304" s="27">
        <v>12</v>
      </c>
      <c r="K304" s="48">
        <v>0.18376001867558944</v>
      </c>
      <c r="L304" s="48" t="s">
        <v>240</v>
      </c>
      <c r="M304" s="33" t="s">
        <v>35</v>
      </c>
      <c r="N304" s="33" t="s">
        <v>34</v>
      </c>
      <c r="O304" s="43">
        <v>191</v>
      </c>
      <c r="P304" s="48">
        <v>0.24150561100000001</v>
      </c>
      <c r="Q304" s="33" t="s">
        <v>31</v>
      </c>
      <c r="R304" s="27">
        <v>31</v>
      </c>
      <c r="S304" s="43">
        <v>4899</v>
      </c>
      <c r="T304" s="38">
        <v>4283.6666670000004</v>
      </c>
      <c r="U304" s="33" t="str">
        <f t="shared" si="13"/>
        <v>Low Income</v>
      </c>
      <c r="V304" s="43">
        <v>36315</v>
      </c>
      <c r="W304" s="48">
        <v>0.19451564299999999</v>
      </c>
      <c r="X304" s="27">
        <v>0</v>
      </c>
      <c r="Y304" s="27">
        <v>55</v>
      </c>
      <c r="Z304" s="33" t="str">
        <f t="shared" si="14"/>
        <v>High Risk</v>
      </c>
    </row>
    <row r="305" spans="1:26" x14ac:dyDescent="0.25">
      <c r="A305" s="22">
        <v>43404</v>
      </c>
      <c r="B305" s="23">
        <v>47</v>
      </c>
      <c r="C305" s="34" t="str">
        <f t="shared" si="12"/>
        <v>Senior</v>
      </c>
      <c r="D305" s="44">
        <v>175236</v>
      </c>
      <c r="E305" s="28">
        <v>482</v>
      </c>
      <c r="F305" s="34" t="s">
        <v>231</v>
      </c>
      <c r="G305" s="34" t="s">
        <v>20</v>
      </c>
      <c r="H305" s="34" t="s">
        <v>25</v>
      </c>
      <c r="I305" s="44">
        <v>27512</v>
      </c>
      <c r="J305" s="28">
        <v>48</v>
      </c>
      <c r="K305" s="49">
        <v>0.15699970325732154</v>
      </c>
      <c r="L305" s="49" t="s">
        <v>240</v>
      </c>
      <c r="M305" s="34" t="s">
        <v>22</v>
      </c>
      <c r="N305" s="34" t="s">
        <v>27</v>
      </c>
      <c r="O305" s="44">
        <v>461</v>
      </c>
      <c r="P305" s="49">
        <v>0.60356755799999995</v>
      </c>
      <c r="Q305" s="34" t="s">
        <v>31</v>
      </c>
      <c r="R305" s="28">
        <v>20</v>
      </c>
      <c r="S305" s="44">
        <v>14151</v>
      </c>
      <c r="T305" s="39">
        <v>14603</v>
      </c>
      <c r="U305" s="34" t="str">
        <f t="shared" si="13"/>
        <v>High Income</v>
      </c>
      <c r="V305" s="44">
        <v>199907</v>
      </c>
      <c r="W305" s="49">
        <v>0.26514532299999999</v>
      </c>
      <c r="X305" s="28">
        <v>1</v>
      </c>
      <c r="Y305" s="28">
        <v>41.6</v>
      </c>
      <c r="Z305" s="34" t="str">
        <f t="shared" si="14"/>
        <v>Medium Risk</v>
      </c>
    </row>
    <row r="306" spans="1:26" x14ac:dyDescent="0.25">
      <c r="A306" s="20">
        <v>43405</v>
      </c>
      <c r="B306" s="21">
        <v>39</v>
      </c>
      <c r="C306" s="33" t="str">
        <f t="shared" si="12"/>
        <v>Mid</v>
      </c>
      <c r="D306" s="43">
        <v>101044</v>
      </c>
      <c r="E306" s="27">
        <v>615</v>
      </c>
      <c r="F306" s="33" t="s">
        <v>230</v>
      </c>
      <c r="G306" s="33" t="s">
        <v>20</v>
      </c>
      <c r="H306" s="33" t="s">
        <v>29</v>
      </c>
      <c r="I306" s="43">
        <v>15696</v>
      </c>
      <c r="J306" s="27">
        <v>36</v>
      </c>
      <c r="K306" s="48">
        <v>0.15533826847709908</v>
      </c>
      <c r="L306" s="48" t="s">
        <v>240</v>
      </c>
      <c r="M306" s="33" t="s">
        <v>35</v>
      </c>
      <c r="N306" s="33" t="s">
        <v>27</v>
      </c>
      <c r="O306" s="43">
        <v>247</v>
      </c>
      <c r="P306" s="48">
        <v>0.30550020300000003</v>
      </c>
      <c r="Q306" s="33" t="s">
        <v>24</v>
      </c>
      <c r="R306" s="27">
        <v>25</v>
      </c>
      <c r="S306" s="43">
        <v>5732</v>
      </c>
      <c r="T306" s="38">
        <v>8420.3333330000005</v>
      </c>
      <c r="U306" s="33" t="str">
        <f t="shared" si="13"/>
        <v>Medium Income</v>
      </c>
      <c r="V306" s="43">
        <v>57727</v>
      </c>
      <c r="W306" s="48">
        <v>0.16124622</v>
      </c>
      <c r="X306" s="27">
        <v>1</v>
      </c>
      <c r="Y306" s="27">
        <v>39.200000000000003</v>
      </c>
      <c r="Z306" s="33" t="str">
        <f t="shared" si="14"/>
        <v>Low Risk</v>
      </c>
    </row>
    <row r="307" spans="1:26" x14ac:dyDescent="0.25">
      <c r="A307" s="22">
        <v>43406</v>
      </c>
      <c r="B307" s="23">
        <v>41</v>
      </c>
      <c r="C307" s="34" t="str">
        <f t="shared" si="12"/>
        <v>Senior</v>
      </c>
      <c r="D307" s="44">
        <v>40358</v>
      </c>
      <c r="E307" s="28">
        <v>619</v>
      </c>
      <c r="F307" s="34" t="s">
        <v>230</v>
      </c>
      <c r="G307" s="34" t="s">
        <v>20</v>
      </c>
      <c r="H307" s="34" t="s">
        <v>32</v>
      </c>
      <c r="I307" s="44">
        <v>10669</v>
      </c>
      <c r="J307" s="28">
        <v>60</v>
      </c>
      <c r="K307" s="49">
        <v>0.26435898706576144</v>
      </c>
      <c r="L307" s="49" t="s">
        <v>240</v>
      </c>
      <c r="M307" s="34" t="s">
        <v>35</v>
      </c>
      <c r="N307" s="34" t="s">
        <v>30</v>
      </c>
      <c r="O307" s="44">
        <v>367</v>
      </c>
      <c r="P307" s="49">
        <v>0.46058009700000002</v>
      </c>
      <c r="Q307" s="34" t="s">
        <v>38</v>
      </c>
      <c r="R307" s="28">
        <v>28</v>
      </c>
      <c r="S307" s="44">
        <v>2366</v>
      </c>
      <c r="T307" s="39">
        <v>3363.166667</v>
      </c>
      <c r="U307" s="34" t="str">
        <f t="shared" si="13"/>
        <v>Low Income</v>
      </c>
      <c r="V307" s="44">
        <v>59741</v>
      </c>
      <c r="W307" s="49">
        <v>0.22498669499999999</v>
      </c>
      <c r="X307" s="28">
        <v>0</v>
      </c>
      <c r="Y307" s="28">
        <v>52</v>
      </c>
      <c r="Z307" s="34" t="str">
        <f t="shared" si="14"/>
        <v>Medium Risk</v>
      </c>
    </row>
    <row r="308" spans="1:26" x14ac:dyDescent="0.25">
      <c r="A308" s="20">
        <v>43407</v>
      </c>
      <c r="B308" s="21">
        <v>55</v>
      </c>
      <c r="C308" s="33" t="str">
        <f t="shared" si="12"/>
        <v>Senior</v>
      </c>
      <c r="D308" s="43">
        <v>63122</v>
      </c>
      <c r="E308" s="27">
        <v>656</v>
      </c>
      <c r="F308" s="33" t="s">
        <v>232</v>
      </c>
      <c r="G308" s="33" t="s">
        <v>33</v>
      </c>
      <c r="H308" s="33" t="s">
        <v>29</v>
      </c>
      <c r="I308" s="43">
        <v>18914</v>
      </c>
      <c r="J308" s="27">
        <v>24</v>
      </c>
      <c r="K308" s="48">
        <v>0.29964196318240865</v>
      </c>
      <c r="L308" s="48" t="s">
        <v>240</v>
      </c>
      <c r="M308" s="33" t="s">
        <v>44</v>
      </c>
      <c r="N308" s="33" t="s">
        <v>30</v>
      </c>
      <c r="O308" s="43">
        <v>373</v>
      </c>
      <c r="P308" s="48">
        <v>0.201938864</v>
      </c>
      <c r="Q308" s="33" t="s">
        <v>31</v>
      </c>
      <c r="R308" s="27">
        <v>24</v>
      </c>
      <c r="S308" s="43">
        <v>975</v>
      </c>
      <c r="T308" s="38">
        <v>5260.1666670000004</v>
      </c>
      <c r="U308" s="33" t="str">
        <f t="shared" si="13"/>
        <v>Medium Income</v>
      </c>
      <c r="V308" s="43">
        <v>43576</v>
      </c>
      <c r="W308" s="48">
        <v>0.16376215899999999</v>
      </c>
      <c r="X308" s="27">
        <v>0</v>
      </c>
      <c r="Y308" s="27">
        <v>50</v>
      </c>
      <c r="Z308" s="33" t="str">
        <f t="shared" si="14"/>
        <v>Medium Risk</v>
      </c>
    </row>
    <row r="309" spans="1:26" x14ac:dyDescent="0.25">
      <c r="A309" s="22">
        <v>43408</v>
      </c>
      <c r="B309" s="23">
        <v>32</v>
      </c>
      <c r="C309" s="34" t="str">
        <f t="shared" si="12"/>
        <v>Mid</v>
      </c>
      <c r="D309" s="44">
        <v>140216</v>
      </c>
      <c r="E309" s="28">
        <v>617</v>
      </c>
      <c r="F309" s="34" t="s">
        <v>230</v>
      </c>
      <c r="G309" s="34" t="s">
        <v>20</v>
      </c>
      <c r="H309" s="34" t="s">
        <v>25</v>
      </c>
      <c r="I309" s="44">
        <v>13335</v>
      </c>
      <c r="J309" s="28">
        <v>48</v>
      </c>
      <c r="K309" s="49">
        <v>9.5103269241741312E-2</v>
      </c>
      <c r="L309" s="49" t="s">
        <v>240</v>
      </c>
      <c r="M309" s="34" t="s">
        <v>22</v>
      </c>
      <c r="N309" s="34" t="s">
        <v>34</v>
      </c>
      <c r="O309" s="44">
        <v>411</v>
      </c>
      <c r="P309" s="49">
        <v>0.43271970399999998</v>
      </c>
      <c r="Q309" s="34" t="s">
        <v>24</v>
      </c>
      <c r="R309" s="28">
        <v>27</v>
      </c>
      <c r="S309" s="44">
        <v>6819</v>
      </c>
      <c r="T309" s="39">
        <v>11684.666670000001</v>
      </c>
      <c r="U309" s="34" t="str">
        <f t="shared" si="13"/>
        <v>Medium Income</v>
      </c>
      <c r="V309" s="44">
        <v>9989</v>
      </c>
      <c r="W309" s="49">
        <v>0.21849437299999999</v>
      </c>
      <c r="X309" s="28">
        <v>1</v>
      </c>
      <c r="Y309" s="28">
        <v>40</v>
      </c>
      <c r="Z309" s="34" t="str">
        <f t="shared" si="14"/>
        <v>Medium Risk</v>
      </c>
    </row>
    <row r="310" spans="1:26" x14ac:dyDescent="0.25">
      <c r="A310" s="20">
        <v>43409</v>
      </c>
      <c r="B310" s="21">
        <v>46</v>
      </c>
      <c r="C310" s="33" t="str">
        <f t="shared" si="12"/>
        <v>Senior</v>
      </c>
      <c r="D310" s="43">
        <v>120353</v>
      </c>
      <c r="E310" s="27">
        <v>511</v>
      </c>
      <c r="F310" s="33" t="s">
        <v>231</v>
      </c>
      <c r="G310" s="33" t="s">
        <v>20</v>
      </c>
      <c r="H310" s="33" t="s">
        <v>32</v>
      </c>
      <c r="I310" s="43">
        <v>24013</v>
      </c>
      <c r="J310" s="27">
        <v>72</v>
      </c>
      <c r="K310" s="48">
        <v>0.19952140785854944</v>
      </c>
      <c r="L310" s="48" t="s">
        <v>240</v>
      </c>
      <c r="M310" s="33" t="s">
        <v>35</v>
      </c>
      <c r="N310" s="33" t="s">
        <v>27</v>
      </c>
      <c r="O310" s="43">
        <v>624</v>
      </c>
      <c r="P310" s="48">
        <v>2.5377308000000001E-2</v>
      </c>
      <c r="Q310" s="33" t="s">
        <v>28</v>
      </c>
      <c r="R310" s="27">
        <v>20</v>
      </c>
      <c r="S310" s="43">
        <v>1280</v>
      </c>
      <c r="T310" s="38">
        <v>10029.416670000001</v>
      </c>
      <c r="U310" s="33" t="str">
        <f t="shared" si="13"/>
        <v>Medium Income</v>
      </c>
      <c r="V310" s="43">
        <v>3694</v>
      </c>
      <c r="W310" s="48">
        <v>0.288520797</v>
      </c>
      <c r="X310" s="27">
        <v>0</v>
      </c>
      <c r="Y310" s="27">
        <v>48</v>
      </c>
      <c r="Z310" s="33" t="str">
        <f t="shared" si="14"/>
        <v>Medium Risk</v>
      </c>
    </row>
    <row r="311" spans="1:26" x14ac:dyDescent="0.25">
      <c r="A311" s="22">
        <v>43410</v>
      </c>
      <c r="B311" s="23">
        <v>37</v>
      </c>
      <c r="C311" s="34" t="str">
        <f t="shared" si="12"/>
        <v>Mid</v>
      </c>
      <c r="D311" s="44">
        <v>41312</v>
      </c>
      <c r="E311" s="28">
        <v>545</v>
      </c>
      <c r="F311" s="34" t="s">
        <v>231</v>
      </c>
      <c r="G311" s="34" t="s">
        <v>33</v>
      </c>
      <c r="H311" s="34" t="s">
        <v>29</v>
      </c>
      <c r="I311" s="44">
        <v>36289</v>
      </c>
      <c r="J311" s="28">
        <v>36</v>
      </c>
      <c r="K311" s="49">
        <v>0.87841305189775365</v>
      </c>
      <c r="L311" s="49" t="s">
        <v>241</v>
      </c>
      <c r="M311" s="34" t="s">
        <v>22</v>
      </c>
      <c r="N311" s="34" t="s">
        <v>27</v>
      </c>
      <c r="O311" s="44">
        <v>850</v>
      </c>
      <c r="P311" s="49">
        <v>0.41432956500000001</v>
      </c>
      <c r="Q311" s="34" t="s">
        <v>31</v>
      </c>
      <c r="R311" s="28">
        <v>20</v>
      </c>
      <c r="S311" s="44">
        <v>3994</v>
      </c>
      <c r="T311" s="39">
        <v>3442.666667</v>
      </c>
      <c r="U311" s="34" t="str">
        <f t="shared" si="13"/>
        <v>Low Income</v>
      </c>
      <c r="V311" s="44">
        <v>69997</v>
      </c>
      <c r="W311" s="49">
        <v>0.26602694500000001</v>
      </c>
      <c r="X311" s="28">
        <v>0</v>
      </c>
      <c r="Y311" s="28">
        <v>60</v>
      </c>
      <c r="Z311" s="34" t="str">
        <f t="shared" si="14"/>
        <v>High Risk</v>
      </c>
    </row>
    <row r="312" spans="1:26" x14ac:dyDescent="0.25">
      <c r="A312" s="20">
        <v>43411</v>
      </c>
      <c r="B312" s="21">
        <v>37</v>
      </c>
      <c r="C312" s="33" t="str">
        <f t="shared" si="12"/>
        <v>Mid</v>
      </c>
      <c r="D312" s="43">
        <v>57679</v>
      </c>
      <c r="E312" s="27">
        <v>403</v>
      </c>
      <c r="F312" s="33" t="s">
        <v>233</v>
      </c>
      <c r="G312" s="33" t="s">
        <v>20</v>
      </c>
      <c r="H312" s="33" t="s">
        <v>32</v>
      </c>
      <c r="I312" s="43">
        <v>18371</v>
      </c>
      <c r="J312" s="27">
        <v>72</v>
      </c>
      <c r="K312" s="48">
        <v>0.31850413495379604</v>
      </c>
      <c r="L312" s="48" t="s">
        <v>240</v>
      </c>
      <c r="M312" s="33" t="s">
        <v>26</v>
      </c>
      <c r="N312" s="33" t="s">
        <v>30</v>
      </c>
      <c r="O312" s="43">
        <v>1535</v>
      </c>
      <c r="P312" s="48">
        <v>0.49221123500000002</v>
      </c>
      <c r="Q312" s="33" t="s">
        <v>38</v>
      </c>
      <c r="R312" s="27">
        <v>27</v>
      </c>
      <c r="S312" s="43">
        <v>2748</v>
      </c>
      <c r="T312" s="38">
        <v>4806.5833329999996</v>
      </c>
      <c r="U312" s="33" t="str">
        <f t="shared" si="13"/>
        <v>Low Income</v>
      </c>
      <c r="V312" s="43">
        <v>27803</v>
      </c>
      <c r="W312" s="48">
        <v>0.342047412</v>
      </c>
      <c r="X312" s="27">
        <v>0</v>
      </c>
      <c r="Y312" s="27">
        <v>56</v>
      </c>
      <c r="Z312" s="33" t="str">
        <f t="shared" si="14"/>
        <v>High Risk</v>
      </c>
    </row>
    <row r="313" spans="1:26" x14ac:dyDescent="0.25">
      <c r="A313" s="22">
        <v>43412</v>
      </c>
      <c r="B313" s="23">
        <v>53</v>
      </c>
      <c r="C313" s="34" t="str">
        <f t="shared" si="12"/>
        <v>Senior</v>
      </c>
      <c r="D313" s="44">
        <v>35808</v>
      </c>
      <c r="E313" s="28">
        <v>576.96694214876038</v>
      </c>
      <c r="F313" s="34" t="s">
        <v>230</v>
      </c>
      <c r="G313" s="34" t="s">
        <v>20</v>
      </c>
      <c r="H313" s="34" t="s">
        <v>21</v>
      </c>
      <c r="I313" s="44">
        <v>53571</v>
      </c>
      <c r="J313" s="28">
        <v>24</v>
      </c>
      <c r="K313" s="49">
        <v>1.4960623324396782</v>
      </c>
      <c r="L313" s="49" t="s">
        <v>242</v>
      </c>
      <c r="M313" s="34" t="s">
        <v>22</v>
      </c>
      <c r="N313" s="34" t="s">
        <v>30</v>
      </c>
      <c r="O313" s="44">
        <v>268</v>
      </c>
      <c r="P313" s="49">
        <v>0.29750265599999998</v>
      </c>
      <c r="Q313" s="34" t="s">
        <v>34</v>
      </c>
      <c r="R313" s="28">
        <v>29</v>
      </c>
      <c r="S313" s="44">
        <v>1099</v>
      </c>
      <c r="T313" s="39">
        <v>2984</v>
      </c>
      <c r="U313" s="34" t="str">
        <f t="shared" si="13"/>
        <v>Low Income</v>
      </c>
      <c r="V313" s="44">
        <v>62249</v>
      </c>
      <c r="W313" s="49">
        <v>0.24104493699999999</v>
      </c>
      <c r="X313" s="28">
        <v>0</v>
      </c>
      <c r="Y313" s="28">
        <v>48</v>
      </c>
      <c r="Z313" s="34" t="str">
        <f t="shared" si="14"/>
        <v>Medium Risk</v>
      </c>
    </row>
    <row r="314" spans="1:26" x14ac:dyDescent="0.25">
      <c r="A314" s="20">
        <v>43413</v>
      </c>
      <c r="B314" s="21">
        <v>49</v>
      </c>
      <c r="C314" s="33" t="str">
        <f t="shared" si="12"/>
        <v>Senior</v>
      </c>
      <c r="D314" s="43">
        <v>61971</v>
      </c>
      <c r="E314" s="27">
        <v>494</v>
      </c>
      <c r="F314" s="33" t="s">
        <v>231</v>
      </c>
      <c r="G314" s="33" t="s">
        <v>33</v>
      </c>
      <c r="H314" s="33" t="s">
        <v>21</v>
      </c>
      <c r="I314" s="43">
        <v>24754</v>
      </c>
      <c r="J314" s="27">
        <v>108</v>
      </c>
      <c r="K314" s="48">
        <v>0.39944490164754481</v>
      </c>
      <c r="L314" s="48" t="s">
        <v>240</v>
      </c>
      <c r="M314" s="33" t="s">
        <v>22</v>
      </c>
      <c r="N314" s="33" t="s">
        <v>30</v>
      </c>
      <c r="O314" s="43">
        <v>879</v>
      </c>
      <c r="P314" s="48">
        <v>0.232919234</v>
      </c>
      <c r="Q314" s="33" t="s">
        <v>24</v>
      </c>
      <c r="R314" s="27">
        <v>23</v>
      </c>
      <c r="S314" s="43">
        <v>965</v>
      </c>
      <c r="T314" s="38">
        <v>5164.25</v>
      </c>
      <c r="U314" s="33" t="str">
        <f t="shared" si="13"/>
        <v>Medium Income</v>
      </c>
      <c r="V314" s="43">
        <v>99941</v>
      </c>
      <c r="W314" s="48">
        <v>0.286708827</v>
      </c>
      <c r="X314" s="27">
        <v>0</v>
      </c>
      <c r="Y314" s="27">
        <v>54</v>
      </c>
      <c r="Z314" s="33" t="str">
        <f t="shared" si="14"/>
        <v>Medium Risk</v>
      </c>
    </row>
    <row r="315" spans="1:26" x14ac:dyDescent="0.25">
      <c r="A315" s="22">
        <v>43414</v>
      </c>
      <c r="B315" s="23">
        <v>49</v>
      </c>
      <c r="C315" s="34" t="str">
        <f t="shared" si="12"/>
        <v>Senior</v>
      </c>
      <c r="D315" s="44">
        <v>76040</v>
      </c>
      <c r="E315" s="28">
        <v>600</v>
      </c>
      <c r="F315" s="34" t="s">
        <v>230</v>
      </c>
      <c r="G315" s="34" t="s">
        <v>20</v>
      </c>
      <c r="H315" s="34" t="s">
        <v>29</v>
      </c>
      <c r="I315" s="44">
        <v>37175</v>
      </c>
      <c r="J315" s="28">
        <v>72</v>
      </c>
      <c r="K315" s="49">
        <v>0.48888742766964755</v>
      </c>
      <c r="L315" s="49" t="s">
        <v>240</v>
      </c>
      <c r="M315" s="34" t="s">
        <v>26</v>
      </c>
      <c r="N315" s="34" t="s">
        <v>23</v>
      </c>
      <c r="O315" s="44">
        <v>268</v>
      </c>
      <c r="P315" s="49">
        <v>0.41110550400000001</v>
      </c>
      <c r="Q315" s="34" t="s">
        <v>31</v>
      </c>
      <c r="R315" s="28">
        <v>17</v>
      </c>
      <c r="S315" s="44">
        <v>3744</v>
      </c>
      <c r="T315" s="39">
        <v>6336.6666670000004</v>
      </c>
      <c r="U315" s="34" t="str">
        <f t="shared" si="13"/>
        <v>Medium Income</v>
      </c>
      <c r="V315" s="44">
        <v>24547</v>
      </c>
      <c r="W315" s="49">
        <v>0.20174</v>
      </c>
      <c r="X315" s="28">
        <v>1</v>
      </c>
      <c r="Y315" s="28">
        <v>44</v>
      </c>
      <c r="Z315" s="34" t="str">
        <f t="shared" si="14"/>
        <v>Medium Risk</v>
      </c>
    </row>
    <row r="316" spans="1:26" x14ac:dyDescent="0.25">
      <c r="A316" s="20">
        <v>43415</v>
      </c>
      <c r="B316" s="21">
        <v>55</v>
      </c>
      <c r="C316" s="33" t="str">
        <f t="shared" si="12"/>
        <v>Senior</v>
      </c>
      <c r="D316" s="43">
        <v>89794</v>
      </c>
      <c r="E316" s="27">
        <v>582</v>
      </c>
      <c r="F316" s="33" t="s">
        <v>230</v>
      </c>
      <c r="G316" s="33" t="s">
        <v>20</v>
      </c>
      <c r="H316" s="33" t="s">
        <v>25</v>
      </c>
      <c r="I316" s="43">
        <v>32141</v>
      </c>
      <c r="J316" s="27">
        <v>60</v>
      </c>
      <c r="K316" s="48">
        <v>0.35794151056863488</v>
      </c>
      <c r="L316" s="48" t="s">
        <v>240</v>
      </c>
      <c r="M316" s="33" t="s">
        <v>35</v>
      </c>
      <c r="N316" s="33" t="s">
        <v>30</v>
      </c>
      <c r="O316" s="43">
        <v>459</v>
      </c>
      <c r="P316" s="48">
        <v>0.42461631999999999</v>
      </c>
      <c r="Q316" s="33" t="s">
        <v>38</v>
      </c>
      <c r="R316" s="27">
        <v>25</v>
      </c>
      <c r="S316" s="43">
        <v>432</v>
      </c>
      <c r="T316" s="38">
        <v>7482.8333329999996</v>
      </c>
      <c r="U316" s="33" t="str">
        <f t="shared" si="13"/>
        <v>Medium Income</v>
      </c>
      <c r="V316" s="43">
        <v>255602</v>
      </c>
      <c r="W316" s="48">
        <v>0.26804846799999998</v>
      </c>
      <c r="X316" s="27">
        <v>1</v>
      </c>
      <c r="Y316" s="27">
        <v>38.4</v>
      </c>
      <c r="Z316" s="33" t="str">
        <f t="shared" si="14"/>
        <v>Low Risk</v>
      </c>
    </row>
    <row r="317" spans="1:26" x14ac:dyDescent="0.25">
      <c r="A317" s="22">
        <v>43416</v>
      </c>
      <c r="B317" s="23">
        <v>40</v>
      </c>
      <c r="C317" s="34" t="str">
        <f t="shared" si="12"/>
        <v>Senior</v>
      </c>
      <c r="D317" s="44">
        <v>36971</v>
      </c>
      <c r="E317" s="28">
        <v>611</v>
      </c>
      <c r="F317" s="34" t="s">
        <v>230</v>
      </c>
      <c r="G317" s="34" t="s">
        <v>20</v>
      </c>
      <c r="H317" s="34" t="s">
        <v>29</v>
      </c>
      <c r="I317" s="44">
        <v>29198</v>
      </c>
      <c r="J317" s="28">
        <v>48</v>
      </c>
      <c r="K317" s="49">
        <v>0.78975413161667252</v>
      </c>
      <c r="L317" s="49" t="s">
        <v>241</v>
      </c>
      <c r="M317" s="34" t="s">
        <v>22</v>
      </c>
      <c r="N317" s="34" t="s">
        <v>23</v>
      </c>
      <c r="O317" s="44">
        <v>293</v>
      </c>
      <c r="P317" s="49">
        <v>6.8491576999999998E-2</v>
      </c>
      <c r="Q317" s="34" t="s">
        <v>28</v>
      </c>
      <c r="R317" s="28">
        <v>31</v>
      </c>
      <c r="S317" s="44">
        <v>2250</v>
      </c>
      <c r="T317" s="39">
        <v>3080.916667</v>
      </c>
      <c r="U317" s="34" t="str">
        <f t="shared" si="13"/>
        <v>Low Income</v>
      </c>
      <c r="V317" s="44">
        <v>3965</v>
      </c>
      <c r="W317" s="49">
        <v>0.23360017499999999</v>
      </c>
      <c r="X317" s="28">
        <v>0</v>
      </c>
      <c r="Y317" s="28">
        <v>47</v>
      </c>
      <c r="Z317" s="34" t="str">
        <f t="shared" si="14"/>
        <v>Medium Risk</v>
      </c>
    </row>
    <row r="318" spans="1:26" x14ac:dyDescent="0.25">
      <c r="A318" s="20">
        <v>43417</v>
      </c>
      <c r="B318" s="21">
        <v>48</v>
      </c>
      <c r="C318" s="33" t="str">
        <f t="shared" si="12"/>
        <v>Senior</v>
      </c>
      <c r="D318" s="43">
        <v>92250</v>
      </c>
      <c r="E318" s="27">
        <v>498</v>
      </c>
      <c r="F318" s="33" t="s">
        <v>231</v>
      </c>
      <c r="G318" s="33" t="s">
        <v>20</v>
      </c>
      <c r="H318" s="33" t="s">
        <v>29</v>
      </c>
      <c r="I318" s="43">
        <v>36697</v>
      </c>
      <c r="J318" s="27">
        <v>96</v>
      </c>
      <c r="K318" s="48">
        <v>0.39779945799457994</v>
      </c>
      <c r="L318" s="48" t="s">
        <v>240</v>
      </c>
      <c r="M318" s="33" t="s">
        <v>26</v>
      </c>
      <c r="N318" s="33" t="s">
        <v>27</v>
      </c>
      <c r="O318" s="43">
        <v>546</v>
      </c>
      <c r="P318" s="48">
        <v>0.12780573100000001</v>
      </c>
      <c r="Q318" s="33" t="s">
        <v>24</v>
      </c>
      <c r="R318" s="27">
        <v>25</v>
      </c>
      <c r="S318" s="43">
        <v>2542</v>
      </c>
      <c r="T318" s="38">
        <v>7687.5</v>
      </c>
      <c r="U318" s="33" t="str">
        <f t="shared" si="13"/>
        <v>Medium Income</v>
      </c>
      <c r="V318" s="43">
        <v>42950</v>
      </c>
      <c r="W318" s="48">
        <v>0.30542408900000001</v>
      </c>
      <c r="X318" s="27">
        <v>0</v>
      </c>
      <c r="Y318" s="27">
        <v>49</v>
      </c>
      <c r="Z318" s="33" t="str">
        <f t="shared" si="14"/>
        <v>Medium Risk</v>
      </c>
    </row>
    <row r="319" spans="1:26" x14ac:dyDescent="0.25">
      <c r="A319" s="22">
        <v>43418</v>
      </c>
      <c r="B319" s="23">
        <v>36</v>
      </c>
      <c r="C319" s="34" t="str">
        <f t="shared" si="12"/>
        <v>Mid</v>
      </c>
      <c r="D319" s="44">
        <v>51610</v>
      </c>
      <c r="E319" s="28">
        <v>476</v>
      </c>
      <c r="F319" s="34" t="s">
        <v>231</v>
      </c>
      <c r="G319" s="34" t="s">
        <v>20</v>
      </c>
      <c r="H319" s="34" t="s">
        <v>25</v>
      </c>
      <c r="I319" s="44">
        <v>19238</v>
      </c>
      <c r="J319" s="28">
        <v>96</v>
      </c>
      <c r="K319" s="49">
        <v>0.37275721759348962</v>
      </c>
      <c r="L319" s="49" t="s">
        <v>240</v>
      </c>
      <c r="M319" s="34" t="s">
        <v>26</v>
      </c>
      <c r="N319" s="34" t="s">
        <v>27</v>
      </c>
      <c r="O319" s="44">
        <v>193</v>
      </c>
      <c r="P319" s="49">
        <v>0.25436203000000002</v>
      </c>
      <c r="Q319" s="34" t="s">
        <v>38</v>
      </c>
      <c r="R319" s="28">
        <v>23</v>
      </c>
      <c r="S319" s="44">
        <v>1200</v>
      </c>
      <c r="T319" s="39">
        <v>4300.8333329999996</v>
      </c>
      <c r="U319" s="34" t="str">
        <f t="shared" si="13"/>
        <v>Low Income</v>
      </c>
      <c r="V319" s="44">
        <v>153721</v>
      </c>
      <c r="W319" s="49">
        <v>0.36524298500000002</v>
      </c>
      <c r="X319" s="28">
        <v>0</v>
      </c>
      <c r="Y319" s="28">
        <v>48</v>
      </c>
      <c r="Z319" s="34" t="str">
        <f t="shared" si="14"/>
        <v>Medium Risk</v>
      </c>
    </row>
    <row r="320" spans="1:26" x14ac:dyDescent="0.25">
      <c r="A320" s="20">
        <v>43419</v>
      </c>
      <c r="B320" s="21">
        <v>43</v>
      </c>
      <c r="C320" s="33" t="str">
        <f t="shared" si="12"/>
        <v>Senior</v>
      </c>
      <c r="D320" s="43">
        <v>37703</v>
      </c>
      <c r="E320" s="27">
        <v>467</v>
      </c>
      <c r="F320" s="33" t="s">
        <v>231</v>
      </c>
      <c r="G320" s="33" t="s">
        <v>20</v>
      </c>
      <c r="H320" s="33" t="s">
        <v>32</v>
      </c>
      <c r="I320" s="43">
        <v>8927</v>
      </c>
      <c r="J320" s="27">
        <v>120</v>
      </c>
      <c r="K320" s="48">
        <v>0.23677160968623187</v>
      </c>
      <c r="L320" s="48" t="s">
        <v>240</v>
      </c>
      <c r="M320" s="33" t="s">
        <v>22</v>
      </c>
      <c r="N320" s="33" t="s">
        <v>27</v>
      </c>
      <c r="O320" s="43">
        <v>287</v>
      </c>
      <c r="P320" s="48">
        <v>0.124280722</v>
      </c>
      <c r="Q320" s="33" t="s">
        <v>38</v>
      </c>
      <c r="R320" s="27">
        <v>27</v>
      </c>
      <c r="S320" s="43">
        <v>3812</v>
      </c>
      <c r="T320" s="38">
        <v>3141.916667</v>
      </c>
      <c r="U320" s="33" t="str">
        <f t="shared" si="13"/>
        <v>Low Income</v>
      </c>
      <c r="V320" s="43">
        <v>455394</v>
      </c>
      <c r="W320" s="48">
        <v>0.36111139799999997</v>
      </c>
      <c r="X320" s="27">
        <v>0</v>
      </c>
      <c r="Y320" s="27">
        <v>45</v>
      </c>
      <c r="Z320" s="33" t="str">
        <f t="shared" si="14"/>
        <v>Medium Risk</v>
      </c>
    </row>
    <row r="321" spans="1:26" x14ac:dyDescent="0.25">
      <c r="A321" s="22">
        <v>43420</v>
      </c>
      <c r="B321" s="23">
        <v>38</v>
      </c>
      <c r="C321" s="34" t="str">
        <f t="shared" si="12"/>
        <v>Mid</v>
      </c>
      <c r="D321" s="44">
        <v>141114</v>
      </c>
      <c r="E321" s="28">
        <v>544</v>
      </c>
      <c r="F321" s="34" t="s">
        <v>231</v>
      </c>
      <c r="G321" s="34" t="s">
        <v>20</v>
      </c>
      <c r="H321" s="34" t="s">
        <v>32</v>
      </c>
      <c r="I321" s="44">
        <v>25539</v>
      </c>
      <c r="J321" s="28">
        <v>48</v>
      </c>
      <c r="K321" s="49">
        <v>0.18098133424040139</v>
      </c>
      <c r="L321" s="49" t="s">
        <v>240</v>
      </c>
      <c r="M321" s="34" t="s">
        <v>22</v>
      </c>
      <c r="N321" s="34" t="s">
        <v>27</v>
      </c>
      <c r="O321" s="44">
        <v>297</v>
      </c>
      <c r="P321" s="49">
        <v>0.12392236299999999</v>
      </c>
      <c r="Q321" s="34" t="s">
        <v>34</v>
      </c>
      <c r="R321" s="28">
        <v>20</v>
      </c>
      <c r="S321" s="44">
        <v>5958</v>
      </c>
      <c r="T321" s="39">
        <v>11759.5</v>
      </c>
      <c r="U321" s="34" t="str">
        <f t="shared" si="13"/>
        <v>Medium Income</v>
      </c>
      <c r="V321" s="44">
        <v>27704</v>
      </c>
      <c r="W321" s="49">
        <v>0.23102165099999999</v>
      </c>
      <c r="X321" s="28">
        <v>1</v>
      </c>
      <c r="Y321" s="28">
        <v>40</v>
      </c>
      <c r="Z321" s="34" t="str">
        <f t="shared" si="14"/>
        <v>Medium Risk</v>
      </c>
    </row>
    <row r="322" spans="1:26" x14ac:dyDescent="0.25">
      <c r="A322" s="20">
        <v>43421</v>
      </c>
      <c r="B322" s="21">
        <v>41</v>
      </c>
      <c r="C322" s="33" t="str">
        <f t="shared" ref="C322:C385" si="15">IF(B322&lt;25,"Young",IF(B322&lt;40,"Mid",IF(B322&lt;60,"Senior","Old")))</f>
        <v>Senior</v>
      </c>
      <c r="D322" s="43">
        <v>34960</v>
      </c>
      <c r="E322" s="27">
        <v>545</v>
      </c>
      <c r="F322" s="33" t="s">
        <v>231</v>
      </c>
      <c r="G322" s="33" t="s">
        <v>20</v>
      </c>
      <c r="H322" s="33" t="s">
        <v>32</v>
      </c>
      <c r="I322" s="43">
        <v>36928</v>
      </c>
      <c r="J322" s="27">
        <v>48</v>
      </c>
      <c r="K322" s="48">
        <v>1.0562929061784898</v>
      </c>
      <c r="L322" s="48" t="s">
        <v>242</v>
      </c>
      <c r="M322" s="33" t="s">
        <v>22</v>
      </c>
      <c r="N322" s="33" t="s">
        <v>34</v>
      </c>
      <c r="O322" s="43">
        <v>721</v>
      </c>
      <c r="P322" s="48">
        <v>0.274058417</v>
      </c>
      <c r="Q322" s="33" t="s">
        <v>28</v>
      </c>
      <c r="R322" s="27">
        <v>18</v>
      </c>
      <c r="S322" s="43">
        <v>23215</v>
      </c>
      <c r="T322" s="38">
        <v>2913.333333</v>
      </c>
      <c r="U322" s="33" t="str">
        <f t="shared" ref="U322:U385" si="16">IF(T322&lt;=5000,"Low Income",IF(T322&lt;=12000,"Medium Income","High Income"))</f>
        <v>Low Income</v>
      </c>
      <c r="V322" s="43">
        <v>1326</v>
      </c>
      <c r="W322" s="48">
        <v>0.28201285100000001</v>
      </c>
      <c r="X322" s="27">
        <v>0</v>
      </c>
      <c r="Y322" s="27">
        <v>56</v>
      </c>
      <c r="Z322" s="33" t="str">
        <f t="shared" ref="Z322:Z385" si="17">IF(Y322&lt;40,"Low Risk", IF(Y322&lt;55,"Medium Risk", IF(Y322&lt;70,"High Risk","Very High Risk")))</f>
        <v>High Risk</v>
      </c>
    </row>
    <row r="323" spans="1:26" x14ac:dyDescent="0.25">
      <c r="A323" s="22">
        <v>43422</v>
      </c>
      <c r="B323" s="23">
        <v>47</v>
      </c>
      <c r="C323" s="34" t="str">
        <f t="shared" si="15"/>
        <v>Senior</v>
      </c>
      <c r="D323" s="44">
        <v>28900</v>
      </c>
      <c r="E323" s="28">
        <v>599</v>
      </c>
      <c r="F323" s="34" t="s">
        <v>230</v>
      </c>
      <c r="G323" s="34" t="s">
        <v>20</v>
      </c>
      <c r="H323" s="34" t="s">
        <v>29</v>
      </c>
      <c r="I323" s="44">
        <v>17636</v>
      </c>
      <c r="J323" s="28">
        <v>60</v>
      </c>
      <c r="K323" s="49">
        <v>0.61024221453287197</v>
      </c>
      <c r="L323" s="49" t="s">
        <v>241</v>
      </c>
      <c r="M323" s="34" t="s">
        <v>22</v>
      </c>
      <c r="N323" s="34" t="s">
        <v>23</v>
      </c>
      <c r="O323" s="44">
        <v>603</v>
      </c>
      <c r="P323" s="49">
        <v>0.25134009099999999</v>
      </c>
      <c r="Q323" s="34" t="s">
        <v>28</v>
      </c>
      <c r="R323" s="28">
        <v>18</v>
      </c>
      <c r="S323" s="44">
        <v>2950</v>
      </c>
      <c r="T323" s="39">
        <v>2408.333333</v>
      </c>
      <c r="U323" s="34" t="str">
        <f t="shared" si="16"/>
        <v>Low Income</v>
      </c>
      <c r="V323" s="44">
        <v>59198</v>
      </c>
      <c r="W323" s="49">
        <v>0.18800763200000001</v>
      </c>
      <c r="X323" s="28">
        <v>0</v>
      </c>
      <c r="Y323" s="28">
        <v>63</v>
      </c>
      <c r="Z323" s="34" t="str">
        <f t="shared" si="17"/>
        <v>High Risk</v>
      </c>
    </row>
    <row r="324" spans="1:26" x14ac:dyDescent="0.25">
      <c r="A324" s="20">
        <v>43423</v>
      </c>
      <c r="B324" s="21">
        <v>30</v>
      </c>
      <c r="C324" s="33" t="str">
        <f t="shared" si="15"/>
        <v>Mid</v>
      </c>
      <c r="D324" s="43">
        <v>27888</v>
      </c>
      <c r="E324" s="27">
        <v>530</v>
      </c>
      <c r="F324" s="33" t="s">
        <v>231</v>
      </c>
      <c r="G324" s="33" t="s">
        <v>45</v>
      </c>
      <c r="H324" s="33" t="s">
        <v>21</v>
      </c>
      <c r="I324" s="43">
        <v>25677</v>
      </c>
      <c r="J324" s="27">
        <v>54.618025751072963</v>
      </c>
      <c r="K324" s="48">
        <v>0.92071858864027534</v>
      </c>
      <c r="L324" s="48" t="s">
        <v>241</v>
      </c>
      <c r="M324" s="33" t="s">
        <v>26</v>
      </c>
      <c r="N324" s="33" t="s">
        <v>30</v>
      </c>
      <c r="O324" s="43">
        <v>777</v>
      </c>
      <c r="P324" s="48">
        <v>0.39991739900000001</v>
      </c>
      <c r="Q324" s="33" t="s">
        <v>24</v>
      </c>
      <c r="R324" s="27">
        <v>19</v>
      </c>
      <c r="S324" s="43">
        <v>3254</v>
      </c>
      <c r="T324" s="38">
        <v>2324</v>
      </c>
      <c r="U324" s="33" t="str">
        <f t="shared" si="16"/>
        <v>Low Income</v>
      </c>
      <c r="V324" s="43">
        <v>47554</v>
      </c>
      <c r="W324" s="48">
        <v>0.25564847400000001</v>
      </c>
      <c r="X324" s="27">
        <v>0</v>
      </c>
      <c r="Y324" s="27">
        <v>58</v>
      </c>
      <c r="Z324" s="33" t="str">
        <f t="shared" si="17"/>
        <v>High Risk</v>
      </c>
    </row>
    <row r="325" spans="1:26" x14ac:dyDescent="0.25">
      <c r="A325" s="22">
        <v>43424</v>
      </c>
      <c r="B325" s="23">
        <v>65</v>
      </c>
      <c r="C325" s="34" t="str">
        <f t="shared" si="15"/>
        <v>Old</v>
      </c>
      <c r="D325" s="44">
        <v>75116</v>
      </c>
      <c r="E325" s="28">
        <v>610</v>
      </c>
      <c r="F325" s="34" t="s">
        <v>230</v>
      </c>
      <c r="G325" s="34" t="s">
        <v>20</v>
      </c>
      <c r="H325" s="34" t="s">
        <v>25</v>
      </c>
      <c r="I325" s="44">
        <v>6549</v>
      </c>
      <c r="J325" s="28">
        <v>108</v>
      </c>
      <c r="K325" s="49">
        <v>8.7185153629053727E-2</v>
      </c>
      <c r="L325" s="49" t="s">
        <v>240</v>
      </c>
      <c r="M325" s="34" t="s">
        <v>22</v>
      </c>
      <c r="N325" s="34" t="s">
        <v>23</v>
      </c>
      <c r="O325" s="44">
        <v>267</v>
      </c>
      <c r="P325" s="49">
        <v>0.114880048</v>
      </c>
      <c r="Q325" s="34" t="s">
        <v>38</v>
      </c>
      <c r="R325" s="28">
        <v>25</v>
      </c>
      <c r="S325" s="44">
        <v>2150</v>
      </c>
      <c r="T325" s="39">
        <v>6259.6666670000004</v>
      </c>
      <c r="U325" s="34" t="str">
        <f t="shared" si="16"/>
        <v>Medium Income</v>
      </c>
      <c r="V325" s="44">
        <v>1381</v>
      </c>
      <c r="W325" s="49">
        <v>0.22248890700000001</v>
      </c>
      <c r="X325" s="28">
        <v>0</v>
      </c>
      <c r="Y325" s="28">
        <v>60</v>
      </c>
      <c r="Z325" s="34" t="str">
        <f t="shared" si="17"/>
        <v>High Risk</v>
      </c>
    </row>
    <row r="326" spans="1:26" x14ac:dyDescent="0.25">
      <c r="A326" s="20">
        <v>43425</v>
      </c>
      <c r="B326" s="21">
        <v>27</v>
      </c>
      <c r="C326" s="33" t="str">
        <f t="shared" si="15"/>
        <v>Mid</v>
      </c>
      <c r="D326" s="43">
        <v>19398.999995999999</v>
      </c>
      <c r="E326" s="27">
        <v>546</v>
      </c>
      <c r="F326" s="33" t="s">
        <v>231</v>
      </c>
      <c r="G326" s="33" t="s">
        <v>20</v>
      </c>
      <c r="H326" s="33" t="s">
        <v>32</v>
      </c>
      <c r="I326" s="43">
        <v>32442</v>
      </c>
      <c r="J326" s="27">
        <v>53.018181818181816</v>
      </c>
      <c r="K326" s="48">
        <v>1.6723542454090117</v>
      </c>
      <c r="L326" s="48" t="s">
        <v>242</v>
      </c>
      <c r="M326" s="33" t="s">
        <v>26</v>
      </c>
      <c r="N326" s="33" t="s">
        <v>23</v>
      </c>
      <c r="O326" s="43">
        <v>133</v>
      </c>
      <c r="P326" s="48">
        <v>0.210766332</v>
      </c>
      <c r="Q326" s="33" t="s">
        <v>28</v>
      </c>
      <c r="R326" s="27">
        <v>28</v>
      </c>
      <c r="S326" s="43">
        <v>1713</v>
      </c>
      <c r="T326" s="38">
        <v>1616.583333</v>
      </c>
      <c r="U326" s="33" t="str">
        <f t="shared" si="16"/>
        <v>Low Income</v>
      </c>
      <c r="V326" s="43">
        <v>2484</v>
      </c>
      <c r="W326" s="48">
        <v>0.212549448</v>
      </c>
      <c r="X326" s="27">
        <v>0</v>
      </c>
      <c r="Y326" s="27">
        <v>55</v>
      </c>
      <c r="Z326" s="33" t="str">
        <f t="shared" si="17"/>
        <v>High Risk</v>
      </c>
    </row>
    <row r="327" spans="1:26" x14ac:dyDescent="0.25">
      <c r="A327" s="22">
        <v>43426</v>
      </c>
      <c r="B327" s="23">
        <v>25</v>
      </c>
      <c r="C327" s="34" t="str">
        <f t="shared" si="15"/>
        <v>Mid</v>
      </c>
      <c r="D327" s="44">
        <v>62204</v>
      </c>
      <c r="E327" s="28">
        <v>380</v>
      </c>
      <c r="F327" s="34" t="s">
        <v>233</v>
      </c>
      <c r="G327" s="34" t="s">
        <v>20</v>
      </c>
      <c r="H327" s="34" t="s">
        <v>32</v>
      </c>
      <c r="I327" s="44">
        <v>14467</v>
      </c>
      <c r="J327" s="28">
        <v>120</v>
      </c>
      <c r="K327" s="49">
        <v>0.23257346794418365</v>
      </c>
      <c r="L327" s="49" t="s">
        <v>240</v>
      </c>
      <c r="M327" s="34" t="s">
        <v>22</v>
      </c>
      <c r="N327" s="34" t="s">
        <v>30</v>
      </c>
      <c r="O327" s="44">
        <v>243</v>
      </c>
      <c r="P327" s="49">
        <v>0.58034763599999994</v>
      </c>
      <c r="Q327" s="34" t="s">
        <v>28</v>
      </c>
      <c r="R327" s="28">
        <v>21</v>
      </c>
      <c r="S327" s="44">
        <v>2205</v>
      </c>
      <c r="T327" s="39">
        <v>5183.6666670000004</v>
      </c>
      <c r="U327" s="34" t="str">
        <f t="shared" si="16"/>
        <v>Medium Income</v>
      </c>
      <c r="V327" s="44">
        <v>189158</v>
      </c>
      <c r="W327" s="49">
        <v>0.419029068</v>
      </c>
      <c r="X327" s="28">
        <v>0</v>
      </c>
      <c r="Y327" s="28">
        <v>54</v>
      </c>
      <c r="Z327" s="34" t="str">
        <f t="shared" si="17"/>
        <v>Medium Risk</v>
      </c>
    </row>
    <row r="328" spans="1:26" x14ac:dyDescent="0.25">
      <c r="A328" s="20">
        <v>43427</v>
      </c>
      <c r="B328" s="21">
        <v>53</v>
      </c>
      <c r="C328" s="33" t="str">
        <f t="shared" si="15"/>
        <v>Senior</v>
      </c>
      <c r="D328" s="43">
        <v>28908</v>
      </c>
      <c r="E328" s="27">
        <v>566.45263157894738</v>
      </c>
      <c r="F328" s="33" t="s">
        <v>230</v>
      </c>
      <c r="G328" s="33" t="s">
        <v>20</v>
      </c>
      <c r="H328" s="33" t="s">
        <v>29</v>
      </c>
      <c r="I328" s="43">
        <v>8569</v>
      </c>
      <c r="J328" s="27">
        <v>36</v>
      </c>
      <c r="K328" s="48">
        <v>0.29642313546423138</v>
      </c>
      <c r="L328" s="48" t="s">
        <v>240</v>
      </c>
      <c r="M328" s="33" t="s">
        <v>22</v>
      </c>
      <c r="N328" s="33" t="s">
        <v>30</v>
      </c>
      <c r="O328" s="43">
        <v>434</v>
      </c>
      <c r="P328" s="48">
        <v>0.19353654200000001</v>
      </c>
      <c r="Q328" s="33" t="s">
        <v>24</v>
      </c>
      <c r="R328" s="27">
        <v>22</v>
      </c>
      <c r="S328" s="43">
        <v>8040</v>
      </c>
      <c r="T328" s="38">
        <v>2409</v>
      </c>
      <c r="U328" s="33" t="str">
        <f t="shared" si="16"/>
        <v>Low Income</v>
      </c>
      <c r="V328" s="43">
        <v>2610</v>
      </c>
      <c r="W328" s="48">
        <v>0.18259652800000001</v>
      </c>
      <c r="X328" s="27">
        <v>0</v>
      </c>
      <c r="Y328" s="27">
        <v>51</v>
      </c>
      <c r="Z328" s="33" t="str">
        <f t="shared" si="17"/>
        <v>Medium Risk</v>
      </c>
    </row>
    <row r="329" spans="1:26" x14ac:dyDescent="0.25">
      <c r="A329" s="22">
        <v>43428</v>
      </c>
      <c r="B329" s="23">
        <v>49</v>
      </c>
      <c r="C329" s="34" t="str">
        <f t="shared" si="15"/>
        <v>Senior</v>
      </c>
      <c r="D329" s="44">
        <v>46181</v>
      </c>
      <c r="E329" s="28">
        <v>585</v>
      </c>
      <c r="F329" s="34" t="s">
        <v>230</v>
      </c>
      <c r="G329" s="34" t="s">
        <v>20</v>
      </c>
      <c r="H329" s="34" t="s">
        <v>32</v>
      </c>
      <c r="I329" s="44">
        <v>32753</v>
      </c>
      <c r="J329" s="28">
        <v>72</v>
      </c>
      <c r="K329" s="49">
        <v>0.70923106905437305</v>
      </c>
      <c r="L329" s="49" t="s">
        <v>241</v>
      </c>
      <c r="M329" s="34" t="s">
        <v>26</v>
      </c>
      <c r="N329" s="34" t="s">
        <v>23</v>
      </c>
      <c r="O329" s="44">
        <v>374</v>
      </c>
      <c r="P329" s="49">
        <v>0.53660264300000005</v>
      </c>
      <c r="Q329" s="34" t="s">
        <v>38</v>
      </c>
      <c r="R329" s="28">
        <v>17</v>
      </c>
      <c r="S329" s="44">
        <v>2437</v>
      </c>
      <c r="T329" s="39">
        <v>3848.416667</v>
      </c>
      <c r="U329" s="34" t="str">
        <f t="shared" si="16"/>
        <v>Low Income</v>
      </c>
      <c r="V329" s="44">
        <v>119001</v>
      </c>
      <c r="W329" s="49">
        <v>0.27313778</v>
      </c>
      <c r="X329" s="28">
        <v>0</v>
      </c>
      <c r="Y329" s="28">
        <v>59</v>
      </c>
      <c r="Z329" s="34" t="str">
        <f t="shared" si="17"/>
        <v>High Risk</v>
      </c>
    </row>
    <row r="330" spans="1:26" x14ac:dyDescent="0.25">
      <c r="A330" s="20">
        <v>43429</v>
      </c>
      <c r="B330" s="21">
        <v>47</v>
      </c>
      <c r="C330" s="33" t="str">
        <f t="shared" si="15"/>
        <v>Senior</v>
      </c>
      <c r="D330" s="43">
        <v>190649</v>
      </c>
      <c r="E330" s="27">
        <v>599</v>
      </c>
      <c r="F330" s="33" t="s">
        <v>230</v>
      </c>
      <c r="G330" s="33" t="s">
        <v>33</v>
      </c>
      <c r="H330" s="33" t="s">
        <v>25</v>
      </c>
      <c r="I330" s="43">
        <v>19937</v>
      </c>
      <c r="J330" s="27">
        <v>48</v>
      </c>
      <c r="K330" s="48">
        <v>0.10457437489837346</v>
      </c>
      <c r="L330" s="48" t="s">
        <v>240</v>
      </c>
      <c r="M330" s="33" t="s">
        <v>44</v>
      </c>
      <c r="N330" s="33" t="s">
        <v>23</v>
      </c>
      <c r="O330" s="43">
        <v>685</v>
      </c>
      <c r="P330" s="48">
        <v>0.207827183</v>
      </c>
      <c r="Q330" s="33" t="s">
        <v>38</v>
      </c>
      <c r="R330" s="27">
        <v>24</v>
      </c>
      <c r="S330" s="43">
        <v>12872</v>
      </c>
      <c r="T330" s="38">
        <v>15887.416670000001</v>
      </c>
      <c r="U330" s="33" t="str">
        <f t="shared" si="16"/>
        <v>High Income</v>
      </c>
      <c r="V330" s="43">
        <v>13252</v>
      </c>
      <c r="W330" s="48">
        <v>0.25852439999999999</v>
      </c>
      <c r="X330" s="27">
        <v>1</v>
      </c>
      <c r="Y330" s="27">
        <v>42.4</v>
      </c>
      <c r="Z330" s="33" t="str">
        <f t="shared" si="17"/>
        <v>Medium Risk</v>
      </c>
    </row>
    <row r="331" spans="1:26" x14ac:dyDescent="0.25">
      <c r="A331" s="22">
        <v>43430</v>
      </c>
      <c r="B331" s="23">
        <v>47</v>
      </c>
      <c r="C331" s="34" t="str">
        <f t="shared" si="15"/>
        <v>Senior</v>
      </c>
      <c r="D331" s="44">
        <v>25914</v>
      </c>
      <c r="E331" s="28">
        <v>438</v>
      </c>
      <c r="F331" s="34" t="s">
        <v>233</v>
      </c>
      <c r="G331" s="34" t="s">
        <v>45</v>
      </c>
      <c r="H331" s="34" t="s">
        <v>32</v>
      </c>
      <c r="I331" s="44">
        <v>25725</v>
      </c>
      <c r="J331" s="28">
        <v>24</v>
      </c>
      <c r="K331" s="49">
        <v>0.99270664505672612</v>
      </c>
      <c r="L331" s="49" t="s">
        <v>241</v>
      </c>
      <c r="M331" s="34" t="s">
        <v>22</v>
      </c>
      <c r="N331" s="34" t="s">
        <v>34</v>
      </c>
      <c r="O331" s="44">
        <v>305</v>
      </c>
      <c r="P331" s="49">
        <v>0.28686481000000003</v>
      </c>
      <c r="Q331" s="34" t="s">
        <v>24</v>
      </c>
      <c r="R331" s="28">
        <v>20</v>
      </c>
      <c r="S331" s="44">
        <v>3581</v>
      </c>
      <c r="T331" s="39">
        <v>2159.5</v>
      </c>
      <c r="U331" s="34" t="str">
        <f t="shared" si="16"/>
        <v>Low Income</v>
      </c>
      <c r="V331" s="44">
        <v>3667</v>
      </c>
      <c r="W331" s="49">
        <v>0.28973797099999998</v>
      </c>
      <c r="X331" s="28">
        <v>0</v>
      </c>
      <c r="Y331" s="28">
        <v>65</v>
      </c>
      <c r="Z331" s="34" t="str">
        <f t="shared" si="17"/>
        <v>High Risk</v>
      </c>
    </row>
    <row r="332" spans="1:26" x14ac:dyDescent="0.25">
      <c r="A332" s="20">
        <v>43431</v>
      </c>
      <c r="B332" s="21">
        <v>39</v>
      </c>
      <c r="C332" s="33" t="str">
        <f t="shared" si="15"/>
        <v>Mid</v>
      </c>
      <c r="D332" s="43">
        <v>15778</v>
      </c>
      <c r="E332" s="27">
        <v>549</v>
      </c>
      <c r="F332" s="33" t="s">
        <v>231</v>
      </c>
      <c r="G332" s="33" t="s">
        <v>20</v>
      </c>
      <c r="H332" s="33" t="s">
        <v>29</v>
      </c>
      <c r="I332" s="43">
        <v>24695.307531380753</v>
      </c>
      <c r="J332" s="27">
        <v>36</v>
      </c>
      <c r="K332" s="48">
        <v>1.5651735030663425</v>
      </c>
      <c r="L332" s="48" t="s">
        <v>242</v>
      </c>
      <c r="M332" s="33" t="s">
        <v>26</v>
      </c>
      <c r="N332" s="33" t="s">
        <v>34</v>
      </c>
      <c r="O332" s="43">
        <v>790</v>
      </c>
      <c r="P332" s="48">
        <v>0.56760334499999998</v>
      </c>
      <c r="Q332" s="33" t="s">
        <v>24</v>
      </c>
      <c r="R332" s="27">
        <v>18</v>
      </c>
      <c r="S332" s="43">
        <v>584</v>
      </c>
      <c r="T332" s="38">
        <v>1314.833333</v>
      </c>
      <c r="U332" s="33" t="str">
        <f t="shared" si="16"/>
        <v>Low Income</v>
      </c>
      <c r="V332" s="43">
        <v>7394</v>
      </c>
      <c r="W332" s="48">
        <v>0.25382926099999997</v>
      </c>
      <c r="X332" s="27">
        <v>0</v>
      </c>
      <c r="Y332" s="27">
        <v>67</v>
      </c>
      <c r="Z332" s="33" t="str">
        <f t="shared" si="17"/>
        <v>High Risk</v>
      </c>
    </row>
    <row r="333" spans="1:26" x14ac:dyDescent="0.25">
      <c r="A333" s="22">
        <v>43432</v>
      </c>
      <c r="B333" s="23">
        <v>29</v>
      </c>
      <c r="C333" s="34" t="str">
        <f t="shared" si="15"/>
        <v>Mid</v>
      </c>
      <c r="D333" s="44">
        <v>103112</v>
      </c>
      <c r="E333" s="28">
        <v>610</v>
      </c>
      <c r="F333" s="34" t="s">
        <v>230</v>
      </c>
      <c r="G333" s="34" t="s">
        <v>20</v>
      </c>
      <c r="H333" s="34" t="s">
        <v>29</v>
      </c>
      <c r="I333" s="44">
        <v>36161</v>
      </c>
      <c r="J333" s="28">
        <v>60</v>
      </c>
      <c r="K333" s="49">
        <v>0.35069633020404994</v>
      </c>
      <c r="L333" s="49" t="s">
        <v>240</v>
      </c>
      <c r="M333" s="34" t="s">
        <v>26</v>
      </c>
      <c r="N333" s="34" t="s">
        <v>34</v>
      </c>
      <c r="O333" s="44">
        <v>466</v>
      </c>
      <c r="P333" s="49">
        <v>0.447830165</v>
      </c>
      <c r="Q333" s="34" t="s">
        <v>38</v>
      </c>
      <c r="R333" s="28">
        <v>28</v>
      </c>
      <c r="S333" s="44">
        <v>4669</v>
      </c>
      <c r="T333" s="39">
        <v>8592.6666669999995</v>
      </c>
      <c r="U333" s="34" t="str">
        <f t="shared" si="16"/>
        <v>Medium Income</v>
      </c>
      <c r="V333" s="44">
        <v>11481</v>
      </c>
      <c r="W333" s="49">
        <v>0.23615512299999999</v>
      </c>
      <c r="X333" s="28">
        <v>0</v>
      </c>
      <c r="Y333" s="28">
        <v>52</v>
      </c>
      <c r="Z333" s="34" t="str">
        <f t="shared" si="17"/>
        <v>Medium Risk</v>
      </c>
    </row>
    <row r="334" spans="1:26" x14ac:dyDescent="0.25">
      <c r="A334" s="20">
        <v>43433</v>
      </c>
      <c r="B334" s="21">
        <v>40</v>
      </c>
      <c r="C334" s="33" t="str">
        <f t="shared" si="15"/>
        <v>Senior</v>
      </c>
      <c r="D334" s="43">
        <v>25013</v>
      </c>
      <c r="E334" s="27">
        <v>563</v>
      </c>
      <c r="F334" s="33" t="s">
        <v>230</v>
      </c>
      <c r="G334" s="33" t="s">
        <v>20</v>
      </c>
      <c r="H334" s="33" t="s">
        <v>21</v>
      </c>
      <c r="I334" s="43">
        <v>29653</v>
      </c>
      <c r="J334" s="27">
        <v>36</v>
      </c>
      <c r="K334" s="48">
        <v>1.1855035381601566</v>
      </c>
      <c r="L334" s="48" t="s">
        <v>242</v>
      </c>
      <c r="M334" s="33" t="s">
        <v>22</v>
      </c>
      <c r="N334" s="33" t="s">
        <v>27</v>
      </c>
      <c r="O334" s="43">
        <v>136</v>
      </c>
      <c r="P334" s="48">
        <v>0.75750361300000002</v>
      </c>
      <c r="Q334" s="33" t="s">
        <v>31</v>
      </c>
      <c r="R334" s="27">
        <v>23</v>
      </c>
      <c r="S334" s="43">
        <v>4186</v>
      </c>
      <c r="T334" s="38">
        <v>2084.416667</v>
      </c>
      <c r="U334" s="33" t="str">
        <f t="shared" si="16"/>
        <v>Low Income</v>
      </c>
      <c r="V334" s="43">
        <v>36376</v>
      </c>
      <c r="W334" s="48">
        <v>0.25359714100000003</v>
      </c>
      <c r="X334" s="27">
        <v>0</v>
      </c>
      <c r="Y334" s="27">
        <v>61</v>
      </c>
      <c r="Z334" s="33" t="str">
        <f t="shared" si="17"/>
        <v>High Risk</v>
      </c>
    </row>
    <row r="335" spans="1:26" x14ac:dyDescent="0.25">
      <c r="A335" s="22">
        <v>43434</v>
      </c>
      <c r="B335" s="23">
        <v>31</v>
      </c>
      <c r="C335" s="34" t="str">
        <f t="shared" si="15"/>
        <v>Mid</v>
      </c>
      <c r="D335" s="44">
        <v>26923</v>
      </c>
      <c r="E335" s="28">
        <v>510</v>
      </c>
      <c r="F335" s="34" t="s">
        <v>231</v>
      </c>
      <c r="G335" s="34" t="s">
        <v>20</v>
      </c>
      <c r="H335" s="34" t="s">
        <v>29</v>
      </c>
      <c r="I335" s="44">
        <v>23946.390946502059</v>
      </c>
      <c r="J335" s="28">
        <v>36</v>
      </c>
      <c r="K335" s="49">
        <v>0.88943991926984578</v>
      </c>
      <c r="L335" s="49" t="s">
        <v>241</v>
      </c>
      <c r="M335" s="34" t="s">
        <v>22</v>
      </c>
      <c r="N335" s="34" t="s">
        <v>34</v>
      </c>
      <c r="O335" s="44">
        <v>1307</v>
      </c>
      <c r="P335" s="49">
        <v>9.6141836999999994E-2</v>
      </c>
      <c r="Q335" s="34" t="s">
        <v>31</v>
      </c>
      <c r="R335" s="28">
        <v>26</v>
      </c>
      <c r="S335" s="44">
        <v>6987</v>
      </c>
      <c r="T335" s="39">
        <v>2243.583333</v>
      </c>
      <c r="U335" s="34" t="str">
        <f t="shared" si="16"/>
        <v>Low Income</v>
      </c>
      <c r="V335" s="44">
        <v>47106</v>
      </c>
      <c r="W335" s="49">
        <v>0.235268598</v>
      </c>
      <c r="X335" s="28">
        <v>0</v>
      </c>
      <c r="Y335" s="28">
        <v>53</v>
      </c>
      <c r="Z335" s="34" t="str">
        <f t="shared" si="17"/>
        <v>Medium Risk</v>
      </c>
    </row>
    <row r="336" spans="1:26" x14ac:dyDescent="0.25">
      <c r="A336" s="20">
        <v>43435</v>
      </c>
      <c r="B336" s="21">
        <v>51</v>
      </c>
      <c r="C336" s="33" t="str">
        <f t="shared" si="15"/>
        <v>Senior</v>
      </c>
      <c r="D336" s="43">
        <v>74246</v>
      </c>
      <c r="E336" s="27">
        <v>583</v>
      </c>
      <c r="F336" s="33" t="s">
        <v>230</v>
      </c>
      <c r="G336" s="33" t="s">
        <v>20</v>
      </c>
      <c r="H336" s="33" t="s">
        <v>32</v>
      </c>
      <c r="I336" s="43">
        <v>26795</v>
      </c>
      <c r="J336" s="27">
        <v>48</v>
      </c>
      <c r="K336" s="48">
        <v>0.36089486302292378</v>
      </c>
      <c r="L336" s="48" t="s">
        <v>240</v>
      </c>
      <c r="M336" s="33" t="s">
        <v>22</v>
      </c>
      <c r="N336" s="33" t="s">
        <v>30</v>
      </c>
      <c r="O336" s="43">
        <v>349</v>
      </c>
      <c r="P336" s="48">
        <v>0.30976157900000001</v>
      </c>
      <c r="Q336" s="33" t="s">
        <v>28</v>
      </c>
      <c r="R336" s="27">
        <v>28</v>
      </c>
      <c r="S336" s="43">
        <v>5625</v>
      </c>
      <c r="T336" s="38">
        <v>6187.1666670000004</v>
      </c>
      <c r="U336" s="33" t="str">
        <f t="shared" si="16"/>
        <v>Medium Income</v>
      </c>
      <c r="V336" s="43">
        <v>103976</v>
      </c>
      <c r="W336" s="48">
        <v>0.26594440400000002</v>
      </c>
      <c r="X336" s="27">
        <v>0</v>
      </c>
      <c r="Y336" s="27">
        <v>49</v>
      </c>
      <c r="Z336" s="33" t="str">
        <f t="shared" si="17"/>
        <v>Medium Risk</v>
      </c>
    </row>
    <row r="337" spans="1:26" x14ac:dyDescent="0.25">
      <c r="A337" s="22">
        <v>43436</v>
      </c>
      <c r="B337" s="23">
        <v>38</v>
      </c>
      <c r="C337" s="34" t="str">
        <f t="shared" si="15"/>
        <v>Mid</v>
      </c>
      <c r="D337" s="44">
        <v>87561</v>
      </c>
      <c r="E337" s="28">
        <v>591</v>
      </c>
      <c r="F337" s="34" t="s">
        <v>230</v>
      </c>
      <c r="G337" s="34" t="s">
        <v>20</v>
      </c>
      <c r="H337" s="34" t="s">
        <v>29</v>
      </c>
      <c r="I337" s="44">
        <v>25386.350427350426</v>
      </c>
      <c r="J337" s="28">
        <v>72</v>
      </c>
      <c r="K337" s="49">
        <v>0.2899275982155346</v>
      </c>
      <c r="L337" s="49" t="s">
        <v>240</v>
      </c>
      <c r="M337" s="34" t="s">
        <v>35</v>
      </c>
      <c r="N337" s="34" t="s">
        <v>27</v>
      </c>
      <c r="O337" s="44">
        <v>410</v>
      </c>
      <c r="P337" s="49">
        <v>0.80662583700000001</v>
      </c>
      <c r="Q337" s="34" t="s">
        <v>24</v>
      </c>
      <c r="R337" s="28">
        <v>22</v>
      </c>
      <c r="S337" s="44">
        <v>292</v>
      </c>
      <c r="T337" s="39">
        <v>7296.75</v>
      </c>
      <c r="U337" s="34" t="str">
        <f t="shared" si="16"/>
        <v>Medium Income</v>
      </c>
      <c r="V337" s="44">
        <v>33370</v>
      </c>
      <c r="W337" s="49">
        <v>0.26150370299999998</v>
      </c>
      <c r="X337" s="28">
        <v>0</v>
      </c>
      <c r="Y337" s="28">
        <v>60</v>
      </c>
      <c r="Z337" s="34" t="str">
        <f t="shared" si="17"/>
        <v>High Risk</v>
      </c>
    </row>
    <row r="338" spans="1:26" x14ac:dyDescent="0.25">
      <c r="A338" s="20">
        <v>43437</v>
      </c>
      <c r="B338" s="21">
        <v>30</v>
      </c>
      <c r="C338" s="33" t="str">
        <f t="shared" si="15"/>
        <v>Mid</v>
      </c>
      <c r="D338" s="43">
        <v>15000</v>
      </c>
      <c r="E338" s="27">
        <v>498</v>
      </c>
      <c r="F338" s="33" t="s">
        <v>231</v>
      </c>
      <c r="G338" s="33" t="s">
        <v>20</v>
      </c>
      <c r="H338" s="33" t="s">
        <v>32</v>
      </c>
      <c r="I338" s="43">
        <v>5936</v>
      </c>
      <c r="J338" s="27">
        <v>60</v>
      </c>
      <c r="K338" s="48">
        <v>0.39573333333333333</v>
      </c>
      <c r="L338" s="48" t="s">
        <v>240</v>
      </c>
      <c r="M338" s="33" t="s">
        <v>35</v>
      </c>
      <c r="N338" s="33" t="s">
        <v>30</v>
      </c>
      <c r="O338" s="43">
        <v>298</v>
      </c>
      <c r="P338" s="48">
        <v>0.24441170500000001</v>
      </c>
      <c r="Q338" s="33" t="s">
        <v>24</v>
      </c>
      <c r="R338" s="27">
        <v>24</v>
      </c>
      <c r="S338" s="43">
        <v>1815</v>
      </c>
      <c r="T338" s="38">
        <v>1250</v>
      </c>
      <c r="U338" s="33" t="str">
        <f t="shared" si="16"/>
        <v>Low Income</v>
      </c>
      <c r="V338" s="43">
        <v>163061</v>
      </c>
      <c r="W338" s="48">
        <v>0.25003943200000001</v>
      </c>
      <c r="X338" s="27">
        <v>0</v>
      </c>
      <c r="Y338" s="27">
        <v>55</v>
      </c>
      <c r="Z338" s="33" t="str">
        <f t="shared" si="17"/>
        <v>High Risk</v>
      </c>
    </row>
    <row r="339" spans="1:26" x14ac:dyDescent="0.25">
      <c r="A339" s="22">
        <v>43438</v>
      </c>
      <c r="B339" s="23">
        <v>36</v>
      </c>
      <c r="C339" s="34" t="str">
        <f t="shared" si="15"/>
        <v>Mid</v>
      </c>
      <c r="D339" s="44">
        <v>64483</v>
      </c>
      <c r="E339" s="28">
        <v>525</v>
      </c>
      <c r="F339" s="34" t="s">
        <v>231</v>
      </c>
      <c r="G339" s="34" t="s">
        <v>20</v>
      </c>
      <c r="H339" s="34" t="s">
        <v>29</v>
      </c>
      <c r="I339" s="44">
        <v>17279</v>
      </c>
      <c r="J339" s="28">
        <v>36</v>
      </c>
      <c r="K339" s="49">
        <v>0.26796209853759906</v>
      </c>
      <c r="L339" s="49" t="s">
        <v>240</v>
      </c>
      <c r="M339" s="34" t="s">
        <v>26</v>
      </c>
      <c r="N339" s="34" t="s">
        <v>27</v>
      </c>
      <c r="O339" s="44">
        <v>177</v>
      </c>
      <c r="P339" s="49">
        <v>0.25944272099999999</v>
      </c>
      <c r="Q339" s="34" t="s">
        <v>24</v>
      </c>
      <c r="R339" s="28">
        <v>14</v>
      </c>
      <c r="S339" s="44">
        <v>8642</v>
      </c>
      <c r="T339" s="39">
        <v>3053.166667</v>
      </c>
      <c r="U339" s="34" t="str">
        <f t="shared" si="16"/>
        <v>Low Income</v>
      </c>
      <c r="V339" s="44">
        <v>158779</v>
      </c>
      <c r="W339" s="49">
        <v>0.27531956000000002</v>
      </c>
      <c r="X339" s="28">
        <v>0</v>
      </c>
      <c r="Y339" s="28">
        <v>48</v>
      </c>
      <c r="Z339" s="34" t="str">
        <f t="shared" si="17"/>
        <v>Medium Risk</v>
      </c>
    </row>
    <row r="340" spans="1:26" x14ac:dyDescent="0.25">
      <c r="A340" s="20">
        <v>43439</v>
      </c>
      <c r="B340" s="21">
        <v>44</v>
      </c>
      <c r="C340" s="33" t="str">
        <f t="shared" si="15"/>
        <v>Senior</v>
      </c>
      <c r="D340" s="43">
        <v>66790</v>
      </c>
      <c r="E340" s="27">
        <v>596</v>
      </c>
      <c r="F340" s="33" t="s">
        <v>230</v>
      </c>
      <c r="G340" s="33" t="s">
        <v>20</v>
      </c>
      <c r="H340" s="33" t="s">
        <v>32</v>
      </c>
      <c r="I340" s="43">
        <v>15671</v>
      </c>
      <c r="J340" s="27">
        <v>72</v>
      </c>
      <c r="K340" s="48">
        <v>0.23463093277436742</v>
      </c>
      <c r="L340" s="48" t="s">
        <v>240</v>
      </c>
      <c r="M340" s="33" t="s">
        <v>26</v>
      </c>
      <c r="N340" s="33" t="s">
        <v>30</v>
      </c>
      <c r="O340" s="43">
        <v>558</v>
      </c>
      <c r="P340" s="48">
        <v>0.39942846399999998</v>
      </c>
      <c r="Q340" s="33" t="s">
        <v>28</v>
      </c>
      <c r="R340" s="27">
        <v>23</v>
      </c>
      <c r="S340" s="43">
        <v>4065</v>
      </c>
      <c r="T340" s="38">
        <v>5565.8333329999996</v>
      </c>
      <c r="U340" s="33" t="str">
        <f t="shared" si="16"/>
        <v>Medium Income</v>
      </c>
      <c r="V340" s="43">
        <v>23711</v>
      </c>
      <c r="W340" s="48">
        <v>0.21015075</v>
      </c>
      <c r="X340" s="27">
        <v>0</v>
      </c>
      <c r="Y340" s="27">
        <v>65</v>
      </c>
      <c r="Z340" s="33" t="str">
        <f t="shared" si="17"/>
        <v>High Risk</v>
      </c>
    </row>
    <row r="341" spans="1:26" x14ac:dyDescent="0.25">
      <c r="A341" s="22">
        <v>43440</v>
      </c>
      <c r="B341" s="23">
        <v>33</v>
      </c>
      <c r="C341" s="34" t="str">
        <f t="shared" si="15"/>
        <v>Mid</v>
      </c>
      <c r="D341" s="44">
        <v>139115</v>
      </c>
      <c r="E341" s="28">
        <v>548</v>
      </c>
      <c r="F341" s="34" t="s">
        <v>231</v>
      </c>
      <c r="G341" s="34" t="s">
        <v>20</v>
      </c>
      <c r="H341" s="34" t="s">
        <v>32</v>
      </c>
      <c r="I341" s="44">
        <v>10610</v>
      </c>
      <c r="J341" s="28">
        <v>36</v>
      </c>
      <c r="K341" s="49">
        <v>7.6267835963052158E-2</v>
      </c>
      <c r="L341" s="49" t="s">
        <v>240</v>
      </c>
      <c r="M341" s="34" t="s">
        <v>35</v>
      </c>
      <c r="N341" s="34" t="s">
        <v>30</v>
      </c>
      <c r="O341" s="44">
        <v>319</v>
      </c>
      <c r="P341" s="49">
        <v>0.36980362700000002</v>
      </c>
      <c r="Q341" s="34" t="s">
        <v>28</v>
      </c>
      <c r="R341" s="28">
        <v>21</v>
      </c>
      <c r="S341" s="44">
        <v>1950</v>
      </c>
      <c r="T341" s="39">
        <v>11592.916670000001</v>
      </c>
      <c r="U341" s="34" t="str">
        <f t="shared" si="16"/>
        <v>Medium Income</v>
      </c>
      <c r="V341" s="44">
        <v>138097</v>
      </c>
      <c r="W341" s="49">
        <v>0.22871766299999999</v>
      </c>
      <c r="X341" s="28">
        <v>1</v>
      </c>
      <c r="Y341" s="28">
        <v>38.4</v>
      </c>
      <c r="Z341" s="34" t="str">
        <f t="shared" si="17"/>
        <v>Low Risk</v>
      </c>
    </row>
    <row r="342" spans="1:26" x14ac:dyDescent="0.25">
      <c r="A342" s="20">
        <v>43441</v>
      </c>
      <c r="B342" s="21">
        <v>30</v>
      </c>
      <c r="C342" s="33" t="str">
        <f t="shared" si="15"/>
        <v>Mid</v>
      </c>
      <c r="D342" s="43">
        <v>23058</v>
      </c>
      <c r="E342" s="27">
        <v>618</v>
      </c>
      <c r="F342" s="33" t="s">
        <v>230</v>
      </c>
      <c r="G342" s="33" t="s">
        <v>20</v>
      </c>
      <c r="H342" s="33" t="s">
        <v>25</v>
      </c>
      <c r="I342" s="43">
        <v>63485</v>
      </c>
      <c r="J342" s="27">
        <v>60</v>
      </c>
      <c r="K342" s="48">
        <v>2.7532743516350076</v>
      </c>
      <c r="L342" s="48" t="s">
        <v>242</v>
      </c>
      <c r="M342" s="33" t="s">
        <v>35</v>
      </c>
      <c r="N342" s="33" t="s">
        <v>34</v>
      </c>
      <c r="O342" s="43">
        <v>432</v>
      </c>
      <c r="P342" s="48">
        <v>0.34243691799999998</v>
      </c>
      <c r="Q342" s="33" t="s">
        <v>28</v>
      </c>
      <c r="R342" s="27">
        <v>30</v>
      </c>
      <c r="S342" s="43">
        <v>10250</v>
      </c>
      <c r="T342" s="38">
        <v>1921.5</v>
      </c>
      <c r="U342" s="33" t="str">
        <f t="shared" si="16"/>
        <v>Low Income</v>
      </c>
      <c r="V342" s="43">
        <v>1865</v>
      </c>
      <c r="W342" s="48">
        <v>0.22995621399999999</v>
      </c>
      <c r="X342" s="27">
        <v>0</v>
      </c>
      <c r="Y342" s="27">
        <v>54</v>
      </c>
      <c r="Z342" s="33" t="str">
        <f t="shared" si="17"/>
        <v>Medium Risk</v>
      </c>
    </row>
    <row r="343" spans="1:26" x14ac:dyDescent="0.25">
      <c r="A343" s="22">
        <v>43442</v>
      </c>
      <c r="B343" s="23">
        <v>42</v>
      </c>
      <c r="C343" s="34" t="str">
        <f t="shared" si="15"/>
        <v>Senior</v>
      </c>
      <c r="D343" s="44">
        <v>67760</v>
      </c>
      <c r="E343" s="28">
        <v>542</v>
      </c>
      <c r="F343" s="34" t="s">
        <v>231</v>
      </c>
      <c r="G343" s="34" t="s">
        <v>20</v>
      </c>
      <c r="H343" s="34" t="s">
        <v>32</v>
      </c>
      <c r="I343" s="44">
        <v>24756.13157894737</v>
      </c>
      <c r="J343" s="28">
        <v>120</v>
      </c>
      <c r="K343" s="49">
        <v>0.36535022991362709</v>
      </c>
      <c r="L343" s="49" t="s">
        <v>240</v>
      </c>
      <c r="M343" s="34" t="s">
        <v>26</v>
      </c>
      <c r="N343" s="34" t="s">
        <v>27</v>
      </c>
      <c r="O343" s="44">
        <v>413</v>
      </c>
      <c r="P343" s="49">
        <v>0.51639867299999997</v>
      </c>
      <c r="Q343" s="34" t="s">
        <v>28</v>
      </c>
      <c r="R343" s="28">
        <v>26</v>
      </c>
      <c r="S343" s="44">
        <v>38858</v>
      </c>
      <c r="T343" s="39">
        <v>5646.6666670000004</v>
      </c>
      <c r="U343" s="34" t="str">
        <f t="shared" si="16"/>
        <v>Medium Income</v>
      </c>
      <c r="V343" s="44">
        <v>91097</v>
      </c>
      <c r="W343" s="49">
        <v>0.31761400899999997</v>
      </c>
      <c r="X343" s="28">
        <v>0</v>
      </c>
      <c r="Y343" s="28">
        <v>59</v>
      </c>
      <c r="Z343" s="34" t="str">
        <f t="shared" si="17"/>
        <v>High Risk</v>
      </c>
    </row>
    <row r="344" spans="1:26" x14ac:dyDescent="0.25">
      <c r="A344" s="20">
        <v>43443</v>
      </c>
      <c r="B344" s="21">
        <v>42</v>
      </c>
      <c r="C344" s="33" t="str">
        <f t="shared" si="15"/>
        <v>Senior</v>
      </c>
      <c r="D344" s="43">
        <v>31104</v>
      </c>
      <c r="E344" s="27">
        <v>566.45263157894738</v>
      </c>
      <c r="F344" s="33" t="s">
        <v>230</v>
      </c>
      <c r="G344" s="33" t="s">
        <v>20</v>
      </c>
      <c r="H344" s="33" t="s">
        <v>25</v>
      </c>
      <c r="I344" s="43">
        <v>13149</v>
      </c>
      <c r="J344" s="27">
        <v>48</v>
      </c>
      <c r="K344" s="48">
        <v>0.42274305555555558</v>
      </c>
      <c r="L344" s="48" t="s">
        <v>240</v>
      </c>
      <c r="M344" s="33" t="s">
        <v>22</v>
      </c>
      <c r="N344" s="33" t="s">
        <v>27</v>
      </c>
      <c r="O344" s="43">
        <v>655</v>
      </c>
      <c r="P344" s="48">
        <v>0.50429074399999996</v>
      </c>
      <c r="Q344" s="33" t="s">
        <v>24</v>
      </c>
      <c r="R344" s="27">
        <v>22</v>
      </c>
      <c r="S344" s="43">
        <v>15006</v>
      </c>
      <c r="T344" s="38">
        <v>2592</v>
      </c>
      <c r="U344" s="33" t="str">
        <f t="shared" si="16"/>
        <v>Low Income</v>
      </c>
      <c r="V344" s="43">
        <v>30259</v>
      </c>
      <c r="W344" s="48">
        <v>0.29366080900000002</v>
      </c>
      <c r="X344" s="27">
        <v>0</v>
      </c>
      <c r="Y344" s="27">
        <v>59</v>
      </c>
      <c r="Z344" s="33" t="str">
        <f t="shared" si="17"/>
        <v>High Risk</v>
      </c>
    </row>
    <row r="345" spans="1:26" x14ac:dyDescent="0.25">
      <c r="A345" s="22">
        <v>43444</v>
      </c>
      <c r="B345" s="23">
        <v>33</v>
      </c>
      <c r="C345" s="34" t="str">
        <f t="shared" si="15"/>
        <v>Mid</v>
      </c>
      <c r="D345" s="44">
        <v>82323</v>
      </c>
      <c r="E345" s="28">
        <v>526</v>
      </c>
      <c r="F345" s="34" t="s">
        <v>231</v>
      </c>
      <c r="G345" s="34" t="s">
        <v>20</v>
      </c>
      <c r="H345" s="34" t="s">
        <v>25</v>
      </c>
      <c r="I345" s="44">
        <v>8350</v>
      </c>
      <c r="J345" s="28">
        <v>36</v>
      </c>
      <c r="K345" s="49">
        <v>0.10142973409618211</v>
      </c>
      <c r="L345" s="49" t="s">
        <v>240</v>
      </c>
      <c r="M345" s="34" t="s">
        <v>26</v>
      </c>
      <c r="N345" s="34" t="s">
        <v>27</v>
      </c>
      <c r="O345" s="44">
        <v>408</v>
      </c>
      <c r="P345" s="49">
        <v>0.26049179900000002</v>
      </c>
      <c r="Q345" s="34" t="s">
        <v>38</v>
      </c>
      <c r="R345" s="28">
        <v>22</v>
      </c>
      <c r="S345" s="44">
        <v>9421</v>
      </c>
      <c r="T345" s="39">
        <v>6860.25</v>
      </c>
      <c r="U345" s="34" t="str">
        <f t="shared" si="16"/>
        <v>Medium Income</v>
      </c>
      <c r="V345" s="44">
        <v>265582</v>
      </c>
      <c r="W345" s="49">
        <v>0.231304441</v>
      </c>
      <c r="X345" s="28">
        <v>1</v>
      </c>
      <c r="Y345" s="28">
        <v>35.200000000000003</v>
      </c>
      <c r="Z345" s="34" t="str">
        <f t="shared" si="17"/>
        <v>Low Risk</v>
      </c>
    </row>
    <row r="346" spans="1:26" x14ac:dyDescent="0.25">
      <c r="A346" s="20">
        <v>43445</v>
      </c>
      <c r="B346" s="21">
        <v>34</v>
      </c>
      <c r="C346" s="33" t="str">
        <f t="shared" si="15"/>
        <v>Mid</v>
      </c>
      <c r="D346" s="43">
        <v>27943</v>
      </c>
      <c r="E346" s="27">
        <v>530</v>
      </c>
      <c r="F346" s="33" t="s">
        <v>231</v>
      </c>
      <c r="G346" s="33" t="s">
        <v>20</v>
      </c>
      <c r="H346" s="33" t="s">
        <v>29</v>
      </c>
      <c r="I346" s="43">
        <v>13164</v>
      </c>
      <c r="J346" s="27">
        <v>60</v>
      </c>
      <c r="K346" s="48">
        <v>0.471101885982178</v>
      </c>
      <c r="L346" s="48" t="s">
        <v>240</v>
      </c>
      <c r="M346" s="33" t="s">
        <v>35</v>
      </c>
      <c r="N346" s="33" t="s">
        <v>30</v>
      </c>
      <c r="O346" s="43">
        <v>479</v>
      </c>
      <c r="P346" s="48">
        <v>0.20612208900000001</v>
      </c>
      <c r="Q346" s="33" t="s">
        <v>38</v>
      </c>
      <c r="R346" s="27">
        <v>18</v>
      </c>
      <c r="S346" s="43">
        <v>3527</v>
      </c>
      <c r="T346" s="38">
        <v>2328.583333</v>
      </c>
      <c r="U346" s="33" t="str">
        <f t="shared" si="16"/>
        <v>Low Income</v>
      </c>
      <c r="V346" s="43">
        <v>106844</v>
      </c>
      <c r="W346" s="48">
        <v>0.29721355999999999</v>
      </c>
      <c r="X346" s="27">
        <v>0</v>
      </c>
      <c r="Y346" s="27">
        <v>65</v>
      </c>
      <c r="Z346" s="33" t="str">
        <f t="shared" si="17"/>
        <v>High Risk</v>
      </c>
    </row>
    <row r="347" spans="1:26" x14ac:dyDescent="0.25">
      <c r="A347" s="22">
        <v>43446</v>
      </c>
      <c r="B347" s="23">
        <v>42</v>
      </c>
      <c r="C347" s="34" t="str">
        <f t="shared" si="15"/>
        <v>Senior</v>
      </c>
      <c r="D347" s="44">
        <v>37699</v>
      </c>
      <c r="E347" s="28">
        <v>487</v>
      </c>
      <c r="F347" s="34" t="s">
        <v>231</v>
      </c>
      <c r="G347" s="34" t="s">
        <v>20</v>
      </c>
      <c r="H347" s="34" t="s">
        <v>29</v>
      </c>
      <c r="I347" s="44">
        <v>29471</v>
      </c>
      <c r="J347" s="28">
        <v>96</v>
      </c>
      <c r="K347" s="49">
        <v>0.78174487386933345</v>
      </c>
      <c r="L347" s="49" t="s">
        <v>241</v>
      </c>
      <c r="M347" s="34" t="s">
        <v>22</v>
      </c>
      <c r="N347" s="34" t="s">
        <v>27</v>
      </c>
      <c r="O347" s="44">
        <v>355</v>
      </c>
      <c r="P347" s="49">
        <v>3.9652162999999997E-2</v>
      </c>
      <c r="Q347" s="34" t="s">
        <v>31</v>
      </c>
      <c r="R347" s="28">
        <v>22</v>
      </c>
      <c r="S347" s="44">
        <v>2367</v>
      </c>
      <c r="T347" s="39">
        <v>3141.583333</v>
      </c>
      <c r="U347" s="34" t="str">
        <f t="shared" si="16"/>
        <v>Low Income</v>
      </c>
      <c r="V347" s="44">
        <v>55818</v>
      </c>
      <c r="W347" s="49">
        <v>0.298676893</v>
      </c>
      <c r="X347" s="28">
        <v>0</v>
      </c>
      <c r="Y347" s="28">
        <v>49</v>
      </c>
      <c r="Z347" s="34" t="str">
        <f t="shared" si="17"/>
        <v>Medium Risk</v>
      </c>
    </row>
    <row r="348" spans="1:26" x14ac:dyDescent="0.25">
      <c r="A348" s="20">
        <v>43447</v>
      </c>
      <c r="B348" s="21">
        <v>22</v>
      </c>
      <c r="C348" s="33" t="str">
        <f t="shared" si="15"/>
        <v>Young</v>
      </c>
      <c r="D348" s="43">
        <v>55160</v>
      </c>
      <c r="E348" s="27">
        <v>566</v>
      </c>
      <c r="F348" s="33" t="s">
        <v>230</v>
      </c>
      <c r="G348" s="33" t="s">
        <v>20</v>
      </c>
      <c r="H348" s="33" t="s">
        <v>25</v>
      </c>
      <c r="I348" s="43">
        <v>19802</v>
      </c>
      <c r="J348" s="27">
        <v>60</v>
      </c>
      <c r="K348" s="48">
        <v>0.35899202320522117</v>
      </c>
      <c r="L348" s="48" t="s">
        <v>240</v>
      </c>
      <c r="M348" s="33" t="s">
        <v>22</v>
      </c>
      <c r="N348" s="33" t="s">
        <v>30</v>
      </c>
      <c r="O348" s="43">
        <v>809</v>
      </c>
      <c r="P348" s="48">
        <v>0.123009511</v>
      </c>
      <c r="Q348" s="33" t="s">
        <v>28</v>
      </c>
      <c r="R348" s="27">
        <v>24</v>
      </c>
      <c r="S348" s="43">
        <v>2491</v>
      </c>
      <c r="T348" s="38">
        <v>4596.6666670000004</v>
      </c>
      <c r="U348" s="33" t="str">
        <f t="shared" si="16"/>
        <v>Low Income</v>
      </c>
      <c r="V348" s="43">
        <v>7498</v>
      </c>
      <c r="W348" s="48">
        <v>0.212660972</v>
      </c>
      <c r="X348" s="27">
        <v>0</v>
      </c>
      <c r="Y348" s="27">
        <v>50</v>
      </c>
      <c r="Z348" s="33" t="str">
        <f t="shared" si="17"/>
        <v>Medium Risk</v>
      </c>
    </row>
    <row r="349" spans="1:26" x14ac:dyDescent="0.25">
      <c r="A349" s="22">
        <v>43448</v>
      </c>
      <c r="B349" s="23">
        <v>23</v>
      </c>
      <c r="C349" s="34" t="str">
        <f t="shared" si="15"/>
        <v>Young</v>
      </c>
      <c r="D349" s="44">
        <v>81109</v>
      </c>
      <c r="E349" s="28">
        <v>465</v>
      </c>
      <c r="F349" s="34" t="s">
        <v>231</v>
      </c>
      <c r="G349" s="34" t="s">
        <v>20</v>
      </c>
      <c r="H349" s="34" t="s">
        <v>29</v>
      </c>
      <c r="I349" s="44">
        <v>46928</v>
      </c>
      <c r="J349" s="28">
        <v>24</v>
      </c>
      <c r="K349" s="49">
        <v>0.5785794424786399</v>
      </c>
      <c r="L349" s="49" t="s">
        <v>241</v>
      </c>
      <c r="M349" s="34" t="s">
        <v>35</v>
      </c>
      <c r="N349" s="34" t="s">
        <v>23</v>
      </c>
      <c r="O349" s="44">
        <v>352</v>
      </c>
      <c r="P349" s="49">
        <v>0.132465209</v>
      </c>
      <c r="Q349" s="34" t="s">
        <v>24</v>
      </c>
      <c r="R349" s="28">
        <v>28</v>
      </c>
      <c r="S349" s="44">
        <v>3308</v>
      </c>
      <c r="T349" s="39">
        <v>6759.0833329999996</v>
      </c>
      <c r="U349" s="34" t="str">
        <f t="shared" si="16"/>
        <v>Medium Income</v>
      </c>
      <c r="V349" s="44">
        <v>179583</v>
      </c>
      <c r="W349" s="49">
        <v>0.278404345</v>
      </c>
      <c r="X349" s="28">
        <v>0</v>
      </c>
      <c r="Y349" s="28">
        <v>45</v>
      </c>
      <c r="Z349" s="34" t="str">
        <f t="shared" si="17"/>
        <v>Medium Risk</v>
      </c>
    </row>
    <row r="350" spans="1:26" x14ac:dyDescent="0.25">
      <c r="A350" s="20">
        <v>43449</v>
      </c>
      <c r="B350" s="21">
        <v>31</v>
      </c>
      <c r="C350" s="33" t="str">
        <f t="shared" si="15"/>
        <v>Mid</v>
      </c>
      <c r="D350" s="43">
        <v>65622</v>
      </c>
      <c r="E350" s="27">
        <v>431</v>
      </c>
      <c r="F350" s="33" t="s">
        <v>233</v>
      </c>
      <c r="G350" s="33" t="s">
        <v>20</v>
      </c>
      <c r="H350" s="33" t="s">
        <v>32</v>
      </c>
      <c r="I350" s="43">
        <v>35136</v>
      </c>
      <c r="J350" s="27">
        <v>48</v>
      </c>
      <c r="K350" s="48">
        <v>0.53543019109445</v>
      </c>
      <c r="L350" s="48" t="s">
        <v>241</v>
      </c>
      <c r="M350" s="33" t="s">
        <v>22</v>
      </c>
      <c r="N350" s="33" t="s">
        <v>27</v>
      </c>
      <c r="O350" s="43">
        <v>342</v>
      </c>
      <c r="P350" s="48">
        <v>0.42924830899999999</v>
      </c>
      <c r="Q350" s="33" t="s">
        <v>34</v>
      </c>
      <c r="R350" s="27">
        <v>22</v>
      </c>
      <c r="S350" s="43">
        <v>8234</v>
      </c>
      <c r="T350" s="38">
        <v>5468.5</v>
      </c>
      <c r="U350" s="33" t="str">
        <f t="shared" si="16"/>
        <v>Medium Income</v>
      </c>
      <c r="V350" s="43">
        <v>6038</v>
      </c>
      <c r="W350" s="48">
        <v>0.36009855099999999</v>
      </c>
      <c r="X350" s="27">
        <v>0</v>
      </c>
      <c r="Y350" s="27">
        <v>55</v>
      </c>
      <c r="Z350" s="33" t="str">
        <f t="shared" si="17"/>
        <v>High Risk</v>
      </c>
    </row>
    <row r="351" spans="1:26" x14ac:dyDescent="0.25">
      <c r="A351" s="22">
        <v>43450</v>
      </c>
      <c r="B351" s="23">
        <v>37</v>
      </c>
      <c r="C351" s="34" t="str">
        <f t="shared" si="15"/>
        <v>Mid</v>
      </c>
      <c r="D351" s="44">
        <v>86286</v>
      </c>
      <c r="E351" s="28">
        <v>589</v>
      </c>
      <c r="F351" s="34" t="s">
        <v>230</v>
      </c>
      <c r="G351" s="34" t="s">
        <v>20</v>
      </c>
      <c r="H351" s="34" t="s">
        <v>21</v>
      </c>
      <c r="I351" s="44">
        <v>25183.596306068601</v>
      </c>
      <c r="J351" s="28">
        <v>24</v>
      </c>
      <c r="K351" s="49">
        <v>0.29186190466667361</v>
      </c>
      <c r="L351" s="49" t="s">
        <v>240</v>
      </c>
      <c r="M351" s="34" t="s">
        <v>26</v>
      </c>
      <c r="N351" s="34" t="s">
        <v>27</v>
      </c>
      <c r="O351" s="44">
        <v>687</v>
      </c>
      <c r="P351" s="49">
        <v>0.123657294</v>
      </c>
      <c r="Q351" s="34" t="s">
        <v>28</v>
      </c>
      <c r="R351" s="28">
        <v>23</v>
      </c>
      <c r="S351" s="44">
        <v>3645</v>
      </c>
      <c r="T351" s="39">
        <v>4153</v>
      </c>
      <c r="U351" s="34" t="str">
        <f t="shared" si="16"/>
        <v>Low Income</v>
      </c>
      <c r="V351" s="44">
        <v>289765</v>
      </c>
      <c r="W351" s="49">
        <v>0.22822319999999999</v>
      </c>
      <c r="X351" s="28">
        <v>1</v>
      </c>
      <c r="Y351" s="28">
        <v>33.6</v>
      </c>
      <c r="Z351" s="34" t="str">
        <f t="shared" si="17"/>
        <v>Low Risk</v>
      </c>
    </row>
    <row r="352" spans="1:26" x14ac:dyDescent="0.25">
      <c r="A352" s="20">
        <v>43451</v>
      </c>
      <c r="B352" s="21">
        <v>43</v>
      </c>
      <c r="C352" s="33" t="str">
        <f t="shared" si="15"/>
        <v>Senior</v>
      </c>
      <c r="D352" s="43">
        <v>46001</v>
      </c>
      <c r="E352" s="27">
        <v>476</v>
      </c>
      <c r="F352" s="33" t="s">
        <v>231</v>
      </c>
      <c r="G352" s="33" t="s">
        <v>20</v>
      </c>
      <c r="H352" s="33" t="s">
        <v>21</v>
      </c>
      <c r="I352" s="43">
        <v>55889</v>
      </c>
      <c r="J352" s="27">
        <v>36</v>
      </c>
      <c r="K352" s="48">
        <v>1.2149518488728506</v>
      </c>
      <c r="L352" s="48" t="s">
        <v>242</v>
      </c>
      <c r="M352" s="33" t="s">
        <v>22</v>
      </c>
      <c r="N352" s="33" t="s">
        <v>23</v>
      </c>
      <c r="O352" s="43">
        <v>239</v>
      </c>
      <c r="P352" s="48">
        <v>0.118399411</v>
      </c>
      <c r="Q352" s="33" t="s">
        <v>24</v>
      </c>
      <c r="R352" s="27">
        <v>26</v>
      </c>
      <c r="S352" s="43">
        <v>5012</v>
      </c>
      <c r="T352" s="38">
        <v>3833.416667</v>
      </c>
      <c r="U352" s="33" t="str">
        <f t="shared" si="16"/>
        <v>Low Income</v>
      </c>
      <c r="V352" s="43">
        <v>8639</v>
      </c>
      <c r="W352" s="48">
        <v>0.31213355100000001</v>
      </c>
      <c r="X352" s="27">
        <v>0</v>
      </c>
      <c r="Y352" s="27">
        <v>50</v>
      </c>
      <c r="Z352" s="33" t="str">
        <f t="shared" si="17"/>
        <v>Medium Risk</v>
      </c>
    </row>
    <row r="353" spans="1:26" x14ac:dyDescent="0.25">
      <c r="A353" s="22">
        <v>43452</v>
      </c>
      <c r="B353" s="23">
        <v>57</v>
      </c>
      <c r="C353" s="34" t="str">
        <f t="shared" si="15"/>
        <v>Senior</v>
      </c>
      <c r="D353" s="44">
        <v>192941.00004000001</v>
      </c>
      <c r="E353" s="28">
        <v>663</v>
      </c>
      <c r="F353" s="34" t="s">
        <v>232</v>
      </c>
      <c r="G353" s="34" t="s">
        <v>20</v>
      </c>
      <c r="H353" s="34" t="s">
        <v>41</v>
      </c>
      <c r="I353" s="44">
        <v>8954</v>
      </c>
      <c r="J353" s="28">
        <v>59.612903225806448</v>
      </c>
      <c r="K353" s="49">
        <v>4.6407969265960476E-2</v>
      </c>
      <c r="L353" s="49" t="s">
        <v>240</v>
      </c>
      <c r="M353" s="34" t="s">
        <v>22</v>
      </c>
      <c r="N353" s="34" t="s">
        <v>30</v>
      </c>
      <c r="O353" s="44">
        <v>430</v>
      </c>
      <c r="P353" s="49">
        <v>0.10833032500000001</v>
      </c>
      <c r="Q353" s="34" t="s">
        <v>24</v>
      </c>
      <c r="R353" s="28">
        <v>16</v>
      </c>
      <c r="S353" s="44">
        <v>4152</v>
      </c>
      <c r="T353" s="39">
        <v>16078.416670000001</v>
      </c>
      <c r="U353" s="34" t="str">
        <f t="shared" si="16"/>
        <v>High Income</v>
      </c>
      <c r="V353" s="44">
        <v>49503</v>
      </c>
      <c r="W353" s="49">
        <v>0.154734282</v>
      </c>
      <c r="X353" s="28">
        <v>1</v>
      </c>
      <c r="Y353" s="28">
        <v>44</v>
      </c>
      <c r="Z353" s="34" t="str">
        <f t="shared" si="17"/>
        <v>Medium Risk</v>
      </c>
    </row>
    <row r="354" spans="1:26" x14ac:dyDescent="0.25">
      <c r="A354" s="20">
        <v>43453</v>
      </c>
      <c r="B354" s="21">
        <v>50</v>
      </c>
      <c r="C354" s="33" t="str">
        <f t="shared" si="15"/>
        <v>Senior</v>
      </c>
      <c r="D354" s="43">
        <v>62852</v>
      </c>
      <c r="E354" s="27">
        <v>609</v>
      </c>
      <c r="F354" s="33" t="s">
        <v>230</v>
      </c>
      <c r="G354" s="33" t="s">
        <v>20</v>
      </c>
      <c r="H354" s="33" t="s">
        <v>25</v>
      </c>
      <c r="I354" s="43">
        <v>51450</v>
      </c>
      <c r="J354" s="27">
        <v>48</v>
      </c>
      <c r="K354" s="48">
        <v>0.818589702793865</v>
      </c>
      <c r="L354" s="48" t="s">
        <v>241</v>
      </c>
      <c r="M354" s="33" t="s">
        <v>22</v>
      </c>
      <c r="N354" s="33" t="s">
        <v>27</v>
      </c>
      <c r="O354" s="43">
        <v>390</v>
      </c>
      <c r="P354" s="48">
        <v>0.25649937099999998</v>
      </c>
      <c r="Q354" s="33" t="s">
        <v>24</v>
      </c>
      <c r="R354" s="27">
        <v>24</v>
      </c>
      <c r="S354" s="43">
        <v>7822</v>
      </c>
      <c r="T354" s="38">
        <v>5237.6666670000004</v>
      </c>
      <c r="U354" s="33" t="str">
        <f t="shared" si="16"/>
        <v>Medium Income</v>
      </c>
      <c r="V354" s="43">
        <v>48347</v>
      </c>
      <c r="W354" s="48">
        <v>0.23803996599999999</v>
      </c>
      <c r="X354" s="27">
        <v>0</v>
      </c>
      <c r="Y354" s="27">
        <v>49</v>
      </c>
      <c r="Z354" s="33" t="str">
        <f t="shared" si="17"/>
        <v>Medium Risk</v>
      </c>
    </row>
    <row r="355" spans="1:26" x14ac:dyDescent="0.25">
      <c r="A355" s="22">
        <v>43454</v>
      </c>
      <c r="B355" s="23">
        <v>38</v>
      </c>
      <c r="C355" s="34" t="str">
        <f t="shared" si="15"/>
        <v>Mid</v>
      </c>
      <c r="D355" s="44">
        <v>35591</v>
      </c>
      <c r="E355" s="28">
        <v>576.96694214876038</v>
      </c>
      <c r="F355" s="34" t="s">
        <v>230</v>
      </c>
      <c r="G355" s="34" t="s">
        <v>20</v>
      </c>
      <c r="H355" s="34" t="s">
        <v>25</v>
      </c>
      <c r="I355" s="44">
        <v>10270</v>
      </c>
      <c r="J355" s="28">
        <v>12</v>
      </c>
      <c r="K355" s="49">
        <v>0.28855609564215673</v>
      </c>
      <c r="L355" s="49" t="s">
        <v>240</v>
      </c>
      <c r="M355" s="34" t="s">
        <v>26</v>
      </c>
      <c r="N355" s="34" t="s">
        <v>27</v>
      </c>
      <c r="O355" s="44">
        <v>533</v>
      </c>
      <c r="P355" s="49">
        <v>0.53465891300000001</v>
      </c>
      <c r="Q355" s="34" t="s">
        <v>38</v>
      </c>
      <c r="R355" s="28">
        <v>29</v>
      </c>
      <c r="S355" s="44">
        <v>935</v>
      </c>
      <c r="T355" s="39">
        <v>2965.916667</v>
      </c>
      <c r="U355" s="34" t="str">
        <f t="shared" si="16"/>
        <v>Low Income</v>
      </c>
      <c r="V355" s="44">
        <v>4165</v>
      </c>
      <c r="W355" s="49">
        <v>0.208267278</v>
      </c>
      <c r="X355" s="28">
        <v>0</v>
      </c>
      <c r="Y355" s="28">
        <v>60</v>
      </c>
      <c r="Z355" s="34" t="str">
        <f t="shared" si="17"/>
        <v>High Risk</v>
      </c>
    </row>
    <row r="356" spans="1:26" x14ac:dyDescent="0.25">
      <c r="A356" s="20">
        <v>43455</v>
      </c>
      <c r="B356" s="21">
        <v>39</v>
      </c>
      <c r="C356" s="33" t="str">
        <f t="shared" si="15"/>
        <v>Mid</v>
      </c>
      <c r="D356" s="43">
        <v>74123</v>
      </c>
      <c r="E356" s="27">
        <v>465</v>
      </c>
      <c r="F356" s="33" t="s">
        <v>231</v>
      </c>
      <c r="G356" s="33" t="s">
        <v>20</v>
      </c>
      <c r="H356" s="33" t="s">
        <v>29</v>
      </c>
      <c r="I356" s="43">
        <v>11531</v>
      </c>
      <c r="J356" s="27">
        <v>60</v>
      </c>
      <c r="K356" s="48">
        <v>0.15556574882290247</v>
      </c>
      <c r="L356" s="48" t="s">
        <v>240</v>
      </c>
      <c r="M356" s="33" t="s">
        <v>22</v>
      </c>
      <c r="N356" s="33" t="s">
        <v>23</v>
      </c>
      <c r="O356" s="43">
        <v>185</v>
      </c>
      <c r="P356" s="48">
        <v>0.37505187299999998</v>
      </c>
      <c r="Q356" s="33" t="s">
        <v>28</v>
      </c>
      <c r="R356" s="27">
        <v>26</v>
      </c>
      <c r="S356" s="43">
        <v>2204</v>
      </c>
      <c r="T356" s="38">
        <v>6176.9166670000004</v>
      </c>
      <c r="U356" s="33" t="str">
        <f t="shared" si="16"/>
        <v>Medium Income</v>
      </c>
      <c r="V356" s="43">
        <v>4401</v>
      </c>
      <c r="W356" s="48">
        <v>0.29440457599999997</v>
      </c>
      <c r="X356" s="27">
        <v>1</v>
      </c>
      <c r="Y356" s="27">
        <v>42.4</v>
      </c>
      <c r="Z356" s="33" t="str">
        <f t="shared" si="17"/>
        <v>Medium Risk</v>
      </c>
    </row>
    <row r="357" spans="1:26" x14ac:dyDescent="0.25">
      <c r="A357" s="22">
        <v>43456</v>
      </c>
      <c r="B357" s="23">
        <v>27</v>
      </c>
      <c r="C357" s="34" t="str">
        <f t="shared" si="15"/>
        <v>Mid</v>
      </c>
      <c r="D357" s="44">
        <v>59387</v>
      </c>
      <c r="E357" s="28">
        <v>544</v>
      </c>
      <c r="F357" s="34" t="s">
        <v>231</v>
      </c>
      <c r="G357" s="34" t="s">
        <v>20</v>
      </c>
      <c r="H357" s="34" t="s">
        <v>32</v>
      </c>
      <c r="I357" s="44">
        <v>18400</v>
      </c>
      <c r="J357" s="28">
        <v>72</v>
      </c>
      <c r="K357" s="49">
        <v>0.30983211814033373</v>
      </c>
      <c r="L357" s="49" t="s">
        <v>240</v>
      </c>
      <c r="M357" s="34" t="s">
        <v>22</v>
      </c>
      <c r="N357" s="34" t="s">
        <v>27</v>
      </c>
      <c r="O357" s="44">
        <v>720</v>
      </c>
      <c r="P357" s="49">
        <v>0.40680782999999998</v>
      </c>
      <c r="Q357" s="34" t="s">
        <v>24</v>
      </c>
      <c r="R357" s="28">
        <v>20</v>
      </c>
      <c r="S357" s="44">
        <v>5790</v>
      </c>
      <c r="T357" s="39">
        <v>4948.9166670000004</v>
      </c>
      <c r="U357" s="34" t="str">
        <f t="shared" si="16"/>
        <v>Low Income</v>
      </c>
      <c r="V357" s="44">
        <v>27371</v>
      </c>
      <c r="W357" s="49">
        <v>0.27233742</v>
      </c>
      <c r="X357" s="28">
        <v>0</v>
      </c>
      <c r="Y357" s="28">
        <v>55</v>
      </c>
      <c r="Z357" s="34" t="str">
        <f t="shared" si="17"/>
        <v>High Risk</v>
      </c>
    </row>
    <row r="358" spans="1:26" x14ac:dyDescent="0.25">
      <c r="A358" s="20">
        <v>43457</v>
      </c>
      <c r="B358" s="21">
        <v>39</v>
      </c>
      <c r="C358" s="33" t="str">
        <f t="shared" si="15"/>
        <v>Mid</v>
      </c>
      <c r="D358" s="43">
        <v>19530</v>
      </c>
      <c r="E358" s="27">
        <v>533</v>
      </c>
      <c r="F358" s="33" t="s">
        <v>231</v>
      </c>
      <c r="G358" s="33" t="s">
        <v>20</v>
      </c>
      <c r="H358" s="33" t="s">
        <v>32</v>
      </c>
      <c r="I358" s="43">
        <v>16936</v>
      </c>
      <c r="J358" s="27">
        <v>60</v>
      </c>
      <c r="K358" s="48">
        <v>0.86717869943676396</v>
      </c>
      <c r="L358" s="48" t="s">
        <v>241</v>
      </c>
      <c r="M358" s="33" t="s">
        <v>22</v>
      </c>
      <c r="N358" s="33" t="s">
        <v>23</v>
      </c>
      <c r="O358" s="43">
        <v>643</v>
      </c>
      <c r="P358" s="48">
        <v>0.111499053</v>
      </c>
      <c r="Q358" s="33" t="s">
        <v>24</v>
      </c>
      <c r="R358" s="27">
        <v>20</v>
      </c>
      <c r="S358" s="43">
        <v>7280</v>
      </c>
      <c r="T358" s="38">
        <v>1627.5</v>
      </c>
      <c r="U358" s="33" t="str">
        <f t="shared" si="16"/>
        <v>Low Income</v>
      </c>
      <c r="V358" s="43">
        <v>79411</v>
      </c>
      <c r="W358" s="48">
        <v>0.24716570199999999</v>
      </c>
      <c r="X358" s="27">
        <v>0</v>
      </c>
      <c r="Y358" s="27">
        <v>50</v>
      </c>
      <c r="Z358" s="33" t="str">
        <f t="shared" si="17"/>
        <v>Medium Risk</v>
      </c>
    </row>
    <row r="359" spans="1:26" x14ac:dyDescent="0.25">
      <c r="A359" s="22">
        <v>43458</v>
      </c>
      <c r="B359" s="23">
        <v>36</v>
      </c>
      <c r="C359" s="34" t="str">
        <f t="shared" si="15"/>
        <v>Mid</v>
      </c>
      <c r="D359" s="44">
        <v>64412</v>
      </c>
      <c r="E359" s="28">
        <v>576.96694214876038</v>
      </c>
      <c r="F359" s="34" t="s">
        <v>230</v>
      </c>
      <c r="G359" s="34" t="s">
        <v>20</v>
      </c>
      <c r="H359" s="34" t="s">
        <v>25</v>
      </c>
      <c r="I359" s="44">
        <v>20574</v>
      </c>
      <c r="J359" s="28">
        <v>48</v>
      </c>
      <c r="K359" s="49">
        <v>0.31941253182636775</v>
      </c>
      <c r="L359" s="49" t="s">
        <v>240</v>
      </c>
      <c r="M359" s="34" t="s">
        <v>35</v>
      </c>
      <c r="N359" s="34" t="s">
        <v>27</v>
      </c>
      <c r="O359" s="44">
        <v>459</v>
      </c>
      <c r="P359" s="49">
        <v>0.12485386599999999</v>
      </c>
      <c r="Q359" s="34" t="s">
        <v>24</v>
      </c>
      <c r="R359" s="28">
        <v>29</v>
      </c>
      <c r="S359" s="44">
        <v>3468</v>
      </c>
      <c r="T359" s="39">
        <v>5367.6666670000004</v>
      </c>
      <c r="U359" s="34" t="str">
        <f t="shared" si="16"/>
        <v>Medium Income</v>
      </c>
      <c r="V359" s="44">
        <v>3469</v>
      </c>
      <c r="W359" s="49">
        <v>0.221677081</v>
      </c>
      <c r="X359" s="28">
        <v>0</v>
      </c>
      <c r="Y359" s="28">
        <v>50</v>
      </c>
      <c r="Z359" s="34" t="str">
        <f t="shared" si="17"/>
        <v>Medium Risk</v>
      </c>
    </row>
    <row r="360" spans="1:26" x14ac:dyDescent="0.25">
      <c r="A360" s="20">
        <v>43459</v>
      </c>
      <c r="B360" s="21">
        <v>43</v>
      </c>
      <c r="C360" s="33" t="str">
        <f t="shared" si="15"/>
        <v>Senior</v>
      </c>
      <c r="D360" s="43">
        <v>25619</v>
      </c>
      <c r="E360" s="27">
        <v>511</v>
      </c>
      <c r="F360" s="33" t="s">
        <v>231</v>
      </c>
      <c r="G360" s="33" t="s">
        <v>20</v>
      </c>
      <c r="H360" s="33" t="s">
        <v>29</v>
      </c>
      <c r="I360" s="43">
        <v>13628</v>
      </c>
      <c r="J360" s="27">
        <v>72</v>
      </c>
      <c r="K360" s="48">
        <v>0.53194894414301885</v>
      </c>
      <c r="L360" s="48" t="s">
        <v>241</v>
      </c>
      <c r="M360" s="33" t="s">
        <v>35</v>
      </c>
      <c r="N360" s="33" t="s">
        <v>30</v>
      </c>
      <c r="O360" s="43">
        <v>435</v>
      </c>
      <c r="P360" s="48">
        <v>0.211247191</v>
      </c>
      <c r="Q360" s="33" t="s">
        <v>38</v>
      </c>
      <c r="R360" s="27">
        <v>21</v>
      </c>
      <c r="S360" s="43">
        <v>2991</v>
      </c>
      <c r="T360" s="38">
        <v>2134.916667</v>
      </c>
      <c r="U360" s="33" t="str">
        <f t="shared" si="16"/>
        <v>Low Income</v>
      </c>
      <c r="V360" s="43">
        <v>25413</v>
      </c>
      <c r="W360" s="48">
        <v>0.248265559</v>
      </c>
      <c r="X360" s="27">
        <v>0</v>
      </c>
      <c r="Y360" s="27">
        <v>54</v>
      </c>
      <c r="Z360" s="33" t="str">
        <f t="shared" si="17"/>
        <v>Medium Risk</v>
      </c>
    </row>
    <row r="361" spans="1:26" x14ac:dyDescent="0.25">
      <c r="A361" s="22">
        <v>43460</v>
      </c>
      <c r="B361" s="23">
        <v>30</v>
      </c>
      <c r="C361" s="34" t="str">
        <f t="shared" si="15"/>
        <v>Mid</v>
      </c>
      <c r="D361" s="44">
        <v>22019</v>
      </c>
      <c r="E361" s="28">
        <v>545</v>
      </c>
      <c r="F361" s="34" t="s">
        <v>231</v>
      </c>
      <c r="G361" s="34" t="s">
        <v>20</v>
      </c>
      <c r="H361" s="34" t="s">
        <v>32</v>
      </c>
      <c r="I361" s="44">
        <v>24014.413793103449</v>
      </c>
      <c r="J361" s="28">
        <v>48</v>
      </c>
      <c r="K361" s="49">
        <v>1.0906223621919002</v>
      </c>
      <c r="L361" s="49" t="s">
        <v>242</v>
      </c>
      <c r="M361" s="34" t="s">
        <v>26</v>
      </c>
      <c r="N361" s="34" t="s">
        <v>23</v>
      </c>
      <c r="O361" s="44">
        <v>175</v>
      </c>
      <c r="P361" s="49">
        <v>0.100713435</v>
      </c>
      <c r="Q361" s="34" t="s">
        <v>34</v>
      </c>
      <c r="R361" s="28">
        <v>20</v>
      </c>
      <c r="S361" s="44">
        <v>2444</v>
      </c>
      <c r="T361" s="39">
        <v>1834.916667</v>
      </c>
      <c r="U361" s="34" t="str">
        <f t="shared" si="16"/>
        <v>Low Income</v>
      </c>
      <c r="V361" s="44">
        <v>21164</v>
      </c>
      <c r="W361" s="49">
        <v>0.234654523</v>
      </c>
      <c r="X361" s="28">
        <v>0</v>
      </c>
      <c r="Y361" s="28">
        <v>54</v>
      </c>
      <c r="Z361" s="34" t="str">
        <f t="shared" si="17"/>
        <v>Medium Risk</v>
      </c>
    </row>
    <row r="362" spans="1:26" x14ac:dyDescent="0.25">
      <c r="A362" s="20">
        <v>43461</v>
      </c>
      <c r="B362" s="21">
        <v>46</v>
      </c>
      <c r="C362" s="33" t="str">
        <f t="shared" si="15"/>
        <v>Senior</v>
      </c>
      <c r="D362" s="43">
        <v>34332</v>
      </c>
      <c r="E362" s="27">
        <v>598</v>
      </c>
      <c r="F362" s="33" t="s">
        <v>230</v>
      </c>
      <c r="G362" s="33" t="s">
        <v>20</v>
      </c>
      <c r="H362" s="33" t="s">
        <v>29</v>
      </c>
      <c r="I362" s="43">
        <v>34356</v>
      </c>
      <c r="J362" s="27">
        <v>48</v>
      </c>
      <c r="K362" s="48">
        <v>1.0006990562740301</v>
      </c>
      <c r="L362" s="48" t="s">
        <v>242</v>
      </c>
      <c r="M362" s="33" t="s">
        <v>22</v>
      </c>
      <c r="N362" s="33" t="s">
        <v>23</v>
      </c>
      <c r="O362" s="43">
        <v>617</v>
      </c>
      <c r="P362" s="48">
        <v>0.34259100300000001</v>
      </c>
      <c r="Q362" s="33" t="s">
        <v>38</v>
      </c>
      <c r="R362" s="27">
        <v>20</v>
      </c>
      <c r="S362" s="43">
        <v>1411</v>
      </c>
      <c r="T362" s="38">
        <v>2861</v>
      </c>
      <c r="U362" s="33" t="str">
        <f t="shared" si="16"/>
        <v>Low Income</v>
      </c>
      <c r="V362" s="43">
        <v>80159</v>
      </c>
      <c r="W362" s="48">
        <v>0.19122563400000001</v>
      </c>
      <c r="X362" s="27">
        <v>0</v>
      </c>
      <c r="Y362" s="27">
        <v>64</v>
      </c>
      <c r="Z362" s="33" t="str">
        <f t="shared" si="17"/>
        <v>High Risk</v>
      </c>
    </row>
    <row r="363" spans="1:26" x14ac:dyDescent="0.25">
      <c r="A363" s="22">
        <v>43462</v>
      </c>
      <c r="B363" s="23">
        <v>58</v>
      </c>
      <c r="C363" s="34" t="str">
        <f t="shared" si="15"/>
        <v>Senior</v>
      </c>
      <c r="D363" s="44">
        <v>46693</v>
      </c>
      <c r="E363" s="28">
        <v>650</v>
      </c>
      <c r="F363" s="34" t="s">
        <v>232</v>
      </c>
      <c r="G363" s="34" t="s">
        <v>20</v>
      </c>
      <c r="H363" s="34" t="s">
        <v>32</v>
      </c>
      <c r="I363" s="44">
        <v>30185</v>
      </c>
      <c r="J363" s="28">
        <v>84</v>
      </c>
      <c r="K363" s="49">
        <v>0.6464566423232605</v>
      </c>
      <c r="L363" s="49" t="s">
        <v>241</v>
      </c>
      <c r="M363" s="34" t="s">
        <v>22</v>
      </c>
      <c r="N363" s="34" t="s">
        <v>27</v>
      </c>
      <c r="O363" s="44">
        <v>288</v>
      </c>
      <c r="P363" s="49">
        <v>5.4911033999999997E-2</v>
      </c>
      <c r="Q363" s="34" t="s">
        <v>38</v>
      </c>
      <c r="R363" s="28">
        <v>16</v>
      </c>
      <c r="S363" s="44">
        <v>27102</v>
      </c>
      <c r="T363" s="39">
        <v>3891.083333</v>
      </c>
      <c r="U363" s="34" t="str">
        <f t="shared" si="16"/>
        <v>Low Income</v>
      </c>
      <c r="V363" s="44">
        <v>1418559</v>
      </c>
      <c r="W363" s="49">
        <v>0.21372363</v>
      </c>
      <c r="X363" s="28">
        <v>1</v>
      </c>
      <c r="Y363" s="28">
        <v>39.200000000000003</v>
      </c>
      <c r="Z363" s="34" t="str">
        <f t="shared" si="17"/>
        <v>Low Risk</v>
      </c>
    </row>
    <row r="364" spans="1:26" x14ac:dyDescent="0.25">
      <c r="A364" s="20">
        <v>43463</v>
      </c>
      <c r="B364" s="21">
        <v>38</v>
      </c>
      <c r="C364" s="33" t="str">
        <f t="shared" si="15"/>
        <v>Mid</v>
      </c>
      <c r="D364" s="43">
        <v>34274.000004000001</v>
      </c>
      <c r="E364" s="27">
        <v>577</v>
      </c>
      <c r="F364" s="33" t="s">
        <v>230</v>
      </c>
      <c r="G364" s="33" t="s">
        <v>20</v>
      </c>
      <c r="H364" s="33" t="s">
        <v>29</v>
      </c>
      <c r="I364" s="43">
        <v>13000</v>
      </c>
      <c r="J364" s="27">
        <v>53.057851239669418</v>
      </c>
      <c r="K364" s="48">
        <v>0.3792962595110817</v>
      </c>
      <c r="L364" s="48" t="s">
        <v>240</v>
      </c>
      <c r="M364" s="33" t="s">
        <v>26</v>
      </c>
      <c r="N364" s="33" t="s">
        <v>30</v>
      </c>
      <c r="O364" s="43">
        <v>265</v>
      </c>
      <c r="P364" s="48">
        <v>0.49601210800000001</v>
      </c>
      <c r="Q364" s="33" t="s">
        <v>31</v>
      </c>
      <c r="R364" s="27">
        <v>27</v>
      </c>
      <c r="S364" s="43">
        <v>3974</v>
      </c>
      <c r="T364" s="38">
        <v>2856.166667</v>
      </c>
      <c r="U364" s="33" t="str">
        <f t="shared" si="16"/>
        <v>Low Income</v>
      </c>
      <c r="V364" s="43">
        <v>20223</v>
      </c>
      <c r="W364" s="48">
        <v>0.17194356599999999</v>
      </c>
      <c r="X364" s="27">
        <v>1</v>
      </c>
      <c r="Y364" s="27">
        <v>45.6</v>
      </c>
      <c r="Z364" s="33" t="str">
        <f t="shared" si="17"/>
        <v>Medium Risk</v>
      </c>
    </row>
    <row r="365" spans="1:26" x14ac:dyDescent="0.25">
      <c r="A365" s="22">
        <v>43464</v>
      </c>
      <c r="B365" s="23">
        <v>44</v>
      </c>
      <c r="C365" s="34" t="str">
        <f t="shared" si="15"/>
        <v>Senior</v>
      </c>
      <c r="D365" s="44">
        <v>37382</v>
      </c>
      <c r="E365" s="28">
        <v>577</v>
      </c>
      <c r="F365" s="34" t="s">
        <v>230</v>
      </c>
      <c r="G365" s="34" t="s">
        <v>20</v>
      </c>
      <c r="H365" s="34" t="s">
        <v>29</v>
      </c>
      <c r="I365" s="44">
        <v>61563</v>
      </c>
      <c r="J365" s="28">
        <v>12</v>
      </c>
      <c r="K365" s="49">
        <v>1.646862126156974</v>
      </c>
      <c r="L365" s="49" t="s">
        <v>242</v>
      </c>
      <c r="M365" s="34" t="s">
        <v>22</v>
      </c>
      <c r="N365" s="34" t="s">
        <v>27</v>
      </c>
      <c r="O365" s="44">
        <v>280</v>
      </c>
      <c r="P365" s="49">
        <v>0.37001024700000001</v>
      </c>
      <c r="Q365" s="34" t="s">
        <v>24</v>
      </c>
      <c r="R365" s="28">
        <v>18</v>
      </c>
      <c r="S365" s="44">
        <v>1661</v>
      </c>
      <c r="T365" s="39">
        <v>3115.166667</v>
      </c>
      <c r="U365" s="34" t="str">
        <f t="shared" si="16"/>
        <v>Low Income</v>
      </c>
      <c r="V365" s="44">
        <v>268735</v>
      </c>
      <c r="W365" s="49">
        <v>0.19830156900000001</v>
      </c>
      <c r="X365" s="28">
        <v>0</v>
      </c>
      <c r="Y365" s="28">
        <v>52</v>
      </c>
      <c r="Z365" s="34" t="str">
        <f t="shared" si="17"/>
        <v>Medium Risk</v>
      </c>
    </row>
    <row r="366" spans="1:26" x14ac:dyDescent="0.25">
      <c r="A366" s="20">
        <v>43465</v>
      </c>
      <c r="B366" s="21">
        <v>48</v>
      </c>
      <c r="C366" s="33" t="str">
        <f t="shared" si="15"/>
        <v>Senior</v>
      </c>
      <c r="D366" s="43">
        <v>15248</v>
      </c>
      <c r="E366" s="27">
        <v>515</v>
      </c>
      <c r="F366" s="33" t="s">
        <v>231</v>
      </c>
      <c r="G366" s="33" t="s">
        <v>20</v>
      </c>
      <c r="H366" s="33" t="s">
        <v>32</v>
      </c>
      <c r="I366" s="43">
        <v>19403</v>
      </c>
      <c r="J366" s="27">
        <v>36</v>
      </c>
      <c r="K366" s="48">
        <v>1.2724947534102833</v>
      </c>
      <c r="L366" s="48" t="s">
        <v>242</v>
      </c>
      <c r="M366" s="33" t="s">
        <v>22</v>
      </c>
      <c r="N366" s="33" t="s">
        <v>27</v>
      </c>
      <c r="O366" s="43">
        <v>212</v>
      </c>
      <c r="P366" s="48">
        <v>0.45510290799999997</v>
      </c>
      <c r="Q366" s="33" t="s">
        <v>24</v>
      </c>
      <c r="R366" s="27">
        <v>23</v>
      </c>
      <c r="S366" s="43">
        <v>3845</v>
      </c>
      <c r="T366" s="38">
        <v>1270.666667</v>
      </c>
      <c r="U366" s="33" t="str">
        <f t="shared" si="16"/>
        <v>Low Income</v>
      </c>
      <c r="V366" s="43">
        <v>5376</v>
      </c>
      <c r="W366" s="48">
        <v>0.20516136600000001</v>
      </c>
      <c r="X366" s="27">
        <v>0</v>
      </c>
      <c r="Y366" s="27">
        <v>57</v>
      </c>
      <c r="Z366" s="33" t="str">
        <f t="shared" si="17"/>
        <v>High Risk</v>
      </c>
    </row>
    <row r="367" spans="1:26" x14ac:dyDescent="0.25">
      <c r="A367" s="22">
        <v>43466</v>
      </c>
      <c r="B367" s="23">
        <v>35</v>
      </c>
      <c r="C367" s="34" t="str">
        <f t="shared" si="15"/>
        <v>Mid</v>
      </c>
      <c r="D367" s="44">
        <v>39345</v>
      </c>
      <c r="E367" s="28">
        <v>577.02515723270437</v>
      </c>
      <c r="F367" s="34" t="s">
        <v>230</v>
      </c>
      <c r="G367" s="34" t="s">
        <v>20</v>
      </c>
      <c r="H367" s="34" t="s">
        <v>32</v>
      </c>
      <c r="I367" s="44">
        <v>17206</v>
      </c>
      <c r="J367" s="28">
        <v>24</v>
      </c>
      <c r="K367" s="49">
        <v>0.43731096708603379</v>
      </c>
      <c r="L367" s="49" t="s">
        <v>240</v>
      </c>
      <c r="M367" s="34" t="s">
        <v>22</v>
      </c>
      <c r="N367" s="34" t="s">
        <v>23</v>
      </c>
      <c r="O367" s="44">
        <v>357</v>
      </c>
      <c r="P367" s="49">
        <v>2.4090967000000001E-2</v>
      </c>
      <c r="Q367" s="34" t="s">
        <v>31</v>
      </c>
      <c r="R367" s="28">
        <v>26</v>
      </c>
      <c r="S367" s="44">
        <v>16757</v>
      </c>
      <c r="T367" s="39">
        <v>3278.75</v>
      </c>
      <c r="U367" s="34" t="str">
        <f t="shared" si="16"/>
        <v>Low Income</v>
      </c>
      <c r="V367" s="44">
        <v>18924</v>
      </c>
      <c r="W367" s="49">
        <v>0.19026945200000001</v>
      </c>
      <c r="X367" s="28">
        <v>0</v>
      </c>
      <c r="Y367" s="28">
        <v>53</v>
      </c>
      <c r="Z367" s="34" t="str">
        <f t="shared" si="17"/>
        <v>Medium Risk</v>
      </c>
    </row>
    <row r="368" spans="1:26" x14ac:dyDescent="0.25">
      <c r="A368" s="20">
        <v>43467</v>
      </c>
      <c r="B368" s="21">
        <v>42</v>
      </c>
      <c r="C368" s="33" t="str">
        <f t="shared" si="15"/>
        <v>Senior</v>
      </c>
      <c r="D368" s="43">
        <v>20078</v>
      </c>
      <c r="E368" s="27">
        <v>611</v>
      </c>
      <c r="F368" s="33" t="s">
        <v>230</v>
      </c>
      <c r="G368" s="33" t="s">
        <v>33</v>
      </c>
      <c r="H368" s="33" t="s">
        <v>32</v>
      </c>
      <c r="I368" s="43">
        <v>23166</v>
      </c>
      <c r="J368" s="27">
        <v>60</v>
      </c>
      <c r="K368" s="48">
        <v>1.1538001793007271</v>
      </c>
      <c r="L368" s="48" t="s">
        <v>242</v>
      </c>
      <c r="M368" s="33" t="s">
        <v>22</v>
      </c>
      <c r="N368" s="33" t="s">
        <v>27</v>
      </c>
      <c r="O368" s="43">
        <v>282</v>
      </c>
      <c r="P368" s="48">
        <v>0.16088686799999999</v>
      </c>
      <c r="Q368" s="33" t="s">
        <v>38</v>
      </c>
      <c r="R368" s="27">
        <v>18</v>
      </c>
      <c r="S368" s="43">
        <v>4448</v>
      </c>
      <c r="T368" s="38">
        <v>1673.166667</v>
      </c>
      <c r="U368" s="33" t="str">
        <f t="shared" si="16"/>
        <v>Low Income</v>
      </c>
      <c r="V368" s="43">
        <v>48204</v>
      </c>
      <c r="W368" s="48">
        <v>0.25650096999999999</v>
      </c>
      <c r="X368" s="27">
        <v>0</v>
      </c>
      <c r="Y368" s="27">
        <v>53</v>
      </c>
      <c r="Z368" s="33" t="str">
        <f t="shared" si="17"/>
        <v>Medium Risk</v>
      </c>
    </row>
    <row r="369" spans="1:26" x14ac:dyDescent="0.25">
      <c r="A369" s="22">
        <v>43468</v>
      </c>
      <c r="B369" s="23">
        <v>40</v>
      </c>
      <c r="C369" s="34" t="str">
        <f t="shared" si="15"/>
        <v>Senior</v>
      </c>
      <c r="D369" s="44">
        <v>162439</v>
      </c>
      <c r="E369" s="28">
        <v>606</v>
      </c>
      <c r="F369" s="34" t="s">
        <v>230</v>
      </c>
      <c r="G369" s="34" t="s">
        <v>20</v>
      </c>
      <c r="H369" s="34" t="s">
        <v>32</v>
      </c>
      <c r="I369" s="44">
        <v>21107</v>
      </c>
      <c r="J369" s="28">
        <v>60</v>
      </c>
      <c r="K369" s="49">
        <v>0.12993800749819934</v>
      </c>
      <c r="L369" s="49" t="s">
        <v>240</v>
      </c>
      <c r="M369" s="34" t="s">
        <v>35</v>
      </c>
      <c r="N369" s="34" t="s">
        <v>27</v>
      </c>
      <c r="O369" s="44">
        <v>639</v>
      </c>
      <c r="P369" s="49">
        <v>0.545712274</v>
      </c>
      <c r="Q369" s="34" t="s">
        <v>24</v>
      </c>
      <c r="R369" s="28">
        <v>22</v>
      </c>
      <c r="S369" s="44">
        <v>892</v>
      </c>
      <c r="T369" s="39">
        <v>13536.583329999999</v>
      </c>
      <c r="U369" s="34" t="str">
        <f t="shared" si="16"/>
        <v>High Income</v>
      </c>
      <c r="V369" s="44">
        <v>31466</v>
      </c>
      <c r="W369" s="49">
        <v>0.257705083</v>
      </c>
      <c r="X369" s="28">
        <v>1</v>
      </c>
      <c r="Y369" s="28">
        <v>44</v>
      </c>
      <c r="Z369" s="34" t="str">
        <f t="shared" si="17"/>
        <v>Medium Risk</v>
      </c>
    </row>
    <row r="370" spans="1:26" x14ac:dyDescent="0.25">
      <c r="A370" s="20">
        <v>43469</v>
      </c>
      <c r="B370" s="21">
        <v>41</v>
      </c>
      <c r="C370" s="33" t="str">
        <f t="shared" si="15"/>
        <v>Senior</v>
      </c>
      <c r="D370" s="43">
        <v>41973</v>
      </c>
      <c r="E370" s="27">
        <v>650</v>
      </c>
      <c r="F370" s="33" t="s">
        <v>232</v>
      </c>
      <c r="G370" s="33" t="s">
        <v>20</v>
      </c>
      <c r="H370" s="33" t="s">
        <v>25</v>
      </c>
      <c r="I370" s="43">
        <v>21299</v>
      </c>
      <c r="J370" s="27">
        <v>84</v>
      </c>
      <c r="K370" s="48">
        <v>0.50744526243061017</v>
      </c>
      <c r="L370" s="48" t="s">
        <v>241</v>
      </c>
      <c r="M370" s="33" t="s">
        <v>35</v>
      </c>
      <c r="N370" s="33" t="s">
        <v>30</v>
      </c>
      <c r="O370" s="43">
        <v>490</v>
      </c>
      <c r="P370" s="48">
        <v>0.53111422500000005</v>
      </c>
      <c r="Q370" s="33" t="s">
        <v>38</v>
      </c>
      <c r="R370" s="27">
        <v>34</v>
      </c>
      <c r="S370" s="43">
        <v>6975</v>
      </c>
      <c r="T370" s="38">
        <v>3497.75</v>
      </c>
      <c r="U370" s="33" t="str">
        <f t="shared" si="16"/>
        <v>Low Income</v>
      </c>
      <c r="V370" s="43">
        <v>7651</v>
      </c>
      <c r="W370" s="48">
        <v>0.20464294399999999</v>
      </c>
      <c r="X370" s="27">
        <v>0</v>
      </c>
      <c r="Y370" s="27">
        <v>54</v>
      </c>
      <c r="Z370" s="33" t="str">
        <f t="shared" si="17"/>
        <v>Medium Risk</v>
      </c>
    </row>
    <row r="371" spans="1:26" x14ac:dyDescent="0.25">
      <c r="A371" s="22">
        <v>43470</v>
      </c>
      <c r="B371" s="23">
        <v>30</v>
      </c>
      <c r="C371" s="34" t="str">
        <f t="shared" si="15"/>
        <v>Mid</v>
      </c>
      <c r="D371" s="44">
        <v>52828</v>
      </c>
      <c r="E371" s="28">
        <v>652</v>
      </c>
      <c r="F371" s="34" t="s">
        <v>232</v>
      </c>
      <c r="G371" s="34" t="s">
        <v>20</v>
      </c>
      <c r="H371" s="34" t="s">
        <v>41</v>
      </c>
      <c r="I371" s="44">
        <v>26629</v>
      </c>
      <c r="J371" s="28">
        <v>12</v>
      </c>
      <c r="K371" s="49">
        <v>0.50406981146361773</v>
      </c>
      <c r="L371" s="49" t="s">
        <v>241</v>
      </c>
      <c r="M371" s="34" t="s">
        <v>26</v>
      </c>
      <c r="N371" s="34" t="s">
        <v>23</v>
      </c>
      <c r="O371" s="44">
        <v>268</v>
      </c>
      <c r="P371" s="49">
        <v>0.11274731</v>
      </c>
      <c r="Q371" s="34" t="s">
        <v>38</v>
      </c>
      <c r="R371" s="28">
        <v>25</v>
      </c>
      <c r="S371" s="44">
        <v>1393</v>
      </c>
      <c r="T371" s="39">
        <v>4402.3333329999996</v>
      </c>
      <c r="U371" s="34" t="str">
        <f t="shared" si="16"/>
        <v>Low Income</v>
      </c>
      <c r="V371" s="44">
        <v>153086</v>
      </c>
      <c r="W371" s="49">
        <v>0.18844213300000001</v>
      </c>
      <c r="X371" s="28">
        <v>0</v>
      </c>
      <c r="Y371" s="28">
        <v>40</v>
      </c>
      <c r="Z371" s="34" t="str">
        <f t="shared" si="17"/>
        <v>Medium Risk</v>
      </c>
    </row>
    <row r="372" spans="1:26" x14ac:dyDescent="0.25">
      <c r="A372" s="20">
        <v>43471</v>
      </c>
      <c r="B372" s="21">
        <v>40</v>
      </c>
      <c r="C372" s="33" t="str">
        <f t="shared" si="15"/>
        <v>Senior</v>
      </c>
      <c r="D372" s="43">
        <v>78355</v>
      </c>
      <c r="E372" s="27">
        <v>576.96694214876038</v>
      </c>
      <c r="F372" s="33" t="s">
        <v>230</v>
      </c>
      <c r="G372" s="33" t="s">
        <v>20</v>
      </c>
      <c r="H372" s="33" t="s">
        <v>29</v>
      </c>
      <c r="I372" s="43">
        <v>12575</v>
      </c>
      <c r="J372" s="27">
        <v>120</v>
      </c>
      <c r="K372" s="48">
        <v>0.16048752472720312</v>
      </c>
      <c r="L372" s="48" t="s">
        <v>240</v>
      </c>
      <c r="M372" s="33" t="s">
        <v>22</v>
      </c>
      <c r="N372" s="33" t="s">
        <v>23</v>
      </c>
      <c r="O372" s="43">
        <v>454</v>
      </c>
      <c r="P372" s="48">
        <v>0.34766157800000003</v>
      </c>
      <c r="Q372" s="33" t="s">
        <v>34</v>
      </c>
      <c r="R372" s="27">
        <v>29</v>
      </c>
      <c r="S372" s="43">
        <v>9154</v>
      </c>
      <c r="T372" s="38">
        <v>6529.5833329999996</v>
      </c>
      <c r="U372" s="33" t="str">
        <f t="shared" si="16"/>
        <v>Medium Income</v>
      </c>
      <c r="V372" s="43">
        <v>530786</v>
      </c>
      <c r="W372" s="48">
        <v>0.23790371099999999</v>
      </c>
      <c r="X372" s="27">
        <v>1</v>
      </c>
      <c r="Y372" s="27">
        <v>33.6</v>
      </c>
      <c r="Z372" s="33" t="str">
        <f t="shared" si="17"/>
        <v>Low Risk</v>
      </c>
    </row>
    <row r="373" spans="1:26" x14ac:dyDescent="0.25">
      <c r="A373" s="22">
        <v>43472</v>
      </c>
      <c r="B373" s="23">
        <v>45</v>
      </c>
      <c r="C373" s="34" t="str">
        <f t="shared" si="15"/>
        <v>Senior</v>
      </c>
      <c r="D373" s="44">
        <v>126823</v>
      </c>
      <c r="E373" s="28">
        <v>460</v>
      </c>
      <c r="F373" s="34" t="s">
        <v>231</v>
      </c>
      <c r="G373" s="34" t="s">
        <v>20</v>
      </c>
      <c r="H373" s="34" t="s">
        <v>21</v>
      </c>
      <c r="I373" s="44">
        <v>21640</v>
      </c>
      <c r="J373" s="28">
        <v>60</v>
      </c>
      <c r="K373" s="49">
        <v>0.17063151005732399</v>
      </c>
      <c r="L373" s="49" t="s">
        <v>240</v>
      </c>
      <c r="M373" s="34" t="s">
        <v>22</v>
      </c>
      <c r="N373" s="34" t="s">
        <v>30</v>
      </c>
      <c r="O373" s="44">
        <v>429</v>
      </c>
      <c r="P373" s="49">
        <v>5.0953180000000001E-2</v>
      </c>
      <c r="Q373" s="34" t="s">
        <v>31</v>
      </c>
      <c r="R373" s="28">
        <v>18</v>
      </c>
      <c r="S373" s="44">
        <v>12681</v>
      </c>
      <c r="T373" s="39">
        <v>10568.583329999999</v>
      </c>
      <c r="U373" s="34" t="str">
        <f t="shared" si="16"/>
        <v>Medium Income</v>
      </c>
      <c r="V373" s="44">
        <v>7906</v>
      </c>
      <c r="W373" s="49">
        <v>0.324803903</v>
      </c>
      <c r="X373" s="28">
        <v>0</v>
      </c>
      <c r="Y373" s="28">
        <v>68</v>
      </c>
      <c r="Z373" s="34" t="str">
        <f t="shared" si="17"/>
        <v>High Risk</v>
      </c>
    </row>
    <row r="374" spans="1:26" x14ac:dyDescent="0.25">
      <c r="A374" s="20">
        <v>43473</v>
      </c>
      <c r="B374" s="21">
        <v>57</v>
      </c>
      <c r="C374" s="33" t="str">
        <f t="shared" si="15"/>
        <v>Senior</v>
      </c>
      <c r="D374" s="43">
        <v>34903</v>
      </c>
      <c r="E374" s="27">
        <v>535</v>
      </c>
      <c r="F374" s="33" t="s">
        <v>231</v>
      </c>
      <c r="G374" s="33" t="s">
        <v>20</v>
      </c>
      <c r="H374" s="33" t="s">
        <v>29</v>
      </c>
      <c r="I374" s="43">
        <v>54146</v>
      </c>
      <c r="J374" s="27">
        <v>48</v>
      </c>
      <c r="K374" s="48">
        <v>1.5513279660774146</v>
      </c>
      <c r="L374" s="48" t="s">
        <v>242</v>
      </c>
      <c r="M374" s="33" t="s">
        <v>26</v>
      </c>
      <c r="N374" s="33" t="s">
        <v>27</v>
      </c>
      <c r="O374" s="43">
        <v>295</v>
      </c>
      <c r="P374" s="48">
        <v>0.34377528800000001</v>
      </c>
      <c r="Q374" s="33" t="s">
        <v>31</v>
      </c>
      <c r="R374" s="27">
        <v>21</v>
      </c>
      <c r="S374" s="43">
        <v>6496</v>
      </c>
      <c r="T374" s="38">
        <v>2908.583333</v>
      </c>
      <c r="U374" s="33" t="str">
        <f t="shared" si="16"/>
        <v>Low Income</v>
      </c>
      <c r="V374" s="43">
        <v>73468</v>
      </c>
      <c r="W374" s="48">
        <v>0.27727168000000002</v>
      </c>
      <c r="X374" s="27">
        <v>0</v>
      </c>
      <c r="Y374" s="27">
        <v>54</v>
      </c>
      <c r="Z374" s="33" t="str">
        <f t="shared" si="17"/>
        <v>Medium Risk</v>
      </c>
    </row>
    <row r="375" spans="1:26" x14ac:dyDescent="0.25">
      <c r="A375" s="22">
        <v>43474</v>
      </c>
      <c r="B375" s="23">
        <v>51</v>
      </c>
      <c r="C375" s="34" t="str">
        <f t="shared" si="15"/>
        <v>Senior</v>
      </c>
      <c r="D375" s="44">
        <v>87835</v>
      </c>
      <c r="E375" s="28">
        <v>632</v>
      </c>
      <c r="F375" s="34" t="s">
        <v>230</v>
      </c>
      <c r="G375" s="34" t="s">
        <v>20</v>
      </c>
      <c r="H375" s="34" t="s">
        <v>29</v>
      </c>
      <c r="I375" s="44">
        <v>16563</v>
      </c>
      <c r="J375" s="28">
        <v>48</v>
      </c>
      <c r="K375" s="49">
        <v>0.18856947686002162</v>
      </c>
      <c r="L375" s="49" t="s">
        <v>240</v>
      </c>
      <c r="M375" s="34" t="s">
        <v>22</v>
      </c>
      <c r="N375" s="34" t="s">
        <v>27</v>
      </c>
      <c r="O375" s="44">
        <v>310</v>
      </c>
      <c r="P375" s="49">
        <v>0.45808937199999999</v>
      </c>
      <c r="Q375" s="34" t="s">
        <v>24</v>
      </c>
      <c r="R375" s="28">
        <v>25</v>
      </c>
      <c r="S375" s="44">
        <v>1365</v>
      </c>
      <c r="T375" s="39">
        <v>7319.5833329999996</v>
      </c>
      <c r="U375" s="34" t="str">
        <f t="shared" si="16"/>
        <v>Medium Income</v>
      </c>
      <c r="V375" s="44">
        <v>20376</v>
      </c>
      <c r="W375" s="49">
        <v>0.21715103799999999</v>
      </c>
      <c r="X375" s="28">
        <v>1</v>
      </c>
      <c r="Y375" s="28">
        <v>40.799999999999997</v>
      </c>
      <c r="Z375" s="34" t="str">
        <f t="shared" si="17"/>
        <v>Medium Risk</v>
      </c>
    </row>
    <row r="376" spans="1:26" x14ac:dyDescent="0.25">
      <c r="A376" s="20">
        <v>43475</v>
      </c>
      <c r="B376" s="21">
        <v>65</v>
      </c>
      <c r="C376" s="33" t="str">
        <f t="shared" si="15"/>
        <v>Old</v>
      </c>
      <c r="D376" s="43">
        <v>94430</v>
      </c>
      <c r="E376" s="27">
        <v>591</v>
      </c>
      <c r="F376" s="33" t="s">
        <v>230</v>
      </c>
      <c r="G376" s="33" t="s">
        <v>20</v>
      </c>
      <c r="H376" s="33" t="s">
        <v>32</v>
      </c>
      <c r="I376" s="43">
        <v>17300</v>
      </c>
      <c r="J376" s="27">
        <v>48</v>
      </c>
      <c r="K376" s="48">
        <v>0.18320449009848566</v>
      </c>
      <c r="L376" s="48" t="s">
        <v>240</v>
      </c>
      <c r="M376" s="33" t="s">
        <v>26</v>
      </c>
      <c r="N376" s="33" t="s">
        <v>23</v>
      </c>
      <c r="O376" s="43">
        <v>329</v>
      </c>
      <c r="P376" s="48">
        <v>0.31961223300000002</v>
      </c>
      <c r="Q376" s="33" t="s">
        <v>38</v>
      </c>
      <c r="R376" s="27">
        <v>25</v>
      </c>
      <c r="S376" s="43">
        <v>1469</v>
      </c>
      <c r="T376" s="38">
        <v>7869.1666670000004</v>
      </c>
      <c r="U376" s="33" t="str">
        <f t="shared" si="16"/>
        <v>Medium Income</v>
      </c>
      <c r="V376" s="43">
        <v>10299</v>
      </c>
      <c r="W376" s="48">
        <v>0.22667279500000001</v>
      </c>
      <c r="X376" s="27">
        <v>1</v>
      </c>
      <c r="Y376" s="27">
        <v>42.4</v>
      </c>
      <c r="Z376" s="33" t="str">
        <f t="shared" si="17"/>
        <v>Medium Risk</v>
      </c>
    </row>
    <row r="377" spans="1:26" x14ac:dyDescent="0.25">
      <c r="A377" s="22">
        <v>43476</v>
      </c>
      <c r="B377" s="23">
        <v>30</v>
      </c>
      <c r="C377" s="34" t="str">
        <f t="shared" si="15"/>
        <v>Mid</v>
      </c>
      <c r="D377" s="44">
        <v>58410</v>
      </c>
      <c r="E377" s="28">
        <v>618</v>
      </c>
      <c r="F377" s="34" t="s">
        <v>230</v>
      </c>
      <c r="G377" s="34" t="s">
        <v>20</v>
      </c>
      <c r="H377" s="34" t="s">
        <v>21</v>
      </c>
      <c r="I377" s="44">
        <v>33096</v>
      </c>
      <c r="J377" s="28">
        <v>108</v>
      </c>
      <c r="K377" s="49">
        <v>0.56661530559835649</v>
      </c>
      <c r="L377" s="49" t="s">
        <v>241</v>
      </c>
      <c r="M377" s="34" t="s">
        <v>22</v>
      </c>
      <c r="N377" s="34" t="s">
        <v>34</v>
      </c>
      <c r="O377" s="44">
        <v>187</v>
      </c>
      <c r="P377" s="49">
        <v>0.36758193</v>
      </c>
      <c r="Q377" s="34" t="s">
        <v>24</v>
      </c>
      <c r="R377" s="28">
        <v>22</v>
      </c>
      <c r="S377" s="44">
        <v>2358</v>
      </c>
      <c r="T377" s="39">
        <v>4867.5</v>
      </c>
      <c r="U377" s="34" t="str">
        <f t="shared" si="16"/>
        <v>Low Income</v>
      </c>
      <c r="V377" s="44">
        <v>47390</v>
      </c>
      <c r="W377" s="49">
        <v>0.265180054</v>
      </c>
      <c r="X377" s="28">
        <v>0</v>
      </c>
      <c r="Y377" s="28">
        <v>52</v>
      </c>
      <c r="Z377" s="34" t="str">
        <f t="shared" si="17"/>
        <v>Medium Risk</v>
      </c>
    </row>
    <row r="378" spans="1:26" x14ac:dyDescent="0.25">
      <c r="A378" s="20">
        <v>43477</v>
      </c>
      <c r="B378" s="21">
        <v>50</v>
      </c>
      <c r="C378" s="33" t="str">
        <f t="shared" si="15"/>
        <v>Senior</v>
      </c>
      <c r="D378" s="43">
        <v>59113</v>
      </c>
      <c r="E378" s="27">
        <v>577.02515723270437</v>
      </c>
      <c r="F378" s="33" t="s">
        <v>230</v>
      </c>
      <c r="G378" s="33" t="s">
        <v>20</v>
      </c>
      <c r="H378" s="33" t="s">
        <v>29</v>
      </c>
      <c r="I378" s="43">
        <v>15411</v>
      </c>
      <c r="J378" s="27">
        <v>24</v>
      </c>
      <c r="K378" s="48">
        <v>0.26070407524571582</v>
      </c>
      <c r="L378" s="48" t="s">
        <v>240</v>
      </c>
      <c r="M378" s="33" t="s">
        <v>22</v>
      </c>
      <c r="N378" s="33" t="s">
        <v>23</v>
      </c>
      <c r="O378" s="43">
        <v>1408</v>
      </c>
      <c r="P378" s="48">
        <v>4.4416008999999999E-2</v>
      </c>
      <c r="Q378" s="33" t="s">
        <v>34</v>
      </c>
      <c r="R378" s="27">
        <v>26</v>
      </c>
      <c r="S378" s="43">
        <v>3532</v>
      </c>
      <c r="T378" s="38">
        <v>4926.0833329999996</v>
      </c>
      <c r="U378" s="33" t="str">
        <f t="shared" si="16"/>
        <v>Low Income</v>
      </c>
      <c r="V378" s="43">
        <v>78118</v>
      </c>
      <c r="W378" s="48">
        <v>0.19754028400000001</v>
      </c>
      <c r="X378" s="27">
        <v>0</v>
      </c>
      <c r="Y378" s="27">
        <v>55</v>
      </c>
      <c r="Z378" s="33" t="str">
        <f t="shared" si="17"/>
        <v>High Risk</v>
      </c>
    </row>
    <row r="379" spans="1:26" x14ac:dyDescent="0.25">
      <c r="A379" s="22">
        <v>43478</v>
      </c>
      <c r="B379" s="23">
        <v>42</v>
      </c>
      <c r="C379" s="34" t="str">
        <f t="shared" si="15"/>
        <v>Senior</v>
      </c>
      <c r="D379" s="44">
        <v>45270.999995999999</v>
      </c>
      <c r="E379" s="28">
        <v>568</v>
      </c>
      <c r="F379" s="34" t="s">
        <v>230</v>
      </c>
      <c r="G379" s="34" t="s">
        <v>20</v>
      </c>
      <c r="H379" s="34" t="s">
        <v>41</v>
      </c>
      <c r="I379" s="44">
        <v>20946</v>
      </c>
      <c r="J379" s="28">
        <v>53.057851239669418</v>
      </c>
      <c r="K379" s="49">
        <v>0.46268030310465247</v>
      </c>
      <c r="L379" s="49" t="s">
        <v>240</v>
      </c>
      <c r="M379" s="34" t="s">
        <v>22</v>
      </c>
      <c r="N379" s="34" t="s">
        <v>27</v>
      </c>
      <c r="O379" s="44">
        <v>384</v>
      </c>
      <c r="P379" s="49">
        <v>0.33822442899999999</v>
      </c>
      <c r="Q379" s="34" t="s">
        <v>31</v>
      </c>
      <c r="R379" s="28">
        <v>26</v>
      </c>
      <c r="S379" s="44">
        <v>7825</v>
      </c>
      <c r="T379" s="39">
        <v>3772.583333</v>
      </c>
      <c r="U379" s="34" t="str">
        <f t="shared" si="16"/>
        <v>Low Income</v>
      </c>
      <c r="V379" s="44">
        <v>3434</v>
      </c>
      <c r="W379" s="49">
        <v>0.20886594</v>
      </c>
      <c r="X379" s="28">
        <v>0</v>
      </c>
      <c r="Y379" s="28">
        <v>59</v>
      </c>
      <c r="Z379" s="34" t="str">
        <f t="shared" si="17"/>
        <v>High Risk</v>
      </c>
    </row>
    <row r="380" spans="1:26" x14ac:dyDescent="0.25">
      <c r="A380" s="20">
        <v>43479</v>
      </c>
      <c r="B380" s="21">
        <v>66</v>
      </c>
      <c r="C380" s="33" t="str">
        <f t="shared" si="15"/>
        <v>Old</v>
      </c>
      <c r="D380" s="43">
        <v>47088</v>
      </c>
      <c r="E380" s="27">
        <v>475</v>
      </c>
      <c r="F380" s="33" t="s">
        <v>231</v>
      </c>
      <c r="G380" s="33" t="s">
        <v>20</v>
      </c>
      <c r="H380" s="33" t="s">
        <v>29</v>
      </c>
      <c r="I380" s="43">
        <v>22865</v>
      </c>
      <c r="J380" s="27">
        <v>12</v>
      </c>
      <c r="K380" s="48">
        <v>0.48558019028202515</v>
      </c>
      <c r="L380" s="48" t="s">
        <v>240</v>
      </c>
      <c r="M380" s="33" t="s">
        <v>35</v>
      </c>
      <c r="N380" s="33" t="s">
        <v>30</v>
      </c>
      <c r="O380" s="43">
        <v>489</v>
      </c>
      <c r="P380" s="48">
        <v>0.32412058100000002</v>
      </c>
      <c r="Q380" s="33" t="s">
        <v>24</v>
      </c>
      <c r="R380" s="27">
        <v>21</v>
      </c>
      <c r="S380" s="43">
        <v>7611</v>
      </c>
      <c r="T380" s="38">
        <v>3924</v>
      </c>
      <c r="U380" s="33" t="str">
        <f t="shared" si="16"/>
        <v>Low Income</v>
      </c>
      <c r="V380" s="43">
        <v>95566</v>
      </c>
      <c r="W380" s="48">
        <v>0.27150059500000001</v>
      </c>
      <c r="X380" s="27">
        <v>0</v>
      </c>
      <c r="Y380" s="27">
        <v>53</v>
      </c>
      <c r="Z380" s="33" t="str">
        <f t="shared" si="17"/>
        <v>Medium Risk</v>
      </c>
    </row>
    <row r="381" spans="1:26" x14ac:dyDescent="0.25">
      <c r="A381" s="22">
        <v>43480</v>
      </c>
      <c r="B381" s="23">
        <v>30</v>
      </c>
      <c r="C381" s="34" t="str">
        <f t="shared" si="15"/>
        <v>Mid</v>
      </c>
      <c r="D381" s="44">
        <v>39186</v>
      </c>
      <c r="E381" s="28">
        <v>544</v>
      </c>
      <c r="F381" s="34" t="s">
        <v>231</v>
      </c>
      <c r="G381" s="34" t="s">
        <v>20</v>
      </c>
      <c r="H381" s="34" t="s">
        <v>29</v>
      </c>
      <c r="I381" s="44">
        <v>15937</v>
      </c>
      <c r="J381" s="28">
        <v>36</v>
      </c>
      <c r="K381" s="49">
        <v>0.40670137293931508</v>
      </c>
      <c r="L381" s="49" t="s">
        <v>240</v>
      </c>
      <c r="M381" s="34" t="s">
        <v>26</v>
      </c>
      <c r="N381" s="34" t="s">
        <v>30</v>
      </c>
      <c r="O381" s="44">
        <v>495</v>
      </c>
      <c r="P381" s="49">
        <v>0.42407431699999998</v>
      </c>
      <c r="Q381" s="34" t="s">
        <v>38</v>
      </c>
      <c r="R381" s="28">
        <v>27</v>
      </c>
      <c r="S381" s="44">
        <v>4190</v>
      </c>
      <c r="T381" s="39">
        <v>3265.5</v>
      </c>
      <c r="U381" s="34" t="str">
        <f t="shared" si="16"/>
        <v>Low Income</v>
      </c>
      <c r="V381" s="44">
        <v>142046</v>
      </c>
      <c r="W381" s="49">
        <v>0.25191753</v>
      </c>
      <c r="X381" s="28">
        <v>0</v>
      </c>
      <c r="Y381" s="28">
        <v>58</v>
      </c>
      <c r="Z381" s="34" t="str">
        <f t="shared" si="17"/>
        <v>High Risk</v>
      </c>
    </row>
    <row r="382" spans="1:26" x14ac:dyDescent="0.25">
      <c r="A382" s="20">
        <v>43481</v>
      </c>
      <c r="B382" s="21">
        <v>29</v>
      </c>
      <c r="C382" s="33" t="str">
        <f t="shared" si="15"/>
        <v>Mid</v>
      </c>
      <c r="D382" s="43">
        <v>35052</v>
      </c>
      <c r="E382" s="27">
        <v>506</v>
      </c>
      <c r="F382" s="33" t="s">
        <v>231</v>
      </c>
      <c r="G382" s="33" t="s">
        <v>20</v>
      </c>
      <c r="H382" s="33" t="s">
        <v>29</v>
      </c>
      <c r="I382" s="43">
        <v>14359</v>
      </c>
      <c r="J382" s="27">
        <v>84</v>
      </c>
      <c r="K382" s="48">
        <v>0.40964852219559511</v>
      </c>
      <c r="L382" s="48" t="s">
        <v>240</v>
      </c>
      <c r="M382" s="33" t="s">
        <v>44</v>
      </c>
      <c r="N382" s="33" t="s">
        <v>23</v>
      </c>
      <c r="O382" s="43">
        <v>516</v>
      </c>
      <c r="P382" s="48">
        <v>0.24627117800000001</v>
      </c>
      <c r="Q382" s="33" t="s">
        <v>24</v>
      </c>
      <c r="R382" s="27">
        <v>27</v>
      </c>
      <c r="S382" s="43">
        <v>3494</v>
      </c>
      <c r="T382" s="38">
        <v>2921</v>
      </c>
      <c r="U382" s="33" t="str">
        <f t="shared" si="16"/>
        <v>Low Income</v>
      </c>
      <c r="V382" s="43">
        <v>176763</v>
      </c>
      <c r="W382" s="48">
        <v>0.30938385099999999</v>
      </c>
      <c r="X382" s="27">
        <v>0</v>
      </c>
      <c r="Y382" s="27">
        <v>50</v>
      </c>
      <c r="Z382" s="33" t="str">
        <f t="shared" si="17"/>
        <v>Medium Risk</v>
      </c>
    </row>
    <row r="383" spans="1:26" x14ac:dyDescent="0.25">
      <c r="A383" s="22">
        <v>43482</v>
      </c>
      <c r="B383" s="23">
        <v>32</v>
      </c>
      <c r="C383" s="34" t="str">
        <f t="shared" si="15"/>
        <v>Mid</v>
      </c>
      <c r="D383" s="44">
        <v>77345</v>
      </c>
      <c r="E383" s="28">
        <v>589</v>
      </c>
      <c r="F383" s="34" t="s">
        <v>230</v>
      </c>
      <c r="G383" s="34" t="s">
        <v>45</v>
      </c>
      <c r="H383" s="34" t="s">
        <v>29</v>
      </c>
      <c r="I383" s="44">
        <v>29198</v>
      </c>
      <c r="J383" s="28">
        <v>60</v>
      </c>
      <c r="K383" s="49">
        <v>0.37750339388454329</v>
      </c>
      <c r="L383" s="49" t="s">
        <v>240</v>
      </c>
      <c r="M383" s="34" t="s">
        <v>26</v>
      </c>
      <c r="N383" s="34" t="s">
        <v>30</v>
      </c>
      <c r="O383" s="44">
        <v>1014</v>
      </c>
      <c r="P383" s="49">
        <v>0.137913905</v>
      </c>
      <c r="Q383" s="34" t="s">
        <v>31</v>
      </c>
      <c r="R383" s="28">
        <v>27</v>
      </c>
      <c r="S383" s="44">
        <v>1197</v>
      </c>
      <c r="T383" s="39">
        <v>6445.4166670000004</v>
      </c>
      <c r="U383" s="34" t="str">
        <f t="shared" si="16"/>
        <v>Medium Income</v>
      </c>
      <c r="V383" s="44">
        <v>48095</v>
      </c>
      <c r="W383" s="49">
        <v>0.23580178299999999</v>
      </c>
      <c r="X383" s="28">
        <v>0</v>
      </c>
      <c r="Y383" s="28">
        <v>52</v>
      </c>
      <c r="Z383" s="34" t="str">
        <f t="shared" si="17"/>
        <v>Medium Risk</v>
      </c>
    </row>
    <row r="384" spans="1:26" x14ac:dyDescent="0.25">
      <c r="A384" s="20">
        <v>43483</v>
      </c>
      <c r="B384" s="21">
        <v>18</v>
      </c>
      <c r="C384" s="33" t="str">
        <f t="shared" si="15"/>
        <v>Young</v>
      </c>
      <c r="D384" s="43">
        <v>23423</v>
      </c>
      <c r="E384" s="27">
        <v>570</v>
      </c>
      <c r="F384" s="33" t="s">
        <v>230</v>
      </c>
      <c r="G384" s="33" t="s">
        <v>20</v>
      </c>
      <c r="H384" s="33" t="s">
        <v>29</v>
      </c>
      <c r="I384" s="43">
        <v>52430</v>
      </c>
      <c r="J384" s="27">
        <v>12</v>
      </c>
      <c r="K384" s="48">
        <v>2.2383981556589676</v>
      </c>
      <c r="L384" s="48" t="s">
        <v>242</v>
      </c>
      <c r="M384" s="33" t="s">
        <v>22</v>
      </c>
      <c r="N384" s="33" t="s">
        <v>30</v>
      </c>
      <c r="O384" s="43">
        <v>215</v>
      </c>
      <c r="P384" s="48">
        <v>0.29999161899999999</v>
      </c>
      <c r="Q384" s="33" t="s">
        <v>34</v>
      </c>
      <c r="R384" s="27">
        <v>19</v>
      </c>
      <c r="S384" s="43">
        <v>5012</v>
      </c>
      <c r="T384" s="38">
        <v>1951.916667</v>
      </c>
      <c r="U384" s="33" t="str">
        <f t="shared" si="16"/>
        <v>Low Income</v>
      </c>
      <c r="V384" s="43">
        <v>199121</v>
      </c>
      <c r="W384" s="48">
        <v>0.228612698</v>
      </c>
      <c r="X384" s="27">
        <v>0</v>
      </c>
      <c r="Y384" s="27">
        <v>53</v>
      </c>
      <c r="Z384" s="33" t="str">
        <f t="shared" si="17"/>
        <v>Medium Risk</v>
      </c>
    </row>
    <row r="385" spans="1:26" x14ac:dyDescent="0.25">
      <c r="A385" s="22">
        <v>43484</v>
      </c>
      <c r="B385" s="23">
        <v>33</v>
      </c>
      <c r="C385" s="34" t="str">
        <f t="shared" si="15"/>
        <v>Mid</v>
      </c>
      <c r="D385" s="44">
        <v>74922</v>
      </c>
      <c r="E385" s="28">
        <v>576</v>
      </c>
      <c r="F385" s="34" t="s">
        <v>230</v>
      </c>
      <c r="G385" s="34" t="s">
        <v>20</v>
      </c>
      <c r="H385" s="34" t="s">
        <v>25</v>
      </c>
      <c r="I385" s="44">
        <v>15354</v>
      </c>
      <c r="J385" s="28">
        <v>48</v>
      </c>
      <c r="K385" s="49">
        <v>0.20493313045567391</v>
      </c>
      <c r="L385" s="49" t="s">
        <v>240</v>
      </c>
      <c r="M385" s="34" t="s">
        <v>22</v>
      </c>
      <c r="N385" s="34" t="s">
        <v>30</v>
      </c>
      <c r="O385" s="44">
        <v>672</v>
      </c>
      <c r="P385" s="49">
        <v>0.14674682</v>
      </c>
      <c r="Q385" s="34" t="s">
        <v>38</v>
      </c>
      <c r="R385" s="28">
        <v>25</v>
      </c>
      <c r="S385" s="44">
        <v>1334</v>
      </c>
      <c r="T385" s="39">
        <v>6243.5</v>
      </c>
      <c r="U385" s="34" t="str">
        <f t="shared" si="16"/>
        <v>Medium Income</v>
      </c>
      <c r="V385" s="44">
        <v>13671</v>
      </c>
      <c r="W385" s="49">
        <v>0.20807531300000001</v>
      </c>
      <c r="X385" s="28">
        <v>1</v>
      </c>
      <c r="Y385" s="28">
        <v>40</v>
      </c>
      <c r="Z385" s="34" t="str">
        <f t="shared" si="17"/>
        <v>Medium Risk</v>
      </c>
    </row>
    <row r="386" spans="1:26" x14ac:dyDescent="0.25">
      <c r="A386" s="20">
        <v>43485</v>
      </c>
      <c r="B386" s="21">
        <v>30</v>
      </c>
      <c r="C386" s="33" t="str">
        <f t="shared" ref="C386:C449" si="18">IF(B386&lt;25,"Young",IF(B386&lt;40,"Mid",IF(B386&lt;60,"Senior","Old")))</f>
        <v>Mid</v>
      </c>
      <c r="D386" s="43">
        <v>119257</v>
      </c>
      <c r="E386" s="27">
        <v>521</v>
      </c>
      <c r="F386" s="33" t="s">
        <v>231</v>
      </c>
      <c r="G386" s="33" t="s">
        <v>20</v>
      </c>
      <c r="H386" s="33" t="s">
        <v>21</v>
      </c>
      <c r="I386" s="43">
        <v>49386</v>
      </c>
      <c r="J386" s="27">
        <v>60</v>
      </c>
      <c r="K386" s="48">
        <v>0.41411405619795905</v>
      </c>
      <c r="L386" s="48" t="s">
        <v>240</v>
      </c>
      <c r="M386" s="33" t="s">
        <v>26</v>
      </c>
      <c r="N386" s="33" t="s">
        <v>27</v>
      </c>
      <c r="O386" s="43">
        <v>425</v>
      </c>
      <c r="P386" s="48">
        <v>0.44214284199999998</v>
      </c>
      <c r="Q386" s="33" t="s">
        <v>28</v>
      </c>
      <c r="R386" s="27">
        <v>22</v>
      </c>
      <c r="S386" s="43">
        <v>1524</v>
      </c>
      <c r="T386" s="38">
        <v>9938.0833330000005</v>
      </c>
      <c r="U386" s="33" t="str">
        <f t="shared" ref="U386:U449" si="19">IF(T386&lt;=5000,"Low Income",IF(T386&lt;=12000,"Medium Income","High Income"))</f>
        <v>Medium Income</v>
      </c>
      <c r="V386" s="43">
        <v>6861</v>
      </c>
      <c r="W386" s="48">
        <v>0.33820617200000003</v>
      </c>
      <c r="X386" s="27">
        <v>0</v>
      </c>
      <c r="Y386" s="27">
        <v>55</v>
      </c>
      <c r="Z386" s="33" t="str">
        <f t="shared" ref="Z386:Z449" si="20">IF(Y386&lt;40,"Low Risk", IF(Y386&lt;55,"Medium Risk", IF(Y386&lt;70,"High Risk","Very High Risk")))</f>
        <v>High Risk</v>
      </c>
    </row>
    <row r="387" spans="1:26" x14ac:dyDescent="0.25">
      <c r="A387" s="22">
        <v>43486</v>
      </c>
      <c r="B387" s="23">
        <v>41</v>
      </c>
      <c r="C387" s="34" t="str">
        <f t="shared" si="18"/>
        <v>Senior</v>
      </c>
      <c r="D387" s="44">
        <v>62019</v>
      </c>
      <c r="E387" s="28">
        <v>599</v>
      </c>
      <c r="F387" s="34" t="s">
        <v>230</v>
      </c>
      <c r="G387" s="34" t="s">
        <v>20</v>
      </c>
      <c r="H387" s="34" t="s">
        <v>29</v>
      </c>
      <c r="I387" s="44">
        <v>24378</v>
      </c>
      <c r="J387" s="28">
        <v>96</v>
      </c>
      <c r="K387" s="49">
        <v>0.39307309050452283</v>
      </c>
      <c r="L387" s="49" t="s">
        <v>240</v>
      </c>
      <c r="M387" s="34" t="s">
        <v>22</v>
      </c>
      <c r="N387" s="34" t="s">
        <v>23</v>
      </c>
      <c r="O387" s="44">
        <v>257</v>
      </c>
      <c r="P387" s="49">
        <v>0.15742407</v>
      </c>
      <c r="Q387" s="34" t="s">
        <v>24</v>
      </c>
      <c r="R387" s="28">
        <v>24</v>
      </c>
      <c r="S387" s="44">
        <v>3482</v>
      </c>
      <c r="T387" s="39">
        <v>5168.25</v>
      </c>
      <c r="U387" s="34" t="str">
        <f t="shared" si="19"/>
        <v>Medium Income</v>
      </c>
      <c r="V387" s="44">
        <v>663182</v>
      </c>
      <c r="W387" s="49">
        <v>0.31007679300000002</v>
      </c>
      <c r="X387" s="28">
        <v>1</v>
      </c>
      <c r="Y387" s="28">
        <v>33.6</v>
      </c>
      <c r="Z387" s="34" t="str">
        <f t="shared" si="20"/>
        <v>Low Risk</v>
      </c>
    </row>
    <row r="388" spans="1:26" x14ac:dyDescent="0.25">
      <c r="A388" s="20">
        <v>43487</v>
      </c>
      <c r="B388" s="21">
        <v>44</v>
      </c>
      <c r="C388" s="33" t="str">
        <f t="shared" si="18"/>
        <v>Senior</v>
      </c>
      <c r="D388" s="43">
        <v>15132</v>
      </c>
      <c r="E388" s="27">
        <v>551</v>
      </c>
      <c r="F388" s="33" t="s">
        <v>230</v>
      </c>
      <c r="G388" s="33" t="s">
        <v>20</v>
      </c>
      <c r="H388" s="33" t="s">
        <v>29</v>
      </c>
      <c r="I388" s="43">
        <v>12154</v>
      </c>
      <c r="J388" s="27">
        <v>36</v>
      </c>
      <c r="K388" s="48">
        <v>0.80319851969336509</v>
      </c>
      <c r="L388" s="48" t="s">
        <v>241</v>
      </c>
      <c r="M388" s="33" t="s">
        <v>22</v>
      </c>
      <c r="N388" s="33" t="s">
        <v>30</v>
      </c>
      <c r="O388" s="43">
        <v>195</v>
      </c>
      <c r="P388" s="48">
        <v>0.33933424099999998</v>
      </c>
      <c r="Q388" s="33" t="s">
        <v>38</v>
      </c>
      <c r="R388" s="27">
        <v>29</v>
      </c>
      <c r="S388" s="43">
        <v>3959</v>
      </c>
      <c r="T388" s="38">
        <v>1261</v>
      </c>
      <c r="U388" s="33" t="str">
        <f t="shared" si="19"/>
        <v>Low Income</v>
      </c>
      <c r="V388" s="43">
        <v>2077</v>
      </c>
      <c r="W388" s="48">
        <v>0.232220277</v>
      </c>
      <c r="X388" s="27">
        <v>0</v>
      </c>
      <c r="Y388" s="27">
        <v>56</v>
      </c>
      <c r="Z388" s="33" t="str">
        <f t="shared" si="20"/>
        <v>High Risk</v>
      </c>
    </row>
    <row r="389" spans="1:26" x14ac:dyDescent="0.25">
      <c r="A389" s="22">
        <v>43488</v>
      </c>
      <c r="B389" s="23">
        <v>62</v>
      </c>
      <c r="C389" s="34" t="str">
        <f t="shared" si="18"/>
        <v>Old</v>
      </c>
      <c r="D389" s="44">
        <v>98825</v>
      </c>
      <c r="E389" s="28">
        <v>663</v>
      </c>
      <c r="F389" s="34" t="s">
        <v>232</v>
      </c>
      <c r="G389" s="34" t="s">
        <v>20</v>
      </c>
      <c r="H389" s="34" t="s">
        <v>25</v>
      </c>
      <c r="I389" s="44">
        <v>12862</v>
      </c>
      <c r="J389" s="28">
        <v>12</v>
      </c>
      <c r="K389" s="49">
        <v>0.13014925373134328</v>
      </c>
      <c r="L389" s="49" t="s">
        <v>240</v>
      </c>
      <c r="M389" s="34" t="s">
        <v>35</v>
      </c>
      <c r="N389" s="34" t="s">
        <v>30</v>
      </c>
      <c r="O389" s="44">
        <v>90</v>
      </c>
      <c r="P389" s="49">
        <v>0.370899596</v>
      </c>
      <c r="Q389" s="34" t="s">
        <v>31</v>
      </c>
      <c r="R389" s="28">
        <v>14</v>
      </c>
      <c r="S389" s="44">
        <v>1215</v>
      </c>
      <c r="T389" s="39">
        <v>8235.4166669999995</v>
      </c>
      <c r="U389" s="34" t="str">
        <f t="shared" si="19"/>
        <v>Medium Income</v>
      </c>
      <c r="V389" s="44">
        <v>3328</v>
      </c>
      <c r="W389" s="49">
        <v>0.160382784</v>
      </c>
      <c r="X389" s="28">
        <v>1</v>
      </c>
      <c r="Y389" s="28">
        <v>38.4</v>
      </c>
      <c r="Z389" s="34" t="str">
        <f t="shared" si="20"/>
        <v>Low Risk</v>
      </c>
    </row>
    <row r="390" spans="1:26" x14ac:dyDescent="0.25">
      <c r="A390" s="20">
        <v>43489</v>
      </c>
      <c r="B390" s="21">
        <v>51</v>
      </c>
      <c r="C390" s="33" t="str">
        <f t="shared" si="18"/>
        <v>Senior</v>
      </c>
      <c r="D390" s="43">
        <v>35954</v>
      </c>
      <c r="E390" s="27">
        <v>603</v>
      </c>
      <c r="F390" s="33" t="s">
        <v>230</v>
      </c>
      <c r="G390" s="33" t="s">
        <v>20</v>
      </c>
      <c r="H390" s="33" t="s">
        <v>29</v>
      </c>
      <c r="I390" s="43">
        <v>21732</v>
      </c>
      <c r="J390" s="27">
        <v>108</v>
      </c>
      <c r="K390" s="48">
        <v>0.60443900539578355</v>
      </c>
      <c r="L390" s="48" t="s">
        <v>241</v>
      </c>
      <c r="M390" s="33" t="s">
        <v>22</v>
      </c>
      <c r="N390" s="33" t="s">
        <v>30</v>
      </c>
      <c r="O390" s="43">
        <v>503</v>
      </c>
      <c r="P390" s="48">
        <v>0.42271119299999999</v>
      </c>
      <c r="Q390" s="33" t="s">
        <v>31</v>
      </c>
      <c r="R390" s="27">
        <v>27</v>
      </c>
      <c r="S390" s="43">
        <v>5430</v>
      </c>
      <c r="T390" s="38">
        <v>2996.166667</v>
      </c>
      <c r="U390" s="33" t="str">
        <f t="shared" si="19"/>
        <v>Low Income</v>
      </c>
      <c r="V390" s="43">
        <v>8380</v>
      </c>
      <c r="W390" s="48">
        <v>0.29604013200000001</v>
      </c>
      <c r="X390" s="27">
        <v>0</v>
      </c>
      <c r="Y390" s="27">
        <v>54</v>
      </c>
      <c r="Z390" s="33" t="str">
        <f t="shared" si="20"/>
        <v>Medium Risk</v>
      </c>
    </row>
    <row r="391" spans="1:26" x14ac:dyDescent="0.25">
      <c r="A391" s="22">
        <v>43490</v>
      </c>
      <c r="B391" s="23">
        <v>33</v>
      </c>
      <c r="C391" s="34" t="str">
        <f t="shared" si="18"/>
        <v>Mid</v>
      </c>
      <c r="D391" s="44">
        <v>27378.999995999999</v>
      </c>
      <c r="E391" s="28">
        <v>589.85714285714289</v>
      </c>
      <c r="F391" s="34" t="s">
        <v>230</v>
      </c>
      <c r="G391" s="34" t="s">
        <v>20</v>
      </c>
      <c r="H391" s="34" t="s">
        <v>29</v>
      </c>
      <c r="I391" s="44">
        <v>42959</v>
      </c>
      <c r="J391" s="28">
        <v>54.618025751072963</v>
      </c>
      <c r="K391" s="49">
        <v>1.5690492715685818</v>
      </c>
      <c r="L391" s="49" t="s">
        <v>242</v>
      </c>
      <c r="M391" s="34" t="s">
        <v>22</v>
      </c>
      <c r="N391" s="34" t="s">
        <v>27</v>
      </c>
      <c r="O391" s="44">
        <v>817</v>
      </c>
      <c r="P391" s="49">
        <v>3.7282997999999998E-2</v>
      </c>
      <c r="Q391" s="34" t="s">
        <v>24</v>
      </c>
      <c r="R391" s="28">
        <v>13</v>
      </c>
      <c r="S391" s="44">
        <v>13305</v>
      </c>
      <c r="T391" s="39">
        <v>2281.583333</v>
      </c>
      <c r="U391" s="34" t="str">
        <f t="shared" si="19"/>
        <v>Low Income</v>
      </c>
      <c r="V391" s="44">
        <v>187098</v>
      </c>
      <c r="W391" s="49">
        <v>0.25869457000000001</v>
      </c>
      <c r="X391" s="28">
        <v>0</v>
      </c>
      <c r="Y391" s="28">
        <v>47</v>
      </c>
      <c r="Z391" s="34" t="str">
        <f t="shared" si="20"/>
        <v>Medium Risk</v>
      </c>
    </row>
    <row r="392" spans="1:26" x14ac:dyDescent="0.25">
      <c r="A392" s="20">
        <v>43491</v>
      </c>
      <c r="B392" s="21">
        <v>29</v>
      </c>
      <c r="C392" s="33" t="str">
        <f t="shared" si="18"/>
        <v>Mid</v>
      </c>
      <c r="D392" s="43">
        <v>40688</v>
      </c>
      <c r="E392" s="27">
        <v>550</v>
      </c>
      <c r="F392" s="33" t="s">
        <v>230</v>
      </c>
      <c r="G392" s="33" t="s">
        <v>20</v>
      </c>
      <c r="H392" s="33" t="s">
        <v>32</v>
      </c>
      <c r="I392" s="43">
        <v>22853</v>
      </c>
      <c r="J392" s="27">
        <v>48</v>
      </c>
      <c r="K392" s="48">
        <v>0.5616643727880456</v>
      </c>
      <c r="L392" s="48" t="s">
        <v>241</v>
      </c>
      <c r="M392" s="33" t="s">
        <v>26</v>
      </c>
      <c r="N392" s="33" t="s">
        <v>23</v>
      </c>
      <c r="O392" s="43">
        <v>145</v>
      </c>
      <c r="P392" s="48">
        <v>0.53423084799999998</v>
      </c>
      <c r="Q392" s="33" t="s">
        <v>28</v>
      </c>
      <c r="R392" s="27">
        <v>27</v>
      </c>
      <c r="S392" s="43">
        <v>4947</v>
      </c>
      <c r="T392" s="38">
        <v>3390.666667</v>
      </c>
      <c r="U392" s="33" t="str">
        <f t="shared" si="19"/>
        <v>Low Income</v>
      </c>
      <c r="V392" s="43">
        <v>26316</v>
      </c>
      <c r="W392" s="48">
        <v>0.29026973900000003</v>
      </c>
      <c r="X392" s="27">
        <v>0</v>
      </c>
      <c r="Y392" s="27">
        <v>60</v>
      </c>
      <c r="Z392" s="33" t="str">
        <f t="shared" si="20"/>
        <v>High Risk</v>
      </c>
    </row>
    <row r="393" spans="1:26" x14ac:dyDescent="0.25">
      <c r="A393" s="22">
        <v>43492</v>
      </c>
      <c r="B393" s="23">
        <v>45</v>
      </c>
      <c r="C393" s="34" t="str">
        <f t="shared" si="18"/>
        <v>Senior</v>
      </c>
      <c r="D393" s="44">
        <v>93411</v>
      </c>
      <c r="E393" s="28">
        <v>551</v>
      </c>
      <c r="F393" s="34" t="s">
        <v>230</v>
      </c>
      <c r="G393" s="34" t="s">
        <v>20</v>
      </c>
      <c r="H393" s="34" t="s">
        <v>32</v>
      </c>
      <c r="I393" s="44">
        <v>23157</v>
      </c>
      <c r="J393" s="28">
        <v>72</v>
      </c>
      <c r="K393" s="49">
        <v>0.24790442239136717</v>
      </c>
      <c r="L393" s="49" t="s">
        <v>240</v>
      </c>
      <c r="M393" s="34" t="s">
        <v>26</v>
      </c>
      <c r="N393" s="34" t="s">
        <v>27</v>
      </c>
      <c r="O393" s="44">
        <v>499</v>
      </c>
      <c r="P393" s="49">
        <v>0.40429195200000001</v>
      </c>
      <c r="Q393" s="34" t="s">
        <v>38</v>
      </c>
      <c r="R393" s="28">
        <v>24</v>
      </c>
      <c r="S393" s="44">
        <v>3177</v>
      </c>
      <c r="T393" s="39">
        <v>7784.25</v>
      </c>
      <c r="U393" s="34" t="str">
        <f t="shared" si="19"/>
        <v>Medium Income</v>
      </c>
      <c r="V393" s="44">
        <v>8165</v>
      </c>
      <c r="W393" s="49">
        <v>0.21012727</v>
      </c>
      <c r="X393" s="28">
        <v>1</v>
      </c>
      <c r="Y393" s="28">
        <v>46.4</v>
      </c>
      <c r="Z393" s="34" t="str">
        <f t="shared" si="20"/>
        <v>Medium Risk</v>
      </c>
    </row>
    <row r="394" spans="1:26" x14ac:dyDescent="0.25">
      <c r="A394" s="20">
        <v>43493</v>
      </c>
      <c r="B394" s="21">
        <v>24</v>
      </c>
      <c r="C394" s="33" t="str">
        <f t="shared" si="18"/>
        <v>Young</v>
      </c>
      <c r="D394" s="43">
        <v>21210</v>
      </c>
      <c r="E394" s="27">
        <v>572</v>
      </c>
      <c r="F394" s="33" t="s">
        <v>230</v>
      </c>
      <c r="G394" s="33" t="s">
        <v>20</v>
      </c>
      <c r="H394" s="33" t="s">
        <v>21</v>
      </c>
      <c r="I394" s="43">
        <v>23434</v>
      </c>
      <c r="J394" s="27">
        <v>60</v>
      </c>
      <c r="K394" s="48">
        <v>1.1048561999057049</v>
      </c>
      <c r="L394" s="48" t="s">
        <v>242</v>
      </c>
      <c r="M394" s="33" t="s">
        <v>22</v>
      </c>
      <c r="N394" s="33" t="s">
        <v>27</v>
      </c>
      <c r="O394" s="43">
        <v>385</v>
      </c>
      <c r="P394" s="48">
        <v>0.13967410099999999</v>
      </c>
      <c r="Q394" s="33" t="s">
        <v>24</v>
      </c>
      <c r="R394" s="27">
        <v>25</v>
      </c>
      <c r="S394" s="43">
        <v>519</v>
      </c>
      <c r="T394" s="38">
        <v>1767.5</v>
      </c>
      <c r="U394" s="33" t="str">
        <f t="shared" si="19"/>
        <v>Low Income</v>
      </c>
      <c r="V394" s="43">
        <v>21146</v>
      </c>
      <c r="W394" s="48">
        <v>0.25191403899999998</v>
      </c>
      <c r="X394" s="27">
        <v>0</v>
      </c>
      <c r="Y394" s="27">
        <v>54</v>
      </c>
      <c r="Z394" s="33" t="str">
        <f t="shared" si="20"/>
        <v>Medium Risk</v>
      </c>
    </row>
    <row r="395" spans="1:26" x14ac:dyDescent="0.25">
      <c r="A395" s="22">
        <v>43494</v>
      </c>
      <c r="B395" s="23">
        <v>61</v>
      </c>
      <c r="C395" s="34" t="str">
        <f t="shared" si="18"/>
        <v>Old</v>
      </c>
      <c r="D395" s="44">
        <v>55593</v>
      </c>
      <c r="E395" s="28">
        <v>643</v>
      </c>
      <c r="F395" s="34" t="s">
        <v>230</v>
      </c>
      <c r="G395" s="34" t="s">
        <v>20</v>
      </c>
      <c r="H395" s="34" t="s">
        <v>25</v>
      </c>
      <c r="I395" s="44">
        <v>23776</v>
      </c>
      <c r="J395" s="28">
        <v>96</v>
      </c>
      <c r="K395" s="49">
        <v>0.42767974385264335</v>
      </c>
      <c r="L395" s="49" t="s">
        <v>240</v>
      </c>
      <c r="M395" s="34" t="s">
        <v>35</v>
      </c>
      <c r="N395" s="34" t="s">
        <v>27</v>
      </c>
      <c r="O395" s="44">
        <v>860</v>
      </c>
      <c r="P395" s="49">
        <v>0.192211885</v>
      </c>
      <c r="Q395" s="34" t="s">
        <v>38</v>
      </c>
      <c r="R395" s="28">
        <v>17</v>
      </c>
      <c r="S395" s="44">
        <v>224</v>
      </c>
      <c r="T395" s="39">
        <v>4632.75</v>
      </c>
      <c r="U395" s="34" t="str">
        <f t="shared" si="19"/>
        <v>Low Income</v>
      </c>
      <c r="V395" s="44">
        <v>57132</v>
      </c>
      <c r="W395" s="49">
        <v>0.23800216900000001</v>
      </c>
      <c r="X395" s="28">
        <v>0</v>
      </c>
      <c r="Y395" s="28">
        <v>46</v>
      </c>
      <c r="Z395" s="34" t="str">
        <f t="shared" si="20"/>
        <v>Medium Risk</v>
      </c>
    </row>
    <row r="396" spans="1:26" x14ac:dyDescent="0.25">
      <c r="A396" s="20">
        <v>43495</v>
      </c>
      <c r="B396" s="21">
        <v>54</v>
      </c>
      <c r="C396" s="33" t="str">
        <f t="shared" si="18"/>
        <v>Senior</v>
      </c>
      <c r="D396" s="43">
        <v>184838</v>
      </c>
      <c r="E396" s="27">
        <v>569</v>
      </c>
      <c r="F396" s="33" t="s">
        <v>230</v>
      </c>
      <c r="G396" s="33" t="s">
        <v>20</v>
      </c>
      <c r="H396" s="33" t="s">
        <v>29</v>
      </c>
      <c r="I396" s="43">
        <v>31331</v>
      </c>
      <c r="J396" s="27">
        <v>36</v>
      </c>
      <c r="K396" s="48">
        <v>0.16950518832707559</v>
      </c>
      <c r="L396" s="48" t="s">
        <v>240</v>
      </c>
      <c r="M396" s="33" t="s">
        <v>35</v>
      </c>
      <c r="N396" s="33" t="s">
        <v>23</v>
      </c>
      <c r="O396" s="43">
        <v>369</v>
      </c>
      <c r="P396" s="48">
        <v>0.34671221499999999</v>
      </c>
      <c r="Q396" s="33" t="s">
        <v>31</v>
      </c>
      <c r="R396" s="27">
        <v>21</v>
      </c>
      <c r="S396" s="43">
        <v>2826</v>
      </c>
      <c r="T396" s="38">
        <v>15403.166670000001</v>
      </c>
      <c r="U396" s="33" t="str">
        <f t="shared" si="19"/>
        <v>High Income</v>
      </c>
      <c r="V396" s="43">
        <v>16102</v>
      </c>
      <c r="W396" s="48">
        <v>0.23518630099999999</v>
      </c>
      <c r="X396" s="27">
        <v>1</v>
      </c>
      <c r="Y396" s="27">
        <v>40.799999999999997</v>
      </c>
      <c r="Z396" s="33" t="str">
        <f t="shared" si="20"/>
        <v>Medium Risk</v>
      </c>
    </row>
    <row r="397" spans="1:26" x14ac:dyDescent="0.25">
      <c r="A397" s="22">
        <v>43496</v>
      </c>
      <c r="B397" s="23">
        <v>34</v>
      </c>
      <c r="C397" s="34" t="str">
        <f t="shared" si="18"/>
        <v>Mid</v>
      </c>
      <c r="D397" s="44">
        <v>27349</v>
      </c>
      <c r="E397" s="28">
        <v>484</v>
      </c>
      <c r="F397" s="34" t="s">
        <v>231</v>
      </c>
      <c r="G397" s="34" t="s">
        <v>45</v>
      </c>
      <c r="H397" s="34" t="s">
        <v>21</v>
      </c>
      <c r="I397" s="44">
        <v>47668</v>
      </c>
      <c r="J397" s="28">
        <v>108</v>
      </c>
      <c r="K397" s="49">
        <v>1.742952210318476</v>
      </c>
      <c r="L397" s="49" t="s">
        <v>242</v>
      </c>
      <c r="M397" s="34" t="s">
        <v>22</v>
      </c>
      <c r="N397" s="34" t="s">
        <v>27</v>
      </c>
      <c r="O397" s="44">
        <v>396</v>
      </c>
      <c r="P397" s="49">
        <v>4.0775208E-2</v>
      </c>
      <c r="Q397" s="34" t="s">
        <v>24</v>
      </c>
      <c r="R397" s="28">
        <v>24</v>
      </c>
      <c r="S397" s="44">
        <v>42091</v>
      </c>
      <c r="T397" s="39">
        <v>2279.083333</v>
      </c>
      <c r="U397" s="34" t="str">
        <f t="shared" si="19"/>
        <v>Low Income</v>
      </c>
      <c r="V397" s="44">
        <v>127203</v>
      </c>
      <c r="W397" s="49">
        <v>0.300815263</v>
      </c>
      <c r="X397" s="28">
        <v>0</v>
      </c>
      <c r="Y397" s="28">
        <v>57</v>
      </c>
      <c r="Z397" s="34" t="str">
        <f t="shared" si="20"/>
        <v>High Risk</v>
      </c>
    </row>
    <row r="398" spans="1:26" x14ac:dyDescent="0.25">
      <c r="A398" s="20">
        <v>43497</v>
      </c>
      <c r="B398" s="21">
        <v>19</v>
      </c>
      <c r="C398" s="33" t="str">
        <f t="shared" si="18"/>
        <v>Young</v>
      </c>
      <c r="D398" s="43">
        <v>33191</v>
      </c>
      <c r="E398" s="27">
        <v>576</v>
      </c>
      <c r="F398" s="33" t="s">
        <v>230</v>
      </c>
      <c r="G398" s="33" t="s">
        <v>20</v>
      </c>
      <c r="H398" s="33" t="s">
        <v>32</v>
      </c>
      <c r="I398" s="43">
        <v>19786</v>
      </c>
      <c r="J398" s="27">
        <v>36</v>
      </c>
      <c r="K398" s="48">
        <v>0.5961254556958212</v>
      </c>
      <c r="L398" s="48" t="s">
        <v>241</v>
      </c>
      <c r="M398" s="33" t="s">
        <v>22</v>
      </c>
      <c r="N398" s="33" t="s">
        <v>27</v>
      </c>
      <c r="O398" s="43">
        <v>523</v>
      </c>
      <c r="P398" s="48">
        <v>0.256294097</v>
      </c>
      <c r="Q398" s="33" t="s">
        <v>31</v>
      </c>
      <c r="R398" s="27">
        <v>26</v>
      </c>
      <c r="S398" s="43">
        <v>1166</v>
      </c>
      <c r="T398" s="38">
        <v>2765.916667</v>
      </c>
      <c r="U398" s="33" t="str">
        <f t="shared" si="19"/>
        <v>Low Income</v>
      </c>
      <c r="V398" s="43">
        <v>588658</v>
      </c>
      <c r="W398" s="48">
        <v>0.22905817000000001</v>
      </c>
      <c r="X398" s="27">
        <v>0</v>
      </c>
      <c r="Y398" s="27">
        <v>47</v>
      </c>
      <c r="Z398" s="33" t="str">
        <f t="shared" si="20"/>
        <v>Medium Risk</v>
      </c>
    </row>
    <row r="399" spans="1:26" x14ac:dyDescent="0.25">
      <c r="A399" s="22">
        <v>43498</v>
      </c>
      <c r="B399" s="23">
        <v>56</v>
      </c>
      <c r="C399" s="34" t="str">
        <f t="shared" si="18"/>
        <v>Senior</v>
      </c>
      <c r="D399" s="44">
        <v>24858</v>
      </c>
      <c r="E399" s="28">
        <v>536</v>
      </c>
      <c r="F399" s="34" t="s">
        <v>231</v>
      </c>
      <c r="G399" s="34" t="s">
        <v>20</v>
      </c>
      <c r="H399" s="34" t="s">
        <v>32</v>
      </c>
      <c r="I399" s="44">
        <v>6505</v>
      </c>
      <c r="J399" s="28">
        <v>48</v>
      </c>
      <c r="K399" s="49">
        <v>0.26168637863062194</v>
      </c>
      <c r="L399" s="49" t="s">
        <v>240</v>
      </c>
      <c r="M399" s="34" t="s">
        <v>26</v>
      </c>
      <c r="N399" s="34" t="s">
        <v>30</v>
      </c>
      <c r="O399" s="44">
        <v>827</v>
      </c>
      <c r="P399" s="49">
        <v>0.21235318</v>
      </c>
      <c r="Q399" s="34" t="s">
        <v>31</v>
      </c>
      <c r="R399" s="28">
        <v>32</v>
      </c>
      <c r="S399" s="44">
        <v>10324</v>
      </c>
      <c r="T399" s="39">
        <v>2071.5</v>
      </c>
      <c r="U399" s="34" t="str">
        <f t="shared" si="19"/>
        <v>Low Income</v>
      </c>
      <c r="V399" s="44">
        <v>116280</v>
      </c>
      <c r="W399" s="49">
        <v>0.21129461099999999</v>
      </c>
      <c r="X399" s="28">
        <v>0</v>
      </c>
      <c r="Y399" s="28">
        <v>51</v>
      </c>
      <c r="Z399" s="34" t="str">
        <f t="shared" si="20"/>
        <v>Medium Risk</v>
      </c>
    </row>
    <row r="400" spans="1:26" x14ac:dyDescent="0.25">
      <c r="A400" s="20">
        <v>43499</v>
      </c>
      <c r="B400" s="21">
        <v>38</v>
      </c>
      <c r="C400" s="33" t="str">
        <f t="shared" si="18"/>
        <v>Mid</v>
      </c>
      <c r="D400" s="43">
        <v>86622</v>
      </c>
      <c r="E400" s="27">
        <v>627</v>
      </c>
      <c r="F400" s="33" t="s">
        <v>230</v>
      </c>
      <c r="G400" s="33" t="s">
        <v>20</v>
      </c>
      <c r="H400" s="33" t="s">
        <v>21</v>
      </c>
      <c r="I400" s="43">
        <v>23891</v>
      </c>
      <c r="J400" s="27">
        <v>84</v>
      </c>
      <c r="K400" s="48">
        <v>0.27580753157396504</v>
      </c>
      <c r="L400" s="48" t="s">
        <v>240</v>
      </c>
      <c r="M400" s="33" t="s">
        <v>22</v>
      </c>
      <c r="N400" s="33" t="s">
        <v>30</v>
      </c>
      <c r="O400" s="43">
        <v>338</v>
      </c>
      <c r="P400" s="48">
        <v>0.44873748299999999</v>
      </c>
      <c r="Q400" s="33" t="s">
        <v>28</v>
      </c>
      <c r="R400" s="27">
        <v>35</v>
      </c>
      <c r="S400" s="43">
        <v>2082</v>
      </c>
      <c r="T400" s="38">
        <v>7218.5</v>
      </c>
      <c r="U400" s="33" t="str">
        <f t="shared" si="19"/>
        <v>Medium Income</v>
      </c>
      <c r="V400" s="43">
        <v>77084</v>
      </c>
      <c r="W400" s="48">
        <v>0.24191159500000001</v>
      </c>
      <c r="X400" s="27">
        <v>0</v>
      </c>
      <c r="Y400" s="27">
        <v>62</v>
      </c>
      <c r="Z400" s="33" t="str">
        <f t="shared" si="20"/>
        <v>High Risk</v>
      </c>
    </row>
    <row r="401" spans="1:26" x14ac:dyDescent="0.25">
      <c r="A401" s="22">
        <v>43500</v>
      </c>
      <c r="B401" s="23">
        <v>54</v>
      </c>
      <c r="C401" s="34" t="str">
        <f t="shared" si="18"/>
        <v>Senior</v>
      </c>
      <c r="D401" s="44">
        <v>31769</v>
      </c>
      <c r="E401" s="28">
        <v>526</v>
      </c>
      <c r="F401" s="34" t="s">
        <v>231</v>
      </c>
      <c r="G401" s="34" t="s">
        <v>33</v>
      </c>
      <c r="H401" s="34" t="s">
        <v>29</v>
      </c>
      <c r="I401" s="44">
        <v>26082</v>
      </c>
      <c r="J401" s="28">
        <v>60</v>
      </c>
      <c r="K401" s="49">
        <v>0.82098901444804684</v>
      </c>
      <c r="L401" s="49" t="s">
        <v>241</v>
      </c>
      <c r="M401" s="34" t="s">
        <v>35</v>
      </c>
      <c r="N401" s="34" t="s">
        <v>30</v>
      </c>
      <c r="O401" s="44">
        <v>568</v>
      </c>
      <c r="P401" s="49">
        <v>0.276995557</v>
      </c>
      <c r="Q401" s="34" t="s">
        <v>31</v>
      </c>
      <c r="R401" s="28">
        <v>32</v>
      </c>
      <c r="S401" s="44">
        <v>1607</v>
      </c>
      <c r="T401" s="39">
        <v>2647.416667</v>
      </c>
      <c r="U401" s="34" t="str">
        <f t="shared" si="19"/>
        <v>Low Income</v>
      </c>
      <c r="V401" s="44">
        <v>5271</v>
      </c>
      <c r="W401" s="49">
        <v>0.27320687900000001</v>
      </c>
      <c r="X401" s="28">
        <v>0</v>
      </c>
      <c r="Y401" s="28">
        <v>58</v>
      </c>
      <c r="Z401" s="34" t="str">
        <f t="shared" si="20"/>
        <v>High Risk</v>
      </c>
    </row>
    <row r="402" spans="1:26" x14ac:dyDescent="0.25">
      <c r="A402" s="20">
        <v>43501</v>
      </c>
      <c r="B402" s="21">
        <v>20</v>
      </c>
      <c r="C402" s="33" t="str">
        <f t="shared" si="18"/>
        <v>Young</v>
      </c>
      <c r="D402" s="43">
        <v>15000</v>
      </c>
      <c r="E402" s="27">
        <v>572.4019138755981</v>
      </c>
      <c r="F402" s="33" t="s">
        <v>230</v>
      </c>
      <c r="G402" s="33" t="s">
        <v>20</v>
      </c>
      <c r="H402" s="33" t="s">
        <v>32</v>
      </c>
      <c r="I402" s="43">
        <v>17597</v>
      </c>
      <c r="J402" s="27">
        <v>36</v>
      </c>
      <c r="K402" s="48">
        <v>1.1731333333333334</v>
      </c>
      <c r="L402" s="48" t="s">
        <v>242</v>
      </c>
      <c r="M402" s="33" t="s">
        <v>26</v>
      </c>
      <c r="N402" s="33" t="s">
        <v>30</v>
      </c>
      <c r="O402" s="43">
        <v>347</v>
      </c>
      <c r="P402" s="48">
        <v>9.8785554999999997E-2</v>
      </c>
      <c r="Q402" s="33" t="s">
        <v>38</v>
      </c>
      <c r="R402" s="27">
        <v>24</v>
      </c>
      <c r="S402" s="43">
        <v>21806</v>
      </c>
      <c r="T402" s="38">
        <v>1250</v>
      </c>
      <c r="U402" s="33" t="str">
        <f t="shared" si="19"/>
        <v>Low Income</v>
      </c>
      <c r="V402" s="43">
        <v>20166</v>
      </c>
      <c r="W402" s="48">
        <v>0.218963559</v>
      </c>
      <c r="X402" s="27">
        <v>0</v>
      </c>
      <c r="Y402" s="27">
        <v>54</v>
      </c>
      <c r="Z402" s="33" t="str">
        <f t="shared" si="20"/>
        <v>Medium Risk</v>
      </c>
    </row>
    <row r="403" spans="1:26" x14ac:dyDescent="0.25">
      <c r="A403" s="22">
        <v>43502</v>
      </c>
      <c r="B403" s="23">
        <v>32</v>
      </c>
      <c r="C403" s="34" t="str">
        <f t="shared" si="18"/>
        <v>Mid</v>
      </c>
      <c r="D403" s="44">
        <v>83853.999995999999</v>
      </c>
      <c r="E403" s="28">
        <v>597</v>
      </c>
      <c r="F403" s="34" t="s">
        <v>230</v>
      </c>
      <c r="G403" s="34" t="s">
        <v>20</v>
      </c>
      <c r="H403" s="34" t="s">
        <v>21</v>
      </c>
      <c r="I403" s="44">
        <v>29295</v>
      </c>
      <c r="J403" s="28">
        <v>55.032258064516128</v>
      </c>
      <c r="K403" s="49">
        <v>0.34935721613038651</v>
      </c>
      <c r="L403" s="49" t="s">
        <v>240</v>
      </c>
      <c r="M403" s="34" t="s">
        <v>35</v>
      </c>
      <c r="N403" s="34" t="s">
        <v>23</v>
      </c>
      <c r="O403" s="44">
        <v>546</v>
      </c>
      <c r="P403" s="49">
        <v>0.132286721</v>
      </c>
      <c r="Q403" s="34" t="s">
        <v>28</v>
      </c>
      <c r="R403" s="28">
        <v>33</v>
      </c>
      <c r="S403" s="44">
        <v>18797</v>
      </c>
      <c r="T403" s="39">
        <v>6987.8333329999996</v>
      </c>
      <c r="U403" s="34" t="str">
        <f t="shared" si="19"/>
        <v>Medium Income</v>
      </c>
      <c r="V403" s="44">
        <v>7686</v>
      </c>
      <c r="W403" s="49">
        <v>0.19663600000000001</v>
      </c>
      <c r="X403" s="28">
        <v>1</v>
      </c>
      <c r="Y403" s="28">
        <v>40.799999999999997</v>
      </c>
      <c r="Z403" s="34" t="str">
        <f t="shared" si="20"/>
        <v>Medium Risk</v>
      </c>
    </row>
    <row r="404" spans="1:26" x14ac:dyDescent="0.25">
      <c r="A404" s="20">
        <v>43503</v>
      </c>
      <c r="B404" s="21">
        <v>40</v>
      </c>
      <c r="C404" s="33" t="str">
        <f t="shared" si="18"/>
        <v>Senior</v>
      </c>
      <c r="D404" s="43">
        <v>61340</v>
      </c>
      <c r="E404" s="27">
        <v>617</v>
      </c>
      <c r="F404" s="33" t="s">
        <v>230</v>
      </c>
      <c r="G404" s="33" t="s">
        <v>20</v>
      </c>
      <c r="H404" s="33" t="s">
        <v>29</v>
      </c>
      <c r="I404" s="43">
        <v>24442</v>
      </c>
      <c r="J404" s="27">
        <v>24</v>
      </c>
      <c r="K404" s="48">
        <v>0.39846755787414412</v>
      </c>
      <c r="L404" s="48" t="s">
        <v>240</v>
      </c>
      <c r="M404" s="33" t="s">
        <v>22</v>
      </c>
      <c r="N404" s="33" t="s">
        <v>23</v>
      </c>
      <c r="O404" s="43">
        <v>174</v>
      </c>
      <c r="P404" s="48">
        <v>0.19212690700000001</v>
      </c>
      <c r="Q404" s="33" t="s">
        <v>28</v>
      </c>
      <c r="R404" s="27">
        <v>28</v>
      </c>
      <c r="S404" s="43">
        <v>1887</v>
      </c>
      <c r="T404" s="38">
        <v>5111.6666670000004</v>
      </c>
      <c r="U404" s="33" t="str">
        <f t="shared" si="19"/>
        <v>Medium Income</v>
      </c>
      <c r="V404" s="43">
        <v>42881</v>
      </c>
      <c r="W404" s="48">
        <v>0.19841782899999999</v>
      </c>
      <c r="X404" s="27">
        <v>0</v>
      </c>
      <c r="Y404" s="27">
        <v>46</v>
      </c>
      <c r="Z404" s="33" t="str">
        <f t="shared" si="20"/>
        <v>Medium Risk</v>
      </c>
    </row>
    <row r="405" spans="1:26" x14ac:dyDescent="0.25">
      <c r="A405" s="22">
        <v>43504</v>
      </c>
      <c r="B405" s="23">
        <v>40</v>
      </c>
      <c r="C405" s="34" t="str">
        <f t="shared" si="18"/>
        <v>Senior</v>
      </c>
      <c r="D405" s="44">
        <v>29436</v>
      </c>
      <c r="E405" s="28">
        <v>561</v>
      </c>
      <c r="F405" s="34" t="s">
        <v>230</v>
      </c>
      <c r="G405" s="34" t="s">
        <v>45</v>
      </c>
      <c r="H405" s="34" t="s">
        <v>21</v>
      </c>
      <c r="I405" s="44">
        <v>48570</v>
      </c>
      <c r="J405" s="28">
        <v>24</v>
      </c>
      <c r="K405" s="49">
        <v>1.6500203832042397</v>
      </c>
      <c r="L405" s="49" t="s">
        <v>242</v>
      </c>
      <c r="M405" s="34" t="s">
        <v>22</v>
      </c>
      <c r="N405" s="34" t="s">
        <v>27</v>
      </c>
      <c r="O405" s="44">
        <v>286</v>
      </c>
      <c r="P405" s="49">
        <v>0.187535749</v>
      </c>
      <c r="Q405" s="34" t="s">
        <v>28</v>
      </c>
      <c r="R405" s="28">
        <v>25</v>
      </c>
      <c r="S405" s="44">
        <v>5928</v>
      </c>
      <c r="T405" s="39">
        <v>2453</v>
      </c>
      <c r="U405" s="34" t="str">
        <f t="shared" si="19"/>
        <v>Low Income</v>
      </c>
      <c r="V405" s="44">
        <v>13455</v>
      </c>
      <c r="W405" s="49">
        <v>0.25549154899999998</v>
      </c>
      <c r="X405" s="28">
        <v>0</v>
      </c>
      <c r="Y405" s="28">
        <v>57</v>
      </c>
      <c r="Z405" s="34" t="str">
        <f t="shared" si="20"/>
        <v>High Risk</v>
      </c>
    </row>
    <row r="406" spans="1:26" x14ac:dyDescent="0.25">
      <c r="A406" s="20">
        <v>43505</v>
      </c>
      <c r="B406" s="21">
        <v>34</v>
      </c>
      <c r="C406" s="33" t="str">
        <f t="shared" si="18"/>
        <v>Mid</v>
      </c>
      <c r="D406" s="43">
        <v>40420</v>
      </c>
      <c r="E406" s="27">
        <v>607</v>
      </c>
      <c r="F406" s="33" t="s">
        <v>230</v>
      </c>
      <c r="G406" s="33" t="s">
        <v>20</v>
      </c>
      <c r="H406" s="33" t="s">
        <v>32</v>
      </c>
      <c r="I406" s="43">
        <v>46281</v>
      </c>
      <c r="J406" s="27">
        <v>24</v>
      </c>
      <c r="K406" s="48">
        <v>1.1450024740227611</v>
      </c>
      <c r="L406" s="48" t="s">
        <v>242</v>
      </c>
      <c r="M406" s="33" t="s">
        <v>22</v>
      </c>
      <c r="N406" s="33" t="s">
        <v>30</v>
      </c>
      <c r="O406" s="43">
        <v>434</v>
      </c>
      <c r="P406" s="48">
        <v>0.37626588300000002</v>
      </c>
      <c r="Q406" s="33" t="s">
        <v>28</v>
      </c>
      <c r="R406" s="27">
        <v>25</v>
      </c>
      <c r="S406" s="43">
        <v>4169</v>
      </c>
      <c r="T406" s="38">
        <v>3368.333333</v>
      </c>
      <c r="U406" s="33" t="str">
        <f t="shared" si="19"/>
        <v>Low Income</v>
      </c>
      <c r="V406" s="43">
        <v>1912</v>
      </c>
      <c r="W406" s="48">
        <v>0.229268895</v>
      </c>
      <c r="X406" s="27">
        <v>0</v>
      </c>
      <c r="Y406" s="27">
        <v>54</v>
      </c>
      <c r="Z406" s="33" t="str">
        <f t="shared" si="20"/>
        <v>Medium Risk</v>
      </c>
    </row>
    <row r="407" spans="1:26" x14ac:dyDescent="0.25">
      <c r="A407" s="22">
        <v>43506</v>
      </c>
      <c r="B407" s="23">
        <v>47</v>
      </c>
      <c r="C407" s="34" t="str">
        <f t="shared" si="18"/>
        <v>Senior</v>
      </c>
      <c r="D407" s="44">
        <v>25328</v>
      </c>
      <c r="E407" s="28">
        <v>567</v>
      </c>
      <c r="F407" s="34" t="s">
        <v>230</v>
      </c>
      <c r="G407" s="34" t="s">
        <v>20</v>
      </c>
      <c r="H407" s="34" t="s">
        <v>25</v>
      </c>
      <c r="I407" s="44">
        <v>18232</v>
      </c>
      <c r="J407" s="28">
        <v>48</v>
      </c>
      <c r="K407" s="49">
        <v>0.71983575489576757</v>
      </c>
      <c r="L407" s="49" t="s">
        <v>241</v>
      </c>
      <c r="M407" s="34" t="s">
        <v>22</v>
      </c>
      <c r="N407" s="34" t="s">
        <v>30</v>
      </c>
      <c r="O407" s="44">
        <v>356</v>
      </c>
      <c r="P407" s="49">
        <v>0.74961439600000002</v>
      </c>
      <c r="Q407" s="34" t="s">
        <v>38</v>
      </c>
      <c r="R407" s="28">
        <v>26</v>
      </c>
      <c r="S407" s="44">
        <v>1735</v>
      </c>
      <c r="T407" s="39">
        <v>2110.666667</v>
      </c>
      <c r="U407" s="34" t="str">
        <f t="shared" si="19"/>
        <v>Low Income</v>
      </c>
      <c r="V407" s="44">
        <v>9829</v>
      </c>
      <c r="W407" s="49">
        <v>0.24569691799999999</v>
      </c>
      <c r="X407" s="28">
        <v>0</v>
      </c>
      <c r="Y407" s="28">
        <v>59</v>
      </c>
      <c r="Z407" s="34" t="str">
        <f t="shared" si="20"/>
        <v>High Risk</v>
      </c>
    </row>
    <row r="408" spans="1:26" x14ac:dyDescent="0.25">
      <c r="A408" s="20">
        <v>43507</v>
      </c>
      <c r="B408" s="21">
        <v>27</v>
      </c>
      <c r="C408" s="33" t="str">
        <f t="shared" si="18"/>
        <v>Mid</v>
      </c>
      <c r="D408" s="43">
        <v>86106</v>
      </c>
      <c r="E408" s="27">
        <v>566</v>
      </c>
      <c r="F408" s="33" t="s">
        <v>230</v>
      </c>
      <c r="G408" s="33" t="s">
        <v>33</v>
      </c>
      <c r="H408" s="33" t="s">
        <v>29</v>
      </c>
      <c r="I408" s="43">
        <v>25057</v>
      </c>
      <c r="J408" s="27">
        <v>36</v>
      </c>
      <c r="K408" s="48">
        <v>0.29100178849325248</v>
      </c>
      <c r="L408" s="48" t="s">
        <v>240</v>
      </c>
      <c r="M408" s="33" t="s">
        <v>35</v>
      </c>
      <c r="N408" s="33" t="s">
        <v>23</v>
      </c>
      <c r="O408" s="43">
        <v>385</v>
      </c>
      <c r="P408" s="48">
        <v>0.188448587</v>
      </c>
      <c r="Q408" s="33" t="s">
        <v>24</v>
      </c>
      <c r="R408" s="27">
        <v>33</v>
      </c>
      <c r="S408" s="43">
        <v>14175</v>
      </c>
      <c r="T408" s="38">
        <v>7175.5</v>
      </c>
      <c r="U408" s="33" t="str">
        <f t="shared" si="19"/>
        <v>Medium Income</v>
      </c>
      <c r="V408" s="43">
        <v>38785</v>
      </c>
      <c r="W408" s="48">
        <v>0.20650443099999999</v>
      </c>
      <c r="X408" s="27">
        <v>1</v>
      </c>
      <c r="Y408" s="27">
        <v>41.6</v>
      </c>
      <c r="Z408" s="33" t="str">
        <f t="shared" si="20"/>
        <v>Medium Risk</v>
      </c>
    </row>
    <row r="409" spans="1:26" x14ac:dyDescent="0.25">
      <c r="A409" s="22">
        <v>43508</v>
      </c>
      <c r="B409" s="23">
        <v>38</v>
      </c>
      <c r="C409" s="34" t="str">
        <f t="shared" si="18"/>
        <v>Mid</v>
      </c>
      <c r="D409" s="44">
        <v>49168</v>
      </c>
      <c r="E409" s="28">
        <v>617</v>
      </c>
      <c r="F409" s="34" t="s">
        <v>230</v>
      </c>
      <c r="G409" s="34" t="s">
        <v>33</v>
      </c>
      <c r="H409" s="34" t="s">
        <v>25</v>
      </c>
      <c r="I409" s="44">
        <v>16722</v>
      </c>
      <c r="J409" s="28">
        <v>36</v>
      </c>
      <c r="K409" s="49">
        <v>0.34009925154572079</v>
      </c>
      <c r="L409" s="49" t="s">
        <v>240</v>
      </c>
      <c r="M409" s="34" t="s">
        <v>44</v>
      </c>
      <c r="N409" s="34" t="s">
        <v>23</v>
      </c>
      <c r="O409" s="44">
        <v>315</v>
      </c>
      <c r="P409" s="49">
        <v>0.37432302099999998</v>
      </c>
      <c r="Q409" s="34" t="s">
        <v>31</v>
      </c>
      <c r="R409" s="28">
        <v>25</v>
      </c>
      <c r="S409" s="44">
        <v>663</v>
      </c>
      <c r="T409" s="39">
        <v>4097.3333329999996</v>
      </c>
      <c r="U409" s="34" t="str">
        <f t="shared" si="19"/>
        <v>Low Income</v>
      </c>
      <c r="V409" s="44">
        <v>46926</v>
      </c>
      <c r="W409" s="49">
        <v>0.193657199</v>
      </c>
      <c r="X409" s="28">
        <v>0</v>
      </c>
      <c r="Y409" s="28">
        <v>54</v>
      </c>
      <c r="Z409" s="34" t="str">
        <f t="shared" si="20"/>
        <v>Medium Risk</v>
      </c>
    </row>
    <row r="410" spans="1:26" x14ac:dyDescent="0.25">
      <c r="A410" s="20">
        <v>43509</v>
      </c>
      <c r="B410" s="21">
        <v>41</v>
      </c>
      <c r="C410" s="33" t="str">
        <f t="shared" si="18"/>
        <v>Senior</v>
      </c>
      <c r="D410" s="43">
        <v>24075</v>
      </c>
      <c r="E410" s="27">
        <v>506</v>
      </c>
      <c r="F410" s="33" t="s">
        <v>231</v>
      </c>
      <c r="G410" s="33" t="s">
        <v>20</v>
      </c>
      <c r="H410" s="33" t="s">
        <v>32</v>
      </c>
      <c r="I410" s="43">
        <v>23360</v>
      </c>
      <c r="J410" s="27">
        <v>24</v>
      </c>
      <c r="K410" s="48">
        <v>0.97030114226375908</v>
      </c>
      <c r="L410" s="48" t="s">
        <v>241</v>
      </c>
      <c r="M410" s="33" t="s">
        <v>26</v>
      </c>
      <c r="N410" s="33" t="s">
        <v>27</v>
      </c>
      <c r="O410" s="43">
        <v>473</v>
      </c>
      <c r="P410" s="48">
        <v>0.46340345999999999</v>
      </c>
      <c r="Q410" s="33" t="s">
        <v>24</v>
      </c>
      <c r="R410" s="27">
        <v>25</v>
      </c>
      <c r="S410" s="43">
        <v>5529</v>
      </c>
      <c r="T410" s="38">
        <v>2006.25</v>
      </c>
      <c r="U410" s="33" t="str">
        <f t="shared" si="19"/>
        <v>Low Income</v>
      </c>
      <c r="V410" s="43">
        <v>37336</v>
      </c>
      <c r="W410" s="48">
        <v>0.26972381600000001</v>
      </c>
      <c r="X410" s="27">
        <v>0</v>
      </c>
      <c r="Y410" s="27">
        <v>64</v>
      </c>
      <c r="Z410" s="33" t="str">
        <f t="shared" si="20"/>
        <v>High Risk</v>
      </c>
    </row>
    <row r="411" spans="1:26" x14ac:dyDescent="0.25">
      <c r="A411" s="22">
        <v>43510</v>
      </c>
      <c r="B411" s="23">
        <v>46</v>
      </c>
      <c r="C411" s="34" t="str">
        <f t="shared" si="18"/>
        <v>Senior</v>
      </c>
      <c r="D411" s="44">
        <v>27464</v>
      </c>
      <c r="E411" s="28">
        <v>576.96694214876038</v>
      </c>
      <c r="F411" s="34" t="s">
        <v>230</v>
      </c>
      <c r="G411" s="34" t="s">
        <v>20</v>
      </c>
      <c r="H411" s="34" t="s">
        <v>32</v>
      </c>
      <c r="I411" s="44">
        <v>8521</v>
      </c>
      <c r="J411" s="28">
        <v>60</v>
      </c>
      <c r="K411" s="49">
        <v>0.31026070492280805</v>
      </c>
      <c r="L411" s="49" t="s">
        <v>240</v>
      </c>
      <c r="M411" s="34" t="s">
        <v>22</v>
      </c>
      <c r="N411" s="34" t="s">
        <v>34</v>
      </c>
      <c r="O411" s="44">
        <v>269</v>
      </c>
      <c r="P411" s="49">
        <v>0.31246442299999999</v>
      </c>
      <c r="Q411" s="34" t="s">
        <v>24</v>
      </c>
      <c r="R411" s="28">
        <v>29</v>
      </c>
      <c r="S411" s="44">
        <v>3550</v>
      </c>
      <c r="T411" s="39">
        <v>2288.666667</v>
      </c>
      <c r="U411" s="34" t="str">
        <f t="shared" si="19"/>
        <v>Low Income</v>
      </c>
      <c r="V411" s="44">
        <v>37549</v>
      </c>
      <c r="W411" s="49">
        <v>0.299120569</v>
      </c>
      <c r="X411" s="28">
        <v>0</v>
      </c>
      <c r="Y411" s="28">
        <v>57</v>
      </c>
      <c r="Z411" s="34" t="str">
        <f t="shared" si="20"/>
        <v>High Risk</v>
      </c>
    </row>
    <row r="412" spans="1:26" x14ac:dyDescent="0.25">
      <c r="A412" s="20">
        <v>43511</v>
      </c>
      <c r="B412" s="21">
        <v>48</v>
      </c>
      <c r="C412" s="33" t="str">
        <f t="shared" si="18"/>
        <v>Senior</v>
      </c>
      <c r="D412" s="43">
        <v>34814</v>
      </c>
      <c r="E412" s="27">
        <v>615</v>
      </c>
      <c r="F412" s="33" t="s">
        <v>230</v>
      </c>
      <c r="G412" s="33" t="s">
        <v>20</v>
      </c>
      <c r="H412" s="33" t="s">
        <v>29</v>
      </c>
      <c r="I412" s="43">
        <v>24695.307531380753</v>
      </c>
      <c r="J412" s="27">
        <v>48</v>
      </c>
      <c r="K412" s="48">
        <v>0.70934990323952296</v>
      </c>
      <c r="L412" s="48" t="s">
        <v>241</v>
      </c>
      <c r="M412" s="33" t="s">
        <v>22</v>
      </c>
      <c r="N412" s="33" t="s">
        <v>23</v>
      </c>
      <c r="O412" s="43">
        <v>387</v>
      </c>
      <c r="P412" s="48">
        <v>3.2851314E-2</v>
      </c>
      <c r="Q412" s="33" t="s">
        <v>24</v>
      </c>
      <c r="R412" s="27">
        <v>28</v>
      </c>
      <c r="S412" s="43">
        <v>4328</v>
      </c>
      <c r="T412" s="38">
        <v>2901.166667</v>
      </c>
      <c r="U412" s="33" t="str">
        <f t="shared" si="19"/>
        <v>Low Income</v>
      </c>
      <c r="V412" s="43">
        <v>8004</v>
      </c>
      <c r="W412" s="48">
        <v>0.239505097</v>
      </c>
      <c r="X412" s="27">
        <v>0</v>
      </c>
      <c r="Y412" s="27">
        <v>49</v>
      </c>
      <c r="Z412" s="33" t="str">
        <f t="shared" si="20"/>
        <v>Medium Risk</v>
      </c>
    </row>
    <row r="413" spans="1:26" x14ac:dyDescent="0.25">
      <c r="A413" s="22">
        <v>43512</v>
      </c>
      <c r="B413" s="23">
        <v>26</v>
      </c>
      <c r="C413" s="34" t="str">
        <f t="shared" si="18"/>
        <v>Mid</v>
      </c>
      <c r="D413" s="44">
        <v>23563</v>
      </c>
      <c r="E413" s="28">
        <v>617</v>
      </c>
      <c r="F413" s="34" t="s">
        <v>230</v>
      </c>
      <c r="G413" s="34" t="s">
        <v>20</v>
      </c>
      <c r="H413" s="34" t="s">
        <v>25</v>
      </c>
      <c r="I413" s="44">
        <v>66228</v>
      </c>
      <c r="J413" s="28">
        <v>24</v>
      </c>
      <c r="K413" s="49">
        <v>2.8106777575011672</v>
      </c>
      <c r="L413" s="49" t="s">
        <v>242</v>
      </c>
      <c r="M413" s="34" t="s">
        <v>22</v>
      </c>
      <c r="N413" s="34" t="s">
        <v>23</v>
      </c>
      <c r="O413" s="44">
        <v>362</v>
      </c>
      <c r="P413" s="49">
        <v>0.300947097</v>
      </c>
      <c r="Q413" s="34" t="s">
        <v>24</v>
      </c>
      <c r="R413" s="28">
        <v>18</v>
      </c>
      <c r="S413" s="44">
        <v>2831</v>
      </c>
      <c r="T413" s="39">
        <v>1963.583333</v>
      </c>
      <c r="U413" s="34" t="str">
        <f t="shared" si="19"/>
        <v>Low Income</v>
      </c>
      <c r="V413" s="44">
        <v>67607</v>
      </c>
      <c r="W413" s="49">
        <v>0.25533531999999998</v>
      </c>
      <c r="X413" s="28">
        <v>0</v>
      </c>
      <c r="Y413" s="28">
        <v>57</v>
      </c>
      <c r="Z413" s="34" t="str">
        <f t="shared" si="20"/>
        <v>High Risk</v>
      </c>
    </row>
    <row r="414" spans="1:26" x14ac:dyDescent="0.25">
      <c r="A414" s="20">
        <v>43513</v>
      </c>
      <c r="B414" s="21">
        <v>21</v>
      </c>
      <c r="C414" s="33" t="str">
        <f t="shared" si="18"/>
        <v>Young</v>
      </c>
      <c r="D414" s="43">
        <v>88618</v>
      </c>
      <c r="E414" s="27">
        <v>580</v>
      </c>
      <c r="F414" s="33" t="s">
        <v>230</v>
      </c>
      <c r="G414" s="33" t="s">
        <v>20</v>
      </c>
      <c r="H414" s="33" t="s">
        <v>32</v>
      </c>
      <c r="I414" s="43">
        <v>16561</v>
      </c>
      <c r="J414" s="27">
        <v>36</v>
      </c>
      <c r="K414" s="48">
        <v>0.18688076914396623</v>
      </c>
      <c r="L414" s="48" t="s">
        <v>240</v>
      </c>
      <c r="M414" s="33" t="s">
        <v>44</v>
      </c>
      <c r="N414" s="33" t="s">
        <v>34</v>
      </c>
      <c r="O414" s="43">
        <v>662</v>
      </c>
      <c r="P414" s="48">
        <v>0.45921827199999998</v>
      </c>
      <c r="Q414" s="33" t="s">
        <v>24</v>
      </c>
      <c r="R414" s="27">
        <v>19</v>
      </c>
      <c r="S414" s="43">
        <v>4620</v>
      </c>
      <c r="T414" s="38">
        <v>7384.8333329999996</v>
      </c>
      <c r="U414" s="33" t="str">
        <f t="shared" si="19"/>
        <v>Medium Income</v>
      </c>
      <c r="V414" s="43">
        <v>9748</v>
      </c>
      <c r="W414" s="48">
        <v>0.181328972</v>
      </c>
      <c r="X414" s="27">
        <v>0</v>
      </c>
      <c r="Y414" s="27">
        <v>56</v>
      </c>
      <c r="Z414" s="33" t="str">
        <f t="shared" si="20"/>
        <v>High Risk</v>
      </c>
    </row>
    <row r="415" spans="1:26" x14ac:dyDescent="0.25">
      <c r="A415" s="22">
        <v>43514</v>
      </c>
      <c r="B415" s="23">
        <v>55</v>
      </c>
      <c r="C415" s="34" t="str">
        <f t="shared" si="18"/>
        <v>Senior</v>
      </c>
      <c r="D415" s="44">
        <v>123514</v>
      </c>
      <c r="E415" s="28">
        <v>632</v>
      </c>
      <c r="F415" s="34" t="s">
        <v>230</v>
      </c>
      <c r="G415" s="34" t="s">
        <v>20</v>
      </c>
      <c r="H415" s="34" t="s">
        <v>29</v>
      </c>
      <c r="I415" s="44">
        <v>24756.13157894737</v>
      </c>
      <c r="J415" s="28">
        <v>60</v>
      </c>
      <c r="K415" s="49">
        <v>0.20043178569998032</v>
      </c>
      <c r="L415" s="49" t="s">
        <v>240</v>
      </c>
      <c r="M415" s="34" t="s">
        <v>22</v>
      </c>
      <c r="N415" s="34" t="s">
        <v>34</v>
      </c>
      <c r="O415" s="44">
        <v>612</v>
      </c>
      <c r="P415" s="49">
        <v>0.102494406</v>
      </c>
      <c r="Q415" s="34" t="s">
        <v>28</v>
      </c>
      <c r="R415" s="28">
        <v>19</v>
      </c>
      <c r="S415" s="44">
        <v>2215</v>
      </c>
      <c r="T415" s="39">
        <v>10292.833329999999</v>
      </c>
      <c r="U415" s="34" t="str">
        <f t="shared" si="19"/>
        <v>Medium Income</v>
      </c>
      <c r="V415" s="44">
        <v>7541</v>
      </c>
      <c r="W415" s="49">
        <v>0.24946199999999999</v>
      </c>
      <c r="X415" s="28">
        <v>0</v>
      </c>
      <c r="Y415" s="28">
        <v>49</v>
      </c>
      <c r="Z415" s="34" t="str">
        <f t="shared" si="20"/>
        <v>Medium Risk</v>
      </c>
    </row>
    <row r="416" spans="1:26" x14ac:dyDescent="0.25">
      <c r="A416" s="20">
        <v>43515</v>
      </c>
      <c r="B416" s="21">
        <v>43</v>
      </c>
      <c r="C416" s="33" t="str">
        <f t="shared" si="18"/>
        <v>Senior</v>
      </c>
      <c r="D416" s="43">
        <v>44674</v>
      </c>
      <c r="E416" s="27">
        <v>574</v>
      </c>
      <c r="F416" s="33" t="s">
        <v>230</v>
      </c>
      <c r="G416" s="33" t="s">
        <v>20</v>
      </c>
      <c r="H416" s="33" t="s">
        <v>25</v>
      </c>
      <c r="I416" s="43">
        <v>31311</v>
      </c>
      <c r="J416" s="27">
        <v>24</v>
      </c>
      <c r="K416" s="48">
        <v>0.70087746787840799</v>
      </c>
      <c r="L416" s="48" t="s">
        <v>241</v>
      </c>
      <c r="M416" s="33" t="s">
        <v>26</v>
      </c>
      <c r="N416" s="33" t="s">
        <v>30</v>
      </c>
      <c r="O416" s="43">
        <v>538</v>
      </c>
      <c r="P416" s="48">
        <v>0.27840394400000001</v>
      </c>
      <c r="Q416" s="33" t="s">
        <v>24</v>
      </c>
      <c r="R416" s="27">
        <v>23</v>
      </c>
      <c r="S416" s="43">
        <v>1576</v>
      </c>
      <c r="T416" s="38">
        <v>3722.833333</v>
      </c>
      <c r="U416" s="33" t="str">
        <f t="shared" si="19"/>
        <v>Low Income</v>
      </c>
      <c r="V416" s="43">
        <v>23493</v>
      </c>
      <c r="W416" s="48">
        <v>0.23232629299999999</v>
      </c>
      <c r="X416" s="27">
        <v>0</v>
      </c>
      <c r="Y416" s="27">
        <v>53</v>
      </c>
      <c r="Z416" s="33" t="str">
        <f t="shared" si="20"/>
        <v>Medium Risk</v>
      </c>
    </row>
    <row r="417" spans="1:26" x14ac:dyDescent="0.25">
      <c r="A417" s="22">
        <v>43516</v>
      </c>
      <c r="B417" s="23">
        <v>31</v>
      </c>
      <c r="C417" s="34" t="str">
        <f t="shared" si="18"/>
        <v>Mid</v>
      </c>
      <c r="D417" s="44">
        <v>34622</v>
      </c>
      <c r="E417" s="28">
        <v>588</v>
      </c>
      <c r="F417" s="34" t="s">
        <v>230</v>
      </c>
      <c r="G417" s="34" t="s">
        <v>45</v>
      </c>
      <c r="H417" s="34" t="s">
        <v>25</v>
      </c>
      <c r="I417" s="44">
        <v>19939</v>
      </c>
      <c r="J417" s="28">
        <v>48</v>
      </c>
      <c r="K417" s="49">
        <v>0.57590549361677545</v>
      </c>
      <c r="L417" s="49" t="s">
        <v>241</v>
      </c>
      <c r="M417" s="34" t="s">
        <v>22</v>
      </c>
      <c r="N417" s="34" t="s">
        <v>23</v>
      </c>
      <c r="O417" s="44">
        <v>240</v>
      </c>
      <c r="P417" s="49">
        <v>0.2048915</v>
      </c>
      <c r="Q417" s="34" t="s">
        <v>28</v>
      </c>
      <c r="R417" s="28">
        <v>31</v>
      </c>
      <c r="S417" s="44">
        <v>2785</v>
      </c>
      <c r="T417" s="39">
        <v>2885.166667</v>
      </c>
      <c r="U417" s="34" t="str">
        <f t="shared" si="19"/>
        <v>Low Income</v>
      </c>
      <c r="V417" s="44">
        <v>110084</v>
      </c>
      <c r="W417" s="49">
        <v>0.23744406800000001</v>
      </c>
      <c r="X417" s="28">
        <v>0</v>
      </c>
      <c r="Y417" s="28">
        <v>52</v>
      </c>
      <c r="Z417" s="34" t="str">
        <f t="shared" si="20"/>
        <v>Medium Risk</v>
      </c>
    </row>
    <row r="418" spans="1:26" x14ac:dyDescent="0.25">
      <c r="A418" s="20">
        <v>43517</v>
      </c>
      <c r="B418" s="21">
        <v>58</v>
      </c>
      <c r="C418" s="33" t="str">
        <f t="shared" si="18"/>
        <v>Senior</v>
      </c>
      <c r="D418" s="43">
        <v>27715</v>
      </c>
      <c r="E418" s="27">
        <v>589</v>
      </c>
      <c r="F418" s="33" t="s">
        <v>230</v>
      </c>
      <c r="G418" s="33" t="s">
        <v>20</v>
      </c>
      <c r="H418" s="33" t="s">
        <v>29</v>
      </c>
      <c r="I418" s="43">
        <v>18879</v>
      </c>
      <c r="J418" s="27">
        <v>36</v>
      </c>
      <c r="K418" s="48">
        <v>0.68118347465271512</v>
      </c>
      <c r="L418" s="48" t="s">
        <v>241</v>
      </c>
      <c r="M418" s="33" t="s">
        <v>22</v>
      </c>
      <c r="N418" s="33" t="s">
        <v>23</v>
      </c>
      <c r="O418" s="43">
        <v>764</v>
      </c>
      <c r="P418" s="48">
        <v>0.187114156</v>
      </c>
      <c r="Q418" s="33" t="s">
        <v>24</v>
      </c>
      <c r="R418" s="27">
        <v>32</v>
      </c>
      <c r="S418" s="43">
        <v>2171</v>
      </c>
      <c r="T418" s="38">
        <v>2309.583333</v>
      </c>
      <c r="U418" s="33" t="str">
        <f t="shared" si="19"/>
        <v>Low Income</v>
      </c>
      <c r="V418" s="43">
        <v>4498</v>
      </c>
      <c r="W418" s="48">
        <v>0.225295942</v>
      </c>
      <c r="X418" s="27">
        <v>0</v>
      </c>
      <c r="Y418" s="27">
        <v>54</v>
      </c>
      <c r="Z418" s="33" t="str">
        <f t="shared" si="20"/>
        <v>Medium Risk</v>
      </c>
    </row>
    <row r="419" spans="1:26" x14ac:dyDescent="0.25">
      <c r="A419" s="22">
        <v>43518</v>
      </c>
      <c r="B419" s="23">
        <v>41</v>
      </c>
      <c r="C419" s="34" t="str">
        <f t="shared" si="18"/>
        <v>Senior</v>
      </c>
      <c r="D419" s="44">
        <v>42964</v>
      </c>
      <c r="E419" s="28">
        <v>546</v>
      </c>
      <c r="F419" s="34" t="s">
        <v>231</v>
      </c>
      <c r="G419" s="34" t="s">
        <v>20</v>
      </c>
      <c r="H419" s="34" t="s">
        <v>29</v>
      </c>
      <c r="I419" s="44">
        <v>16100</v>
      </c>
      <c r="J419" s="28">
        <v>72</v>
      </c>
      <c r="K419" s="49">
        <v>0.37473233404710921</v>
      </c>
      <c r="L419" s="49" t="s">
        <v>240</v>
      </c>
      <c r="M419" s="34" t="s">
        <v>22</v>
      </c>
      <c r="N419" s="34" t="s">
        <v>23</v>
      </c>
      <c r="O419" s="44">
        <v>157</v>
      </c>
      <c r="P419" s="49">
        <v>0.38396637900000002</v>
      </c>
      <c r="Q419" s="34" t="s">
        <v>38</v>
      </c>
      <c r="R419" s="28">
        <v>22</v>
      </c>
      <c r="S419" s="44">
        <v>1152</v>
      </c>
      <c r="T419" s="39">
        <v>3580.333333</v>
      </c>
      <c r="U419" s="34" t="str">
        <f t="shared" si="19"/>
        <v>Low Income</v>
      </c>
      <c r="V419" s="44">
        <v>42602</v>
      </c>
      <c r="W419" s="49">
        <v>0.23223037799999999</v>
      </c>
      <c r="X419" s="28">
        <v>0</v>
      </c>
      <c r="Y419" s="28">
        <v>56</v>
      </c>
      <c r="Z419" s="34" t="str">
        <f t="shared" si="20"/>
        <v>High Risk</v>
      </c>
    </row>
    <row r="420" spans="1:26" x14ac:dyDescent="0.25">
      <c r="A420" s="20">
        <v>43519</v>
      </c>
      <c r="B420" s="21">
        <v>54</v>
      </c>
      <c r="C420" s="33" t="str">
        <f t="shared" si="18"/>
        <v>Senior</v>
      </c>
      <c r="D420" s="43">
        <v>87263</v>
      </c>
      <c r="E420" s="27">
        <v>575</v>
      </c>
      <c r="F420" s="33" t="s">
        <v>230</v>
      </c>
      <c r="G420" s="33" t="s">
        <v>20</v>
      </c>
      <c r="H420" s="33" t="s">
        <v>29</v>
      </c>
      <c r="I420" s="43">
        <v>21495</v>
      </c>
      <c r="J420" s="27">
        <v>60</v>
      </c>
      <c r="K420" s="48">
        <v>0.24632432989927003</v>
      </c>
      <c r="L420" s="48" t="s">
        <v>240</v>
      </c>
      <c r="M420" s="33" t="s">
        <v>22</v>
      </c>
      <c r="N420" s="33" t="s">
        <v>27</v>
      </c>
      <c r="O420" s="43">
        <v>242</v>
      </c>
      <c r="P420" s="48">
        <v>0.104670111</v>
      </c>
      <c r="Q420" s="33" t="s">
        <v>31</v>
      </c>
      <c r="R420" s="27">
        <v>21</v>
      </c>
      <c r="S420" s="43">
        <v>651</v>
      </c>
      <c r="T420" s="38">
        <v>7271.9166670000004</v>
      </c>
      <c r="U420" s="33" t="str">
        <f t="shared" si="19"/>
        <v>Medium Income</v>
      </c>
      <c r="V420" s="43">
        <v>100593</v>
      </c>
      <c r="W420" s="48">
        <v>0.249407874</v>
      </c>
      <c r="X420" s="27">
        <v>1</v>
      </c>
      <c r="Y420" s="27">
        <v>35.200000000000003</v>
      </c>
      <c r="Z420" s="33" t="str">
        <f t="shared" si="20"/>
        <v>Low Risk</v>
      </c>
    </row>
    <row r="421" spans="1:26" x14ac:dyDescent="0.25">
      <c r="A421" s="22">
        <v>43520</v>
      </c>
      <c r="B421" s="23">
        <v>40</v>
      </c>
      <c r="C421" s="34" t="str">
        <f t="shared" si="18"/>
        <v>Senior</v>
      </c>
      <c r="D421" s="44">
        <v>81906</v>
      </c>
      <c r="E421" s="28">
        <v>456</v>
      </c>
      <c r="F421" s="34" t="s">
        <v>231</v>
      </c>
      <c r="G421" s="34" t="s">
        <v>20</v>
      </c>
      <c r="H421" s="34" t="s">
        <v>32</v>
      </c>
      <c r="I421" s="44">
        <v>25386.350427350426</v>
      </c>
      <c r="J421" s="28">
        <v>36</v>
      </c>
      <c r="K421" s="49">
        <v>0.30994494209643281</v>
      </c>
      <c r="L421" s="49" t="s">
        <v>240</v>
      </c>
      <c r="M421" s="34" t="s">
        <v>22</v>
      </c>
      <c r="N421" s="34" t="s">
        <v>27</v>
      </c>
      <c r="O421" s="44">
        <v>447</v>
      </c>
      <c r="P421" s="49">
        <v>0.45971298799999999</v>
      </c>
      <c r="Q421" s="34" t="s">
        <v>24</v>
      </c>
      <c r="R421" s="28">
        <v>28</v>
      </c>
      <c r="S421" s="44">
        <v>4418</v>
      </c>
      <c r="T421" s="39">
        <v>6825.5</v>
      </c>
      <c r="U421" s="34" t="str">
        <f t="shared" si="19"/>
        <v>Medium Income</v>
      </c>
      <c r="V421" s="44">
        <v>60459</v>
      </c>
      <c r="W421" s="49">
        <v>0.35574647700000001</v>
      </c>
      <c r="X421" s="28">
        <v>0</v>
      </c>
      <c r="Y421" s="28">
        <v>54</v>
      </c>
      <c r="Z421" s="34" t="str">
        <f t="shared" si="20"/>
        <v>Medium Risk</v>
      </c>
    </row>
    <row r="422" spans="1:26" x14ac:dyDescent="0.25">
      <c r="A422" s="20">
        <v>43521</v>
      </c>
      <c r="B422" s="21">
        <v>64</v>
      </c>
      <c r="C422" s="33" t="str">
        <f t="shared" si="18"/>
        <v>Old</v>
      </c>
      <c r="D422" s="43">
        <v>36477</v>
      </c>
      <c r="E422" s="27">
        <v>570.23428571428576</v>
      </c>
      <c r="F422" s="33" t="s">
        <v>230</v>
      </c>
      <c r="G422" s="33" t="s">
        <v>20</v>
      </c>
      <c r="H422" s="33" t="s">
        <v>32</v>
      </c>
      <c r="I422" s="43">
        <v>28510</v>
      </c>
      <c r="J422" s="27">
        <v>72</v>
      </c>
      <c r="K422" s="48">
        <v>0.78158839816870906</v>
      </c>
      <c r="L422" s="48" t="s">
        <v>241</v>
      </c>
      <c r="M422" s="33" t="s">
        <v>22</v>
      </c>
      <c r="N422" s="33" t="s">
        <v>30</v>
      </c>
      <c r="O422" s="43">
        <v>210</v>
      </c>
      <c r="P422" s="48">
        <v>0.35176296800000001</v>
      </c>
      <c r="Q422" s="33" t="s">
        <v>31</v>
      </c>
      <c r="R422" s="27">
        <v>25</v>
      </c>
      <c r="S422" s="43">
        <v>313</v>
      </c>
      <c r="T422" s="38">
        <v>3039.75</v>
      </c>
      <c r="U422" s="33" t="str">
        <f t="shared" si="19"/>
        <v>Low Income</v>
      </c>
      <c r="V422" s="43">
        <v>79312</v>
      </c>
      <c r="W422" s="48">
        <v>0.28158019299999998</v>
      </c>
      <c r="X422" s="27">
        <v>0</v>
      </c>
      <c r="Y422" s="27">
        <v>52</v>
      </c>
      <c r="Z422" s="33" t="str">
        <f t="shared" si="20"/>
        <v>Medium Risk</v>
      </c>
    </row>
    <row r="423" spans="1:26" x14ac:dyDescent="0.25">
      <c r="A423" s="22">
        <v>43522</v>
      </c>
      <c r="B423" s="23">
        <v>61</v>
      </c>
      <c r="C423" s="34" t="str">
        <f t="shared" si="18"/>
        <v>Old</v>
      </c>
      <c r="D423" s="44">
        <v>21728</v>
      </c>
      <c r="E423" s="28">
        <v>643</v>
      </c>
      <c r="F423" s="34" t="s">
        <v>230</v>
      </c>
      <c r="G423" s="34" t="s">
        <v>20</v>
      </c>
      <c r="H423" s="34" t="s">
        <v>29</v>
      </c>
      <c r="I423" s="44">
        <v>19845</v>
      </c>
      <c r="J423" s="28">
        <v>48</v>
      </c>
      <c r="K423" s="49">
        <v>0.91333762886597936</v>
      </c>
      <c r="L423" s="49" t="s">
        <v>241</v>
      </c>
      <c r="M423" s="34" t="s">
        <v>26</v>
      </c>
      <c r="N423" s="34" t="s">
        <v>27</v>
      </c>
      <c r="O423" s="44">
        <v>191</v>
      </c>
      <c r="P423" s="49">
        <v>0.124390546</v>
      </c>
      <c r="Q423" s="34" t="s">
        <v>31</v>
      </c>
      <c r="R423" s="28">
        <v>24</v>
      </c>
      <c r="S423" s="44">
        <v>2296</v>
      </c>
      <c r="T423" s="39">
        <v>1810.666667</v>
      </c>
      <c r="U423" s="34" t="str">
        <f t="shared" si="19"/>
        <v>Low Income</v>
      </c>
      <c r="V423" s="44">
        <v>29043</v>
      </c>
      <c r="W423" s="49">
        <v>0.20667280599999999</v>
      </c>
      <c r="X423" s="28">
        <v>0</v>
      </c>
      <c r="Y423" s="28">
        <v>49</v>
      </c>
      <c r="Z423" s="34" t="str">
        <f t="shared" si="20"/>
        <v>Medium Risk</v>
      </c>
    </row>
    <row r="424" spans="1:26" x14ac:dyDescent="0.25">
      <c r="A424" s="20">
        <v>43523</v>
      </c>
      <c r="B424" s="21">
        <v>37</v>
      </c>
      <c r="C424" s="33" t="str">
        <f t="shared" si="18"/>
        <v>Mid</v>
      </c>
      <c r="D424" s="43">
        <v>33297</v>
      </c>
      <c r="E424" s="27">
        <v>605</v>
      </c>
      <c r="F424" s="33" t="s">
        <v>230</v>
      </c>
      <c r="G424" s="33" t="s">
        <v>20</v>
      </c>
      <c r="H424" s="33" t="s">
        <v>41</v>
      </c>
      <c r="I424" s="43">
        <v>15328</v>
      </c>
      <c r="J424" s="27">
        <v>53.057851239669418</v>
      </c>
      <c r="K424" s="48">
        <v>0.46034177253205993</v>
      </c>
      <c r="L424" s="48" t="s">
        <v>240</v>
      </c>
      <c r="M424" s="33" t="s">
        <v>26</v>
      </c>
      <c r="N424" s="33" t="s">
        <v>23</v>
      </c>
      <c r="O424" s="43">
        <v>1074</v>
      </c>
      <c r="P424" s="48">
        <v>0.113926271</v>
      </c>
      <c r="Q424" s="33" t="s">
        <v>31</v>
      </c>
      <c r="R424" s="27">
        <v>21</v>
      </c>
      <c r="S424" s="43">
        <v>7756</v>
      </c>
      <c r="T424" s="38">
        <v>2774.75</v>
      </c>
      <c r="U424" s="33" t="str">
        <f t="shared" si="19"/>
        <v>Low Income</v>
      </c>
      <c r="V424" s="43">
        <v>8884</v>
      </c>
      <c r="W424" s="48">
        <v>0.20487939799999999</v>
      </c>
      <c r="X424" s="27">
        <v>0</v>
      </c>
      <c r="Y424" s="27">
        <v>49</v>
      </c>
      <c r="Z424" s="33" t="str">
        <f t="shared" si="20"/>
        <v>Medium Risk</v>
      </c>
    </row>
    <row r="425" spans="1:26" x14ac:dyDescent="0.25">
      <c r="A425" s="22">
        <v>43524</v>
      </c>
      <c r="B425" s="23">
        <v>51</v>
      </c>
      <c r="C425" s="34" t="str">
        <f t="shared" si="18"/>
        <v>Senior</v>
      </c>
      <c r="D425" s="44">
        <v>67500</v>
      </c>
      <c r="E425" s="28">
        <v>589</v>
      </c>
      <c r="F425" s="34" t="s">
        <v>230</v>
      </c>
      <c r="G425" s="34" t="s">
        <v>20</v>
      </c>
      <c r="H425" s="34" t="s">
        <v>32</v>
      </c>
      <c r="I425" s="44">
        <v>26327</v>
      </c>
      <c r="J425" s="28">
        <v>60</v>
      </c>
      <c r="K425" s="49">
        <v>0.39002962962962962</v>
      </c>
      <c r="L425" s="49" t="s">
        <v>240</v>
      </c>
      <c r="M425" s="34" t="s">
        <v>22</v>
      </c>
      <c r="N425" s="34" t="s">
        <v>30</v>
      </c>
      <c r="O425" s="44">
        <v>301</v>
      </c>
      <c r="P425" s="49">
        <v>9.6883372999999995E-2</v>
      </c>
      <c r="Q425" s="34" t="s">
        <v>24</v>
      </c>
      <c r="R425" s="28">
        <v>33</v>
      </c>
      <c r="S425" s="44">
        <v>481</v>
      </c>
      <c r="T425" s="39">
        <v>5625</v>
      </c>
      <c r="U425" s="34" t="str">
        <f t="shared" si="19"/>
        <v>Medium Income</v>
      </c>
      <c r="V425" s="44">
        <v>42833</v>
      </c>
      <c r="W425" s="49">
        <v>0.26068596700000002</v>
      </c>
      <c r="X425" s="28">
        <v>0</v>
      </c>
      <c r="Y425" s="28">
        <v>52</v>
      </c>
      <c r="Z425" s="34" t="str">
        <f t="shared" si="20"/>
        <v>Medium Risk</v>
      </c>
    </row>
    <row r="426" spans="1:26" x14ac:dyDescent="0.25">
      <c r="A426" s="20">
        <v>43525</v>
      </c>
      <c r="B426" s="21">
        <v>47</v>
      </c>
      <c r="C426" s="33" t="str">
        <f t="shared" si="18"/>
        <v>Senior</v>
      </c>
      <c r="D426" s="43">
        <v>50147</v>
      </c>
      <c r="E426" s="27">
        <v>560</v>
      </c>
      <c r="F426" s="33" t="s">
        <v>230</v>
      </c>
      <c r="G426" s="33" t="s">
        <v>20</v>
      </c>
      <c r="H426" s="33" t="s">
        <v>29</v>
      </c>
      <c r="I426" s="43">
        <v>15944</v>
      </c>
      <c r="J426" s="27">
        <v>108</v>
      </c>
      <c r="K426" s="48">
        <v>0.31794524099148502</v>
      </c>
      <c r="L426" s="48" t="s">
        <v>240</v>
      </c>
      <c r="M426" s="33" t="s">
        <v>26</v>
      </c>
      <c r="N426" s="33" t="s">
        <v>34</v>
      </c>
      <c r="O426" s="43">
        <v>308</v>
      </c>
      <c r="P426" s="48">
        <v>0.68283866999999998</v>
      </c>
      <c r="Q426" s="33" t="s">
        <v>31</v>
      </c>
      <c r="R426" s="27">
        <v>21</v>
      </c>
      <c r="S426" s="43">
        <v>6750</v>
      </c>
      <c r="T426" s="38">
        <v>4178.9166670000004</v>
      </c>
      <c r="U426" s="33" t="str">
        <f t="shared" si="19"/>
        <v>Low Income</v>
      </c>
      <c r="V426" s="43">
        <v>8089</v>
      </c>
      <c r="W426" s="48">
        <v>0.27770391100000003</v>
      </c>
      <c r="X426" s="27">
        <v>0</v>
      </c>
      <c r="Y426" s="27">
        <v>68</v>
      </c>
      <c r="Z426" s="33" t="str">
        <f t="shared" si="20"/>
        <v>High Risk</v>
      </c>
    </row>
    <row r="427" spans="1:26" x14ac:dyDescent="0.25">
      <c r="A427" s="22">
        <v>43526</v>
      </c>
      <c r="B427" s="23">
        <v>56</v>
      </c>
      <c r="C427" s="34" t="str">
        <f t="shared" si="18"/>
        <v>Senior</v>
      </c>
      <c r="D427" s="44">
        <v>92706</v>
      </c>
      <c r="E427" s="28">
        <v>627</v>
      </c>
      <c r="F427" s="34" t="s">
        <v>230</v>
      </c>
      <c r="G427" s="34" t="s">
        <v>20</v>
      </c>
      <c r="H427" s="34" t="s">
        <v>32</v>
      </c>
      <c r="I427" s="44">
        <v>15372</v>
      </c>
      <c r="J427" s="28">
        <v>48</v>
      </c>
      <c r="K427" s="49">
        <v>0.16581451038767717</v>
      </c>
      <c r="L427" s="49" t="s">
        <v>240</v>
      </c>
      <c r="M427" s="34" t="s">
        <v>26</v>
      </c>
      <c r="N427" s="34" t="s">
        <v>27</v>
      </c>
      <c r="O427" s="44">
        <v>304</v>
      </c>
      <c r="P427" s="49">
        <v>0.28096920199999997</v>
      </c>
      <c r="Q427" s="34" t="s">
        <v>24</v>
      </c>
      <c r="R427" s="28">
        <v>25</v>
      </c>
      <c r="S427" s="44">
        <v>1741</v>
      </c>
      <c r="T427" s="39">
        <v>7725.5</v>
      </c>
      <c r="U427" s="34" t="str">
        <f t="shared" si="19"/>
        <v>Medium Income</v>
      </c>
      <c r="V427" s="44">
        <v>8895</v>
      </c>
      <c r="W427" s="49">
        <v>0.22446318500000001</v>
      </c>
      <c r="X427" s="28">
        <v>1</v>
      </c>
      <c r="Y427" s="28">
        <v>38.4</v>
      </c>
      <c r="Z427" s="34" t="str">
        <f t="shared" si="20"/>
        <v>Low Risk</v>
      </c>
    </row>
    <row r="428" spans="1:26" x14ac:dyDescent="0.25">
      <c r="A428" s="20">
        <v>43527</v>
      </c>
      <c r="B428" s="21">
        <v>28</v>
      </c>
      <c r="C428" s="33" t="str">
        <f t="shared" si="18"/>
        <v>Mid</v>
      </c>
      <c r="D428" s="43">
        <v>27792</v>
      </c>
      <c r="E428" s="27">
        <v>550</v>
      </c>
      <c r="F428" s="33" t="s">
        <v>230</v>
      </c>
      <c r="G428" s="33" t="s">
        <v>20</v>
      </c>
      <c r="H428" s="33" t="s">
        <v>25</v>
      </c>
      <c r="I428" s="43">
        <v>33448</v>
      </c>
      <c r="J428" s="27">
        <v>48</v>
      </c>
      <c r="K428" s="48">
        <v>1.2035118019573978</v>
      </c>
      <c r="L428" s="48" t="s">
        <v>242</v>
      </c>
      <c r="M428" s="33" t="s">
        <v>35</v>
      </c>
      <c r="N428" s="33" t="s">
        <v>30</v>
      </c>
      <c r="O428" s="43">
        <v>575</v>
      </c>
      <c r="P428" s="48">
        <v>0.20432309700000001</v>
      </c>
      <c r="Q428" s="33" t="s">
        <v>38</v>
      </c>
      <c r="R428" s="27">
        <v>34</v>
      </c>
      <c r="S428" s="43">
        <v>4679</v>
      </c>
      <c r="T428" s="38">
        <v>2316</v>
      </c>
      <c r="U428" s="33" t="str">
        <f t="shared" si="19"/>
        <v>Low Income</v>
      </c>
      <c r="V428" s="43">
        <v>10259</v>
      </c>
      <c r="W428" s="48">
        <v>0.23945709400000001</v>
      </c>
      <c r="X428" s="27">
        <v>0</v>
      </c>
      <c r="Y428" s="27">
        <v>55</v>
      </c>
      <c r="Z428" s="33" t="str">
        <f t="shared" si="20"/>
        <v>High Risk</v>
      </c>
    </row>
    <row r="429" spans="1:26" x14ac:dyDescent="0.25">
      <c r="A429" s="22">
        <v>43528</v>
      </c>
      <c r="B429" s="23">
        <v>48</v>
      </c>
      <c r="C429" s="34" t="str">
        <f t="shared" si="18"/>
        <v>Senior</v>
      </c>
      <c r="D429" s="44">
        <v>116551</v>
      </c>
      <c r="E429" s="28">
        <v>558</v>
      </c>
      <c r="F429" s="34" t="s">
        <v>230</v>
      </c>
      <c r="G429" s="34" t="s">
        <v>20</v>
      </c>
      <c r="H429" s="34" t="s">
        <v>32</v>
      </c>
      <c r="I429" s="44">
        <v>26501</v>
      </c>
      <c r="J429" s="28">
        <v>96</v>
      </c>
      <c r="K429" s="49">
        <v>0.22737685648342787</v>
      </c>
      <c r="L429" s="49" t="s">
        <v>240</v>
      </c>
      <c r="M429" s="34" t="s">
        <v>35</v>
      </c>
      <c r="N429" s="34" t="s">
        <v>27</v>
      </c>
      <c r="O429" s="44">
        <v>340</v>
      </c>
      <c r="P429" s="49">
        <v>0.52750080200000005</v>
      </c>
      <c r="Q429" s="34" t="s">
        <v>38</v>
      </c>
      <c r="R429" s="28">
        <v>22</v>
      </c>
      <c r="S429" s="44">
        <v>6369</v>
      </c>
      <c r="T429" s="39">
        <v>9712.5833330000005</v>
      </c>
      <c r="U429" s="34" t="str">
        <f t="shared" si="19"/>
        <v>Medium Income</v>
      </c>
      <c r="V429" s="44">
        <v>56110</v>
      </c>
      <c r="W429" s="49">
        <v>0.2260008</v>
      </c>
      <c r="X429" s="28">
        <v>1</v>
      </c>
      <c r="Y429" s="28">
        <v>44.8</v>
      </c>
      <c r="Z429" s="34" t="str">
        <f t="shared" si="20"/>
        <v>Medium Risk</v>
      </c>
    </row>
    <row r="430" spans="1:26" x14ac:dyDescent="0.25">
      <c r="A430" s="20">
        <v>43529</v>
      </c>
      <c r="B430" s="21">
        <v>52</v>
      </c>
      <c r="C430" s="33" t="str">
        <f t="shared" si="18"/>
        <v>Senior</v>
      </c>
      <c r="D430" s="43">
        <v>25587</v>
      </c>
      <c r="E430" s="27">
        <v>630</v>
      </c>
      <c r="F430" s="33" t="s">
        <v>230</v>
      </c>
      <c r="G430" s="33" t="s">
        <v>20</v>
      </c>
      <c r="H430" s="33" t="s">
        <v>21</v>
      </c>
      <c r="I430" s="43">
        <v>25204</v>
      </c>
      <c r="J430" s="27">
        <v>53.018181818181816</v>
      </c>
      <c r="K430" s="48">
        <v>0.98503146128893582</v>
      </c>
      <c r="L430" s="48" t="s">
        <v>241</v>
      </c>
      <c r="M430" s="33" t="s">
        <v>35</v>
      </c>
      <c r="N430" s="33" t="s">
        <v>30</v>
      </c>
      <c r="O430" s="43">
        <v>180</v>
      </c>
      <c r="P430" s="48">
        <v>0.29456960999999998</v>
      </c>
      <c r="Q430" s="33" t="s">
        <v>28</v>
      </c>
      <c r="R430" s="27">
        <v>23</v>
      </c>
      <c r="S430" s="43">
        <v>1454</v>
      </c>
      <c r="T430" s="38">
        <v>2132.25</v>
      </c>
      <c r="U430" s="33" t="str">
        <f t="shared" si="19"/>
        <v>Low Income</v>
      </c>
      <c r="V430" s="43">
        <v>9898</v>
      </c>
      <c r="W430" s="48">
        <v>0.182538108</v>
      </c>
      <c r="X430" s="27">
        <v>0</v>
      </c>
      <c r="Y430" s="27">
        <v>52</v>
      </c>
      <c r="Z430" s="33" t="str">
        <f t="shared" si="20"/>
        <v>Medium Risk</v>
      </c>
    </row>
    <row r="431" spans="1:26" x14ac:dyDescent="0.25">
      <c r="A431" s="22">
        <v>43530</v>
      </c>
      <c r="B431" s="23">
        <v>18</v>
      </c>
      <c r="C431" s="34" t="str">
        <f t="shared" si="18"/>
        <v>Young</v>
      </c>
      <c r="D431" s="44">
        <v>15000</v>
      </c>
      <c r="E431" s="28">
        <v>476</v>
      </c>
      <c r="F431" s="34" t="s">
        <v>231</v>
      </c>
      <c r="G431" s="34" t="s">
        <v>20</v>
      </c>
      <c r="H431" s="34" t="s">
        <v>25</v>
      </c>
      <c r="I431" s="44">
        <v>28630</v>
      </c>
      <c r="J431" s="28">
        <v>48</v>
      </c>
      <c r="K431" s="49">
        <v>1.9086666666666667</v>
      </c>
      <c r="L431" s="49" t="s">
        <v>242</v>
      </c>
      <c r="M431" s="34" t="s">
        <v>26</v>
      </c>
      <c r="N431" s="34" t="s">
        <v>23</v>
      </c>
      <c r="O431" s="44">
        <v>714</v>
      </c>
      <c r="P431" s="49">
        <v>0.160920339</v>
      </c>
      <c r="Q431" s="34" t="s">
        <v>28</v>
      </c>
      <c r="R431" s="28">
        <v>24</v>
      </c>
      <c r="S431" s="44">
        <v>10667</v>
      </c>
      <c r="T431" s="39">
        <v>1250</v>
      </c>
      <c r="U431" s="34" t="str">
        <f t="shared" si="19"/>
        <v>Low Income</v>
      </c>
      <c r="V431" s="44">
        <v>9382</v>
      </c>
      <c r="W431" s="49">
        <v>0.24382398299999999</v>
      </c>
      <c r="X431" s="28">
        <v>0</v>
      </c>
      <c r="Y431" s="28">
        <v>52</v>
      </c>
      <c r="Z431" s="34" t="str">
        <f t="shared" si="20"/>
        <v>Medium Risk</v>
      </c>
    </row>
    <row r="432" spans="1:26" x14ac:dyDescent="0.25">
      <c r="A432" s="20">
        <v>43531</v>
      </c>
      <c r="B432" s="21">
        <v>25</v>
      </c>
      <c r="C432" s="33" t="str">
        <f t="shared" si="18"/>
        <v>Mid</v>
      </c>
      <c r="D432" s="43">
        <v>79101</v>
      </c>
      <c r="E432" s="27">
        <v>506</v>
      </c>
      <c r="F432" s="33" t="s">
        <v>231</v>
      </c>
      <c r="G432" s="33" t="s">
        <v>20</v>
      </c>
      <c r="H432" s="33" t="s">
        <v>32</v>
      </c>
      <c r="I432" s="43">
        <v>84286</v>
      </c>
      <c r="J432" s="27">
        <v>36</v>
      </c>
      <c r="K432" s="48">
        <v>1.0655491081022996</v>
      </c>
      <c r="L432" s="48" t="s">
        <v>242</v>
      </c>
      <c r="M432" s="33" t="s">
        <v>44</v>
      </c>
      <c r="N432" s="33" t="s">
        <v>34</v>
      </c>
      <c r="O432" s="43">
        <v>486</v>
      </c>
      <c r="P432" s="48">
        <v>0.38869921600000001</v>
      </c>
      <c r="Q432" s="33" t="s">
        <v>31</v>
      </c>
      <c r="R432" s="27">
        <v>27</v>
      </c>
      <c r="S432" s="43">
        <v>1847</v>
      </c>
      <c r="T432" s="38">
        <v>6591.75</v>
      </c>
      <c r="U432" s="33" t="str">
        <f t="shared" si="19"/>
        <v>Medium Income</v>
      </c>
      <c r="V432" s="43">
        <v>170429</v>
      </c>
      <c r="W432" s="48">
        <v>0.291528923</v>
      </c>
      <c r="X432" s="27">
        <v>0</v>
      </c>
      <c r="Y432" s="27">
        <v>51</v>
      </c>
      <c r="Z432" s="33" t="str">
        <f t="shared" si="20"/>
        <v>Medium Risk</v>
      </c>
    </row>
    <row r="433" spans="1:26" x14ac:dyDescent="0.25">
      <c r="A433" s="22">
        <v>43532</v>
      </c>
      <c r="B433" s="23">
        <v>18</v>
      </c>
      <c r="C433" s="34" t="str">
        <f t="shared" si="18"/>
        <v>Young</v>
      </c>
      <c r="D433" s="44">
        <v>25700</v>
      </c>
      <c r="E433" s="28">
        <v>486</v>
      </c>
      <c r="F433" s="34" t="s">
        <v>231</v>
      </c>
      <c r="G433" s="34" t="s">
        <v>20</v>
      </c>
      <c r="H433" s="34" t="s">
        <v>29</v>
      </c>
      <c r="I433" s="44">
        <v>49903</v>
      </c>
      <c r="J433" s="28">
        <v>36</v>
      </c>
      <c r="K433" s="49">
        <v>1.9417509727626459</v>
      </c>
      <c r="L433" s="49" t="s">
        <v>242</v>
      </c>
      <c r="M433" s="34" t="s">
        <v>22</v>
      </c>
      <c r="N433" s="34" t="s">
        <v>27</v>
      </c>
      <c r="O433" s="44">
        <v>251</v>
      </c>
      <c r="P433" s="49">
        <v>0.37231635000000002</v>
      </c>
      <c r="Q433" s="34" t="s">
        <v>31</v>
      </c>
      <c r="R433" s="28">
        <v>18</v>
      </c>
      <c r="S433" s="44">
        <v>12901</v>
      </c>
      <c r="T433" s="39">
        <v>2141.666667</v>
      </c>
      <c r="U433" s="34" t="str">
        <f t="shared" si="19"/>
        <v>Low Income</v>
      </c>
      <c r="V433" s="44">
        <v>1629</v>
      </c>
      <c r="W433" s="49">
        <v>0.255545466</v>
      </c>
      <c r="X433" s="28">
        <v>0</v>
      </c>
      <c r="Y433" s="28">
        <v>55</v>
      </c>
      <c r="Z433" s="34" t="str">
        <f t="shared" si="20"/>
        <v>High Risk</v>
      </c>
    </row>
    <row r="434" spans="1:26" x14ac:dyDescent="0.25">
      <c r="A434" s="20">
        <v>43533</v>
      </c>
      <c r="B434" s="21">
        <v>36</v>
      </c>
      <c r="C434" s="33" t="str">
        <f t="shared" si="18"/>
        <v>Mid</v>
      </c>
      <c r="D434" s="43">
        <v>44241</v>
      </c>
      <c r="E434" s="27">
        <v>606</v>
      </c>
      <c r="F434" s="33" t="s">
        <v>230</v>
      </c>
      <c r="G434" s="33" t="s">
        <v>20</v>
      </c>
      <c r="H434" s="33" t="s">
        <v>32</v>
      </c>
      <c r="I434" s="43">
        <v>17042</v>
      </c>
      <c r="J434" s="27">
        <v>48</v>
      </c>
      <c r="K434" s="48">
        <v>0.38520829095183201</v>
      </c>
      <c r="L434" s="48" t="s">
        <v>240</v>
      </c>
      <c r="M434" s="33" t="s">
        <v>44</v>
      </c>
      <c r="N434" s="33" t="s">
        <v>27</v>
      </c>
      <c r="O434" s="43">
        <v>763</v>
      </c>
      <c r="P434" s="48">
        <v>0.227900612</v>
      </c>
      <c r="Q434" s="33" t="s">
        <v>24</v>
      </c>
      <c r="R434" s="27">
        <v>27</v>
      </c>
      <c r="S434" s="43">
        <v>1945</v>
      </c>
      <c r="T434" s="38">
        <v>3686.75</v>
      </c>
      <c r="U434" s="33" t="str">
        <f t="shared" si="19"/>
        <v>Low Income</v>
      </c>
      <c r="V434" s="43">
        <v>93460</v>
      </c>
      <c r="W434" s="48">
        <v>0.22113539099999999</v>
      </c>
      <c r="X434" s="27">
        <v>0</v>
      </c>
      <c r="Y434" s="27">
        <v>48</v>
      </c>
      <c r="Z434" s="33" t="str">
        <f t="shared" si="20"/>
        <v>Medium Risk</v>
      </c>
    </row>
    <row r="435" spans="1:26" x14ac:dyDescent="0.25">
      <c r="A435" s="22">
        <v>43534</v>
      </c>
      <c r="B435" s="23">
        <v>48</v>
      </c>
      <c r="C435" s="34" t="str">
        <f t="shared" si="18"/>
        <v>Senior</v>
      </c>
      <c r="D435" s="44">
        <v>47721.999995999999</v>
      </c>
      <c r="E435" s="28">
        <v>584</v>
      </c>
      <c r="F435" s="34" t="s">
        <v>230</v>
      </c>
      <c r="G435" s="34" t="s">
        <v>45</v>
      </c>
      <c r="H435" s="34" t="s">
        <v>32</v>
      </c>
      <c r="I435" s="44">
        <v>24695.307531380753</v>
      </c>
      <c r="J435" s="28">
        <v>54.618025751072963</v>
      </c>
      <c r="K435" s="49">
        <v>0.51748266069005244</v>
      </c>
      <c r="L435" s="49" t="s">
        <v>241</v>
      </c>
      <c r="M435" s="34" t="s">
        <v>22</v>
      </c>
      <c r="N435" s="34" t="s">
        <v>30</v>
      </c>
      <c r="O435" s="44">
        <v>226</v>
      </c>
      <c r="P435" s="49">
        <v>0.210974524</v>
      </c>
      <c r="Q435" s="34" t="s">
        <v>24</v>
      </c>
      <c r="R435" s="28">
        <v>20</v>
      </c>
      <c r="S435" s="44">
        <v>469</v>
      </c>
      <c r="T435" s="39">
        <v>3976.833333</v>
      </c>
      <c r="U435" s="34" t="str">
        <f t="shared" si="19"/>
        <v>Low Income</v>
      </c>
      <c r="V435" s="44">
        <v>8251</v>
      </c>
      <c r="W435" s="49">
        <v>0.2770476</v>
      </c>
      <c r="X435" s="28">
        <v>0</v>
      </c>
      <c r="Y435" s="28">
        <v>57</v>
      </c>
      <c r="Z435" s="34" t="str">
        <f t="shared" si="20"/>
        <v>High Risk</v>
      </c>
    </row>
    <row r="436" spans="1:26" x14ac:dyDescent="0.25">
      <c r="A436" s="20">
        <v>43535</v>
      </c>
      <c r="B436" s="21">
        <v>58</v>
      </c>
      <c r="C436" s="33" t="str">
        <f t="shared" si="18"/>
        <v>Senior</v>
      </c>
      <c r="D436" s="43">
        <v>53571</v>
      </c>
      <c r="E436" s="27">
        <v>519</v>
      </c>
      <c r="F436" s="33" t="s">
        <v>231</v>
      </c>
      <c r="G436" s="33" t="s">
        <v>20</v>
      </c>
      <c r="H436" s="33" t="s">
        <v>32</v>
      </c>
      <c r="I436" s="43">
        <v>36976</v>
      </c>
      <c r="J436" s="27">
        <v>53.018181818181816</v>
      </c>
      <c r="K436" s="48">
        <v>0.6902241884601743</v>
      </c>
      <c r="L436" s="48" t="s">
        <v>241</v>
      </c>
      <c r="M436" s="33" t="s">
        <v>22</v>
      </c>
      <c r="N436" s="33" t="s">
        <v>27</v>
      </c>
      <c r="O436" s="43">
        <v>248</v>
      </c>
      <c r="P436" s="48">
        <v>0.33333380099999999</v>
      </c>
      <c r="Q436" s="33" t="s">
        <v>28</v>
      </c>
      <c r="R436" s="27">
        <v>22</v>
      </c>
      <c r="S436" s="43">
        <v>2430</v>
      </c>
      <c r="T436" s="38">
        <v>4464.25</v>
      </c>
      <c r="U436" s="33" t="str">
        <f t="shared" si="19"/>
        <v>Low Income</v>
      </c>
      <c r="V436" s="43">
        <v>109506</v>
      </c>
      <c r="W436" s="48">
        <v>0.22388464399999999</v>
      </c>
      <c r="X436" s="27">
        <v>0</v>
      </c>
      <c r="Y436" s="27">
        <v>49</v>
      </c>
      <c r="Z436" s="33" t="str">
        <f t="shared" si="20"/>
        <v>Medium Risk</v>
      </c>
    </row>
    <row r="437" spans="1:26" x14ac:dyDescent="0.25">
      <c r="A437" s="22">
        <v>43536</v>
      </c>
      <c r="B437" s="23">
        <v>40</v>
      </c>
      <c r="C437" s="34" t="str">
        <f t="shared" si="18"/>
        <v>Senior</v>
      </c>
      <c r="D437" s="44">
        <v>44448.999995999999</v>
      </c>
      <c r="E437" s="28">
        <v>565</v>
      </c>
      <c r="F437" s="34" t="s">
        <v>230</v>
      </c>
      <c r="G437" s="34" t="s">
        <v>20</v>
      </c>
      <c r="H437" s="34" t="s">
        <v>41</v>
      </c>
      <c r="I437" s="44">
        <v>65164</v>
      </c>
      <c r="J437" s="28">
        <v>54.618025751072963</v>
      </c>
      <c r="K437" s="49">
        <v>1.4660397310595101</v>
      </c>
      <c r="L437" s="49" t="s">
        <v>242</v>
      </c>
      <c r="M437" s="34" t="s">
        <v>26</v>
      </c>
      <c r="N437" s="34" t="s">
        <v>30</v>
      </c>
      <c r="O437" s="44">
        <v>435</v>
      </c>
      <c r="P437" s="49">
        <v>0.322398254</v>
      </c>
      <c r="Q437" s="34" t="s">
        <v>24</v>
      </c>
      <c r="R437" s="28">
        <v>26</v>
      </c>
      <c r="S437" s="44">
        <v>3765</v>
      </c>
      <c r="T437" s="39">
        <v>3704.083333</v>
      </c>
      <c r="U437" s="34" t="str">
        <f t="shared" si="19"/>
        <v>Low Income</v>
      </c>
      <c r="V437" s="44">
        <v>3397</v>
      </c>
      <c r="W437" s="49">
        <v>0.30607202700000002</v>
      </c>
      <c r="X437" s="28">
        <v>0</v>
      </c>
      <c r="Y437" s="28">
        <v>73</v>
      </c>
      <c r="Z437" s="34" t="str">
        <f t="shared" si="20"/>
        <v>Very High Risk</v>
      </c>
    </row>
    <row r="438" spans="1:26" x14ac:dyDescent="0.25">
      <c r="A438" s="20">
        <v>43537</v>
      </c>
      <c r="B438" s="21">
        <v>59</v>
      </c>
      <c r="C438" s="33" t="str">
        <f t="shared" si="18"/>
        <v>Senior</v>
      </c>
      <c r="D438" s="43">
        <v>30590</v>
      </c>
      <c r="E438" s="27">
        <v>546</v>
      </c>
      <c r="F438" s="33" t="s">
        <v>231</v>
      </c>
      <c r="G438" s="33" t="s">
        <v>20</v>
      </c>
      <c r="H438" s="33" t="s">
        <v>32</v>
      </c>
      <c r="I438" s="43">
        <v>12136</v>
      </c>
      <c r="J438" s="27">
        <v>48</v>
      </c>
      <c r="K438" s="48">
        <v>0.39673095782935602</v>
      </c>
      <c r="L438" s="48" t="s">
        <v>240</v>
      </c>
      <c r="M438" s="33" t="s">
        <v>22</v>
      </c>
      <c r="N438" s="33" t="s">
        <v>30</v>
      </c>
      <c r="O438" s="43">
        <v>265</v>
      </c>
      <c r="P438" s="48">
        <v>0.16007543199999999</v>
      </c>
      <c r="Q438" s="33" t="s">
        <v>31</v>
      </c>
      <c r="R438" s="27">
        <v>25</v>
      </c>
      <c r="S438" s="43">
        <v>3190</v>
      </c>
      <c r="T438" s="38">
        <v>2549.166667</v>
      </c>
      <c r="U438" s="33" t="str">
        <f t="shared" si="19"/>
        <v>Low Income</v>
      </c>
      <c r="V438" s="43">
        <v>8831</v>
      </c>
      <c r="W438" s="48">
        <v>0.24171041700000001</v>
      </c>
      <c r="X438" s="27">
        <v>0</v>
      </c>
      <c r="Y438" s="27">
        <v>51</v>
      </c>
      <c r="Z438" s="33" t="str">
        <f t="shared" si="20"/>
        <v>Medium Risk</v>
      </c>
    </row>
    <row r="439" spans="1:26" x14ac:dyDescent="0.25">
      <c r="A439" s="22">
        <v>43538</v>
      </c>
      <c r="B439" s="23">
        <v>23</v>
      </c>
      <c r="C439" s="34" t="str">
        <f t="shared" si="18"/>
        <v>Young</v>
      </c>
      <c r="D439" s="44">
        <v>29273</v>
      </c>
      <c r="E439" s="28">
        <v>553</v>
      </c>
      <c r="F439" s="34" t="s">
        <v>230</v>
      </c>
      <c r="G439" s="34" t="s">
        <v>20</v>
      </c>
      <c r="H439" s="34" t="s">
        <v>41</v>
      </c>
      <c r="I439" s="44">
        <v>18202</v>
      </c>
      <c r="J439" s="28">
        <v>60</v>
      </c>
      <c r="K439" s="49">
        <v>0.62180166023297923</v>
      </c>
      <c r="L439" s="49" t="s">
        <v>241</v>
      </c>
      <c r="M439" s="34" t="s">
        <v>26</v>
      </c>
      <c r="N439" s="34" t="s">
        <v>23</v>
      </c>
      <c r="O439" s="44">
        <v>527</v>
      </c>
      <c r="P439" s="49">
        <v>0.154846493</v>
      </c>
      <c r="Q439" s="34" t="s">
        <v>38</v>
      </c>
      <c r="R439" s="28">
        <v>34</v>
      </c>
      <c r="S439" s="44">
        <v>7388</v>
      </c>
      <c r="T439" s="39">
        <v>2439.416667</v>
      </c>
      <c r="U439" s="34" t="str">
        <f t="shared" si="19"/>
        <v>Low Income</v>
      </c>
      <c r="V439" s="44">
        <v>2451</v>
      </c>
      <c r="W439" s="49">
        <v>0.27466979699999999</v>
      </c>
      <c r="X439" s="28">
        <v>0</v>
      </c>
      <c r="Y439" s="28">
        <v>64</v>
      </c>
      <c r="Z439" s="34" t="str">
        <f t="shared" si="20"/>
        <v>High Risk</v>
      </c>
    </row>
    <row r="440" spans="1:26" x14ac:dyDescent="0.25">
      <c r="A440" s="20">
        <v>43539</v>
      </c>
      <c r="B440" s="21">
        <v>19</v>
      </c>
      <c r="C440" s="33" t="str">
        <f t="shared" si="18"/>
        <v>Young</v>
      </c>
      <c r="D440" s="43">
        <v>57523</v>
      </c>
      <c r="E440" s="27">
        <v>537</v>
      </c>
      <c r="F440" s="33" t="s">
        <v>231</v>
      </c>
      <c r="G440" s="33" t="s">
        <v>20</v>
      </c>
      <c r="H440" s="33" t="s">
        <v>32</v>
      </c>
      <c r="I440" s="43">
        <v>31208</v>
      </c>
      <c r="J440" s="27">
        <v>24</v>
      </c>
      <c r="K440" s="48">
        <v>0.54253081376145196</v>
      </c>
      <c r="L440" s="48" t="s">
        <v>241</v>
      </c>
      <c r="M440" s="33" t="s">
        <v>22</v>
      </c>
      <c r="N440" s="33" t="s">
        <v>23</v>
      </c>
      <c r="O440" s="43">
        <v>915</v>
      </c>
      <c r="P440" s="48">
        <v>0.25587479200000002</v>
      </c>
      <c r="Q440" s="33" t="s">
        <v>28</v>
      </c>
      <c r="R440" s="27">
        <v>20</v>
      </c>
      <c r="S440" s="43">
        <v>12741</v>
      </c>
      <c r="T440" s="38">
        <v>4793.5833329999996</v>
      </c>
      <c r="U440" s="33" t="str">
        <f t="shared" si="19"/>
        <v>Low Income</v>
      </c>
      <c r="V440" s="43">
        <v>6889</v>
      </c>
      <c r="W440" s="48">
        <v>0.24199704499999999</v>
      </c>
      <c r="X440" s="27">
        <v>0</v>
      </c>
      <c r="Y440" s="27">
        <v>54</v>
      </c>
      <c r="Z440" s="33" t="str">
        <f t="shared" si="20"/>
        <v>Medium Risk</v>
      </c>
    </row>
    <row r="441" spans="1:26" x14ac:dyDescent="0.25">
      <c r="A441" s="22">
        <v>43540</v>
      </c>
      <c r="B441" s="23">
        <v>39</v>
      </c>
      <c r="C441" s="34" t="str">
        <f t="shared" si="18"/>
        <v>Mid</v>
      </c>
      <c r="D441" s="44">
        <v>66712</v>
      </c>
      <c r="E441" s="28">
        <v>609</v>
      </c>
      <c r="F441" s="34" t="s">
        <v>230</v>
      </c>
      <c r="G441" s="34" t="s">
        <v>20</v>
      </c>
      <c r="H441" s="34" t="s">
        <v>32</v>
      </c>
      <c r="I441" s="44">
        <v>23884</v>
      </c>
      <c r="J441" s="28">
        <v>96</v>
      </c>
      <c r="K441" s="49">
        <v>0.35801654874685213</v>
      </c>
      <c r="L441" s="49" t="s">
        <v>240</v>
      </c>
      <c r="M441" s="34" t="s">
        <v>22</v>
      </c>
      <c r="N441" s="34" t="s">
        <v>23</v>
      </c>
      <c r="O441" s="44">
        <v>508</v>
      </c>
      <c r="P441" s="49">
        <v>9.4989107000000003E-2</v>
      </c>
      <c r="Q441" s="34" t="s">
        <v>38</v>
      </c>
      <c r="R441" s="28">
        <v>31</v>
      </c>
      <c r="S441" s="44">
        <v>2756</v>
      </c>
      <c r="T441" s="39">
        <v>5559.3333329999996</v>
      </c>
      <c r="U441" s="34" t="str">
        <f t="shared" si="19"/>
        <v>Medium Income</v>
      </c>
      <c r="V441" s="44">
        <v>103346</v>
      </c>
      <c r="W441" s="49">
        <v>0.24129993599999999</v>
      </c>
      <c r="X441" s="28">
        <v>0</v>
      </c>
      <c r="Y441" s="28">
        <v>55</v>
      </c>
      <c r="Z441" s="34" t="str">
        <f t="shared" si="20"/>
        <v>High Risk</v>
      </c>
    </row>
    <row r="442" spans="1:26" x14ac:dyDescent="0.25">
      <c r="A442" s="20">
        <v>43541</v>
      </c>
      <c r="B442" s="21">
        <v>44</v>
      </c>
      <c r="C442" s="33" t="str">
        <f t="shared" si="18"/>
        <v>Senior</v>
      </c>
      <c r="D442" s="43">
        <v>55812</v>
      </c>
      <c r="E442" s="27">
        <v>612</v>
      </c>
      <c r="F442" s="33" t="s">
        <v>230</v>
      </c>
      <c r="G442" s="33" t="s">
        <v>20</v>
      </c>
      <c r="H442" s="33" t="s">
        <v>21</v>
      </c>
      <c r="I442" s="43">
        <v>4719</v>
      </c>
      <c r="J442" s="27">
        <v>60</v>
      </c>
      <c r="K442" s="48">
        <v>8.4551709309825848E-2</v>
      </c>
      <c r="L442" s="48" t="s">
        <v>240</v>
      </c>
      <c r="M442" s="33" t="s">
        <v>22</v>
      </c>
      <c r="N442" s="33" t="s">
        <v>27</v>
      </c>
      <c r="O442" s="43">
        <v>563</v>
      </c>
      <c r="P442" s="48">
        <v>0.104848939</v>
      </c>
      <c r="Q442" s="33" t="s">
        <v>24</v>
      </c>
      <c r="R442" s="27">
        <v>29</v>
      </c>
      <c r="S442" s="43">
        <v>1292</v>
      </c>
      <c r="T442" s="38">
        <v>4651</v>
      </c>
      <c r="U442" s="33" t="str">
        <f t="shared" si="19"/>
        <v>Low Income</v>
      </c>
      <c r="V442" s="43">
        <v>73108</v>
      </c>
      <c r="W442" s="48">
        <v>0.23288576899999999</v>
      </c>
      <c r="X442" s="27">
        <v>1</v>
      </c>
      <c r="Y442" s="27">
        <v>36.799999999999997</v>
      </c>
      <c r="Z442" s="33" t="str">
        <f t="shared" si="20"/>
        <v>Low Risk</v>
      </c>
    </row>
    <row r="443" spans="1:26" x14ac:dyDescent="0.25">
      <c r="A443" s="22">
        <v>43542</v>
      </c>
      <c r="B443" s="23">
        <v>39</v>
      </c>
      <c r="C443" s="34" t="str">
        <f t="shared" si="18"/>
        <v>Mid</v>
      </c>
      <c r="D443" s="44">
        <v>30031</v>
      </c>
      <c r="E443" s="28">
        <v>614</v>
      </c>
      <c r="F443" s="34" t="s">
        <v>230</v>
      </c>
      <c r="G443" s="34" t="s">
        <v>20</v>
      </c>
      <c r="H443" s="34" t="s">
        <v>29</v>
      </c>
      <c r="I443" s="44">
        <v>42094</v>
      </c>
      <c r="J443" s="28">
        <v>12</v>
      </c>
      <c r="K443" s="49">
        <v>1.4016849255769039</v>
      </c>
      <c r="L443" s="49" t="s">
        <v>242</v>
      </c>
      <c r="M443" s="34" t="s">
        <v>22</v>
      </c>
      <c r="N443" s="34" t="s">
        <v>30</v>
      </c>
      <c r="O443" s="44">
        <v>855</v>
      </c>
      <c r="P443" s="49">
        <v>0.14305996900000001</v>
      </c>
      <c r="Q443" s="34" t="s">
        <v>28</v>
      </c>
      <c r="R443" s="28">
        <v>28</v>
      </c>
      <c r="S443" s="44">
        <v>393</v>
      </c>
      <c r="T443" s="39">
        <v>2502.583333</v>
      </c>
      <c r="U443" s="34" t="str">
        <f t="shared" si="19"/>
        <v>Low Income</v>
      </c>
      <c r="V443" s="44">
        <v>4136</v>
      </c>
      <c r="W443" s="49">
        <v>0.219704341</v>
      </c>
      <c r="X443" s="28">
        <v>0</v>
      </c>
      <c r="Y443" s="28">
        <v>51</v>
      </c>
      <c r="Z443" s="34" t="str">
        <f t="shared" si="20"/>
        <v>Medium Risk</v>
      </c>
    </row>
    <row r="444" spans="1:26" x14ac:dyDescent="0.25">
      <c r="A444" s="20">
        <v>43543</v>
      </c>
      <c r="B444" s="21">
        <v>18</v>
      </c>
      <c r="C444" s="33" t="str">
        <f t="shared" si="18"/>
        <v>Young</v>
      </c>
      <c r="D444" s="43">
        <v>63559</v>
      </c>
      <c r="E444" s="27">
        <v>571</v>
      </c>
      <c r="F444" s="33" t="s">
        <v>230</v>
      </c>
      <c r="G444" s="33" t="s">
        <v>45</v>
      </c>
      <c r="H444" s="33" t="s">
        <v>25</v>
      </c>
      <c r="I444" s="43">
        <v>20750</v>
      </c>
      <c r="J444" s="27">
        <v>60</v>
      </c>
      <c r="K444" s="48">
        <v>0.32646832077282523</v>
      </c>
      <c r="L444" s="48" t="s">
        <v>240</v>
      </c>
      <c r="M444" s="33" t="s">
        <v>22</v>
      </c>
      <c r="N444" s="33" t="s">
        <v>30</v>
      </c>
      <c r="O444" s="43">
        <v>223</v>
      </c>
      <c r="P444" s="48">
        <v>0.27471623299999998</v>
      </c>
      <c r="Q444" s="33" t="s">
        <v>24</v>
      </c>
      <c r="R444" s="27">
        <v>23</v>
      </c>
      <c r="S444" s="43">
        <v>2063</v>
      </c>
      <c r="T444" s="38">
        <v>5296.5833329999996</v>
      </c>
      <c r="U444" s="33" t="str">
        <f t="shared" si="19"/>
        <v>Medium Income</v>
      </c>
      <c r="V444" s="43">
        <v>35523</v>
      </c>
      <c r="W444" s="48">
        <v>0.26777528699999997</v>
      </c>
      <c r="X444" s="27">
        <v>0</v>
      </c>
      <c r="Y444" s="27">
        <v>55</v>
      </c>
      <c r="Z444" s="33" t="str">
        <f t="shared" si="20"/>
        <v>High Risk</v>
      </c>
    </row>
    <row r="445" spans="1:26" x14ac:dyDescent="0.25">
      <c r="A445" s="22">
        <v>43544</v>
      </c>
      <c r="B445" s="23">
        <v>38</v>
      </c>
      <c r="C445" s="34" t="str">
        <f t="shared" si="18"/>
        <v>Mid</v>
      </c>
      <c r="D445" s="44">
        <v>23447</v>
      </c>
      <c r="E445" s="28">
        <v>492</v>
      </c>
      <c r="F445" s="34" t="s">
        <v>231</v>
      </c>
      <c r="G445" s="34" t="s">
        <v>20</v>
      </c>
      <c r="H445" s="34" t="s">
        <v>29</v>
      </c>
      <c r="I445" s="44">
        <v>10926</v>
      </c>
      <c r="J445" s="28">
        <v>60</v>
      </c>
      <c r="K445" s="49">
        <v>0.46598711988740565</v>
      </c>
      <c r="L445" s="49" t="s">
        <v>240</v>
      </c>
      <c r="M445" s="34" t="s">
        <v>35</v>
      </c>
      <c r="N445" s="34" t="s">
        <v>27</v>
      </c>
      <c r="O445" s="44">
        <v>712</v>
      </c>
      <c r="P445" s="49">
        <v>0.47002111200000002</v>
      </c>
      <c r="Q445" s="34" t="s">
        <v>24</v>
      </c>
      <c r="R445" s="28">
        <v>33</v>
      </c>
      <c r="S445" s="44">
        <v>2330</v>
      </c>
      <c r="T445" s="39">
        <v>1953.916667</v>
      </c>
      <c r="U445" s="34" t="str">
        <f t="shared" si="19"/>
        <v>Low Income</v>
      </c>
      <c r="V445" s="44">
        <v>5363</v>
      </c>
      <c r="W445" s="49">
        <v>0.267816938</v>
      </c>
      <c r="X445" s="28">
        <v>0</v>
      </c>
      <c r="Y445" s="28">
        <v>58</v>
      </c>
      <c r="Z445" s="34" t="str">
        <f t="shared" si="20"/>
        <v>High Risk</v>
      </c>
    </row>
    <row r="446" spans="1:26" x14ac:dyDescent="0.25">
      <c r="A446" s="20">
        <v>43545</v>
      </c>
      <c r="B446" s="21">
        <v>24</v>
      </c>
      <c r="C446" s="33" t="str">
        <f t="shared" si="18"/>
        <v>Young</v>
      </c>
      <c r="D446" s="43">
        <v>102472</v>
      </c>
      <c r="E446" s="27">
        <v>438</v>
      </c>
      <c r="F446" s="33" t="s">
        <v>233</v>
      </c>
      <c r="G446" s="33" t="s">
        <v>20</v>
      </c>
      <c r="H446" s="33" t="s">
        <v>32</v>
      </c>
      <c r="I446" s="43">
        <v>27374</v>
      </c>
      <c r="J446" s="27">
        <v>48</v>
      </c>
      <c r="K446" s="48">
        <v>0.26713638847685223</v>
      </c>
      <c r="L446" s="48" t="s">
        <v>240</v>
      </c>
      <c r="M446" s="33" t="s">
        <v>35</v>
      </c>
      <c r="N446" s="33" t="s">
        <v>34</v>
      </c>
      <c r="O446" s="43">
        <v>267</v>
      </c>
      <c r="P446" s="48">
        <v>0.27792491499999999</v>
      </c>
      <c r="Q446" s="33" t="s">
        <v>34</v>
      </c>
      <c r="R446" s="27">
        <v>23</v>
      </c>
      <c r="S446" s="43">
        <v>1091</v>
      </c>
      <c r="T446" s="38">
        <v>8539.3333330000005</v>
      </c>
      <c r="U446" s="33" t="str">
        <f t="shared" si="19"/>
        <v>Medium Income</v>
      </c>
      <c r="V446" s="43">
        <v>136512</v>
      </c>
      <c r="W446" s="48">
        <v>0.27047760999999998</v>
      </c>
      <c r="X446" s="27">
        <v>1</v>
      </c>
      <c r="Y446" s="27">
        <v>39.200000000000003</v>
      </c>
      <c r="Z446" s="33" t="str">
        <f t="shared" si="20"/>
        <v>Low Risk</v>
      </c>
    </row>
    <row r="447" spans="1:26" x14ac:dyDescent="0.25">
      <c r="A447" s="22">
        <v>43546</v>
      </c>
      <c r="B447" s="23">
        <v>48</v>
      </c>
      <c r="C447" s="34" t="str">
        <f t="shared" si="18"/>
        <v>Senior</v>
      </c>
      <c r="D447" s="44">
        <v>74805</v>
      </c>
      <c r="E447" s="28">
        <v>654</v>
      </c>
      <c r="F447" s="34" t="s">
        <v>232</v>
      </c>
      <c r="G447" s="34" t="s">
        <v>20</v>
      </c>
      <c r="H447" s="34" t="s">
        <v>29</v>
      </c>
      <c r="I447" s="44">
        <v>19134</v>
      </c>
      <c r="J447" s="28">
        <v>48</v>
      </c>
      <c r="K447" s="49">
        <v>0.25578504110687789</v>
      </c>
      <c r="L447" s="49" t="s">
        <v>240</v>
      </c>
      <c r="M447" s="34" t="s">
        <v>35</v>
      </c>
      <c r="N447" s="34" t="s">
        <v>23</v>
      </c>
      <c r="O447" s="44">
        <v>558</v>
      </c>
      <c r="P447" s="49">
        <v>0.48389610700000002</v>
      </c>
      <c r="Q447" s="34" t="s">
        <v>31</v>
      </c>
      <c r="R447" s="28">
        <v>18</v>
      </c>
      <c r="S447" s="44">
        <v>2493</v>
      </c>
      <c r="T447" s="39">
        <v>6233.75</v>
      </c>
      <c r="U447" s="34" t="str">
        <f t="shared" si="19"/>
        <v>Medium Income</v>
      </c>
      <c r="V447" s="44">
        <v>124638</v>
      </c>
      <c r="W447" s="49">
        <v>0.193719367</v>
      </c>
      <c r="X447" s="28">
        <v>1</v>
      </c>
      <c r="Y447" s="28">
        <v>38.4</v>
      </c>
      <c r="Z447" s="34" t="str">
        <f t="shared" si="20"/>
        <v>Low Risk</v>
      </c>
    </row>
    <row r="448" spans="1:26" x14ac:dyDescent="0.25">
      <c r="A448" s="20">
        <v>43547</v>
      </c>
      <c r="B448" s="21">
        <v>44</v>
      </c>
      <c r="C448" s="33" t="str">
        <f t="shared" si="18"/>
        <v>Senior</v>
      </c>
      <c r="D448" s="43">
        <v>48486</v>
      </c>
      <c r="E448" s="27">
        <v>563</v>
      </c>
      <c r="F448" s="33" t="s">
        <v>230</v>
      </c>
      <c r="G448" s="33" t="s">
        <v>33</v>
      </c>
      <c r="H448" s="33" t="s">
        <v>29</v>
      </c>
      <c r="I448" s="43">
        <v>8041</v>
      </c>
      <c r="J448" s="27">
        <v>53.057851239669418</v>
      </c>
      <c r="K448" s="48">
        <v>0.16584168625995133</v>
      </c>
      <c r="L448" s="48" t="s">
        <v>240</v>
      </c>
      <c r="M448" s="33" t="s">
        <v>22</v>
      </c>
      <c r="N448" s="33" t="s">
        <v>30</v>
      </c>
      <c r="O448" s="43">
        <v>1048</v>
      </c>
      <c r="P448" s="48">
        <v>0.136572995</v>
      </c>
      <c r="Q448" s="33" t="s">
        <v>31</v>
      </c>
      <c r="R448" s="27">
        <v>38</v>
      </c>
      <c r="S448" s="43">
        <v>4040</v>
      </c>
      <c r="T448" s="38">
        <v>4040.5</v>
      </c>
      <c r="U448" s="33" t="str">
        <f t="shared" si="19"/>
        <v>Low Income</v>
      </c>
      <c r="V448" s="43">
        <v>129395</v>
      </c>
      <c r="W448" s="48">
        <v>0.24198161400000001</v>
      </c>
      <c r="X448" s="27">
        <v>0</v>
      </c>
      <c r="Y448" s="27">
        <v>50</v>
      </c>
      <c r="Z448" s="33" t="str">
        <f t="shared" si="20"/>
        <v>Medium Risk</v>
      </c>
    </row>
    <row r="449" spans="1:26" x14ac:dyDescent="0.25">
      <c r="A449" s="22">
        <v>43548</v>
      </c>
      <c r="B449" s="23">
        <v>28</v>
      </c>
      <c r="C449" s="34" t="str">
        <f t="shared" si="18"/>
        <v>Mid</v>
      </c>
      <c r="D449" s="44">
        <v>65027</v>
      </c>
      <c r="E449" s="28">
        <v>539</v>
      </c>
      <c r="F449" s="34" t="s">
        <v>231</v>
      </c>
      <c r="G449" s="34" t="s">
        <v>33</v>
      </c>
      <c r="H449" s="34" t="s">
        <v>32</v>
      </c>
      <c r="I449" s="44">
        <v>40657</v>
      </c>
      <c r="J449" s="28">
        <v>48</v>
      </c>
      <c r="K449" s="49">
        <v>0.62523259569102063</v>
      </c>
      <c r="L449" s="49" t="s">
        <v>241</v>
      </c>
      <c r="M449" s="34" t="s">
        <v>22</v>
      </c>
      <c r="N449" s="34" t="s">
        <v>27</v>
      </c>
      <c r="O449" s="44">
        <v>590</v>
      </c>
      <c r="P449" s="49">
        <v>0.38853210799999999</v>
      </c>
      <c r="Q449" s="34" t="s">
        <v>28</v>
      </c>
      <c r="R449" s="28">
        <v>25</v>
      </c>
      <c r="S449" s="44">
        <v>2022</v>
      </c>
      <c r="T449" s="39">
        <v>5418.9166670000004</v>
      </c>
      <c r="U449" s="34" t="str">
        <f t="shared" si="19"/>
        <v>Medium Income</v>
      </c>
      <c r="V449" s="44">
        <v>32120</v>
      </c>
      <c r="W449" s="49">
        <v>0.25556862400000002</v>
      </c>
      <c r="X449" s="28">
        <v>0</v>
      </c>
      <c r="Y449" s="28">
        <v>57</v>
      </c>
      <c r="Z449" s="34" t="str">
        <f t="shared" si="20"/>
        <v>High Risk</v>
      </c>
    </row>
    <row r="450" spans="1:26" x14ac:dyDescent="0.25">
      <c r="A450" s="20">
        <v>43549</v>
      </c>
      <c r="B450" s="21">
        <v>33</v>
      </c>
      <c r="C450" s="33" t="str">
        <f t="shared" ref="C450:C513" si="21">IF(B450&lt;25,"Young",IF(B450&lt;40,"Mid",IF(B450&lt;60,"Senior","Old")))</f>
        <v>Mid</v>
      </c>
      <c r="D450" s="43">
        <v>75623</v>
      </c>
      <c r="E450" s="27">
        <v>589</v>
      </c>
      <c r="F450" s="33" t="s">
        <v>230</v>
      </c>
      <c r="G450" s="33" t="s">
        <v>20</v>
      </c>
      <c r="H450" s="33" t="s">
        <v>21</v>
      </c>
      <c r="I450" s="43">
        <v>23836</v>
      </c>
      <c r="J450" s="27">
        <v>120</v>
      </c>
      <c r="K450" s="48">
        <v>0.31519511259801913</v>
      </c>
      <c r="L450" s="48" t="s">
        <v>240</v>
      </c>
      <c r="M450" s="33" t="s">
        <v>26</v>
      </c>
      <c r="N450" s="33" t="s">
        <v>30</v>
      </c>
      <c r="O450" s="43">
        <v>512</v>
      </c>
      <c r="P450" s="48">
        <v>0.16069002900000001</v>
      </c>
      <c r="Q450" s="33" t="s">
        <v>38</v>
      </c>
      <c r="R450" s="27">
        <v>24</v>
      </c>
      <c r="S450" s="43">
        <v>6442</v>
      </c>
      <c r="T450" s="38">
        <v>6301.9166670000004</v>
      </c>
      <c r="U450" s="33" t="str">
        <f t="shared" ref="U450:U513" si="22">IF(T450&lt;=5000,"Low Income",IF(T450&lt;=12000,"Medium Income","High Income"))</f>
        <v>Medium Income</v>
      </c>
      <c r="V450" s="43">
        <v>27217</v>
      </c>
      <c r="W450" s="48">
        <v>0.25039751100000002</v>
      </c>
      <c r="X450" s="27">
        <v>0</v>
      </c>
      <c r="Y450" s="27">
        <v>53</v>
      </c>
      <c r="Z450" s="33" t="str">
        <f t="shared" ref="Z450:Z513" si="23">IF(Y450&lt;40,"Low Risk", IF(Y450&lt;55,"Medium Risk", IF(Y450&lt;70,"High Risk","Very High Risk")))</f>
        <v>Medium Risk</v>
      </c>
    </row>
    <row r="451" spans="1:26" x14ac:dyDescent="0.25">
      <c r="A451" s="22">
        <v>43550</v>
      </c>
      <c r="B451" s="23">
        <v>27</v>
      </c>
      <c r="C451" s="34" t="str">
        <f t="shared" si="21"/>
        <v>Mid</v>
      </c>
      <c r="D451" s="44">
        <v>44874</v>
      </c>
      <c r="E451" s="28">
        <v>545</v>
      </c>
      <c r="F451" s="34" t="s">
        <v>231</v>
      </c>
      <c r="G451" s="34" t="s">
        <v>20</v>
      </c>
      <c r="H451" s="34" t="s">
        <v>25</v>
      </c>
      <c r="I451" s="44">
        <v>25345</v>
      </c>
      <c r="J451" s="28">
        <v>36</v>
      </c>
      <c r="K451" s="49">
        <v>0.56480367250523689</v>
      </c>
      <c r="L451" s="49" t="s">
        <v>241</v>
      </c>
      <c r="M451" s="34" t="s">
        <v>26</v>
      </c>
      <c r="N451" s="34" t="s">
        <v>23</v>
      </c>
      <c r="O451" s="44">
        <v>202</v>
      </c>
      <c r="P451" s="49">
        <v>0.158647925</v>
      </c>
      <c r="Q451" s="34" t="s">
        <v>31</v>
      </c>
      <c r="R451" s="28">
        <v>19</v>
      </c>
      <c r="S451" s="44">
        <v>2331</v>
      </c>
      <c r="T451" s="39">
        <v>3739.5</v>
      </c>
      <c r="U451" s="34" t="str">
        <f t="shared" si="22"/>
        <v>Low Income</v>
      </c>
      <c r="V451" s="44">
        <v>31157</v>
      </c>
      <c r="W451" s="49">
        <v>0.26929510200000001</v>
      </c>
      <c r="X451" s="28">
        <v>0</v>
      </c>
      <c r="Y451" s="28">
        <v>51</v>
      </c>
      <c r="Z451" s="34" t="str">
        <f t="shared" si="23"/>
        <v>Medium Risk</v>
      </c>
    </row>
    <row r="452" spans="1:26" x14ac:dyDescent="0.25">
      <c r="A452" s="20">
        <v>43551</v>
      </c>
      <c r="B452" s="21">
        <v>39</v>
      </c>
      <c r="C452" s="33" t="str">
        <f t="shared" si="21"/>
        <v>Mid</v>
      </c>
      <c r="D452" s="43">
        <v>15000</v>
      </c>
      <c r="E452" s="27">
        <v>549</v>
      </c>
      <c r="F452" s="33" t="s">
        <v>231</v>
      </c>
      <c r="G452" s="33" t="s">
        <v>20</v>
      </c>
      <c r="H452" s="33" t="s">
        <v>32</v>
      </c>
      <c r="I452" s="43">
        <v>22964</v>
      </c>
      <c r="J452" s="27">
        <v>24</v>
      </c>
      <c r="K452" s="48">
        <v>1.5309333333333333</v>
      </c>
      <c r="L452" s="48" t="s">
        <v>242</v>
      </c>
      <c r="M452" s="33" t="s">
        <v>35</v>
      </c>
      <c r="N452" s="33" t="s">
        <v>23</v>
      </c>
      <c r="O452" s="43">
        <v>473</v>
      </c>
      <c r="P452" s="48">
        <v>0.23140698000000001</v>
      </c>
      <c r="Q452" s="33" t="s">
        <v>24</v>
      </c>
      <c r="R452" s="27">
        <v>32</v>
      </c>
      <c r="S452" s="43">
        <v>4629</v>
      </c>
      <c r="T452" s="38">
        <v>1250</v>
      </c>
      <c r="U452" s="33" t="str">
        <f t="shared" si="22"/>
        <v>Low Income</v>
      </c>
      <c r="V452" s="43">
        <v>3410</v>
      </c>
      <c r="W452" s="48">
        <v>0.23278687100000001</v>
      </c>
      <c r="X452" s="27">
        <v>0</v>
      </c>
      <c r="Y452" s="27">
        <v>60</v>
      </c>
      <c r="Z452" s="33" t="str">
        <f t="shared" si="23"/>
        <v>High Risk</v>
      </c>
    </row>
    <row r="453" spans="1:26" x14ac:dyDescent="0.25">
      <c r="A453" s="22">
        <v>43552</v>
      </c>
      <c r="B453" s="23">
        <v>51</v>
      </c>
      <c r="C453" s="34" t="str">
        <f t="shared" si="21"/>
        <v>Senior</v>
      </c>
      <c r="D453" s="44">
        <v>65457</v>
      </c>
      <c r="E453" s="28">
        <v>555</v>
      </c>
      <c r="F453" s="34" t="s">
        <v>230</v>
      </c>
      <c r="G453" s="34" t="s">
        <v>20</v>
      </c>
      <c r="H453" s="34" t="s">
        <v>25</v>
      </c>
      <c r="I453" s="44">
        <v>34179</v>
      </c>
      <c r="J453" s="28">
        <v>36</v>
      </c>
      <c r="K453" s="49">
        <v>0.52215958568220355</v>
      </c>
      <c r="L453" s="49" t="s">
        <v>241</v>
      </c>
      <c r="M453" s="34" t="s">
        <v>35</v>
      </c>
      <c r="N453" s="34" t="s">
        <v>30</v>
      </c>
      <c r="O453" s="44">
        <v>143</v>
      </c>
      <c r="P453" s="49">
        <v>0.12656099100000001</v>
      </c>
      <c r="Q453" s="34" t="s">
        <v>31</v>
      </c>
      <c r="R453" s="28">
        <v>20</v>
      </c>
      <c r="S453" s="44">
        <v>4547</v>
      </c>
      <c r="T453" s="39">
        <v>5454.75</v>
      </c>
      <c r="U453" s="34" t="str">
        <f t="shared" si="22"/>
        <v>Medium Income</v>
      </c>
      <c r="V453" s="44">
        <v>5065</v>
      </c>
      <c r="W453" s="49">
        <v>0.20933679199999999</v>
      </c>
      <c r="X453" s="28">
        <v>0</v>
      </c>
      <c r="Y453" s="28">
        <v>49</v>
      </c>
      <c r="Z453" s="34" t="str">
        <f t="shared" si="23"/>
        <v>Medium Risk</v>
      </c>
    </row>
    <row r="454" spans="1:26" x14ac:dyDescent="0.25">
      <c r="A454" s="20">
        <v>43553</v>
      </c>
      <c r="B454" s="21">
        <v>28</v>
      </c>
      <c r="C454" s="33" t="str">
        <f t="shared" si="21"/>
        <v>Mid</v>
      </c>
      <c r="D454" s="43">
        <v>106388</v>
      </c>
      <c r="E454" s="27">
        <v>572.83333333333337</v>
      </c>
      <c r="F454" s="33" t="s">
        <v>230</v>
      </c>
      <c r="G454" s="33" t="s">
        <v>45</v>
      </c>
      <c r="H454" s="33" t="s">
        <v>21</v>
      </c>
      <c r="I454" s="43">
        <v>30056</v>
      </c>
      <c r="J454" s="27">
        <v>36</v>
      </c>
      <c r="K454" s="48">
        <v>0.28251306538331389</v>
      </c>
      <c r="L454" s="48" t="s">
        <v>240</v>
      </c>
      <c r="M454" s="33" t="s">
        <v>22</v>
      </c>
      <c r="N454" s="33" t="s">
        <v>30</v>
      </c>
      <c r="O454" s="43">
        <v>491</v>
      </c>
      <c r="P454" s="48">
        <v>0.25648685199999999</v>
      </c>
      <c r="Q454" s="33" t="s">
        <v>38</v>
      </c>
      <c r="R454" s="27">
        <v>21</v>
      </c>
      <c r="S454" s="43">
        <v>1153</v>
      </c>
      <c r="T454" s="38">
        <v>8865.6666669999995</v>
      </c>
      <c r="U454" s="33" t="str">
        <f t="shared" si="22"/>
        <v>Medium Income</v>
      </c>
      <c r="V454" s="43">
        <v>19551</v>
      </c>
      <c r="W454" s="48">
        <v>0.27742224500000001</v>
      </c>
      <c r="X454" s="27">
        <v>0</v>
      </c>
      <c r="Y454" s="27">
        <v>57</v>
      </c>
      <c r="Z454" s="33" t="str">
        <f t="shared" si="23"/>
        <v>High Risk</v>
      </c>
    </row>
    <row r="455" spans="1:26" x14ac:dyDescent="0.25">
      <c r="A455" s="22">
        <v>43554</v>
      </c>
      <c r="B455" s="23">
        <v>46</v>
      </c>
      <c r="C455" s="34" t="str">
        <f t="shared" si="21"/>
        <v>Senior</v>
      </c>
      <c r="D455" s="44">
        <v>35651</v>
      </c>
      <c r="E455" s="28">
        <v>593</v>
      </c>
      <c r="F455" s="34" t="s">
        <v>230</v>
      </c>
      <c r="G455" s="34" t="s">
        <v>20</v>
      </c>
      <c r="H455" s="34" t="s">
        <v>25</v>
      </c>
      <c r="I455" s="44">
        <v>17867</v>
      </c>
      <c r="J455" s="28">
        <v>36</v>
      </c>
      <c r="K455" s="49">
        <v>0.50116406271913827</v>
      </c>
      <c r="L455" s="49" t="s">
        <v>241</v>
      </c>
      <c r="M455" s="34" t="s">
        <v>35</v>
      </c>
      <c r="N455" s="34" t="s">
        <v>30</v>
      </c>
      <c r="O455" s="44">
        <v>393</v>
      </c>
      <c r="P455" s="49">
        <v>0.235242912</v>
      </c>
      <c r="Q455" s="34" t="s">
        <v>38</v>
      </c>
      <c r="R455" s="28">
        <v>13</v>
      </c>
      <c r="S455" s="44">
        <v>4323</v>
      </c>
      <c r="T455" s="39">
        <v>2970.916667</v>
      </c>
      <c r="U455" s="34" t="str">
        <f t="shared" si="22"/>
        <v>Low Income</v>
      </c>
      <c r="V455" s="44">
        <v>62858</v>
      </c>
      <c r="W455" s="49">
        <v>0.205088561</v>
      </c>
      <c r="X455" s="28">
        <v>0</v>
      </c>
      <c r="Y455" s="28">
        <v>62</v>
      </c>
      <c r="Z455" s="34" t="str">
        <f t="shared" si="23"/>
        <v>High Risk</v>
      </c>
    </row>
    <row r="456" spans="1:26" x14ac:dyDescent="0.25">
      <c r="A456" s="20">
        <v>43555</v>
      </c>
      <c r="B456" s="21">
        <v>33</v>
      </c>
      <c r="C456" s="33" t="str">
        <f t="shared" si="21"/>
        <v>Mid</v>
      </c>
      <c r="D456" s="43">
        <v>80427</v>
      </c>
      <c r="E456" s="27">
        <v>572</v>
      </c>
      <c r="F456" s="33" t="s">
        <v>230</v>
      </c>
      <c r="G456" s="33" t="s">
        <v>20</v>
      </c>
      <c r="H456" s="33" t="s">
        <v>29</v>
      </c>
      <c r="I456" s="43">
        <v>24396</v>
      </c>
      <c r="J456" s="27">
        <v>60</v>
      </c>
      <c r="K456" s="48">
        <v>0.30333097094259392</v>
      </c>
      <c r="L456" s="48" t="s">
        <v>240</v>
      </c>
      <c r="M456" s="33" t="s">
        <v>35</v>
      </c>
      <c r="N456" s="33" t="s">
        <v>30</v>
      </c>
      <c r="O456" s="43">
        <v>635</v>
      </c>
      <c r="P456" s="48">
        <v>0.19196526799999999</v>
      </c>
      <c r="Q456" s="33" t="s">
        <v>38</v>
      </c>
      <c r="R456" s="27">
        <v>34</v>
      </c>
      <c r="S456" s="43">
        <v>1103</v>
      </c>
      <c r="T456" s="38">
        <v>6702.25</v>
      </c>
      <c r="U456" s="33" t="str">
        <f t="shared" si="22"/>
        <v>Medium Income</v>
      </c>
      <c r="V456" s="43">
        <v>4572</v>
      </c>
      <c r="W456" s="48">
        <v>0.22061945199999999</v>
      </c>
      <c r="X456" s="27">
        <v>0</v>
      </c>
      <c r="Y456" s="27">
        <v>53</v>
      </c>
      <c r="Z456" s="33" t="str">
        <f t="shared" si="23"/>
        <v>Medium Risk</v>
      </c>
    </row>
    <row r="457" spans="1:26" x14ac:dyDescent="0.25">
      <c r="A457" s="22">
        <v>43556</v>
      </c>
      <c r="B457" s="23">
        <v>30</v>
      </c>
      <c r="C457" s="34" t="str">
        <f t="shared" si="21"/>
        <v>Mid</v>
      </c>
      <c r="D457" s="44">
        <v>86748</v>
      </c>
      <c r="E457" s="28">
        <v>570.23428571428576</v>
      </c>
      <c r="F457" s="34" t="s">
        <v>230</v>
      </c>
      <c r="G457" s="34" t="s">
        <v>20</v>
      </c>
      <c r="H457" s="34" t="s">
        <v>21</v>
      </c>
      <c r="I457" s="44">
        <v>18720</v>
      </c>
      <c r="J457" s="28">
        <v>72</v>
      </c>
      <c r="K457" s="49">
        <v>0.21579748236270577</v>
      </c>
      <c r="L457" s="49" t="s">
        <v>240</v>
      </c>
      <c r="M457" s="34" t="s">
        <v>26</v>
      </c>
      <c r="N457" s="34" t="s">
        <v>30</v>
      </c>
      <c r="O457" s="44">
        <v>146</v>
      </c>
      <c r="P457" s="49">
        <v>8.6908769999999996E-2</v>
      </c>
      <c r="Q457" s="34" t="s">
        <v>28</v>
      </c>
      <c r="R457" s="28">
        <v>25</v>
      </c>
      <c r="S457" s="44">
        <v>182</v>
      </c>
      <c r="T457" s="39">
        <v>7229</v>
      </c>
      <c r="U457" s="34" t="str">
        <f t="shared" si="22"/>
        <v>Medium Income</v>
      </c>
      <c r="V457" s="44">
        <v>48673</v>
      </c>
      <c r="W457" s="49">
        <v>0.284803274</v>
      </c>
      <c r="X457" s="28">
        <v>1</v>
      </c>
      <c r="Y457" s="28">
        <v>38.4</v>
      </c>
      <c r="Z457" s="34" t="str">
        <f t="shared" si="23"/>
        <v>Low Risk</v>
      </c>
    </row>
    <row r="458" spans="1:26" x14ac:dyDescent="0.25">
      <c r="A458" s="20">
        <v>43557</v>
      </c>
      <c r="B458" s="21">
        <v>38</v>
      </c>
      <c r="C458" s="33" t="str">
        <f t="shared" si="21"/>
        <v>Mid</v>
      </c>
      <c r="D458" s="43">
        <v>52825</v>
      </c>
      <c r="E458" s="27">
        <v>572</v>
      </c>
      <c r="F458" s="33" t="s">
        <v>230</v>
      </c>
      <c r="G458" s="33" t="s">
        <v>20</v>
      </c>
      <c r="H458" s="33" t="s">
        <v>29</v>
      </c>
      <c r="I458" s="43">
        <v>14135</v>
      </c>
      <c r="J458" s="27">
        <v>24</v>
      </c>
      <c r="K458" s="48">
        <v>0.26758163748225272</v>
      </c>
      <c r="L458" s="48" t="s">
        <v>240</v>
      </c>
      <c r="M458" s="33" t="s">
        <v>26</v>
      </c>
      <c r="N458" s="33" t="s">
        <v>23</v>
      </c>
      <c r="O458" s="43">
        <v>549</v>
      </c>
      <c r="P458" s="48">
        <v>0.25483450400000002</v>
      </c>
      <c r="Q458" s="33" t="s">
        <v>31</v>
      </c>
      <c r="R458" s="27">
        <v>26</v>
      </c>
      <c r="S458" s="43">
        <v>1063</v>
      </c>
      <c r="T458" s="38">
        <v>4402.0833329999996</v>
      </c>
      <c r="U458" s="33" t="str">
        <f t="shared" si="22"/>
        <v>Low Income</v>
      </c>
      <c r="V458" s="43">
        <v>52931</v>
      </c>
      <c r="W458" s="48">
        <v>0.21742336000000001</v>
      </c>
      <c r="X458" s="27">
        <v>1</v>
      </c>
      <c r="Y458" s="27">
        <v>39.200000000000003</v>
      </c>
      <c r="Z458" s="33" t="str">
        <f t="shared" si="23"/>
        <v>Low Risk</v>
      </c>
    </row>
    <row r="459" spans="1:26" x14ac:dyDescent="0.25">
      <c r="A459" s="22">
        <v>43558</v>
      </c>
      <c r="B459" s="23">
        <v>27</v>
      </c>
      <c r="C459" s="34" t="str">
        <f t="shared" si="21"/>
        <v>Mid</v>
      </c>
      <c r="D459" s="44">
        <v>61983</v>
      </c>
      <c r="E459" s="28">
        <v>635</v>
      </c>
      <c r="F459" s="34" t="s">
        <v>230</v>
      </c>
      <c r="G459" s="34" t="s">
        <v>45</v>
      </c>
      <c r="H459" s="34" t="s">
        <v>29</v>
      </c>
      <c r="I459" s="44">
        <v>13913</v>
      </c>
      <c r="J459" s="28">
        <v>48</v>
      </c>
      <c r="K459" s="49">
        <v>0.22446477259893841</v>
      </c>
      <c r="L459" s="49" t="s">
        <v>240</v>
      </c>
      <c r="M459" s="34" t="s">
        <v>35</v>
      </c>
      <c r="N459" s="34" t="s">
        <v>30</v>
      </c>
      <c r="O459" s="44">
        <v>305</v>
      </c>
      <c r="P459" s="49">
        <v>0.352474014</v>
      </c>
      <c r="Q459" s="34" t="s">
        <v>31</v>
      </c>
      <c r="R459" s="28">
        <v>33</v>
      </c>
      <c r="S459" s="44">
        <v>2348</v>
      </c>
      <c r="T459" s="39">
        <v>5165.25</v>
      </c>
      <c r="U459" s="34" t="str">
        <f t="shared" si="22"/>
        <v>Medium Income</v>
      </c>
      <c r="V459" s="44">
        <v>48026</v>
      </c>
      <c r="W459" s="49">
        <v>0.17224234399999999</v>
      </c>
      <c r="X459" s="28">
        <v>1</v>
      </c>
      <c r="Y459" s="28">
        <v>42.4</v>
      </c>
      <c r="Z459" s="34" t="str">
        <f t="shared" si="23"/>
        <v>Medium Risk</v>
      </c>
    </row>
    <row r="460" spans="1:26" x14ac:dyDescent="0.25">
      <c r="A460" s="20">
        <v>43559</v>
      </c>
      <c r="B460" s="21">
        <v>33</v>
      </c>
      <c r="C460" s="33" t="str">
        <f t="shared" si="21"/>
        <v>Mid</v>
      </c>
      <c r="D460" s="43">
        <v>58110</v>
      </c>
      <c r="E460" s="27">
        <v>524</v>
      </c>
      <c r="F460" s="33" t="s">
        <v>231</v>
      </c>
      <c r="G460" s="33" t="s">
        <v>20</v>
      </c>
      <c r="H460" s="33" t="s">
        <v>32</v>
      </c>
      <c r="I460" s="43">
        <v>30085</v>
      </c>
      <c r="J460" s="27">
        <v>36</v>
      </c>
      <c r="K460" s="48">
        <v>0.51772500430218549</v>
      </c>
      <c r="L460" s="48" t="s">
        <v>241</v>
      </c>
      <c r="M460" s="33" t="s">
        <v>22</v>
      </c>
      <c r="N460" s="33" t="s">
        <v>23</v>
      </c>
      <c r="O460" s="43">
        <v>404</v>
      </c>
      <c r="P460" s="48">
        <v>0.70195627800000004</v>
      </c>
      <c r="Q460" s="33" t="s">
        <v>38</v>
      </c>
      <c r="R460" s="27">
        <v>29</v>
      </c>
      <c r="S460" s="43">
        <v>1457</v>
      </c>
      <c r="T460" s="38">
        <v>4842.5</v>
      </c>
      <c r="U460" s="33" t="str">
        <f t="shared" si="22"/>
        <v>Low Income</v>
      </c>
      <c r="V460" s="43">
        <v>38598</v>
      </c>
      <c r="W460" s="48">
        <v>0.27382079799999998</v>
      </c>
      <c r="X460" s="27">
        <v>0</v>
      </c>
      <c r="Y460" s="27">
        <v>58</v>
      </c>
      <c r="Z460" s="33" t="str">
        <f t="shared" si="23"/>
        <v>High Risk</v>
      </c>
    </row>
    <row r="461" spans="1:26" x14ac:dyDescent="0.25">
      <c r="A461" s="22">
        <v>43560</v>
      </c>
      <c r="B461" s="23">
        <v>25</v>
      </c>
      <c r="C461" s="34" t="str">
        <f t="shared" si="21"/>
        <v>Mid</v>
      </c>
      <c r="D461" s="44">
        <v>50974</v>
      </c>
      <c r="E461" s="28">
        <v>540</v>
      </c>
      <c r="F461" s="34" t="s">
        <v>231</v>
      </c>
      <c r="G461" s="34" t="s">
        <v>20</v>
      </c>
      <c r="H461" s="34" t="s">
        <v>29</v>
      </c>
      <c r="I461" s="44">
        <v>48218</v>
      </c>
      <c r="J461" s="28">
        <v>60</v>
      </c>
      <c r="K461" s="49">
        <v>0.94593322085769216</v>
      </c>
      <c r="L461" s="49" t="s">
        <v>241</v>
      </c>
      <c r="M461" s="34" t="s">
        <v>22</v>
      </c>
      <c r="N461" s="34" t="s">
        <v>27</v>
      </c>
      <c r="O461" s="44">
        <v>700</v>
      </c>
      <c r="P461" s="49">
        <v>0.30488615899999999</v>
      </c>
      <c r="Q461" s="34" t="s">
        <v>31</v>
      </c>
      <c r="R461" s="28">
        <v>20</v>
      </c>
      <c r="S461" s="44">
        <v>1740</v>
      </c>
      <c r="T461" s="39">
        <v>4247.8333329999996</v>
      </c>
      <c r="U461" s="34" t="str">
        <f t="shared" si="22"/>
        <v>Low Income</v>
      </c>
      <c r="V461" s="44">
        <v>33055</v>
      </c>
      <c r="W461" s="49">
        <v>0.28799487699999998</v>
      </c>
      <c r="X461" s="28">
        <v>0</v>
      </c>
      <c r="Y461" s="28">
        <v>55</v>
      </c>
      <c r="Z461" s="34" t="str">
        <f t="shared" si="23"/>
        <v>High Risk</v>
      </c>
    </row>
    <row r="462" spans="1:26" x14ac:dyDescent="0.25">
      <c r="A462" s="20">
        <v>43561</v>
      </c>
      <c r="B462" s="21">
        <v>63</v>
      </c>
      <c r="C462" s="33" t="str">
        <f t="shared" si="21"/>
        <v>Old</v>
      </c>
      <c r="D462" s="43">
        <v>170399</v>
      </c>
      <c r="E462" s="27">
        <v>664</v>
      </c>
      <c r="F462" s="33" t="s">
        <v>232</v>
      </c>
      <c r="G462" s="33" t="s">
        <v>20</v>
      </c>
      <c r="H462" s="33" t="s">
        <v>25</v>
      </c>
      <c r="I462" s="43">
        <v>24628</v>
      </c>
      <c r="J462" s="27">
        <v>60</v>
      </c>
      <c r="K462" s="48">
        <v>0.14453136462068439</v>
      </c>
      <c r="L462" s="48" t="s">
        <v>240</v>
      </c>
      <c r="M462" s="33" t="s">
        <v>22</v>
      </c>
      <c r="N462" s="33" t="s">
        <v>27</v>
      </c>
      <c r="O462" s="43">
        <v>506</v>
      </c>
      <c r="P462" s="48">
        <v>0.38938227600000003</v>
      </c>
      <c r="Q462" s="33" t="s">
        <v>31</v>
      </c>
      <c r="R462" s="27">
        <v>33</v>
      </c>
      <c r="S462" s="43">
        <v>6561</v>
      </c>
      <c r="T462" s="38">
        <v>14199.916670000001</v>
      </c>
      <c r="U462" s="33" t="str">
        <f t="shared" si="22"/>
        <v>High Income</v>
      </c>
      <c r="V462" s="43">
        <v>7555</v>
      </c>
      <c r="W462" s="48">
        <v>0.16870819500000001</v>
      </c>
      <c r="X462" s="27">
        <v>1</v>
      </c>
      <c r="Y462" s="27">
        <v>36.799999999999997</v>
      </c>
      <c r="Z462" s="33" t="str">
        <f t="shared" si="23"/>
        <v>Low Risk</v>
      </c>
    </row>
    <row r="463" spans="1:26" x14ac:dyDescent="0.25">
      <c r="A463" s="22">
        <v>43562</v>
      </c>
      <c r="B463" s="23">
        <v>40</v>
      </c>
      <c r="C463" s="34" t="str">
        <f t="shared" si="21"/>
        <v>Senior</v>
      </c>
      <c r="D463" s="44">
        <v>97910</v>
      </c>
      <c r="E463" s="28">
        <v>649</v>
      </c>
      <c r="F463" s="34" t="s">
        <v>230</v>
      </c>
      <c r="G463" s="34" t="s">
        <v>20</v>
      </c>
      <c r="H463" s="34" t="s">
        <v>21</v>
      </c>
      <c r="I463" s="44">
        <v>7644</v>
      </c>
      <c r="J463" s="28">
        <v>48</v>
      </c>
      <c r="K463" s="49">
        <v>7.8071698498621181E-2</v>
      </c>
      <c r="L463" s="49" t="s">
        <v>240</v>
      </c>
      <c r="M463" s="34" t="s">
        <v>22</v>
      </c>
      <c r="N463" s="34" t="s">
        <v>34</v>
      </c>
      <c r="O463" s="44">
        <v>371</v>
      </c>
      <c r="P463" s="49">
        <v>8.7691648999999997E-2</v>
      </c>
      <c r="Q463" s="34" t="s">
        <v>24</v>
      </c>
      <c r="R463" s="28">
        <v>24</v>
      </c>
      <c r="S463" s="44">
        <v>1116</v>
      </c>
      <c r="T463" s="39">
        <v>8159.1666670000004</v>
      </c>
      <c r="U463" s="34" t="str">
        <f t="shared" si="22"/>
        <v>Medium Income</v>
      </c>
      <c r="V463" s="44">
        <v>8534</v>
      </c>
      <c r="W463" s="49">
        <v>0.14251520000000001</v>
      </c>
      <c r="X463" s="28">
        <v>1</v>
      </c>
      <c r="Y463" s="28">
        <v>37.6</v>
      </c>
      <c r="Z463" s="34" t="str">
        <f t="shared" si="23"/>
        <v>Low Risk</v>
      </c>
    </row>
    <row r="464" spans="1:26" x14ac:dyDescent="0.25">
      <c r="A464" s="20">
        <v>43563</v>
      </c>
      <c r="B464" s="21">
        <v>31</v>
      </c>
      <c r="C464" s="33" t="str">
        <f t="shared" si="21"/>
        <v>Mid</v>
      </c>
      <c r="D464" s="43">
        <v>55181</v>
      </c>
      <c r="E464" s="27">
        <v>514</v>
      </c>
      <c r="F464" s="33" t="s">
        <v>231</v>
      </c>
      <c r="G464" s="33" t="s">
        <v>33</v>
      </c>
      <c r="H464" s="33" t="s">
        <v>32</v>
      </c>
      <c r="I464" s="43">
        <v>33613</v>
      </c>
      <c r="J464" s="27">
        <v>12</v>
      </c>
      <c r="K464" s="48">
        <v>0.60914082745872677</v>
      </c>
      <c r="L464" s="48" t="s">
        <v>241</v>
      </c>
      <c r="M464" s="33" t="s">
        <v>35</v>
      </c>
      <c r="N464" s="33" t="s">
        <v>27</v>
      </c>
      <c r="O464" s="43">
        <v>652</v>
      </c>
      <c r="P464" s="48">
        <v>0.62866068200000003</v>
      </c>
      <c r="Q464" s="33" t="s">
        <v>24</v>
      </c>
      <c r="R464" s="27">
        <v>18</v>
      </c>
      <c r="S464" s="43">
        <v>6517</v>
      </c>
      <c r="T464" s="38">
        <v>4598.4166670000004</v>
      </c>
      <c r="U464" s="33" t="str">
        <f t="shared" si="22"/>
        <v>Low Income</v>
      </c>
      <c r="V464" s="43">
        <v>9932</v>
      </c>
      <c r="W464" s="48">
        <v>0.22795912400000001</v>
      </c>
      <c r="X464" s="27">
        <v>0</v>
      </c>
      <c r="Y464" s="27">
        <v>61</v>
      </c>
      <c r="Z464" s="33" t="str">
        <f t="shared" si="23"/>
        <v>High Risk</v>
      </c>
    </row>
    <row r="465" spans="1:26" x14ac:dyDescent="0.25">
      <c r="A465" s="22">
        <v>43564</v>
      </c>
      <c r="B465" s="23">
        <v>42</v>
      </c>
      <c r="C465" s="34" t="str">
        <f t="shared" si="21"/>
        <v>Senior</v>
      </c>
      <c r="D465" s="44">
        <v>84242</v>
      </c>
      <c r="E465" s="28">
        <v>603</v>
      </c>
      <c r="F465" s="34" t="s">
        <v>230</v>
      </c>
      <c r="G465" s="34" t="s">
        <v>20</v>
      </c>
      <c r="H465" s="34" t="s">
        <v>32</v>
      </c>
      <c r="I465" s="44">
        <v>24333</v>
      </c>
      <c r="J465" s="28">
        <v>84</v>
      </c>
      <c r="K465" s="49">
        <v>0.28884641865102917</v>
      </c>
      <c r="L465" s="49" t="s">
        <v>240</v>
      </c>
      <c r="M465" s="34" t="s">
        <v>26</v>
      </c>
      <c r="N465" s="34" t="s">
        <v>30</v>
      </c>
      <c r="O465" s="44">
        <v>242</v>
      </c>
      <c r="P465" s="49">
        <v>0.18098879500000001</v>
      </c>
      <c r="Q465" s="34" t="s">
        <v>31</v>
      </c>
      <c r="R465" s="28">
        <v>18</v>
      </c>
      <c r="S465" s="44">
        <v>6648</v>
      </c>
      <c r="T465" s="39">
        <v>7020.1666670000004</v>
      </c>
      <c r="U465" s="34" t="str">
        <f t="shared" si="22"/>
        <v>Medium Income</v>
      </c>
      <c r="V465" s="44">
        <v>4740</v>
      </c>
      <c r="W465" s="49">
        <v>0.26946116599999997</v>
      </c>
      <c r="X465" s="28">
        <v>0</v>
      </c>
      <c r="Y465" s="28">
        <v>47</v>
      </c>
      <c r="Z465" s="34" t="str">
        <f t="shared" si="23"/>
        <v>Medium Risk</v>
      </c>
    </row>
    <row r="466" spans="1:26" x14ac:dyDescent="0.25">
      <c r="A466" s="20">
        <v>43565</v>
      </c>
      <c r="B466" s="21">
        <v>38</v>
      </c>
      <c r="C466" s="33" t="str">
        <f t="shared" si="21"/>
        <v>Mid</v>
      </c>
      <c r="D466" s="43">
        <v>80819</v>
      </c>
      <c r="E466" s="27">
        <v>551</v>
      </c>
      <c r="F466" s="33" t="s">
        <v>230</v>
      </c>
      <c r="G466" s="33" t="s">
        <v>20</v>
      </c>
      <c r="H466" s="33" t="s">
        <v>32</v>
      </c>
      <c r="I466" s="43">
        <v>21992</v>
      </c>
      <c r="J466" s="27">
        <v>108</v>
      </c>
      <c r="K466" s="48">
        <v>0.27211423056459494</v>
      </c>
      <c r="L466" s="48" t="s">
        <v>240</v>
      </c>
      <c r="M466" s="33" t="s">
        <v>22</v>
      </c>
      <c r="N466" s="33" t="s">
        <v>27</v>
      </c>
      <c r="O466" s="43">
        <v>334</v>
      </c>
      <c r="P466" s="48">
        <v>0.37223511399999998</v>
      </c>
      <c r="Q466" s="33" t="s">
        <v>24</v>
      </c>
      <c r="R466" s="27">
        <v>19</v>
      </c>
      <c r="S466" s="43">
        <v>17139</v>
      </c>
      <c r="T466" s="38">
        <v>6734.9166670000004</v>
      </c>
      <c r="U466" s="33" t="str">
        <f t="shared" si="22"/>
        <v>Medium Income</v>
      </c>
      <c r="V466" s="43">
        <v>184825</v>
      </c>
      <c r="W466" s="48">
        <v>0.29290076100000001</v>
      </c>
      <c r="X466" s="27">
        <v>0</v>
      </c>
      <c r="Y466" s="27">
        <v>50</v>
      </c>
      <c r="Z466" s="33" t="str">
        <f t="shared" si="23"/>
        <v>Medium Risk</v>
      </c>
    </row>
    <row r="467" spans="1:26" x14ac:dyDescent="0.25">
      <c r="A467" s="22">
        <v>43566</v>
      </c>
      <c r="B467" s="23">
        <v>37</v>
      </c>
      <c r="C467" s="34" t="str">
        <f t="shared" si="21"/>
        <v>Mid</v>
      </c>
      <c r="D467" s="44">
        <v>15781</v>
      </c>
      <c r="E467" s="28">
        <v>596</v>
      </c>
      <c r="F467" s="34" t="s">
        <v>230</v>
      </c>
      <c r="G467" s="34" t="s">
        <v>33</v>
      </c>
      <c r="H467" s="34" t="s">
        <v>29</v>
      </c>
      <c r="I467" s="44">
        <v>14557</v>
      </c>
      <c r="J467" s="28">
        <v>36</v>
      </c>
      <c r="K467" s="49">
        <v>0.92243837526139028</v>
      </c>
      <c r="L467" s="49" t="s">
        <v>241</v>
      </c>
      <c r="M467" s="34" t="s">
        <v>44</v>
      </c>
      <c r="N467" s="34" t="s">
        <v>30</v>
      </c>
      <c r="O467" s="44">
        <v>433</v>
      </c>
      <c r="P467" s="49">
        <v>0.221054535</v>
      </c>
      <c r="Q467" s="34" t="s">
        <v>28</v>
      </c>
      <c r="R467" s="28">
        <v>34</v>
      </c>
      <c r="S467" s="44">
        <v>1415</v>
      </c>
      <c r="T467" s="39">
        <v>1315.083333</v>
      </c>
      <c r="U467" s="34" t="str">
        <f t="shared" si="22"/>
        <v>Low Income</v>
      </c>
      <c r="V467" s="44">
        <v>82229</v>
      </c>
      <c r="W467" s="49">
        <v>0.197708725</v>
      </c>
      <c r="X467" s="28">
        <v>0</v>
      </c>
      <c r="Y467" s="28">
        <v>54</v>
      </c>
      <c r="Z467" s="34" t="str">
        <f t="shared" si="23"/>
        <v>Medium Risk</v>
      </c>
    </row>
    <row r="468" spans="1:26" x14ac:dyDescent="0.25">
      <c r="A468" s="20">
        <v>43567</v>
      </c>
      <c r="B468" s="21">
        <v>47</v>
      </c>
      <c r="C468" s="33" t="str">
        <f t="shared" si="21"/>
        <v>Senior</v>
      </c>
      <c r="D468" s="43">
        <v>42829</v>
      </c>
      <c r="E468" s="27">
        <v>631</v>
      </c>
      <c r="F468" s="33" t="s">
        <v>230</v>
      </c>
      <c r="G468" s="33" t="s">
        <v>20</v>
      </c>
      <c r="H468" s="33" t="s">
        <v>32</v>
      </c>
      <c r="I468" s="43">
        <v>23539</v>
      </c>
      <c r="J468" s="27">
        <v>48</v>
      </c>
      <c r="K468" s="48">
        <v>0.54960424011767728</v>
      </c>
      <c r="L468" s="48" t="s">
        <v>241</v>
      </c>
      <c r="M468" s="33" t="s">
        <v>22</v>
      </c>
      <c r="N468" s="33" t="s">
        <v>23</v>
      </c>
      <c r="O468" s="43">
        <v>240</v>
      </c>
      <c r="P468" s="48">
        <v>0.59862098100000005</v>
      </c>
      <c r="Q468" s="33" t="s">
        <v>24</v>
      </c>
      <c r="R468" s="27">
        <v>16</v>
      </c>
      <c r="S468" s="43">
        <v>2191</v>
      </c>
      <c r="T468" s="38">
        <v>3569.083333</v>
      </c>
      <c r="U468" s="33" t="str">
        <f t="shared" si="22"/>
        <v>Low Income</v>
      </c>
      <c r="V468" s="43">
        <v>287930</v>
      </c>
      <c r="W468" s="48">
        <v>0.236878854</v>
      </c>
      <c r="X468" s="27">
        <v>0</v>
      </c>
      <c r="Y468" s="27">
        <v>50</v>
      </c>
      <c r="Z468" s="33" t="str">
        <f t="shared" si="23"/>
        <v>Medium Risk</v>
      </c>
    </row>
    <row r="469" spans="1:26" x14ac:dyDescent="0.25">
      <c r="A469" s="22">
        <v>43568</v>
      </c>
      <c r="B469" s="23">
        <v>49</v>
      </c>
      <c r="C469" s="34" t="str">
        <f t="shared" si="21"/>
        <v>Senior</v>
      </c>
      <c r="D469" s="44">
        <v>38114</v>
      </c>
      <c r="E469" s="28">
        <v>627</v>
      </c>
      <c r="F469" s="34" t="s">
        <v>230</v>
      </c>
      <c r="G469" s="34" t="s">
        <v>20</v>
      </c>
      <c r="H469" s="34" t="s">
        <v>21</v>
      </c>
      <c r="I469" s="44">
        <v>33773</v>
      </c>
      <c r="J469" s="28">
        <v>36</v>
      </c>
      <c r="K469" s="49">
        <v>0.8861048433646429</v>
      </c>
      <c r="L469" s="49" t="s">
        <v>241</v>
      </c>
      <c r="M469" s="34" t="s">
        <v>22</v>
      </c>
      <c r="N469" s="34" t="s">
        <v>23</v>
      </c>
      <c r="O469" s="44">
        <v>1427</v>
      </c>
      <c r="P469" s="49">
        <v>0.53728222699999995</v>
      </c>
      <c r="Q469" s="34" t="s">
        <v>38</v>
      </c>
      <c r="R469" s="28">
        <v>26</v>
      </c>
      <c r="S469" s="44">
        <v>1235</v>
      </c>
      <c r="T469" s="39">
        <v>3176.166667</v>
      </c>
      <c r="U469" s="34" t="str">
        <f t="shared" si="22"/>
        <v>Low Income</v>
      </c>
      <c r="V469" s="44">
        <v>1759</v>
      </c>
      <c r="W469" s="49">
        <v>0.20055395300000001</v>
      </c>
      <c r="X469" s="28">
        <v>0</v>
      </c>
      <c r="Y469" s="28">
        <v>56</v>
      </c>
      <c r="Z469" s="34" t="str">
        <f t="shared" si="23"/>
        <v>High Risk</v>
      </c>
    </row>
    <row r="470" spans="1:26" x14ac:dyDescent="0.25">
      <c r="A470" s="20">
        <v>43569</v>
      </c>
      <c r="B470" s="21">
        <v>33</v>
      </c>
      <c r="C470" s="33" t="str">
        <f t="shared" si="21"/>
        <v>Mid</v>
      </c>
      <c r="D470" s="43">
        <v>64403</v>
      </c>
      <c r="E470" s="27">
        <v>639</v>
      </c>
      <c r="F470" s="33" t="s">
        <v>230</v>
      </c>
      <c r="G470" s="33" t="s">
        <v>20</v>
      </c>
      <c r="H470" s="33" t="s">
        <v>21</v>
      </c>
      <c r="I470" s="43">
        <v>23505</v>
      </c>
      <c r="J470" s="27">
        <v>36</v>
      </c>
      <c r="K470" s="48">
        <v>0.36496747045945066</v>
      </c>
      <c r="L470" s="48" t="s">
        <v>240</v>
      </c>
      <c r="M470" s="33" t="s">
        <v>26</v>
      </c>
      <c r="N470" s="33" t="s">
        <v>30</v>
      </c>
      <c r="O470" s="43">
        <v>212</v>
      </c>
      <c r="P470" s="48">
        <v>0.20352762499999999</v>
      </c>
      <c r="Q470" s="33" t="s">
        <v>38</v>
      </c>
      <c r="R470" s="27">
        <v>26</v>
      </c>
      <c r="S470" s="43">
        <v>1759</v>
      </c>
      <c r="T470" s="38">
        <v>5366.9166670000004</v>
      </c>
      <c r="U470" s="33" t="str">
        <f t="shared" si="22"/>
        <v>Medium Income</v>
      </c>
      <c r="V470" s="43">
        <v>86474</v>
      </c>
      <c r="W470" s="48">
        <v>0.19880709099999999</v>
      </c>
      <c r="X470" s="27">
        <v>1</v>
      </c>
      <c r="Y470" s="27">
        <v>36.799999999999997</v>
      </c>
      <c r="Z470" s="33" t="str">
        <f t="shared" si="23"/>
        <v>Low Risk</v>
      </c>
    </row>
    <row r="471" spans="1:26" x14ac:dyDescent="0.25">
      <c r="A471" s="22">
        <v>43570</v>
      </c>
      <c r="B471" s="23">
        <v>33</v>
      </c>
      <c r="C471" s="34" t="str">
        <f t="shared" si="21"/>
        <v>Mid</v>
      </c>
      <c r="D471" s="44">
        <v>37192</v>
      </c>
      <c r="E471" s="28">
        <v>618</v>
      </c>
      <c r="F471" s="34" t="s">
        <v>230</v>
      </c>
      <c r="G471" s="34" t="s">
        <v>20</v>
      </c>
      <c r="H471" s="34" t="s">
        <v>29</v>
      </c>
      <c r="I471" s="44">
        <v>78659</v>
      </c>
      <c r="J471" s="28">
        <v>96</v>
      </c>
      <c r="K471" s="49">
        <v>2.1149440739944074</v>
      </c>
      <c r="L471" s="49" t="s">
        <v>242</v>
      </c>
      <c r="M471" s="34" t="s">
        <v>22</v>
      </c>
      <c r="N471" s="34" t="s">
        <v>27</v>
      </c>
      <c r="O471" s="44">
        <v>688</v>
      </c>
      <c r="P471" s="49">
        <v>0.25753731699999999</v>
      </c>
      <c r="Q471" s="34" t="s">
        <v>24</v>
      </c>
      <c r="R471" s="28">
        <v>23</v>
      </c>
      <c r="S471" s="44">
        <v>8580</v>
      </c>
      <c r="T471" s="39">
        <v>3099.333333</v>
      </c>
      <c r="U471" s="34" t="str">
        <f t="shared" si="22"/>
        <v>Low Income</v>
      </c>
      <c r="V471" s="44">
        <v>30181</v>
      </c>
      <c r="W471" s="49">
        <v>0.29860540600000002</v>
      </c>
      <c r="X471" s="28">
        <v>0</v>
      </c>
      <c r="Y471" s="28">
        <v>53</v>
      </c>
      <c r="Z471" s="34" t="str">
        <f t="shared" si="23"/>
        <v>Medium Risk</v>
      </c>
    </row>
    <row r="472" spans="1:26" x14ac:dyDescent="0.25">
      <c r="A472" s="20">
        <v>43571</v>
      </c>
      <c r="B472" s="21">
        <v>36</v>
      </c>
      <c r="C472" s="33" t="str">
        <f t="shared" si="21"/>
        <v>Mid</v>
      </c>
      <c r="D472" s="43">
        <v>58640</v>
      </c>
      <c r="E472" s="27">
        <v>601</v>
      </c>
      <c r="F472" s="33" t="s">
        <v>230</v>
      </c>
      <c r="G472" s="33" t="s">
        <v>20</v>
      </c>
      <c r="H472" s="33" t="s">
        <v>32</v>
      </c>
      <c r="I472" s="43">
        <v>12911</v>
      </c>
      <c r="J472" s="27">
        <v>48</v>
      </c>
      <c r="K472" s="48">
        <v>0.22017394270122784</v>
      </c>
      <c r="L472" s="48" t="s">
        <v>240</v>
      </c>
      <c r="M472" s="33" t="s">
        <v>26</v>
      </c>
      <c r="N472" s="33" t="s">
        <v>30</v>
      </c>
      <c r="O472" s="43">
        <v>562</v>
      </c>
      <c r="P472" s="48">
        <v>0.58182858000000004</v>
      </c>
      <c r="Q472" s="33" t="s">
        <v>38</v>
      </c>
      <c r="R472" s="27">
        <v>29</v>
      </c>
      <c r="S472" s="43">
        <v>1645</v>
      </c>
      <c r="T472" s="38">
        <v>4886.6666670000004</v>
      </c>
      <c r="U472" s="33" t="str">
        <f t="shared" si="22"/>
        <v>Low Income</v>
      </c>
      <c r="V472" s="43">
        <v>6297</v>
      </c>
      <c r="W472" s="48">
        <v>0.217661047</v>
      </c>
      <c r="X472" s="27">
        <v>0</v>
      </c>
      <c r="Y472" s="27">
        <v>67</v>
      </c>
      <c r="Z472" s="33" t="str">
        <f t="shared" si="23"/>
        <v>High Risk</v>
      </c>
    </row>
    <row r="473" spans="1:26" x14ac:dyDescent="0.25">
      <c r="A473" s="22">
        <v>43572</v>
      </c>
      <c r="B473" s="23">
        <v>18</v>
      </c>
      <c r="C473" s="34" t="str">
        <f t="shared" si="21"/>
        <v>Young</v>
      </c>
      <c r="D473" s="44">
        <v>33339</v>
      </c>
      <c r="E473" s="28">
        <v>578</v>
      </c>
      <c r="F473" s="34" t="s">
        <v>230</v>
      </c>
      <c r="G473" s="34" t="s">
        <v>20</v>
      </c>
      <c r="H473" s="34" t="s">
        <v>25</v>
      </c>
      <c r="I473" s="44">
        <v>12762</v>
      </c>
      <c r="J473" s="28">
        <v>72</v>
      </c>
      <c r="K473" s="49">
        <v>0.38279492486277333</v>
      </c>
      <c r="L473" s="49" t="s">
        <v>240</v>
      </c>
      <c r="M473" s="34" t="s">
        <v>26</v>
      </c>
      <c r="N473" s="34" t="s">
        <v>27</v>
      </c>
      <c r="O473" s="44">
        <v>553</v>
      </c>
      <c r="P473" s="49">
        <v>0.23543287800000001</v>
      </c>
      <c r="Q473" s="34" t="s">
        <v>38</v>
      </c>
      <c r="R473" s="28">
        <v>25</v>
      </c>
      <c r="S473" s="44">
        <v>117</v>
      </c>
      <c r="T473" s="39">
        <v>2778.25</v>
      </c>
      <c r="U473" s="34" t="str">
        <f t="shared" si="22"/>
        <v>Low Income</v>
      </c>
      <c r="V473" s="44">
        <v>25085</v>
      </c>
      <c r="W473" s="49">
        <v>0.22624707699999999</v>
      </c>
      <c r="X473" s="28">
        <v>0</v>
      </c>
      <c r="Y473" s="28">
        <v>60</v>
      </c>
      <c r="Z473" s="34" t="str">
        <f t="shared" si="23"/>
        <v>High Risk</v>
      </c>
    </row>
    <row r="474" spans="1:26" x14ac:dyDescent="0.25">
      <c r="A474" s="20">
        <v>43573</v>
      </c>
      <c r="B474" s="21">
        <v>21</v>
      </c>
      <c r="C474" s="33" t="str">
        <f t="shared" si="21"/>
        <v>Young</v>
      </c>
      <c r="D474" s="43">
        <v>147047</v>
      </c>
      <c r="E474" s="27">
        <v>580</v>
      </c>
      <c r="F474" s="33" t="s">
        <v>230</v>
      </c>
      <c r="G474" s="33" t="s">
        <v>33</v>
      </c>
      <c r="H474" s="33" t="s">
        <v>41</v>
      </c>
      <c r="I474" s="43">
        <v>13389</v>
      </c>
      <c r="J474" s="27">
        <v>72</v>
      </c>
      <c r="K474" s="48">
        <v>9.1052520622658062E-2</v>
      </c>
      <c r="L474" s="48" t="s">
        <v>240</v>
      </c>
      <c r="M474" s="33" t="s">
        <v>22</v>
      </c>
      <c r="N474" s="33" t="s">
        <v>27</v>
      </c>
      <c r="O474" s="43">
        <v>343</v>
      </c>
      <c r="P474" s="48">
        <v>0.69043023599999997</v>
      </c>
      <c r="Q474" s="33" t="s">
        <v>34</v>
      </c>
      <c r="R474" s="27">
        <v>28</v>
      </c>
      <c r="S474" s="43">
        <v>2865</v>
      </c>
      <c r="T474" s="38">
        <v>12253.916670000001</v>
      </c>
      <c r="U474" s="33" t="str">
        <f t="shared" si="22"/>
        <v>High Income</v>
      </c>
      <c r="V474" s="43">
        <v>128683</v>
      </c>
      <c r="W474" s="48">
        <v>0.24865090300000001</v>
      </c>
      <c r="X474" s="27">
        <v>1</v>
      </c>
      <c r="Y474" s="27">
        <v>48</v>
      </c>
      <c r="Z474" s="33" t="str">
        <f t="shared" si="23"/>
        <v>Medium Risk</v>
      </c>
    </row>
    <row r="475" spans="1:26" x14ac:dyDescent="0.25">
      <c r="A475" s="22">
        <v>43574</v>
      </c>
      <c r="B475" s="23">
        <v>56</v>
      </c>
      <c r="C475" s="34" t="str">
        <f t="shared" si="21"/>
        <v>Senior</v>
      </c>
      <c r="D475" s="44">
        <v>136707</v>
      </c>
      <c r="E475" s="28">
        <v>644</v>
      </c>
      <c r="F475" s="34" t="s">
        <v>230</v>
      </c>
      <c r="G475" s="34" t="s">
        <v>20</v>
      </c>
      <c r="H475" s="34" t="s">
        <v>32</v>
      </c>
      <c r="I475" s="44">
        <v>23045</v>
      </c>
      <c r="J475" s="28">
        <v>48</v>
      </c>
      <c r="K475" s="49">
        <v>0.1685722018623772</v>
      </c>
      <c r="L475" s="49" t="s">
        <v>240</v>
      </c>
      <c r="M475" s="34" t="s">
        <v>22</v>
      </c>
      <c r="N475" s="34" t="s">
        <v>23</v>
      </c>
      <c r="O475" s="44">
        <v>1158</v>
      </c>
      <c r="P475" s="49">
        <v>0.25696670799999999</v>
      </c>
      <c r="Q475" s="34" t="s">
        <v>38</v>
      </c>
      <c r="R475" s="28">
        <v>26</v>
      </c>
      <c r="S475" s="44">
        <v>1720</v>
      </c>
      <c r="T475" s="39">
        <v>11392.25</v>
      </c>
      <c r="U475" s="34" t="str">
        <f t="shared" si="22"/>
        <v>Medium Income</v>
      </c>
      <c r="V475" s="44">
        <v>9035</v>
      </c>
      <c r="W475" s="49">
        <v>0.20161889299999999</v>
      </c>
      <c r="X475" s="28">
        <v>1</v>
      </c>
      <c r="Y475" s="28">
        <v>37.6</v>
      </c>
      <c r="Z475" s="34" t="str">
        <f t="shared" si="23"/>
        <v>Low Risk</v>
      </c>
    </row>
    <row r="476" spans="1:26" x14ac:dyDescent="0.25">
      <c r="A476" s="20">
        <v>43575</v>
      </c>
      <c r="B476" s="21">
        <v>59</v>
      </c>
      <c r="C476" s="33" t="str">
        <f t="shared" si="21"/>
        <v>Senior</v>
      </c>
      <c r="D476" s="43">
        <v>21692</v>
      </c>
      <c r="E476" s="27">
        <v>544</v>
      </c>
      <c r="F476" s="33" t="s">
        <v>231</v>
      </c>
      <c r="G476" s="33" t="s">
        <v>20</v>
      </c>
      <c r="H476" s="33" t="s">
        <v>29</v>
      </c>
      <c r="I476" s="43">
        <v>38885</v>
      </c>
      <c r="J476" s="27">
        <v>24</v>
      </c>
      <c r="K476" s="48">
        <v>1.7925963488843812</v>
      </c>
      <c r="L476" s="48" t="s">
        <v>242</v>
      </c>
      <c r="M476" s="33" t="s">
        <v>22</v>
      </c>
      <c r="N476" s="33" t="s">
        <v>23</v>
      </c>
      <c r="O476" s="43">
        <v>336</v>
      </c>
      <c r="P476" s="48">
        <v>0.165912369</v>
      </c>
      <c r="Q476" s="33" t="s">
        <v>24</v>
      </c>
      <c r="R476" s="27">
        <v>27</v>
      </c>
      <c r="S476" s="43">
        <v>7943</v>
      </c>
      <c r="T476" s="38">
        <v>1807.666667</v>
      </c>
      <c r="U476" s="33" t="str">
        <f t="shared" si="22"/>
        <v>Low Income</v>
      </c>
      <c r="V476" s="43">
        <v>44277</v>
      </c>
      <c r="W476" s="48">
        <v>0.282570445</v>
      </c>
      <c r="X476" s="27">
        <v>0</v>
      </c>
      <c r="Y476" s="27">
        <v>51</v>
      </c>
      <c r="Z476" s="33" t="str">
        <f t="shared" si="23"/>
        <v>Medium Risk</v>
      </c>
    </row>
    <row r="477" spans="1:26" x14ac:dyDescent="0.25">
      <c r="A477" s="22">
        <v>43576</v>
      </c>
      <c r="B477" s="23">
        <v>37</v>
      </c>
      <c r="C477" s="34" t="str">
        <f t="shared" si="21"/>
        <v>Mid</v>
      </c>
      <c r="D477" s="44">
        <v>54553</v>
      </c>
      <c r="E477" s="28">
        <v>605</v>
      </c>
      <c r="F477" s="34" t="s">
        <v>230</v>
      </c>
      <c r="G477" s="34" t="s">
        <v>20</v>
      </c>
      <c r="H477" s="34" t="s">
        <v>25</v>
      </c>
      <c r="I477" s="44">
        <v>31023</v>
      </c>
      <c r="J477" s="28">
        <v>12</v>
      </c>
      <c r="K477" s="49">
        <v>0.56867633310725352</v>
      </c>
      <c r="L477" s="49" t="s">
        <v>241</v>
      </c>
      <c r="M477" s="34" t="s">
        <v>26</v>
      </c>
      <c r="N477" s="34" t="s">
        <v>34</v>
      </c>
      <c r="O477" s="44">
        <v>333</v>
      </c>
      <c r="P477" s="49">
        <v>0.40559304400000001</v>
      </c>
      <c r="Q477" s="34" t="s">
        <v>24</v>
      </c>
      <c r="R477" s="28">
        <v>27</v>
      </c>
      <c r="S477" s="44">
        <v>6004</v>
      </c>
      <c r="T477" s="39">
        <v>4546.0833329999996</v>
      </c>
      <c r="U477" s="34" t="str">
        <f t="shared" si="22"/>
        <v>Low Income</v>
      </c>
      <c r="V477" s="44">
        <v>50582</v>
      </c>
      <c r="W477" s="49">
        <v>0.161146702</v>
      </c>
      <c r="X477" s="28">
        <v>0</v>
      </c>
      <c r="Y477" s="28">
        <v>63</v>
      </c>
      <c r="Z477" s="34" t="str">
        <f t="shared" si="23"/>
        <v>High Risk</v>
      </c>
    </row>
    <row r="478" spans="1:26" x14ac:dyDescent="0.25">
      <c r="A478" s="20">
        <v>43577</v>
      </c>
      <c r="B478" s="21">
        <v>46</v>
      </c>
      <c r="C478" s="33" t="str">
        <f t="shared" si="21"/>
        <v>Senior</v>
      </c>
      <c r="D478" s="43">
        <v>55997</v>
      </c>
      <c r="E478" s="27">
        <v>527</v>
      </c>
      <c r="F478" s="33" t="s">
        <v>231</v>
      </c>
      <c r="G478" s="33" t="s">
        <v>20</v>
      </c>
      <c r="H478" s="33" t="s">
        <v>41</v>
      </c>
      <c r="I478" s="43">
        <v>9698</v>
      </c>
      <c r="J478" s="27">
        <v>36</v>
      </c>
      <c r="K478" s="48">
        <v>0.17318784934907228</v>
      </c>
      <c r="L478" s="48" t="s">
        <v>240</v>
      </c>
      <c r="M478" s="33" t="s">
        <v>22</v>
      </c>
      <c r="N478" s="33" t="s">
        <v>27</v>
      </c>
      <c r="O478" s="43">
        <v>720</v>
      </c>
      <c r="P478" s="48">
        <v>0.28520873000000002</v>
      </c>
      <c r="Q478" s="33" t="s">
        <v>28</v>
      </c>
      <c r="R478" s="27">
        <v>29</v>
      </c>
      <c r="S478" s="43">
        <v>1701</v>
      </c>
      <c r="T478" s="38">
        <v>4666.4166670000004</v>
      </c>
      <c r="U478" s="33" t="str">
        <f t="shared" si="22"/>
        <v>Low Income</v>
      </c>
      <c r="V478" s="43">
        <v>10236</v>
      </c>
      <c r="W478" s="48">
        <v>0.25285361000000001</v>
      </c>
      <c r="X478" s="27">
        <v>1</v>
      </c>
      <c r="Y478" s="27">
        <v>42.4</v>
      </c>
      <c r="Z478" s="33" t="str">
        <f t="shared" si="23"/>
        <v>Medium Risk</v>
      </c>
    </row>
    <row r="479" spans="1:26" x14ac:dyDescent="0.25">
      <c r="A479" s="22">
        <v>43578</v>
      </c>
      <c r="B479" s="23">
        <v>43</v>
      </c>
      <c r="C479" s="34" t="str">
        <f t="shared" si="21"/>
        <v>Senior</v>
      </c>
      <c r="D479" s="44">
        <v>52731</v>
      </c>
      <c r="E479" s="28">
        <v>599</v>
      </c>
      <c r="F479" s="34" t="s">
        <v>230</v>
      </c>
      <c r="G479" s="34" t="s">
        <v>20</v>
      </c>
      <c r="H479" s="34" t="s">
        <v>32</v>
      </c>
      <c r="I479" s="44">
        <v>11577</v>
      </c>
      <c r="J479" s="28">
        <v>36</v>
      </c>
      <c r="K479" s="49">
        <v>0.21954827331171417</v>
      </c>
      <c r="L479" s="49" t="s">
        <v>240</v>
      </c>
      <c r="M479" s="34" t="s">
        <v>22</v>
      </c>
      <c r="N479" s="34" t="s">
        <v>23</v>
      </c>
      <c r="O479" s="44">
        <v>520</v>
      </c>
      <c r="P479" s="49">
        <v>0.25734241299999999</v>
      </c>
      <c r="Q479" s="34" t="s">
        <v>31</v>
      </c>
      <c r="R479" s="28">
        <v>28</v>
      </c>
      <c r="S479" s="44">
        <v>1291</v>
      </c>
      <c r="T479" s="39">
        <v>4394.25</v>
      </c>
      <c r="U479" s="34" t="str">
        <f t="shared" si="22"/>
        <v>Low Income</v>
      </c>
      <c r="V479" s="44">
        <v>242935</v>
      </c>
      <c r="W479" s="49">
        <v>0.19140749000000001</v>
      </c>
      <c r="X479" s="28">
        <v>1</v>
      </c>
      <c r="Y479" s="28">
        <v>41.6</v>
      </c>
      <c r="Z479" s="34" t="str">
        <f t="shared" si="23"/>
        <v>Medium Risk</v>
      </c>
    </row>
    <row r="480" spans="1:26" x14ac:dyDescent="0.25">
      <c r="A480" s="20">
        <v>43579</v>
      </c>
      <c r="B480" s="21">
        <v>76</v>
      </c>
      <c r="C480" s="33" t="str">
        <f t="shared" si="21"/>
        <v>Old</v>
      </c>
      <c r="D480" s="43">
        <v>91119.999995999999</v>
      </c>
      <c r="E480" s="27">
        <v>686</v>
      </c>
      <c r="F480" s="33" t="s">
        <v>232</v>
      </c>
      <c r="G480" s="33" t="s">
        <v>20</v>
      </c>
      <c r="H480" s="33" t="s">
        <v>32</v>
      </c>
      <c r="I480" s="43">
        <v>32018</v>
      </c>
      <c r="J480" s="27">
        <v>55.043478260869563</v>
      </c>
      <c r="K480" s="48">
        <v>0.3513827919381643</v>
      </c>
      <c r="L480" s="48" t="s">
        <v>240</v>
      </c>
      <c r="M480" s="33" t="s">
        <v>35</v>
      </c>
      <c r="N480" s="33" t="s">
        <v>30</v>
      </c>
      <c r="O480" s="43">
        <v>428</v>
      </c>
      <c r="P480" s="48">
        <v>0.18882479099999999</v>
      </c>
      <c r="Q480" s="33" t="s">
        <v>24</v>
      </c>
      <c r="R480" s="27">
        <v>25</v>
      </c>
      <c r="S480" s="43">
        <v>3661</v>
      </c>
      <c r="T480" s="38">
        <v>7593.3333329999996</v>
      </c>
      <c r="U480" s="33" t="str">
        <f t="shared" si="22"/>
        <v>Medium Income</v>
      </c>
      <c r="V480" s="43">
        <v>110694</v>
      </c>
      <c r="W480" s="48">
        <v>0.15403082200000001</v>
      </c>
      <c r="X480" s="27">
        <v>1</v>
      </c>
      <c r="Y480" s="27">
        <v>30.4</v>
      </c>
      <c r="Z480" s="33" t="str">
        <f t="shared" si="23"/>
        <v>Low Risk</v>
      </c>
    </row>
    <row r="481" spans="1:26" x14ac:dyDescent="0.25">
      <c r="A481" s="22">
        <v>43580</v>
      </c>
      <c r="B481" s="23">
        <v>53</v>
      </c>
      <c r="C481" s="34" t="str">
        <f t="shared" si="21"/>
        <v>Senior</v>
      </c>
      <c r="D481" s="44">
        <v>32322</v>
      </c>
      <c r="E481" s="28">
        <v>683</v>
      </c>
      <c r="F481" s="34" t="s">
        <v>232</v>
      </c>
      <c r="G481" s="34" t="s">
        <v>45</v>
      </c>
      <c r="H481" s="34" t="s">
        <v>29</v>
      </c>
      <c r="I481" s="44">
        <v>17681</v>
      </c>
      <c r="J481" s="28">
        <v>36</v>
      </c>
      <c r="K481" s="49">
        <v>0.54702679289647915</v>
      </c>
      <c r="L481" s="49" t="s">
        <v>241</v>
      </c>
      <c r="M481" s="34" t="s">
        <v>22</v>
      </c>
      <c r="N481" s="34" t="s">
        <v>23</v>
      </c>
      <c r="O481" s="44">
        <v>969</v>
      </c>
      <c r="P481" s="49">
        <v>0.42863442899999998</v>
      </c>
      <c r="Q481" s="34" t="s">
        <v>24</v>
      </c>
      <c r="R481" s="28">
        <v>28</v>
      </c>
      <c r="S481" s="44">
        <v>2823</v>
      </c>
      <c r="T481" s="39">
        <v>2693.5</v>
      </c>
      <c r="U481" s="34" t="str">
        <f t="shared" si="22"/>
        <v>Low Income</v>
      </c>
      <c r="V481" s="44">
        <v>81258</v>
      </c>
      <c r="W481" s="49">
        <v>0.15988945299999999</v>
      </c>
      <c r="X481" s="28">
        <v>0</v>
      </c>
      <c r="Y481" s="28">
        <v>57</v>
      </c>
      <c r="Z481" s="34" t="str">
        <f t="shared" si="23"/>
        <v>High Risk</v>
      </c>
    </row>
    <row r="482" spans="1:26" x14ac:dyDescent="0.25">
      <c r="A482" s="20">
        <v>43581</v>
      </c>
      <c r="B482" s="21">
        <v>38</v>
      </c>
      <c r="C482" s="33" t="str">
        <f t="shared" si="21"/>
        <v>Mid</v>
      </c>
      <c r="D482" s="43">
        <v>23183</v>
      </c>
      <c r="E482" s="27">
        <v>600</v>
      </c>
      <c r="F482" s="33" t="s">
        <v>230</v>
      </c>
      <c r="G482" s="33" t="s">
        <v>20</v>
      </c>
      <c r="H482" s="33" t="s">
        <v>25</v>
      </c>
      <c r="I482" s="43">
        <v>20886</v>
      </c>
      <c r="J482" s="27">
        <v>12</v>
      </c>
      <c r="K482" s="48">
        <v>0.90091877668981579</v>
      </c>
      <c r="L482" s="48" t="s">
        <v>241</v>
      </c>
      <c r="M482" s="33" t="s">
        <v>44</v>
      </c>
      <c r="N482" s="33" t="s">
        <v>23</v>
      </c>
      <c r="O482" s="43">
        <v>523</v>
      </c>
      <c r="P482" s="48">
        <v>1.083044E-2</v>
      </c>
      <c r="Q482" s="33" t="s">
        <v>28</v>
      </c>
      <c r="R482" s="27">
        <v>21</v>
      </c>
      <c r="S482" s="43">
        <v>1467</v>
      </c>
      <c r="T482" s="38">
        <v>1931.916667</v>
      </c>
      <c r="U482" s="33" t="str">
        <f t="shared" si="22"/>
        <v>Low Income</v>
      </c>
      <c r="V482" s="43">
        <v>5366</v>
      </c>
      <c r="W482" s="48">
        <v>0.15702426899999999</v>
      </c>
      <c r="X482" s="27">
        <v>0</v>
      </c>
      <c r="Y482" s="27">
        <v>51</v>
      </c>
      <c r="Z482" s="33" t="str">
        <f t="shared" si="23"/>
        <v>Medium Risk</v>
      </c>
    </row>
    <row r="483" spans="1:26" x14ac:dyDescent="0.25">
      <c r="A483" s="22">
        <v>43582</v>
      </c>
      <c r="B483" s="23">
        <v>28</v>
      </c>
      <c r="C483" s="34" t="str">
        <f t="shared" si="21"/>
        <v>Mid</v>
      </c>
      <c r="D483" s="44">
        <v>35295</v>
      </c>
      <c r="E483" s="28">
        <v>566.45263157894738</v>
      </c>
      <c r="F483" s="34" t="s">
        <v>230</v>
      </c>
      <c r="G483" s="34" t="s">
        <v>45</v>
      </c>
      <c r="H483" s="34" t="s">
        <v>29</v>
      </c>
      <c r="I483" s="44">
        <v>30630</v>
      </c>
      <c r="J483" s="28">
        <v>60</v>
      </c>
      <c r="K483" s="49">
        <v>0.86782830429239266</v>
      </c>
      <c r="L483" s="49" t="s">
        <v>241</v>
      </c>
      <c r="M483" s="34" t="s">
        <v>35</v>
      </c>
      <c r="N483" s="34" t="s">
        <v>27</v>
      </c>
      <c r="O483" s="44">
        <v>557</v>
      </c>
      <c r="P483" s="49">
        <v>0.19779544600000001</v>
      </c>
      <c r="Q483" s="34" t="s">
        <v>28</v>
      </c>
      <c r="R483" s="28">
        <v>22</v>
      </c>
      <c r="S483" s="44">
        <v>5142</v>
      </c>
      <c r="T483" s="39">
        <v>2941.25</v>
      </c>
      <c r="U483" s="34" t="str">
        <f t="shared" si="22"/>
        <v>Low Income</v>
      </c>
      <c r="V483" s="44">
        <v>14075</v>
      </c>
      <c r="W483" s="49">
        <v>0.263240839</v>
      </c>
      <c r="X483" s="28">
        <v>0</v>
      </c>
      <c r="Y483" s="28">
        <v>51</v>
      </c>
      <c r="Z483" s="34" t="str">
        <f t="shared" si="23"/>
        <v>Medium Risk</v>
      </c>
    </row>
    <row r="484" spans="1:26" x14ac:dyDescent="0.25">
      <c r="A484" s="20">
        <v>43583</v>
      </c>
      <c r="B484" s="21">
        <v>20</v>
      </c>
      <c r="C484" s="33" t="str">
        <f t="shared" si="21"/>
        <v>Young</v>
      </c>
      <c r="D484" s="43">
        <v>28624</v>
      </c>
      <c r="E484" s="27">
        <v>591</v>
      </c>
      <c r="F484" s="33" t="s">
        <v>230</v>
      </c>
      <c r="G484" s="33" t="s">
        <v>20</v>
      </c>
      <c r="H484" s="33" t="s">
        <v>32</v>
      </c>
      <c r="I484" s="43">
        <v>22349</v>
      </c>
      <c r="J484" s="27">
        <v>36</v>
      </c>
      <c r="K484" s="48">
        <v>0.78077836780324206</v>
      </c>
      <c r="L484" s="48" t="s">
        <v>241</v>
      </c>
      <c r="M484" s="33" t="s">
        <v>35</v>
      </c>
      <c r="N484" s="33" t="s">
        <v>30</v>
      </c>
      <c r="O484" s="43">
        <v>535</v>
      </c>
      <c r="P484" s="48">
        <v>0.27571163700000001</v>
      </c>
      <c r="Q484" s="33" t="s">
        <v>31</v>
      </c>
      <c r="R484" s="27">
        <v>34</v>
      </c>
      <c r="S484" s="43">
        <v>6059</v>
      </c>
      <c r="T484" s="38">
        <v>2385.333333</v>
      </c>
      <c r="U484" s="33" t="str">
        <f t="shared" si="22"/>
        <v>Low Income</v>
      </c>
      <c r="V484" s="43">
        <v>4714</v>
      </c>
      <c r="W484" s="48">
        <v>0.23061301200000001</v>
      </c>
      <c r="X484" s="27">
        <v>0</v>
      </c>
      <c r="Y484" s="27">
        <v>53</v>
      </c>
      <c r="Z484" s="33" t="str">
        <f t="shared" si="23"/>
        <v>Medium Risk</v>
      </c>
    </row>
    <row r="485" spans="1:26" x14ac:dyDescent="0.25">
      <c r="A485" s="22">
        <v>43584</v>
      </c>
      <c r="B485" s="23">
        <v>42</v>
      </c>
      <c r="C485" s="34" t="str">
        <f t="shared" si="21"/>
        <v>Senior</v>
      </c>
      <c r="D485" s="44">
        <v>41957</v>
      </c>
      <c r="E485" s="28">
        <v>633</v>
      </c>
      <c r="F485" s="34" t="s">
        <v>230</v>
      </c>
      <c r="G485" s="34" t="s">
        <v>20</v>
      </c>
      <c r="H485" s="34" t="s">
        <v>29</v>
      </c>
      <c r="I485" s="44">
        <v>10884</v>
      </c>
      <c r="J485" s="28">
        <v>60</v>
      </c>
      <c r="K485" s="49">
        <v>0.25940844197630908</v>
      </c>
      <c r="L485" s="49" t="s">
        <v>240</v>
      </c>
      <c r="M485" s="34" t="s">
        <v>26</v>
      </c>
      <c r="N485" s="34" t="s">
        <v>27</v>
      </c>
      <c r="O485" s="44">
        <v>825</v>
      </c>
      <c r="P485" s="49">
        <v>0.38763268000000001</v>
      </c>
      <c r="Q485" s="34" t="s">
        <v>34</v>
      </c>
      <c r="R485" s="28">
        <v>18</v>
      </c>
      <c r="S485" s="44">
        <v>1303</v>
      </c>
      <c r="T485" s="39">
        <v>3496.416667</v>
      </c>
      <c r="U485" s="34" t="str">
        <f t="shared" si="22"/>
        <v>Low Income</v>
      </c>
      <c r="V485" s="44">
        <v>10146</v>
      </c>
      <c r="W485" s="49">
        <v>0.19205304200000001</v>
      </c>
      <c r="X485" s="28">
        <v>0</v>
      </c>
      <c r="Y485" s="28">
        <v>52</v>
      </c>
      <c r="Z485" s="34" t="str">
        <f t="shared" si="23"/>
        <v>Medium Risk</v>
      </c>
    </row>
    <row r="486" spans="1:26" x14ac:dyDescent="0.25">
      <c r="A486" s="20">
        <v>43585</v>
      </c>
      <c r="B486" s="21">
        <v>30</v>
      </c>
      <c r="C486" s="33" t="str">
        <f t="shared" si="21"/>
        <v>Mid</v>
      </c>
      <c r="D486" s="43">
        <v>63120</v>
      </c>
      <c r="E486" s="27">
        <v>485</v>
      </c>
      <c r="F486" s="33" t="s">
        <v>231</v>
      </c>
      <c r="G486" s="33" t="s">
        <v>20</v>
      </c>
      <c r="H486" s="33" t="s">
        <v>25</v>
      </c>
      <c r="I486" s="43">
        <v>13756</v>
      </c>
      <c r="J486" s="27">
        <v>36</v>
      </c>
      <c r="K486" s="48">
        <v>0.2179340937896071</v>
      </c>
      <c r="L486" s="48" t="s">
        <v>240</v>
      </c>
      <c r="M486" s="33" t="s">
        <v>22</v>
      </c>
      <c r="N486" s="33" t="s">
        <v>23</v>
      </c>
      <c r="O486" s="43">
        <v>246</v>
      </c>
      <c r="P486" s="48">
        <v>0.198929041</v>
      </c>
      <c r="Q486" s="33" t="s">
        <v>24</v>
      </c>
      <c r="R486" s="27">
        <v>19</v>
      </c>
      <c r="S486" s="43">
        <v>9151</v>
      </c>
      <c r="T486" s="38">
        <v>5260</v>
      </c>
      <c r="U486" s="33" t="str">
        <f t="shared" si="22"/>
        <v>Medium Income</v>
      </c>
      <c r="V486" s="43">
        <v>1154</v>
      </c>
      <c r="W486" s="48">
        <v>0.27196666899999999</v>
      </c>
      <c r="X486" s="27">
        <v>0</v>
      </c>
      <c r="Y486" s="27">
        <v>50</v>
      </c>
      <c r="Z486" s="33" t="str">
        <f t="shared" si="23"/>
        <v>Medium Risk</v>
      </c>
    </row>
    <row r="487" spans="1:26" x14ac:dyDescent="0.25">
      <c r="A487" s="22">
        <v>43586</v>
      </c>
      <c r="B487" s="23">
        <v>22</v>
      </c>
      <c r="C487" s="34" t="str">
        <f t="shared" si="21"/>
        <v>Young</v>
      </c>
      <c r="D487" s="44">
        <v>53408</v>
      </c>
      <c r="E487" s="28">
        <v>611</v>
      </c>
      <c r="F487" s="34" t="s">
        <v>230</v>
      </c>
      <c r="G487" s="34" t="s">
        <v>20</v>
      </c>
      <c r="H487" s="34" t="s">
        <v>29</v>
      </c>
      <c r="I487" s="44">
        <v>24367</v>
      </c>
      <c r="J487" s="28">
        <v>36</v>
      </c>
      <c r="K487" s="49">
        <v>0.45624251048532055</v>
      </c>
      <c r="L487" s="49" t="s">
        <v>240</v>
      </c>
      <c r="M487" s="34" t="s">
        <v>26</v>
      </c>
      <c r="N487" s="34" t="s">
        <v>30</v>
      </c>
      <c r="O487" s="44">
        <v>642</v>
      </c>
      <c r="P487" s="49">
        <v>0.22052943999999999</v>
      </c>
      <c r="Q487" s="34" t="s">
        <v>28</v>
      </c>
      <c r="R487" s="28">
        <v>26</v>
      </c>
      <c r="S487" s="44">
        <v>758</v>
      </c>
      <c r="T487" s="39">
        <v>4450.6666670000004</v>
      </c>
      <c r="U487" s="34" t="str">
        <f t="shared" si="22"/>
        <v>Low Income</v>
      </c>
      <c r="V487" s="44">
        <v>129398</v>
      </c>
      <c r="W487" s="49">
        <v>0.206477416</v>
      </c>
      <c r="X487" s="28">
        <v>0</v>
      </c>
      <c r="Y487" s="28">
        <v>45</v>
      </c>
      <c r="Z487" s="34" t="str">
        <f t="shared" si="23"/>
        <v>Medium Risk</v>
      </c>
    </row>
    <row r="488" spans="1:26" x14ac:dyDescent="0.25">
      <c r="A488" s="20">
        <v>43587</v>
      </c>
      <c r="B488" s="21">
        <v>32</v>
      </c>
      <c r="C488" s="33" t="str">
        <f t="shared" si="21"/>
        <v>Mid</v>
      </c>
      <c r="D488" s="43">
        <v>28323</v>
      </c>
      <c r="E488" s="27">
        <v>614</v>
      </c>
      <c r="F488" s="33" t="s">
        <v>230</v>
      </c>
      <c r="G488" s="33" t="s">
        <v>20</v>
      </c>
      <c r="H488" s="33" t="s">
        <v>21</v>
      </c>
      <c r="I488" s="43">
        <v>31063</v>
      </c>
      <c r="J488" s="27">
        <v>108</v>
      </c>
      <c r="K488" s="48">
        <v>1.0967411644246725</v>
      </c>
      <c r="L488" s="48" t="s">
        <v>242</v>
      </c>
      <c r="M488" s="33" t="s">
        <v>26</v>
      </c>
      <c r="N488" s="33" t="s">
        <v>23</v>
      </c>
      <c r="O488" s="43">
        <v>262</v>
      </c>
      <c r="P488" s="48">
        <v>0.141745273</v>
      </c>
      <c r="Q488" s="33" t="s">
        <v>24</v>
      </c>
      <c r="R488" s="27">
        <v>23</v>
      </c>
      <c r="S488" s="43">
        <v>673</v>
      </c>
      <c r="T488" s="38">
        <v>2360.25</v>
      </c>
      <c r="U488" s="33" t="str">
        <f t="shared" si="22"/>
        <v>Low Income</v>
      </c>
      <c r="V488" s="43">
        <v>9714</v>
      </c>
      <c r="W488" s="48">
        <v>0.25797865800000003</v>
      </c>
      <c r="X488" s="27">
        <v>0</v>
      </c>
      <c r="Y488" s="27">
        <v>55</v>
      </c>
      <c r="Z488" s="33" t="str">
        <f t="shared" si="23"/>
        <v>High Risk</v>
      </c>
    </row>
    <row r="489" spans="1:26" x14ac:dyDescent="0.25">
      <c r="A489" s="22">
        <v>43588</v>
      </c>
      <c r="B489" s="23">
        <v>27</v>
      </c>
      <c r="C489" s="34" t="str">
        <f t="shared" si="21"/>
        <v>Mid</v>
      </c>
      <c r="D489" s="44">
        <v>45153</v>
      </c>
      <c r="E489" s="28">
        <v>589</v>
      </c>
      <c r="F489" s="34" t="s">
        <v>230</v>
      </c>
      <c r="G489" s="34" t="s">
        <v>20</v>
      </c>
      <c r="H489" s="34" t="s">
        <v>29</v>
      </c>
      <c r="I489" s="44">
        <v>25432</v>
      </c>
      <c r="J489" s="28">
        <v>60</v>
      </c>
      <c r="K489" s="49">
        <v>0.56324053772728278</v>
      </c>
      <c r="L489" s="49" t="s">
        <v>241</v>
      </c>
      <c r="M489" s="34" t="s">
        <v>26</v>
      </c>
      <c r="N489" s="34" t="s">
        <v>30</v>
      </c>
      <c r="O489" s="44">
        <v>262</v>
      </c>
      <c r="P489" s="49">
        <v>0.10586100399999999</v>
      </c>
      <c r="Q489" s="34" t="s">
        <v>28</v>
      </c>
      <c r="R489" s="28">
        <v>30</v>
      </c>
      <c r="S489" s="44">
        <v>519</v>
      </c>
      <c r="T489" s="39">
        <v>3762.75</v>
      </c>
      <c r="U489" s="34" t="str">
        <f t="shared" si="22"/>
        <v>Low Income</v>
      </c>
      <c r="V489" s="44">
        <v>40366</v>
      </c>
      <c r="W489" s="49">
        <v>0.240358459</v>
      </c>
      <c r="X489" s="28">
        <v>0</v>
      </c>
      <c r="Y489" s="28">
        <v>51</v>
      </c>
      <c r="Z489" s="34" t="str">
        <f t="shared" si="23"/>
        <v>Medium Risk</v>
      </c>
    </row>
    <row r="490" spans="1:26" x14ac:dyDescent="0.25">
      <c r="A490" s="20">
        <v>43589</v>
      </c>
      <c r="B490" s="21">
        <v>60</v>
      </c>
      <c r="C490" s="33" t="str">
        <f t="shared" si="21"/>
        <v>Old</v>
      </c>
      <c r="D490" s="43">
        <v>15000</v>
      </c>
      <c r="E490" s="27">
        <v>608</v>
      </c>
      <c r="F490" s="33" t="s">
        <v>230</v>
      </c>
      <c r="G490" s="33" t="s">
        <v>20</v>
      </c>
      <c r="H490" s="33" t="s">
        <v>29</v>
      </c>
      <c r="I490" s="43">
        <v>60859</v>
      </c>
      <c r="J490" s="27">
        <v>48</v>
      </c>
      <c r="K490" s="48">
        <v>4.057266666666667</v>
      </c>
      <c r="L490" s="48" t="s">
        <v>242</v>
      </c>
      <c r="M490" s="33" t="s">
        <v>35</v>
      </c>
      <c r="N490" s="33" t="s">
        <v>30</v>
      </c>
      <c r="O490" s="43">
        <v>800</v>
      </c>
      <c r="P490" s="48">
        <v>0.16846719399999999</v>
      </c>
      <c r="Q490" s="33" t="s">
        <v>38</v>
      </c>
      <c r="R490" s="27">
        <v>15</v>
      </c>
      <c r="S490" s="43">
        <v>4002</v>
      </c>
      <c r="T490" s="38">
        <v>1250</v>
      </c>
      <c r="U490" s="33" t="str">
        <f t="shared" si="22"/>
        <v>Low Income</v>
      </c>
      <c r="V490" s="43">
        <v>4745</v>
      </c>
      <c r="W490" s="48">
        <v>0.30223080000000002</v>
      </c>
      <c r="X490" s="27">
        <v>0</v>
      </c>
      <c r="Y490" s="27">
        <v>57</v>
      </c>
      <c r="Z490" s="33" t="str">
        <f t="shared" si="23"/>
        <v>High Risk</v>
      </c>
    </row>
    <row r="491" spans="1:26" x14ac:dyDescent="0.25">
      <c r="A491" s="22">
        <v>43590</v>
      </c>
      <c r="B491" s="23">
        <v>50</v>
      </c>
      <c r="C491" s="34" t="str">
        <f t="shared" si="21"/>
        <v>Senior</v>
      </c>
      <c r="D491" s="44">
        <v>181497</v>
      </c>
      <c r="E491" s="28">
        <v>569</v>
      </c>
      <c r="F491" s="34" t="s">
        <v>230</v>
      </c>
      <c r="G491" s="34" t="s">
        <v>20</v>
      </c>
      <c r="H491" s="34" t="s">
        <v>29</v>
      </c>
      <c r="I491" s="44">
        <v>19932</v>
      </c>
      <c r="J491" s="28">
        <v>12</v>
      </c>
      <c r="K491" s="49">
        <v>0.10981999702474421</v>
      </c>
      <c r="L491" s="49" t="s">
        <v>240</v>
      </c>
      <c r="M491" s="34" t="s">
        <v>26</v>
      </c>
      <c r="N491" s="34" t="s">
        <v>27</v>
      </c>
      <c r="O491" s="44">
        <v>138</v>
      </c>
      <c r="P491" s="49">
        <v>0.24798467799999999</v>
      </c>
      <c r="Q491" s="34" t="s">
        <v>31</v>
      </c>
      <c r="R491" s="28">
        <v>20</v>
      </c>
      <c r="S491" s="44">
        <v>6788</v>
      </c>
      <c r="T491" s="39">
        <v>15124.75</v>
      </c>
      <c r="U491" s="34" t="str">
        <f t="shared" si="22"/>
        <v>High Income</v>
      </c>
      <c r="V491" s="44">
        <v>1273</v>
      </c>
      <c r="W491" s="49">
        <v>0.22693664699999999</v>
      </c>
      <c r="X491" s="28">
        <v>1</v>
      </c>
      <c r="Y491" s="28">
        <v>40</v>
      </c>
      <c r="Z491" s="34" t="str">
        <f t="shared" si="23"/>
        <v>Medium Risk</v>
      </c>
    </row>
    <row r="492" spans="1:26" x14ac:dyDescent="0.25">
      <c r="A492" s="20">
        <v>43591</v>
      </c>
      <c r="B492" s="21">
        <v>39</v>
      </c>
      <c r="C492" s="33" t="str">
        <f t="shared" si="21"/>
        <v>Mid</v>
      </c>
      <c r="D492" s="43">
        <v>56490</v>
      </c>
      <c r="E492" s="27">
        <v>609</v>
      </c>
      <c r="F492" s="33" t="s">
        <v>230</v>
      </c>
      <c r="G492" s="33" t="s">
        <v>20</v>
      </c>
      <c r="H492" s="33" t="s">
        <v>29</v>
      </c>
      <c r="I492" s="43">
        <v>13277</v>
      </c>
      <c r="J492" s="27">
        <v>60</v>
      </c>
      <c r="K492" s="48">
        <v>0.23503274915914321</v>
      </c>
      <c r="L492" s="48" t="s">
        <v>240</v>
      </c>
      <c r="M492" s="33" t="s">
        <v>22</v>
      </c>
      <c r="N492" s="33" t="s">
        <v>30</v>
      </c>
      <c r="O492" s="43">
        <v>117</v>
      </c>
      <c r="P492" s="48">
        <v>2.6939600000000001E-2</v>
      </c>
      <c r="Q492" s="33" t="s">
        <v>24</v>
      </c>
      <c r="R492" s="27">
        <v>27</v>
      </c>
      <c r="S492" s="43">
        <v>2078</v>
      </c>
      <c r="T492" s="38">
        <v>4707.5</v>
      </c>
      <c r="U492" s="33" t="str">
        <f t="shared" si="22"/>
        <v>Low Income</v>
      </c>
      <c r="V492" s="43">
        <v>22204</v>
      </c>
      <c r="W492" s="48">
        <v>0.214520656</v>
      </c>
      <c r="X492" s="27">
        <v>1</v>
      </c>
      <c r="Y492" s="27">
        <v>37.6</v>
      </c>
      <c r="Z492" s="33" t="str">
        <f t="shared" si="23"/>
        <v>Low Risk</v>
      </c>
    </row>
    <row r="493" spans="1:26" x14ac:dyDescent="0.25">
      <c r="A493" s="22">
        <v>43592</v>
      </c>
      <c r="B493" s="23">
        <v>57</v>
      </c>
      <c r="C493" s="34" t="str">
        <f t="shared" si="21"/>
        <v>Senior</v>
      </c>
      <c r="D493" s="44">
        <v>83062</v>
      </c>
      <c r="E493" s="28">
        <v>588</v>
      </c>
      <c r="F493" s="34" t="s">
        <v>230</v>
      </c>
      <c r="G493" s="34" t="s">
        <v>33</v>
      </c>
      <c r="H493" s="34" t="s">
        <v>32</v>
      </c>
      <c r="I493" s="44">
        <v>22266</v>
      </c>
      <c r="J493" s="28">
        <v>36</v>
      </c>
      <c r="K493" s="49">
        <v>0.26806481905082952</v>
      </c>
      <c r="L493" s="49" t="s">
        <v>240</v>
      </c>
      <c r="M493" s="34" t="s">
        <v>22</v>
      </c>
      <c r="N493" s="34" t="s">
        <v>23</v>
      </c>
      <c r="O493" s="44">
        <v>319</v>
      </c>
      <c r="P493" s="49">
        <v>8.6049532999999997E-2</v>
      </c>
      <c r="Q493" s="34" t="s">
        <v>24</v>
      </c>
      <c r="R493" s="28">
        <v>18</v>
      </c>
      <c r="S493" s="44">
        <v>1354</v>
      </c>
      <c r="T493" s="39">
        <v>6921.8333329999996</v>
      </c>
      <c r="U493" s="34" t="str">
        <f t="shared" si="22"/>
        <v>Medium Income</v>
      </c>
      <c r="V493" s="44">
        <v>208028</v>
      </c>
      <c r="W493" s="49">
        <v>0.185929015</v>
      </c>
      <c r="X493" s="28">
        <v>1</v>
      </c>
      <c r="Y493" s="28">
        <v>40.799999999999997</v>
      </c>
      <c r="Z493" s="34" t="str">
        <f t="shared" si="23"/>
        <v>Medium Risk</v>
      </c>
    </row>
    <row r="494" spans="1:26" x14ac:dyDescent="0.25">
      <c r="A494" s="20">
        <v>43593</v>
      </c>
      <c r="B494" s="21">
        <v>40</v>
      </c>
      <c r="C494" s="33" t="str">
        <f t="shared" si="21"/>
        <v>Senior</v>
      </c>
      <c r="D494" s="43">
        <v>68350</v>
      </c>
      <c r="E494" s="27">
        <v>629</v>
      </c>
      <c r="F494" s="33" t="s">
        <v>230</v>
      </c>
      <c r="G494" s="33" t="s">
        <v>20</v>
      </c>
      <c r="H494" s="33" t="s">
        <v>29</v>
      </c>
      <c r="I494" s="43">
        <v>10478</v>
      </c>
      <c r="J494" s="27">
        <v>36</v>
      </c>
      <c r="K494" s="48">
        <v>0.15329919531821506</v>
      </c>
      <c r="L494" s="48" t="s">
        <v>240</v>
      </c>
      <c r="M494" s="33" t="s">
        <v>22</v>
      </c>
      <c r="N494" s="33" t="s">
        <v>27</v>
      </c>
      <c r="O494" s="43">
        <v>343</v>
      </c>
      <c r="P494" s="48">
        <v>0.25254926599999999</v>
      </c>
      <c r="Q494" s="33" t="s">
        <v>31</v>
      </c>
      <c r="R494" s="27">
        <v>15</v>
      </c>
      <c r="S494" s="43">
        <v>5274</v>
      </c>
      <c r="T494" s="38">
        <v>5695.8333329999996</v>
      </c>
      <c r="U494" s="33" t="str">
        <f t="shared" si="22"/>
        <v>Medium Income</v>
      </c>
      <c r="V494" s="43">
        <v>26551</v>
      </c>
      <c r="W494" s="48">
        <v>0.18047664099999999</v>
      </c>
      <c r="X494" s="27">
        <v>1</v>
      </c>
      <c r="Y494" s="27">
        <v>40</v>
      </c>
      <c r="Z494" s="33" t="str">
        <f t="shared" si="23"/>
        <v>Medium Risk</v>
      </c>
    </row>
    <row r="495" spans="1:26" x14ac:dyDescent="0.25">
      <c r="A495" s="22">
        <v>43594</v>
      </c>
      <c r="B495" s="23">
        <v>29</v>
      </c>
      <c r="C495" s="34" t="str">
        <f t="shared" si="21"/>
        <v>Mid</v>
      </c>
      <c r="D495" s="44">
        <v>37098</v>
      </c>
      <c r="E495" s="28">
        <v>569</v>
      </c>
      <c r="F495" s="34" t="s">
        <v>230</v>
      </c>
      <c r="G495" s="34" t="s">
        <v>20</v>
      </c>
      <c r="H495" s="34" t="s">
        <v>32</v>
      </c>
      <c r="I495" s="44">
        <v>18782</v>
      </c>
      <c r="J495" s="28">
        <v>72</v>
      </c>
      <c r="K495" s="49">
        <v>0.50628066203029809</v>
      </c>
      <c r="L495" s="49" t="s">
        <v>241</v>
      </c>
      <c r="M495" s="34" t="s">
        <v>22</v>
      </c>
      <c r="N495" s="34" t="s">
        <v>27</v>
      </c>
      <c r="O495" s="44">
        <v>402</v>
      </c>
      <c r="P495" s="49">
        <v>9.8120773999999994E-2</v>
      </c>
      <c r="Q495" s="34" t="s">
        <v>28</v>
      </c>
      <c r="R495" s="28">
        <v>26</v>
      </c>
      <c r="S495" s="44">
        <v>893</v>
      </c>
      <c r="T495" s="39">
        <v>3091.5</v>
      </c>
      <c r="U495" s="34" t="str">
        <f t="shared" si="22"/>
        <v>Low Income</v>
      </c>
      <c r="V495" s="44">
        <v>11568</v>
      </c>
      <c r="W495" s="49">
        <v>0.21617344099999999</v>
      </c>
      <c r="X495" s="28">
        <v>0</v>
      </c>
      <c r="Y495" s="28">
        <v>50</v>
      </c>
      <c r="Z495" s="34" t="str">
        <f t="shared" si="23"/>
        <v>Medium Risk</v>
      </c>
    </row>
    <row r="496" spans="1:26" x14ac:dyDescent="0.25">
      <c r="A496" s="20">
        <v>43595</v>
      </c>
      <c r="B496" s="21">
        <v>58</v>
      </c>
      <c r="C496" s="33" t="str">
        <f t="shared" si="21"/>
        <v>Senior</v>
      </c>
      <c r="D496" s="43">
        <v>15000</v>
      </c>
      <c r="E496" s="27">
        <v>638</v>
      </c>
      <c r="F496" s="33" t="s">
        <v>230</v>
      </c>
      <c r="G496" s="33" t="s">
        <v>20</v>
      </c>
      <c r="H496" s="33" t="s">
        <v>32</v>
      </c>
      <c r="I496" s="43">
        <v>25183.596306068601</v>
      </c>
      <c r="J496" s="27">
        <v>36</v>
      </c>
      <c r="K496" s="48">
        <v>1.6789064204045734</v>
      </c>
      <c r="L496" s="48" t="s">
        <v>242</v>
      </c>
      <c r="M496" s="33" t="s">
        <v>22</v>
      </c>
      <c r="N496" s="33" t="s">
        <v>23</v>
      </c>
      <c r="O496" s="43">
        <v>773</v>
      </c>
      <c r="P496" s="48">
        <v>0.23534806899999999</v>
      </c>
      <c r="Q496" s="33" t="s">
        <v>28</v>
      </c>
      <c r="R496" s="27">
        <v>18</v>
      </c>
      <c r="S496" s="43">
        <v>1661</v>
      </c>
      <c r="T496" s="38">
        <v>1250</v>
      </c>
      <c r="U496" s="33" t="str">
        <f t="shared" si="22"/>
        <v>Low Income</v>
      </c>
      <c r="V496" s="43">
        <v>45979</v>
      </c>
      <c r="W496" s="48">
        <v>0.204408805</v>
      </c>
      <c r="X496" s="27">
        <v>0</v>
      </c>
      <c r="Y496" s="27">
        <v>54</v>
      </c>
      <c r="Z496" s="33" t="str">
        <f t="shared" si="23"/>
        <v>Medium Risk</v>
      </c>
    </row>
    <row r="497" spans="1:26" x14ac:dyDescent="0.25">
      <c r="A497" s="22">
        <v>43596</v>
      </c>
      <c r="B497" s="23">
        <v>46</v>
      </c>
      <c r="C497" s="34" t="str">
        <f t="shared" si="21"/>
        <v>Senior</v>
      </c>
      <c r="D497" s="44">
        <v>48160</v>
      </c>
      <c r="E497" s="28">
        <v>573</v>
      </c>
      <c r="F497" s="34" t="s">
        <v>230</v>
      </c>
      <c r="G497" s="34" t="s">
        <v>20</v>
      </c>
      <c r="H497" s="34" t="s">
        <v>29</v>
      </c>
      <c r="I497" s="44">
        <v>55091</v>
      </c>
      <c r="J497" s="28">
        <v>36</v>
      </c>
      <c r="K497" s="49">
        <v>1.1439161129568107</v>
      </c>
      <c r="L497" s="49" t="s">
        <v>242</v>
      </c>
      <c r="M497" s="34" t="s">
        <v>26</v>
      </c>
      <c r="N497" s="34" t="s">
        <v>27</v>
      </c>
      <c r="O497" s="44">
        <v>515</v>
      </c>
      <c r="P497" s="49">
        <v>0.48311612900000001</v>
      </c>
      <c r="Q497" s="34" t="s">
        <v>38</v>
      </c>
      <c r="R497" s="28">
        <v>20</v>
      </c>
      <c r="S497" s="44">
        <v>6088</v>
      </c>
      <c r="T497" s="39">
        <v>4013.333333</v>
      </c>
      <c r="U497" s="34" t="str">
        <f t="shared" si="22"/>
        <v>Low Income</v>
      </c>
      <c r="V497" s="44">
        <v>49330</v>
      </c>
      <c r="W497" s="49">
        <v>0.3043092</v>
      </c>
      <c r="X497" s="28">
        <v>0</v>
      </c>
      <c r="Y497" s="28">
        <v>56</v>
      </c>
      <c r="Z497" s="34" t="str">
        <f t="shared" si="23"/>
        <v>High Risk</v>
      </c>
    </row>
    <row r="498" spans="1:26" x14ac:dyDescent="0.25">
      <c r="A498" s="20">
        <v>43597</v>
      </c>
      <c r="B498" s="21">
        <v>27</v>
      </c>
      <c r="C498" s="33" t="str">
        <f t="shared" si="21"/>
        <v>Mid</v>
      </c>
      <c r="D498" s="43">
        <v>62186</v>
      </c>
      <c r="E498" s="27">
        <v>563</v>
      </c>
      <c r="F498" s="33" t="s">
        <v>230</v>
      </c>
      <c r="G498" s="33" t="s">
        <v>20</v>
      </c>
      <c r="H498" s="33" t="s">
        <v>29</v>
      </c>
      <c r="I498" s="43">
        <v>16051</v>
      </c>
      <c r="J498" s="27">
        <v>60</v>
      </c>
      <c r="K498" s="48">
        <v>0.25811275849869747</v>
      </c>
      <c r="L498" s="48" t="s">
        <v>240</v>
      </c>
      <c r="M498" s="33" t="s">
        <v>22</v>
      </c>
      <c r="N498" s="33" t="s">
        <v>34</v>
      </c>
      <c r="O498" s="43">
        <v>284</v>
      </c>
      <c r="P498" s="48">
        <v>0.47559275099999998</v>
      </c>
      <c r="Q498" s="33" t="s">
        <v>24</v>
      </c>
      <c r="R498" s="27">
        <v>24</v>
      </c>
      <c r="S498" s="43">
        <v>22487</v>
      </c>
      <c r="T498" s="38">
        <v>5182.1666670000004</v>
      </c>
      <c r="U498" s="33" t="str">
        <f t="shared" si="22"/>
        <v>Medium Income</v>
      </c>
      <c r="V498" s="43">
        <v>17720</v>
      </c>
      <c r="W498" s="48">
        <v>0.197114873</v>
      </c>
      <c r="X498" s="27">
        <v>1</v>
      </c>
      <c r="Y498" s="27">
        <v>44.8</v>
      </c>
      <c r="Z498" s="33" t="str">
        <f t="shared" si="23"/>
        <v>Medium Risk</v>
      </c>
    </row>
    <row r="499" spans="1:26" x14ac:dyDescent="0.25">
      <c r="A499" s="22">
        <v>43598</v>
      </c>
      <c r="B499" s="23">
        <v>37</v>
      </c>
      <c r="C499" s="34" t="str">
        <f t="shared" si="21"/>
        <v>Mid</v>
      </c>
      <c r="D499" s="44">
        <v>52719</v>
      </c>
      <c r="E499" s="28">
        <v>614</v>
      </c>
      <c r="F499" s="34" t="s">
        <v>230</v>
      </c>
      <c r="G499" s="34" t="s">
        <v>20</v>
      </c>
      <c r="H499" s="34" t="s">
        <v>25</v>
      </c>
      <c r="I499" s="44">
        <v>12142</v>
      </c>
      <c r="J499" s="28">
        <v>60</v>
      </c>
      <c r="K499" s="49">
        <v>0.23031544604412071</v>
      </c>
      <c r="L499" s="49" t="s">
        <v>240</v>
      </c>
      <c r="M499" s="34" t="s">
        <v>22</v>
      </c>
      <c r="N499" s="34" t="s">
        <v>30</v>
      </c>
      <c r="O499" s="44">
        <v>798</v>
      </c>
      <c r="P499" s="49">
        <v>0.19163029100000001</v>
      </c>
      <c r="Q499" s="34" t="s">
        <v>24</v>
      </c>
      <c r="R499" s="28">
        <v>18</v>
      </c>
      <c r="S499" s="44">
        <v>5361</v>
      </c>
      <c r="T499" s="39">
        <v>4393.25</v>
      </c>
      <c r="U499" s="34" t="str">
        <f t="shared" si="22"/>
        <v>Low Income</v>
      </c>
      <c r="V499" s="44">
        <v>115109</v>
      </c>
      <c r="W499" s="49">
        <v>0.18185473799999999</v>
      </c>
      <c r="X499" s="28">
        <v>0</v>
      </c>
      <c r="Y499" s="28">
        <v>45</v>
      </c>
      <c r="Z499" s="34" t="str">
        <f t="shared" si="23"/>
        <v>Medium Risk</v>
      </c>
    </row>
    <row r="500" spans="1:26" x14ac:dyDescent="0.25">
      <c r="A500" s="20">
        <v>43599</v>
      </c>
      <c r="B500" s="21">
        <v>29</v>
      </c>
      <c r="C500" s="33" t="str">
        <f t="shared" si="21"/>
        <v>Mid</v>
      </c>
      <c r="D500" s="43">
        <v>82968</v>
      </c>
      <c r="E500" s="27">
        <v>613</v>
      </c>
      <c r="F500" s="33" t="s">
        <v>230</v>
      </c>
      <c r="G500" s="33" t="s">
        <v>20</v>
      </c>
      <c r="H500" s="33" t="s">
        <v>29</v>
      </c>
      <c r="I500" s="43">
        <v>41213</v>
      </c>
      <c r="J500" s="27">
        <v>24</v>
      </c>
      <c r="K500" s="48">
        <v>0.49673368045511523</v>
      </c>
      <c r="L500" s="48" t="s">
        <v>240</v>
      </c>
      <c r="M500" s="33" t="s">
        <v>26</v>
      </c>
      <c r="N500" s="33" t="s">
        <v>27</v>
      </c>
      <c r="O500" s="43">
        <v>608</v>
      </c>
      <c r="P500" s="48">
        <v>0.36636987300000001</v>
      </c>
      <c r="Q500" s="33" t="s">
        <v>38</v>
      </c>
      <c r="R500" s="27">
        <v>23</v>
      </c>
      <c r="S500" s="43">
        <v>1443</v>
      </c>
      <c r="T500" s="38">
        <v>6914</v>
      </c>
      <c r="U500" s="33" t="str">
        <f t="shared" si="22"/>
        <v>Medium Income</v>
      </c>
      <c r="V500" s="43">
        <v>376393</v>
      </c>
      <c r="W500" s="48">
        <v>0.20744717600000001</v>
      </c>
      <c r="X500" s="27">
        <v>1</v>
      </c>
      <c r="Y500" s="27">
        <v>35.200000000000003</v>
      </c>
      <c r="Z500" s="33" t="str">
        <f t="shared" si="23"/>
        <v>Low Risk</v>
      </c>
    </row>
    <row r="501" spans="1:26" x14ac:dyDescent="0.25">
      <c r="A501" s="22">
        <v>43600</v>
      </c>
      <c r="B501" s="23">
        <v>23</v>
      </c>
      <c r="C501" s="34" t="str">
        <f t="shared" si="21"/>
        <v>Young</v>
      </c>
      <c r="D501" s="44">
        <v>59756</v>
      </c>
      <c r="E501" s="28">
        <v>574</v>
      </c>
      <c r="F501" s="34" t="s">
        <v>230</v>
      </c>
      <c r="G501" s="34" t="s">
        <v>20</v>
      </c>
      <c r="H501" s="34" t="s">
        <v>21</v>
      </c>
      <c r="I501" s="44">
        <v>56189</v>
      </c>
      <c r="J501" s="28">
        <v>120</v>
      </c>
      <c r="K501" s="49">
        <v>0.94030724948122368</v>
      </c>
      <c r="L501" s="49" t="s">
        <v>241</v>
      </c>
      <c r="M501" s="34" t="s">
        <v>22</v>
      </c>
      <c r="N501" s="34" t="s">
        <v>27</v>
      </c>
      <c r="O501" s="44">
        <v>436</v>
      </c>
      <c r="P501" s="49">
        <v>0.28104311700000001</v>
      </c>
      <c r="Q501" s="34" t="s">
        <v>24</v>
      </c>
      <c r="R501" s="28">
        <v>26</v>
      </c>
      <c r="S501" s="44">
        <v>1917</v>
      </c>
      <c r="T501" s="39">
        <v>4979.6666670000004</v>
      </c>
      <c r="U501" s="34" t="str">
        <f t="shared" si="22"/>
        <v>Low Income</v>
      </c>
      <c r="V501" s="44">
        <v>21920</v>
      </c>
      <c r="W501" s="49">
        <v>0.35988102300000002</v>
      </c>
      <c r="X501" s="28">
        <v>0</v>
      </c>
      <c r="Y501" s="28">
        <v>55</v>
      </c>
      <c r="Z501" s="34" t="str">
        <f t="shared" si="23"/>
        <v>High Risk</v>
      </c>
    </row>
    <row r="502" spans="1:26" x14ac:dyDescent="0.25">
      <c r="A502" s="20">
        <v>43601</v>
      </c>
      <c r="B502" s="21">
        <v>51</v>
      </c>
      <c r="C502" s="33" t="str">
        <f t="shared" si="21"/>
        <v>Senior</v>
      </c>
      <c r="D502" s="43">
        <v>184200</v>
      </c>
      <c r="E502" s="27">
        <v>606</v>
      </c>
      <c r="F502" s="33" t="s">
        <v>230</v>
      </c>
      <c r="G502" s="33" t="s">
        <v>20</v>
      </c>
      <c r="H502" s="33" t="s">
        <v>29</v>
      </c>
      <c r="I502" s="43">
        <v>26944</v>
      </c>
      <c r="J502" s="27">
        <v>60</v>
      </c>
      <c r="K502" s="48">
        <v>0.14627578718783932</v>
      </c>
      <c r="L502" s="48" t="s">
        <v>240</v>
      </c>
      <c r="M502" s="33" t="s">
        <v>26</v>
      </c>
      <c r="N502" s="33" t="s">
        <v>30</v>
      </c>
      <c r="O502" s="43">
        <v>344</v>
      </c>
      <c r="P502" s="48">
        <v>9.1155804000000007E-2</v>
      </c>
      <c r="Q502" s="33" t="s">
        <v>28</v>
      </c>
      <c r="R502" s="27">
        <v>27</v>
      </c>
      <c r="S502" s="43">
        <v>3785</v>
      </c>
      <c r="T502" s="38">
        <v>15350</v>
      </c>
      <c r="U502" s="33" t="str">
        <f t="shared" si="22"/>
        <v>High Income</v>
      </c>
      <c r="V502" s="43">
        <v>13797</v>
      </c>
      <c r="W502" s="48">
        <v>0.199722449</v>
      </c>
      <c r="X502" s="27">
        <v>1</v>
      </c>
      <c r="Y502" s="27">
        <v>36</v>
      </c>
      <c r="Z502" s="33" t="str">
        <f t="shared" si="23"/>
        <v>Low Risk</v>
      </c>
    </row>
    <row r="503" spans="1:26" x14ac:dyDescent="0.25">
      <c r="A503" s="22">
        <v>43602</v>
      </c>
      <c r="B503" s="23">
        <v>62</v>
      </c>
      <c r="C503" s="34" t="str">
        <f t="shared" si="21"/>
        <v>Old</v>
      </c>
      <c r="D503" s="44">
        <v>34147</v>
      </c>
      <c r="E503" s="28">
        <v>561</v>
      </c>
      <c r="F503" s="34" t="s">
        <v>230</v>
      </c>
      <c r="G503" s="34" t="s">
        <v>20</v>
      </c>
      <c r="H503" s="34" t="s">
        <v>29</v>
      </c>
      <c r="I503" s="44">
        <v>28233</v>
      </c>
      <c r="J503" s="28">
        <v>24</v>
      </c>
      <c r="K503" s="49">
        <v>0.82680762585292999</v>
      </c>
      <c r="L503" s="49" t="s">
        <v>241</v>
      </c>
      <c r="M503" s="34" t="s">
        <v>26</v>
      </c>
      <c r="N503" s="34" t="s">
        <v>30</v>
      </c>
      <c r="O503" s="44">
        <v>291</v>
      </c>
      <c r="P503" s="49">
        <v>0.410628628</v>
      </c>
      <c r="Q503" s="34" t="s">
        <v>28</v>
      </c>
      <c r="R503" s="28">
        <v>30</v>
      </c>
      <c r="S503" s="44">
        <v>929</v>
      </c>
      <c r="T503" s="39">
        <v>2845.583333</v>
      </c>
      <c r="U503" s="34" t="str">
        <f t="shared" si="22"/>
        <v>Low Income</v>
      </c>
      <c r="V503" s="44">
        <v>88305</v>
      </c>
      <c r="W503" s="49">
        <v>0.23655741499999999</v>
      </c>
      <c r="X503" s="28">
        <v>0</v>
      </c>
      <c r="Y503" s="28">
        <v>59</v>
      </c>
      <c r="Z503" s="34" t="str">
        <f t="shared" si="23"/>
        <v>High Risk</v>
      </c>
    </row>
    <row r="504" spans="1:26" x14ac:dyDescent="0.25">
      <c r="A504" s="20">
        <v>43603</v>
      </c>
      <c r="B504" s="21">
        <v>23</v>
      </c>
      <c r="C504" s="33" t="str">
        <f t="shared" si="21"/>
        <v>Young</v>
      </c>
      <c r="D504" s="43">
        <v>52656</v>
      </c>
      <c r="E504" s="27">
        <v>582</v>
      </c>
      <c r="F504" s="33" t="s">
        <v>230</v>
      </c>
      <c r="G504" s="33" t="s">
        <v>20</v>
      </c>
      <c r="H504" s="33" t="s">
        <v>32</v>
      </c>
      <c r="I504" s="43">
        <v>12369</v>
      </c>
      <c r="J504" s="27">
        <v>48</v>
      </c>
      <c r="K504" s="48">
        <v>0.23490200546946216</v>
      </c>
      <c r="L504" s="48" t="s">
        <v>240</v>
      </c>
      <c r="M504" s="33" t="s">
        <v>22</v>
      </c>
      <c r="N504" s="33" t="s">
        <v>27</v>
      </c>
      <c r="O504" s="43">
        <v>362</v>
      </c>
      <c r="P504" s="48">
        <v>0.17569194699999999</v>
      </c>
      <c r="Q504" s="33" t="s">
        <v>34</v>
      </c>
      <c r="R504" s="27">
        <v>26</v>
      </c>
      <c r="S504" s="43">
        <v>9540</v>
      </c>
      <c r="T504" s="38">
        <v>4388</v>
      </c>
      <c r="U504" s="33" t="str">
        <f t="shared" si="22"/>
        <v>Low Income</v>
      </c>
      <c r="V504" s="43">
        <v>2154</v>
      </c>
      <c r="W504" s="48">
        <v>0.24297264599999999</v>
      </c>
      <c r="X504" s="27">
        <v>0</v>
      </c>
      <c r="Y504" s="27">
        <v>53</v>
      </c>
      <c r="Z504" s="33" t="str">
        <f t="shared" si="23"/>
        <v>Medium Risk</v>
      </c>
    </row>
    <row r="505" spans="1:26" x14ac:dyDescent="0.25">
      <c r="A505" s="22">
        <v>43604</v>
      </c>
      <c r="B505" s="23">
        <v>46</v>
      </c>
      <c r="C505" s="34" t="str">
        <f t="shared" si="21"/>
        <v>Senior</v>
      </c>
      <c r="D505" s="44">
        <v>29822</v>
      </c>
      <c r="E505" s="28">
        <v>609</v>
      </c>
      <c r="F505" s="34" t="s">
        <v>230</v>
      </c>
      <c r="G505" s="34" t="s">
        <v>20</v>
      </c>
      <c r="H505" s="34" t="s">
        <v>41</v>
      </c>
      <c r="I505" s="44">
        <v>20290</v>
      </c>
      <c r="J505" s="28">
        <v>72</v>
      </c>
      <c r="K505" s="49">
        <v>0.68037019649922881</v>
      </c>
      <c r="L505" s="49" t="s">
        <v>241</v>
      </c>
      <c r="M505" s="34" t="s">
        <v>44</v>
      </c>
      <c r="N505" s="34" t="s">
        <v>34</v>
      </c>
      <c r="O505" s="44">
        <v>502</v>
      </c>
      <c r="P505" s="49">
        <v>0.42902052800000001</v>
      </c>
      <c r="Q505" s="34" t="s">
        <v>24</v>
      </c>
      <c r="R505" s="28">
        <v>17</v>
      </c>
      <c r="S505" s="44">
        <v>8987</v>
      </c>
      <c r="T505" s="39">
        <v>2485.166667</v>
      </c>
      <c r="U505" s="34" t="str">
        <f t="shared" si="22"/>
        <v>Low Income</v>
      </c>
      <c r="V505" s="44">
        <v>495290</v>
      </c>
      <c r="W505" s="49">
        <v>0.23590302299999999</v>
      </c>
      <c r="X505" s="28">
        <v>0</v>
      </c>
      <c r="Y505" s="28">
        <v>48</v>
      </c>
      <c r="Z505" s="34" t="str">
        <f t="shared" si="23"/>
        <v>Medium Risk</v>
      </c>
    </row>
    <row r="506" spans="1:26" x14ac:dyDescent="0.25">
      <c r="A506" s="20">
        <v>43605</v>
      </c>
      <c r="B506" s="21">
        <v>32</v>
      </c>
      <c r="C506" s="33" t="str">
        <f t="shared" si="21"/>
        <v>Mid</v>
      </c>
      <c r="D506" s="43">
        <v>73090</v>
      </c>
      <c r="E506" s="27">
        <v>532</v>
      </c>
      <c r="F506" s="33" t="s">
        <v>231</v>
      </c>
      <c r="G506" s="33" t="s">
        <v>33</v>
      </c>
      <c r="H506" s="33" t="s">
        <v>32</v>
      </c>
      <c r="I506" s="43">
        <v>10206</v>
      </c>
      <c r="J506" s="27">
        <v>24</v>
      </c>
      <c r="K506" s="48">
        <v>0.13963606512518811</v>
      </c>
      <c r="L506" s="48" t="s">
        <v>240</v>
      </c>
      <c r="M506" s="33" t="s">
        <v>26</v>
      </c>
      <c r="N506" s="33" t="s">
        <v>27</v>
      </c>
      <c r="O506" s="43">
        <v>556</v>
      </c>
      <c r="P506" s="48">
        <v>0.30862005100000001</v>
      </c>
      <c r="Q506" s="33" t="s">
        <v>31</v>
      </c>
      <c r="R506" s="27">
        <v>30</v>
      </c>
      <c r="S506" s="43">
        <v>2334</v>
      </c>
      <c r="T506" s="38">
        <v>6090.8333329999996</v>
      </c>
      <c r="U506" s="33" t="str">
        <f t="shared" si="22"/>
        <v>Medium Income</v>
      </c>
      <c r="V506" s="43">
        <v>42782</v>
      </c>
      <c r="W506" s="48">
        <v>0.19382941100000001</v>
      </c>
      <c r="X506" s="27">
        <v>1</v>
      </c>
      <c r="Y506" s="27">
        <v>47.2</v>
      </c>
      <c r="Z506" s="33" t="str">
        <f t="shared" si="23"/>
        <v>Medium Risk</v>
      </c>
    </row>
    <row r="507" spans="1:26" x14ac:dyDescent="0.25">
      <c r="A507" s="22">
        <v>43606</v>
      </c>
      <c r="B507" s="23">
        <v>34</v>
      </c>
      <c r="C507" s="34" t="str">
        <f t="shared" si="21"/>
        <v>Mid</v>
      </c>
      <c r="D507" s="44">
        <v>28500</v>
      </c>
      <c r="E507" s="28">
        <v>591</v>
      </c>
      <c r="F507" s="34" t="s">
        <v>230</v>
      </c>
      <c r="G507" s="34" t="s">
        <v>20</v>
      </c>
      <c r="H507" s="34" t="s">
        <v>21</v>
      </c>
      <c r="I507" s="44">
        <v>38093</v>
      </c>
      <c r="J507" s="28">
        <v>12</v>
      </c>
      <c r="K507" s="49">
        <v>1.3365964912280701</v>
      </c>
      <c r="L507" s="49" t="s">
        <v>242</v>
      </c>
      <c r="M507" s="34" t="s">
        <v>26</v>
      </c>
      <c r="N507" s="34" t="s">
        <v>30</v>
      </c>
      <c r="O507" s="44">
        <v>321</v>
      </c>
      <c r="P507" s="49">
        <v>0.64274808699999997</v>
      </c>
      <c r="Q507" s="34" t="s">
        <v>31</v>
      </c>
      <c r="R507" s="28">
        <v>25</v>
      </c>
      <c r="S507" s="44">
        <v>1111</v>
      </c>
      <c r="T507" s="39">
        <v>2375</v>
      </c>
      <c r="U507" s="34" t="str">
        <f t="shared" si="22"/>
        <v>Low Income</v>
      </c>
      <c r="V507" s="44">
        <v>35859</v>
      </c>
      <c r="W507" s="49">
        <v>0.21361562000000001</v>
      </c>
      <c r="X507" s="28">
        <v>0</v>
      </c>
      <c r="Y507" s="28">
        <v>60</v>
      </c>
      <c r="Z507" s="34" t="str">
        <f t="shared" si="23"/>
        <v>High Risk</v>
      </c>
    </row>
    <row r="508" spans="1:26" x14ac:dyDescent="0.25">
      <c r="A508" s="20">
        <v>43607</v>
      </c>
      <c r="B508" s="21">
        <v>32</v>
      </c>
      <c r="C508" s="33" t="str">
        <f t="shared" si="21"/>
        <v>Mid</v>
      </c>
      <c r="D508" s="43">
        <v>19063</v>
      </c>
      <c r="E508" s="27">
        <v>526</v>
      </c>
      <c r="F508" s="33" t="s">
        <v>231</v>
      </c>
      <c r="G508" s="33" t="s">
        <v>33</v>
      </c>
      <c r="H508" s="33" t="s">
        <v>21</v>
      </c>
      <c r="I508" s="43">
        <v>21023</v>
      </c>
      <c r="J508" s="27">
        <v>36</v>
      </c>
      <c r="K508" s="48">
        <v>1.1028169752924513</v>
      </c>
      <c r="L508" s="48" t="s">
        <v>242</v>
      </c>
      <c r="M508" s="33" t="s">
        <v>22</v>
      </c>
      <c r="N508" s="33" t="s">
        <v>27</v>
      </c>
      <c r="O508" s="43">
        <v>581</v>
      </c>
      <c r="P508" s="48">
        <v>0.105758645</v>
      </c>
      <c r="Q508" s="33" t="s">
        <v>28</v>
      </c>
      <c r="R508" s="27">
        <v>32</v>
      </c>
      <c r="S508" s="43">
        <v>2824</v>
      </c>
      <c r="T508" s="38">
        <v>1588.583333</v>
      </c>
      <c r="U508" s="33" t="str">
        <f t="shared" si="22"/>
        <v>Low Income</v>
      </c>
      <c r="V508" s="43">
        <v>108302</v>
      </c>
      <c r="W508" s="48">
        <v>0.25019578799999997</v>
      </c>
      <c r="X508" s="27">
        <v>0</v>
      </c>
      <c r="Y508" s="27">
        <v>50</v>
      </c>
      <c r="Z508" s="33" t="str">
        <f t="shared" si="23"/>
        <v>Medium Risk</v>
      </c>
    </row>
    <row r="509" spans="1:26" x14ac:dyDescent="0.25">
      <c r="A509" s="22">
        <v>43608</v>
      </c>
      <c r="B509" s="23">
        <v>29</v>
      </c>
      <c r="C509" s="34" t="str">
        <f t="shared" si="21"/>
        <v>Mid</v>
      </c>
      <c r="D509" s="44">
        <v>19018</v>
      </c>
      <c r="E509" s="28">
        <v>563</v>
      </c>
      <c r="F509" s="34" t="s">
        <v>230</v>
      </c>
      <c r="G509" s="34" t="s">
        <v>20</v>
      </c>
      <c r="H509" s="34" t="s">
        <v>29</v>
      </c>
      <c r="I509" s="44">
        <v>61468</v>
      </c>
      <c r="J509" s="28">
        <v>84</v>
      </c>
      <c r="K509" s="49">
        <v>3.2320959091387107</v>
      </c>
      <c r="L509" s="49" t="s">
        <v>242</v>
      </c>
      <c r="M509" s="34" t="s">
        <v>44</v>
      </c>
      <c r="N509" s="34" t="s">
        <v>23</v>
      </c>
      <c r="O509" s="44">
        <v>410</v>
      </c>
      <c r="P509" s="49">
        <v>0.73241162900000001</v>
      </c>
      <c r="Q509" s="34" t="s">
        <v>38</v>
      </c>
      <c r="R509" s="28">
        <v>26</v>
      </c>
      <c r="S509" s="44">
        <v>960</v>
      </c>
      <c r="T509" s="39">
        <v>1584.833333</v>
      </c>
      <c r="U509" s="34" t="str">
        <f t="shared" si="22"/>
        <v>Low Income</v>
      </c>
      <c r="V509" s="44">
        <v>3326</v>
      </c>
      <c r="W509" s="49">
        <v>0.29721213699999999</v>
      </c>
      <c r="X509" s="28">
        <v>0</v>
      </c>
      <c r="Y509" s="28">
        <v>64</v>
      </c>
      <c r="Z509" s="34" t="str">
        <f t="shared" si="23"/>
        <v>High Risk</v>
      </c>
    </row>
    <row r="510" spans="1:26" x14ac:dyDescent="0.25">
      <c r="A510" s="20">
        <v>43609</v>
      </c>
      <c r="B510" s="21">
        <v>40</v>
      </c>
      <c r="C510" s="33" t="str">
        <f t="shared" si="21"/>
        <v>Senior</v>
      </c>
      <c r="D510" s="43">
        <v>72965</v>
      </c>
      <c r="E510" s="27">
        <v>566.45263157894738</v>
      </c>
      <c r="F510" s="33" t="s">
        <v>230</v>
      </c>
      <c r="G510" s="33" t="s">
        <v>20</v>
      </c>
      <c r="H510" s="33" t="s">
        <v>21</v>
      </c>
      <c r="I510" s="43">
        <v>72007</v>
      </c>
      <c r="J510" s="27">
        <v>48</v>
      </c>
      <c r="K510" s="48">
        <v>0.98687041732337422</v>
      </c>
      <c r="L510" s="48" t="s">
        <v>241</v>
      </c>
      <c r="M510" s="33" t="s">
        <v>22</v>
      </c>
      <c r="N510" s="33" t="s">
        <v>23</v>
      </c>
      <c r="O510" s="43">
        <v>565</v>
      </c>
      <c r="P510" s="48">
        <v>5.4048668000000001E-2</v>
      </c>
      <c r="Q510" s="33" t="s">
        <v>28</v>
      </c>
      <c r="R510" s="27">
        <v>22</v>
      </c>
      <c r="S510" s="43">
        <v>209</v>
      </c>
      <c r="T510" s="38">
        <v>3276.166667</v>
      </c>
      <c r="U510" s="33" t="str">
        <f t="shared" si="22"/>
        <v>Low Income</v>
      </c>
      <c r="V510" s="43">
        <v>7841</v>
      </c>
      <c r="W510" s="48">
        <v>0.28138545700000001</v>
      </c>
      <c r="X510" s="27">
        <v>0</v>
      </c>
      <c r="Y510" s="27">
        <v>51</v>
      </c>
      <c r="Z510" s="33" t="str">
        <f t="shared" si="23"/>
        <v>Medium Risk</v>
      </c>
    </row>
    <row r="511" spans="1:26" x14ac:dyDescent="0.25">
      <c r="A511" s="22">
        <v>43610</v>
      </c>
      <c r="B511" s="23">
        <v>30</v>
      </c>
      <c r="C511" s="34" t="str">
        <f t="shared" si="21"/>
        <v>Mid</v>
      </c>
      <c r="D511" s="44">
        <v>125689</v>
      </c>
      <c r="E511" s="28">
        <v>634</v>
      </c>
      <c r="F511" s="34" t="s">
        <v>230</v>
      </c>
      <c r="G511" s="34" t="s">
        <v>20</v>
      </c>
      <c r="H511" s="34" t="s">
        <v>25</v>
      </c>
      <c r="I511" s="44">
        <v>21937</v>
      </c>
      <c r="J511" s="28">
        <v>60</v>
      </c>
      <c r="K511" s="49">
        <v>0.17453396876417188</v>
      </c>
      <c r="L511" s="49" t="s">
        <v>240</v>
      </c>
      <c r="M511" s="34" t="s">
        <v>22</v>
      </c>
      <c r="N511" s="34" t="s">
        <v>30</v>
      </c>
      <c r="O511" s="44">
        <v>480</v>
      </c>
      <c r="P511" s="49">
        <v>0.246517553</v>
      </c>
      <c r="Q511" s="34" t="s">
        <v>28</v>
      </c>
      <c r="R511" s="28">
        <v>22</v>
      </c>
      <c r="S511" s="44">
        <v>11657</v>
      </c>
      <c r="T511" s="39">
        <v>10474.083329999999</v>
      </c>
      <c r="U511" s="34" t="str">
        <f t="shared" si="22"/>
        <v>Medium Income</v>
      </c>
      <c r="V511" s="44">
        <v>93548</v>
      </c>
      <c r="W511" s="49">
        <v>0.22447189300000001</v>
      </c>
      <c r="X511" s="28">
        <v>0</v>
      </c>
      <c r="Y511" s="28">
        <v>60</v>
      </c>
      <c r="Z511" s="34" t="str">
        <f t="shared" si="23"/>
        <v>High Risk</v>
      </c>
    </row>
    <row r="512" spans="1:26" x14ac:dyDescent="0.25">
      <c r="A512" s="20">
        <v>43611</v>
      </c>
      <c r="B512" s="21">
        <v>43</v>
      </c>
      <c r="C512" s="33" t="str">
        <f t="shared" si="21"/>
        <v>Senior</v>
      </c>
      <c r="D512" s="43">
        <v>84512</v>
      </c>
      <c r="E512" s="27">
        <v>535</v>
      </c>
      <c r="F512" s="33" t="s">
        <v>231</v>
      </c>
      <c r="G512" s="33" t="s">
        <v>20</v>
      </c>
      <c r="H512" s="33" t="s">
        <v>21</v>
      </c>
      <c r="I512" s="43">
        <v>25386.350427350426</v>
      </c>
      <c r="J512" s="27">
        <v>12</v>
      </c>
      <c r="K512" s="48">
        <v>0.300387523988906</v>
      </c>
      <c r="L512" s="48" t="s">
        <v>240</v>
      </c>
      <c r="M512" s="33" t="s">
        <v>26</v>
      </c>
      <c r="N512" s="33" t="s">
        <v>30</v>
      </c>
      <c r="O512" s="43">
        <v>706</v>
      </c>
      <c r="P512" s="48">
        <v>0.40615795999999998</v>
      </c>
      <c r="Q512" s="33" t="s">
        <v>24</v>
      </c>
      <c r="R512" s="27">
        <v>23</v>
      </c>
      <c r="S512" s="43">
        <v>450</v>
      </c>
      <c r="T512" s="38">
        <v>7042.6666670000004</v>
      </c>
      <c r="U512" s="33" t="str">
        <f t="shared" si="22"/>
        <v>Medium Income</v>
      </c>
      <c r="V512" s="43">
        <v>221811</v>
      </c>
      <c r="W512" s="48">
        <v>0.220346141</v>
      </c>
      <c r="X512" s="27">
        <v>1</v>
      </c>
      <c r="Y512" s="27">
        <v>40.799999999999997</v>
      </c>
      <c r="Z512" s="33" t="str">
        <f t="shared" si="23"/>
        <v>Medium Risk</v>
      </c>
    </row>
    <row r="513" spans="1:26" x14ac:dyDescent="0.25">
      <c r="A513" s="22">
        <v>43612</v>
      </c>
      <c r="B513" s="23">
        <v>39</v>
      </c>
      <c r="C513" s="34" t="str">
        <f t="shared" si="21"/>
        <v>Mid</v>
      </c>
      <c r="D513" s="44">
        <v>64438</v>
      </c>
      <c r="E513" s="28">
        <v>528</v>
      </c>
      <c r="F513" s="34" t="s">
        <v>231</v>
      </c>
      <c r="G513" s="34" t="s">
        <v>33</v>
      </c>
      <c r="H513" s="34" t="s">
        <v>29</v>
      </c>
      <c r="I513" s="44">
        <v>69872</v>
      </c>
      <c r="J513" s="28">
        <v>24</v>
      </c>
      <c r="K513" s="49">
        <v>1.0843291225674292</v>
      </c>
      <c r="L513" s="49" t="s">
        <v>242</v>
      </c>
      <c r="M513" s="34" t="s">
        <v>22</v>
      </c>
      <c r="N513" s="34" t="s">
        <v>30</v>
      </c>
      <c r="O513" s="44">
        <v>628</v>
      </c>
      <c r="P513" s="49">
        <v>0.27771259500000001</v>
      </c>
      <c r="Q513" s="34" t="s">
        <v>38</v>
      </c>
      <c r="R513" s="28">
        <v>21</v>
      </c>
      <c r="S513" s="44">
        <v>641</v>
      </c>
      <c r="T513" s="39">
        <v>5369.8333329999996</v>
      </c>
      <c r="U513" s="34" t="str">
        <f t="shared" si="22"/>
        <v>Medium Income</v>
      </c>
      <c r="V513" s="44">
        <v>5241</v>
      </c>
      <c r="W513" s="49">
        <v>0.25981841900000002</v>
      </c>
      <c r="X513" s="28">
        <v>0</v>
      </c>
      <c r="Y513" s="28">
        <v>54</v>
      </c>
      <c r="Z513" s="34" t="str">
        <f t="shared" si="23"/>
        <v>Medium Risk</v>
      </c>
    </row>
    <row r="514" spans="1:26" x14ac:dyDescent="0.25">
      <c r="A514" s="20">
        <v>43613</v>
      </c>
      <c r="B514" s="21">
        <v>37</v>
      </c>
      <c r="C514" s="33" t="str">
        <f t="shared" ref="C514:C577" si="24">IF(B514&lt;25,"Young",IF(B514&lt;40,"Mid",IF(B514&lt;60,"Senior","Old")))</f>
        <v>Mid</v>
      </c>
      <c r="D514" s="43">
        <v>45729</v>
      </c>
      <c r="E514" s="27">
        <v>585</v>
      </c>
      <c r="F514" s="33" t="s">
        <v>230</v>
      </c>
      <c r="G514" s="33" t="s">
        <v>20</v>
      </c>
      <c r="H514" s="33" t="s">
        <v>25</v>
      </c>
      <c r="I514" s="43">
        <v>24907</v>
      </c>
      <c r="J514" s="27">
        <v>53.057851239669418</v>
      </c>
      <c r="K514" s="48">
        <v>0.54466531085306913</v>
      </c>
      <c r="L514" s="48" t="s">
        <v>241</v>
      </c>
      <c r="M514" s="33" t="s">
        <v>22</v>
      </c>
      <c r="N514" s="33" t="s">
        <v>23</v>
      </c>
      <c r="O514" s="43">
        <v>1471</v>
      </c>
      <c r="P514" s="48">
        <v>0.27846762600000002</v>
      </c>
      <c r="Q514" s="33" t="s">
        <v>31</v>
      </c>
      <c r="R514" s="27">
        <v>28</v>
      </c>
      <c r="S514" s="43">
        <v>1784</v>
      </c>
      <c r="T514" s="38">
        <v>3810.75</v>
      </c>
      <c r="U514" s="33" t="str">
        <f t="shared" ref="U514:U577" si="25">IF(T514&lt;=5000,"Low Income",IF(T514&lt;=12000,"Medium Income","High Income"))</f>
        <v>Low Income</v>
      </c>
      <c r="V514" s="43">
        <v>6976</v>
      </c>
      <c r="W514" s="48">
        <v>0.20711924000000001</v>
      </c>
      <c r="X514" s="27">
        <v>0</v>
      </c>
      <c r="Y514" s="27">
        <v>57</v>
      </c>
      <c r="Z514" s="33" t="str">
        <f t="shared" ref="Z514:Z577" si="26">IF(Y514&lt;40,"Low Risk", IF(Y514&lt;55,"Medium Risk", IF(Y514&lt;70,"High Risk","Very High Risk")))</f>
        <v>High Risk</v>
      </c>
    </row>
    <row r="515" spans="1:26" x14ac:dyDescent="0.25">
      <c r="A515" s="22">
        <v>43614</v>
      </c>
      <c r="B515" s="23">
        <v>29</v>
      </c>
      <c r="C515" s="34" t="str">
        <f t="shared" si="24"/>
        <v>Mid</v>
      </c>
      <c r="D515" s="44">
        <v>19553</v>
      </c>
      <c r="E515" s="28">
        <v>559</v>
      </c>
      <c r="F515" s="34" t="s">
        <v>230</v>
      </c>
      <c r="G515" s="34" t="s">
        <v>20</v>
      </c>
      <c r="H515" s="34" t="s">
        <v>32</v>
      </c>
      <c r="I515" s="44">
        <v>22294</v>
      </c>
      <c r="J515" s="28">
        <v>36</v>
      </c>
      <c r="K515" s="49">
        <v>1.1401830921086278</v>
      </c>
      <c r="L515" s="49" t="s">
        <v>242</v>
      </c>
      <c r="M515" s="34" t="s">
        <v>26</v>
      </c>
      <c r="N515" s="34" t="s">
        <v>27</v>
      </c>
      <c r="O515" s="44">
        <v>351</v>
      </c>
      <c r="P515" s="49">
        <v>0.199440797</v>
      </c>
      <c r="Q515" s="34" t="s">
        <v>28</v>
      </c>
      <c r="R515" s="28">
        <v>30</v>
      </c>
      <c r="S515" s="44">
        <v>770</v>
      </c>
      <c r="T515" s="39">
        <v>1629.416667</v>
      </c>
      <c r="U515" s="34" t="str">
        <f t="shared" si="25"/>
        <v>Low Income</v>
      </c>
      <c r="V515" s="44">
        <v>7844</v>
      </c>
      <c r="W515" s="49">
        <v>0.217096867</v>
      </c>
      <c r="X515" s="28">
        <v>0</v>
      </c>
      <c r="Y515" s="28">
        <v>57</v>
      </c>
      <c r="Z515" s="34" t="str">
        <f t="shared" si="26"/>
        <v>High Risk</v>
      </c>
    </row>
    <row r="516" spans="1:26" x14ac:dyDescent="0.25">
      <c r="A516" s="20">
        <v>43615</v>
      </c>
      <c r="B516" s="21">
        <v>33</v>
      </c>
      <c r="C516" s="33" t="str">
        <f t="shared" si="24"/>
        <v>Mid</v>
      </c>
      <c r="D516" s="43">
        <v>28539</v>
      </c>
      <c r="E516" s="27">
        <v>572</v>
      </c>
      <c r="F516" s="33" t="s">
        <v>230</v>
      </c>
      <c r="G516" s="33" t="s">
        <v>20</v>
      </c>
      <c r="H516" s="33" t="s">
        <v>29</v>
      </c>
      <c r="I516" s="43">
        <v>26197</v>
      </c>
      <c r="J516" s="27">
        <v>48</v>
      </c>
      <c r="K516" s="48">
        <v>0.91793685833420935</v>
      </c>
      <c r="L516" s="48" t="s">
        <v>241</v>
      </c>
      <c r="M516" s="33" t="s">
        <v>26</v>
      </c>
      <c r="N516" s="33" t="s">
        <v>30</v>
      </c>
      <c r="O516" s="43">
        <v>214</v>
      </c>
      <c r="P516" s="48">
        <v>0.21768975400000001</v>
      </c>
      <c r="Q516" s="33" t="s">
        <v>38</v>
      </c>
      <c r="R516" s="27">
        <v>18</v>
      </c>
      <c r="S516" s="43">
        <v>2056</v>
      </c>
      <c r="T516" s="38">
        <v>2378.25</v>
      </c>
      <c r="U516" s="33" t="str">
        <f t="shared" si="25"/>
        <v>Low Income</v>
      </c>
      <c r="V516" s="43">
        <v>151071</v>
      </c>
      <c r="W516" s="48">
        <v>0.241147427</v>
      </c>
      <c r="X516" s="27">
        <v>0</v>
      </c>
      <c r="Y516" s="27">
        <v>50</v>
      </c>
      <c r="Z516" s="33" t="str">
        <f t="shared" si="26"/>
        <v>Medium Risk</v>
      </c>
    </row>
    <row r="517" spans="1:26" x14ac:dyDescent="0.25">
      <c r="A517" s="22">
        <v>43616</v>
      </c>
      <c r="B517" s="23">
        <v>49</v>
      </c>
      <c r="C517" s="34" t="str">
        <f t="shared" si="24"/>
        <v>Senior</v>
      </c>
      <c r="D517" s="44">
        <v>47130</v>
      </c>
      <c r="E517" s="28">
        <v>630</v>
      </c>
      <c r="F517" s="34" t="s">
        <v>230</v>
      </c>
      <c r="G517" s="34" t="s">
        <v>20</v>
      </c>
      <c r="H517" s="34" t="s">
        <v>21</v>
      </c>
      <c r="I517" s="44">
        <v>26376</v>
      </c>
      <c r="J517" s="28">
        <v>54.694362017804153</v>
      </c>
      <c r="K517" s="49">
        <v>0.55964353914704013</v>
      </c>
      <c r="L517" s="49" t="s">
        <v>241</v>
      </c>
      <c r="M517" s="34" t="s">
        <v>26</v>
      </c>
      <c r="N517" s="34" t="s">
        <v>30</v>
      </c>
      <c r="O517" s="44">
        <v>778</v>
      </c>
      <c r="P517" s="49">
        <v>0.25236931899999998</v>
      </c>
      <c r="Q517" s="34" t="s">
        <v>38</v>
      </c>
      <c r="R517" s="28">
        <v>29</v>
      </c>
      <c r="S517" s="44">
        <v>3499</v>
      </c>
      <c r="T517" s="39">
        <v>3927.5</v>
      </c>
      <c r="U517" s="34" t="str">
        <f t="shared" si="25"/>
        <v>Low Income</v>
      </c>
      <c r="V517" s="44">
        <v>17293</v>
      </c>
      <c r="W517" s="49">
        <v>0.19194133299999999</v>
      </c>
      <c r="X517" s="28">
        <v>0</v>
      </c>
      <c r="Y517" s="28">
        <v>49</v>
      </c>
      <c r="Z517" s="34" t="str">
        <f t="shared" si="26"/>
        <v>Medium Risk</v>
      </c>
    </row>
    <row r="518" spans="1:26" x14ac:dyDescent="0.25">
      <c r="A518" s="20">
        <v>43617</v>
      </c>
      <c r="B518" s="21">
        <v>46</v>
      </c>
      <c r="C518" s="33" t="str">
        <f t="shared" si="24"/>
        <v>Senior</v>
      </c>
      <c r="D518" s="43">
        <v>35985</v>
      </c>
      <c r="E518" s="27">
        <v>558</v>
      </c>
      <c r="F518" s="33" t="s">
        <v>230</v>
      </c>
      <c r="G518" s="33" t="s">
        <v>33</v>
      </c>
      <c r="H518" s="33" t="s">
        <v>21</v>
      </c>
      <c r="I518" s="43">
        <v>20048</v>
      </c>
      <c r="J518" s="27">
        <v>96</v>
      </c>
      <c r="K518" s="48">
        <v>0.55712102264832564</v>
      </c>
      <c r="L518" s="48" t="s">
        <v>241</v>
      </c>
      <c r="M518" s="33" t="s">
        <v>22</v>
      </c>
      <c r="N518" s="33" t="s">
        <v>27</v>
      </c>
      <c r="O518" s="43">
        <v>230</v>
      </c>
      <c r="P518" s="48">
        <v>2.9253088E-2</v>
      </c>
      <c r="Q518" s="33" t="s">
        <v>28</v>
      </c>
      <c r="R518" s="27">
        <v>24</v>
      </c>
      <c r="S518" s="43">
        <v>3134</v>
      </c>
      <c r="T518" s="38">
        <v>2998.75</v>
      </c>
      <c r="U518" s="33" t="str">
        <f t="shared" si="25"/>
        <v>Low Income</v>
      </c>
      <c r="V518" s="43">
        <v>2962</v>
      </c>
      <c r="W518" s="48">
        <v>0.25766114400000001</v>
      </c>
      <c r="X518" s="27">
        <v>0</v>
      </c>
      <c r="Y518" s="27">
        <v>55</v>
      </c>
      <c r="Z518" s="33" t="str">
        <f t="shared" si="26"/>
        <v>High Risk</v>
      </c>
    </row>
    <row r="519" spans="1:26" x14ac:dyDescent="0.25">
      <c r="A519" s="22">
        <v>43618</v>
      </c>
      <c r="B519" s="23">
        <v>28</v>
      </c>
      <c r="C519" s="34" t="str">
        <f t="shared" si="24"/>
        <v>Mid</v>
      </c>
      <c r="D519" s="44">
        <v>30967</v>
      </c>
      <c r="E519" s="28">
        <v>516</v>
      </c>
      <c r="F519" s="34" t="s">
        <v>231</v>
      </c>
      <c r="G519" s="34" t="s">
        <v>20</v>
      </c>
      <c r="H519" s="34" t="s">
        <v>21</v>
      </c>
      <c r="I519" s="44">
        <v>45849</v>
      </c>
      <c r="J519" s="28">
        <v>36</v>
      </c>
      <c r="K519" s="49">
        <v>1.4805760971356605</v>
      </c>
      <c r="L519" s="49" t="s">
        <v>242</v>
      </c>
      <c r="M519" s="34" t="s">
        <v>26</v>
      </c>
      <c r="N519" s="34" t="s">
        <v>30</v>
      </c>
      <c r="O519" s="44">
        <v>270</v>
      </c>
      <c r="P519" s="49">
        <v>0.60074957500000004</v>
      </c>
      <c r="Q519" s="34" t="s">
        <v>38</v>
      </c>
      <c r="R519" s="28">
        <v>24</v>
      </c>
      <c r="S519" s="44">
        <v>3825</v>
      </c>
      <c r="T519" s="39">
        <v>2580.583333</v>
      </c>
      <c r="U519" s="34" t="str">
        <f t="shared" si="25"/>
        <v>Low Income</v>
      </c>
      <c r="V519" s="44">
        <v>56396</v>
      </c>
      <c r="W519" s="49">
        <v>0.32741880000000001</v>
      </c>
      <c r="X519" s="28">
        <v>0</v>
      </c>
      <c r="Y519" s="28">
        <v>58</v>
      </c>
      <c r="Z519" s="34" t="str">
        <f t="shared" si="26"/>
        <v>High Risk</v>
      </c>
    </row>
    <row r="520" spans="1:26" x14ac:dyDescent="0.25">
      <c r="A520" s="20">
        <v>43619</v>
      </c>
      <c r="B520" s="21">
        <v>41</v>
      </c>
      <c r="C520" s="33" t="str">
        <f t="shared" si="24"/>
        <v>Senior</v>
      </c>
      <c r="D520" s="43">
        <v>24251</v>
      </c>
      <c r="E520" s="27">
        <v>549</v>
      </c>
      <c r="F520" s="33" t="s">
        <v>231</v>
      </c>
      <c r="G520" s="33" t="s">
        <v>20</v>
      </c>
      <c r="H520" s="33" t="s">
        <v>32</v>
      </c>
      <c r="I520" s="43">
        <v>19614</v>
      </c>
      <c r="J520" s="27">
        <v>12</v>
      </c>
      <c r="K520" s="48">
        <v>0.80879139004577127</v>
      </c>
      <c r="L520" s="48" t="s">
        <v>241</v>
      </c>
      <c r="M520" s="33" t="s">
        <v>26</v>
      </c>
      <c r="N520" s="33" t="s">
        <v>27</v>
      </c>
      <c r="O520" s="43">
        <v>370</v>
      </c>
      <c r="P520" s="48">
        <v>0.47409902300000001</v>
      </c>
      <c r="Q520" s="33" t="s">
        <v>24</v>
      </c>
      <c r="R520" s="27">
        <v>22</v>
      </c>
      <c r="S520" s="43">
        <v>16295</v>
      </c>
      <c r="T520" s="38">
        <v>2020.916667</v>
      </c>
      <c r="U520" s="33" t="str">
        <f t="shared" si="25"/>
        <v>Low Income</v>
      </c>
      <c r="V520" s="43">
        <v>8005</v>
      </c>
      <c r="W520" s="48">
        <v>0.186624174</v>
      </c>
      <c r="X520" s="27">
        <v>0</v>
      </c>
      <c r="Y520" s="27">
        <v>60</v>
      </c>
      <c r="Z520" s="33" t="str">
        <f t="shared" si="26"/>
        <v>High Risk</v>
      </c>
    </row>
    <row r="521" spans="1:26" x14ac:dyDescent="0.25">
      <c r="A521" s="22">
        <v>43620</v>
      </c>
      <c r="B521" s="23">
        <v>49</v>
      </c>
      <c r="C521" s="34" t="str">
        <f t="shared" si="24"/>
        <v>Senior</v>
      </c>
      <c r="D521" s="44">
        <v>51792</v>
      </c>
      <c r="E521" s="28">
        <v>444</v>
      </c>
      <c r="F521" s="34" t="s">
        <v>233</v>
      </c>
      <c r="G521" s="34" t="s">
        <v>20</v>
      </c>
      <c r="H521" s="34" t="s">
        <v>25</v>
      </c>
      <c r="I521" s="44">
        <v>10102</v>
      </c>
      <c r="J521" s="28">
        <v>72</v>
      </c>
      <c r="K521" s="49">
        <v>0.19504942848316342</v>
      </c>
      <c r="L521" s="49" t="s">
        <v>240</v>
      </c>
      <c r="M521" s="34" t="s">
        <v>22</v>
      </c>
      <c r="N521" s="34" t="s">
        <v>27</v>
      </c>
      <c r="O521" s="44">
        <v>429</v>
      </c>
      <c r="P521" s="49">
        <v>0.21025964</v>
      </c>
      <c r="Q521" s="34" t="s">
        <v>28</v>
      </c>
      <c r="R521" s="28">
        <v>21</v>
      </c>
      <c r="S521" s="44">
        <v>882</v>
      </c>
      <c r="T521" s="39">
        <v>4316</v>
      </c>
      <c r="U521" s="34" t="str">
        <f t="shared" si="25"/>
        <v>Low Income</v>
      </c>
      <c r="V521" s="44">
        <v>24577</v>
      </c>
      <c r="W521" s="49">
        <v>0.25578500300000001</v>
      </c>
      <c r="X521" s="28">
        <v>1</v>
      </c>
      <c r="Y521" s="28">
        <v>40.799999999999997</v>
      </c>
      <c r="Z521" s="34" t="str">
        <f t="shared" si="26"/>
        <v>Medium Risk</v>
      </c>
    </row>
    <row r="522" spans="1:26" x14ac:dyDescent="0.25">
      <c r="A522" s="20">
        <v>43621</v>
      </c>
      <c r="B522" s="21">
        <v>19</v>
      </c>
      <c r="C522" s="33" t="str">
        <f t="shared" si="24"/>
        <v>Young</v>
      </c>
      <c r="D522" s="43">
        <v>29548</v>
      </c>
      <c r="E522" s="27">
        <v>510</v>
      </c>
      <c r="F522" s="33" t="s">
        <v>231</v>
      </c>
      <c r="G522" s="33" t="s">
        <v>20</v>
      </c>
      <c r="H522" s="33" t="s">
        <v>29</v>
      </c>
      <c r="I522" s="43">
        <v>20836</v>
      </c>
      <c r="J522" s="27">
        <v>24</v>
      </c>
      <c r="K522" s="48">
        <v>0.70515770948964396</v>
      </c>
      <c r="L522" s="48" t="s">
        <v>241</v>
      </c>
      <c r="M522" s="33" t="s">
        <v>22</v>
      </c>
      <c r="N522" s="33" t="s">
        <v>30</v>
      </c>
      <c r="O522" s="43">
        <v>230</v>
      </c>
      <c r="P522" s="48">
        <v>6.0667925999999997E-2</v>
      </c>
      <c r="Q522" s="33" t="s">
        <v>31</v>
      </c>
      <c r="R522" s="27">
        <v>16</v>
      </c>
      <c r="S522" s="43">
        <v>1711</v>
      </c>
      <c r="T522" s="38">
        <v>2462.333333</v>
      </c>
      <c r="U522" s="33" t="str">
        <f t="shared" si="25"/>
        <v>Low Income</v>
      </c>
      <c r="V522" s="43">
        <v>195517</v>
      </c>
      <c r="W522" s="48">
        <v>0.25887682499999998</v>
      </c>
      <c r="X522" s="27">
        <v>0</v>
      </c>
      <c r="Y522" s="27">
        <v>48</v>
      </c>
      <c r="Z522" s="33" t="str">
        <f t="shared" si="26"/>
        <v>Medium Risk</v>
      </c>
    </row>
    <row r="523" spans="1:26" x14ac:dyDescent="0.25">
      <c r="A523" s="22">
        <v>43622</v>
      </c>
      <c r="B523" s="23">
        <v>46</v>
      </c>
      <c r="C523" s="34" t="str">
        <f t="shared" si="24"/>
        <v>Senior</v>
      </c>
      <c r="D523" s="44">
        <v>127245</v>
      </c>
      <c r="E523" s="28">
        <v>568.53571428571433</v>
      </c>
      <c r="F523" s="34" t="s">
        <v>230</v>
      </c>
      <c r="G523" s="34" t="s">
        <v>20</v>
      </c>
      <c r="H523" s="34" t="s">
        <v>29</v>
      </c>
      <c r="I523" s="44">
        <v>13962</v>
      </c>
      <c r="J523" s="28">
        <v>24</v>
      </c>
      <c r="K523" s="49">
        <v>0.10972533301897913</v>
      </c>
      <c r="L523" s="49" t="s">
        <v>240</v>
      </c>
      <c r="M523" s="34" t="s">
        <v>22</v>
      </c>
      <c r="N523" s="34" t="s">
        <v>27</v>
      </c>
      <c r="O523" s="44">
        <v>522</v>
      </c>
      <c r="P523" s="49">
        <v>0.104831431</v>
      </c>
      <c r="Q523" s="34" t="s">
        <v>28</v>
      </c>
      <c r="R523" s="28">
        <v>15</v>
      </c>
      <c r="S523" s="44">
        <v>20231</v>
      </c>
      <c r="T523" s="39">
        <v>10603.75</v>
      </c>
      <c r="U523" s="34" t="str">
        <f t="shared" si="25"/>
        <v>Medium Income</v>
      </c>
      <c r="V523" s="44">
        <v>37704</v>
      </c>
      <c r="W523" s="49">
        <v>0.19473322200000001</v>
      </c>
      <c r="X523" s="28">
        <v>1</v>
      </c>
      <c r="Y523" s="28">
        <v>38.4</v>
      </c>
      <c r="Z523" s="34" t="str">
        <f t="shared" si="26"/>
        <v>Low Risk</v>
      </c>
    </row>
    <row r="524" spans="1:26" x14ac:dyDescent="0.25">
      <c r="A524" s="20">
        <v>43623</v>
      </c>
      <c r="B524" s="21">
        <v>32</v>
      </c>
      <c r="C524" s="33" t="str">
        <f t="shared" si="24"/>
        <v>Mid</v>
      </c>
      <c r="D524" s="43">
        <v>84197</v>
      </c>
      <c r="E524" s="27">
        <v>590</v>
      </c>
      <c r="F524" s="33" t="s">
        <v>230</v>
      </c>
      <c r="G524" s="33" t="s">
        <v>20</v>
      </c>
      <c r="H524" s="33" t="s">
        <v>25</v>
      </c>
      <c r="I524" s="43">
        <v>11266</v>
      </c>
      <c r="J524" s="27">
        <v>24</v>
      </c>
      <c r="K524" s="48">
        <v>0.13380524246707126</v>
      </c>
      <c r="L524" s="48" t="s">
        <v>240</v>
      </c>
      <c r="M524" s="33" t="s">
        <v>26</v>
      </c>
      <c r="N524" s="33" t="s">
        <v>23</v>
      </c>
      <c r="O524" s="43">
        <v>628</v>
      </c>
      <c r="P524" s="48">
        <v>9.7557752999999997E-2</v>
      </c>
      <c r="Q524" s="33" t="s">
        <v>31</v>
      </c>
      <c r="R524" s="27">
        <v>18</v>
      </c>
      <c r="S524" s="43">
        <v>538</v>
      </c>
      <c r="T524" s="38">
        <v>7016.4166670000004</v>
      </c>
      <c r="U524" s="33" t="str">
        <f t="shared" si="25"/>
        <v>Medium Income</v>
      </c>
      <c r="V524" s="43">
        <v>95513</v>
      </c>
      <c r="W524" s="48">
        <v>0.18648494500000001</v>
      </c>
      <c r="X524" s="27">
        <v>1</v>
      </c>
      <c r="Y524" s="27">
        <v>38.4</v>
      </c>
      <c r="Z524" s="33" t="str">
        <f t="shared" si="26"/>
        <v>Low Risk</v>
      </c>
    </row>
    <row r="525" spans="1:26" x14ac:dyDescent="0.25">
      <c r="A525" s="22">
        <v>43624</v>
      </c>
      <c r="B525" s="23">
        <v>46</v>
      </c>
      <c r="C525" s="34" t="str">
        <f t="shared" si="24"/>
        <v>Senior</v>
      </c>
      <c r="D525" s="44">
        <v>79036</v>
      </c>
      <c r="E525" s="28">
        <v>609</v>
      </c>
      <c r="F525" s="34" t="s">
        <v>230</v>
      </c>
      <c r="G525" s="34" t="s">
        <v>20</v>
      </c>
      <c r="H525" s="34" t="s">
        <v>29</v>
      </c>
      <c r="I525" s="44">
        <v>21585</v>
      </c>
      <c r="J525" s="28">
        <v>108</v>
      </c>
      <c r="K525" s="49">
        <v>0.2731033959208462</v>
      </c>
      <c r="L525" s="49" t="s">
        <v>240</v>
      </c>
      <c r="M525" s="34" t="s">
        <v>22</v>
      </c>
      <c r="N525" s="34" t="s">
        <v>30</v>
      </c>
      <c r="O525" s="44">
        <v>442</v>
      </c>
      <c r="P525" s="49">
        <v>8.9958078999999996E-2</v>
      </c>
      <c r="Q525" s="34" t="s">
        <v>28</v>
      </c>
      <c r="R525" s="28">
        <v>18</v>
      </c>
      <c r="S525" s="44">
        <v>3140</v>
      </c>
      <c r="T525" s="39">
        <v>6586.3333329999996</v>
      </c>
      <c r="U525" s="34" t="str">
        <f t="shared" si="25"/>
        <v>Medium Income</v>
      </c>
      <c r="V525" s="44">
        <v>48437</v>
      </c>
      <c r="W525" s="49">
        <v>0.23397557599999999</v>
      </c>
      <c r="X525" s="28">
        <v>0</v>
      </c>
      <c r="Y525" s="28">
        <v>53</v>
      </c>
      <c r="Z525" s="34" t="str">
        <f t="shared" si="26"/>
        <v>Medium Risk</v>
      </c>
    </row>
    <row r="526" spans="1:26" x14ac:dyDescent="0.25">
      <c r="A526" s="20">
        <v>43625</v>
      </c>
      <c r="B526" s="21">
        <v>30</v>
      </c>
      <c r="C526" s="33" t="str">
        <f t="shared" si="24"/>
        <v>Mid</v>
      </c>
      <c r="D526" s="43">
        <v>56699</v>
      </c>
      <c r="E526" s="27">
        <v>524</v>
      </c>
      <c r="F526" s="33" t="s">
        <v>231</v>
      </c>
      <c r="G526" s="33" t="s">
        <v>20</v>
      </c>
      <c r="H526" s="33" t="s">
        <v>29</v>
      </c>
      <c r="I526" s="43">
        <v>19173</v>
      </c>
      <c r="J526" s="27">
        <v>36</v>
      </c>
      <c r="K526" s="48">
        <v>0.33815411206546853</v>
      </c>
      <c r="L526" s="48" t="s">
        <v>240</v>
      </c>
      <c r="M526" s="33" t="s">
        <v>22</v>
      </c>
      <c r="N526" s="33" t="s">
        <v>30</v>
      </c>
      <c r="O526" s="43">
        <v>370</v>
      </c>
      <c r="P526" s="48">
        <v>0.23316624999999999</v>
      </c>
      <c r="Q526" s="33" t="s">
        <v>24</v>
      </c>
      <c r="R526" s="27">
        <v>24</v>
      </c>
      <c r="S526" s="43">
        <v>6949</v>
      </c>
      <c r="T526" s="38">
        <v>4724.9166670000004</v>
      </c>
      <c r="U526" s="33" t="str">
        <f t="shared" si="25"/>
        <v>Low Income</v>
      </c>
      <c r="V526" s="43">
        <v>50669</v>
      </c>
      <c r="W526" s="48">
        <v>0.20810978399999999</v>
      </c>
      <c r="X526" s="27">
        <v>0</v>
      </c>
      <c r="Y526" s="27">
        <v>53</v>
      </c>
      <c r="Z526" s="33" t="str">
        <f t="shared" si="26"/>
        <v>Medium Risk</v>
      </c>
    </row>
    <row r="527" spans="1:26" x14ac:dyDescent="0.25">
      <c r="A527" s="22">
        <v>43626</v>
      </c>
      <c r="B527" s="23">
        <v>18</v>
      </c>
      <c r="C527" s="34" t="str">
        <f t="shared" si="24"/>
        <v>Young</v>
      </c>
      <c r="D527" s="44">
        <v>15844</v>
      </c>
      <c r="E527" s="28">
        <v>558</v>
      </c>
      <c r="F527" s="34" t="s">
        <v>230</v>
      </c>
      <c r="G527" s="34" t="s">
        <v>20</v>
      </c>
      <c r="H527" s="34" t="s">
        <v>29</v>
      </c>
      <c r="I527" s="44">
        <v>12215</v>
      </c>
      <c r="J527" s="28">
        <v>48</v>
      </c>
      <c r="K527" s="49">
        <v>0.7709543044685685</v>
      </c>
      <c r="L527" s="49" t="s">
        <v>241</v>
      </c>
      <c r="M527" s="34" t="s">
        <v>22</v>
      </c>
      <c r="N527" s="34" t="s">
        <v>34</v>
      </c>
      <c r="O527" s="44">
        <v>366</v>
      </c>
      <c r="P527" s="49">
        <v>0.27521224100000002</v>
      </c>
      <c r="Q527" s="34" t="s">
        <v>38</v>
      </c>
      <c r="R527" s="28">
        <v>34</v>
      </c>
      <c r="S527" s="44">
        <v>1021</v>
      </c>
      <c r="T527" s="39">
        <v>1320.333333</v>
      </c>
      <c r="U527" s="34" t="str">
        <f t="shared" si="25"/>
        <v>Low Income</v>
      </c>
      <c r="V527" s="44">
        <v>78381</v>
      </c>
      <c r="W527" s="49">
        <v>0.25602396999999999</v>
      </c>
      <c r="X527" s="28">
        <v>0</v>
      </c>
      <c r="Y527" s="28">
        <v>52</v>
      </c>
      <c r="Z527" s="34" t="str">
        <f t="shared" si="26"/>
        <v>Medium Risk</v>
      </c>
    </row>
    <row r="528" spans="1:26" x14ac:dyDescent="0.25">
      <c r="A528" s="20">
        <v>43627</v>
      </c>
      <c r="B528" s="21">
        <v>20</v>
      </c>
      <c r="C528" s="33" t="str">
        <f t="shared" si="24"/>
        <v>Young</v>
      </c>
      <c r="D528" s="43">
        <v>183936.99995999999</v>
      </c>
      <c r="E528" s="27">
        <v>527</v>
      </c>
      <c r="F528" s="33" t="s">
        <v>231</v>
      </c>
      <c r="G528" s="33" t="s">
        <v>20</v>
      </c>
      <c r="H528" s="33" t="s">
        <v>29</v>
      </c>
      <c r="I528" s="43">
        <v>12758</v>
      </c>
      <c r="J528" s="27">
        <v>52.551724137931032</v>
      </c>
      <c r="K528" s="48">
        <v>6.9360705039086368E-2</v>
      </c>
      <c r="L528" s="48" t="s">
        <v>240</v>
      </c>
      <c r="M528" s="33" t="s">
        <v>35</v>
      </c>
      <c r="N528" s="33" t="s">
        <v>27</v>
      </c>
      <c r="O528" s="43">
        <v>352</v>
      </c>
      <c r="P528" s="48">
        <v>0.36736671199999998</v>
      </c>
      <c r="Q528" s="33" t="s">
        <v>28</v>
      </c>
      <c r="R528" s="27">
        <v>22</v>
      </c>
      <c r="S528" s="43">
        <v>796</v>
      </c>
      <c r="T528" s="38">
        <v>15328.083329999999</v>
      </c>
      <c r="U528" s="33" t="str">
        <f t="shared" si="25"/>
        <v>High Income</v>
      </c>
      <c r="V528" s="43">
        <v>42471</v>
      </c>
      <c r="W528" s="48">
        <v>0.218729544</v>
      </c>
      <c r="X528" s="27">
        <v>1</v>
      </c>
      <c r="Y528" s="27">
        <v>41.6</v>
      </c>
      <c r="Z528" s="33" t="str">
        <f t="shared" si="26"/>
        <v>Medium Risk</v>
      </c>
    </row>
    <row r="529" spans="1:26" x14ac:dyDescent="0.25">
      <c r="A529" s="22">
        <v>43628</v>
      </c>
      <c r="B529" s="23">
        <v>40</v>
      </c>
      <c r="C529" s="34" t="str">
        <f t="shared" si="24"/>
        <v>Senior</v>
      </c>
      <c r="D529" s="44">
        <v>42120</v>
      </c>
      <c r="E529" s="28">
        <v>547</v>
      </c>
      <c r="F529" s="34" t="s">
        <v>231</v>
      </c>
      <c r="G529" s="34" t="s">
        <v>20</v>
      </c>
      <c r="H529" s="34" t="s">
        <v>29</v>
      </c>
      <c r="I529" s="44">
        <v>16251</v>
      </c>
      <c r="J529" s="28">
        <v>72</v>
      </c>
      <c r="K529" s="49">
        <v>0.38582621082621082</v>
      </c>
      <c r="L529" s="49" t="s">
        <v>240</v>
      </c>
      <c r="M529" s="34" t="s">
        <v>26</v>
      </c>
      <c r="N529" s="34" t="s">
        <v>27</v>
      </c>
      <c r="O529" s="44">
        <v>360</v>
      </c>
      <c r="P529" s="49">
        <v>0.28194388599999998</v>
      </c>
      <c r="Q529" s="34" t="s">
        <v>28</v>
      </c>
      <c r="R529" s="28">
        <v>24</v>
      </c>
      <c r="S529" s="44">
        <v>2718</v>
      </c>
      <c r="T529" s="39">
        <v>3510</v>
      </c>
      <c r="U529" s="34" t="str">
        <f t="shared" si="25"/>
        <v>Low Income</v>
      </c>
      <c r="V529" s="44">
        <v>228076</v>
      </c>
      <c r="W529" s="49">
        <v>0.24753919899999999</v>
      </c>
      <c r="X529" s="28">
        <v>1</v>
      </c>
      <c r="Y529" s="28">
        <v>40</v>
      </c>
      <c r="Z529" s="34" t="str">
        <f t="shared" si="26"/>
        <v>Medium Risk</v>
      </c>
    </row>
    <row r="530" spans="1:26" x14ac:dyDescent="0.25">
      <c r="A530" s="20">
        <v>43629</v>
      </c>
      <c r="B530" s="21">
        <v>43</v>
      </c>
      <c r="C530" s="33" t="str">
        <f t="shared" si="24"/>
        <v>Senior</v>
      </c>
      <c r="D530" s="43">
        <v>78910</v>
      </c>
      <c r="E530" s="27">
        <v>580</v>
      </c>
      <c r="F530" s="33" t="s">
        <v>230</v>
      </c>
      <c r="G530" s="33" t="s">
        <v>45</v>
      </c>
      <c r="H530" s="33" t="s">
        <v>32</v>
      </c>
      <c r="I530" s="43">
        <v>8723</v>
      </c>
      <c r="J530" s="27">
        <v>48</v>
      </c>
      <c r="K530" s="48">
        <v>0.11054365733113673</v>
      </c>
      <c r="L530" s="48" t="s">
        <v>240</v>
      </c>
      <c r="M530" s="33" t="s">
        <v>26</v>
      </c>
      <c r="N530" s="33" t="s">
        <v>30</v>
      </c>
      <c r="O530" s="43">
        <v>241</v>
      </c>
      <c r="P530" s="48">
        <v>0.294661591</v>
      </c>
      <c r="Q530" s="33" t="s">
        <v>38</v>
      </c>
      <c r="R530" s="27">
        <v>17</v>
      </c>
      <c r="S530" s="43">
        <v>2095</v>
      </c>
      <c r="T530" s="38">
        <v>6575.8333329999996</v>
      </c>
      <c r="U530" s="33" t="str">
        <f t="shared" si="25"/>
        <v>Medium Income</v>
      </c>
      <c r="V530" s="43">
        <v>322668</v>
      </c>
      <c r="W530" s="48">
        <v>0.24523662099999999</v>
      </c>
      <c r="X530" s="27">
        <v>0</v>
      </c>
      <c r="Y530" s="27">
        <v>52</v>
      </c>
      <c r="Z530" s="33" t="str">
        <f t="shared" si="26"/>
        <v>Medium Risk</v>
      </c>
    </row>
    <row r="531" spans="1:26" x14ac:dyDescent="0.25">
      <c r="A531" s="22">
        <v>43630</v>
      </c>
      <c r="B531" s="23">
        <v>29</v>
      </c>
      <c r="C531" s="34" t="str">
        <f t="shared" si="24"/>
        <v>Mid</v>
      </c>
      <c r="D531" s="44">
        <v>95344</v>
      </c>
      <c r="E531" s="28">
        <v>527</v>
      </c>
      <c r="F531" s="34" t="s">
        <v>231</v>
      </c>
      <c r="G531" s="34" t="s">
        <v>20</v>
      </c>
      <c r="H531" s="34" t="s">
        <v>21</v>
      </c>
      <c r="I531" s="44">
        <v>28097</v>
      </c>
      <c r="J531" s="28">
        <v>84</v>
      </c>
      <c r="K531" s="49">
        <v>0.29469080382614532</v>
      </c>
      <c r="L531" s="49" t="s">
        <v>240</v>
      </c>
      <c r="M531" s="34" t="s">
        <v>22</v>
      </c>
      <c r="N531" s="34" t="s">
        <v>30</v>
      </c>
      <c r="O531" s="44">
        <v>378</v>
      </c>
      <c r="P531" s="49">
        <v>0.59134363099999998</v>
      </c>
      <c r="Q531" s="34" t="s">
        <v>38</v>
      </c>
      <c r="R531" s="28">
        <v>23</v>
      </c>
      <c r="S531" s="44">
        <v>1494</v>
      </c>
      <c r="T531" s="39">
        <v>7945.3333329999996</v>
      </c>
      <c r="U531" s="34" t="str">
        <f t="shared" si="25"/>
        <v>Medium Income</v>
      </c>
      <c r="V531" s="44">
        <v>11429</v>
      </c>
      <c r="W531" s="49">
        <v>0.305547876</v>
      </c>
      <c r="X531" s="28">
        <v>0</v>
      </c>
      <c r="Y531" s="28">
        <v>56</v>
      </c>
      <c r="Z531" s="34" t="str">
        <f t="shared" si="26"/>
        <v>High Risk</v>
      </c>
    </row>
    <row r="532" spans="1:26" x14ac:dyDescent="0.25">
      <c r="A532" s="20">
        <v>43631</v>
      </c>
      <c r="B532" s="21">
        <v>47</v>
      </c>
      <c r="C532" s="33" t="str">
        <f t="shared" si="24"/>
        <v>Senior</v>
      </c>
      <c r="D532" s="43">
        <v>26417</v>
      </c>
      <c r="E532" s="27">
        <v>632</v>
      </c>
      <c r="F532" s="33" t="s">
        <v>230</v>
      </c>
      <c r="G532" s="33" t="s">
        <v>45</v>
      </c>
      <c r="H532" s="33" t="s">
        <v>32</v>
      </c>
      <c r="I532" s="43">
        <v>32006</v>
      </c>
      <c r="J532" s="27">
        <v>60</v>
      </c>
      <c r="K532" s="48">
        <v>1.2115683082863307</v>
      </c>
      <c r="L532" s="48" t="s">
        <v>242</v>
      </c>
      <c r="M532" s="33" t="s">
        <v>35</v>
      </c>
      <c r="N532" s="33" t="s">
        <v>27</v>
      </c>
      <c r="O532" s="43">
        <v>305</v>
      </c>
      <c r="P532" s="48">
        <v>0.22234563800000001</v>
      </c>
      <c r="Q532" s="33" t="s">
        <v>38</v>
      </c>
      <c r="R532" s="27">
        <v>26</v>
      </c>
      <c r="S532" s="43">
        <v>7969</v>
      </c>
      <c r="T532" s="38">
        <v>2201.416667</v>
      </c>
      <c r="U532" s="33" t="str">
        <f t="shared" si="25"/>
        <v>Low Income</v>
      </c>
      <c r="V532" s="43">
        <v>4096</v>
      </c>
      <c r="W532" s="48">
        <v>0.25830019799999998</v>
      </c>
      <c r="X532" s="27">
        <v>0</v>
      </c>
      <c r="Y532" s="27">
        <v>53</v>
      </c>
      <c r="Z532" s="33" t="str">
        <f t="shared" si="26"/>
        <v>Medium Risk</v>
      </c>
    </row>
    <row r="533" spans="1:26" x14ac:dyDescent="0.25">
      <c r="A533" s="22">
        <v>43632</v>
      </c>
      <c r="B533" s="23">
        <v>20</v>
      </c>
      <c r="C533" s="34" t="str">
        <f t="shared" si="24"/>
        <v>Young</v>
      </c>
      <c r="D533" s="44">
        <v>25531</v>
      </c>
      <c r="E533" s="28">
        <v>445</v>
      </c>
      <c r="F533" s="34" t="s">
        <v>233</v>
      </c>
      <c r="G533" s="34" t="s">
        <v>45</v>
      </c>
      <c r="H533" s="34" t="s">
        <v>29</v>
      </c>
      <c r="I533" s="44">
        <v>41395</v>
      </c>
      <c r="J533" s="28">
        <v>24</v>
      </c>
      <c r="K533" s="49">
        <v>1.6213622654811797</v>
      </c>
      <c r="L533" s="49" t="s">
        <v>242</v>
      </c>
      <c r="M533" s="34" t="s">
        <v>26</v>
      </c>
      <c r="N533" s="34" t="s">
        <v>30</v>
      </c>
      <c r="O533" s="44">
        <v>482</v>
      </c>
      <c r="P533" s="49">
        <v>0.13773263899999999</v>
      </c>
      <c r="Q533" s="34" t="s">
        <v>31</v>
      </c>
      <c r="R533" s="28">
        <v>16</v>
      </c>
      <c r="S533" s="44">
        <v>714</v>
      </c>
      <c r="T533" s="39">
        <v>2127.583333</v>
      </c>
      <c r="U533" s="34" t="str">
        <f t="shared" si="25"/>
        <v>Low Income</v>
      </c>
      <c r="V533" s="44">
        <v>323666</v>
      </c>
      <c r="W533" s="49">
        <v>0.28280435599999998</v>
      </c>
      <c r="X533" s="28">
        <v>0</v>
      </c>
      <c r="Y533" s="28">
        <v>49</v>
      </c>
      <c r="Z533" s="34" t="str">
        <f t="shared" si="26"/>
        <v>Medium Risk</v>
      </c>
    </row>
    <row r="534" spans="1:26" x14ac:dyDescent="0.25">
      <c r="A534" s="20">
        <v>43633</v>
      </c>
      <c r="B534" s="21">
        <v>39</v>
      </c>
      <c r="C534" s="33" t="str">
        <f t="shared" si="24"/>
        <v>Mid</v>
      </c>
      <c r="D534" s="43">
        <v>58617</v>
      </c>
      <c r="E534" s="27">
        <v>625</v>
      </c>
      <c r="F534" s="33" t="s">
        <v>230</v>
      </c>
      <c r="G534" s="33" t="s">
        <v>20</v>
      </c>
      <c r="H534" s="33" t="s">
        <v>32</v>
      </c>
      <c r="I534" s="43">
        <v>55682</v>
      </c>
      <c r="J534" s="27">
        <v>60</v>
      </c>
      <c r="K534" s="48">
        <v>0.9499292014262074</v>
      </c>
      <c r="L534" s="48" t="s">
        <v>241</v>
      </c>
      <c r="M534" s="33" t="s">
        <v>26</v>
      </c>
      <c r="N534" s="33" t="s">
        <v>27</v>
      </c>
      <c r="O534" s="43">
        <v>625</v>
      </c>
      <c r="P534" s="48">
        <v>0.79078805200000002</v>
      </c>
      <c r="Q534" s="33" t="s">
        <v>38</v>
      </c>
      <c r="R534" s="27">
        <v>22</v>
      </c>
      <c r="S534" s="43">
        <v>1648</v>
      </c>
      <c r="T534" s="38">
        <v>4884.75</v>
      </c>
      <c r="U534" s="33" t="str">
        <f t="shared" si="25"/>
        <v>Low Income</v>
      </c>
      <c r="V534" s="43">
        <v>34428</v>
      </c>
      <c r="W534" s="48">
        <v>0.24034519100000001</v>
      </c>
      <c r="X534" s="27">
        <v>0</v>
      </c>
      <c r="Y534" s="27">
        <v>55</v>
      </c>
      <c r="Z534" s="33" t="str">
        <f t="shared" si="26"/>
        <v>High Risk</v>
      </c>
    </row>
    <row r="535" spans="1:26" x14ac:dyDescent="0.25">
      <c r="A535" s="22">
        <v>43634</v>
      </c>
      <c r="B535" s="23">
        <v>25</v>
      </c>
      <c r="C535" s="34" t="str">
        <f t="shared" si="24"/>
        <v>Mid</v>
      </c>
      <c r="D535" s="44">
        <v>26712</v>
      </c>
      <c r="E535" s="28">
        <v>564</v>
      </c>
      <c r="F535" s="34" t="s">
        <v>230</v>
      </c>
      <c r="G535" s="34" t="s">
        <v>20</v>
      </c>
      <c r="H535" s="34" t="s">
        <v>29</v>
      </c>
      <c r="I535" s="44">
        <v>31838</v>
      </c>
      <c r="J535" s="28">
        <v>36</v>
      </c>
      <c r="K535" s="49">
        <v>1.1918987720874514</v>
      </c>
      <c r="L535" s="49" t="s">
        <v>242</v>
      </c>
      <c r="M535" s="34" t="s">
        <v>26</v>
      </c>
      <c r="N535" s="34" t="s">
        <v>23</v>
      </c>
      <c r="O535" s="44">
        <v>912</v>
      </c>
      <c r="P535" s="49">
        <v>0.27944966399999999</v>
      </c>
      <c r="Q535" s="34" t="s">
        <v>24</v>
      </c>
      <c r="R535" s="28">
        <v>26</v>
      </c>
      <c r="S535" s="44">
        <v>3826</v>
      </c>
      <c r="T535" s="39">
        <v>1328</v>
      </c>
      <c r="U535" s="34" t="str">
        <f t="shared" si="25"/>
        <v>Low Income</v>
      </c>
      <c r="V535" s="44">
        <v>10910</v>
      </c>
      <c r="W535" s="49">
        <v>0.241607083</v>
      </c>
      <c r="X535" s="28">
        <v>0</v>
      </c>
      <c r="Y535" s="28">
        <v>59</v>
      </c>
      <c r="Z535" s="34" t="str">
        <f t="shared" si="26"/>
        <v>High Risk</v>
      </c>
    </row>
    <row r="536" spans="1:26" x14ac:dyDescent="0.25">
      <c r="A536" s="20">
        <v>43635</v>
      </c>
      <c r="B536" s="21">
        <v>32</v>
      </c>
      <c r="C536" s="33" t="str">
        <f t="shared" si="24"/>
        <v>Mid</v>
      </c>
      <c r="D536" s="43">
        <v>40310</v>
      </c>
      <c r="E536" s="27">
        <v>544</v>
      </c>
      <c r="F536" s="33" t="s">
        <v>231</v>
      </c>
      <c r="G536" s="33" t="s">
        <v>33</v>
      </c>
      <c r="H536" s="33" t="s">
        <v>21</v>
      </c>
      <c r="I536" s="43">
        <v>23512</v>
      </c>
      <c r="J536" s="27">
        <v>36</v>
      </c>
      <c r="K536" s="48">
        <v>0.58327958322996776</v>
      </c>
      <c r="L536" s="48" t="s">
        <v>241</v>
      </c>
      <c r="M536" s="33" t="s">
        <v>26</v>
      </c>
      <c r="N536" s="33" t="s">
        <v>34</v>
      </c>
      <c r="O536" s="43">
        <v>426</v>
      </c>
      <c r="P536" s="48">
        <v>0.58489468899999997</v>
      </c>
      <c r="Q536" s="33" t="s">
        <v>34</v>
      </c>
      <c r="R536" s="27">
        <v>26</v>
      </c>
      <c r="S536" s="43">
        <v>859</v>
      </c>
      <c r="T536" s="38">
        <v>3359.166667</v>
      </c>
      <c r="U536" s="33" t="str">
        <f t="shared" si="25"/>
        <v>Low Income</v>
      </c>
      <c r="V536" s="43">
        <v>28793</v>
      </c>
      <c r="W536" s="48">
        <v>0.26015937900000002</v>
      </c>
      <c r="X536" s="27">
        <v>0</v>
      </c>
      <c r="Y536" s="27">
        <v>63</v>
      </c>
      <c r="Z536" s="33" t="str">
        <f t="shared" si="26"/>
        <v>High Risk</v>
      </c>
    </row>
    <row r="537" spans="1:26" x14ac:dyDescent="0.25">
      <c r="A537" s="22">
        <v>43636</v>
      </c>
      <c r="B537" s="23">
        <v>40</v>
      </c>
      <c r="C537" s="34" t="str">
        <f t="shared" si="24"/>
        <v>Senior</v>
      </c>
      <c r="D537" s="44">
        <v>15000</v>
      </c>
      <c r="E537" s="28">
        <v>566</v>
      </c>
      <c r="F537" s="34" t="s">
        <v>230</v>
      </c>
      <c r="G537" s="34" t="s">
        <v>20</v>
      </c>
      <c r="H537" s="34" t="s">
        <v>32</v>
      </c>
      <c r="I537" s="44">
        <v>35366</v>
      </c>
      <c r="J537" s="28">
        <v>36</v>
      </c>
      <c r="K537" s="49">
        <v>2.3577333333333335</v>
      </c>
      <c r="L537" s="49" t="s">
        <v>242</v>
      </c>
      <c r="M537" s="34" t="s">
        <v>22</v>
      </c>
      <c r="N537" s="34" t="s">
        <v>23</v>
      </c>
      <c r="O537" s="44">
        <v>582</v>
      </c>
      <c r="P537" s="49">
        <v>9.7085063999999999E-2</v>
      </c>
      <c r="Q537" s="34" t="s">
        <v>38</v>
      </c>
      <c r="R537" s="28">
        <v>17</v>
      </c>
      <c r="S537" s="44">
        <v>19935</v>
      </c>
      <c r="T537" s="39">
        <v>1250</v>
      </c>
      <c r="U537" s="34" t="str">
        <f t="shared" si="25"/>
        <v>Low Income</v>
      </c>
      <c r="V537" s="44">
        <v>18345</v>
      </c>
      <c r="W537" s="49">
        <v>0.22111222</v>
      </c>
      <c r="X537" s="28">
        <v>0</v>
      </c>
      <c r="Y537" s="28">
        <v>52</v>
      </c>
      <c r="Z537" s="34" t="str">
        <f t="shared" si="26"/>
        <v>Medium Risk</v>
      </c>
    </row>
    <row r="538" spans="1:26" x14ac:dyDescent="0.25">
      <c r="A538" s="20">
        <v>43637</v>
      </c>
      <c r="B538" s="21">
        <v>29</v>
      </c>
      <c r="C538" s="33" t="str">
        <f t="shared" si="24"/>
        <v>Mid</v>
      </c>
      <c r="D538" s="43">
        <v>62164</v>
      </c>
      <c r="E538" s="27">
        <v>567</v>
      </c>
      <c r="F538" s="33" t="s">
        <v>230</v>
      </c>
      <c r="G538" s="33" t="s">
        <v>20</v>
      </c>
      <c r="H538" s="33" t="s">
        <v>41</v>
      </c>
      <c r="I538" s="43">
        <v>28744</v>
      </c>
      <c r="J538" s="27">
        <v>60</v>
      </c>
      <c r="K538" s="48">
        <v>0.46238980760568815</v>
      </c>
      <c r="L538" s="48" t="s">
        <v>240</v>
      </c>
      <c r="M538" s="33" t="s">
        <v>22</v>
      </c>
      <c r="N538" s="33" t="s">
        <v>23</v>
      </c>
      <c r="O538" s="43">
        <v>566</v>
      </c>
      <c r="P538" s="48">
        <v>0.187391222</v>
      </c>
      <c r="Q538" s="33" t="s">
        <v>38</v>
      </c>
      <c r="R538" s="27">
        <v>20</v>
      </c>
      <c r="S538" s="43">
        <v>3809</v>
      </c>
      <c r="T538" s="38">
        <v>5180.3333329999996</v>
      </c>
      <c r="U538" s="33" t="str">
        <f t="shared" si="25"/>
        <v>Medium Income</v>
      </c>
      <c r="V538" s="43">
        <v>49701</v>
      </c>
      <c r="W538" s="48">
        <v>0.20076102600000001</v>
      </c>
      <c r="X538" s="27">
        <v>1</v>
      </c>
      <c r="Y538" s="27">
        <v>41.6</v>
      </c>
      <c r="Z538" s="33" t="str">
        <f t="shared" si="26"/>
        <v>Medium Risk</v>
      </c>
    </row>
    <row r="539" spans="1:26" x14ac:dyDescent="0.25">
      <c r="A539" s="22">
        <v>43638</v>
      </c>
      <c r="B539" s="23">
        <v>35</v>
      </c>
      <c r="C539" s="34" t="str">
        <f t="shared" si="24"/>
        <v>Mid</v>
      </c>
      <c r="D539" s="44">
        <v>101205</v>
      </c>
      <c r="E539" s="28">
        <v>506</v>
      </c>
      <c r="F539" s="34" t="s">
        <v>231</v>
      </c>
      <c r="G539" s="34" t="s">
        <v>20</v>
      </c>
      <c r="H539" s="34" t="s">
        <v>32</v>
      </c>
      <c r="I539" s="44">
        <v>24176.975155279502</v>
      </c>
      <c r="J539" s="28">
        <v>60</v>
      </c>
      <c r="K539" s="49">
        <v>0.2388911136335112</v>
      </c>
      <c r="L539" s="49" t="s">
        <v>240</v>
      </c>
      <c r="M539" s="34" t="s">
        <v>26</v>
      </c>
      <c r="N539" s="34" t="s">
        <v>30</v>
      </c>
      <c r="O539" s="44">
        <v>499</v>
      </c>
      <c r="P539" s="49">
        <v>8.1508466000000002E-2</v>
      </c>
      <c r="Q539" s="34" t="s">
        <v>38</v>
      </c>
      <c r="R539" s="28">
        <v>33</v>
      </c>
      <c r="S539" s="44">
        <v>4761</v>
      </c>
      <c r="T539" s="39">
        <v>8433.75</v>
      </c>
      <c r="U539" s="34" t="str">
        <f t="shared" si="25"/>
        <v>Medium Income</v>
      </c>
      <c r="V539" s="44">
        <v>131613</v>
      </c>
      <c r="W539" s="49">
        <v>0.24834605300000001</v>
      </c>
      <c r="X539" s="28">
        <v>1</v>
      </c>
      <c r="Y539" s="28">
        <v>35.200000000000003</v>
      </c>
      <c r="Z539" s="34" t="str">
        <f t="shared" si="26"/>
        <v>Low Risk</v>
      </c>
    </row>
    <row r="540" spans="1:26" x14ac:dyDescent="0.25">
      <c r="A540" s="20">
        <v>43639</v>
      </c>
      <c r="B540" s="21">
        <v>52</v>
      </c>
      <c r="C540" s="33" t="str">
        <f t="shared" si="24"/>
        <v>Senior</v>
      </c>
      <c r="D540" s="43">
        <v>41332</v>
      </c>
      <c r="E540" s="27">
        <v>565</v>
      </c>
      <c r="F540" s="33" t="s">
        <v>230</v>
      </c>
      <c r="G540" s="33" t="s">
        <v>20</v>
      </c>
      <c r="H540" s="33" t="s">
        <v>32</v>
      </c>
      <c r="I540" s="43">
        <v>28642</v>
      </c>
      <c r="J540" s="27">
        <v>24</v>
      </c>
      <c r="K540" s="48">
        <v>0.69297396690215818</v>
      </c>
      <c r="L540" s="48" t="s">
        <v>241</v>
      </c>
      <c r="M540" s="33" t="s">
        <v>22</v>
      </c>
      <c r="N540" s="33" t="s">
        <v>30</v>
      </c>
      <c r="O540" s="43">
        <v>248</v>
      </c>
      <c r="P540" s="48">
        <v>0.21715306000000001</v>
      </c>
      <c r="Q540" s="33" t="s">
        <v>34</v>
      </c>
      <c r="R540" s="27">
        <v>31</v>
      </c>
      <c r="S540" s="43">
        <v>14924</v>
      </c>
      <c r="T540" s="38">
        <v>3444.333333</v>
      </c>
      <c r="U540" s="33" t="str">
        <f t="shared" si="25"/>
        <v>Low Income</v>
      </c>
      <c r="V540" s="43">
        <v>8752</v>
      </c>
      <c r="W540" s="48">
        <v>0.21149674500000001</v>
      </c>
      <c r="X540" s="27">
        <v>0</v>
      </c>
      <c r="Y540" s="27">
        <v>54</v>
      </c>
      <c r="Z540" s="33" t="str">
        <f t="shared" si="26"/>
        <v>Medium Risk</v>
      </c>
    </row>
    <row r="541" spans="1:26" x14ac:dyDescent="0.25">
      <c r="A541" s="22">
        <v>43640</v>
      </c>
      <c r="B541" s="23">
        <v>33</v>
      </c>
      <c r="C541" s="34" t="str">
        <f t="shared" si="24"/>
        <v>Mid</v>
      </c>
      <c r="D541" s="44">
        <v>28122</v>
      </c>
      <c r="E541" s="28">
        <v>483</v>
      </c>
      <c r="F541" s="34" t="s">
        <v>231</v>
      </c>
      <c r="G541" s="34" t="s">
        <v>20</v>
      </c>
      <c r="H541" s="34" t="s">
        <v>21</v>
      </c>
      <c r="I541" s="44">
        <v>24014.413793103449</v>
      </c>
      <c r="J541" s="28">
        <v>36</v>
      </c>
      <c r="K541" s="49">
        <v>0.8539369103585609</v>
      </c>
      <c r="L541" s="49" t="s">
        <v>241</v>
      </c>
      <c r="M541" s="34" t="s">
        <v>22</v>
      </c>
      <c r="N541" s="34" t="s">
        <v>30</v>
      </c>
      <c r="O541" s="44">
        <v>510</v>
      </c>
      <c r="P541" s="49">
        <v>0.32258921099999999</v>
      </c>
      <c r="Q541" s="34" t="s">
        <v>34</v>
      </c>
      <c r="R541" s="28">
        <v>30</v>
      </c>
      <c r="S541" s="44">
        <v>2452</v>
      </c>
      <c r="T541" s="39">
        <v>2343.5</v>
      </c>
      <c r="U541" s="34" t="str">
        <f t="shared" si="25"/>
        <v>Low Income</v>
      </c>
      <c r="V541" s="44">
        <v>10791</v>
      </c>
      <c r="W541" s="49">
        <v>0.26076196499999998</v>
      </c>
      <c r="X541" s="28">
        <v>0</v>
      </c>
      <c r="Y541" s="28">
        <v>58</v>
      </c>
      <c r="Z541" s="34" t="str">
        <f t="shared" si="26"/>
        <v>High Risk</v>
      </c>
    </row>
    <row r="542" spans="1:26" x14ac:dyDescent="0.25">
      <c r="A542" s="20">
        <v>43641</v>
      </c>
      <c r="B542" s="21">
        <v>50</v>
      </c>
      <c r="C542" s="33" t="str">
        <f t="shared" si="24"/>
        <v>Senior</v>
      </c>
      <c r="D542" s="43">
        <v>42964</v>
      </c>
      <c r="E542" s="27">
        <v>514</v>
      </c>
      <c r="F542" s="33" t="s">
        <v>231</v>
      </c>
      <c r="G542" s="33" t="s">
        <v>20</v>
      </c>
      <c r="H542" s="33" t="s">
        <v>29</v>
      </c>
      <c r="I542" s="43">
        <v>14014</v>
      </c>
      <c r="J542" s="27">
        <v>60</v>
      </c>
      <c r="K542" s="48">
        <v>0.32618005772274461</v>
      </c>
      <c r="L542" s="48" t="s">
        <v>240</v>
      </c>
      <c r="M542" s="33" t="s">
        <v>22</v>
      </c>
      <c r="N542" s="33" t="s">
        <v>30</v>
      </c>
      <c r="O542" s="43">
        <v>561</v>
      </c>
      <c r="P542" s="48">
        <v>0.143605116</v>
      </c>
      <c r="Q542" s="33" t="s">
        <v>31</v>
      </c>
      <c r="R542" s="27">
        <v>33</v>
      </c>
      <c r="S542" s="43">
        <v>5928</v>
      </c>
      <c r="T542" s="38">
        <v>3580.333333</v>
      </c>
      <c r="U542" s="33" t="str">
        <f t="shared" si="25"/>
        <v>Low Income</v>
      </c>
      <c r="V542" s="43">
        <v>73604</v>
      </c>
      <c r="W542" s="48">
        <v>0.29501053199999999</v>
      </c>
      <c r="X542" s="27">
        <v>0</v>
      </c>
      <c r="Y542" s="27">
        <v>50</v>
      </c>
      <c r="Z542" s="33" t="str">
        <f t="shared" si="26"/>
        <v>Medium Risk</v>
      </c>
    </row>
    <row r="543" spans="1:26" x14ac:dyDescent="0.25">
      <c r="A543" s="22">
        <v>43642</v>
      </c>
      <c r="B543" s="23">
        <v>26</v>
      </c>
      <c r="C543" s="34" t="str">
        <f t="shared" si="24"/>
        <v>Mid</v>
      </c>
      <c r="D543" s="44">
        <v>49548</v>
      </c>
      <c r="E543" s="28">
        <v>573.64242424242423</v>
      </c>
      <c r="F543" s="34" t="s">
        <v>230</v>
      </c>
      <c r="G543" s="34" t="s">
        <v>20</v>
      </c>
      <c r="H543" s="34" t="s">
        <v>32</v>
      </c>
      <c r="I543" s="44">
        <v>34399</v>
      </c>
      <c r="J543" s="28">
        <v>36</v>
      </c>
      <c r="K543" s="49">
        <v>0.69425607491725194</v>
      </c>
      <c r="L543" s="49" t="s">
        <v>241</v>
      </c>
      <c r="M543" s="34" t="s">
        <v>26</v>
      </c>
      <c r="N543" s="34" t="s">
        <v>27</v>
      </c>
      <c r="O543" s="44">
        <v>425</v>
      </c>
      <c r="P543" s="49">
        <v>0.31441391899999999</v>
      </c>
      <c r="Q543" s="34" t="s">
        <v>28</v>
      </c>
      <c r="R543" s="28">
        <v>20</v>
      </c>
      <c r="S543" s="44">
        <v>2019</v>
      </c>
      <c r="T543" s="39">
        <v>4129</v>
      </c>
      <c r="U543" s="34" t="str">
        <f t="shared" si="25"/>
        <v>Low Income</v>
      </c>
      <c r="V543" s="44">
        <v>4708</v>
      </c>
      <c r="W543" s="49">
        <v>0.28021679100000002</v>
      </c>
      <c r="X543" s="28">
        <v>0</v>
      </c>
      <c r="Y543" s="28">
        <v>55</v>
      </c>
      <c r="Z543" s="34" t="str">
        <f t="shared" si="26"/>
        <v>High Risk</v>
      </c>
    </row>
    <row r="544" spans="1:26" x14ac:dyDescent="0.25">
      <c r="A544" s="20">
        <v>43643</v>
      </c>
      <c r="B544" s="21">
        <v>46</v>
      </c>
      <c r="C544" s="33" t="str">
        <f t="shared" si="24"/>
        <v>Senior</v>
      </c>
      <c r="D544" s="43">
        <v>51051</v>
      </c>
      <c r="E544" s="27">
        <v>584</v>
      </c>
      <c r="F544" s="33" t="s">
        <v>230</v>
      </c>
      <c r="G544" s="33" t="s">
        <v>20</v>
      </c>
      <c r="H544" s="33" t="s">
        <v>21</v>
      </c>
      <c r="I544" s="43">
        <v>11511</v>
      </c>
      <c r="J544" s="27">
        <v>36</v>
      </c>
      <c r="K544" s="48">
        <v>0.22548040195099017</v>
      </c>
      <c r="L544" s="48" t="s">
        <v>240</v>
      </c>
      <c r="M544" s="33" t="s">
        <v>22</v>
      </c>
      <c r="N544" s="33" t="s">
        <v>34</v>
      </c>
      <c r="O544" s="43">
        <v>235</v>
      </c>
      <c r="P544" s="48">
        <v>9.1128617999999995E-2</v>
      </c>
      <c r="Q544" s="33" t="s">
        <v>31</v>
      </c>
      <c r="R544" s="27">
        <v>21</v>
      </c>
      <c r="S544" s="43">
        <v>766</v>
      </c>
      <c r="T544" s="38">
        <v>4254.25</v>
      </c>
      <c r="U544" s="33" t="str">
        <f t="shared" si="25"/>
        <v>Low Income</v>
      </c>
      <c r="V544" s="43">
        <v>16057</v>
      </c>
      <c r="W544" s="48">
        <v>0.21034417</v>
      </c>
      <c r="X544" s="27">
        <v>0</v>
      </c>
      <c r="Y544" s="27">
        <v>53</v>
      </c>
      <c r="Z544" s="33" t="str">
        <f t="shared" si="26"/>
        <v>Medium Risk</v>
      </c>
    </row>
    <row r="545" spans="1:26" x14ac:dyDescent="0.25">
      <c r="A545" s="22">
        <v>43644</v>
      </c>
      <c r="B545" s="23">
        <v>57</v>
      </c>
      <c r="C545" s="34" t="str">
        <f t="shared" si="24"/>
        <v>Senior</v>
      </c>
      <c r="D545" s="44">
        <v>75017</v>
      </c>
      <c r="E545" s="28">
        <v>542</v>
      </c>
      <c r="F545" s="34" t="s">
        <v>231</v>
      </c>
      <c r="G545" s="34" t="s">
        <v>20</v>
      </c>
      <c r="H545" s="34" t="s">
        <v>29</v>
      </c>
      <c r="I545" s="44">
        <v>20510</v>
      </c>
      <c r="J545" s="28">
        <v>48</v>
      </c>
      <c r="K545" s="49">
        <v>0.27340469493581454</v>
      </c>
      <c r="L545" s="49" t="s">
        <v>240</v>
      </c>
      <c r="M545" s="34" t="s">
        <v>26</v>
      </c>
      <c r="N545" s="34" t="s">
        <v>30</v>
      </c>
      <c r="O545" s="44">
        <v>1445</v>
      </c>
      <c r="P545" s="49">
        <v>0.31315933299999998</v>
      </c>
      <c r="Q545" s="34" t="s">
        <v>24</v>
      </c>
      <c r="R545" s="28">
        <v>21</v>
      </c>
      <c r="S545" s="44">
        <v>4279</v>
      </c>
      <c r="T545" s="39">
        <v>6251.4166670000004</v>
      </c>
      <c r="U545" s="34" t="str">
        <f t="shared" si="25"/>
        <v>Medium Income</v>
      </c>
      <c r="V545" s="44">
        <v>100057</v>
      </c>
      <c r="W545" s="49">
        <v>0.23276222799999999</v>
      </c>
      <c r="X545" s="28">
        <v>0</v>
      </c>
      <c r="Y545" s="28">
        <v>50</v>
      </c>
      <c r="Z545" s="34" t="str">
        <f t="shared" si="26"/>
        <v>Medium Risk</v>
      </c>
    </row>
    <row r="546" spans="1:26" x14ac:dyDescent="0.25">
      <c r="A546" s="20">
        <v>43645</v>
      </c>
      <c r="B546" s="21">
        <v>18</v>
      </c>
      <c r="C546" s="33" t="str">
        <f t="shared" si="24"/>
        <v>Young</v>
      </c>
      <c r="D546" s="43">
        <v>26317</v>
      </c>
      <c r="E546" s="27">
        <v>501</v>
      </c>
      <c r="F546" s="33" t="s">
        <v>231</v>
      </c>
      <c r="G546" s="33" t="s">
        <v>20</v>
      </c>
      <c r="H546" s="33" t="s">
        <v>32</v>
      </c>
      <c r="I546" s="43">
        <v>38059</v>
      </c>
      <c r="J546" s="27">
        <v>120</v>
      </c>
      <c r="K546" s="48">
        <v>1.4461754759281074</v>
      </c>
      <c r="L546" s="48" t="s">
        <v>242</v>
      </c>
      <c r="M546" s="33" t="s">
        <v>22</v>
      </c>
      <c r="N546" s="33" t="s">
        <v>30</v>
      </c>
      <c r="O546" s="43">
        <v>223</v>
      </c>
      <c r="P546" s="48">
        <v>0.27097521800000002</v>
      </c>
      <c r="Q546" s="33" t="s">
        <v>31</v>
      </c>
      <c r="R546" s="27">
        <v>36</v>
      </c>
      <c r="S546" s="43">
        <v>983</v>
      </c>
      <c r="T546" s="38">
        <v>2193.083333</v>
      </c>
      <c r="U546" s="33" t="str">
        <f t="shared" si="25"/>
        <v>Low Income</v>
      </c>
      <c r="V546" s="43">
        <v>6179</v>
      </c>
      <c r="W546" s="48">
        <v>0.36852069500000001</v>
      </c>
      <c r="X546" s="27">
        <v>0</v>
      </c>
      <c r="Y546" s="27">
        <v>59</v>
      </c>
      <c r="Z546" s="33" t="str">
        <f t="shared" si="26"/>
        <v>High Risk</v>
      </c>
    </row>
    <row r="547" spans="1:26" x14ac:dyDescent="0.25">
      <c r="A547" s="22">
        <v>43646</v>
      </c>
      <c r="B547" s="23">
        <v>30</v>
      </c>
      <c r="C547" s="34" t="str">
        <f t="shared" si="24"/>
        <v>Mid</v>
      </c>
      <c r="D547" s="44">
        <v>28620</v>
      </c>
      <c r="E547" s="28">
        <v>504</v>
      </c>
      <c r="F547" s="34" t="s">
        <v>231</v>
      </c>
      <c r="G547" s="34" t="s">
        <v>20</v>
      </c>
      <c r="H547" s="34" t="s">
        <v>21</v>
      </c>
      <c r="I547" s="44">
        <v>21662</v>
      </c>
      <c r="J547" s="28">
        <v>60</v>
      </c>
      <c r="K547" s="49">
        <v>0.75688329839273238</v>
      </c>
      <c r="L547" s="49" t="s">
        <v>241</v>
      </c>
      <c r="M547" s="34" t="s">
        <v>26</v>
      </c>
      <c r="N547" s="34" t="s">
        <v>27</v>
      </c>
      <c r="O547" s="44">
        <v>389</v>
      </c>
      <c r="P547" s="49">
        <v>0.277752463</v>
      </c>
      <c r="Q547" s="34" t="s">
        <v>28</v>
      </c>
      <c r="R547" s="28">
        <v>27</v>
      </c>
      <c r="S547" s="44">
        <v>5290</v>
      </c>
      <c r="T547" s="39">
        <v>2385</v>
      </c>
      <c r="U547" s="34" t="str">
        <f t="shared" si="25"/>
        <v>Low Income</v>
      </c>
      <c r="V547" s="44">
        <v>389586</v>
      </c>
      <c r="W547" s="49">
        <v>0.28415848300000002</v>
      </c>
      <c r="X547" s="28">
        <v>0</v>
      </c>
      <c r="Y547" s="28">
        <v>48</v>
      </c>
      <c r="Z547" s="34" t="str">
        <f t="shared" si="26"/>
        <v>Medium Risk</v>
      </c>
    </row>
    <row r="548" spans="1:26" x14ac:dyDescent="0.25">
      <c r="A548" s="20">
        <v>43647</v>
      </c>
      <c r="B548" s="21">
        <v>46</v>
      </c>
      <c r="C548" s="33" t="str">
        <f t="shared" si="24"/>
        <v>Senior</v>
      </c>
      <c r="D548" s="43">
        <v>83580</v>
      </c>
      <c r="E548" s="27">
        <v>541</v>
      </c>
      <c r="F548" s="33" t="s">
        <v>231</v>
      </c>
      <c r="G548" s="33" t="s">
        <v>20</v>
      </c>
      <c r="H548" s="33" t="s">
        <v>25</v>
      </c>
      <c r="I548" s="43">
        <v>8798</v>
      </c>
      <c r="J548" s="27">
        <v>36</v>
      </c>
      <c r="K548" s="48">
        <v>0.10526441732471883</v>
      </c>
      <c r="L548" s="48" t="s">
        <v>240</v>
      </c>
      <c r="M548" s="33" t="s">
        <v>26</v>
      </c>
      <c r="N548" s="33" t="s">
        <v>30</v>
      </c>
      <c r="O548" s="43">
        <v>414</v>
      </c>
      <c r="P548" s="48">
        <v>0.35946535299999999</v>
      </c>
      <c r="Q548" s="33" t="s">
        <v>28</v>
      </c>
      <c r="R548" s="27">
        <v>22</v>
      </c>
      <c r="S548" s="43">
        <v>7601</v>
      </c>
      <c r="T548" s="38">
        <v>3664.5</v>
      </c>
      <c r="U548" s="33" t="str">
        <f t="shared" si="25"/>
        <v>Low Income</v>
      </c>
      <c r="V548" s="43">
        <v>2198</v>
      </c>
      <c r="W548" s="48">
        <v>0.21502801099999999</v>
      </c>
      <c r="X548" s="27">
        <v>0</v>
      </c>
      <c r="Y548" s="27">
        <v>67</v>
      </c>
      <c r="Z548" s="33" t="str">
        <f t="shared" si="26"/>
        <v>High Risk</v>
      </c>
    </row>
    <row r="549" spans="1:26" x14ac:dyDescent="0.25">
      <c r="A549" s="22">
        <v>43648</v>
      </c>
      <c r="B549" s="23">
        <v>37</v>
      </c>
      <c r="C549" s="34" t="str">
        <f t="shared" si="24"/>
        <v>Mid</v>
      </c>
      <c r="D549" s="44">
        <v>39872</v>
      </c>
      <c r="E549" s="28">
        <v>557</v>
      </c>
      <c r="F549" s="34" t="s">
        <v>230</v>
      </c>
      <c r="G549" s="34" t="s">
        <v>20</v>
      </c>
      <c r="H549" s="34" t="s">
        <v>32</v>
      </c>
      <c r="I549" s="44">
        <v>42185</v>
      </c>
      <c r="J549" s="28">
        <v>12</v>
      </c>
      <c r="K549" s="49">
        <v>1.0580106340288924</v>
      </c>
      <c r="L549" s="49" t="s">
        <v>242</v>
      </c>
      <c r="M549" s="34" t="s">
        <v>22</v>
      </c>
      <c r="N549" s="34" t="s">
        <v>30</v>
      </c>
      <c r="O549" s="44">
        <v>269</v>
      </c>
      <c r="P549" s="49">
        <v>0.183344439</v>
      </c>
      <c r="Q549" s="34" t="s">
        <v>38</v>
      </c>
      <c r="R549" s="28">
        <v>29</v>
      </c>
      <c r="S549" s="44">
        <v>2017</v>
      </c>
      <c r="T549" s="39">
        <v>3322.666667</v>
      </c>
      <c r="U549" s="34" t="str">
        <f t="shared" si="25"/>
        <v>Low Income</v>
      </c>
      <c r="V549" s="44">
        <v>9672</v>
      </c>
      <c r="W549" s="49">
        <v>0.237397307</v>
      </c>
      <c r="X549" s="28">
        <v>0</v>
      </c>
      <c r="Y549" s="28">
        <v>50</v>
      </c>
      <c r="Z549" s="34" t="str">
        <f t="shared" si="26"/>
        <v>Medium Risk</v>
      </c>
    </row>
    <row r="550" spans="1:26" x14ac:dyDescent="0.25">
      <c r="A550" s="20">
        <v>43649</v>
      </c>
      <c r="B550" s="21">
        <v>44</v>
      </c>
      <c r="C550" s="33" t="str">
        <f t="shared" si="24"/>
        <v>Senior</v>
      </c>
      <c r="D550" s="43">
        <v>100980</v>
      </c>
      <c r="E550" s="27">
        <v>643</v>
      </c>
      <c r="F550" s="33" t="s">
        <v>230</v>
      </c>
      <c r="G550" s="33" t="s">
        <v>20</v>
      </c>
      <c r="H550" s="33" t="s">
        <v>21</v>
      </c>
      <c r="I550" s="43">
        <v>36042</v>
      </c>
      <c r="J550" s="27">
        <v>36</v>
      </c>
      <c r="K550" s="48">
        <v>0.35692216280451572</v>
      </c>
      <c r="L550" s="48" t="s">
        <v>240</v>
      </c>
      <c r="M550" s="33" t="s">
        <v>26</v>
      </c>
      <c r="N550" s="33" t="s">
        <v>27</v>
      </c>
      <c r="O550" s="43">
        <v>370</v>
      </c>
      <c r="P550" s="48">
        <v>0.15540172099999999</v>
      </c>
      <c r="Q550" s="33" t="s">
        <v>31</v>
      </c>
      <c r="R550" s="27">
        <v>21</v>
      </c>
      <c r="S550" s="43">
        <v>4140</v>
      </c>
      <c r="T550" s="38">
        <v>8415</v>
      </c>
      <c r="U550" s="33" t="str">
        <f t="shared" si="25"/>
        <v>Medium Income</v>
      </c>
      <c r="V550" s="43">
        <v>24866</v>
      </c>
      <c r="W550" s="48">
        <v>0.182661247</v>
      </c>
      <c r="X550" s="27">
        <v>1</v>
      </c>
      <c r="Y550" s="27">
        <v>36.799999999999997</v>
      </c>
      <c r="Z550" s="33" t="str">
        <f t="shared" si="26"/>
        <v>Low Risk</v>
      </c>
    </row>
    <row r="551" spans="1:26" x14ac:dyDescent="0.25">
      <c r="A551" s="22">
        <v>43650</v>
      </c>
      <c r="B551" s="23">
        <v>32</v>
      </c>
      <c r="C551" s="34" t="str">
        <f t="shared" si="24"/>
        <v>Mid</v>
      </c>
      <c r="D551" s="44">
        <v>33300</v>
      </c>
      <c r="E551" s="28">
        <v>592</v>
      </c>
      <c r="F551" s="34" t="s">
        <v>230</v>
      </c>
      <c r="G551" s="34" t="s">
        <v>20</v>
      </c>
      <c r="H551" s="34" t="s">
        <v>29</v>
      </c>
      <c r="I551" s="44">
        <v>37515</v>
      </c>
      <c r="J551" s="28">
        <v>48</v>
      </c>
      <c r="K551" s="49">
        <v>1.1265765765765765</v>
      </c>
      <c r="L551" s="49" t="s">
        <v>242</v>
      </c>
      <c r="M551" s="34" t="s">
        <v>22</v>
      </c>
      <c r="N551" s="34" t="s">
        <v>27</v>
      </c>
      <c r="O551" s="44">
        <v>387</v>
      </c>
      <c r="P551" s="49">
        <v>0.27658587800000001</v>
      </c>
      <c r="Q551" s="34" t="s">
        <v>31</v>
      </c>
      <c r="R551" s="28">
        <v>24</v>
      </c>
      <c r="S551" s="44">
        <v>43404</v>
      </c>
      <c r="T551" s="39">
        <v>2775</v>
      </c>
      <c r="U551" s="34" t="str">
        <f t="shared" si="25"/>
        <v>Low Income</v>
      </c>
      <c r="V551" s="44">
        <v>275113</v>
      </c>
      <c r="W551" s="49">
        <v>0.24413016900000001</v>
      </c>
      <c r="X551" s="28">
        <v>0</v>
      </c>
      <c r="Y551" s="28">
        <v>52</v>
      </c>
      <c r="Z551" s="34" t="str">
        <f t="shared" si="26"/>
        <v>Medium Risk</v>
      </c>
    </row>
    <row r="552" spans="1:26" x14ac:dyDescent="0.25">
      <c r="A552" s="20">
        <v>43651</v>
      </c>
      <c r="B552" s="21">
        <v>41</v>
      </c>
      <c r="C552" s="33" t="str">
        <f t="shared" si="24"/>
        <v>Senior</v>
      </c>
      <c r="D552" s="43">
        <v>65680</v>
      </c>
      <c r="E552" s="27">
        <v>564</v>
      </c>
      <c r="F552" s="33" t="s">
        <v>230</v>
      </c>
      <c r="G552" s="33" t="s">
        <v>45</v>
      </c>
      <c r="H552" s="33" t="s">
        <v>29</v>
      </c>
      <c r="I552" s="43">
        <v>60369</v>
      </c>
      <c r="J552" s="27">
        <v>72</v>
      </c>
      <c r="K552" s="48">
        <v>0.91913824604141292</v>
      </c>
      <c r="L552" s="48" t="s">
        <v>241</v>
      </c>
      <c r="M552" s="33" t="s">
        <v>26</v>
      </c>
      <c r="N552" s="33" t="s">
        <v>30</v>
      </c>
      <c r="O552" s="43">
        <v>486</v>
      </c>
      <c r="P552" s="48">
        <v>0.135050378</v>
      </c>
      <c r="Q552" s="33" t="s">
        <v>38</v>
      </c>
      <c r="R552" s="27">
        <v>19</v>
      </c>
      <c r="S552" s="43">
        <v>2261</v>
      </c>
      <c r="T552" s="38">
        <v>5473.3333329999996</v>
      </c>
      <c r="U552" s="33" t="str">
        <f t="shared" si="25"/>
        <v>Medium Income</v>
      </c>
      <c r="V552" s="43">
        <v>37184</v>
      </c>
      <c r="W552" s="48">
        <v>0.23469519999999999</v>
      </c>
      <c r="X552" s="27">
        <v>0</v>
      </c>
      <c r="Y552" s="27">
        <v>56</v>
      </c>
      <c r="Z552" s="33" t="str">
        <f t="shared" si="26"/>
        <v>High Risk</v>
      </c>
    </row>
    <row r="553" spans="1:26" x14ac:dyDescent="0.25">
      <c r="A553" s="22">
        <v>43652</v>
      </c>
      <c r="B553" s="23">
        <v>38</v>
      </c>
      <c r="C553" s="34" t="str">
        <f t="shared" si="24"/>
        <v>Mid</v>
      </c>
      <c r="D553" s="44">
        <v>48832</v>
      </c>
      <c r="E553" s="28">
        <v>635</v>
      </c>
      <c r="F553" s="34" t="s">
        <v>230</v>
      </c>
      <c r="G553" s="34" t="s">
        <v>20</v>
      </c>
      <c r="H553" s="34" t="s">
        <v>21</v>
      </c>
      <c r="I553" s="44">
        <v>43903</v>
      </c>
      <c r="J553" s="28">
        <v>60</v>
      </c>
      <c r="K553" s="49">
        <v>0.89906209043250329</v>
      </c>
      <c r="L553" s="49" t="s">
        <v>241</v>
      </c>
      <c r="M553" s="34" t="s">
        <v>26</v>
      </c>
      <c r="N553" s="34" t="s">
        <v>30</v>
      </c>
      <c r="O553" s="44">
        <v>580</v>
      </c>
      <c r="P553" s="49">
        <v>0.37822746800000001</v>
      </c>
      <c r="Q553" s="34" t="s">
        <v>28</v>
      </c>
      <c r="R553" s="28">
        <v>22</v>
      </c>
      <c r="S553" s="44">
        <v>2097</v>
      </c>
      <c r="T553" s="39">
        <v>4069.333333</v>
      </c>
      <c r="U553" s="34" t="str">
        <f t="shared" si="25"/>
        <v>Low Income</v>
      </c>
      <c r="V553" s="44">
        <v>39913</v>
      </c>
      <c r="W553" s="49">
        <v>0.24984583899999999</v>
      </c>
      <c r="X553" s="28">
        <v>0</v>
      </c>
      <c r="Y553" s="28">
        <v>51</v>
      </c>
      <c r="Z553" s="34" t="str">
        <f t="shared" si="26"/>
        <v>Medium Risk</v>
      </c>
    </row>
    <row r="554" spans="1:26" x14ac:dyDescent="0.25">
      <c r="A554" s="20">
        <v>43653</v>
      </c>
      <c r="B554" s="21">
        <v>54</v>
      </c>
      <c r="C554" s="33" t="str">
        <f t="shared" si="24"/>
        <v>Senior</v>
      </c>
      <c r="D554" s="43">
        <v>274161</v>
      </c>
      <c r="E554" s="27">
        <v>595</v>
      </c>
      <c r="F554" s="33" t="s">
        <v>230</v>
      </c>
      <c r="G554" s="33" t="s">
        <v>20</v>
      </c>
      <c r="H554" s="33" t="s">
        <v>21</v>
      </c>
      <c r="I554" s="43">
        <v>28413</v>
      </c>
      <c r="J554" s="27">
        <v>60</v>
      </c>
      <c r="K554" s="48">
        <v>0.10363618457767516</v>
      </c>
      <c r="L554" s="48" t="s">
        <v>240</v>
      </c>
      <c r="M554" s="33" t="s">
        <v>26</v>
      </c>
      <c r="N554" s="33" t="s">
        <v>27</v>
      </c>
      <c r="O554" s="43">
        <v>206</v>
      </c>
      <c r="P554" s="48">
        <v>0.51009799300000003</v>
      </c>
      <c r="Q554" s="33" t="s">
        <v>34</v>
      </c>
      <c r="R554" s="27">
        <v>20</v>
      </c>
      <c r="S554" s="43">
        <v>4054</v>
      </c>
      <c r="T554" s="38">
        <v>22846.75</v>
      </c>
      <c r="U554" s="33" t="str">
        <f t="shared" si="25"/>
        <v>High Income</v>
      </c>
      <c r="V554" s="43">
        <v>85364</v>
      </c>
      <c r="W554" s="48">
        <v>0.20238124399999999</v>
      </c>
      <c r="X554" s="27">
        <v>1</v>
      </c>
      <c r="Y554" s="27">
        <v>44</v>
      </c>
      <c r="Z554" s="33" t="str">
        <f t="shared" si="26"/>
        <v>Medium Risk</v>
      </c>
    </row>
    <row r="555" spans="1:26" x14ac:dyDescent="0.25">
      <c r="A555" s="22">
        <v>43654</v>
      </c>
      <c r="B555" s="23">
        <v>43</v>
      </c>
      <c r="C555" s="34" t="str">
        <f t="shared" si="24"/>
        <v>Senior</v>
      </c>
      <c r="D555" s="44">
        <v>29315</v>
      </c>
      <c r="E555" s="28">
        <v>548</v>
      </c>
      <c r="F555" s="34" t="s">
        <v>231</v>
      </c>
      <c r="G555" s="34" t="s">
        <v>45</v>
      </c>
      <c r="H555" s="34" t="s">
        <v>32</v>
      </c>
      <c r="I555" s="44">
        <v>36063</v>
      </c>
      <c r="J555" s="28">
        <v>60</v>
      </c>
      <c r="K555" s="49">
        <v>1.2301893228722498</v>
      </c>
      <c r="L555" s="49" t="s">
        <v>242</v>
      </c>
      <c r="M555" s="34" t="s">
        <v>26</v>
      </c>
      <c r="N555" s="34" t="s">
        <v>27</v>
      </c>
      <c r="O555" s="44">
        <v>351</v>
      </c>
      <c r="P555" s="49">
        <v>0.186669521</v>
      </c>
      <c r="Q555" s="34" t="s">
        <v>38</v>
      </c>
      <c r="R555" s="28">
        <v>27</v>
      </c>
      <c r="S555" s="44">
        <v>869</v>
      </c>
      <c r="T555" s="39">
        <v>2442.916667</v>
      </c>
      <c r="U555" s="34" t="str">
        <f t="shared" si="25"/>
        <v>Low Income</v>
      </c>
      <c r="V555" s="44">
        <v>4566</v>
      </c>
      <c r="W555" s="49">
        <v>0.21365039999999999</v>
      </c>
      <c r="X555" s="28">
        <v>0</v>
      </c>
      <c r="Y555" s="28">
        <v>59</v>
      </c>
      <c r="Z555" s="34" t="str">
        <f t="shared" si="26"/>
        <v>High Risk</v>
      </c>
    </row>
    <row r="556" spans="1:26" x14ac:dyDescent="0.25">
      <c r="A556" s="20">
        <v>43655</v>
      </c>
      <c r="B556" s="21">
        <v>44</v>
      </c>
      <c r="C556" s="33" t="str">
        <f t="shared" si="24"/>
        <v>Senior</v>
      </c>
      <c r="D556" s="43">
        <v>44780</v>
      </c>
      <c r="E556" s="27">
        <v>585</v>
      </c>
      <c r="F556" s="33" t="s">
        <v>230</v>
      </c>
      <c r="G556" s="33" t="s">
        <v>20</v>
      </c>
      <c r="H556" s="33" t="s">
        <v>21</v>
      </c>
      <c r="I556" s="43">
        <v>35756</v>
      </c>
      <c r="J556" s="27">
        <v>60</v>
      </c>
      <c r="K556" s="48">
        <v>0.79848146493970518</v>
      </c>
      <c r="L556" s="48" t="s">
        <v>241</v>
      </c>
      <c r="M556" s="33" t="s">
        <v>26</v>
      </c>
      <c r="N556" s="33" t="s">
        <v>30</v>
      </c>
      <c r="O556" s="43">
        <v>684</v>
      </c>
      <c r="P556" s="48">
        <v>0.25747516199999998</v>
      </c>
      <c r="Q556" s="33" t="s">
        <v>34</v>
      </c>
      <c r="R556" s="27">
        <v>28</v>
      </c>
      <c r="S556" s="43">
        <v>827</v>
      </c>
      <c r="T556" s="38">
        <v>3731.666667</v>
      </c>
      <c r="U556" s="33" t="str">
        <f t="shared" si="25"/>
        <v>Low Income</v>
      </c>
      <c r="V556" s="43">
        <v>124193</v>
      </c>
      <c r="W556" s="48">
        <v>0.27029946700000002</v>
      </c>
      <c r="X556" s="27">
        <v>0</v>
      </c>
      <c r="Y556" s="27">
        <v>53</v>
      </c>
      <c r="Z556" s="33" t="str">
        <f t="shared" si="26"/>
        <v>Medium Risk</v>
      </c>
    </row>
    <row r="557" spans="1:26" x14ac:dyDescent="0.25">
      <c r="A557" s="22">
        <v>43656</v>
      </c>
      <c r="B557" s="23">
        <v>35</v>
      </c>
      <c r="C557" s="34" t="str">
        <f t="shared" si="24"/>
        <v>Mid</v>
      </c>
      <c r="D557" s="44">
        <v>24199</v>
      </c>
      <c r="E557" s="28">
        <v>521</v>
      </c>
      <c r="F557" s="34" t="s">
        <v>231</v>
      </c>
      <c r="G557" s="34" t="s">
        <v>20</v>
      </c>
      <c r="H557" s="34" t="s">
        <v>25</v>
      </c>
      <c r="I557" s="44">
        <v>4920</v>
      </c>
      <c r="J557" s="28">
        <v>24</v>
      </c>
      <c r="K557" s="49">
        <v>0.20331418653663375</v>
      </c>
      <c r="L557" s="49" t="s">
        <v>240</v>
      </c>
      <c r="M557" s="34" t="s">
        <v>22</v>
      </c>
      <c r="N557" s="34" t="s">
        <v>30</v>
      </c>
      <c r="O557" s="44">
        <v>337</v>
      </c>
      <c r="P557" s="49">
        <v>0.41618181500000001</v>
      </c>
      <c r="Q557" s="34" t="s">
        <v>24</v>
      </c>
      <c r="R557" s="28">
        <v>22</v>
      </c>
      <c r="S557" s="44">
        <v>18203</v>
      </c>
      <c r="T557" s="39">
        <v>2016.583333</v>
      </c>
      <c r="U557" s="34" t="str">
        <f t="shared" si="25"/>
        <v>Low Income</v>
      </c>
      <c r="V557" s="44">
        <v>100259</v>
      </c>
      <c r="W557" s="49">
        <v>0.22677387700000001</v>
      </c>
      <c r="X557" s="28">
        <v>0</v>
      </c>
      <c r="Y557" s="28">
        <v>54</v>
      </c>
      <c r="Z557" s="34" t="str">
        <f t="shared" si="26"/>
        <v>Medium Risk</v>
      </c>
    </row>
    <row r="558" spans="1:26" x14ac:dyDescent="0.25">
      <c r="A558" s="20">
        <v>43657</v>
      </c>
      <c r="B558" s="21">
        <v>34</v>
      </c>
      <c r="C558" s="33" t="str">
        <f t="shared" si="24"/>
        <v>Mid</v>
      </c>
      <c r="D558" s="43">
        <v>112033</v>
      </c>
      <c r="E558" s="27">
        <v>596</v>
      </c>
      <c r="F558" s="33" t="s">
        <v>230</v>
      </c>
      <c r="G558" s="33" t="s">
        <v>20</v>
      </c>
      <c r="H558" s="33" t="s">
        <v>25</v>
      </c>
      <c r="I558" s="43">
        <v>34995</v>
      </c>
      <c r="J558" s="27">
        <v>60</v>
      </c>
      <c r="K558" s="48">
        <v>0.31236332152133744</v>
      </c>
      <c r="L558" s="48" t="s">
        <v>240</v>
      </c>
      <c r="M558" s="33" t="s">
        <v>26</v>
      </c>
      <c r="N558" s="33" t="s">
        <v>34</v>
      </c>
      <c r="O558" s="43">
        <v>308</v>
      </c>
      <c r="P558" s="48">
        <v>0.64105863500000004</v>
      </c>
      <c r="Q558" s="33" t="s">
        <v>34</v>
      </c>
      <c r="R558" s="27">
        <v>25</v>
      </c>
      <c r="S558" s="43">
        <v>8724</v>
      </c>
      <c r="T558" s="38">
        <v>9336.0833330000005</v>
      </c>
      <c r="U558" s="33" t="str">
        <f t="shared" si="25"/>
        <v>Medium Income</v>
      </c>
      <c r="V558" s="43">
        <v>144362</v>
      </c>
      <c r="W558" s="48">
        <v>0.28060910500000003</v>
      </c>
      <c r="X558" s="27">
        <v>0</v>
      </c>
      <c r="Y558" s="27">
        <v>52</v>
      </c>
      <c r="Z558" s="33" t="str">
        <f t="shared" si="26"/>
        <v>Medium Risk</v>
      </c>
    </row>
    <row r="559" spans="1:26" x14ac:dyDescent="0.25">
      <c r="A559" s="22">
        <v>43658</v>
      </c>
      <c r="B559" s="23">
        <v>34</v>
      </c>
      <c r="C559" s="34" t="str">
        <f t="shared" si="24"/>
        <v>Mid</v>
      </c>
      <c r="D559" s="44">
        <v>115637</v>
      </c>
      <c r="E559" s="28">
        <v>588</v>
      </c>
      <c r="F559" s="34" t="s">
        <v>230</v>
      </c>
      <c r="G559" s="34" t="s">
        <v>20</v>
      </c>
      <c r="H559" s="34" t="s">
        <v>41</v>
      </c>
      <c r="I559" s="44">
        <v>11315</v>
      </c>
      <c r="J559" s="28">
        <v>60</v>
      </c>
      <c r="K559" s="49">
        <v>9.78493042884198E-2</v>
      </c>
      <c r="L559" s="49" t="s">
        <v>240</v>
      </c>
      <c r="M559" s="34" t="s">
        <v>26</v>
      </c>
      <c r="N559" s="34" t="s">
        <v>23</v>
      </c>
      <c r="O559" s="44">
        <v>259</v>
      </c>
      <c r="P559" s="49">
        <v>0.574298753</v>
      </c>
      <c r="Q559" s="34" t="s">
        <v>28</v>
      </c>
      <c r="R559" s="28">
        <v>19</v>
      </c>
      <c r="S559" s="44">
        <v>1755</v>
      </c>
      <c r="T559" s="39">
        <v>9636.4166669999995</v>
      </c>
      <c r="U559" s="34" t="str">
        <f t="shared" si="25"/>
        <v>Medium Income</v>
      </c>
      <c r="V559" s="44">
        <v>705839</v>
      </c>
      <c r="W559" s="49">
        <v>0.200654839</v>
      </c>
      <c r="X559" s="28">
        <v>1</v>
      </c>
      <c r="Y559" s="28">
        <v>40.799999999999997</v>
      </c>
      <c r="Z559" s="34" t="str">
        <f t="shared" si="26"/>
        <v>Medium Risk</v>
      </c>
    </row>
    <row r="560" spans="1:26" x14ac:dyDescent="0.25">
      <c r="A560" s="20">
        <v>43659</v>
      </c>
      <c r="B560" s="21">
        <v>44</v>
      </c>
      <c r="C560" s="33" t="str">
        <f t="shared" si="24"/>
        <v>Senior</v>
      </c>
      <c r="D560" s="43">
        <v>43752</v>
      </c>
      <c r="E560" s="27">
        <v>595</v>
      </c>
      <c r="F560" s="33" t="s">
        <v>230</v>
      </c>
      <c r="G560" s="33" t="s">
        <v>20</v>
      </c>
      <c r="H560" s="33" t="s">
        <v>29</v>
      </c>
      <c r="I560" s="43">
        <v>13313</v>
      </c>
      <c r="J560" s="27">
        <v>48</v>
      </c>
      <c r="K560" s="48">
        <v>0.3042832327665021</v>
      </c>
      <c r="L560" s="48" t="s">
        <v>240</v>
      </c>
      <c r="M560" s="33" t="s">
        <v>35</v>
      </c>
      <c r="N560" s="33" t="s">
        <v>23</v>
      </c>
      <c r="O560" s="43">
        <v>457</v>
      </c>
      <c r="P560" s="48">
        <v>0.4206973</v>
      </c>
      <c r="Q560" s="33" t="s">
        <v>24</v>
      </c>
      <c r="R560" s="27">
        <v>29</v>
      </c>
      <c r="S560" s="43">
        <v>26174</v>
      </c>
      <c r="T560" s="38">
        <v>3646</v>
      </c>
      <c r="U560" s="33" t="str">
        <f t="shared" si="25"/>
        <v>Low Income</v>
      </c>
      <c r="V560" s="43">
        <v>3140</v>
      </c>
      <c r="W560" s="48">
        <v>0.243479521</v>
      </c>
      <c r="X560" s="27">
        <v>0</v>
      </c>
      <c r="Y560" s="27">
        <v>59</v>
      </c>
      <c r="Z560" s="33" t="str">
        <f t="shared" si="26"/>
        <v>High Risk</v>
      </c>
    </row>
    <row r="561" spans="1:26" x14ac:dyDescent="0.25">
      <c r="A561" s="22">
        <v>43660</v>
      </c>
      <c r="B561" s="23">
        <v>34</v>
      </c>
      <c r="C561" s="34" t="str">
        <f t="shared" si="24"/>
        <v>Mid</v>
      </c>
      <c r="D561" s="44">
        <v>84516</v>
      </c>
      <c r="E561" s="28">
        <v>574</v>
      </c>
      <c r="F561" s="34" t="s">
        <v>230</v>
      </c>
      <c r="G561" s="34" t="s">
        <v>33</v>
      </c>
      <c r="H561" s="34" t="s">
        <v>25</v>
      </c>
      <c r="I561" s="44">
        <v>41178</v>
      </c>
      <c r="J561" s="28">
        <v>72</v>
      </c>
      <c r="K561" s="49">
        <v>0.48722135453641913</v>
      </c>
      <c r="L561" s="49" t="s">
        <v>240</v>
      </c>
      <c r="M561" s="34" t="s">
        <v>26</v>
      </c>
      <c r="N561" s="34" t="s">
        <v>27</v>
      </c>
      <c r="O561" s="44">
        <v>769</v>
      </c>
      <c r="P561" s="49">
        <v>7.7850452000000001E-2</v>
      </c>
      <c r="Q561" s="34" t="s">
        <v>31</v>
      </c>
      <c r="R561" s="28">
        <v>29</v>
      </c>
      <c r="S561" s="44">
        <v>1427</v>
      </c>
      <c r="T561" s="39">
        <v>7043</v>
      </c>
      <c r="U561" s="34" t="str">
        <f t="shared" si="25"/>
        <v>Medium Income</v>
      </c>
      <c r="V561" s="44">
        <v>11958</v>
      </c>
      <c r="W561" s="49">
        <v>0.25493725499999997</v>
      </c>
      <c r="X561" s="28">
        <v>0</v>
      </c>
      <c r="Y561" s="28">
        <v>55</v>
      </c>
      <c r="Z561" s="34" t="str">
        <f t="shared" si="26"/>
        <v>High Risk</v>
      </c>
    </row>
    <row r="562" spans="1:26" x14ac:dyDescent="0.25">
      <c r="A562" s="20">
        <v>43661</v>
      </c>
      <c r="B562" s="21">
        <v>43</v>
      </c>
      <c r="C562" s="33" t="str">
        <f t="shared" si="24"/>
        <v>Senior</v>
      </c>
      <c r="D562" s="43">
        <v>63079</v>
      </c>
      <c r="E562" s="27">
        <v>568.61417322834643</v>
      </c>
      <c r="F562" s="33" t="s">
        <v>230</v>
      </c>
      <c r="G562" s="33" t="s">
        <v>20</v>
      </c>
      <c r="H562" s="33" t="s">
        <v>29</v>
      </c>
      <c r="I562" s="43">
        <v>23063</v>
      </c>
      <c r="J562" s="27">
        <v>84</v>
      </c>
      <c r="K562" s="48">
        <v>0.36562088809270915</v>
      </c>
      <c r="L562" s="48" t="s">
        <v>240</v>
      </c>
      <c r="M562" s="33" t="s">
        <v>22</v>
      </c>
      <c r="N562" s="33" t="s">
        <v>34</v>
      </c>
      <c r="O562" s="43">
        <v>449</v>
      </c>
      <c r="P562" s="48">
        <v>0.19830895600000001</v>
      </c>
      <c r="Q562" s="33" t="s">
        <v>38</v>
      </c>
      <c r="R562" s="27">
        <v>19</v>
      </c>
      <c r="S562" s="43">
        <v>1045</v>
      </c>
      <c r="T562" s="38">
        <v>5256.5833329999996</v>
      </c>
      <c r="U562" s="33" t="str">
        <f t="shared" si="25"/>
        <v>Medium Income</v>
      </c>
      <c r="V562" s="43">
        <v>20458</v>
      </c>
      <c r="W562" s="48">
        <v>0.261166334</v>
      </c>
      <c r="X562" s="27">
        <v>0</v>
      </c>
      <c r="Y562" s="27">
        <v>48</v>
      </c>
      <c r="Z562" s="33" t="str">
        <f t="shared" si="26"/>
        <v>Medium Risk</v>
      </c>
    </row>
    <row r="563" spans="1:26" x14ac:dyDescent="0.25">
      <c r="A563" s="22">
        <v>43662</v>
      </c>
      <c r="B563" s="23">
        <v>64</v>
      </c>
      <c r="C563" s="34" t="str">
        <f t="shared" si="24"/>
        <v>Old</v>
      </c>
      <c r="D563" s="44">
        <v>86330</v>
      </c>
      <c r="E563" s="28">
        <v>636</v>
      </c>
      <c r="F563" s="34" t="s">
        <v>230</v>
      </c>
      <c r="G563" s="34" t="s">
        <v>20</v>
      </c>
      <c r="H563" s="34" t="s">
        <v>29</v>
      </c>
      <c r="I563" s="44">
        <v>13066</v>
      </c>
      <c r="J563" s="28">
        <v>60</v>
      </c>
      <c r="K563" s="49">
        <v>0.15134947295262366</v>
      </c>
      <c r="L563" s="49" t="s">
        <v>240</v>
      </c>
      <c r="M563" s="34" t="s">
        <v>22</v>
      </c>
      <c r="N563" s="34" t="s">
        <v>27</v>
      </c>
      <c r="O563" s="44">
        <v>254</v>
      </c>
      <c r="P563" s="49">
        <v>0.21948668299999999</v>
      </c>
      <c r="Q563" s="34" t="s">
        <v>28</v>
      </c>
      <c r="R563" s="28">
        <v>27</v>
      </c>
      <c r="S563" s="44">
        <v>812</v>
      </c>
      <c r="T563" s="39">
        <v>7194.1666670000004</v>
      </c>
      <c r="U563" s="34" t="str">
        <f t="shared" si="25"/>
        <v>Medium Income</v>
      </c>
      <c r="V563" s="44">
        <v>17515</v>
      </c>
      <c r="W563" s="49">
        <v>0.165527218</v>
      </c>
      <c r="X563" s="28">
        <v>1</v>
      </c>
      <c r="Y563" s="28">
        <v>37.6</v>
      </c>
      <c r="Z563" s="34" t="str">
        <f t="shared" si="26"/>
        <v>Low Risk</v>
      </c>
    </row>
    <row r="564" spans="1:26" x14ac:dyDescent="0.25">
      <c r="A564" s="20">
        <v>43663</v>
      </c>
      <c r="B564" s="21">
        <v>50</v>
      </c>
      <c r="C564" s="33" t="str">
        <f t="shared" si="24"/>
        <v>Senior</v>
      </c>
      <c r="D564" s="43">
        <v>27549</v>
      </c>
      <c r="E564" s="27">
        <v>571</v>
      </c>
      <c r="F564" s="33" t="s">
        <v>230</v>
      </c>
      <c r="G564" s="33" t="s">
        <v>20</v>
      </c>
      <c r="H564" s="33" t="s">
        <v>32</v>
      </c>
      <c r="I564" s="43">
        <v>26843</v>
      </c>
      <c r="J564" s="27">
        <v>36</v>
      </c>
      <c r="K564" s="48">
        <v>0.97437293549675119</v>
      </c>
      <c r="L564" s="48" t="s">
        <v>241</v>
      </c>
      <c r="M564" s="33" t="s">
        <v>22</v>
      </c>
      <c r="N564" s="33" t="s">
        <v>30</v>
      </c>
      <c r="O564" s="43">
        <v>466</v>
      </c>
      <c r="P564" s="48">
        <v>0.42857319500000002</v>
      </c>
      <c r="Q564" s="33" t="s">
        <v>34</v>
      </c>
      <c r="R564" s="27">
        <v>22</v>
      </c>
      <c r="S564" s="43">
        <v>1559</v>
      </c>
      <c r="T564" s="38">
        <v>2295.75</v>
      </c>
      <c r="U564" s="33" t="str">
        <f t="shared" si="25"/>
        <v>Low Income</v>
      </c>
      <c r="V564" s="43">
        <v>13737</v>
      </c>
      <c r="W564" s="48">
        <v>0.23912528999999999</v>
      </c>
      <c r="X564" s="27">
        <v>0</v>
      </c>
      <c r="Y564" s="27">
        <v>61</v>
      </c>
      <c r="Z564" s="33" t="str">
        <f t="shared" si="26"/>
        <v>High Risk</v>
      </c>
    </row>
    <row r="565" spans="1:26" x14ac:dyDescent="0.25">
      <c r="A565" s="22">
        <v>43664</v>
      </c>
      <c r="B565" s="23">
        <v>36</v>
      </c>
      <c r="C565" s="34" t="str">
        <f t="shared" si="24"/>
        <v>Mid</v>
      </c>
      <c r="D565" s="44">
        <v>65087</v>
      </c>
      <c r="E565" s="28">
        <v>583</v>
      </c>
      <c r="F565" s="34" t="s">
        <v>230</v>
      </c>
      <c r="G565" s="34" t="s">
        <v>20</v>
      </c>
      <c r="H565" s="34" t="s">
        <v>21</v>
      </c>
      <c r="I565" s="44">
        <v>16824</v>
      </c>
      <c r="J565" s="28">
        <v>72</v>
      </c>
      <c r="K565" s="49">
        <v>0.25848479727134449</v>
      </c>
      <c r="L565" s="49" t="s">
        <v>240</v>
      </c>
      <c r="M565" s="34" t="s">
        <v>26</v>
      </c>
      <c r="N565" s="34" t="s">
        <v>27</v>
      </c>
      <c r="O565" s="44">
        <v>695</v>
      </c>
      <c r="P565" s="49">
        <v>0.54906157499999997</v>
      </c>
      <c r="Q565" s="34" t="s">
        <v>24</v>
      </c>
      <c r="R565" s="28">
        <v>35</v>
      </c>
      <c r="S565" s="44">
        <v>2463</v>
      </c>
      <c r="T565" s="39">
        <v>5423.9166670000004</v>
      </c>
      <c r="U565" s="34" t="str">
        <f t="shared" si="25"/>
        <v>Medium Income</v>
      </c>
      <c r="V565" s="44">
        <v>106364</v>
      </c>
      <c r="W565" s="49">
        <v>0.23346857100000001</v>
      </c>
      <c r="X565" s="28">
        <v>1</v>
      </c>
      <c r="Y565" s="28">
        <v>44</v>
      </c>
      <c r="Z565" s="34" t="str">
        <f t="shared" si="26"/>
        <v>Medium Risk</v>
      </c>
    </row>
    <row r="566" spans="1:26" x14ac:dyDescent="0.25">
      <c r="A566" s="20">
        <v>43665</v>
      </c>
      <c r="B566" s="21">
        <v>54</v>
      </c>
      <c r="C566" s="33" t="str">
        <f t="shared" si="24"/>
        <v>Senior</v>
      </c>
      <c r="D566" s="43">
        <v>171153</v>
      </c>
      <c r="E566" s="27">
        <v>573.64242424242423</v>
      </c>
      <c r="F566" s="33" t="s">
        <v>230</v>
      </c>
      <c r="G566" s="33" t="s">
        <v>20</v>
      </c>
      <c r="H566" s="33" t="s">
        <v>21</v>
      </c>
      <c r="I566" s="43">
        <v>19780</v>
      </c>
      <c r="J566" s="27">
        <v>84</v>
      </c>
      <c r="K566" s="48">
        <v>0.11556911067874942</v>
      </c>
      <c r="L566" s="48" t="s">
        <v>240</v>
      </c>
      <c r="M566" s="33" t="s">
        <v>22</v>
      </c>
      <c r="N566" s="33" t="s">
        <v>27</v>
      </c>
      <c r="O566" s="43">
        <v>447</v>
      </c>
      <c r="P566" s="48">
        <v>0.18509594200000001</v>
      </c>
      <c r="Q566" s="33" t="s">
        <v>24</v>
      </c>
      <c r="R566" s="27">
        <v>20</v>
      </c>
      <c r="S566" s="43">
        <v>4124</v>
      </c>
      <c r="T566" s="38">
        <v>14262.75</v>
      </c>
      <c r="U566" s="33" t="str">
        <f t="shared" si="25"/>
        <v>High Income</v>
      </c>
      <c r="V566" s="43">
        <v>48386</v>
      </c>
      <c r="W566" s="48">
        <v>0.27334101599999999</v>
      </c>
      <c r="X566" s="27">
        <v>1</v>
      </c>
      <c r="Y566" s="27">
        <v>40.799999999999997</v>
      </c>
      <c r="Z566" s="33" t="str">
        <f t="shared" si="26"/>
        <v>Medium Risk</v>
      </c>
    </row>
    <row r="567" spans="1:26" x14ac:dyDescent="0.25">
      <c r="A567" s="22">
        <v>43666</v>
      </c>
      <c r="B567" s="23">
        <v>35</v>
      </c>
      <c r="C567" s="34" t="str">
        <f t="shared" si="24"/>
        <v>Mid</v>
      </c>
      <c r="D567" s="44">
        <v>125795</v>
      </c>
      <c r="E567" s="28">
        <v>540</v>
      </c>
      <c r="F567" s="34" t="s">
        <v>231</v>
      </c>
      <c r="G567" s="34" t="s">
        <v>20</v>
      </c>
      <c r="H567" s="34" t="s">
        <v>29</v>
      </c>
      <c r="I567" s="44">
        <v>14743</v>
      </c>
      <c r="J567" s="28">
        <v>84</v>
      </c>
      <c r="K567" s="49">
        <v>0.11719861679717</v>
      </c>
      <c r="L567" s="49" t="s">
        <v>240</v>
      </c>
      <c r="M567" s="34" t="s">
        <v>26</v>
      </c>
      <c r="N567" s="34" t="s">
        <v>30</v>
      </c>
      <c r="O567" s="44">
        <v>714</v>
      </c>
      <c r="P567" s="49">
        <v>8.8569645000000002E-2</v>
      </c>
      <c r="Q567" s="34" t="s">
        <v>24</v>
      </c>
      <c r="R567" s="28">
        <v>24</v>
      </c>
      <c r="S567" s="44">
        <v>1365</v>
      </c>
      <c r="T567" s="39">
        <v>10482.916670000001</v>
      </c>
      <c r="U567" s="34" t="str">
        <f t="shared" si="25"/>
        <v>Medium Income</v>
      </c>
      <c r="V567" s="44">
        <v>5729</v>
      </c>
      <c r="W567" s="49">
        <v>0.27562109000000001</v>
      </c>
      <c r="X567" s="28">
        <v>1</v>
      </c>
      <c r="Y567" s="28">
        <v>42.4</v>
      </c>
      <c r="Z567" s="34" t="str">
        <f t="shared" si="26"/>
        <v>Medium Risk</v>
      </c>
    </row>
    <row r="568" spans="1:26" x14ac:dyDescent="0.25">
      <c r="A568" s="20">
        <v>43667</v>
      </c>
      <c r="B568" s="21">
        <v>18</v>
      </c>
      <c r="C568" s="33" t="str">
        <f t="shared" si="24"/>
        <v>Young</v>
      </c>
      <c r="D568" s="43">
        <v>64715</v>
      </c>
      <c r="E568" s="27">
        <v>553</v>
      </c>
      <c r="F568" s="33" t="s">
        <v>230</v>
      </c>
      <c r="G568" s="33" t="s">
        <v>20</v>
      </c>
      <c r="H568" s="33" t="s">
        <v>29</v>
      </c>
      <c r="I568" s="43">
        <v>26826</v>
      </c>
      <c r="J568" s="27">
        <v>96</v>
      </c>
      <c r="K568" s="48">
        <v>0.41452522599088309</v>
      </c>
      <c r="L568" s="48" t="s">
        <v>240</v>
      </c>
      <c r="M568" s="33" t="s">
        <v>22</v>
      </c>
      <c r="N568" s="33" t="s">
        <v>23</v>
      </c>
      <c r="O568" s="43">
        <v>586</v>
      </c>
      <c r="P568" s="48">
        <v>0.215853873</v>
      </c>
      <c r="Q568" s="33" t="s">
        <v>24</v>
      </c>
      <c r="R568" s="27">
        <v>22</v>
      </c>
      <c r="S568" s="43">
        <v>6103</v>
      </c>
      <c r="T568" s="38">
        <v>5392.9166670000004</v>
      </c>
      <c r="U568" s="33" t="str">
        <f t="shared" si="25"/>
        <v>Medium Income</v>
      </c>
      <c r="V568" s="43">
        <v>70877</v>
      </c>
      <c r="W568" s="48">
        <v>0.33797635399999998</v>
      </c>
      <c r="X568" s="27">
        <v>0</v>
      </c>
      <c r="Y568" s="27">
        <v>49</v>
      </c>
      <c r="Z568" s="33" t="str">
        <f t="shared" si="26"/>
        <v>Medium Risk</v>
      </c>
    </row>
    <row r="569" spans="1:26" x14ac:dyDescent="0.25">
      <c r="A569" s="22">
        <v>43668</v>
      </c>
      <c r="B569" s="23">
        <v>27</v>
      </c>
      <c r="C569" s="34" t="str">
        <f t="shared" si="24"/>
        <v>Mid</v>
      </c>
      <c r="D569" s="44">
        <v>68021</v>
      </c>
      <c r="E569" s="28">
        <v>547</v>
      </c>
      <c r="F569" s="34" t="s">
        <v>231</v>
      </c>
      <c r="G569" s="34" t="s">
        <v>20</v>
      </c>
      <c r="H569" s="34" t="s">
        <v>32</v>
      </c>
      <c r="I569" s="44">
        <v>25477</v>
      </c>
      <c r="J569" s="28">
        <v>84</v>
      </c>
      <c r="K569" s="49">
        <v>0.37454609605857014</v>
      </c>
      <c r="L569" s="49" t="s">
        <v>240</v>
      </c>
      <c r="M569" s="34" t="s">
        <v>22</v>
      </c>
      <c r="N569" s="34" t="s">
        <v>23</v>
      </c>
      <c r="O569" s="44">
        <v>311</v>
      </c>
      <c r="P569" s="49">
        <v>0.197643508</v>
      </c>
      <c r="Q569" s="34" t="s">
        <v>38</v>
      </c>
      <c r="R569" s="28">
        <v>25</v>
      </c>
      <c r="S569" s="44">
        <v>3943</v>
      </c>
      <c r="T569" s="39">
        <v>5668.4166670000004</v>
      </c>
      <c r="U569" s="34" t="str">
        <f t="shared" si="25"/>
        <v>Medium Income</v>
      </c>
      <c r="V569" s="44">
        <v>10054</v>
      </c>
      <c r="W569" s="49">
        <v>0.23517470100000001</v>
      </c>
      <c r="X569" s="28">
        <v>0</v>
      </c>
      <c r="Y569" s="28">
        <v>50</v>
      </c>
      <c r="Z569" s="34" t="str">
        <f t="shared" si="26"/>
        <v>Medium Risk</v>
      </c>
    </row>
    <row r="570" spans="1:26" x14ac:dyDescent="0.25">
      <c r="A570" s="20">
        <v>43669</v>
      </c>
      <c r="B570" s="21">
        <v>18</v>
      </c>
      <c r="C570" s="33" t="str">
        <f t="shared" si="24"/>
        <v>Young</v>
      </c>
      <c r="D570" s="43">
        <v>227026</v>
      </c>
      <c r="E570" s="27">
        <v>570</v>
      </c>
      <c r="F570" s="33" t="s">
        <v>230</v>
      </c>
      <c r="G570" s="33" t="s">
        <v>20</v>
      </c>
      <c r="H570" s="33" t="s">
        <v>21</v>
      </c>
      <c r="I570" s="43">
        <v>21516</v>
      </c>
      <c r="J570" s="27">
        <v>60</v>
      </c>
      <c r="K570" s="48">
        <v>9.4773285879150404E-2</v>
      </c>
      <c r="L570" s="48" t="s">
        <v>240</v>
      </c>
      <c r="M570" s="33" t="s">
        <v>35</v>
      </c>
      <c r="N570" s="33" t="s">
        <v>30</v>
      </c>
      <c r="O570" s="43">
        <v>357</v>
      </c>
      <c r="P570" s="48">
        <v>0.117210044</v>
      </c>
      <c r="Q570" s="33" t="s">
        <v>28</v>
      </c>
      <c r="R570" s="27">
        <v>20</v>
      </c>
      <c r="S570" s="43">
        <v>1273</v>
      </c>
      <c r="T570" s="38">
        <v>18918.833330000001</v>
      </c>
      <c r="U570" s="33" t="str">
        <f t="shared" si="25"/>
        <v>High Income</v>
      </c>
      <c r="V570" s="43">
        <v>5641</v>
      </c>
      <c r="W570" s="48">
        <v>0.244145103</v>
      </c>
      <c r="X570" s="27">
        <v>1</v>
      </c>
      <c r="Y570" s="27">
        <v>48</v>
      </c>
      <c r="Z570" s="33" t="str">
        <f t="shared" si="26"/>
        <v>Medium Risk</v>
      </c>
    </row>
    <row r="571" spans="1:26" x14ac:dyDescent="0.25">
      <c r="A571" s="22">
        <v>43670</v>
      </c>
      <c r="B571" s="23">
        <v>35</v>
      </c>
      <c r="C571" s="34" t="str">
        <f t="shared" si="24"/>
        <v>Mid</v>
      </c>
      <c r="D571" s="44">
        <v>73723</v>
      </c>
      <c r="E571" s="28">
        <v>610</v>
      </c>
      <c r="F571" s="34" t="s">
        <v>230</v>
      </c>
      <c r="G571" s="34" t="s">
        <v>20</v>
      </c>
      <c r="H571" s="34" t="s">
        <v>25</v>
      </c>
      <c r="I571" s="44">
        <v>14338</v>
      </c>
      <c r="J571" s="28">
        <v>60</v>
      </c>
      <c r="K571" s="49">
        <v>0.19448476052249636</v>
      </c>
      <c r="L571" s="49" t="s">
        <v>240</v>
      </c>
      <c r="M571" s="34" t="s">
        <v>22</v>
      </c>
      <c r="N571" s="34" t="s">
        <v>30</v>
      </c>
      <c r="O571" s="44">
        <v>433</v>
      </c>
      <c r="P571" s="49">
        <v>8.8048479999999998E-2</v>
      </c>
      <c r="Q571" s="34" t="s">
        <v>28</v>
      </c>
      <c r="R571" s="28">
        <v>11</v>
      </c>
      <c r="S571" s="44">
        <v>3221</v>
      </c>
      <c r="T571" s="39">
        <v>6143.5833329999996</v>
      </c>
      <c r="U571" s="34" t="str">
        <f t="shared" si="25"/>
        <v>Medium Income</v>
      </c>
      <c r="V571" s="44">
        <v>10370</v>
      </c>
      <c r="W571" s="49">
        <v>0.215228328</v>
      </c>
      <c r="X571" s="28">
        <v>0</v>
      </c>
      <c r="Y571" s="28">
        <v>48</v>
      </c>
      <c r="Z571" s="34" t="str">
        <f t="shared" si="26"/>
        <v>Medium Risk</v>
      </c>
    </row>
    <row r="572" spans="1:26" x14ac:dyDescent="0.25">
      <c r="A572" s="20">
        <v>43671</v>
      </c>
      <c r="B572" s="21">
        <v>40</v>
      </c>
      <c r="C572" s="33" t="str">
        <f t="shared" si="24"/>
        <v>Senior</v>
      </c>
      <c r="D572" s="43">
        <v>28024</v>
      </c>
      <c r="E572" s="27">
        <v>540</v>
      </c>
      <c r="F572" s="33" t="s">
        <v>231</v>
      </c>
      <c r="G572" s="33" t="s">
        <v>20</v>
      </c>
      <c r="H572" s="33" t="s">
        <v>32</v>
      </c>
      <c r="I572" s="43">
        <v>41317</v>
      </c>
      <c r="J572" s="27">
        <v>24</v>
      </c>
      <c r="K572" s="48">
        <v>1.4743434199257779</v>
      </c>
      <c r="L572" s="48" t="s">
        <v>242</v>
      </c>
      <c r="M572" s="33" t="s">
        <v>22</v>
      </c>
      <c r="N572" s="33" t="s">
        <v>27</v>
      </c>
      <c r="O572" s="43">
        <v>175</v>
      </c>
      <c r="P572" s="48">
        <v>0.36646777800000002</v>
      </c>
      <c r="Q572" s="33" t="s">
        <v>24</v>
      </c>
      <c r="R572" s="27">
        <v>20</v>
      </c>
      <c r="S572" s="43">
        <v>5969</v>
      </c>
      <c r="T572" s="38">
        <v>2335.333333</v>
      </c>
      <c r="U572" s="33" t="str">
        <f t="shared" si="25"/>
        <v>Low Income</v>
      </c>
      <c r="V572" s="43">
        <v>16143</v>
      </c>
      <c r="W572" s="48">
        <v>0.23068765999999999</v>
      </c>
      <c r="X572" s="27">
        <v>0</v>
      </c>
      <c r="Y572" s="27">
        <v>57</v>
      </c>
      <c r="Z572" s="33" t="str">
        <f t="shared" si="26"/>
        <v>High Risk</v>
      </c>
    </row>
    <row r="573" spans="1:26" x14ac:dyDescent="0.25">
      <c r="A573" s="22">
        <v>43672</v>
      </c>
      <c r="B573" s="23">
        <v>60</v>
      </c>
      <c r="C573" s="34" t="str">
        <f t="shared" si="24"/>
        <v>Old</v>
      </c>
      <c r="D573" s="44">
        <v>178505</v>
      </c>
      <c r="E573" s="28">
        <v>624</v>
      </c>
      <c r="F573" s="34" t="s">
        <v>230</v>
      </c>
      <c r="G573" s="34" t="s">
        <v>20</v>
      </c>
      <c r="H573" s="34" t="s">
        <v>41</v>
      </c>
      <c r="I573" s="44">
        <v>27743</v>
      </c>
      <c r="J573" s="28">
        <v>12</v>
      </c>
      <c r="K573" s="49">
        <v>0.15541861572504972</v>
      </c>
      <c r="L573" s="49" t="s">
        <v>240</v>
      </c>
      <c r="M573" s="34" t="s">
        <v>26</v>
      </c>
      <c r="N573" s="34" t="s">
        <v>27</v>
      </c>
      <c r="O573" s="44">
        <v>1228</v>
      </c>
      <c r="P573" s="49">
        <v>0.10457766</v>
      </c>
      <c r="Q573" s="34" t="s">
        <v>28</v>
      </c>
      <c r="R573" s="28">
        <v>28</v>
      </c>
      <c r="S573" s="44">
        <v>2681</v>
      </c>
      <c r="T573" s="39">
        <v>14875.416670000001</v>
      </c>
      <c r="U573" s="34" t="str">
        <f t="shared" si="25"/>
        <v>High Income</v>
      </c>
      <c r="V573" s="44">
        <v>234833</v>
      </c>
      <c r="W573" s="49">
        <v>0.19099133400000001</v>
      </c>
      <c r="X573" s="28">
        <v>1</v>
      </c>
      <c r="Y573" s="28">
        <v>36.799999999999997</v>
      </c>
      <c r="Z573" s="34" t="str">
        <f t="shared" si="26"/>
        <v>Low Risk</v>
      </c>
    </row>
    <row r="574" spans="1:26" x14ac:dyDescent="0.25">
      <c r="A574" s="20">
        <v>43673</v>
      </c>
      <c r="B574" s="21">
        <v>43</v>
      </c>
      <c r="C574" s="33" t="str">
        <f t="shared" si="24"/>
        <v>Senior</v>
      </c>
      <c r="D574" s="43">
        <v>58472</v>
      </c>
      <c r="E574" s="27">
        <v>568</v>
      </c>
      <c r="F574" s="33" t="s">
        <v>230</v>
      </c>
      <c r="G574" s="33" t="s">
        <v>20</v>
      </c>
      <c r="H574" s="33" t="s">
        <v>21</v>
      </c>
      <c r="I574" s="43">
        <v>21879</v>
      </c>
      <c r="J574" s="27">
        <v>96</v>
      </c>
      <c r="K574" s="48">
        <v>0.37417909426734164</v>
      </c>
      <c r="L574" s="48" t="s">
        <v>240</v>
      </c>
      <c r="M574" s="33" t="s">
        <v>26</v>
      </c>
      <c r="N574" s="33" t="s">
        <v>27</v>
      </c>
      <c r="O574" s="43">
        <v>404</v>
      </c>
      <c r="P574" s="48">
        <v>0.37739409200000001</v>
      </c>
      <c r="Q574" s="33" t="s">
        <v>28</v>
      </c>
      <c r="R574" s="27">
        <v>29</v>
      </c>
      <c r="S574" s="43">
        <v>9327</v>
      </c>
      <c r="T574" s="38">
        <v>4872.6666670000004</v>
      </c>
      <c r="U574" s="33" t="str">
        <f t="shared" si="25"/>
        <v>Low Income</v>
      </c>
      <c r="V574" s="43">
        <v>64201</v>
      </c>
      <c r="W574" s="48">
        <v>0.21833538899999999</v>
      </c>
      <c r="X574" s="27">
        <v>1</v>
      </c>
      <c r="Y574" s="27">
        <v>42.4</v>
      </c>
      <c r="Z574" s="33" t="str">
        <f t="shared" si="26"/>
        <v>Medium Risk</v>
      </c>
    </row>
    <row r="575" spans="1:26" x14ac:dyDescent="0.25">
      <c r="A575" s="22">
        <v>43674</v>
      </c>
      <c r="B575" s="23">
        <v>37</v>
      </c>
      <c r="C575" s="34" t="str">
        <f t="shared" si="24"/>
        <v>Mid</v>
      </c>
      <c r="D575" s="44">
        <v>61529</v>
      </c>
      <c r="E575" s="28">
        <v>462</v>
      </c>
      <c r="F575" s="34" t="s">
        <v>231</v>
      </c>
      <c r="G575" s="34" t="s">
        <v>45</v>
      </c>
      <c r="H575" s="34" t="s">
        <v>29</v>
      </c>
      <c r="I575" s="44">
        <v>27348</v>
      </c>
      <c r="J575" s="28">
        <v>12</v>
      </c>
      <c r="K575" s="49">
        <v>0.44447333777568299</v>
      </c>
      <c r="L575" s="49" t="s">
        <v>240</v>
      </c>
      <c r="M575" s="34" t="s">
        <v>26</v>
      </c>
      <c r="N575" s="34" t="s">
        <v>30</v>
      </c>
      <c r="O575" s="44">
        <v>176</v>
      </c>
      <c r="P575" s="49">
        <v>0.51661381100000003</v>
      </c>
      <c r="Q575" s="34" t="s">
        <v>24</v>
      </c>
      <c r="R575" s="28">
        <v>20</v>
      </c>
      <c r="S575" s="44">
        <v>3831</v>
      </c>
      <c r="T575" s="39">
        <v>5127.4166670000004</v>
      </c>
      <c r="U575" s="34" t="str">
        <f t="shared" si="25"/>
        <v>Medium Income</v>
      </c>
      <c r="V575" s="44">
        <v>39943</v>
      </c>
      <c r="W575" s="49">
        <v>0.27924847600000002</v>
      </c>
      <c r="X575" s="28">
        <v>0</v>
      </c>
      <c r="Y575" s="28">
        <v>63</v>
      </c>
      <c r="Z575" s="34" t="str">
        <f t="shared" si="26"/>
        <v>High Risk</v>
      </c>
    </row>
    <row r="576" spans="1:26" x14ac:dyDescent="0.25">
      <c r="A576" s="20">
        <v>43675</v>
      </c>
      <c r="B576" s="21">
        <v>49</v>
      </c>
      <c r="C576" s="33" t="str">
        <f t="shared" si="24"/>
        <v>Senior</v>
      </c>
      <c r="D576" s="43">
        <v>45667</v>
      </c>
      <c r="E576" s="27">
        <v>586</v>
      </c>
      <c r="F576" s="33" t="s">
        <v>230</v>
      </c>
      <c r="G576" s="33" t="s">
        <v>20</v>
      </c>
      <c r="H576" s="33" t="s">
        <v>32</v>
      </c>
      <c r="I576" s="43">
        <v>15832</v>
      </c>
      <c r="J576" s="27">
        <v>48</v>
      </c>
      <c r="K576" s="48">
        <v>0.34668360084962885</v>
      </c>
      <c r="L576" s="48" t="s">
        <v>240</v>
      </c>
      <c r="M576" s="33" t="s">
        <v>35</v>
      </c>
      <c r="N576" s="33" t="s">
        <v>27</v>
      </c>
      <c r="O576" s="43">
        <v>775</v>
      </c>
      <c r="P576" s="48">
        <v>0.21552940800000001</v>
      </c>
      <c r="Q576" s="33" t="s">
        <v>28</v>
      </c>
      <c r="R576" s="27">
        <v>28</v>
      </c>
      <c r="S576" s="43">
        <v>1052</v>
      </c>
      <c r="T576" s="38">
        <v>3805.583333</v>
      </c>
      <c r="U576" s="33" t="str">
        <f t="shared" si="25"/>
        <v>Low Income</v>
      </c>
      <c r="V576" s="43">
        <v>38709</v>
      </c>
      <c r="W576" s="48">
        <v>0.26129196500000001</v>
      </c>
      <c r="X576" s="27">
        <v>0</v>
      </c>
      <c r="Y576" s="27">
        <v>54</v>
      </c>
      <c r="Z576" s="33" t="str">
        <f t="shared" si="26"/>
        <v>Medium Risk</v>
      </c>
    </row>
    <row r="577" spans="1:26" x14ac:dyDescent="0.25">
      <c r="A577" s="22">
        <v>43676</v>
      </c>
      <c r="B577" s="23">
        <v>18</v>
      </c>
      <c r="C577" s="34" t="str">
        <f t="shared" si="24"/>
        <v>Young</v>
      </c>
      <c r="D577" s="44">
        <v>29145</v>
      </c>
      <c r="E577" s="28">
        <v>595</v>
      </c>
      <c r="F577" s="34" t="s">
        <v>230</v>
      </c>
      <c r="G577" s="34" t="s">
        <v>33</v>
      </c>
      <c r="H577" s="34" t="s">
        <v>32</v>
      </c>
      <c r="I577" s="44">
        <v>21836</v>
      </c>
      <c r="J577" s="28">
        <v>72</v>
      </c>
      <c r="K577" s="49">
        <v>0.74921942014067588</v>
      </c>
      <c r="L577" s="49" t="s">
        <v>241</v>
      </c>
      <c r="M577" s="34" t="s">
        <v>22</v>
      </c>
      <c r="N577" s="34" t="s">
        <v>27</v>
      </c>
      <c r="O577" s="44">
        <v>344</v>
      </c>
      <c r="P577" s="49">
        <v>0.165909378</v>
      </c>
      <c r="Q577" s="34" t="s">
        <v>31</v>
      </c>
      <c r="R577" s="28">
        <v>27</v>
      </c>
      <c r="S577" s="44">
        <v>2668</v>
      </c>
      <c r="T577" s="39">
        <v>2428.75</v>
      </c>
      <c r="U577" s="34" t="str">
        <f t="shared" si="25"/>
        <v>Low Income</v>
      </c>
      <c r="V577" s="44">
        <v>17187</v>
      </c>
      <c r="W577" s="49">
        <v>0.25280581000000002</v>
      </c>
      <c r="X577" s="28">
        <v>0</v>
      </c>
      <c r="Y577" s="28">
        <v>57</v>
      </c>
      <c r="Z577" s="34" t="str">
        <f t="shared" si="26"/>
        <v>High Risk</v>
      </c>
    </row>
    <row r="578" spans="1:26" x14ac:dyDescent="0.25">
      <c r="A578" s="20">
        <v>43677</v>
      </c>
      <c r="B578" s="21">
        <v>42</v>
      </c>
      <c r="C578" s="33" t="str">
        <f t="shared" ref="C578:C641" si="27">IF(B578&lt;25,"Young",IF(B578&lt;40,"Mid",IF(B578&lt;60,"Senior","Old")))</f>
        <v>Senior</v>
      </c>
      <c r="D578" s="43">
        <v>51631</v>
      </c>
      <c r="E578" s="27">
        <v>522</v>
      </c>
      <c r="F578" s="33" t="s">
        <v>231</v>
      </c>
      <c r="G578" s="33" t="s">
        <v>20</v>
      </c>
      <c r="H578" s="33" t="s">
        <v>25</v>
      </c>
      <c r="I578" s="43">
        <v>21057</v>
      </c>
      <c r="J578" s="27">
        <v>48</v>
      </c>
      <c r="K578" s="48">
        <v>0.40783637737018458</v>
      </c>
      <c r="L578" s="48" t="s">
        <v>240</v>
      </c>
      <c r="M578" s="33" t="s">
        <v>26</v>
      </c>
      <c r="N578" s="33" t="s">
        <v>27</v>
      </c>
      <c r="O578" s="43">
        <v>575</v>
      </c>
      <c r="P578" s="48">
        <v>0.26862003400000001</v>
      </c>
      <c r="Q578" s="33" t="s">
        <v>38</v>
      </c>
      <c r="R578" s="27">
        <v>25</v>
      </c>
      <c r="S578" s="43">
        <v>5681</v>
      </c>
      <c r="T578" s="38">
        <v>4302.5833329999996</v>
      </c>
      <c r="U578" s="33" t="str">
        <f t="shared" ref="U578:U641" si="28">IF(T578&lt;=5000,"Low Income",IF(T578&lt;=12000,"Medium Income","High Income"))</f>
        <v>Low Income</v>
      </c>
      <c r="V578" s="43">
        <v>7459</v>
      </c>
      <c r="W578" s="48">
        <v>0.24006451400000001</v>
      </c>
      <c r="X578" s="27">
        <v>0</v>
      </c>
      <c r="Y578" s="27">
        <v>52</v>
      </c>
      <c r="Z578" s="33" t="str">
        <f t="shared" ref="Z578:Z641" si="29">IF(Y578&lt;40,"Low Risk", IF(Y578&lt;55,"Medium Risk", IF(Y578&lt;70,"High Risk","Very High Risk")))</f>
        <v>Medium Risk</v>
      </c>
    </row>
    <row r="579" spans="1:26" x14ac:dyDescent="0.25">
      <c r="A579" s="22">
        <v>43678</v>
      </c>
      <c r="B579" s="23">
        <v>49</v>
      </c>
      <c r="C579" s="34" t="str">
        <f t="shared" si="27"/>
        <v>Senior</v>
      </c>
      <c r="D579" s="44">
        <v>90478</v>
      </c>
      <c r="E579" s="28">
        <v>609</v>
      </c>
      <c r="F579" s="34" t="s">
        <v>230</v>
      </c>
      <c r="G579" s="34" t="s">
        <v>20</v>
      </c>
      <c r="H579" s="34" t="s">
        <v>29</v>
      </c>
      <c r="I579" s="44">
        <v>16052</v>
      </c>
      <c r="J579" s="28">
        <v>84</v>
      </c>
      <c r="K579" s="49">
        <v>0.17741329383938637</v>
      </c>
      <c r="L579" s="49" t="s">
        <v>240</v>
      </c>
      <c r="M579" s="34" t="s">
        <v>35</v>
      </c>
      <c r="N579" s="34" t="s">
        <v>27</v>
      </c>
      <c r="O579" s="44">
        <v>565</v>
      </c>
      <c r="P579" s="49">
        <v>0.423490851</v>
      </c>
      <c r="Q579" s="34" t="s">
        <v>24</v>
      </c>
      <c r="R579" s="28">
        <v>29</v>
      </c>
      <c r="S579" s="44">
        <v>773</v>
      </c>
      <c r="T579" s="39">
        <v>7539.8333329999996</v>
      </c>
      <c r="U579" s="34" t="str">
        <f t="shared" si="28"/>
        <v>Medium Income</v>
      </c>
      <c r="V579" s="44">
        <v>33463</v>
      </c>
      <c r="W579" s="49">
        <v>0.196980711</v>
      </c>
      <c r="X579" s="28">
        <v>1</v>
      </c>
      <c r="Y579" s="28">
        <v>44</v>
      </c>
      <c r="Z579" s="34" t="str">
        <f t="shared" si="29"/>
        <v>Medium Risk</v>
      </c>
    </row>
    <row r="580" spans="1:26" x14ac:dyDescent="0.25">
      <c r="A580" s="20">
        <v>43679</v>
      </c>
      <c r="B580" s="21">
        <v>22</v>
      </c>
      <c r="C580" s="33" t="str">
        <f t="shared" si="27"/>
        <v>Young</v>
      </c>
      <c r="D580" s="43">
        <v>68067</v>
      </c>
      <c r="E580" s="27">
        <v>613</v>
      </c>
      <c r="F580" s="33" t="s">
        <v>230</v>
      </c>
      <c r="G580" s="33" t="s">
        <v>20</v>
      </c>
      <c r="H580" s="33" t="s">
        <v>29</v>
      </c>
      <c r="I580" s="43">
        <v>55965</v>
      </c>
      <c r="J580" s="27">
        <v>96</v>
      </c>
      <c r="K580" s="48">
        <v>0.82220459253382694</v>
      </c>
      <c r="L580" s="48" t="s">
        <v>241</v>
      </c>
      <c r="M580" s="33" t="s">
        <v>22</v>
      </c>
      <c r="N580" s="33" t="s">
        <v>34</v>
      </c>
      <c r="O580" s="43">
        <v>810</v>
      </c>
      <c r="P580" s="48">
        <v>0.14300644800000001</v>
      </c>
      <c r="Q580" s="33" t="s">
        <v>24</v>
      </c>
      <c r="R580" s="27">
        <v>29</v>
      </c>
      <c r="S580" s="43">
        <v>4342</v>
      </c>
      <c r="T580" s="38">
        <v>5672.25</v>
      </c>
      <c r="U580" s="33" t="str">
        <f t="shared" si="28"/>
        <v>Medium Income</v>
      </c>
      <c r="V580" s="43">
        <v>115064</v>
      </c>
      <c r="W580" s="48">
        <v>0.28869437599999997</v>
      </c>
      <c r="X580" s="27">
        <v>0</v>
      </c>
      <c r="Y580" s="27">
        <v>43</v>
      </c>
      <c r="Z580" s="33" t="str">
        <f t="shared" si="29"/>
        <v>Medium Risk</v>
      </c>
    </row>
    <row r="581" spans="1:26" x14ac:dyDescent="0.25">
      <c r="A581" s="22">
        <v>43680</v>
      </c>
      <c r="B581" s="23">
        <v>53</v>
      </c>
      <c r="C581" s="34" t="str">
        <f t="shared" si="27"/>
        <v>Senior</v>
      </c>
      <c r="D581" s="44">
        <v>82334</v>
      </c>
      <c r="E581" s="28">
        <v>571</v>
      </c>
      <c r="F581" s="34" t="s">
        <v>230</v>
      </c>
      <c r="G581" s="34" t="s">
        <v>20</v>
      </c>
      <c r="H581" s="34" t="s">
        <v>29</v>
      </c>
      <c r="I581" s="44">
        <v>19842</v>
      </c>
      <c r="J581" s="28">
        <v>36</v>
      </c>
      <c r="K581" s="49">
        <v>0.2409940000485826</v>
      </c>
      <c r="L581" s="49" t="s">
        <v>240</v>
      </c>
      <c r="M581" s="34" t="s">
        <v>26</v>
      </c>
      <c r="N581" s="34" t="s">
        <v>23</v>
      </c>
      <c r="O581" s="44">
        <v>689</v>
      </c>
      <c r="P581" s="49">
        <v>0.299603864</v>
      </c>
      <c r="Q581" s="34" t="s">
        <v>28</v>
      </c>
      <c r="R581" s="28">
        <v>26</v>
      </c>
      <c r="S581" s="44">
        <v>6367</v>
      </c>
      <c r="T581" s="39">
        <v>6861.1666670000004</v>
      </c>
      <c r="U581" s="34" t="str">
        <f t="shared" si="28"/>
        <v>Medium Income</v>
      </c>
      <c r="V581" s="44">
        <v>204921</v>
      </c>
      <c r="W581" s="49">
        <v>0.19801028200000001</v>
      </c>
      <c r="X581" s="28">
        <v>1</v>
      </c>
      <c r="Y581" s="28">
        <v>44</v>
      </c>
      <c r="Z581" s="34" t="str">
        <f t="shared" si="29"/>
        <v>Medium Risk</v>
      </c>
    </row>
    <row r="582" spans="1:26" x14ac:dyDescent="0.25">
      <c r="A582" s="20">
        <v>43681</v>
      </c>
      <c r="B582" s="21">
        <v>44</v>
      </c>
      <c r="C582" s="33" t="str">
        <f t="shared" si="27"/>
        <v>Senior</v>
      </c>
      <c r="D582" s="43">
        <v>41288</v>
      </c>
      <c r="E582" s="27">
        <v>596</v>
      </c>
      <c r="F582" s="33" t="s">
        <v>230</v>
      </c>
      <c r="G582" s="33" t="s">
        <v>20</v>
      </c>
      <c r="H582" s="33" t="s">
        <v>29</v>
      </c>
      <c r="I582" s="43">
        <v>26599</v>
      </c>
      <c r="J582" s="27">
        <v>60</v>
      </c>
      <c r="K582" s="48">
        <v>0.64423076923076927</v>
      </c>
      <c r="L582" s="48" t="s">
        <v>241</v>
      </c>
      <c r="M582" s="33" t="s">
        <v>26</v>
      </c>
      <c r="N582" s="33" t="s">
        <v>27</v>
      </c>
      <c r="O582" s="43">
        <v>409</v>
      </c>
      <c r="P582" s="48">
        <v>0.127785341</v>
      </c>
      <c r="Q582" s="33" t="s">
        <v>34</v>
      </c>
      <c r="R582" s="27">
        <v>25</v>
      </c>
      <c r="S582" s="43">
        <v>1772</v>
      </c>
      <c r="T582" s="38">
        <v>3440.666667</v>
      </c>
      <c r="U582" s="33" t="str">
        <f t="shared" si="28"/>
        <v>Low Income</v>
      </c>
      <c r="V582" s="43">
        <v>101282</v>
      </c>
      <c r="W582" s="48">
        <v>0.24330919100000001</v>
      </c>
      <c r="X582" s="27">
        <v>0</v>
      </c>
      <c r="Y582" s="27">
        <v>48</v>
      </c>
      <c r="Z582" s="33" t="str">
        <f t="shared" si="29"/>
        <v>Medium Risk</v>
      </c>
    </row>
    <row r="583" spans="1:26" x14ac:dyDescent="0.25">
      <c r="A583" s="22">
        <v>43682</v>
      </c>
      <c r="B583" s="23">
        <v>35</v>
      </c>
      <c r="C583" s="34" t="str">
        <f t="shared" si="27"/>
        <v>Mid</v>
      </c>
      <c r="D583" s="44">
        <v>18005</v>
      </c>
      <c r="E583" s="28">
        <v>634</v>
      </c>
      <c r="F583" s="34" t="s">
        <v>230</v>
      </c>
      <c r="G583" s="34" t="s">
        <v>33</v>
      </c>
      <c r="H583" s="34" t="s">
        <v>29</v>
      </c>
      <c r="I583" s="44">
        <v>41900</v>
      </c>
      <c r="J583" s="28">
        <v>12</v>
      </c>
      <c r="K583" s="49">
        <v>2.3271313524021107</v>
      </c>
      <c r="L583" s="49" t="s">
        <v>242</v>
      </c>
      <c r="M583" s="34" t="s">
        <v>26</v>
      </c>
      <c r="N583" s="34" t="s">
        <v>27</v>
      </c>
      <c r="O583" s="44">
        <v>432</v>
      </c>
      <c r="P583" s="49">
        <v>0.454742853</v>
      </c>
      <c r="Q583" s="34" t="s">
        <v>28</v>
      </c>
      <c r="R583" s="28">
        <v>26</v>
      </c>
      <c r="S583" s="44">
        <v>1210</v>
      </c>
      <c r="T583" s="39">
        <v>1500.416667</v>
      </c>
      <c r="U583" s="34" t="str">
        <f t="shared" si="28"/>
        <v>Low Income</v>
      </c>
      <c r="V583" s="44">
        <v>116143</v>
      </c>
      <c r="W583" s="49">
        <v>0.20005666</v>
      </c>
      <c r="X583" s="28">
        <v>0</v>
      </c>
      <c r="Y583" s="28">
        <v>65</v>
      </c>
      <c r="Z583" s="34" t="str">
        <f t="shared" si="29"/>
        <v>High Risk</v>
      </c>
    </row>
    <row r="584" spans="1:26" x14ac:dyDescent="0.25">
      <c r="A584" s="20">
        <v>43683</v>
      </c>
      <c r="B584" s="21">
        <v>47</v>
      </c>
      <c r="C584" s="33" t="str">
        <f t="shared" si="27"/>
        <v>Senior</v>
      </c>
      <c r="D584" s="43">
        <v>50061</v>
      </c>
      <c r="E584" s="27">
        <v>614</v>
      </c>
      <c r="F584" s="33" t="s">
        <v>230</v>
      </c>
      <c r="G584" s="33" t="s">
        <v>20</v>
      </c>
      <c r="H584" s="33" t="s">
        <v>21</v>
      </c>
      <c r="I584" s="43">
        <v>32043</v>
      </c>
      <c r="J584" s="27">
        <v>48</v>
      </c>
      <c r="K584" s="48">
        <v>0.64007910349373764</v>
      </c>
      <c r="L584" s="48" t="s">
        <v>241</v>
      </c>
      <c r="M584" s="33" t="s">
        <v>22</v>
      </c>
      <c r="N584" s="33" t="s">
        <v>27</v>
      </c>
      <c r="O584" s="43">
        <v>460</v>
      </c>
      <c r="P584" s="48">
        <v>0.30155996000000002</v>
      </c>
      <c r="Q584" s="33" t="s">
        <v>24</v>
      </c>
      <c r="R584" s="27">
        <v>24</v>
      </c>
      <c r="S584" s="43">
        <v>5256</v>
      </c>
      <c r="T584" s="38">
        <v>4171.75</v>
      </c>
      <c r="U584" s="33" t="str">
        <f t="shared" si="28"/>
        <v>Low Income</v>
      </c>
      <c r="V584" s="43">
        <v>60025</v>
      </c>
      <c r="W584" s="48">
        <v>0.20383931799999999</v>
      </c>
      <c r="X584" s="27">
        <v>0</v>
      </c>
      <c r="Y584" s="27">
        <v>48</v>
      </c>
      <c r="Z584" s="33" t="str">
        <f t="shared" si="29"/>
        <v>Medium Risk</v>
      </c>
    </row>
    <row r="585" spans="1:26" x14ac:dyDescent="0.25">
      <c r="A585" s="22">
        <v>43684</v>
      </c>
      <c r="B585" s="23">
        <v>67</v>
      </c>
      <c r="C585" s="34" t="str">
        <f t="shared" si="27"/>
        <v>Old</v>
      </c>
      <c r="D585" s="44">
        <v>87371</v>
      </c>
      <c r="E585" s="28">
        <v>509</v>
      </c>
      <c r="F585" s="34" t="s">
        <v>231</v>
      </c>
      <c r="G585" s="34" t="s">
        <v>20</v>
      </c>
      <c r="H585" s="34" t="s">
        <v>29</v>
      </c>
      <c r="I585" s="44">
        <v>27722</v>
      </c>
      <c r="J585" s="28">
        <v>72</v>
      </c>
      <c r="K585" s="49">
        <v>0.31729063419212322</v>
      </c>
      <c r="L585" s="49" t="s">
        <v>240</v>
      </c>
      <c r="M585" s="34" t="s">
        <v>35</v>
      </c>
      <c r="N585" s="34" t="s">
        <v>30</v>
      </c>
      <c r="O585" s="44">
        <v>907</v>
      </c>
      <c r="P585" s="49">
        <v>0.55646557600000002</v>
      </c>
      <c r="Q585" s="34" t="s">
        <v>31</v>
      </c>
      <c r="R585" s="28">
        <v>20</v>
      </c>
      <c r="S585" s="44">
        <v>1128</v>
      </c>
      <c r="T585" s="39">
        <v>7280.9166670000004</v>
      </c>
      <c r="U585" s="34" t="str">
        <f t="shared" si="28"/>
        <v>Medium Income</v>
      </c>
      <c r="V585" s="44">
        <v>66517</v>
      </c>
      <c r="W585" s="49">
        <v>0.32359139599999998</v>
      </c>
      <c r="X585" s="28">
        <v>0</v>
      </c>
      <c r="Y585" s="28">
        <v>54</v>
      </c>
      <c r="Z585" s="34" t="str">
        <f t="shared" si="29"/>
        <v>Medium Risk</v>
      </c>
    </row>
    <row r="586" spans="1:26" x14ac:dyDescent="0.25">
      <c r="A586" s="20">
        <v>43685</v>
      </c>
      <c r="B586" s="21">
        <v>42</v>
      </c>
      <c r="C586" s="33" t="str">
        <f t="shared" si="27"/>
        <v>Senior</v>
      </c>
      <c r="D586" s="43">
        <v>18379</v>
      </c>
      <c r="E586" s="27">
        <v>605</v>
      </c>
      <c r="F586" s="33" t="s">
        <v>230</v>
      </c>
      <c r="G586" s="33" t="s">
        <v>33</v>
      </c>
      <c r="H586" s="33" t="s">
        <v>41</v>
      </c>
      <c r="I586" s="43">
        <v>16635</v>
      </c>
      <c r="J586" s="27">
        <v>36</v>
      </c>
      <c r="K586" s="48">
        <v>0.90510909189836231</v>
      </c>
      <c r="L586" s="48" t="s">
        <v>241</v>
      </c>
      <c r="M586" s="33" t="s">
        <v>35</v>
      </c>
      <c r="N586" s="33" t="s">
        <v>30</v>
      </c>
      <c r="O586" s="43">
        <v>556</v>
      </c>
      <c r="P586" s="48">
        <v>0.29452071699999999</v>
      </c>
      <c r="Q586" s="33" t="s">
        <v>24</v>
      </c>
      <c r="R586" s="27">
        <v>30</v>
      </c>
      <c r="S586" s="43">
        <v>11150</v>
      </c>
      <c r="T586" s="38">
        <v>1531.583333</v>
      </c>
      <c r="U586" s="33" t="str">
        <f t="shared" si="28"/>
        <v>Low Income</v>
      </c>
      <c r="V586" s="43">
        <v>60289</v>
      </c>
      <c r="W586" s="48">
        <v>0.17487171400000001</v>
      </c>
      <c r="X586" s="27">
        <v>0</v>
      </c>
      <c r="Y586" s="27">
        <v>52</v>
      </c>
      <c r="Z586" s="33" t="str">
        <f t="shared" si="29"/>
        <v>Medium Risk</v>
      </c>
    </row>
    <row r="587" spans="1:26" x14ac:dyDescent="0.25">
      <c r="A587" s="22">
        <v>43686</v>
      </c>
      <c r="B587" s="23">
        <v>42</v>
      </c>
      <c r="C587" s="34" t="str">
        <f t="shared" si="27"/>
        <v>Senior</v>
      </c>
      <c r="D587" s="44">
        <v>51726</v>
      </c>
      <c r="E587" s="28">
        <v>549</v>
      </c>
      <c r="F587" s="34" t="s">
        <v>231</v>
      </c>
      <c r="G587" s="34" t="s">
        <v>20</v>
      </c>
      <c r="H587" s="34" t="s">
        <v>21</v>
      </c>
      <c r="I587" s="44">
        <v>28018</v>
      </c>
      <c r="J587" s="28">
        <v>60</v>
      </c>
      <c r="K587" s="49">
        <v>0.54166183350732711</v>
      </c>
      <c r="L587" s="49" t="s">
        <v>241</v>
      </c>
      <c r="M587" s="34" t="s">
        <v>22</v>
      </c>
      <c r="N587" s="34" t="s">
        <v>27</v>
      </c>
      <c r="O587" s="44">
        <v>346</v>
      </c>
      <c r="P587" s="49">
        <v>0.21294487200000001</v>
      </c>
      <c r="Q587" s="34" t="s">
        <v>28</v>
      </c>
      <c r="R587" s="28">
        <v>23</v>
      </c>
      <c r="S587" s="44">
        <v>632</v>
      </c>
      <c r="T587" s="39">
        <v>4310.5</v>
      </c>
      <c r="U587" s="34" t="str">
        <f t="shared" si="28"/>
        <v>Low Income</v>
      </c>
      <c r="V587" s="44">
        <v>31317</v>
      </c>
      <c r="W587" s="49">
        <v>0.239758795</v>
      </c>
      <c r="X587" s="28">
        <v>0</v>
      </c>
      <c r="Y587" s="28">
        <v>64</v>
      </c>
      <c r="Z587" s="34" t="str">
        <f t="shared" si="29"/>
        <v>High Risk</v>
      </c>
    </row>
    <row r="588" spans="1:26" x14ac:dyDescent="0.25">
      <c r="A588" s="20">
        <v>43687</v>
      </c>
      <c r="B588" s="21">
        <v>34</v>
      </c>
      <c r="C588" s="33" t="str">
        <f t="shared" si="27"/>
        <v>Mid</v>
      </c>
      <c r="D588" s="43">
        <v>47633</v>
      </c>
      <c r="E588" s="27">
        <v>610</v>
      </c>
      <c r="F588" s="33" t="s">
        <v>230</v>
      </c>
      <c r="G588" s="33" t="s">
        <v>20</v>
      </c>
      <c r="H588" s="33" t="s">
        <v>32</v>
      </c>
      <c r="I588" s="43">
        <v>19856</v>
      </c>
      <c r="J588" s="27">
        <v>24</v>
      </c>
      <c r="K588" s="48">
        <v>0.41685386181848716</v>
      </c>
      <c r="L588" s="48" t="s">
        <v>240</v>
      </c>
      <c r="M588" s="33" t="s">
        <v>22</v>
      </c>
      <c r="N588" s="33" t="s">
        <v>30</v>
      </c>
      <c r="O588" s="43">
        <v>425</v>
      </c>
      <c r="P588" s="48">
        <v>0.125068755</v>
      </c>
      <c r="Q588" s="33" t="s">
        <v>31</v>
      </c>
      <c r="R588" s="27">
        <v>28</v>
      </c>
      <c r="S588" s="43">
        <v>1798</v>
      </c>
      <c r="T588" s="38">
        <v>3969.416667</v>
      </c>
      <c r="U588" s="33" t="str">
        <f t="shared" si="28"/>
        <v>Low Income</v>
      </c>
      <c r="V588" s="43">
        <v>278021</v>
      </c>
      <c r="W588" s="48">
        <v>0.202035939</v>
      </c>
      <c r="X588" s="27">
        <v>0</v>
      </c>
      <c r="Y588" s="27">
        <v>44</v>
      </c>
      <c r="Z588" s="33" t="str">
        <f t="shared" si="29"/>
        <v>Medium Risk</v>
      </c>
    </row>
    <row r="589" spans="1:26" x14ac:dyDescent="0.25">
      <c r="A589" s="22">
        <v>43688</v>
      </c>
      <c r="B589" s="23">
        <v>29</v>
      </c>
      <c r="C589" s="34" t="str">
        <f t="shared" si="27"/>
        <v>Mid</v>
      </c>
      <c r="D589" s="44">
        <v>25959</v>
      </c>
      <c r="E589" s="28">
        <v>596</v>
      </c>
      <c r="F589" s="34" t="s">
        <v>230</v>
      </c>
      <c r="G589" s="34" t="s">
        <v>20</v>
      </c>
      <c r="H589" s="34" t="s">
        <v>21</v>
      </c>
      <c r="I589" s="44">
        <v>24977</v>
      </c>
      <c r="J589" s="28">
        <v>72</v>
      </c>
      <c r="K589" s="49">
        <v>0.96217111599060057</v>
      </c>
      <c r="L589" s="49" t="s">
        <v>241</v>
      </c>
      <c r="M589" s="34" t="s">
        <v>22</v>
      </c>
      <c r="N589" s="34" t="s">
        <v>27</v>
      </c>
      <c r="O589" s="44">
        <v>199</v>
      </c>
      <c r="P589" s="49">
        <v>0.29543083999999997</v>
      </c>
      <c r="Q589" s="34" t="s">
        <v>34</v>
      </c>
      <c r="R589" s="28">
        <v>22</v>
      </c>
      <c r="S589" s="44">
        <v>4686</v>
      </c>
      <c r="T589" s="39">
        <v>2163.25</v>
      </c>
      <c r="U589" s="34" t="str">
        <f t="shared" si="28"/>
        <v>Low Income</v>
      </c>
      <c r="V589" s="44">
        <v>35896</v>
      </c>
      <c r="W589" s="49">
        <v>0.20551945099999999</v>
      </c>
      <c r="X589" s="28">
        <v>0</v>
      </c>
      <c r="Y589" s="28">
        <v>55</v>
      </c>
      <c r="Z589" s="34" t="str">
        <f t="shared" si="29"/>
        <v>High Risk</v>
      </c>
    </row>
    <row r="590" spans="1:26" x14ac:dyDescent="0.25">
      <c r="A590" s="20">
        <v>43689</v>
      </c>
      <c r="B590" s="21">
        <v>49</v>
      </c>
      <c r="C590" s="33" t="str">
        <f t="shared" si="27"/>
        <v>Senior</v>
      </c>
      <c r="D590" s="43">
        <v>72613</v>
      </c>
      <c r="E590" s="27">
        <v>618</v>
      </c>
      <c r="F590" s="33" t="s">
        <v>230</v>
      </c>
      <c r="G590" s="33" t="s">
        <v>20</v>
      </c>
      <c r="H590" s="33" t="s">
        <v>32</v>
      </c>
      <c r="I590" s="43">
        <v>17923</v>
      </c>
      <c r="J590" s="27">
        <v>36</v>
      </c>
      <c r="K590" s="48">
        <v>0.24682908019225208</v>
      </c>
      <c r="L590" s="48" t="s">
        <v>240</v>
      </c>
      <c r="M590" s="33" t="s">
        <v>35</v>
      </c>
      <c r="N590" s="33" t="s">
        <v>27</v>
      </c>
      <c r="O590" s="43">
        <v>745</v>
      </c>
      <c r="P590" s="48">
        <v>0.38391345399999999</v>
      </c>
      <c r="Q590" s="33" t="s">
        <v>28</v>
      </c>
      <c r="R590" s="27">
        <v>28</v>
      </c>
      <c r="S590" s="43">
        <v>4716</v>
      </c>
      <c r="T590" s="38">
        <v>6051.0833329999996</v>
      </c>
      <c r="U590" s="33" t="str">
        <f t="shared" si="28"/>
        <v>Medium Income</v>
      </c>
      <c r="V590" s="43">
        <v>35298</v>
      </c>
      <c r="W590" s="48">
        <v>0.217085215</v>
      </c>
      <c r="X590" s="27">
        <v>0</v>
      </c>
      <c r="Y590" s="27">
        <v>52</v>
      </c>
      <c r="Z590" s="33" t="str">
        <f t="shared" si="29"/>
        <v>Medium Risk</v>
      </c>
    </row>
    <row r="591" spans="1:26" x14ac:dyDescent="0.25">
      <c r="A591" s="22">
        <v>43690</v>
      </c>
      <c r="B591" s="23">
        <v>29</v>
      </c>
      <c r="C591" s="34" t="str">
        <f t="shared" si="27"/>
        <v>Mid</v>
      </c>
      <c r="D591" s="44">
        <v>107380</v>
      </c>
      <c r="E591" s="28">
        <v>600</v>
      </c>
      <c r="F591" s="34" t="s">
        <v>230</v>
      </c>
      <c r="G591" s="34" t="s">
        <v>20</v>
      </c>
      <c r="H591" s="34" t="s">
        <v>41</v>
      </c>
      <c r="I591" s="44">
        <v>15479</v>
      </c>
      <c r="J591" s="28">
        <v>96</v>
      </c>
      <c r="K591" s="49">
        <v>0.14415161110076363</v>
      </c>
      <c r="L591" s="49" t="s">
        <v>240</v>
      </c>
      <c r="M591" s="34" t="s">
        <v>26</v>
      </c>
      <c r="N591" s="34" t="s">
        <v>34</v>
      </c>
      <c r="O591" s="44">
        <v>447</v>
      </c>
      <c r="P591" s="49">
        <v>0.13164030600000001</v>
      </c>
      <c r="Q591" s="34" t="s">
        <v>38</v>
      </c>
      <c r="R591" s="28">
        <v>27</v>
      </c>
      <c r="S591" s="44">
        <v>2593</v>
      </c>
      <c r="T591" s="39">
        <v>8948.3333330000005</v>
      </c>
      <c r="U591" s="34" t="str">
        <f t="shared" si="28"/>
        <v>Medium Income</v>
      </c>
      <c r="V591" s="44">
        <v>55901</v>
      </c>
      <c r="W591" s="49">
        <v>0.21950803799999999</v>
      </c>
      <c r="X591" s="28">
        <v>1</v>
      </c>
      <c r="Y591" s="28">
        <v>35.200000000000003</v>
      </c>
      <c r="Z591" s="34" t="str">
        <f t="shared" si="29"/>
        <v>Low Risk</v>
      </c>
    </row>
    <row r="592" spans="1:26" x14ac:dyDescent="0.25">
      <c r="A592" s="20">
        <v>43691</v>
      </c>
      <c r="B592" s="21">
        <v>40</v>
      </c>
      <c r="C592" s="33" t="str">
        <f t="shared" si="27"/>
        <v>Senior</v>
      </c>
      <c r="D592" s="43">
        <v>170970</v>
      </c>
      <c r="E592" s="27">
        <v>590</v>
      </c>
      <c r="F592" s="33" t="s">
        <v>230</v>
      </c>
      <c r="G592" s="33" t="s">
        <v>20</v>
      </c>
      <c r="H592" s="33" t="s">
        <v>29</v>
      </c>
      <c r="I592" s="43">
        <v>17011</v>
      </c>
      <c r="J592" s="27">
        <v>120</v>
      </c>
      <c r="K592" s="48">
        <v>9.949698777563315E-2</v>
      </c>
      <c r="L592" s="48" t="s">
        <v>240</v>
      </c>
      <c r="M592" s="33" t="s">
        <v>22</v>
      </c>
      <c r="N592" s="33" t="s">
        <v>34</v>
      </c>
      <c r="O592" s="43">
        <v>948</v>
      </c>
      <c r="P592" s="48">
        <v>0.244675367</v>
      </c>
      <c r="Q592" s="33" t="s">
        <v>28</v>
      </c>
      <c r="R592" s="27">
        <v>26</v>
      </c>
      <c r="S592" s="43">
        <v>3617</v>
      </c>
      <c r="T592" s="38">
        <v>14247.5</v>
      </c>
      <c r="U592" s="33" t="str">
        <f t="shared" si="28"/>
        <v>High Income</v>
      </c>
      <c r="V592" s="43">
        <v>133298</v>
      </c>
      <c r="W592" s="48">
        <v>0.31366192900000001</v>
      </c>
      <c r="X592" s="27">
        <v>1</v>
      </c>
      <c r="Y592" s="27">
        <v>36.799999999999997</v>
      </c>
      <c r="Z592" s="33" t="str">
        <f t="shared" si="29"/>
        <v>Low Risk</v>
      </c>
    </row>
    <row r="593" spans="1:26" x14ac:dyDescent="0.25">
      <c r="A593" s="22">
        <v>43692</v>
      </c>
      <c r="B593" s="23">
        <v>34</v>
      </c>
      <c r="C593" s="34" t="str">
        <f t="shared" si="27"/>
        <v>Mid</v>
      </c>
      <c r="D593" s="44">
        <v>62296</v>
      </c>
      <c r="E593" s="28">
        <v>625</v>
      </c>
      <c r="F593" s="34" t="s">
        <v>230</v>
      </c>
      <c r="G593" s="34" t="s">
        <v>20</v>
      </c>
      <c r="H593" s="34" t="s">
        <v>29</v>
      </c>
      <c r="I593" s="44">
        <v>16758</v>
      </c>
      <c r="J593" s="28">
        <v>12</v>
      </c>
      <c r="K593" s="49">
        <v>0.2690060357005265</v>
      </c>
      <c r="L593" s="49" t="s">
        <v>240</v>
      </c>
      <c r="M593" s="34" t="s">
        <v>22</v>
      </c>
      <c r="N593" s="34" t="s">
        <v>34</v>
      </c>
      <c r="O593" s="44">
        <v>267</v>
      </c>
      <c r="P593" s="49">
        <v>5.0854024999999997E-2</v>
      </c>
      <c r="Q593" s="34" t="s">
        <v>34</v>
      </c>
      <c r="R593" s="28">
        <v>26</v>
      </c>
      <c r="S593" s="44">
        <v>14410</v>
      </c>
      <c r="T593" s="39">
        <v>5191.3333329999996</v>
      </c>
      <c r="U593" s="34" t="str">
        <f t="shared" si="28"/>
        <v>Medium Income</v>
      </c>
      <c r="V593" s="44">
        <v>8779</v>
      </c>
      <c r="W593" s="49">
        <v>0.155703114</v>
      </c>
      <c r="X593" s="28">
        <v>1</v>
      </c>
      <c r="Y593" s="28">
        <v>39.200000000000003</v>
      </c>
      <c r="Z593" s="34" t="str">
        <f t="shared" si="29"/>
        <v>Low Risk</v>
      </c>
    </row>
    <row r="594" spans="1:26" x14ac:dyDescent="0.25">
      <c r="A594" s="20">
        <v>43693</v>
      </c>
      <c r="B594" s="21">
        <v>45</v>
      </c>
      <c r="C594" s="33" t="str">
        <f t="shared" si="27"/>
        <v>Senior</v>
      </c>
      <c r="D594" s="43">
        <v>110989</v>
      </c>
      <c r="E594" s="27">
        <v>593</v>
      </c>
      <c r="F594" s="33" t="s">
        <v>230</v>
      </c>
      <c r="G594" s="33" t="s">
        <v>20</v>
      </c>
      <c r="H594" s="33" t="s">
        <v>25</v>
      </c>
      <c r="I594" s="43">
        <v>9547</v>
      </c>
      <c r="J594" s="27">
        <v>48</v>
      </c>
      <c r="K594" s="48">
        <v>8.6017533269062696E-2</v>
      </c>
      <c r="L594" s="48" t="s">
        <v>240</v>
      </c>
      <c r="M594" s="33" t="s">
        <v>26</v>
      </c>
      <c r="N594" s="33" t="s">
        <v>30</v>
      </c>
      <c r="O594" s="43">
        <v>428</v>
      </c>
      <c r="P594" s="48">
        <v>0.20874240899999999</v>
      </c>
      <c r="Q594" s="33" t="s">
        <v>38</v>
      </c>
      <c r="R594" s="27">
        <v>21</v>
      </c>
      <c r="S594" s="43">
        <v>4006</v>
      </c>
      <c r="T594" s="38">
        <v>9249.0833330000005</v>
      </c>
      <c r="U594" s="33" t="str">
        <f t="shared" si="28"/>
        <v>Medium Income</v>
      </c>
      <c r="V594" s="43">
        <v>25019</v>
      </c>
      <c r="W594" s="48">
        <v>0.20941892400000001</v>
      </c>
      <c r="X594" s="27">
        <v>1</v>
      </c>
      <c r="Y594" s="27">
        <v>44.8</v>
      </c>
      <c r="Z594" s="33" t="str">
        <f t="shared" si="29"/>
        <v>Medium Risk</v>
      </c>
    </row>
    <row r="595" spans="1:26" x14ac:dyDescent="0.25">
      <c r="A595" s="22">
        <v>43694</v>
      </c>
      <c r="B595" s="23">
        <v>44</v>
      </c>
      <c r="C595" s="34" t="str">
        <f t="shared" si="27"/>
        <v>Senior</v>
      </c>
      <c r="D595" s="44">
        <v>24270</v>
      </c>
      <c r="E595" s="28">
        <v>584</v>
      </c>
      <c r="F595" s="34" t="s">
        <v>230</v>
      </c>
      <c r="G595" s="34" t="s">
        <v>20</v>
      </c>
      <c r="H595" s="34" t="s">
        <v>32</v>
      </c>
      <c r="I595" s="44">
        <v>34423</v>
      </c>
      <c r="J595" s="28">
        <v>48</v>
      </c>
      <c r="K595" s="49">
        <v>1.4183353934899052</v>
      </c>
      <c r="L595" s="49" t="s">
        <v>242</v>
      </c>
      <c r="M595" s="34" t="s">
        <v>26</v>
      </c>
      <c r="N595" s="34" t="s">
        <v>30</v>
      </c>
      <c r="O595" s="44">
        <v>546</v>
      </c>
      <c r="P595" s="49">
        <v>0.24718984499999999</v>
      </c>
      <c r="Q595" s="34" t="s">
        <v>38</v>
      </c>
      <c r="R595" s="28">
        <v>20</v>
      </c>
      <c r="S595" s="44">
        <v>771</v>
      </c>
      <c r="T595" s="39">
        <v>2022.5</v>
      </c>
      <c r="U595" s="34" t="str">
        <f t="shared" si="28"/>
        <v>Low Income</v>
      </c>
      <c r="V595" s="44">
        <v>3256</v>
      </c>
      <c r="W595" s="49">
        <v>0.25412889999999999</v>
      </c>
      <c r="X595" s="28">
        <v>0</v>
      </c>
      <c r="Y595" s="28">
        <v>65</v>
      </c>
      <c r="Z595" s="34" t="str">
        <f t="shared" si="29"/>
        <v>High Risk</v>
      </c>
    </row>
    <row r="596" spans="1:26" x14ac:dyDescent="0.25">
      <c r="A596" s="20">
        <v>43695</v>
      </c>
      <c r="B596" s="21">
        <v>52</v>
      </c>
      <c r="C596" s="33" t="str">
        <f t="shared" si="27"/>
        <v>Senior</v>
      </c>
      <c r="D596" s="43">
        <v>37808</v>
      </c>
      <c r="E596" s="27">
        <v>543</v>
      </c>
      <c r="F596" s="33" t="s">
        <v>231</v>
      </c>
      <c r="G596" s="33" t="s">
        <v>45</v>
      </c>
      <c r="H596" s="33" t="s">
        <v>32</v>
      </c>
      <c r="I596" s="43">
        <v>28006</v>
      </c>
      <c r="J596" s="27">
        <v>36</v>
      </c>
      <c r="K596" s="48">
        <v>0.74074269995768094</v>
      </c>
      <c r="L596" s="48" t="s">
        <v>241</v>
      </c>
      <c r="M596" s="33" t="s">
        <v>35</v>
      </c>
      <c r="N596" s="33" t="s">
        <v>30</v>
      </c>
      <c r="O596" s="43">
        <v>575</v>
      </c>
      <c r="P596" s="48">
        <v>0.145309513</v>
      </c>
      <c r="Q596" s="33" t="s">
        <v>28</v>
      </c>
      <c r="R596" s="27">
        <v>23</v>
      </c>
      <c r="S596" s="43">
        <v>2158</v>
      </c>
      <c r="T596" s="38">
        <v>3150.666667</v>
      </c>
      <c r="U596" s="33" t="str">
        <f t="shared" si="28"/>
        <v>Low Income</v>
      </c>
      <c r="V596" s="43">
        <v>9426</v>
      </c>
      <c r="W596" s="48">
        <v>0.24445338</v>
      </c>
      <c r="X596" s="27">
        <v>0</v>
      </c>
      <c r="Y596" s="27">
        <v>53</v>
      </c>
      <c r="Z596" s="33" t="str">
        <f t="shared" si="29"/>
        <v>Medium Risk</v>
      </c>
    </row>
    <row r="597" spans="1:26" x14ac:dyDescent="0.25">
      <c r="A597" s="22">
        <v>43696</v>
      </c>
      <c r="B597" s="23">
        <v>33</v>
      </c>
      <c r="C597" s="34" t="str">
        <f t="shared" si="27"/>
        <v>Mid</v>
      </c>
      <c r="D597" s="44">
        <v>73477</v>
      </c>
      <c r="E597" s="28">
        <v>576</v>
      </c>
      <c r="F597" s="34" t="s">
        <v>230</v>
      </c>
      <c r="G597" s="34" t="s">
        <v>33</v>
      </c>
      <c r="H597" s="34" t="s">
        <v>21</v>
      </c>
      <c r="I597" s="44">
        <v>35572</v>
      </c>
      <c r="J597" s="28">
        <v>48</v>
      </c>
      <c r="K597" s="49">
        <v>0.48412428378948513</v>
      </c>
      <c r="L597" s="49" t="s">
        <v>240</v>
      </c>
      <c r="M597" s="34" t="s">
        <v>22</v>
      </c>
      <c r="N597" s="34" t="s">
        <v>23</v>
      </c>
      <c r="O597" s="44">
        <v>515</v>
      </c>
      <c r="P597" s="49">
        <v>0.45472590099999999</v>
      </c>
      <c r="Q597" s="34" t="s">
        <v>31</v>
      </c>
      <c r="R597" s="28">
        <v>14</v>
      </c>
      <c r="S597" s="44">
        <v>21314</v>
      </c>
      <c r="T597" s="39">
        <v>6123.0833329999996</v>
      </c>
      <c r="U597" s="34" t="str">
        <f t="shared" si="28"/>
        <v>Medium Income</v>
      </c>
      <c r="V597" s="44">
        <v>104734</v>
      </c>
      <c r="W597" s="49">
        <v>0.24553903999999999</v>
      </c>
      <c r="X597" s="28">
        <v>1</v>
      </c>
      <c r="Y597" s="28">
        <v>44</v>
      </c>
      <c r="Z597" s="34" t="str">
        <f t="shared" si="29"/>
        <v>Medium Risk</v>
      </c>
    </row>
    <row r="598" spans="1:26" x14ac:dyDescent="0.25">
      <c r="A598" s="20">
        <v>43697</v>
      </c>
      <c r="B598" s="21">
        <v>36</v>
      </c>
      <c r="C598" s="33" t="str">
        <f t="shared" si="27"/>
        <v>Mid</v>
      </c>
      <c r="D598" s="43">
        <v>30273</v>
      </c>
      <c r="E598" s="27">
        <v>604</v>
      </c>
      <c r="F598" s="33" t="s">
        <v>230</v>
      </c>
      <c r="G598" s="33" t="s">
        <v>20</v>
      </c>
      <c r="H598" s="33" t="s">
        <v>25</v>
      </c>
      <c r="I598" s="43">
        <v>15092</v>
      </c>
      <c r="J598" s="27">
        <v>48</v>
      </c>
      <c r="K598" s="48">
        <v>0.49853004327288342</v>
      </c>
      <c r="L598" s="48" t="s">
        <v>240</v>
      </c>
      <c r="M598" s="33" t="s">
        <v>26</v>
      </c>
      <c r="N598" s="33" t="s">
        <v>23</v>
      </c>
      <c r="O598" s="43">
        <v>467</v>
      </c>
      <c r="P598" s="48">
        <v>0.488096435</v>
      </c>
      <c r="Q598" s="33" t="s">
        <v>28</v>
      </c>
      <c r="R598" s="27">
        <v>19</v>
      </c>
      <c r="S598" s="43">
        <v>3454</v>
      </c>
      <c r="T598" s="38">
        <v>2522.75</v>
      </c>
      <c r="U598" s="33" t="str">
        <f t="shared" si="28"/>
        <v>Low Income</v>
      </c>
      <c r="V598" s="43">
        <v>9346</v>
      </c>
      <c r="W598" s="48">
        <v>0.20684260500000001</v>
      </c>
      <c r="X598" s="27">
        <v>0</v>
      </c>
      <c r="Y598" s="27">
        <v>55</v>
      </c>
      <c r="Z598" s="33" t="str">
        <f t="shared" si="29"/>
        <v>High Risk</v>
      </c>
    </row>
    <row r="599" spans="1:26" x14ac:dyDescent="0.25">
      <c r="A599" s="22">
        <v>43698</v>
      </c>
      <c r="B599" s="23">
        <v>28</v>
      </c>
      <c r="C599" s="34" t="str">
        <f t="shared" si="27"/>
        <v>Mid</v>
      </c>
      <c r="D599" s="44">
        <v>45303</v>
      </c>
      <c r="E599" s="28">
        <v>631</v>
      </c>
      <c r="F599" s="34" t="s">
        <v>230</v>
      </c>
      <c r="G599" s="34" t="s">
        <v>20</v>
      </c>
      <c r="H599" s="34" t="s">
        <v>29</v>
      </c>
      <c r="I599" s="44">
        <v>19237</v>
      </c>
      <c r="J599" s="28">
        <v>54.618025751072963</v>
      </c>
      <c r="K599" s="49">
        <v>0.42462971547138156</v>
      </c>
      <c r="L599" s="49" t="s">
        <v>240</v>
      </c>
      <c r="M599" s="34" t="s">
        <v>22</v>
      </c>
      <c r="N599" s="34" t="s">
        <v>23</v>
      </c>
      <c r="O599" s="44">
        <v>439</v>
      </c>
      <c r="P599" s="49">
        <v>0.591691576</v>
      </c>
      <c r="Q599" s="34" t="s">
        <v>24</v>
      </c>
      <c r="R599" s="28">
        <v>24</v>
      </c>
      <c r="S599" s="44">
        <v>7693</v>
      </c>
      <c r="T599" s="39">
        <v>3775.25</v>
      </c>
      <c r="U599" s="34" t="str">
        <f t="shared" si="28"/>
        <v>Low Income</v>
      </c>
      <c r="V599" s="44">
        <v>135311</v>
      </c>
      <c r="W599" s="49">
        <v>0.20106845800000001</v>
      </c>
      <c r="X599" s="28">
        <v>0</v>
      </c>
      <c r="Y599" s="28">
        <v>53</v>
      </c>
      <c r="Z599" s="34" t="str">
        <f t="shared" si="29"/>
        <v>Medium Risk</v>
      </c>
    </row>
    <row r="600" spans="1:26" x14ac:dyDescent="0.25">
      <c r="A600" s="20">
        <v>43699</v>
      </c>
      <c r="B600" s="21">
        <v>34</v>
      </c>
      <c r="C600" s="33" t="str">
        <f t="shared" si="27"/>
        <v>Mid</v>
      </c>
      <c r="D600" s="43">
        <v>93598</v>
      </c>
      <c r="E600" s="27">
        <v>540</v>
      </c>
      <c r="F600" s="33" t="s">
        <v>231</v>
      </c>
      <c r="G600" s="33" t="s">
        <v>45</v>
      </c>
      <c r="H600" s="33" t="s">
        <v>21</v>
      </c>
      <c r="I600" s="43">
        <v>18760</v>
      </c>
      <c r="J600" s="27">
        <v>36</v>
      </c>
      <c r="K600" s="48">
        <v>0.20043163315455459</v>
      </c>
      <c r="L600" s="48" t="s">
        <v>240</v>
      </c>
      <c r="M600" s="33" t="s">
        <v>35</v>
      </c>
      <c r="N600" s="33" t="s">
        <v>30</v>
      </c>
      <c r="O600" s="43">
        <v>378</v>
      </c>
      <c r="P600" s="48">
        <v>0.56197354300000002</v>
      </c>
      <c r="Q600" s="33" t="s">
        <v>38</v>
      </c>
      <c r="R600" s="27">
        <v>29</v>
      </c>
      <c r="S600" s="43">
        <v>4096</v>
      </c>
      <c r="T600" s="38">
        <v>7799.8333329999996</v>
      </c>
      <c r="U600" s="33" t="str">
        <f t="shared" si="28"/>
        <v>Medium Income</v>
      </c>
      <c r="V600" s="43">
        <v>5915</v>
      </c>
      <c r="W600" s="48">
        <v>0.253782595</v>
      </c>
      <c r="X600" s="27">
        <v>1</v>
      </c>
      <c r="Y600" s="27">
        <v>48.8</v>
      </c>
      <c r="Z600" s="33" t="str">
        <f t="shared" si="29"/>
        <v>Medium Risk</v>
      </c>
    </row>
    <row r="601" spans="1:26" x14ac:dyDescent="0.25">
      <c r="A601" s="22">
        <v>43700</v>
      </c>
      <c r="B601" s="23">
        <v>44</v>
      </c>
      <c r="C601" s="34" t="str">
        <f t="shared" si="27"/>
        <v>Senior</v>
      </c>
      <c r="D601" s="44">
        <v>43325</v>
      </c>
      <c r="E601" s="28">
        <v>572</v>
      </c>
      <c r="F601" s="34" t="s">
        <v>230</v>
      </c>
      <c r="G601" s="34" t="s">
        <v>20</v>
      </c>
      <c r="H601" s="34" t="s">
        <v>32</v>
      </c>
      <c r="I601" s="44">
        <v>30431</v>
      </c>
      <c r="J601" s="28">
        <v>60</v>
      </c>
      <c r="K601" s="49">
        <v>0.70238892094633587</v>
      </c>
      <c r="L601" s="49" t="s">
        <v>241</v>
      </c>
      <c r="M601" s="34" t="s">
        <v>22</v>
      </c>
      <c r="N601" s="34" t="s">
        <v>30</v>
      </c>
      <c r="O601" s="44">
        <v>270</v>
      </c>
      <c r="P601" s="49">
        <v>0.68196981800000001</v>
      </c>
      <c r="Q601" s="34" t="s">
        <v>38</v>
      </c>
      <c r="R601" s="28">
        <v>20</v>
      </c>
      <c r="S601" s="44">
        <v>817</v>
      </c>
      <c r="T601" s="39">
        <v>3610.416667</v>
      </c>
      <c r="U601" s="34" t="str">
        <f t="shared" si="28"/>
        <v>Low Income</v>
      </c>
      <c r="V601" s="44">
        <v>7260</v>
      </c>
      <c r="W601" s="49">
        <v>0.22828630499999999</v>
      </c>
      <c r="X601" s="28">
        <v>0</v>
      </c>
      <c r="Y601" s="28">
        <v>59</v>
      </c>
      <c r="Z601" s="34" t="str">
        <f t="shared" si="29"/>
        <v>High Risk</v>
      </c>
    </row>
    <row r="602" spans="1:26" x14ac:dyDescent="0.25">
      <c r="A602" s="20">
        <v>43701</v>
      </c>
      <c r="B602" s="21">
        <v>49</v>
      </c>
      <c r="C602" s="33" t="str">
        <f t="shared" si="27"/>
        <v>Senior</v>
      </c>
      <c r="D602" s="43">
        <v>30386</v>
      </c>
      <c r="E602" s="27">
        <v>586</v>
      </c>
      <c r="F602" s="33" t="s">
        <v>230</v>
      </c>
      <c r="G602" s="33" t="s">
        <v>20</v>
      </c>
      <c r="H602" s="33" t="s">
        <v>29</v>
      </c>
      <c r="I602" s="43">
        <v>9985</v>
      </c>
      <c r="J602" s="27">
        <v>96</v>
      </c>
      <c r="K602" s="48">
        <v>0.3286052787467913</v>
      </c>
      <c r="L602" s="48" t="s">
        <v>240</v>
      </c>
      <c r="M602" s="33" t="s">
        <v>26</v>
      </c>
      <c r="N602" s="33" t="s">
        <v>30</v>
      </c>
      <c r="O602" s="43">
        <v>1237</v>
      </c>
      <c r="P602" s="48">
        <v>0.48479313600000001</v>
      </c>
      <c r="Q602" s="33" t="s">
        <v>31</v>
      </c>
      <c r="R602" s="27">
        <v>22</v>
      </c>
      <c r="S602" s="43">
        <v>23633</v>
      </c>
      <c r="T602" s="38">
        <v>2532.166667</v>
      </c>
      <c r="U602" s="33" t="str">
        <f t="shared" si="28"/>
        <v>Low Income</v>
      </c>
      <c r="V602" s="43">
        <v>71248</v>
      </c>
      <c r="W602" s="48">
        <v>0.278222046</v>
      </c>
      <c r="X602" s="27">
        <v>0</v>
      </c>
      <c r="Y602" s="27">
        <v>66</v>
      </c>
      <c r="Z602" s="33" t="str">
        <f t="shared" si="29"/>
        <v>High Risk</v>
      </c>
    </row>
    <row r="603" spans="1:26" x14ac:dyDescent="0.25">
      <c r="A603" s="22">
        <v>43702</v>
      </c>
      <c r="B603" s="23">
        <v>28</v>
      </c>
      <c r="C603" s="34" t="str">
        <f t="shared" si="27"/>
        <v>Mid</v>
      </c>
      <c r="D603" s="44">
        <v>30694</v>
      </c>
      <c r="E603" s="28">
        <v>597</v>
      </c>
      <c r="F603" s="34" t="s">
        <v>230</v>
      </c>
      <c r="G603" s="34" t="s">
        <v>20</v>
      </c>
      <c r="H603" s="34" t="s">
        <v>25</v>
      </c>
      <c r="I603" s="44">
        <v>24056</v>
      </c>
      <c r="J603" s="28">
        <v>36</v>
      </c>
      <c r="K603" s="49">
        <v>0.78373623509480683</v>
      </c>
      <c r="L603" s="49" t="s">
        <v>241</v>
      </c>
      <c r="M603" s="34" t="s">
        <v>26</v>
      </c>
      <c r="N603" s="34" t="s">
        <v>27</v>
      </c>
      <c r="O603" s="44">
        <v>258</v>
      </c>
      <c r="P603" s="49">
        <v>0.164499218</v>
      </c>
      <c r="Q603" s="34" t="s">
        <v>24</v>
      </c>
      <c r="R603" s="28">
        <v>25</v>
      </c>
      <c r="S603" s="44">
        <v>866</v>
      </c>
      <c r="T603" s="39">
        <v>2557.833333</v>
      </c>
      <c r="U603" s="34" t="str">
        <f t="shared" si="28"/>
        <v>Low Income</v>
      </c>
      <c r="V603" s="44">
        <v>12459</v>
      </c>
      <c r="W603" s="49">
        <v>0.209359924</v>
      </c>
      <c r="X603" s="28">
        <v>0</v>
      </c>
      <c r="Y603" s="28">
        <v>51</v>
      </c>
      <c r="Z603" s="34" t="str">
        <f t="shared" si="29"/>
        <v>Medium Risk</v>
      </c>
    </row>
    <row r="604" spans="1:26" x14ac:dyDescent="0.25">
      <c r="A604" s="20">
        <v>43703</v>
      </c>
      <c r="B604" s="21">
        <v>50</v>
      </c>
      <c r="C604" s="33" t="str">
        <f t="shared" si="27"/>
        <v>Senior</v>
      </c>
      <c r="D604" s="43">
        <v>40892</v>
      </c>
      <c r="E604" s="27">
        <v>589</v>
      </c>
      <c r="F604" s="33" t="s">
        <v>230</v>
      </c>
      <c r="G604" s="33" t="s">
        <v>20</v>
      </c>
      <c r="H604" s="33" t="s">
        <v>32</v>
      </c>
      <c r="I604" s="43">
        <v>33052</v>
      </c>
      <c r="J604" s="27">
        <v>60</v>
      </c>
      <c r="K604" s="48">
        <v>0.80827545730216177</v>
      </c>
      <c r="L604" s="48" t="s">
        <v>241</v>
      </c>
      <c r="M604" s="33" t="s">
        <v>22</v>
      </c>
      <c r="N604" s="33" t="s">
        <v>27</v>
      </c>
      <c r="O604" s="43">
        <v>176</v>
      </c>
      <c r="P604" s="48">
        <v>0.24891680599999999</v>
      </c>
      <c r="Q604" s="33" t="s">
        <v>34</v>
      </c>
      <c r="R604" s="27">
        <v>22</v>
      </c>
      <c r="S604" s="43">
        <v>2284</v>
      </c>
      <c r="T604" s="38">
        <v>3407.666667</v>
      </c>
      <c r="U604" s="33" t="str">
        <f t="shared" si="28"/>
        <v>Low Income</v>
      </c>
      <c r="V604" s="43">
        <v>6686</v>
      </c>
      <c r="W604" s="48">
        <v>0.25315962199999997</v>
      </c>
      <c r="X604" s="27">
        <v>0</v>
      </c>
      <c r="Y604" s="27">
        <v>52</v>
      </c>
      <c r="Z604" s="33" t="str">
        <f t="shared" si="29"/>
        <v>Medium Risk</v>
      </c>
    </row>
    <row r="605" spans="1:26" x14ac:dyDescent="0.25">
      <c r="A605" s="22">
        <v>43704</v>
      </c>
      <c r="B605" s="23">
        <v>56</v>
      </c>
      <c r="C605" s="34" t="str">
        <f t="shared" si="27"/>
        <v>Senior</v>
      </c>
      <c r="D605" s="44">
        <v>78126</v>
      </c>
      <c r="E605" s="28">
        <v>604</v>
      </c>
      <c r="F605" s="34" t="s">
        <v>230</v>
      </c>
      <c r="G605" s="34" t="s">
        <v>20</v>
      </c>
      <c r="H605" s="34" t="s">
        <v>21</v>
      </c>
      <c r="I605" s="44">
        <v>36331</v>
      </c>
      <c r="J605" s="28">
        <v>48</v>
      </c>
      <c r="K605" s="49">
        <v>0.46503084760515068</v>
      </c>
      <c r="L605" s="49" t="s">
        <v>240</v>
      </c>
      <c r="M605" s="34" t="s">
        <v>22</v>
      </c>
      <c r="N605" s="34" t="s">
        <v>34</v>
      </c>
      <c r="O605" s="44">
        <v>745</v>
      </c>
      <c r="P605" s="49">
        <v>0.29169580099999998</v>
      </c>
      <c r="Q605" s="34" t="s">
        <v>34</v>
      </c>
      <c r="R605" s="28">
        <v>29</v>
      </c>
      <c r="S605" s="44">
        <v>1282</v>
      </c>
      <c r="T605" s="39">
        <v>6510.5</v>
      </c>
      <c r="U605" s="34" t="str">
        <f t="shared" si="28"/>
        <v>Medium Income</v>
      </c>
      <c r="V605" s="44">
        <v>168478</v>
      </c>
      <c r="W605" s="49">
        <v>0.229950182</v>
      </c>
      <c r="X605" s="28">
        <v>0</v>
      </c>
      <c r="Y605" s="28">
        <v>50</v>
      </c>
      <c r="Z605" s="34" t="str">
        <f t="shared" si="29"/>
        <v>Medium Risk</v>
      </c>
    </row>
    <row r="606" spans="1:26" x14ac:dyDescent="0.25">
      <c r="A606" s="20">
        <v>43705</v>
      </c>
      <c r="B606" s="21">
        <v>44</v>
      </c>
      <c r="C606" s="33" t="str">
        <f t="shared" si="27"/>
        <v>Senior</v>
      </c>
      <c r="D606" s="43">
        <v>39612</v>
      </c>
      <c r="E606" s="27">
        <v>610</v>
      </c>
      <c r="F606" s="33" t="s">
        <v>230</v>
      </c>
      <c r="G606" s="33" t="s">
        <v>20</v>
      </c>
      <c r="H606" s="33" t="s">
        <v>29</v>
      </c>
      <c r="I606" s="43">
        <v>15354</v>
      </c>
      <c r="J606" s="27">
        <v>48</v>
      </c>
      <c r="K606" s="48">
        <v>0.38760981520751286</v>
      </c>
      <c r="L606" s="48" t="s">
        <v>240</v>
      </c>
      <c r="M606" s="33" t="s">
        <v>26</v>
      </c>
      <c r="N606" s="33" t="s">
        <v>30</v>
      </c>
      <c r="O606" s="43">
        <v>962</v>
      </c>
      <c r="P606" s="48">
        <v>5.8329353E-2</v>
      </c>
      <c r="Q606" s="33" t="s">
        <v>31</v>
      </c>
      <c r="R606" s="27">
        <v>25</v>
      </c>
      <c r="S606" s="43">
        <v>13406</v>
      </c>
      <c r="T606" s="38">
        <v>3301</v>
      </c>
      <c r="U606" s="33" t="str">
        <f t="shared" si="28"/>
        <v>Low Income</v>
      </c>
      <c r="V606" s="43">
        <v>41741</v>
      </c>
      <c r="W606" s="48">
        <v>0.20589244400000001</v>
      </c>
      <c r="X606" s="27">
        <v>0</v>
      </c>
      <c r="Y606" s="27">
        <v>50</v>
      </c>
      <c r="Z606" s="33" t="str">
        <f t="shared" si="29"/>
        <v>Medium Risk</v>
      </c>
    </row>
    <row r="607" spans="1:26" x14ac:dyDescent="0.25">
      <c r="A607" s="22">
        <v>43706</v>
      </c>
      <c r="B607" s="23">
        <v>62</v>
      </c>
      <c r="C607" s="34" t="str">
        <f t="shared" si="27"/>
        <v>Old</v>
      </c>
      <c r="D607" s="44">
        <v>15000</v>
      </c>
      <c r="E607" s="28">
        <v>554</v>
      </c>
      <c r="F607" s="34" t="s">
        <v>230</v>
      </c>
      <c r="G607" s="34" t="s">
        <v>20</v>
      </c>
      <c r="H607" s="34" t="s">
        <v>32</v>
      </c>
      <c r="I607" s="44">
        <v>19053</v>
      </c>
      <c r="J607" s="28">
        <v>72</v>
      </c>
      <c r="K607" s="49">
        <v>1.2702</v>
      </c>
      <c r="L607" s="49" t="s">
        <v>242</v>
      </c>
      <c r="M607" s="34" t="s">
        <v>22</v>
      </c>
      <c r="N607" s="34" t="s">
        <v>30</v>
      </c>
      <c r="O607" s="44">
        <v>813</v>
      </c>
      <c r="P607" s="49">
        <v>6.5626991999999995E-2</v>
      </c>
      <c r="Q607" s="34" t="s">
        <v>24</v>
      </c>
      <c r="R607" s="28">
        <v>22</v>
      </c>
      <c r="S607" s="44">
        <v>1995</v>
      </c>
      <c r="T607" s="39">
        <v>1250</v>
      </c>
      <c r="U607" s="34" t="str">
        <f t="shared" si="28"/>
        <v>Low Income</v>
      </c>
      <c r="V607" s="44">
        <v>182985</v>
      </c>
      <c r="W607" s="49">
        <v>0.25442020500000001</v>
      </c>
      <c r="X607" s="28">
        <v>0</v>
      </c>
      <c r="Y607" s="28">
        <v>48</v>
      </c>
      <c r="Z607" s="34" t="str">
        <f t="shared" si="29"/>
        <v>Medium Risk</v>
      </c>
    </row>
    <row r="608" spans="1:26" x14ac:dyDescent="0.25">
      <c r="A608" s="20">
        <v>43707</v>
      </c>
      <c r="B608" s="21">
        <v>30</v>
      </c>
      <c r="C608" s="33" t="str">
        <f t="shared" si="27"/>
        <v>Mid</v>
      </c>
      <c r="D608" s="43">
        <v>65391</v>
      </c>
      <c r="E608" s="27">
        <v>551</v>
      </c>
      <c r="F608" s="33" t="s">
        <v>230</v>
      </c>
      <c r="G608" s="33" t="s">
        <v>20</v>
      </c>
      <c r="H608" s="33" t="s">
        <v>29</v>
      </c>
      <c r="I608" s="43">
        <v>20813</v>
      </c>
      <c r="J608" s="27">
        <v>12</v>
      </c>
      <c r="K608" s="48">
        <v>0.31828539095594194</v>
      </c>
      <c r="L608" s="48" t="s">
        <v>240</v>
      </c>
      <c r="M608" s="33" t="s">
        <v>22</v>
      </c>
      <c r="N608" s="33" t="s">
        <v>30</v>
      </c>
      <c r="O608" s="43">
        <v>515</v>
      </c>
      <c r="P608" s="48">
        <v>0.113258883</v>
      </c>
      <c r="Q608" s="33" t="s">
        <v>31</v>
      </c>
      <c r="R608" s="27">
        <v>23</v>
      </c>
      <c r="S608" s="43">
        <v>1799</v>
      </c>
      <c r="T608" s="38">
        <v>5449.25</v>
      </c>
      <c r="U608" s="33" t="str">
        <f t="shared" si="28"/>
        <v>Medium Income</v>
      </c>
      <c r="V608" s="43">
        <v>16755</v>
      </c>
      <c r="W608" s="48">
        <v>0.17618661799999999</v>
      </c>
      <c r="X608" s="27">
        <v>0</v>
      </c>
      <c r="Y608" s="27">
        <v>49</v>
      </c>
      <c r="Z608" s="33" t="str">
        <f t="shared" si="29"/>
        <v>Medium Risk</v>
      </c>
    </row>
    <row r="609" spans="1:26" x14ac:dyDescent="0.25">
      <c r="A609" s="22">
        <v>43708</v>
      </c>
      <c r="B609" s="23">
        <v>25</v>
      </c>
      <c r="C609" s="34" t="str">
        <f t="shared" si="27"/>
        <v>Mid</v>
      </c>
      <c r="D609" s="44">
        <v>58653</v>
      </c>
      <c r="E609" s="28">
        <v>451</v>
      </c>
      <c r="F609" s="34" t="s">
        <v>231</v>
      </c>
      <c r="G609" s="34" t="s">
        <v>20</v>
      </c>
      <c r="H609" s="34" t="s">
        <v>21</v>
      </c>
      <c r="I609" s="44">
        <v>31899</v>
      </c>
      <c r="J609" s="28">
        <v>24</v>
      </c>
      <c r="K609" s="49">
        <v>0.54385964912280704</v>
      </c>
      <c r="L609" s="49" t="s">
        <v>241</v>
      </c>
      <c r="M609" s="34" t="s">
        <v>35</v>
      </c>
      <c r="N609" s="34" t="s">
        <v>30</v>
      </c>
      <c r="O609" s="44">
        <v>527</v>
      </c>
      <c r="P609" s="49">
        <v>0.222727649</v>
      </c>
      <c r="Q609" s="34" t="s">
        <v>28</v>
      </c>
      <c r="R609" s="28">
        <v>18</v>
      </c>
      <c r="S609" s="44">
        <v>810</v>
      </c>
      <c r="T609" s="39">
        <v>4887.75</v>
      </c>
      <c r="U609" s="34" t="str">
        <f t="shared" si="28"/>
        <v>Low Income</v>
      </c>
      <c r="V609" s="44">
        <v>22457</v>
      </c>
      <c r="W609" s="49">
        <v>0.28906605200000002</v>
      </c>
      <c r="X609" s="28">
        <v>0</v>
      </c>
      <c r="Y609" s="28">
        <v>53</v>
      </c>
      <c r="Z609" s="34" t="str">
        <f t="shared" si="29"/>
        <v>Medium Risk</v>
      </c>
    </row>
    <row r="610" spans="1:26" x14ac:dyDescent="0.25">
      <c r="A610" s="20">
        <v>43709</v>
      </c>
      <c r="B610" s="21">
        <v>18</v>
      </c>
      <c r="C610" s="33" t="str">
        <f t="shared" si="27"/>
        <v>Young</v>
      </c>
      <c r="D610" s="43">
        <v>17186</v>
      </c>
      <c r="E610" s="27">
        <v>493</v>
      </c>
      <c r="F610" s="33" t="s">
        <v>231</v>
      </c>
      <c r="G610" s="33" t="s">
        <v>20</v>
      </c>
      <c r="H610" s="33" t="s">
        <v>32</v>
      </c>
      <c r="I610" s="43">
        <v>27782</v>
      </c>
      <c r="J610" s="27">
        <v>108</v>
      </c>
      <c r="K610" s="48">
        <v>1.6165483533108345</v>
      </c>
      <c r="L610" s="48" t="s">
        <v>242</v>
      </c>
      <c r="M610" s="33" t="s">
        <v>35</v>
      </c>
      <c r="N610" s="33" t="s">
        <v>34</v>
      </c>
      <c r="O610" s="43">
        <v>664</v>
      </c>
      <c r="P610" s="48">
        <v>0.29080703400000002</v>
      </c>
      <c r="Q610" s="33" t="s">
        <v>28</v>
      </c>
      <c r="R610" s="27">
        <v>24</v>
      </c>
      <c r="S610" s="43">
        <v>1686</v>
      </c>
      <c r="T610" s="38">
        <v>1432.166667</v>
      </c>
      <c r="U610" s="33" t="str">
        <f t="shared" si="28"/>
        <v>Low Income</v>
      </c>
      <c r="V610" s="43">
        <v>1801</v>
      </c>
      <c r="W610" s="48">
        <v>0.29922161400000002</v>
      </c>
      <c r="X610" s="27">
        <v>0</v>
      </c>
      <c r="Y610" s="27">
        <v>57</v>
      </c>
      <c r="Z610" s="33" t="str">
        <f t="shared" si="29"/>
        <v>High Risk</v>
      </c>
    </row>
    <row r="611" spans="1:26" x14ac:dyDescent="0.25">
      <c r="A611" s="22">
        <v>43710</v>
      </c>
      <c r="B611" s="23">
        <v>57</v>
      </c>
      <c r="C611" s="34" t="str">
        <f t="shared" si="27"/>
        <v>Senior</v>
      </c>
      <c r="D611" s="44">
        <v>28997</v>
      </c>
      <c r="E611" s="28">
        <v>583</v>
      </c>
      <c r="F611" s="34" t="s">
        <v>230</v>
      </c>
      <c r="G611" s="34" t="s">
        <v>20</v>
      </c>
      <c r="H611" s="34" t="s">
        <v>25</v>
      </c>
      <c r="I611" s="44">
        <v>26559</v>
      </c>
      <c r="J611" s="28">
        <v>36</v>
      </c>
      <c r="K611" s="49">
        <v>0.91592233679346136</v>
      </c>
      <c r="L611" s="49" t="s">
        <v>241</v>
      </c>
      <c r="M611" s="34" t="s">
        <v>22</v>
      </c>
      <c r="N611" s="34" t="s">
        <v>30</v>
      </c>
      <c r="O611" s="44">
        <v>192</v>
      </c>
      <c r="P611" s="49">
        <v>0.31350835300000002</v>
      </c>
      <c r="Q611" s="34" t="s">
        <v>38</v>
      </c>
      <c r="R611" s="28">
        <v>19</v>
      </c>
      <c r="S611" s="44">
        <v>7829</v>
      </c>
      <c r="T611" s="39">
        <v>2416.416667</v>
      </c>
      <c r="U611" s="34" t="str">
        <f t="shared" si="28"/>
        <v>Low Income</v>
      </c>
      <c r="V611" s="44">
        <v>71595</v>
      </c>
      <c r="W611" s="49">
        <v>0.179072694</v>
      </c>
      <c r="X611" s="28">
        <v>0</v>
      </c>
      <c r="Y611" s="28">
        <v>57</v>
      </c>
      <c r="Z611" s="34" t="str">
        <f t="shared" si="29"/>
        <v>High Risk</v>
      </c>
    </row>
    <row r="612" spans="1:26" x14ac:dyDescent="0.25">
      <c r="A612" s="20">
        <v>43711</v>
      </c>
      <c r="B612" s="21">
        <v>47</v>
      </c>
      <c r="C612" s="33" t="str">
        <f t="shared" si="27"/>
        <v>Senior</v>
      </c>
      <c r="D612" s="43">
        <v>134094</v>
      </c>
      <c r="E612" s="27">
        <v>648</v>
      </c>
      <c r="F612" s="33" t="s">
        <v>230</v>
      </c>
      <c r="G612" s="33" t="s">
        <v>20</v>
      </c>
      <c r="H612" s="33" t="s">
        <v>21</v>
      </c>
      <c r="I612" s="43">
        <v>28507</v>
      </c>
      <c r="J612" s="27">
        <v>48</v>
      </c>
      <c r="K612" s="48">
        <v>0.21258967589899622</v>
      </c>
      <c r="L612" s="48" t="s">
        <v>240</v>
      </c>
      <c r="M612" s="33" t="s">
        <v>26</v>
      </c>
      <c r="N612" s="33" t="s">
        <v>23</v>
      </c>
      <c r="O612" s="43">
        <v>145</v>
      </c>
      <c r="P612" s="48">
        <v>0.37808160600000001</v>
      </c>
      <c r="Q612" s="33" t="s">
        <v>31</v>
      </c>
      <c r="R612" s="27">
        <v>22</v>
      </c>
      <c r="S612" s="43">
        <v>1324</v>
      </c>
      <c r="T612" s="38">
        <v>11174.5</v>
      </c>
      <c r="U612" s="33" t="str">
        <f t="shared" si="28"/>
        <v>Medium Income</v>
      </c>
      <c r="V612" s="43">
        <v>101723</v>
      </c>
      <c r="W612" s="48">
        <v>0.22220199299999999</v>
      </c>
      <c r="X612" s="27">
        <v>1</v>
      </c>
      <c r="Y612" s="27">
        <v>35.200000000000003</v>
      </c>
      <c r="Z612" s="33" t="str">
        <f t="shared" si="29"/>
        <v>Low Risk</v>
      </c>
    </row>
    <row r="613" spans="1:26" x14ac:dyDescent="0.25">
      <c r="A613" s="22">
        <v>43712</v>
      </c>
      <c r="B613" s="23">
        <v>39</v>
      </c>
      <c r="C613" s="34" t="str">
        <f t="shared" si="27"/>
        <v>Mid</v>
      </c>
      <c r="D613" s="44">
        <v>45293</v>
      </c>
      <c r="E613" s="28">
        <v>634</v>
      </c>
      <c r="F613" s="34" t="s">
        <v>230</v>
      </c>
      <c r="G613" s="34" t="s">
        <v>20</v>
      </c>
      <c r="H613" s="34" t="s">
        <v>21</v>
      </c>
      <c r="I613" s="44">
        <v>22880</v>
      </c>
      <c r="J613" s="28">
        <v>72</v>
      </c>
      <c r="K613" s="49">
        <v>0.50515532201443936</v>
      </c>
      <c r="L613" s="49" t="s">
        <v>241</v>
      </c>
      <c r="M613" s="34" t="s">
        <v>26</v>
      </c>
      <c r="N613" s="34" t="s">
        <v>23</v>
      </c>
      <c r="O613" s="44">
        <v>364</v>
      </c>
      <c r="P613" s="49">
        <v>0.24975487399999999</v>
      </c>
      <c r="Q613" s="34" t="s">
        <v>31</v>
      </c>
      <c r="R613" s="28">
        <v>26</v>
      </c>
      <c r="S613" s="44">
        <v>28744</v>
      </c>
      <c r="T613" s="39">
        <v>3774.416667</v>
      </c>
      <c r="U613" s="34" t="str">
        <f t="shared" si="28"/>
        <v>Low Income</v>
      </c>
      <c r="V613" s="44">
        <v>156699</v>
      </c>
      <c r="W613" s="49">
        <v>0.24876353100000001</v>
      </c>
      <c r="X613" s="28">
        <v>0</v>
      </c>
      <c r="Y613" s="28">
        <v>45</v>
      </c>
      <c r="Z613" s="34" t="str">
        <f t="shared" si="29"/>
        <v>Medium Risk</v>
      </c>
    </row>
    <row r="614" spans="1:26" x14ac:dyDescent="0.25">
      <c r="A614" s="20">
        <v>43713</v>
      </c>
      <c r="B614" s="21">
        <v>43</v>
      </c>
      <c r="C614" s="33" t="str">
        <f t="shared" si="27"/>
        <v>Senior</v>
      </c>
      <c r="D614" s="43">
        <v>75736</v>
      </c>
      <c r="E614" s="27">
        <v>595</v>
      </c>
      <c r="F614" s="33" t="s">
        <v>230</v>
      </c>
      <c r="G614" s="33" t="s">
        <v>20</v>
      </c>
      <c r="H614" s="33" t="s">
        <v>29</v>
      </c>
      <c r="I614" s="43">
        <v>22222</v>
      </c>
      <c r="J614" s="27">
        <v>12</v>
      </c>
      <c r="K614" s="48">
        <v>0.29341396429703182</v>
      </c>
      <c r="L614" s="48" t="s">
        <v>240</v>
      </c>
      <c r="M614" s="33" t="s">
        <v>35</v>
      </c>
      <c r="N614" s="33" t="s">
        <v>30</v>
      </c>
      <c r="O614" s="43">
        <v>339</v>
      </c>
      <c r="P614" s="48">
        <v>0.2073315</v>
      </c>
      <c r="Q614" s="33" t="s">
        <v>34</v>
      </c>
      <c r="R614" s="27">
        <v>31</v>
      </c>
      <c r="S614" s="43">
        <v>4280</v>
      </c>
      <c r="T614" s="38">
        <v>6311.3333329999996</v>
      </c>
      <c r="U614" s="33" t="str">
        <f t="shared" si="28"/>
        <v>Medium Income</v>
      </c>
      <c r="V614" s="43">
        <v>8242</v>
      </c>
      <c r="W614" s="48">
        <v>0.19669598299999999</v>
      </c>
      <c r="X614" s="27">
        <v>0</v>
      </c>
      <c r="Y614" s="27">
        <v>52</v>
      </c>
      <c r="Z614" s="33" t="str">
        <f t="shared" si="29"/>
        <v>Medium Risk</v>
      </c>
    </row>
    <row r="615" spans="1:26" x14ac:dyDescent="0.25">
      <c r="A615" s="22">
        <v>43714</v>
      </c>
      <c r="B615" s="23">
        <v>26</v>
      </c>
      <c r="C615" s="34" t="str">
        <f t="shared" si="27"/>
        <v>Mid</v>
      </c>
      <c r="D615" s="44">
        <v>46480</v>
      </c>
      <c r="E615" s="28">
        <v>549</v>
      </c>
      <c r="F615" s="34" t="s">
        <v>231</v>
      </c>
      <c r="G615" s="34" t="s">
        <v>45</v>
      </c>
      <c r="H615" s="34" t="s">
        <v>25</v>
      </c>
      <c r="I615" s="44">
        <v>29007</v>
      </c>
      <c r="J615" s="28">
        <v>48</v>
      </c>
      <c r="K615" s="49">
        <v>0.62407487091222036</v>
      </c>
      <c r="L615" s="49" t="s">
        <v>241</v>
      </c>
      <c r="M615" s="34" t="s">
        <v>44</v>
      </c>
      <c r="N615" s="34" t="s">
        <v>23</v>
      </c>
      <c r="O615" s="44">
        <v>280</v>
      </c>
      <c r="P615" s="49">
        <v>0.24449272699999999</v>
      </c>
      <c r="Q615" s="34" t="s">
        <v>28</v>
      </c>
      <c r="R615" s="28">
        <v>19</v>
      </c>
      <c r="S615" s="44">
        <v>21602</v>
      </c>
      <c r="T615" s="39">
        <v>2367.166667</v>
      </c>
      <c r="U615" s="34" t="str">
        <f t="shared" si="28"/>
        <v>Low Income</v>
      </c>
      <c r="V615" s="44">
        <v>27127</v>
      </c>
      <c r="W615" s="49">
        <v>0.28146684799999999</v>
      </c>
      <c r="X615" s="28">
        <v>0</v>
      </c>
      <c r="Y615" s="28">
        <v>67</v>
      </c>
      <c r="Z615" s="34" t="str">
        <f t="shared" si="29"/>
        <v>High Risk</v>
      </c>
    </row>
    <row r="616" spans="1:26" x14ac:dyDescent="0.25">
      <c r="A616" s="20">
        <v>43715</v>
      </c>
      <c r="B616" s="21">
        <v>69</v>
      </c>
      <c r="C616" s="33" t="str">
        <f t="shared" si="27"/>
        <v>Old</v>
      </c>
      <c r="D616" s="43">
        <v>97919</v>
      </c>
      <c r="E616" s="27">
        <v>534</v>
      </c>
      <c r="F616" s="33" t="s">
        <v>231</v>
      </c>
      <c r="G616" s="33" t="s">
        <v>20</v>
      </c>
      <c r="H616" s="33" t="s">
        <v>29</v>
      </c>
      <c r="I616" s="43">
        <v>39904</v>
      </c>
      <c r="J616" s="27">
        <v>24</v>
      </c>
      <c r="K616" s="48">
        <v>0.40752050163910986</v>
      </c>
      <c r="L616" s="48" t="s">
        <v>240</v>
      </c>
      <c r="M616" s="33" t="s">
        <v>22</v>
      </c>
      <c r="N616" s="33" t="s">
        <v>23</v>
      </c>
      <c r="O616" s="43">
        <v>505</v>
      </c>
      <c r="P616" s="48">
        <v>0.40267520400000001</v>
      </c>
      <c r="Q616" s="33" t="s">
        <v>28</v>
      </c>
      <c r="R616" s="27">
        <v>29</v>
      </c>
      <c r="S616" s="43">
        <v>2395</v>
      </c>
      <c r="T616" s="38">
        <v>8159.9166670000004</v>
      </c>
      <c r="U616" s="33" t="str">
        <f t="shared" si="28"/>
        <v>Medium Income</v>
      </c>
      <c r="V616" s="43">
        <v>18217</v>
      </c>
      <c r="W616" s="48">
        <v>0.22440717299999999</v>
      </c>
      <c r="X616" s="27">
        <v>0</v>
      </c>
      <c r="Y616" s="27">
        <v>67</v>
      </c>
      <c r="Z616" s="33" t="str">
        <f t="shared" si="29"/>
        <v>High Risk</v>
      </c>
    </row>
    <row r="617" spans="1:26" x14ac:dyDescent="0.25">
      <c r="A617" s="22">
        <v>43716</v>
      </c>
      <c r="B617" s="23">
        <v>41</v>
      </c>
      <c r="C617" s="34" t="str">
        <f t="shared" si="27"/>
        <v>Senior</v>
      </c>
      <c r="D617" s="44">
        <v>33513</v>
      </c>
      <c r="E617" s="28">
        <v>575</v>
      </c>
      <c r="F617" s="34" t="s">
        <v>230</v>
      </c>
      <c r="G617" s="34" t="s">
        <v>20</v>
      </c>
      <c r="H617" s="34" t="s">
        <v>29</v>
      </c>
      <c r="I617" s="44">
        <v>29342</v>
      </c>
      <c r="J617" s="28">
        <v>60</v>
      </c>
      <c r="K617" s="49">
        <v>0.87554083489988954</v>
      </c>
      <c r="L617" s="49" t="s">
        <v>241</v>
      </c>
      <c r="M617" s="34" t="s">
        <v>26</v>
      </c>
      <c r="N617" s="34" t="s">
        <v>27</v>
      </c>
      <c r="O617" s="44">
        <v>364</v>
      </c>
      <c r="P617" s="49">
        <v>0.342579572</v>
      </c>
      <c r="Q617" s="34" t="s">
        <v>38</v>
      </c>
      <c r="R617" s="28">
        <v>22</v>
      </c>
      <c r="S617" s="44">
        <v>2727</v>
      </c>
      <c r="T617" s="39">
        <v>2792.75</v>
      </c>
      <c r="U617" s="34" t="str">
        <f t="shared" si="28"/>
        <v>Low Income</v>
      </c>
      <c r="V617" s="44">
        <v>10836</v>
      </c>
      <c r="W617" s="49">
        <v>0.252626144</v>
      </c>
      <c r="X617" s="28">
        <v>0</v>
      </c>
      <c r="Y617" s="28">
        <v>55</v>
      </c>
      <c r="Z617" s="34" t="str">
        <f t="shared" si="29"/>
        <v>High Risk</v>
      </c>
    </row>
    <row r="618" spans="1:26" x14ac:dyDescent="0.25">
      <c r="A618" s="20">
        <v>43717</v>
      </c>
      <c r="B618" s="21">
        <v>41</v>
      </c>
      <c r="C618" s="33" t="str">
        <f t="shared" si="27"/>
        <v>Senior</v>
      </c>
      <c r="D618" s="43">
        <v>41344</v>
      </c>
      <c r="E618" s="27">
        <v>517</v>
      </c>
      <c r="F618" s="33" t="s">
        <v>231</v>
      </c>
      <c r="G618" s="33" t="s">
        <v>20</v>
      </c>
      <c r="H618" s="33" t="s">
        <v>32</v>
      </c>
      <c r="I618" s="43">
        <v>10944</v>
      </c>
      <c r="J618" s="27">
        <v>36</v>
      </c>
      <c r="K618" s="48">
        <v>0.26470588235294118</v>
      </c>
      <c r="L618" s="48" t="s">
        <v>240</v>
      </c>
      <c r="M618" s="33" t="s">
        <v>35</v>
      </c>
      <c r="N618" s="33" t="s">
        <v>27</v>
      </c>
      <c r="O618" s="43">
        <v>155</v>
      </c>
      <c r="P618" s="48">
        <v>0.51204054300000001</v>
      </c>
      <c r="Q618" s="33" t="s">
        <v>34</v>
      </c>
      <c r="R618" s="27">
        <v>20</v>
      </c>
      <c r="S618" s="43">
        <v>2140</v>
      </c>
      <c r="T618" s="38">
        <v>3445.333333</v>
      </c>
      <c r="U618" s="33" t="str">
        <f t="shared" si="28"/>
        <v>Low Income</v>
      </c>
      <c r="V618" s="43">
        <v>94632</v>
      </c>
      <c r="W618" s="48">
        <v>0.213496464</v>
      </c>
      <c r="X618" s="27">
        <v>1</v>
      </c>
      <c r="Y618" s="27">
        <v>46.4</v>
      </c>
      <c r="Z618" s="33" t="str">
        <f t="shared" si="29"/>
        <v>Medium Risk</v>
      </c>
    </row>
    <row r="619" spans="1:26" x14ac:dyDescent="0.25">
      <c r="A619" s="22">
        <v>43718</v>
      </c>
      <c r="B619" s="23">
        <v>48</v>
      </c>
      <c r="C619" s="34" t="str">
        <f t="shared" si="27"/>
        <v>Senior</v>
      </c>
      <c r="D619" s="44">
        <v>55698</v>
      </c>
      <c r="E619" s="28">
        <v>465</v>
      </c>
      <c r="F619" s="34" t="s">
        <v>231</v>
      </c>
      <c r="G619" s="34" t="s">
        <v>20</v>
      </c>
      <c r="H619" s="34" t="s">
        <v>29</v>
      </c>
      <c r="I619" s="44">
        <v>10087</v>
      </c>
      <c r="J619" s="28">
        <v>36</v>
      </c>
      <c r="K619" s="49">
        <v>0.18110165535566808</v>
      </c>
      <c r="L619" s="49" t="s">
        <v>240</v>
      </c>
      <c r="M619" s="34" t="s">
        <v>22</v>
      </c>
      <c r="N619" s="34" t="s">
        <v>30</v>
      </c>
      <c r="O619" s="44">
        <v>394</v>
      </c>
      <c r="P619" s="49">
        <v>6.7976702999999999E-2</v>
      </c>
      <c r="Q619" s="34" t="s">
        <v>24</v>
      </c>
      <c r="R619" s="28">
        <v>26</v>
      </c>
      <c r="S619" s="44">
        <v>2990</v>
      </c>
      <c r="T619" s="39">
        <v>4641.5</v>
      </c>
      <c r="U619" s="34" t="str">
        <f t="shared" si="28"/>
        <v>Low Income</v>
      </c>
      <c r="V619" s="44">
        <v>31119</v>
      </c>
      <c r="W619" s="49">
        <v>0.26353178100000002</v>
      </c>
      <c r="X619" s="28">
        <v>0</v>
      </c>
      <c r="Y619" s="28">
        <v>49</v>
      </c>
      <c r="Z619" s="34" t="str">
        <f t="shared" si="29"/>
        <v>Medium Risk</v>
      </c>
    </row>
    <row r="620" spans="1:26" x14ac:dyDescent="0.25">
      <c r="A620" s="20">
        <v>43719</v>
      </c>
      <c r="B620" s="21">
        <v>45</v>
      </c>
      <c r="C620" s="33" t="str">
        <f t="shared" si="27"/>
        <v>Senior</v>
      </c>
      <c r="D620" s="43">
        <v>17540.000004000001</v>
      </c>
      <c r="E620" s="27">
        <v>561</v>
      </c>
      <c r="F620" s="33" t="s">
        <v>230</v>
      </c>
      <c r="G620" s="33" t="s">
        <v>20</v>
      </c>
      <c r="H620" s="33" t="s">
        <v>29</v>
      </c>
      <c r="I620" s="43">
        <v>25819</v>
      </c>
      <c r="J620" s="27">
        <v>53.018181818181816</v>
      </c>
      <c r="K620" s="48">
        <v>1.4720068411694396</v>
      </c>
      <c r="L620" s="48" t="s">
        <v>242</v>
      </c>
      <c r="M620" s="33" t="s">
        <v>26</v>
      </c>
      <c r="N620" s="33" t="s">
        <v>27</v>
      </c>
      <c r="O620" s="43">
        <v>243</v>
      </c>
      <c r="P620" s="48">
        <v>0.30512403399999999</v>
      </c>
      <c r="Q620" s="33" t="s">
        <v>28</v>
      </c>
      <c r="R620" s="27">
        <v>21</v>
      </c>
      <c r="S620" s="43">
        <v>4332</v>
      </c>
      <c r="T620" s="38">
        <v>1461.666667</v>
      </c>
      <c r="U620" s="33" t="str">
        <f t="shared" si="28"/>
        <v>Low Income</v>
      </c>
      <c r="V620" s="43">
        <v>69665</v>
      </c>
      <c r="W620" s="48">
        <v>0.21667183700000001</v>
      </c>
      <c r="X620" s="27">
        <v>0</v>
      </c>
      <c r="Y620" s="27">
        <v>54</v>
      </c>
      <c r="Z620" s="33" t="str">
        <f t="shared" si="29"/>
        <v>Medium Risk</v>
      </c>
    </row>
    <row r="621" spans="1:26" x14ac:dyDescent="0.25">
      <c r="A621" s="22">
        <v>43720</v>
      </c>
      <c r="B621" s="23">
        <v>42</v>
      </c>
      <c r="C621" s="34" t="str">
        <f t="shared" si="27"/>
        <v>Senior</v>
      </c>
      <c r="D621" s="44">
        <v>62851</v>
      </c>
      <c r="E621" s="28">
        <v>555</v>
      </c>
      <c r="F621" s="34" t="s">
        <v>230</v>
      </c>
      <c r="G621" s="34" t="s">
        <v>20</v>
      </c>
      <c r="H621" s="34" t="s">
        <v>21</v>
      </c>
      <c r="I621" s="44">
        <v>19399</v>
      </c>
      <c r="J621" s="28">
        <v>48</v>
      </c>
      <c r="K621" s="49">
        <v>0.30865061812858985</v>
      </c>
      <c r="L621" s="49" t="s">
        <v>240</v>
      </c>
      <c r="M621" s="34" t="s">
        <v>22</v>
      </c>
      <c r="N621" s="34" t="s">
        <v>23</v>
      </c>
      <c r="O621" s="44">
        <v>148</v>
      </c>
      <c r="P621" s="49">
        <v>9.5862988999999996E-2</v>
      </c>
      <c r="Q621" s="34" t="s">
        <v>24</v>
      </c>
      <c r="R621" s="28">
        <v>27</v>
      </c>
      <c r="S621" s="44">
        <v>1280</v>
      </c>
      <c r="T621" s="39">
        <v>5237.5833329999996</v>
      </c>
      <c r="U621" s="34" t="str">
        <f t="shared" si="28"/>
        <v>Medium Income</v>
      </c>
      <c r="V621" s="44">
        <v>9352</v>
      </c>
      <c r="W621" s="49">
        <v>0.26486304100000002</v>
      </c>
      <c r="X621" s="28">
        <v>0</v>
      </c>
      <c r="Y621" s="28">
        <v>49</v>
      </c>
      <c r="Z621" s="34" t="str">
        <f t="shared" si="29"/>
        <v>Medium Risk</v>
      </c>
    </row>
    <row r="622" spans="1:26" x14ac:dyDescent="0.25">
      <c r="A622" s="20">
        <v>43721</v>
      </c>
      <c r="B622" s="21">
        <v>30</v>
      </c>
      <c r="C622" s="33" t="str">
        <f t="shared" si="27"/>
        <v>Mid</v>
      </c>
      <c r="D622" s="43">
        <v>27864</v>
      </c>
      <c r="E622" s="27">
        <v>499</v>
      </c>
      <c r="F622" s="33" t="s">
        <v>231</v>
      </c>
      <c r="G622" s="33" t="s">
        <v>20</v>
      </c>
      <c r="H622" s="33" t="s">
        <v>32</v>
      </c>
      <c r="I622" s="43">
        <v>37698</v>
      </c>
      <c r="J622" s="27">
        <v>36</v>
      </c>
      <c r="K622" s="48">
        <v>1.3529285099052542</v>
      </c>
      <c r="L622" s="48" t="s">
        <v>242</v>
      </c>
      <c r="M622" s="33" t="s">
        <v>26</v>
      </c>
      <c r="N622" s="33" t="s">
        <v>30</v>
      </c>
      <c r="O622" s="43">
        <v>329</v>
      </c>
      <c r="P622" s="48">
        <v>0.170976823</v>
      </c>
      <c r="Q622" s="33" t="s">
        <v>24</v>
      </c>
      <c r="R622" s="27">
        <v>23</v>
      </c>
      <c r="S622" s="43">
        <v>5024</v>
      </c>
      <c r="T622" s="38">
        <v>2322</v>
      </c>
      <c r="U622" s="33" t="str">
        <f t="shared" si="28"/>
        <v>Low Income</v>
      </c>
      <c r="V622" s="43">
        <v>1940</v>
      </c>
      <c r="W622" s="48">
        <v>0.28866166799999998</v>
      </c>
      <c r="X622" s="27">
        <v>0</v>
      </c>
      <c r="Y622" s="27">
        <v>55</v>
      </c>
      <c r="Z622" s="33" t="str">
        <f t="shared" si="29"/>
        <v>High Risk</v>
      </c>
    </row>
    <row r="623" spans="1:26" x14ac:dyDescent="0.25">
      <c r="A623" s="22">
        <v>43722</v>
      </c>
      <c r="B623" s="23">
        <v>45</v>
      </c>
      <c r="C623" s="34" t="str">
        <f t="shared" si="27"/>
        <v>Senior</v>
      </c>
      <c r="D623" s="44">
        <v>83417</v>
      </c>
      <c r="E623" s="28">
        <v>569</v>
      </c>
      <c r="F623" s="34" t="s">
        <v>230</v>
      </c>
      <c r="G623" s="34" t="s">
        <v>45</v>
      </c>
      <c r="H623" s="34" t="s">
        <v>25</v>
      </c>
      <c r="I623" s="44">
        <v>30023</v>
      </c>
      <c r="J623" s="28">
        <v>84</v>
      </c>
      <c r="K623" s="49">
        <v>0.35991464569572151</v>
      </c>
      <c r="L623" s="49" t="s">
        <v>240</v>
      </c>
      <c r="M623" s="34" t="s">
        <v>26</v>
      </c>
      <c r="N623" s="34" t="s">
        <v>34</v>
      </c>
      <c r="O623" s="44">
        <v>980</v>
      </c>
      <c r="P623" s="49">
        <v>0.17045026799999999</v>
      </c>
      <c r="Q623" s="34" t="s">
        <v>24</v>
      </c>
      <c r="R623" s="28">
        <v>29</v>
      </c>
      <c r="S623" s="44">
        <v>992</v>
      </c>
      <c r="T623" s="39">
        <v>6951.4166670000004</v>
      </c>
      <c r="U623" s="34" t="str">
        <f t="shared" si="28"/>
        <v>Medium Income</v>
      </c>
      <c r="V623" s="44">
        <v>148099</v>
      </c>
      <c r="W623" s="49">
        <v>0.27151135199999998</v>
      </c>
      <c r="X623" s="28">
        <v>0</v>
      </c>
      <c r="Y623" s="28">
        <v>49</v>
      </c>
      <c r="Z623" s="34" t="str">
        <f t="shared" si="29"/>
        <v>Medium Risk</v>
      </c>
    </row>
    <row r="624" spans="1:26" x14ac:dyDescent="0.25">
      <c r="A624" s="20">
        <v>43723</v>
      </c>
      <c r="B624" s="21">
        <v>62</v>
      </c>
      <c r="C624" s="33" t="str">
        <f t="shared" si="27"/>
        <v>Old</v>
      </c>
      <c r="D624" s="43">
        <v>68487</v>
      </c>
      <c r="E624" s="27">
        <v>659</v>
      </c>
      <c r="F624" s="33" t="s">
        <v>232</v>
      </c>
      <c r="G624" s="33" t="s">
        <v>45</v>
      </c>
      <c r="H624" s="33" t="s">
        <v>29</v>
      </c>
      <c r="I624" s="43">
        <v>8489</v>
      </c>
      <c r="J624" s="27">
        <v>60</v>
      </c>
      <c r="K624" s="48">
        <v>0.12395053075766203</v>
      </c>
      <c r="L624" s="48" t="s">
        <v>240</v>
      </c>
      <c r="M624" s="33" t="s">
        <v>22</v>
      </c>
      <c r="N624" s="33" t="s">
        <v>34</v>
      </c>
      <c r="O624" s="43">
        <v>347</v>
      </c>
      <c r="P624" s="48">
        <v>0.45693397499999999</v>
      </c>
      <c r="Q624" s="33" t="s">
        <v>24</v>
      </c>
      <c r="R624" s="27">
        <v>23</v>
      </c>
      <c r="S624" s="43">
        <v>392</v>
      </c>
      <c r="T624" s="38">
        <v>5707.25</v>
      </c>
      <c r="U624" s="33" t="str">
        <f t="shared" si="28"/>
        <v>Medium Income</v>
      </c>
      <c r="V624" s="43">
        <v>7834</v>
      </c>
      <c r="W624" s="48">
        <v>0.18237719799999999</v>
      </c>
      <c r="X624" s="27">
        <v>0</v>
      </c>
      <c r="Y624" s="27">
        <v>62</v>
      </c>
      <c r="Z624" s="33" t="str">
        <f t="shared" si="29"/>
        <v>High Risk</v>
      </c>
    </row>
    <row r="625" spans="1:26" x14ac:dyDescent="0.25">
      <c r="A625" s="22">
        <v>43724</v>
      </c>
      <c r="B625" s="23">
        <v>56</v>
      </c>
      <c r="C625" s="34" t="str">
        <f t="shared" si="27"/>
        <v>Senior</v>
      </c>
      <c r="D625" s="44">
        <v>44238</v>
      </c>
      <c r="E625" s="28">
        <v>595</v>
      </c>
      <c r="F625" s="34" t="s">
        <v>230</v>
      </c>
      <c r="G625" s="34" t="s">
        <v>33</v>
      </c>
      <c r="H625" s="34" t="s">
        <v>29</v>
      </c>
      <c r="I625" s="44">
        <v>23345</v>
      </c>
      <c r="J625" s="28">
        <v>72</v>
      </c>
      <c r="K625" s="49">
        <v>0.52771373027713731</v>
      </c>
      <c r="L625" s="49" t="s">
        <v>241</v>
      </c>
      <c r="M625" s="34" t="s">
        <v>22</v>
      </c>
      <c r="N625" s="34" t="s">
        <v>27</v>
      </c>
      <c r="O625" s="44">
        <v>433</v>
      </c>
      <c r="P625" s="49">
        <v>0.38694229400000002</v>
      </c>
      <c r="Q625" s="34" t="s">
        <v>28</v>
      </c>
      <c r="R625" s="28">
        <v>25</v>
      </c>
      <c r="S625" s="44">
        <v>324</v>
      </c>
      <c r="T625" s="39">
        <v>3686.5</v>
      </c>
      <c r="U625" s="34" t="str">
        <f t="shared" si="28"/>
        <v>Low Income</v>
      </c>
      <c r="V625" s="44">
        <v>9443</v>
      </c>
      <c r="W625" s="49">
        <v>0.28901399999999999</v>
      </c>
      <c r="X625" s="28">
        <v>0</v>
      </c>
      <c r="Y625" s="28">
        <v>59</v>
      </c>
      <c r="Z625" s="34" t="str">
        <f t="shared" si="29"/>
        <v>High Risk</v>
      </c>
    </row>
    <row r="626" spans="1:26" x14ac:dyDescent="0.25">
      <c r="A626" s="20">
        <v>43725</v>
      </c>
      <c r="B626" s="21">
        <v>59</v>
      </c>
      <c r="C626" s="33" t="str">
        <f t="shared" si="27"/>
        <v>Senior</v>
      </c>
      <c r="D626" s="43">
        <v>113834</v>
      </c>
      <c r="E626" s="27">
        <v>566</v>
      </c>
      <c r="F626" s="33" t="s">
        <v>230</v>
      </c>
      <c r="G626" s="33" t="s">
        <v>20</v>
      </c>
      <c r="H626" s="33" t="s">
        <v>29</v>
      </c>
      <c r="I626" s="43">
        <v>17034</v>
      </c>
      <c r="J626" s="27">
        <v>108</v>
      </c>
      <c r="K626" s="48">
        <v>0.14963894794173974</v>
      </c>
      <c r="L626" s="48" t="s">
        <v>240</v>
      </c>
      <c r="M626" s="33" t="s">
        <v>26</v>
      </c>
      <c r="N626" s="33" t="s">
        <v>23</v>
      </c>
      <c r="O626" s="43">
        <v>303</v>
      </c>
      <c r="P626" s="48">
        <v>0.62791161600000001</v>
      </c>
      <c r="Q626" s="33" t="s">
        <v>24</v>
      </c>
      <c r="R626" s="27">
        <v>26</v>
      </c>
      <c r="S626" s="43">
        <v>2666</v>
      </c>
      <c r="T626" s="38">
        <v>9486.1666669999995</v>
      </c>
      <c r="U626" s="33" t="str">
        <f t="shared" si="28"/>
        <v>Medium Income</v>
      </c>
      <c r="V626" s="43">
        <v>71407</v>
      </c>
      <c r="W626" s="48">
        <v>0.2316068</v>
      </c>
      <c r="X626" s="27">
        <v>1</v>
      </c>
      <c r="Y626" s="27">
        <v>47.2</v>
      </c>
      <c r="Z626" s="33" t="str">
        <f t="shared" si="29"/>
        <v>Medium Risk</v>
      </c>
    </row>
    <row r="627" spans="1:26" x14ac:dyDescent="0.25">
      <c r="A627" s="22">
        <v>43726</v>
      </c>
      <c r="B627" s="23">
        <v>33</v>
      </c>
      <c r="C627" s="34" t="str">
        <f t="shared" si="27"/>
        <v>Mid</v>
      </c>
      <c r="D627" s="44">
        <v>15000</v>
      </c>
      <c r="E627" s="28">
        <v>580</v>
      </c>
      <c r="F627" s="34" t="s">
        <v>230</v>
      </c>
      <c r="G627" s="34" t="s">
        <v>20</v>
      </c>
      <c r="H627" s="34" t="s">
        <v>32</v>
      </c>
      <c r="I627" s="44">
        <v>26269</v>
      </c>
      <c r="J627" s="28">
        <v>48</v>
      </c>
      <c r="K627" s="49">
        <v>1.7512666666666667</v>
      </c>
      <c r="L627" s="49" t="s">
        <v>242</v>
      </c>
      <c r="M627" s="34" t="s">
        <v>26</v>
      </c>
      <c r="N627" s="34" t="s">
        <v>23</v>
      </c>
      <c r="O627" s="44">
        <v>974</v>
      </c>
      <c r="P627" s="49">
        <v>0.117385112</v>
      </c>
      <c r="Q627" s="34" t="s">
        <v>34</v>
      </c>
      <c r="R627" s="28">
        <v>20</v>
      </c>
      <c r="S627" s="44">
        <v>4295</v>
      </c>
      <c r="T627" s="39">
        <v>1250</v>
      </c>
      <c r="U627" s="34" t="str">
        <f t="shared" si="28"/>
        <v>Low Income</v>
      </c>
      <c r="V627" s="44">
        <v>129477</v>
      </c>
      <c r="W627" s="49">
        <v>0.185995348</v>
      </c>
      <c r="X627" s="28">
        <v>0</v>
      </c>
      <c r="Y627" s="28">
        <v>50</v>
      </c>
      <c r="Z627" s="34" t="str">
        <f t="shared" si="29"/>
        <v>Medium Risk</v>
      </c>
    </row>
    <row r="628" spans="1:26" x14ac:dyDescent="0.25">
      <c r="A628" s="20">
        <v>43727</v>
      </c>
      <c r="B628" s="21">
        <v>28</v>
      </c>
      <c r="C628" s="33" t="str">
        <f t="shared" si="27"/>
        <v>Mid</v>
      </c>
      <c r="D628" s="43">
        <v>143624</v>
      </c>
      <c r="E628" s="27">
        <v>578</v>
      </c>
      <c r="F628" s="33" t="s">
        <v>230</v>
      </c>
      <c r="G628" s="33" t="s">
        <v>20</v>
      </c>
      <c r="H628" s="33" t="s">
        <v>32</v>
      </c>
      <c r="I628" s="43">
        <v>20862</v>
      </c>
      <c r="J628" s="27">
        <v>72</v>
      </c>
      <c r="K628" s="48">
        <v>0.14525427505152341</v>
      </c>
      <c r="L628" s="48" t="s">
        <v>240</v>
      </c>
      <c r="M628" s="33" t="s">
        <v>22</v>
      </c>
      <c r="N628" s="33" t="s">
        <v>23</v>
      </c>
      <c r="O628" s="43">
        <v>414</v>
      </c>
      <c r="P628" s="48">
        <v>0.34614258199999998</v>
      </c>
      <c r="Q628" s="33" t="s">
        <v>28</v>
      </c>
      <c r="R628" s="27">
        <v>27</v>
      </c>
      <c r="S628" s="43">
        <v>6039</v>
      </c>
      <c r="T628" s="38">
        <v>11968.666670000001</v>
      </c>
      <c r="U628" s="33" t="str">
        <f t="shared" si="28"/>
        <v>Medium Income</v>
      </c>
      <c r="V628" s="43">
        <v>152367</v>
      </c>
      <c r="W628" s="48">
        <v>0.259002436</v>
      </c>
      <c r="X628" s="27">
        <v>1</v>
      </c>
      <c r="Y628" s="27">
        <v>37.6</v>
      </c>
      <c r="Z628" s="33" t="str">
        <f t="shared" si="29"/>
        <v>Low Risk</v>
      </c>
    </row>
    <row r="629" spans="1:26" x14ac:dyDescent="0.25">
      <c r="A629" s="22">
        <v>43728</v>
      </c>
      <c r="B629" s="23">
        <v>38</v>
      </c>
      <c r="C629" s="34" t="str">
        <f t="shared" si="27"/>
        <v>Mid</v>
      </c>
      <c r="D629" s="44">
        <v>154460</v>
      </c>
      <c r="E629" s="28">
        <v>632</v>
      </c>
      <c r="F629" s="34" t="s">
        <v>230</v>
      </c>
      <c r="G629" s="34" t="s">
        <v>20</v>
      </c>
      <c r="H629" s="34" t="s">
        <v>29</v>
      </c>
      <c r="I629" s="44">
        <v>35260</v>
      </c>
      <c r="J629" s="28">
        <v>60</v>
      </c>
      <c r="K629" s="49">
        <v>0.22827916612715266</v>
      </c>
      <c r="L629" s="49" t="s">
        <v>240</v>
      </c>
      <c r="M629" s="34" t="s">
        <v>35</v>
      </c>
      <c r="N629" s="34" t="s">
        <v>30</v>
      </c>
      <c r="O629" s="44">
        <v>314</v>
      </c>
      <c r="P629" s="49">
        <v>0.119482088</v>
      </c>
      <c r="Q629" s="34" t="s">
        <v>38</v>
      </c>
      <c r="R629" s="28">
        <v>23</v>
      </c>
      <c r="S629" s="44">
        <v>1181</v>
      </c>
      <c r="T629" s="39">
        <v>12871.666670000001</v>
      </c>
      <c r="U629" s="34" t="str">
        <f t="shared" si="28"/>
        <v>High Income</v>
      </c>
      <c r="V629" s="44">
        <v>2983</v>
      </c>
      <c r="W629" s="49">
        <v>0.235309617</v>
      </c>
      <c r="X629" s="28">
        <v>1</v>
      </c>
      <c r="Y629" s="28">
        <v>39.200000000000003</v>
      </c>
      <c r="Z629" s="34" t="str">
        <f t="shared" si="29"/>
        <v>Low Risk</v>
      </c>
    </row>
    <row r="630" spans="1:26" x14ac:dyDescent="0.25">
      <c r="A630" s="20">
        <v>43729</v>
      </c>
      <c r="B630" s="21">
        <v>40</v>
      </c>
      <c r="C630" s="33" t="str">
        <f t="shared" si="27"/>
        <v>Senior</v>
      </c>
      <c r="D630" s="43">
        <v>40241</v>
      </c>
      <c r="E630" s="27">
        <v>586</v>
      </c>
      <c r="F630" s="33" t="s">
        <v>230</v>
      </c>
      <c r="G630" s="33" t="s">
        <v>20</v>
      </c>
      <c r="H630" s="33" t="s">
        <v>21</v>
      </c>
      <c r="I630" s="43">
        <v>28322</v>
      </c>
      <c r="J630" s="27">
        <v>48</v>
      </c>
      <c r="K630" s="48">
        <v>0.70380954747645441</v>
      </c>
      <c r="L630" s="48" t="s">
        <v>241</v>
      </c>
      <c r="M630" s="33" t="s">
        <v>22</v>
      </c>
      <c r="N630" s="33" t="s">
        <v>27</v>
      </c>
      <c r="O630" s="43">
        <v>456</v>
      </c>
      <c r="P630" s="48">
        <v>0.34029877200000003</v>
      </c>
      <c r="Q630" s="33" t="s">
        <v>28</v>
      </c>
      <c r="R630" s="27">
        <v>26</v>
      </c>
      <c r="S630" s="43">
        <v>1863</v>
      </c>
      <c r="T630" s="38">
        <v>3353.416667</v>
      </c>
      <c r="U630" s="33" t="str">
        <f t="shared" si="28"/>
        <v>Low Income</v>
      </c>
      <c r="V630" s="43">
        <v>8742</v>
      </c>
      <c r="W630" s="48">
        <v>0.23606962500000001</v>
      </c>
      <c r="X630" s="27">
        <v>0</v>
      </c>
      <c r="Y630" s="27">
        <v>54</v>
      </c>
      <c r="Z630" s="33" t="str">
        <f t="shared" si="29"/>
        <v>Medium Risk</v>
      </c>
    </row>
    <row r="631" spans="1:26" x14ac:dyDescent="0.25">
      <c r="A631" s="22">
        <v>43730</v>
      </c>
      <c r="B631" s="23">
        <v>53</v>
      </c>
      <c r="C631" s="34" t="str">
        <f t="shared" si="27"/>
        <v>Senior</v>
      </c>
      <c r="D631" s="44">
        <v>87051</v>
      </c>
      <c r="E631" s="28">
        <v>563</v>
      </c>
      <c r="F631" s="34" t="s">
        <v>230</v>
      </c>
      <c r="G631" s="34" t="s">
        <v>20</v>
      </c>
      <c r="H631" s="34" t="s">
        <v>29</v>
      </c>
      <c r="I631" s="44">
        <v>38590</v>
      </c>
      <c r="J631" s="28">
        <v>72</v>
      </c>
      <c r="K631" s="49">
        <v>0.44330335090923711</v>
      </c>
      <c r="L631" s="49" t="s">
        <v>240</v>
      </c>
      <c r="M631" s="34" t="s">
        <v>26</v>
      </c>
      <c r="N631" s="34" t="s">
        <v>34</v>
      </c>
      <c r="O631" s="44">
        <v>519</v>
      </c>
      <c r="P631" s="49">
        <v>0.41255771800000002</v>
      </c>
      <c r="Q631" s="34" t="s">
        <v>24</v>
      </c>
      <c r="R631" s="28">
        <v>19</v>
      </c>
      <c r="S631" s="44">
        <v>1276</v>
      </c>
      <c r="T631" s="39">
        <v>7254.25</v>
      </c>
      <c r="U631" s="34" t="str">
        <f t="shared" si="28"/>
        <v>Medium Income</v>
      </c>
      <c r="V631" s="44">
        <v>10697</v>
      </c>
      <c r="W631" s="49">
        <v>0.30535762599999999</v>
      </c>
      <c r="X631" s="28">
        <v>0</v>
      </c>
      <c r="Y631" s="28">
        <v>55</v>
      </c>
      <c r="Z631" s="34" t="str">
        <f t="shared" si="29"/>
        <v>High Risk</v>
      </c>
    </row>
    <row r="632" spans="1:26" x14ac:dyDescent="0.25">
      <c r="A632" s="20">
        <v>43731</v>
      </c>
      <c r="B632" s="21">
        <v>19</v>
      </c>
      <c r="C632" s="33" t="str">
        <f t="shared" si="27"/>
        <v>Young</v>
      </c>
      <c r="D632" s="43">
        <v>64805</v>
      </c>
      <c r="E632" s="27">
        <v>531</v>
      </c>
      <c r="F632" s="33" t="s">
        <v>231</v>
      </c>
      <c r="G632" s="33" t="s">
        <v>20</v>
      </c>
      <c r="H632" s="33" t="s">
        <v>29</v>
      </c>
      <c r="I632" s="43">
        <v>40080</v>
      </c>
      <c r="J632" s="27">
        <v>96</v>
      </c>
      <c r="K632" s="48">
        <v>0.61847079700640384</v>
      </c>
      <c r="L632" s="48" t="s">
        <v>241</v>
      </c>
      <c r="M632" s="33" t="s">
        <v>44</v>
      </c>
      <c r="N632" s="33" t="s">
        <v>30</v>
      </c>
      <c r="O632" s="43">
        <v>103</v>
      </c>
      <c r="P632" s="48">
        <v>0.18846510699999999</v>
      </c>
      <c r="Q632" s="33" t="s">
        <v>24</v>
      </c>
      <c r="R632" s="27">
        <v>18</v>
      </c>
      <c r="S632" s="43">
        <v>411</v>
      </c>
      <c r="T632" s="38">
        <v>5400.4166670000004</v>
      </c>
      <c r="U632" s="33" t="str">
        <f t="shared" si="28"/>
        <v>Medium Income</v>
      </c>
      <c r="V632" s="43">
        <v>53554</v>
      </c>
      <c r="W632" s="48">
        <v>0.29859216900000002</v>
      </c>
      <c r="X632" s="27">
        <v>0</v>
      </c>
      <c r="Y632" s="27">
        <v>48</v>
      </c>
      <c r="Z632" s="33" t="str">
        <f t="shared" si="29"/>
        <v>Medium Risk</v>
      </c>
    </row>
    <row r="633" spans="1:26" x14ac:dyDescent="0.25">
      <c r="A633" s="22">
        <v>43732</v>
      </c>
      <c r="B633" s="23">
        <v>58</v>
      </c>
      <c r="C633" s="34" t="str">
        <f t="shared" si="27"/>
        <v>Senior</v>
      </c>
      <c r="D633" s="44">
        <v>15692</v>
      </c>
      <c r="E633" s="28">
        <v>683</v>
      </c>
      <c r="F633" s="34" t="s">
        <v>232</v>
      </c>
      <c r="G633" s="34" t="s">
        <v>20</v>
      </c>
      <c r="H633" s="34" t="s">
        <v>41</v>
      </c>
      <c r="I633" s="44">
        <v>13545</v>
      </c>
      <c r="J633" s="28">
        <v>48</v>
      </c>
      <c r="K633" s="49">
        <v>0.86317868977823098</v>
      </c>
      <c r="L633" s="49" t="s">
        <v>241</v>
      </c>
      <c r="M633" s="34" t="s">
        <v>35</v>
      </c>
      <c r="N633" s="34" t="s">
        <v>23</v>
      </c>
      <c r="O633" s="44">
        <v>443</v>
      </c>
      <c r="P633" s="49">
        <v>0.33753960399999999</v>
      </c>
      <c r="Q633" s="34" t="s">
        <v>24</v>
      </c>
      <c r="R633" s="28">
        <v>24</v>
      </c>
      <c r="S633" s="44">
        <v>8262</v>
      </c>
      <c r="T633" s="39">
        <v>1307.666667</v>
      </c>
      <c r="U633" s="34" t="str">
        <f t="shared" si="28"/>
        <v>Low Income</v>
      </c>
      <c r="V633" s="44">
        <v>45334</v>
      </c>
      <c r="W633" s="49">
        <v>0.15143013</v>
      </c>
      <c r="X633" s="28">
        <v>0</v>
      </c>
      <c r="Y633" s="28">
        <v>51</v>
      </c>
      <c r="Z633" s="34" t="str">
        <f t="shared" si="29"/>
        <v>Medium Risk</v>
      </c>
    </row>
    <row r="634" spans="1:26" x14ac:dyDescent="0.25">
      <c r="A634" s="20">
        <v>43733</v>
      </c>
      <c r="B634" s="21">
        <v>38</v>
      </c>
      <c r="C634" s="33" t="str">
        <f t="shared" si="27"/>
        <v>Mid</v>
      </c>
      <c r="D634" s="43">
        <v>44243</v>
      </c>
      <c r="E634" s="27">
        <v>485</v>
      </c>
      <c r="F634" s="33" t="s">
        <v>231</v>
      </c>
      <c r="G634" s="33" t="s">
        <v>20</v>
      </c>
      <c r="H634" s="33" t="s">
        <v>25</v>
      </c>
      <c r="I634" s="43">
        <v>53994</v>
      </c>
      <c r="J634" s="27">
        <v>24</v>
      </c>
      <c r="K634" s="48">
        <v>1.2203964468955542</v>
      </c>
      <c r="L634" s="48" t="s">
        <v>242</v>
      </c>
      <c r="M634" s="33" t="s">
        <v>26</v>
      </c>
      <c r="N634" s="33" t="s">
        <v>27</v>
      </c>
      <c r="O634" s="43">
        <v>308</v>
      </c>
      <c r="P634" s="48">
        <v>0.348997534</v>
      </c>
      <c r="Q634" s="33" t="s">
        <v>28</v>
      </c>
      <c r="R634" s="27">
        <v>30</v>
      </c>
      <c r="S634" s="43">
        <v>1052</v>
      </c>
      <c r="T634" s="38">
        <v>3686.916667</v>
      </c>
      <c r="U634" s="33" t="str">
        <f t="shared" si="28"/>
        <v>Low Income</v>
      </c>
      <c r="V634" s="43">
        <v>5622</v>
      </c>
      <c r="W634" s="48">
        <v>0.26571608899999999</v>
      </c>
      <c r="X634" s="27">
        <v>0</v>
      </c>
      <c r="Y634" s="27">
        <v>56</v>
      </c>
      <c r="Z634" s="33" t="str">
        <f t="shared" si="29"/>
        <v>High Risk</v>
      </c>
    </row>
    <row r="635" spans="1:26" x14ac:dyDescent="0.25">
      <c r="A635" s="22">
        <v>43734</v>
      </c>
      <c r="B635" s="23">
        <v>34</v>
      </c>
      <c r="C635" s="34" t="str">
        <f t="shared" si="27"/>
        <v>Mid</v>
      </c>
      <c r="D635" s="44">
        <v>19199.000004000001</v>
      </c>
      <c r="E635" s="28">
        <v>604</v>
      </c>
      <c r="F635" s="34" t="s">
        <v>230</v>
      </c>
      <c r="G635" s="34" t="s">
        <v>33</v>
      </c>
      <c r="H635" s="34" t="s">
        <v>29</v>
      </c>
      <c r="I635" s="44">
        <v>25961.919161676647</v>
      </c>
      <c r="J635" s="28">
        <v>54.694362017804153</v>
      </c>
      <c r="K635" s="49">
        <v>1.3522537192701511</v>
      </c>
      <c r="L635" s="49" t="s">
        <v>242</v>
      </c>
      <c r="M635" s="34" t="s">
        <v>22</v>
      </c>
      <c r="N635" s="34" t="s">
        <v>27</v>
      </c>
      <c r="O635" s="44">
        <v>340</v>
      </c>
      <c r="P635" s="49">
        <v>0.403980014</v>
      </c>
      <c r="Q635" s="34" t="s">
        <v>38</v>
      </c>
      <c r="R635" s="28">
        <v>21</v>
      </c>
      <c r="S635" s="44">
        <v>2881</v>
      </c>
      <c r="T635" s="39">
        <v>1599.916667</v>
      </c>
      <c r="U635" s="34" t="str">
        <f t="shared" si="28"/>
        <v>Low Income</v>
      </c>
      <c r="V635" s="44">
        <v>26802</v>
      </c>
      <c r="W635" s="49">
        <v>0.206103123</v>
      </c>
      <c r="X635" s="28">
        <v>0</v>
      </c>
      <c r="Y635" s="28">
        <v>58</v>
      </c>
      <c r="Z635" s="34" t="str">
        <f t="shared" si="29"/>
        <v>High Risk</v>
      </c>
    </row>
    <row r="636" spans="1:26" x14ac:dyDescent="0.25">
      <c r="A636" s="20">
        <v>43735</v>
      </c>
      <c r="B636" s="21">
        <v>27</v>
      </c>
      <c r="C636" s="33" t="str">
        <f t="shared" si="27"/>
        <v>Mid</v>
      </c>
      <c r="D636" s="43">
        <v>15000</v>
      </c>
      <c r="E636" s="27">
        <v>579</v>
      </c>
      <c r="F636" s="33" t="s">
        <v>230</v>
      </c>
      <c r="G636" s="33" t="s">
        <v>20</v>
      </c>
      <c r="H636" s="33" t="s">
        <v>32</v>
      </c>
      <c r="I636" s="43">
        <v>29452</v>
      </c>
      <c r="J636" s="27">
        <v>54.618025751072963</v>
      </c>
      <c r="K636" s="48">
        <v>1.9634666666666667</v>
      </c>
      <c r="L636" s="48" t="s">
        <v>242</v>
      </c>
      <c r="M636" s="33" t="s">
        <v>22</v>
      </c>
      <c r="N636" s="33" t="s">
        <v>27</v>
      </c>
      <c r="O636" s="43">
        <v>827</v>
      </c>
      <c r="P636" s="48">
        <v>0.17880011100000001</v>
      </c>
      <c r="Q636" s="33" t="s">
        <v>24</v>
      </c>
      <c r="R636" s="27">
        <v>23</v>
      </c>
      <c r="S636" s="43">
        <v>1114</v>
      </c>
      <c r="T636" s="38">
        <v>1250</v>
      </c>
      <c r="U636" s="33" t="str">
        <f t="shared" si="28"/>
        <v>Low Income</v>
      </c>
      <c r="V636" s="43">
        <v>123863</v>
      </c>
      <c r="W636" s="48">
        <v>0.23094831800000001</v>
      </c>
      <c r="X636" s="27">
        <v>0</v>
      </c>
      <c r="Y636" s="27">
        <v>58</v>
      </c>
      <c r="Z636" s="33" t="str">
        <f t="shared" si="29"/>
        <v>High Risk</v>
      </c>
    </row>
    <row r="637" spans="1:26" x14ac:dyDescent="0.25">
      <c r="A637" s="22">
        <v>43736</v>
      </c>
      <c r="B637" s="23">
        <v>20</v>
      </c>
      <c r="C637" s="34" t="str">
        <f t="shared" si="27"/>
        <v>Young</v>
      </c>
      <c r="D637" s="44">
        <v>42675</v>
      </c>
      <c r="E637" s="28">
        <v>612</v>
      </c>
      <c r="F637" s="34" t="s">
        <v>230</v>
      </c>
      <c r="G637" s="34" t="s">
        <v>20</v>
      </c>
      <c r="H637" s="34" t="s">
        <v>21</v>
      </c>
      <c r="I637" s="44">
        <v>12555</v>
      </c>
      <c r="J637" s="28">
        <v>96</v>
      </c>
      <c r="K637" s="49">
        <v>0.29420035149384888</v>
      </c>
      <c r="L637" s="49" t="s">
        <v>240</v>
      </c>
      <c r="M637" s="34" t="s">
        <v>22</v>
      </c>
      <c r="N637" s="34" t="s">
        <v>27</v>
      </c>
      <c r="O637" s="44">
        <v>647</v>
      </c>
      <c r="P637" s="49">
        <v>0.27511815099999998</v>
      </c>
      <c r="Q637" s="34" t="s">
        <v>28</v>
      </c>
      <c r="R637" s="28">
        <v>32</v>
      </c>
      <c r="S637" s="44">
        <v>1746</v>
      </c>
      <c r="T637" s="39">
        <v>3556.25</v>
      </c>
      <c r="U637" s="34" t="str">
        <f t="shared" si="28"/>
        <v>Low Income</v>
      </c>
      <c r="V637" s="44">
        <v>58191</v>
      </c>
      <c r="W637" s="49">
        <v>0.20669943599999999</v>
      </c>
      <c r="X637" s="28">
        <v>0</v>
      </c>
      <c r="Y637" s="28">
        <v>48</v>
      </c>
      <c r="Z637" s="34" t="str">
        <f t="shared" si="29"/>
        <v>Medium Risk</v>
      </c>
    </row>
    <row r="638" spans="1:26" x14ac:dyDescent="0.25">
      <c r="A638" s="20">
        <v>43737</v>
      </c>
      <c r="B638" s="21">
        <v>49</v>
      </c>
      <c r="C638" s="33" t="str">
        <f t="shared" si="27"/>
        <v>Senior</v>
      </c>
      <c r="D638" s="43">
        <v>44015</v>
      </c>
      <c r="E638" s="27">
        <v>640</v>
      </c>
      <c r="F638" s="33" t="s">
        <v>230</v>
      </c>
      <c r="G638" s="33" t="s">
        <v>20</v>
      </c>
      <c r="H638" s="33" t="s">
        <v>29</v>
      </c>
      <c r="I638" s="43">
        <v>41211</v>
      </c>
      <c r="J638" s="27">
        <v>48</v>
      </c>
      <c r="K638" s="48">
        <v>0.93629444507554238</v>
      </c>
      <c r="L638" s="48" t="s">
        <v>241</v>
      </c>
      <c r="M638" s="33" t="s">
        <v>22</v>
      </c>
      <c r="N638" s="33" t="s">
        <v>34</v>
      </c>
      <c r="O638" s="43">
        <v>382</v>
      </c>
      <c r="P638" s="48">
        <v>7.8378372000000002E-2</v>
      </c>
      <c r="Q638" s="33" t="s">
        <v>28</v>
      </c>
      <c r="R638" s="27">
        <v>31</v>
      </c>
      <c r="S638" s="43">
        <v>3810</v>
      </c>
      <c r="T638" s="38">
        <v>3667.916667</v>
      </c>
      <c r="U638" s="33" t="str">
        <f t="shared" si="28"/>
        <v>Low Income</v>
      </c>
      <c r="V638" s="43">
        <v>15516</v>
      </c>
      <c r="W638" s="48">
        <v>0.245059731</v>
      </c>
      <c r="X638" s="27">
        <v>0</v>
      </c>
      <c r="Y638" s="27">
        <v>47</v>
      </c>
      <c r="Z638" s="33" t="str">
        <f t="shared" si="29"/>
        <v>Medium Risk</v>
      </c>
    </row>
    <row r="639" spans="1:26" x14ac:dyDescent="0.25">
      <c r="A639" s="22">
        <v>43738</v>
      </c>
      <c r="B639" s="23">
        <v>40</v>
      </c>
      <c r="C639" s="34" t="str">
        <f t="shared" si="27"/>
        <v>Senior</v>
      </c>
      <c r="D639" s="44">
        <v>88296</v>
      </c>
      <c r="E639" s="28">
        <v>579.93124999999998</v>
      </c>
      <c r="F639" s="34" t="s">
        <v>230</v>
      </c>
      <c r="G639" s="34" t="s">
        <v>33</v>
      </c>
      <c r="H639" s="34" t="s">
        <v>25</v>
      </c>
      <c r="I639" s="44">
        <v>21632</v>
      </c>
      <c r="J639" s="28">
        <v>24</v>
      </c>
      <c r="K639" s="49">
        <v>0.24499411071849234</v>
      </c>
      <c r="L639" s="49" t="s">
        <v>240</v>
      </c>
      <c r="M639" s="34" t="s">
        <v>26</v>
      </c>
      <c r="N639" s="34" t="s">
        <v>23</v>
      </c>
      <c r="O639" s="44">
        <v>225</v>
      </c>
      <c r="P639" s="49">
        <v>0.20160020100000001</v>
      </c>
      <c r="Q639" s="34" t="s">
        <v>24</v>
      </c>
      <c r="R639" s="28">
        <v>27</v>
      </c>
      <c r="S639" s="44">
        <v>1746</v>
      </c>
      <c r="T639" s="39">
        <v>7358</v>
      </c>
      <c r="U639" s="34" t="str">
        <f t="shared" si="28"/>
        <v>Medium Income</v>
      </c>
      <c r="V639" s="44">
        <v>3845</v>
      </c>
      <c r="W639" s="49">
        <v>0.23690487399999999</v>
      </c>
      <c r="X639" s="28">
        <v>1</v>
      </c>
      <c r="Y639" s="28">
        <v>43.2</v>
      </c>
      <c r="Z639" s="34" t="str">
        <f t="shared" si="29"/>
        <v>Medium Risk</v>
      </c>
    </row>
    <row r="640" spans="1:26" x14ac:dyDescent="0.25">
      <c r="A640" s="20">
        <v>43739</v>
      </c>
      <c r="B640" s="21">
        <v>24</v>
      </c>
      <c r="C640" s="33" t="str">
        <f t="shared" si="27"/>
        <v>Young</v>
      </c>
      <c r="D640" s="43">
        <v>29791</v>
      </c>
      <c r="E640" s="27">
        <v>549</v>
      </c>
      <c r="F640" s="33" t="s">
        <v>231</v>
      </c>
      <c r="G640" s="33" t="s">
        <v>20</v>
      </c>
      <c r="H640" s="33" t="s">
        <v>32</v>
      </c>
      <c r="I640" s="43">
        <v>32626</v>
      </c>
      <c r="J640" s="27">
        <v>96</v>
      </c>
      <c r="K640" s="48">
        <v>1.0951629686818167</v>
      </c>
      <c r="L640" s="48" t="s">
        <v>242</v>
      </c>
      <c r="M640" s="33" t="s">
        <v>22</v>
      </c>
      <c r="N640" s="33" t="s">
        <v>27</v>
      </c>
      <c r="O640" s="43">
        <v>431</v>
      </c>
      <c r="P640" s="48">
        <v>0.44419146900000001</v>
      </c>
      <c r="Q640" s="33" t="s">
        <v>24</v>
      </c>
      <c r="R640" s="27">
        <v>21</v>
      </c>
      <c r="S640" s="43">
        <v>2964</v>
      </c>
      <c r="T640" s="38">
        <v>2482.583333</v>
      </c>
      <c r="U640" s="33" t="str">
        <f t="shared" si="28"/>
        <v>Low Income</v>
      </c>
      <c r="V640" s="43">
        <v>92555</v>
      </c>
      <c r="W640" s="48">
        <v>0.288034032</v>
      </c>
      <c r="X640" s="27">
        <v>0</v>
      </c>
      <c r="Y640" s="27">
        <v>55</v>
      </c>
      <c r="Z640" s="33" t="str">
        <f t="shared" si="29"/>
        <v>High Risk</v>
      </c>
    </row>
    <row r="641" spans="1:26" x14ac:dyDescent="0.25">
      <c r="A641" s="22">
        <v>43740</v>
      </c>
      <c r="B641" s="23">
        <v>24</v>
      </c>
      <c r="C641" s="34" t="str">
        <f t="shared" si="27"/>
        <v>Young</v>
      </c>
      <c r="D641" s="44">
        <v>31740</v>
      </c>
      <c r="E641" s="28">
        <v>471</v>
      </c>
      <c r="F641" s="34" t="s">
        <v>231</v>
      </c>
      <c r="G641" s="34" t="s">
        <v>20</v>
      </c>
      <c r="H641" s="34" t="s">
        <v>25</v>
      </c>
      <c r="I641" s="44">
        <v>47075</v>
      </c>
      <c r="J641" s="28">
        <v>36</v>
      </c>
      <c r="K641" s="49">
        <v>1.4831442974165092</v>
      </c>
      <c r="L641" s="49" t="s">
        <v>242</v>
      </c>
      <c r="M641" s="34" t="s">
        <v>44</v>
      </c>
      <c r="N641" s="34" t="s">
        <v>27</v>
      </c>
      <c r="O641" s="44">
        <v>484</v>
      </c>
      <c r="P641" s="49">
        <v>0.47598177699999999</v>
      </c>
      <c r="Q641" s="34" t="s">
        <v>24</v>
      </c>
      <c r="R641" s="28">
        <v>25</v>
      </c>
      <c r="S641" s="44">
        <v>9582</v>
      </c>
      <c r="T641" s="39">
        <v>2645</v>
      </c>
      <c r="U641" s="34" t="str">
        <f t="shared" si="28"/>
        <v>Low Income</v>
      </c>
      <c r="V641" s="44">
        <v>12411</v>
      </c>
      <c r="W641" s="49">
        <v>0.28981354500000001</v>
      </c>
      <c r="X641" s="28">
        <v>0</v>
      </c>
      <c r="Y641" s="28">
        <v>63</v>
      </c>
      <c r="Z641" s="34" t="str">
        <f t="shared" si="29"/>
        <v>High Risk</v>
      </c>
    </row>
    <row r="642" spans="1:26" x14ac:dyDescent="0.25">
      <c r="A642" s="20">
        <v>43741</v>
      </c>
      <c r="B642" s="21">
        <v>35</v>
      </c>
      <c r="C642" s="33" t="str">
        <f t="shared" ref="C642:C705" si="30">IF(B642&lt;25,"Young",IF(B642&lt;40,"Mid",IF(B642&lt;60,"Senior","Old")))</f>
        <v>Mid</v>
      </c>
      <c r="D642" s="43">
        <v>94036</v>
      </c>
      <c r="E642" s="27">
        <v>616</v>
      </c>
      <c r="F642" s="33" t="s">
        <v>230</v>
      </c>
      <c r="G642" s="33" t="s">
        <v>20</v>
      </c>
      <c r="H642" s="33" t="s">
        <v>32</v>
      </c>
      <c r="I642" s="43">
        <v>49258</v>
      </c>
      <c r="J642" s="27">
        <v>24</v>
      </c>
      <c r="K642" s="48">
        <v>0.52382066442638986</v>
      </c>
      <c r="L642" s="48" t="s">
        <v>241</v>
      </c>
      <c r="M642" s="33" t="s">
        <v>22</v>
      </c>
      <c r="N642" s="33" t="s">
        <v>23</v>
      </c>
      <c r="O642" s="43">
        <v>526</v>
      </c>
      <c r="P642" s="48">
        <v>0.74776666800000002</v>
      </c>
      <c r="Q642" s="33" t="s">
        <v>31</v>
      </c>
      <c r="R642" s="27">
        <v>23</v>
      </c>
      <c r="S642" s="43">
        <v>10086</v>
      </c>
      <c r="T642" s="38">
        <v>7836.3333329999996</v>
      </c>
      <c r="U642" s="33" t="str">
        <f t="shared" ref="U642:U705" si="31">IF(T642&lt;=5000,"Low Income",IF(T642&lt;=12000,"Medium Income","High Income"))</f>
        <v>Medium Income</v>
      </c>
      <c r="V642" s="43">
        <v>5697</v>
      </c>
      <c r="W642" s="48">
        <v>0.20482441600000001</v>
      </c>
      <c r="X642" s="27">
        <v>0</v>
      </c>
      <c r="Y642" s="27">
        <v>55</v>
      </c>
      <c r="Z642" s="33" t="str">
        <f t="shared" ref="Z642:Z705" si="32">IF(Y642&lt;40,"Low Risk", IF(Y642&lt;55,"Medium Risk", IF(Y642&lt;70,"High Risk","Very High Risk")))</f>
        <v>High Risk</v>
      </c>
    </row>
    <row r="643" spans="1:26" x14ac:dyDescent="0.25">
      <c r="A643" s="22">
        <v>43742</v>
      </c>
      <c r="B643" s="23">
        <v>60</v>
      </c>
      <c r="C643" s="34" t="str">
        <f t="shared" si="30"/>
        <v>Old</v>
      </c>
      <c r="D643" s="44">
        <v>48350</v>
      </c>
      <c r="E643" s="28">
        <v>641</v>
      </c>
      <c r="F643" s="34" t="s">
        <v>230</v>
      </c>
      <c r="G643" s="34" t="s">
        <v>20</v>
      </c>
      <c r="H643" s="34" t="s">
        <v>25</v>
      </c>
      <c r="I643" s="44">
        <v>13081</v>
      </c>
      <c r="J643" s="28">
        <v>60</v>
      </c>
      <c r="K643" s="49">
        <v>0.2705480868665977</v>
      </c>
      <c r="L643" s="49" t="s">
        <v>240</v>
      </c>
      <c r="M643" s="34" t="s">
        <v>22</v>
      </c>
      <c r="N643" s="34" t="s">
        <v>30</v>
      </c>
      <c r="O643" s="44">
        <v>157</v>
      </c>
      <c r="P643" s="49">
        <v>0.28578843900000001</v>
      </c>
      <c r="Q643" s="34" t="s">
        <v>24</v>
      </c>
      <c r="R643" s="28">
        <v>17</v>
      </c>
      <c r="S643" s="44">
        <v>12105</v>
      </c>
      <c r="T643" s="39">
        <v>4029.166667</v>
      </c>
      <c r="U643" s="34" t="str">
        <f t="shared" si="31"/>
        <v>Low Income</v>
      </c>
      <c r="V643" s="44">
        <v>6314</v>
      </c>
      <c r="W643" s="49">
        <v>0.22694920299999999</v>
      </c>
      <c r="X643" s="28">
        <v>0</v>
      </c>
      <c r="Y643" s="28">
        <v>50</v>
      </c>
      <c r="Z643" s="34" t="str">
        <f t="shared" si="32"/>
        <v>Medium Risk</v>
      </c>
    </row>
    <row r="644" spans="1:26" x14ac:dyDescent="0.25">
      <c r="A644" s="20">
        <v>43743</v>
      </c>
      <c r="B644" s="21">
        <v>36</v>
      </c>
      <c r="C644" s="33" t="str">
        <f t="shared" si="30"/>
        <v>Mid</v>
      </c>
      <c r="D644" s="43">
        <v>39711</v>
      </c>
      <c r="E644" s="27">
        <v>626</v>
      </c>
      <c r="F644" s="33" t="s">
        <v>230</v>
      </c>
      <c r="G644" s="33" t="s">
        <v>33</v>
      </c>
      <c r="H644" s="33" t="s">
        <v>41</v>
      </c>
      <c r="I644" s="43">
        <v>22891</v>
      </c>
      <c r="J644" s="27">
        <v>48</v>
      </c>
      <c r="K644" s="48">
        <v>0.57643977739165475</v>
      </c>
      <c r="L644" s="48" t="s">
        <v>241</v>
      </c>
      <c r="M644" s="33" t="s">
        <v>22</v>
      </c>
      <c r="N644" s="33" t="s">
        <v>27</v>
      </c>
      <c r="O644" s="43">
        <v>786</v>
      </c>
      <c r="P644" s="48">
        <v>0.25861710799999998</v>
      </c>
      <c r="Q644" s="33" t="s">
        <v>34</v>
      </c>
      <c r="R644" s="27">
        <v>28</v>
      </c>
      <c r="S644" s="43">
        <v>1185</v>
      </c>
      <c r="T644" s="38">
        <v>3309.25</v>
      </c>
      <c r="U644" s="33" t="str">
        <f t="shared" si="31"/>
        <v>Low Income</v>
      </c>
      <c r="V644" s="43">
        <v>128059</v>
      </c>
      <c r="W644" s="48">
        <v>0.22518505599999999</v>
      </c>
      <c r="X644" s="27">
        <v>0</v>
      </c>
      <c r="Y644" s="27">
        <v>48</v>
      </c>
      <c r="Z644" s="33" t="str">
        <f t="shared" si="32"/>
        <v>Medium Risk</v>
      </c>
    </row>
    <row r="645" spans="1:26" x14ac:dyDescent="0.25">
      <c r="A645" s="22">
        <v>43744</v>
      </c>
      <c r="B645" s="23">
        <v>21</v>
      </c>
      <c r="C645" s="34" t="str">
        <f t="shared" si="30"/>
        <v>Young</v>
      </c>
      <c r="D645" s="44">
        <v>60284.000004000001</v>
      </c>
      <c r="E645" s="28">
        <v>497</v>
      </c>
      <c r="F645" s="34" t="s">
        <v>231</v>
      </c>
      <c r="G645" s="34" t="s">
        <v>20</v>
      </c>
      <c r="H645" s="34" t="s">
        <v>32</v>
      </c>
      <c r="I645" s="44">
        <v>21401</v>
      </c>
      <c r="J645" s="28">
        <v>53.406593406593409</v>
      </c>
      <c r="K645" s="49">
        <v>0.35500298584334133</v>
      </c>
      <c r="L645" s="49" t="s">
        <v>240</v>
      </c>
      <c r="M645" s="34" t="s">
        <v>26</v>
      </c>
      <c r="N645" s="34" t="s">
        <v>27</v>
      </c>
      <c r="O645" s="44">
        <v>324</v>
      </c>
      <c r="P645" s="49">
        <v>8.6502069000000001E-2</v>
      </c>
      <c r="Q645" s="34" t="s">
        <v>34</v>
      </c>
      <c r="R645" s="28">
        <v>33</v>
      </c>
      <c r="S645" s="44">
        <v>1513</v>
      </c>
      <c r="T645" s="39">
        <v>5023.6666670000004</v>
      </c>
      <c r="U645" s="34" t="str">
        <f t="shared" si="31"/>
        <v>Medium Income</v>
      </c>
      <c r="V645" s="44">
        <v>55921</v>
      </c>
      <c r="W645" s="49">
        <v>0.27851581800000003</v>
      </c>
      <c r="X645" s="28">
        <v>0</v>
      </c>
      <c r="Y645" s="28">
        <v>47</v>
      </c>
      <c r="Z645" s="34" t="str">
        <f t="shared" si="32"/>
        <v>Medium Risk</v>
      </c>
    </row>
    <row r="646" spans="1:26" x14ac:dyDescent="0.25">
      <c r="A646" s="20">
        <v>43745</v>
      </c>
      <c r="B646" s="21">
        <v>37</v>
      </c>
      <c r="C646" s="33" t="str">
        <f t="shared" si="30"/>
        <v>Mid</v>
      </c>
      <c r="D646" s="43">
        <v>80125</v>
      </c>
      <c r="E646" s="27">
        <v>642</v>
      </c>
      <c r="F646" s="33" t="s">
        <v>230</v>
      </c>
      <c r="G646" s="33" t="s">
        <v>45</v>
      </c>
      <c r="H646" s="33" t="s">
        <v>29</v>
      </c>
      <c r="I646" s="43">
        <v>9578</v>
      </c>
      <c r="J646" s="27">
        <v>120</v>
      </c>
      <c r="K646" s="48">
        <v>0.11953822152886115</v>
      </c>
      <c r="L646" s="48" t="s">
        <v>240</v>
      </c>
      <c r="M646" s="33" t="s">
        <v>22</v>
      </c>
      <c r="N646" s="33" t="s">
        <v>23</v>
      </c>
      <c r="O646" s="43">
        <v>207</v>
      </c>
      <c r="P646" s="48">
        <v>0.17543673600000001</v>
      </c>
      <c r="Q646" s="33" t="s">
        <v>34</v>
      </c>
      <c r="R646" s="27">
        <v>30</v>
      </c>
      <c r="S646" s="43">
        <v>6925</v>
      </c>
      <c r="T646" s="38">
        <v>6677.0833329999996</v>
      </c>
      <c r="U646" s="33" t="str">
        <f t="shared" si="31"/>
        <v>Medium Income</v>
      </c>
      <c r="V646" s="43">
        <v>108247</v>
      </c>
      <c r="W646" s="48">
        <v>0.23304758</v>
      </c>
      <c r="X646" s="27">
        <v>1</v>
      </c>
      <c r="Y646" s="27">
        <v>36.799999999999997</v>
      </c>
      <c r="Z646" s="33" t="str">
        <f t="shared" si="32"/>
        <v>Low Risk</v>
      </c>
    </row>
    <row r="647" spans="1:26" x14ac:dyDescent="0.25">
      <c r="A647" s="22">
        <v>43746</v>
      </c>
      <c r="B647" s="23">
        <v>36</v>
      </c>
      <c r="C647" s="34" t="str">
        <f t="shared" si="30"/>
        <v>Mid</v>
      </c>
      <c r="D647" s="44">
        <v>44970</v>
      </c>
      <c r="E647" s="28">
        <v>587</v>
      </c>
      <c r="F647" s="34" t="s">
        <v>230</v>
      </c>
      <c r="G647" s="34" t="s">
        <v>20</v>
      </c>
      <c r="H647" s="34" t="s">
        <v>32</v>
      </c>
      <c r="I647" s="44">
        <v>40175</v>
      </c>
      <c r="J647" s="28">
        <v>84</v>
      </c>
      <c r="K647" s="49">
        <v>0.89337336001778966</v>
      </c>
      <c r="L647" s="49" t="s">
        <v>241</v>
      </c>
      <c r="M647" s="34" t="s">
        <v>22</v>
      </c>
      <c r="N647" s="34" t="s">
        <v>23</v>
      </c>
      <c r="O647" s="44">
        <v>368</v>
      </c>
      <c r="P647" s="49">
        <v>0.385467636</v>
      </c>
      <c r="Q647" s="34" t="s">
        <v>24</v>
      </c>
      <c r="R647" s="28">
        <v>31</v>
      </c>
      <c r="S647" s="44">
        <v>7059</v>
      </c>
      <c r="T647" s="39">
        <v>3747.5</v>
      </c>
      <c r="U647" s="34" t="str">
        <f t="shared" si="31"/>
        <v>Low Income</v>
      </c>
      <c r="V647" s="44">
        <v>12863</v>
      </c>
      <c r="W647" s="49">
        <v>0.290500445</v>
      </c>
      <c r="X647" s="28">
        <v>0</v>
      </c>
      <c r="Y647" s="28">
        <v>54</v>
      </c>
      <c r="Z647" s="34" t="str">
        <f t="shared" si="32"/>
        <v>Medium Risk</v>
      </c>
    </row>
    <row r="648" spans="1:26" x14ac:dyDescent="0.25">
      <c r="A648" s="20">
        <v>43747</v>
      </c>
      <c r="B648" s="21">
        <v>18</v>
      </c>
      <c r="C648" s="33" t="str">
        <f t="shared" si="30"/>
        <v>Young</v>
      </c>
      <c r="D648" s="43">
        <v>63764</v>
      </c>
      <c r="E648" s="27">
        <v>565</v>
      </c>
      <c r="F648" s="33" t="s">
        <v>230</v>
      </c>
      <c r="G648" s="33" t="s">
        <v>20</v>
      </c>
      <c r="H648" s="33" t="s">
        <v>29</v>
      </c>
      <c r="I648" s="43">
        <v>23507</v>
      </c>
      <c r="J648" s="27">
        <v>24</v>
      </c>
      <c r="K648" s="48">
        <v>0.36865629508813752</v>
      </c>
      <c r="L648" s="48" t="s">
        <v>240</v>
      </c>
      <c r="M648" s="33" t="s">
        <v>26</v>
      </c>
      <c r="N648" s="33" t="s">
        <v>34</v>
      </c>
      <c r="O648" s="43">
        <v>359</v>
      </c>
      <c r="P648" s="48">
        <v>0.45235550600000002</v>
      </c>
      <c r="Q648" s="33" t="s">
        <v>34</v>
      </c>
      <c r="R648" s="27">
        <v>26</v>
      </c>
      <c r="S648" s="43">
        <v>2150</v>
      </c>
      <c r="T648" s="38">
        <v>5313.6666670000004</v>
      </c>
      <c r="U648" s="33" t="str">
        <f t="shared" si="31"/>
        <v>Medium Income</v>
      </c>
      <c r="V648" s="43">
        <v>4310</v>
      </c>
      <c r="W648" s="48">
        <v>0.22767253100000001</v>
      </c>
      <c r="X648" s="27">
        <v>0</v>
      </c>
      <c r="Y648" s="27">
        <v>55</v>
      </c>
      <c r="Z648" s="33" t="str">
        <f t="shared" si="32"/>
        <v>High Risk</v>
      </c>
    </row>
    <row r="649" spans="1:26" x14ac:dyDescent="0.25">
      <c r="A649" s="22">
        <v>43748</v>
      </c>
      <c r="B649" s="23">
        <v>39</v>
      </c>
      <c r="C649" s="34" t="str">
        <f t="shared" si="30"/>
        <v>Mid</v>
      </c>
      <c r="D649" s="44">
        <v>22669</v>
      </c>
      <c r="E649" s="28">
        <v>604</v>
      </c>
      <c r="F649" s="34" t="s">
        <v>230</v>
      </c>
      <c r="G649" s="34" t="s">
        <v>20</v>
      </c>
      <c r="H649" s="34" t="s">
        <v>29</v>
      </c>
      <c r="I649" s="44">
        <v>14958</v>
      </c>
      <c r="J649" s="28">
        <v>36</v>
      </c>
      <c r="K649" s="49">
        <v>0.65984383960474657</v>
      </c>
      <c r="L649" s="49" t="s">
        <v>241</v>
      </c>
      <c r="M649" s="34" t="s">
        <v>22</v>
      </c>
      <c r="N649" s="34" t="s">
        <v>27</v>
      </c>
      <c r="O649" s="44">
        <v>426</v>
      </c>
      <c r="P649" s="49">
        <v>0.108809935</v>
      </c>
      <c r="Q649" s="34" t="s">
        <v>31</v>
      </c>
      <c r="R649" s="28">
        <v>19</v>
      </c>
      <c r="S649" s="44">
        <v>6549</v>
      </c>
      <c r="T649" s="39">
        <v>1889.083333</v>
      </c>
      <c r="U649" s="34" t="str">
        <f t="shared" si="31"/>
        <v>Low Income</v>
      </c>
      <c r="V649" s="44">
        <v>9878</v>
      </c>
      <c r="W649" s="49">
        <v>0.209963701</v>
      </c>
      <c r="X649" s="28">
        <v>0</v>
      </c>
      <c r="Y649" s="28">
        <v>49</v>
      </c>
      <c r="Z649" s="34" t="str">
        <f t="shared" si="32"/>
        <v>Medium Risk</v>
      </c>
    </row>
    <row r="650" spans="1:26" x14ac:dyDescent="0.25">
      <c r="A650" s="20">
        <v>43749</v>
      </c>
      <c r="B650" s="21">
        <v>37</v>
      </c>
      <c r="C650" s="33" t="str">
        <f t="shared" si="30"/>
        <v>Mid</v>
      </c>
      <c r="D650" s="43">
        <v>29503</v>
      </c>
      <c r="E650" s="27">
        <v>576</v>
      </c>
      <c r="F650" s="33" t="s">
        <v>230</v>
      </c>
      <c r="G650" s="33" t="s">
        <v>20</v>
      </c>
      <c r="H650" s="33" t="s">
        <v>32</v>
      </c>
      <c r="I650" s="43">
        <v>18886</v>
      </c>
      <c r="J650" s="27">
        <v>60</v>
      </c>
      <c r="K650" s="48">
        <v>0.64013829102125208</v>
      </c>
      <c r="L650" s="48" t="s">
        <v>241</v>
      </c>
      <c r="M650" s="33" t="s">
        <v>22</v>
      </c>
      <c r="N650" s="33" t="s">
        <v>27</v>
      </c>
      <c r="O650" s="43">
        <v>527</v>
      </c>
      <c r="P650" s="48">
        <v>0.25157162900000002</v>
      </c>
      <c r="Q650" s="33" t="s">
        <v>28</v>
      </c>
      <c r="R650" s="27">
        <v>27</v>
      </c>
      <c r="S650" s="43">
        <v>16163</v>
      </c>
      <c r="T650" s="38">
        <v>2458.583333</v>
      </c>
      <c r="U650" s="33" t="str">
        <f t="shared" si="31"/>
        <v>Low Income</v>
      </c>
      <c r="V650" s="43">
        <v>282765</v>
      </c>
      <c r="W650" s="48">
        <v>0.23602541499999999</v>
      </c>
      <c r="X650" s="27">
        <v>0</v>
      </c>
      <c r="Y650" s="27">
        <v>51</v>
      </c>
      <c r="Z650" s="33" t="str">
        <f t="shared" si="32"/>
        <v>Medium Risk</v>
      </c>
    </row>
    <row r="651" spans="1:26" x14ac:dyDescent="0.25">
      <c r="A651" s="22">
        <v>43750</v>
      </c>
      <c r="B651" s="23">
        <v>48</v>
      </c>
      <c r="C651" s="34" t="str">
        <f t="shared" si="30"/>
        <v>Senior</v>
      </c>
      <c r="D651" s="44">
        <v>167579</v>
      </c>
      <c r="E651" s="28">
        <v>623</v>
      </c>
      <c r="F651" s="34" t="s">
        <v>230</v>
      </c>
      <c r="G651" s="34" t="s">
        <v>20</v>
      </c>
      <c r="H651" s="34" t="s">
        <v>21</v>
      </c>
      <c r="I651" s="44">
        <v>12674</v>
      </c>
      <c r="J651" s="28">
        <v>60</v>
      </c>
      <c r="K651" s="49">
        <v>7.5630001372487002E-2</v>
      </c>
      <c r="L651" s="49" t="s">
        <v>240</v>
      </c>
      <c r="M651" s="34" t="s">
        <v>22</v>
      </c>
      <c r="N651" s="34" t="s">
        <v>27</v>
      </c>
      <c r="O651" s="44">
        <v>1230</v>
      </c>
      <c r="P651" s="49">
        <v>0.232099834</v>
      </c>
      <c r="Q651" s="34" t="s">
        <v>24</v>
      </c>
      <c r="R651" s="28">
        <v>24</v>
      </c>
      <c r="S651" s="44">
        <v>7317</v>
      </c>
      <c r="T651" s="39">
        <v>13964.916670000001</v>
      </c>
      <c r="U651" s="34" t="str">
        <f t="shared" si="31"/>
        <v>High Income</v>
      </c>
      <c r="V651" s="44">
        <v>8655</v>
      </c>
      <c r="W651" s="49">
        <v>0.24740880000000001</v>
      </c>
      <c r="X651" s="28">
        <v>1</v>
      </c>
      <c r="Y651" s="28">
        <v>37.6</v>
      </c>
      <c r="Z651" s="34" t="str">
        <f t="shared" si="32"/>
        <v>Low Risk</v>
      </c>
    </row>
    <row r="652" spans="1:26" x14ac:dyDescent="0.25">
      <c r="A652" s="20">
        <v>43751</v>
      </c>
      <c r="B652" s="21">
        <v>62</v>
      </c>
      <c r="C652" s="33" t="str">
        <f t="shared" si="30"/>
        <v>Old</v>
      </c>
      <c r="D652" s="43">
        <v>15000</v>
      </c>
      <c r="E652" s="27">
        <v>577</v>
      </c>
      <c r="F652" s="33" t="s">
        <v>230</v>
      </c>
      <c r="G652" s="33" t="s">
        <v>20</v>
      </c>
      <c r="H652" s="33" t="s">
        <v>29</v>
      </c>
      <c r="I652" s="43">
        <v>27612</v>
      </c>
      <c r="J652" s="27">
        <v>24</v>
      </c>
      <c r="K652" s="48">
        <v>1.8408</v>
      </c>
      <c r="L652" s="48" t="s">
        <v>242</v>
      </c>
      <c r="M652" s="33" t="s">
        <v>26</v>
      </c>
      <c r="N652" s="33" t="s">
        <v>30</v>
      </c>
      <c r="O652" s="43">
        <v>310</v>
      </c>
      <c r="P652" s="48">
        <v>0.27531768299999998</v>
      </c>
      <c r="Q652" s="33" t="s">
        <v>38</v>
      </c>
      <c r="R652" s="27">
        <v>24</v>
      </c>
      <c r="S652" s="43">
        <v>948</v>
      </c>
      <c r="T652" s="38">
        <v>1250</v>
      </c>
      <c r="U652" s="33" t="str">
        <f t="shared" si="31"/>
        <v>Low Income</v>
      </c>
      <c r="V652" s="43">
        <v>61201</v>
      </c>
      <c r="W652" s="48">
        <v>0.20203817099999999</v>
      </c>
      <c r="X652" s="27">
        <v>0</v>
      </c>
      <c r="Y652" s="27">
        <v>55</v>
      </c>
      <c r="Z652" s="33" t="str">
        <f t="shared" si="32"/>
        <v>High Risk</v>
      </c>
    </row>
    <row r="653" spans="1:26" x14ac:dyDescent="0.25">
      <c r="A653" s="22">
        <v>43752</v>
      </c>
      <c r="B653" s="23">
        <v>53</v>
      </c>
      <c r="C653" s="34" t="str">
        <f t="shared" si="30"/>
        <v>Senior</v>
      </c>
      <c r="D653" s="44">
        <v>38978</v>
      </c>
      <c r="E653" s="28">
        <v>624</v>
      </c>
      <c r="F653" s="34" t="s">
        <v>230</v>
      </c>
      <c r="G653" s="34" t="s">
        <v>20</v>
      </c>
      <c r="H653" s="34" t="s">
        <v>41</v>
      </c>
      <c r="I653" s="44">
        <v>16179</v>
      </c>
      <c r="J653" s="28">
        <v>60</v>
      </c>
      <c r="K653" s="49">
        <v>0.41508030170865617</v>
      </c>
      <c r="L653" s="49" t="s">
        <v>240</v>
      </c>
      <c r="M653" s="34" t="s">
        <v>22</v>
      </c>
      <c r="N653" s="34" t="s">
        <v>30</v>
      </c>
      <c r="O653" s="44">
        <v>437</v>
      </c>
      <c r="P653" s="49">
        <v>0.17649115500000001</v>
      </c>
      <c r="Q653" s="34" t="s">
        <v>31</v>
      </c>
      <c r="R653" s="28">
        <v>26</v>
      </c>
      <c r="S653" s="44">
        <v>1062</v>
      </c>
      <c r="T653" s="39">
        <v>3248.166667</v>
      </c>
      <c r="U653" s="34" t="str">
        <f t="shared" si="31"/>
        <v>Low Income</v>
      </c>
      <c r="V653" s="44">
        <v>4136</v>
      </c>
      <c r="W653" s="49">
        <v>0.20810232300000001</v>
      </c>
      <c r="X653" s="28">
        <v>0</v>
      </c>
      <c r="Y653" s="28">
        <v>51</v>
      </c>
      <c r="Z653" s="34" t="str">
        <f t="shared" si="32"/>
        <v>Medium Risk</v>
      </c>
    </row>
    <row r="654" spans="1:26" x14ac:dyDescent="0.25">
      <c r="A654" s="20">
        <v>43753</v>
      </c>
      <c r="B654" s="21">
        <v>36</v>
      </c>
      <c r="C654" s="33" t="str">
        <f t="shared" si="30"/>
        <v>Mid</v>
      </c>
      <c r="D654" s="43">
        <v>19546</v>
      </c>
      <c r="E654" s="27">
        <v>501</v>
      </c>
      <c r="F654" s="33" t="s">
        <v>231</v>
      </c>
      <c r="G654" s="33" t="s">
        <v>20</v>
      </c>
      <c r="H654" s="33" t="s">
        <v>32</v>
      </c>
      <c r="I654" s="43">
        <v>19910</v>
      </c>
      <c r="J654" s="27">
        <v>120</v>
      </c>
      <c r="K654" s="48">
        <v>1.01862273610969</v>
      </c>
      <c r="L654" s="48" t="s">
        <v>242</v>
      </c>
      <c r="M654" s="33" t="s">
        <v>26</v>
      </c>
      <c r="N654" s="33" t="s">
        <v>27</v>
      </c>
      <c r="O654" s="43">
        <v>136</v>
      </c>
      <c r="P654" s="48">
        <v>0.16176947799999999</v>
      </c>
      <c r="Q654" s="33" t="s">
        <v>24</v>
      </c>
      <c r="R654" s="27">
        <v>22</v>
      </c>
      <c r="S654" s="43">
        <v>5440</v>
      </c>
      <c r="T654" s="38">
        <v>1628.833333</v>
      </c>
      <c r="U654" s="33" t="str">
        <f t="shared" si="31"/>
        <v>Low Income</v>
      </c>
      <c r="V654" s="43">
        <v>3378</v>
      </c>
      <c r="W654" s="48">
        <v>0.32395949499999999</v>
      </c>
      <c r="X654" s="27">
        <v>0</v>
      </c>
      <c r="Y654" s="27">
        <v>51</v>
      </c>
      <c r="Z654" s="33" t="str">
        <f t="shared" si="32"/>
        <v>Medium Risk</v>
      </c>
    </row>
    <row r="655" spans="1:26" x14ac:dyDescent="0.25">
      <c r="A655" s="22">
        <v>43754</v>
      </c>
      <c r="B655" s="23">
        <v>26</v>
      </c>
      <c r="C655" s="34" t="str">
        <f t="shared" si="30"/>
        <v>Mid</v>
      </c>
      <c r="D655" s="44">
        <v>43237</v>
      </c>
      <c r="E655" s="28">
        <v>548</v>
      </c>
      <c r="F655" s="34" t="s">
        <v>231</v>
      </c>
      <c r="G655" s="34" t="s">
        <v>20</v>
      </c>
      <c r="H655" s="34" t="s">
        <v>25</v>
      </c>
      <c r="I655" s="44">
        <v>18672</v>
      </c>
      <c r="J655" s="28">
        <v>48</v>
      </c>
      <c r="K655" s="49">
        <v>0.43185234868284106</v>
      </c>
      <c r="L655" s="49" t="s">
        <v>240</v>
      </c>
      <c r="M655" s="34" t="s">
        <v>35</v>
      </c>
      <c r="N655" s="34" t="s">
        <v>23</v>
      </c>
      <c r="O655" s="44">
        <v>370</v>
      </c>
      <c r="P655" s="49">
        <v>9.4254968999999994E-2</v>
      </c>
      <c r="Q655" s="34" t="s">
        <v>38</v>
      </c>
      <c r="R655" s="28">
        <v>18</v>
      </c>
      <c r="S655" s="44">
        <v>16493</v>
      </c>
      <c r="T655" s="39">
        <v>3603.083333</v>
      </c>
      <c r="U655" s="34" t="str">
        <f t="shared" si="31"/>
        <v>Low Income</v>
      </c>
      <c r="V655" s="44">
        <v>4746</v>
      </c>
      <c r="W655" s="49">
        <v>0.20778322199999999</v>
      </c>
      <c r="X655" s="28">
        <v>0</v>
      </c>
      <c r="Y655" s="28">
        <v>68</v>
      </c>
      <c r="Z655" s="34" t="str">
        <f t="shared" si="32"/>
        <v>High Risk</v>
      </c>
    </row>
    <row r="656" spans="1:26" x14ac:dyDescent="0.25">
      <c r="A656" s="20">
        <v>43755</v>
      </c>
      <c r="B656" s="21">
        <v>70</v>
      </c>
      <c r="C656" s="33" t="str">
        <f t="shared" si="30"/>
        <v>Old</v>
      </c>
      <c r="D656" s="43">
        <v>114947</v>
      </c>
      <c r="E656" s="27">
        <v>661</v>
      </c>
      <c r="F656" s="33" t="s">
        <v>232</v>
      </c>
      <c r="G656" s="33" t="s">
        <v>20</v>
      </c>
      <c r="H656" s="33" t="s">
        <v>41</v>
      </c>
      <c r="I656" s="43">
        <v>46798</v>
      </c>
      <c r="J656" s="27">
        <v>36</v>
      </c>
      <c r="K656" s="48">
        <v>0.40712676276892829</v>
      </c>
      <c r="L656" s="48" t="s">
        <v>240</v>
      </c>
      <c r="M656" s="33" t="s">
        <v>26</v>
      </c>
      <c r="N656" s="33" t="s">
        <v>27</v>
      </c>
      <c r="O656" s="43">
        <v>493</v>
      </c>
      <c r="P656" s="48">
        <v>1.1739556E-2</v>
      </c>
      <c r="Q656" s="33" t="s">
        <v>28</v>
      </c>
      <c r="R656" s="27">
        <v>22</v>
      </c>
      <c r="S656" s="43">
        <v>4653</v>
      </c>
      <c r="T656" s="38">
        <v>9578.9166669999995</v>
      </c>
      <c r="U656" s="33" t="str">
        <f t="shared" si="31"/>
        <v>Medium Income</v>
      </c>
      <c r="V656" s="43">
        <v>10808</v>
      </c>
      <c r="W656" s="48">
        <v>0.204196353</v>
      </c>
      <c r="X656" s="27">
        <v>0</v>
      </c>
      <c r="Y656" s="27">
        <v>49</v>
      </c>
      <c r="Z656" s="33" t="str">
        <f t="shared" si="32"/>
        <v>Medium Risk</v>
      </c>
    </row>
    <row r="657" spans="1:26" x14ac:dyDescent="0.25">
      <c r="A657" s="22">
        <v>43756</v>
      </c>
      <c r="B657" s="23">
        <v>40</v>
      </c>
      <c r="C657" s="34" t="str">
        <f t="shared" si="30"/>
        <v>Senior</v>
      </c>
      <c r="D657" s="44">
        <v>98180</v>
      </c>
      <c r="E657" s="28">
        <v>564</v>
      </c>
      <c r="F657" s="34" t="s">
        <v>230</v>
      </c>
      <c r="G657" s="34" t="s">
        <v>20</v>
      </c>
      <c r="H657" s="34" t="s">
        <v>21</v>
      </c>
      <c r="I657" s="44">
        <v>14484</v>
      </c>
      <c r="J657" s="28">
        <v>60</v>
      </c>
      <c r="K657" s="49">
        <v>0.14752495416581787</v>
      </c>
      <c r="L657" s="49" t="s">
        <v>240</v>
      </c>
      <c r="M657" s="34" t="s">
        <v>26</v>
      </c>
      <c r="N657" s="34" t="s">
        <v>27</v>
      </c>
      <c r="O657" s="44">
        <v>604</v>
      </c>
      <c r="P657" s="49">
        <v>0.23620164399999999</v>
      </c>
      <c r="Q657" s="34" t="s">
        <v>28</v>
      </c>
      <c r="R657" s="28">
        <v>34</v>
      </c>
      <c r="S657" s="44">
        <v>1199</v>
      </c>
      <c r="T657" s="39">
        <v>8181.6666670000004</v>
      </c>
      <c r="U657" s="34" t="str">
        <f t="shared" si="31"/>
        <v>Medium Income</v>
      </c>
      <c r="V657" s="44">
        <v>228007</v>
      </c>
      <c r="W657" s="49">
        <v>0.22800955000000001</v>
      </c>
      <c r="X657" s="28">
        <v>1</v>
      </c>
      <c r="Y657" s="28">
        <v>37.6</v>
      </c>
      <c r="Z657" s="34" t="str">
        <f t="shared" si="32"/>
        <v>Low Risk</v>
      </c>
    </row>
    <row r="658" spans="1:26" x14ac:dyDescent="0.25">
      <c r="A658" s="20">
        <v>43757</v>
      </c>
      <c r="B658" s="21">
        <v>40</v>
      </c>
      <c r="C658" s="33" t="str">
        <f t="shared" si="30"/>
        <v>Senior</v>
      </c>
      <c r="D658" s="43">
        <v>43176</v>
      </c>
      <c r="E658" s="27">
        <v>643</v>
      </c>
      <c r="F658" s="33" t="s">
        <v>230</v>
      </c>
      <c r="G658" s="33" t="s">
        <v>33</v>
      </c>
      <c r="H658" s="33" t="s">
        <v>21</v>
      </c>
      <c r="I658" s="43">
        <v>18143</v>
      </c>
      <c r="J658" s="27">
        <v>24</v>
      </c>
      <c r="K658" s="48">
        <v>0.42021030201964055</v>
      </c>
      <c r="L658" s="48" t="s">
        <v>240</v>
      </c>
      <c r="M658" s="33" t="s">
        <v>22</v>
      </c>
      <c r="N658" s="33" t="s">
        <v>27</v>
      </c>
      <c r="O658" s="43">
        <v>185</v>
      </c>
      <c r="P658" s="48">
        <v>0.39407282900000001</v>
      </c>
      <c r="Q658" s="33" t="s">
        <v>28</v>
      </c>
      <c r="R658" s="27">
        <v>23</v>
      </c>
      <c r="S658" s="43">
        <v>6246</v>
      </c>
      <c r="T658" s="38">
        <v>3598</v>
      </c>
      <c r="U658" s="33" t="str">
        <f t="shared" si="31"/>
        <v>Low Income</v>
      </c>
      <c r="V658" s="43">
        <v>71920</v>
      </c>
      <c r="W658" s="48">
        <v>0.18274826</v>
      </c>
      <c r="X658" s="27">
        <v>0</v>
      </c>
      <c r="Y658" s="27">
        <v>52</v>
      </c>
      <c r="Z658" s="33" t="str">
        <f t="shared" si="32"/>
        <v>Medium Risk</v>
      </c>
    </row>
    <row r="659" spans="1:26" x14ac:dyDescent="0.25">
      <c r="A659" s="22">
        <v>43758</v>
      </c>
      <c r="B659" s="23">
        <v>39</v>
      </c>
      <c r="C659" s="34" t="str">
        <f t="shared" si="30"/>
        <v>Mid</v>
      </c>
      <c r="D659" s="44">
        <v>27380</v>
      </c>
      <c r="E659" s="28">
        <v>616</v>
      </c>
      <c r="F659" s="34" t="s">
        <v>230</v>
      </c>
      <c r="G659" s="34" t="s">
        <v>20</v>
      </c>
      <c r="H659" s="34" t="s">
        <v>29</v>
      </c>
      <c r="I659" s="44">
        <v>16602</v>
      </c>
      <c r="J659" s="28">
        <v>72</v>
      </c>
      <c r="K659" s="49">
        <v>0.60635500365230099</v>
      </c>
      <c r="L659" s="49" t="s">
        <v>241</v>
      </c>
      <c r="M659" s="34" t="s">
        <v>22</v>
      </c>
      <c r="N659" s="34" t="s">
        <v>30</v>
      </c>
      <c r="O659" s="44">
        <v>348</v>
      </c>
      <c r="P659" s="49">
        <v>0.142647673</v>
      </c>
      <c r="Q659" s="34" t="s">
        <v>31</v>
      </c>
      <c r="R659" s="28">
        <v>27</v>
      </c>
      <c r="S659" s="44">
        <v>6263</v>
      </c>
      <c r="T659" s="39">
        <v>2281.666667</v>
      </c>
      <c r="U659" s="34" t="str">
        <f t="shared" si="31"/>
        <v>Low Income</v>
      </c>
      <c r="V659" s="44">
        <v>18794</v>
      </c>
      <c r="W659" s="49">
        <v>0.1788816</v>
      </c>
      <c r="X659" s="28">
        <v>0</v>
      </c>
      <c r="Y659" s="28">
        <v>48</v>
      </c>
      <c r="Z659" s="34" t="str">
        <f t="shared" si="32"/>
        <v>Medium Risk</v>
      </c>
    </row>
    <row r="660" spans="1:26" x14ac:dyDescent="0.25">
      <c r="A660" s="20">
        <v>43759</v>
      </c>
      <c r="B660" s="21">
        <v>42</v>
      </c>
      <c r="C660" s="33" t="str">
        <f t="shared" si="30"/>
        <v>Senior</v>
      </c>
      <c r="D660" s="43">
        <v>21588</v>
      </c>
      <c r="E660" s="27">
        <v>508</v>
      </c>
      <c r="F660" s="33" t="s">
        <v>231</v>
      </c>
      <c r="G660" s="33" t="s">
        <v>20</v>
      </c>
      <c r="H660" s="33" t="s">
        <v>29</v>
      </c>
      <c r="I660" s="43">
        <v>22746</v>
      </c>
      <c r="J660" s="27">
        <v>36</v>
      </c>
      <c r="K660" s="48">
        <v>1.0536409116175653</v>
      </c>
      <c r="L660" s="48" t="s">
        <v>242</v>
      </c>
      <c r="M660" s="33" t="s">
        <v>22</v>
      </c>
      <c r="N660" s="33" t="s">
        <v>30</v>
      </c>
      <c r="O660" s="43">
        <v>898</v>
      </c>
      <c r="P660" s="48">
        <v>0.42993406699999998</v>
      </c>
      <c r="Q660" s="33" t="s">
        <v>31</v>
      </c>
      <c r="R660" s="27">
        <v>18</v>
      </c>
      <c r="S660" s="43">
        <v>6526</v>
      </c>
      <c r="T660" s="38">
        <v>1799</v>
      </c>
      <c r="U660" s="33" t="str">
        <f t="shared" si="31"/>
        <v>Low Income</v>
      </c>
      <c r="V660" s="43">
        <v>84136</v>
      </c>
      <c r="W660" s="48">
        <v>0.30449520000000002</v>
      </c>
      <c r="X660" s="27">
        <v>0</v>
      </c>
      <c r="Y660" s="27">
        <v>55</v>
      </c>
      <c r="Z660" s="33" t="str">
        <f t="shared" si="32"/>
        <v>High Risk</v>
      </c>
    </row>
    <row r="661" spans="1:26" x14ac:dyDescent="0.25">
      <c r="A661" s="22">
        <v>43760</v>
      </c>
      <c r="B661" s="23">
        <v>38</v>
      </c>
      <c r="C661" s="34" t="str">
        <f t="shared" si="30"/>
        <v>Mid</v>
      </c>
      <c r="D661" s="44">
        <v>49512</v>
      </c>
      <c r="E661" s="28">
        <v>565.24120603015081</v>
      </c>
      <c r="F661" s="34" t="s">
        <v>230</v>
      </c>
      <c r="G661" s="34" t="s">
        <v>20</v>
      </c>
      <c r="H661" s="34" t="s">
        <v>21</v>
      </c>
      <c r="I661" s="44">
        <v>25407</v>
      </c>
      <c r="J661" s="28">
        <v>48</v>
      </c>
      <c r="K661" s="49">
        <v>0.51314832767813867</v>
      </c>
      <c r="L661" s="49" t="s">
        <v>241</v>
      </c>
      <c r="M661" s="34" t="s">
        <v>22</v>
      </c>
      <c r="N661" s="34" t="s">
        <v>30</v>
      </c>
      <c r="O661" s="44">
        <v>833</v>
      </c>
      <c r="P661" s="49">
        <v>8.8108982000000002E-2</v>
      </c>
      <c r="Q661" s="34" t="s">
        <v>34</v>
      </c>
      <c r="R661" s="28">
        <v>23</v>
      </c>
      <c r="S661" s="44">
        <v>2595</v>
      </c>
      <c r="T661" s="39">
        <v>4126</v>
      </c>
      <c r="U661" s="34" t="str">
        <f t="shared" si="31"/>
        <v>Low Income</v>
      </c>
      <c r="V661" s="44">
        <v>42970</v>
      </c>
      <c r="W661" s="49">
        <v>0.25223272499999999</v>
      </c>
      <c r="X661" s="28">
        <v>0</v>
      </c>
      <c r="Y661" s="28">
        <v>50</v>
      </c>
      <c r="Z661" s="34" t="str">
        <f t="shared" si="32"/>
        <v>Medium Risk</v>
      </c>
    </row>
    <row r="662" spans="1:26" x14ac:dyDescent="0.25">
      <c r="A662" s="20">
        <v>43761</v>
      </c>
      <c r="B662" s="21">
        <v>33</v>
      </c>
      <c r="C662" s="33" t="str">
        <f t="shared" si="30"/>
        <v>Mid</v>
      </c>
      <c r="D662" s="43">
        <v>139885</v>
      </c>
      <c r="E662" s="27">
        <v>573</v>
      </c>
      <c r="F662" s="33" t="s">
        <v>230</v>
      </c>
      <c r="G662" s="33" t="s">
        <v>20</v>
      </c>
      <c r="H662" s="33" t="s">
        <v>32</v>
      </c>
      <c r="I662" s="43">
        <v>17616</v>
      </c>
      <c r="J662" s="27">
        <v>24</v>
      </c>
      <c r="K662" s="48">
        <v>0.12593201558422989</v>
      </c>
      <c r="L662" s="48" t="s">
        <v>240</v>
      </c>
      <c r="M662" s="33" t="s">
        <v>22</v>
      </c>
      <c r="N662" s="33" t="s">
        <v>34</v>
      </c>
      <c r="O662" s="43">
        <v>894</v>
      </c>
      <c r="P662" s="48">
        <v>0.28694167599999998</v>
      </c>
      <c r="Q662" s="33" t="s">
        <v>24</v>
      </c>
      <c r="R662" s="27">
        <v>24</v>
      </c>
      <c r="S662" s="43">
        <v>1595</v>
      </c>
      <c r="T662" s="38">
        <v>11657.083329999999</v>
      </c>
      <c r="U662" s="33" t="str">
        <f t="shared" si="31"/>
        <v>Medium Income</v>
      </c>
      <c r="V662" s="43">
        <v>5257</v>
      </c>
      <c r="W662" s="48">
        <v>0.17032682199999999</v>
      </c>
      <c r="X662" s="27">
        <v>1</v>
      </c>
      <c r="Y662" s="27">
        <v>39.200000000000003</v>
      </c>
      <c r="Z662" s="33" t="str">
        <f t="shared" si="32"/>
        <v>Low Risk</v>
      </c>
    </row>
    <row r="663" spans="1:26" x14ac:dyDescent="0.25">
      <c r="A663" s="22">
        <v>43762</v>
      </c>
      <c r="B663" s="23">
        <v>33</v>
      </c>
      <c r="C663" s="34" t="str">
        <f t="shared" si="30"/>
        <v>Mid</v>
      </c>
      <c r="D663" s="44">
        <v>35355</v>
      </c>
      <c r="E663" s="28">
        <v>505</v>
      </c>
      <c r="F663" s="34" t="s">
        <v>231</v>
      </c>
      <c r="G663" s="34" t="s">
        <v>45</v>
      </c>
      <c r="H663" s="34" t="s">
        <v>29</v>
      </c>
      <c r="I663" s="44">
        <v>21412</v>
      </c>
      <c r="J663" s="28">
        <v>24</v>
      </c>
      <c r="K663" s="49">
        <v>0.60562862395700745</v>
      </c>
      <c r="L663" s="49" t="s">
        <v>241</v>
      </c>
      <c r="M663" s="34" t="s">
        <v>35</v>
      </c>
      <c r="N663" s="34" t="s">
        <v>30</v>
      </c>
      <c r="O663" s="44">
        <v>298</v>
      </c>
      <c r="P663" s="49">
        <v>0.47029718100000001</v>
      </c>
      <c r="Q663" s="34" t="s">
        <v>28</v>
      </c>
      <c r="R663" s="28">
        <v>22</v>
      </c>
      <c r="S663" s="44">
        <v>10637</v>
      </c>
      <c r="T663" s="39">
        <v>2946.25</v>
      </c>
      <c r="U663" s="34" t="str">
        <f t="shared" si="31"/>
        <v>Low Income</v>
      </c>
      <c r="V663" s="44">
        <v>9251</v>
      </c>
      <c r="W663" s="49">
        <v>0.24650145700000001</v>
      </c>
      <c r="X663" s="28">
        <v>0</v>
      </c>
      <c r="Y663" s="28">
        <v>59</v>
      </c>
      <c r="Z663" s="34" t="str">
        <f t="shared" si="32"/>
        <v>High Risk</v>
      </c>
    </row>
    <row r="664" spans="1:26" x14ac:dyDescent="0.25">
      <c r="A664" s="20">
        <v>43763</v>
      </c>
      <c r="B664" s="21">
        <v>39</v>
      </c>
      <c r="C664" s="33" t="str">
        <f t="shared" si="30"/>
        <v>Mid</v>
      </c>
      <c r="D664" s="43">
        <v>44765</v>
      </c>
      <c r="E664" s="27">
        <v>575</v>
      </c>
      <c r="F664" s="33" t="s">
        <v>230</v>
      </c>
      <c r="G664" s="33" t="s">
        <v>33</v>
      </c>
      <c r="H664" s="33" t="s">
        <v>21</v>
      </c>
      <c r="I664" s="43">
        <v>18618</v>
      </c>
      <c r="J664" s="27">
        <v>48</v>
      </c>
      <c r="K664" s="48">
        <v>0.41590528314531444</v>
      </c>
      <c r="L664" s="48" t="s">
        <v>240</v>
      </c>
      <c r="M664" s="33" t="s">
        <v>22</v>
      </c>
      <c r="N664" s="33" t="s">
        <v>27</v>
      </c>
      <c r="O664" s="43">
        <v>254</v>
      </c>
      <c r="P664" s="48">
        <v>0.769608615</v>
      </c>
      <c r="Q664" s="33" t="s">
        <v>24</v>
      </c>
      <c r="R664" s="27">
        <v>17</v>
      </c>
      <c r="S664" s="43">
        <v>3420</v>
      </c>
      <c r="T664" s="38">
        <v>3730.416667</v>
      </c>
      <c r="U664" s="33" t="str">
        <f t="shared" si="31"/>
        <v>Low Income</v>
      </c>
      <c r="V664" s="43">
        <v>4129</v>
      </c>
      <c r="W664" s="48">
        <v>0.25240858300000002</v>
      </c>
      <c r="X664" s="27">
        <v>0</v>
      </c>
      <c r="Y664" s="27">
        <v>62</v>
      </c>
      <c r="Z664" s="33" t="str">
        <f t="shared" si="32"/>
        <v>High Risk</v>
      </c>
    </row>
    <row r="665" spans="1:26" x14ac:dyDescent="0.25">
      <c r="A665" s="22">
        <v>43764</v>
      </c>
      <c r="B665" s="23">
        <v>33</v>
      </c>
      <c r="C665" s="34" t="str">
        <f t="shared" si="30"/>
        <v>Mid</v>
      </c>
      <c r="D665" s="44">
        <v>51765</v>
      </c>
      <c r="E665" s="28">
        <v>556</v>
      </c>
      <c r="F665" s="34" t="s">
        <v>230</v>
      </c>
      <c r="G665" s="34" t="s">
        <v>20</v>
      </c>
      <c r="H665" s="34" t="s">
        <v>29</v>
      </c>
      <c r="I665" s="44">
        <v>10629</v>
      </c>
      <c r="J665" s="28">
        <v>48</v>
      </c>
      <c r="K665" s="49">
        <v>0.20533178788756881</v>
      </c>
      <c r="L665" s="49" t="s">
        <v>240</v>
      </c>
      <c r="M665" s="34" t="s">
        <v>22</v>
      </c>
      <c r="N665" s="34" t="s">
        <v>30</v>
      </c>
      <c r="O665" s="44">
        <v>404</v>
      </c>
      <c r="P665" s="49">
        <v>0.195530027</v>
      </c>
      <c r="Q665" s="34" t="s">
        <v>38</v>
      </c>
      <c r="R665" s="28">
        <v>32</v>
      </c>
      <c r="S665" s="44">
        <v>5608</v>
      </c>
      <c r="T665" s="39">
        <v>4313.75</v>
      </c>
      <c r="U665" s="34" t="str">
        <f t="shared" si="31"/>
        <v>Low Income</v>
      </c>
      <c r="V665" s="44">
        <v>199460</v>
      </c>
      <c r="W665" s="49">
        <v>0.25844764999999997</v>
      </c>
      <c r="X665" s="28">
        <v>0</v>
      </c>
      <c r="Y665" s="28">
        <v>45</v>
      </c>
      <c r="Z665" s="34" t="str">
        <f t="shared" si="32"/>
        <v>Medium Risk</v>
      </c>
    </row>
    <row r="666" spans="1:26" x14ac:dyDescent="0.25">
      <c r="A666" s="20">
        <v>43765</v>
      </c>
      <c r="B666" s="21">
        <v>31</v>
      </c>
      <c r="C666" s="33" t="str">
        <f t="shared" si="30"/>
        <v>Mid</v>
      </c>
      <c r="D666" s="43">
        <v>33605</v>
      </c>
      <c r="E666" s="27">
        <v>558</v>
      </c>
      <c r="F666" s="33" t="s">
        <v>230</v>
      </c>
      <c r="G666" s="33" t="s">
        <v>20</v>
      </c>
      <c r="H666" s="33" t="s">
        <v>32</v>
      </c>
      <c r="I666" s="43">
        <v>26551</v>
      </c>
      <c r="J666" s="27">
        <v>36</v>
      </c>
      <c r="K666" s="48">
        <v>0.79009076030352621</v>
      </c>
      <c r="L666" s="48" t="s">
        <v>241</v>
      </c>
      <c r="M666" s="33" t="s">
        <v>22</v>
      </c>
      <c r="N666" s="33" t="s">
        <v>30</v>
      </c>
      <c r="O666" s="43">
        <v>410</v>
      </c>
      <c r="P666" s="48">
        <v>0.29842935500000001</v>
      </c>
      <c r="Q666" s="33" t="s">
        <v>24</v>
      </c>
      <c r="R666" s="27">
        <v>27</v>
      </c>
      <c r="S666" s="43">
        <v>1682</v>
      </c>
      <c r="T666" s="38">
        <v>2800.416667</v>
      </c>
      <c r="U666" s="33" t="str">
        <f t="shared" si="31"/>
        <v>Low Income</v>
      </c>
      <c r="V666" s="43">
        <v>448172</v>
      </c>
      <c r="W666" s="48">
        <v>0.206344684</v>
      </c>
      <c r="X666" s="27">
        <v>0</v>
      </c>
      <c r="Y666" s="27">
        <v>47</v>
      </c>
      <c r="Z666" s="33" t="str">
        <f t="shared" si="32"/>
        <v>Medium Risk</v>
      </c>
    </row>
    <row r="667" spans="1:26" x14ac:dyDescent="0.25">
      <c r="A667" s="22">
        <v>43766</v>
      </c>
      <c r="B667" s="23">
        <v>41</v>
      </c>
      <c r="C667" s="34" t="str">
        <f t="shared" si="30"/>
        <v>Senior</v>
      </c>
      <c r="D667" s="44">
        <v>91706.000004000001</v>
      </c>
      <c r="E667" s="28">
        <v>518</v>
      </c>
      <c r="F667" s="34" t="s">
        <v>231</v>
      </c>
      <c r="G667" s="34" t="s">
        <v>20</v>
      </c>
      <c r="H667" s="34" t="s">
        <v>25</v>
      </c>
      <c r="I667" s="44">
        <v>39269</v>
      </c>
      <c r="J667" s="28">
        <v>53.77215189873418</v>
      </c>
      <c r="K667" s="49">
        <v>0.4282053518666955</v>
      </c>
      <c r="L667" s="49" t="s">
        <v>240</v>
      </c>
      <c r="M667" s="34" t="s">
        <v>26</v>
      </c>
      <c r="N667" s="34" t="s">
        <v>27</v>
      </c>
      <c r="O667" s="44">
        <v>253</v>
      </c>
      <c r="P667" s="49">
        <v>0.476067242</v>
      </c>
      <c r="Q667" s="34" t="s">
        <v>38</v>
      </c>
      <c r="R667" s="28">
        <v>24</v>
      </c>
      <c r="S667" s="44">
        <v>5985</v>
      </c>
      <c r="T667" s="39">
        <v>7642.1666670000004</v>
      </c>
      <c r="U667" s="34" t="str">
        <f t="shared" si="31"/>
        <v>Medium Income</v>
      </c>
      <c r="V667" s="44">
        <v>110497</v>
      </c>
      <c r="W667" s="49">
        <v>0.24996095800000001</v>
      </c>
      <c r="X667" s="28">
        <v>0</v>
      </c>
      <c r="Y667" s="28">
        <v>58</v>
      </c>
      <c r="Z667" s="34" t="str">
        <f t="shared" si="32"/>
        <v>High Risk</v>
      </c>
    </row>
    <row r="668" spans="1:26" x14ac:dyDescent="0.25">
      <c r="A668" s="20">
        <v>43767</v>
      </c>
      <c r="B668" s="21">
        <v>36</v>
      </c>
      <c r="C668" s="33" t="str">
        <f t="shared" si="30"/>
        <v>Mid</v>
      </c>
      <c r="D668" s="43">
        <v>128392</v>
      </c>
      <c r="E668" s="27">
        <v>649</v>
      </c>
      <c r="F668" s="33" t="s">
        <v>230</v>
      </c>
      <c r="G668" s="33" t="s">
        <v>20</v>
      </c>
      <c r="H668" s="33" t="s">
        <v>21</v>
      </c>
      <c r="I668" s="43">
        <v>27330</v>
      </c>
      <c r="J668" s="27">
        <v>48</v>
      </c>
      <c r="K668" s="48">
        <v>0.21286372982740356</v>
      </c>
      <c r="L668" s="48" t="s">
        <v>240</v>
      </c>
      <c r="M668" s="33" t="s">
        <v>44</v>
      </c>
      <c r="N668" s="33" t="s">
        <v>30</v>
      </c>
      <c r="O668" s="43">
        <v>313</v>
      </c>
      <c r="P668" s="48">
        <v>0.47869357299999998</v>
      </c>
      <c r="Q668" s="33" t="s">
        <v>38</v>
      </c>
      <c r="R668" s="27">
        <v>29</v>
      </c>
      <c r="S668" s="43">
        <v>7038</v>
      </c>
      <c r="T668" s="38">
        <v>10699.333329999999</v>
      </c>
      <c r="U668" s="33" t="str">
        <f t="shared" si="31"/>
        <v>Medium Income</v>
      </c>
      <c r="V668" s="43">
        <v>180521</v>
      </c>
      <c r="W668" s="48">
        <v>0.237396</v>
      </c>
      <c r="X668" s="27">
        <v>1</v>
      </c>
      <c r="Y668" s="27">
        <v>39.200000000000003</v>
      </c>
      <c r="Z668" s="33" t="str">
        <f t="shared" si="32"/>
        <v>Low Risk</v>
      </c>
    </row>
    <row r="669" spans="1:26" x14ac:dyDescent="0.25">
      <c r="A669" s="22">
        <v>43768</v>
      </c>
      <c r="B669" s="23">
        <v>58</v>
      </c>
      <c r="C669" s="34" t="str">
        <f t="shared" si="30"/>
        <v>Senior</v>
      </c>
      <c r="D669" s="44">
        <v>109041.999996</v>
      </c>
      <c r="E669" s="28">
        <v>608</v>
      </c>
      <c r="F669" s="34" t="s">
        <v>230</v>
      </c>
      <c r="G669" s="34" t="s">
        <v>20</v>
      </c>
      <c r="H669" s="34" t="s">
        <v>29</v>
      </c>
      <c r="I669" s="44">
        <v>11483</v>
      </c>
      <c r="J669" s="28">
        <v>55.043478260869563</v>
      </c>
      <c r="K669" s="49">
        <v>0.105308046444684</v>
      </c>
      <c r="L669" s="49" t="s">
        <v>240</v>
      </c>
      <c r="M669" s="34" t="s">
        <v>35</v>
      </c>
      <c r="N669" s="34" t="s">
        <v>34</v>
      </c>
      <c r="O669" s="44">
        <v>361</v>
      </c>
      <c r="P669" s="49">
        <v>0.44093316700000001</v>
      </c>
      <c r="Q669" s="34" t="s">
        <v>24</v>
      </c>
      <c r="R669" s="28">
        <v>25</v>
      </c>
      <c r="S669" s="44">
        <v>4270</v>
      </c>
      <c r="T669" s="39">
        <v>9086.8333330000005</v>
      </c>
      <c r="U669" s="34" t="str">
        <f t="shared" si="31"/>
        <v>Medium Income</v>
      </c>
      <c r="V669" s="44">
        <v>12551</v>
      </c>
      <c r="W669" s="49">
        <v>0.232914815</v>
      </c>
      <c r="X669" s="28">
        <v>1</v>
      </c>
      <c r="Y669" s="28">
        <v>43.2</v>
      </c>
      <c r="Z669" s="34" t="str">
        <f t="shared" si="32"/>
        <v>Medium Risk</v>
      </c>
    </row>
    <row r="670" spans="1:26" x14ac:dyDescent="0.25">
      <c r="A670" s="20">
        <v>43769</v>
      </c>
      <c r="B670" s="21">
        <v>18</v>
      </c>
      <c r="C670" s="33" t="str">
        <f t="shared" si="30"/>
        <v>Young</v>
      </c>
      <c r="D670" s="43">
        <v>73648</v>
      </c>
      <c r="E670" s="27">
        <v>460</v>
      </c>
      <c r="F670" s="33" t="s">
        <v>231</v>
      </c>
      <c r="G670" s="33" t="s">
        <v>20</v>
      </c>
      <c r="H670" s="33" t="s">
        <v>29</v>
      </c>
      <c r="I670" s="43">
        <v>35106</v>
      </c>
      <c r="J670" s="27">
        <v>120</v>
      </c>
      <c r="K670" s="48">
        <v>0.4766728220725614</v>
      </c>
      <c r="L670" s="48" t="s">
        <v>240</v>
      </c>
      <c r="M670" s="33" t="s">
        <v>22</v>
      </c>
      <c r="N670" s="33" t="s">
        <v>27</v>
      </c>
      <c r="O670" s="43">
        <v>660</v>
      </c>
      <c r="P670" s="48">
        <v>0.31826735</v>
      </c>
      <c r="Q670" s="33" t="s">
        <v>24</v>
      </c>
      <c r="R670" s="27">
        <v>31</v>
      </c>
      <c r="S670" s="43">
        <v>600</v>
      </c>
      <c r="T670" s="38">
        <v>6137.3333329999996</v>
      </c>
      <c r="U670" s="33" t="str">
        <f t="shared" si="31"/>
        <v>Medium Income</v>
      </c>
      <c r="V670" s="43">
        <v>102872</v>
      </c>
      <c r="W670" s="48">
        <v>0.392441229</v>
      </c>
      <c r="X670" s="27">
        <v>0</v>
      </c>
      <c r="Y670" s="27">
        <v>50</v>
      </c>
      <c r="Z670" s="33" t="str">
        <f t="shared" si="32"/>
        <v>Medium Risk</v>
      </c>
    </row>
    <row r="671" spans="1:26" x14ac:dyDescent="0.25">
      <c r="A671" s="22">
        <v>43770</v>
      </c>
      <c r="B671" s="23">
        <v>53</v>
      </c>
      <c r="C671" s="34" t="str">
        <f t="shared" si="30"/>
        <v>Senior</v>
      </c>
      <c r="D671" s="44">
        <v>42477.999995999999</v>
      </c>
      <c r="E671" s="28">
        <v>552</v>
      </c>
      <c r="F671" s="34" t="s">
        <v>230</v>
      </c>
      <c r="G671" s="34" t="s">
        <v>20</v>
      </c>
      <c r="H671" s="34" t="s">
        <v>21</v>
      </c>
      <c r="I671" s="44">
        <v>10463</v>
      </c>
      <c r="J671" s="28">
        <v>53.057851239669418</v>
      </c>
      <c r="K671" s="49">
        <v>0.24631573993561992</v>
      </c>
      <c r="L671" s="49" t="s">
        <v>240</v>
      </c>
      <c r="M671" s="34" t="s">
        <v>44</v>
      </c>
      <c r="N671" s="34" t="s">
        <v>34</v>
      </c>
      <c r="O671" s="44">
        <v>597</v>
      </c>
      <c r="P671" s="49">
        <v>0.13883518</v>
      </c>
      <c r="Q671" s="34" t="s">
        <v>31</v>
      </c>
      <c r="R671" s="28">
        <v>23</v>
      </c>
      <c r="S671" s="44">
        <v>1789</v>
      </c>
      <c r="T671" s="39">
        <v>3539.833333</v>
      </c>
      <c r="U671" s="34" t="str">
        <f t="shared" si="31"/>
        <v>Low Income</v>
      </c>
      <c r="V671" s="44">
        <v>5996</v>
      </c>
      <c r="W671" s="49">
        <v>0.22187332400000001</v>
      </c>
      <c r="X671" s="28">
        <v>0</v>
      </c>
      <c r="Y671" s="28">
        <v>53</v>
      </c>
      <c r="Z671" s="34" t="str">
        <f t="shared" si="32"/>
        <v>Medium Risk</v>
      </c>
    </row>
    <row r="672" spans="1:26" x14ac:dyDescent="0.25">
      <c r="A672" s="20">
        <v>43771</v>
      </c>
      <c r="B672" s="21">
        <v>54</v>
      </c>
      <c r="C672" s="33" t="str">
        <f t="shared" si="30"/>
        <v>Senior</v>
      </c>
      <c r="D672" s="43">
        <v>25911</v>
      </c>
      <c r="E672" s="27">
        <v>571</v>
      </c>
      <c r="F672" s="33" t="s">
        <v>230</v>
      </c>
      <c r="G672" s="33" t="s">
        <v>20</v>
      </c>
      <c r="H672" s="33" t="s">
        <v>25</v>
      </c>
      <c r="I672" s="43">
        <v>10751</v>
      </c>
      <c r="J672" s="27">
        <v>60</v>
      </c>
      <c r="K672" s="48">
        <v>0.41492030411794217</v>
      </c>
      <c r="L672" s="48" t="s">
        <v>240</v>
      </c>
      <c r="M672" s="33" t="s">
        <v>26</v>
      </c>
      <c r="N672" s="33" t="s">
        <v>30</v>
      </c>
      <c r="O672" s="43">
        <v>544</v>
      </c>
      <c r="P672" s="48">
        <v>0.30858594700000003</v>
      </c>
      <c r="Q672" s="33" t="s">
        <v>24</v>
      </c>
      <c r="R672" s="27">
        <v>18</v>
      </c>
      <c r="S672" s="43">
        <v>4872</v>
      </c>
      <c r="T672" s="38">
        <v>2159.25</v>
      </c>
      <c r="U672" s="33" t="str">
        <f t="shared" si="31"/>
        <v>Low Income</v>
      </c>
      <c r="V672" s="43">
        <v>5576</v>
      </c>
      <c r="W672" s="48">
        <v>0.24489214300000001</v>
      </c>
      <c r="X672" s="27">
        <v>0</v>
      </c>
      <c r="Y672" s="27">
        <v>56</v>
      </c>
      <c r="Z672" s="33" t="str">
        <f t="shared" si="32"/>
        <v>High Risk</v>
      </c>
    </row>
    <row r="673" spans="1:26" x14ac:dyDescent="0.25">
      <c r="A673" s="22">
        <v>43772</v>
      </c>
      <c r="B673" s="23">
        <v>18</v>
      </c>
      <c r="C673" s="34" t="str">
        <f t="shared" si="30"/>
        <v>Young</v>
      </c>
      <c r="D673" s="44">
        <v>27112</v>
      </c>
      <c r="E673" s="28">
        <v>432</v>
      </c>
      <c r="F673" s="34" t="s">
        <v>233</v>
      </c>
      <c r="G673" s="34" t="s">
        <v>20</v>
      </c>
      <c r="H673" s="34" t="s">
        <v>21</v>
      </c>
      <c r="I673" s="44">
        <v>32743</v>
      </c>
      <c r="J673" s="28">
        <v>72</v>
      </c>
      <c r="K673" s="49">
        <v>1.207694010032458</v>
      </c>
      <c r="L673" s="49" t="s">
        <v>242</v>
      </c>
      <c r="M673" s="34" t="s">
        <v>35</v>
      </c>
      <c r="N673" s="34" t="s">
        <v>27</v>
      </c>
      <c r="O673" s="44">
        <v>821</v>
      </c>
      <c r="P673" s="49">
        <v>0.34540199599999999</v>
      </c>
      <c r="Q673" s="34" t="s">
        <v>24</v>
      </c>
      <c r="R673" s="28">
        <v>16</v>
      </c>
      <c r="S673" s="44">
        <v>14969</v>
      </c>
      <c r="T673" s="39">
        <v>2259.333333</v>
      </c>
      <c r="U673" s="34" t="str">
        <f t="shared" si="31"/>
        <v>Low Income</v>
      </c>
      <c r="V673" s="44">
        <v>40446</v>
      </c>
      <c r="W673" s="49">
        <v>0.37883597699999999</v>
      </c>
      <c r="X673" s="28">
        <v>0</v>
      </c>
      <c r="Y673" s="28">
        <v>57</v>
      </c>
      <c r="Z673" s="34" t="str">
        <f t="shared" si="32"/>
        <v>High Risk</v>
      </c>
    </row>
    <row r="674" spans="1:26" x14ac:dyDescent="0.25">
      <c r="A674" s="20">
        <v>43773</v>
      </c>
      <c r="B674" s="21">
        <v>35</v>
      </c>
      <c r="C674" s="33" t="str">
        <f t="shared" si="30"/>
        <v>Mid</v>
      </c>
      <c r="D674" s="43">
        <v>54015</v>
      </c>
      <c r="E674" s="27">
        <v>612</v>
      </c>
      <c r="F674" s="33" t="s">
        <v>230</v>
      </c>
      <c r="G674" s="33" t="s">
        <v>20</v>
      </c>
      <c r="H674" s="33" t="s">
        <v>32</v>
      </c>
      <c r="I674" s="43">
        <v>13313</v>
      </c>
      <c r="J674" s="27">
        <v>60</v>
      </c>
      <c r="K674" s="48">
        <v>0.24646857354438581</v>
      </c>
      <c r="L674" s="48" t="s">
        <v>240</v>
      </c>
      <c r="M674" s="33" t="s">
        <v>26</v>
      </c>
      <c r="N674" s="33" t="s">
        <v>27</v>
      </c>
      <c r="O674" s="43">
        <v>298</v>
      </c>
      <c r="P674" s="48">
        <v>0.24549948399999999</v>
      </c>
      <c r="Q674" s="33" t="s">
        <v>38</v>
      </c>
      <c r="R674" s="27">
        <v>25</v>
      </c>
      <c r="S674" s="43">
        <v>13453</v>
      </c>
      <c r="T674" s="38">
        <v>4501.25</v>
      </c>
      <c r="U674" s="33" t="str">
        <f t="shared" si="31"/>
        <v>Low Income</v>
      </c>
      <c r="V674" s="43">
        <v>77419</v>
      </c>
      <c r="W674" s="48">
        <v>0.20289940200000001</v>
      </c>
      <c r="X674" s="27">
        <v>0</v>
      </c>
      <c r="Y674" s="27">
        <v>48</v>
      </c>
      <c r="Z674" s="33" t="str">
        <f t="shared" si="32"/>
        <v>Medium Risk</v>
      </c>
    </row>
    <row r="675" spans="1:26" x14ac:dyDescent="0.25">
      <c r="A675" s="22">
        <v>43774</v>
      </c>
      <c r="B675" s="23">
        <v>35</v>
      </c>
      <c r="C675" s="34" t="str">
        <f t="shared" si="30"/>
        <v>Mid</v>
      </c>
      <c r="D675" s="44">
        <v>32033</v>
      </c>
      <c r="E675" s="28">
        <v>585</v>
      </c>
      <c r="F675" s="34" t="s">
        <v>230</v>
      </c>
      <c r="G675" s="34" t="s">
        <v>20</v>
      </c>
      <c r="H675" s="34" t="s">
        <v>29</v>
      </c>
      <c r="I675" s="44">
        <v>24194</v>
      </c>
      <c r="J675" s="28">
        <v>12</v>
      </c>
      <c r="K675" s="49">
        <v>0.75528361377329634</v>
      </c>
      <c r="L675" s="49" t="s">
        <v>241</v>
      </c>
      <c r="M675" s="34" t="s">
        <v>35</v>
      </c>
      <c r="N675" s="34" t="s">
        <v>27</v>
      </c>
      <c r="O675" s="44">
        <v>302</v>
      </c>
      <c r="P675" s="49">
        <v>0.35998415700000003</v>
      </c>
      <c r="Q675" s="34" t="s">
        <v>28</v>
      </c>
      <c r="R675" s="28">
        <v>23</v>
      </c>
      <c r="S675" s="44">
        <v>3257</v>
      </c>
      <c r="T675" s="39">
        <v>2669.416667</v>
      </c>
      <c r="U675" s="34" t="str">
        <f t="shared" si="31"/>
        <v>Low Income</v>
      </c>
      <c r="V675" s="44">
        <v>47295</v>
      </c>
      <c r="W675" s="49">
        <v>0.22588834799999999</v>
      </c>
      <c r="X675" s="28">
        <v>0</v>
      </c>
      <c r="Y675" s="28">
        <v>56</v>
      </c>
      <c r="Z675" s="34" t="str">
        <f t="shared" si="32"/>
        <v>High Risk</v>
      </c>
    </row>
    <row r="676" spans="1:26" x14ac:dyDescent="0.25">
      <c r="A676" s="20">
        <v>43775</v>
      </c>
      <c r="B676" s="21">
        <v>23</v>
      </c>
      <c r="C676" s="33" t="str">
        <f t="shared" si="30"/>
        <v>Young</v>
      </c>
      <c r="D676" s="43">
        <v>52574</v>
      </c>
      <c r="E676" s="27">
        <v>521</v>
      </c>
      <c r="F676" s="33" t="s">
        <v>231</v>
      </c>
      <c r="G676" s="33" t="s">
        <v>20</v>
      </c>
      <c r="H676" s="33" t="s">
        <v>32</v>
      </c>
      <c r="I676" s="43">
        <v>8404</v>
      </c>
      <c r="J676" s="27">
        <v>60</v>
      </c>
      <c r="K676" s="48">
        <v>0.15985087685928406</v>
      </c>
      <c r="L676" s="48" t="s">
        <v>240</v>
      </c>
      <c r="M676" s="33" t="s">
        <v>44</v>
      </c>
      <c r="N676" s="33" t="s">
        <v>23</v>
      </c>
      <c r="O676" s="43">
        <v>445</v>
      </c>
      <c r="P676" s="48">
        <v>0.32720697700000001</v>
      </c>
      <c r="Q676" s="33" t="s">
        <v>24</v>
      </c>
      <c r="R676" s="27">
        <v>23</v>
      </c>
      <c r="S676" s="43">
        <v>2647</v>
      </c>
      <c r="T676" s="38">
        <v>4381.1666670000004</v>
      </c>
      <c r="U676" s="33" t="str">
        <f t="shared" si="31"/>
        <v>Low Income</v>
      </c>
      <c r="V676" s="43">
        <v>2994</v>
      </c>
      <c r="W676" s="48">
        <v>0.27472860799999999</v>
      </c>
      <c r="X676" s="27">
        <v>0</v>
      </c>
      <c r="Y676" s="27">
        <v>56</v>
      </c>
      <c r="Z676" s="33" t="str">
        <f t="shared" si="32"/>
        <v>High Risk</v>
      </c>
    </row>
    <row r="677" spans="1:26" x14ac:dyDescent="0.25">
      <c r="A677" s="22">
        <v>43776</v>
      </c>
      <c r="B677" s="23">
        <v>30</v>
      </c>
      <c r="C677" s="34" t="str">
        <f t="shared" si="30"/>
        <v>Mid</v>
      </c>
      <c r="D677" s="44">
        <v>47517</v>
      </c>
      <c r="E677" s="28">
        <v>570.23428571428576</v>
      </c>
      <c r="F677" s="34" t="s">
        <v>230</v>
      </c>
      <c r="G677" s="34" t="s">
        <v>20</v>
      </c>
      <c r="H677" s="34" t="s">
        <v>32</v>
      </c>
      <c r="I677" s="44">
        <v>23102</v>
      </c>
      <c r="J677" s="28">
        <v>60</v>
      </c>
      <c r="K677" s="49">
        <v>0.48618389208072899</v>
      </c>
      <c r="L677" s="49" t="s">
        <v>240</v>
      </c>
      <c r="M677" s="34" t="s">
        <v>22</v>
      </c>
      <c r="N677" s="34" t="s">
        <v>30</v>
      </c>
      <c r="O677" s="44">
        <v>288</v>
      </c>
      <c r="P677" s="49">
        <v>0.16791557900000001</v>
      </c>
      <c r="Q677" s="34" t="s">
        <v>24</v>
      </c>
      <c r="R677" s="28">
        <v>25</v>
      </c>
      <c r="S677" s="44">
        <v>1067</v>
      </c>
      <c r="T677" s="39">
        <v>3959.75</v>
      </c>
      <c r="U677" s="34" t="str">
        <f t="shared" si="31"/>
        <v>Low Income</v>
      </c>
      <c r="V677" s="44">
        <v>107365</v>
      </c>
      <c r="W677" s="49">
        <v>0.28811672100000002</v>
      </c>
      <c r="X677" s="28">
        <v>0</v>
      </c>
      <c r="Y677" s="28">
        <v>48</v>
      </c>
      <c r="Z677" s="34" t="str">
        <f t="shared" si="32"/>
        <v>Medium Risk</v>
      </c>
    </row>
    <row r="678" spans="1:26" x14ac:dyDescent="0.25">
      <c r="A678" s="20">
        <v>43777</v>
      </c>
      <c r="B678" s="21">
        <v>26</v>
      </c>
      <c r="C678" s="33" t="str">
        <f t="shared" si="30"/>
        <v>Mid</v>
      </c>
      <c r="D678" s="43">
        <v>15000</v>
      </c>
      <c r="E678" s="27">
        <v>580</v>
      </c>
      <c r="F678" s="33" t="s">
        <v>230</v>
      </c>
      <c r="G678" s="33" t="s">
        <v>20</v>
      </c>
      <c r="H678" s="33" t="s">
        <v>32</v>
      </c>
      <c r="I678" s="43">
        <v>10046</v>
      </c>
      <c r="J678" s="27">
        <v>72</v>
      </c>
      <c r="K678" s="48">
        <v>0.66973333333333329</v>
      </c>
      <c r="L678" s="48" t="s">
        <v>241</v>
      </c>
      <c r="M678" s="33" t="s">
        <v>22</v>
      </c>
      <c r="N678" s="33" t="s">
        <v>27</v>
      </c>
      <c r="O678" s="43">
        <v>1281</v>
      </c>
      <c r="P678" s="48">
        <v>0.35842070799999998</v>
      </c>
      <c r="Q678" s="33" t="s">
        <v>24</v>
      </c>
      <c r="R678" s="27">
        <v>28</v>
      </c>
      <c r="S678" s="43">
        <v>2588</v>
      </c>
      <c r="T678" s="38">
        <v>1250</v>
      </c>
      <c r="U678" s="33" t="str">
        <f t="shared" si="31"/>
        <v>Low Income</v>
      </c>
      <c r="V678" s="43">
        <v>17817</v>
      </c>
      <c r="W678" s="48">
        <v>0.230965895</v>
      </c>
      <c r="X678" s="27">
        <v>0</v>
      </c>
      <c r="Y678" s="27">
        <v>55</v>
      </c>
      <c r="Z678" s="33" t="str">
        <f t="shared" si="32"/>
        <v>High Risk</v>
      </c>
    </row>
    <row r="679" spans="1:26" x14ac:dyDescent="0.25">
      <c r="A679" s="22">
        <v>43778</v>
      </c>
      <c r="B679" s="23">
        <v>61</v>
      </c>
      <c r="C679" s="34" t="str">
        <f t="shared" si="30"/>
        <v>Old</v>
      </c>
      <c r="D679" s="44">
        <v>113474</v>
      </c>
      <c r="E679" s="28">
        <v>584</v>
      </c>
      <c r="F679" s="34" t="s">
        <v>230</v>
      </c>
      <c r="G679" s="34" t="s">
        <v>20</v>
      </c>
      <c r="H679" s="34" t="s">
        <v>29</v>
      </c>
      <c r="I679" s="44">
        <v>14794</v>
      </c>
      <c r="J679" s="28">
        <v>48</v>
      </c>
      <c r="K679" s="49">
        <v>0.13037347762483037</v>
      </c>
      <c r="L679" s="49" t="s">
        <v>240</v>
      </c>
      <c r="M679" s="34" t="s">
        <v>26</v>
      </c>
      <c r="N679" s="34" t="s">
        <v>30</v>
      </c>
      <c r="O679" s="44">
        <v>216</v>
      </c>
      <c r="P679" s="49">
        <v>0.31479789400000002</v>
      </c>
      <c r="Q679" s="34" t="s">
        <v>28</v>
      </c>
      <c r="R679" s="28">
        <v>19</v>
      </c>
      <c r="S679" s="44">
        <v>2338</v>
      </c>
      <c r="T679" s="39">
        <v>9456.1666669999995</v>
      </c>
      <c r="U679" s="34" t="str">
        <f t="shared" si="31"/>
        <v>Medium Income</v>
      </c>
      <c r="V679" s="44">
        <v>69771</v>
      </c>
      <c r="W679" s="49">
        <v>0.23700414</v>
      </c>
      <c r="X679" s="28">
        <v>0</v>
      </c>
      <c r="Y679" s="28">
        <v>63</v>
      </c>
      <c r="Z679" s="34" t="str">
        <f t="shared" si="32"/>
        <v>High Risk</v>
      </c>
    </row>
    <row r="680" spans="1:26" x14ac:dyDescent="0.25">
      <c r="A680" s="20">
        <v>43779</v>
      </c>
      <c r="B680" s="21">
        <v>51</v>
      </c>
      <c r="C680" s="33" t="str">
        <f t="shared" si="30"/>
        <v>Senior</v>
      </c>
      <c r="D680" s="43">
        <v>49531</v>
      </c>
      <c r="E680" s="27">
        <v>658</v>
      </c>
      <c r="F680" s="33" t="s">
        <v>232</v>
      </c>
      <c r="G680" s="33" t="s">
        <v>33</v>
      </c>
      <c r="H680" s="33" t="s">
        <v>21</v>
      </c>
      <c r="I680" s="43">
        <v>29662</v>
      </c>
      <c r="J680" s="27">
        <v>84</v>
      </c>
      <c r="K680" s="48">
        <v>0.59885728129858073</v>
      </c>
      <c r="L680" s="48" t="s">
        <v>241</v>
      </c>
      <c r="M680" s="33" t="s">
        <v>44</v>
      </c>
      <c r="N680" s="33" t="s">
        <v>30</v>
      </c>
      <c r="O680" s="43">
        <v>320</v>
      </c>
      <c r="P680" s="48">
        <v>0.42566663199999999</v>
      </c>
      <c r="Q680" s="33" t="s">
        <v>31</v>
      </c>
      <c r="R680" s="27">
        <v>33</v>
      </c>
      <c r="S680" s="43">
        <v>2483</v>
      </c>
      <c r="T680" s="38">
        <v>4127.5833329999996</v>
      </c>
      <c r="U680" s="33" t="str">
        <f t="shared" si="31"/>
        <v>Low Income</v>
      </c>
      <c r="V680" s="43">
        <v>30392</v>
      </c>
      <c r="W680" s="48">
        <v>0.225302738</v>
      </c>
      <c r="X680" s="27">
        <v>0</v>
      </c>
      <c r="Y680" s="27">
        <v>58</v>
      </c>
      <c r="Z680" s="33" t="str">
        <f t="shared" si="32"/>
        <v>High Risk</v>
      </c>
    </row>
    <row r="681" spans="1:26" x14ac:dyDescent="0.25">
      <c r="A681" s="22">
        <v>43780</v>
      </c>
      <c r="B681" s="23">
        <v>55</v>
      </c>
      <c r="C681" s="34" t="str">
        <f t="shared" si="30"/>
        <v>Senior</v>
      </c>
      <c r="D681" s="44">
        <v>95184</v>
      </c>
      <c r="E681" s="28">
        <v>567</v>
      </c>
      <c r="F681" s="34" t="s">
        <v>230</v>
      </c>
      <c r="G681" s="34" t="s">
        <v>20</v>
      </c>
      <c r="H681" s="34" t="s">
        <v>29</v>
      </c>
      <c r="I681" s="44">
        <v>26760</v>
      </c>
      <c r="J681" s="28">
        <v>12</v>
      </c>
      <c r="K681" s="49">
        <v>0.28113968734241052</v>
      </c>
      <c r="L681" s="49" t="s">
        <v>240</v>
      </c>
      <c r="M681" s="34" t="s">
        <v>22</v>
      </c>
      <c r="N681" s="34" t="s">
        <v>34</v>
      </c>
      <c r="O681" s="44">
        <v>330</v>
      </c>
      <c r="P681" s="49">
        <v>7.7618345000000005E-2</v>
      </c>
      <c r="Q681" s="34" t="s">
        <v>34</v>
      </c>
      <c r="R681" s="28">
        <v>21</v>
      </c>
      <c r="S681" s="44">
        <v>1435</v>
      </c>
      <c r="T681" s="39">
        <v>7932</v>
      </c>
      <c r="U681" s="34" t="str">
        <f t="shared" si="31"/>
        <v>Medium Income</v>
      </c>
      <c r="V681" s="44">
        <v>185180</v>
      </c>
      <c r="W681" s="49">
        <v>0.18863814500000001</v>
      </c>
      <c r="X681" s="28">
        <v>1</v>
      </c>
      <c r="Y681" s="28">
        <v>46.4</v>
      </c>
      <c r="Z681" s="34" t="str">
        <f t="shared" si="32"/>
        <v>Medium Risk</v>
      </c>
    </row>
    <row r="682" spans="1:26" x14ac:dyDescent="0.25">
      <c r="A682" s="20">
        <v>43781</v>
      </c>
      <c r="B682" s="21">
        <v>48</v>
      </c>
      <c r="C682" s="33" t="str">
        <f t="shared" si="30"/>
        <v>Senior</v>
      </c>
      <c r="D682" s="43">
        <v>30046</v>
      </c>
      <c r="E682" s="27">
        <v>605</v>
      </c>
      <c r="F682" s="33" t="s">
        <v>230</v>
      </c>
      <c r="G682" s="33" t="s">
        <v>20</v>
      </c>
      <c r="H682" s="33" t="s">
        <v>32</v>
      </c>
      <c r="I682" s="43">
        <v>13814</v>
      </c>
      <c r="J682" s="27">
        <v>60</v>
      </c>
      <c r="K682" s="48">
        <v>0.45976169872861611</v>
      </c>
      <c r="L682" s="48" t="s">
        <v>240</v>
      </c>
      <c r="M682" s="33" t="s">
        <v>22</v>
      </c>
      <c r="N682" s="33" t="s">
        <v>23</v>
      </c>
      <c r="O682" s="43">
        <v>134</v>
      </c>
      <c r="P682" s="48">
        <v>0.52196833099999995</v>
      </c>
      <c r="Q682" s="33" t="s">
        <v>38</v>
      </c>
      <c r="R682" s="27">
        <v>19</v>
      </c>
      <c r="S682" s="43">
        <v>3072</v>
      </c>
      <c r="T682" s="38">
        <v>2503.833333</v>
      </c>
      <c r="U682" s="33" t="str">
        <f t="shared" si="31"/>
        <v>Low Income</v>
      </c>
      <c r="V682" s="43">
        <v>6190</v>
      </c>
      <c r="W682" s="48">
        <v>0.22704479799999999</v>
      </c>
      <c r="X682" s="27">
        <v>0</v>
      </c>
      <c r="Y682" s="27">
        <v>55</v>
      </c>
      <c r="Z682" s="33" t="str">
        <f t="shared" si="32"/>
        <v>High Risk</v>
      </c>
    </row>
    <row r="683" spans="1:26" x14ac:dyDescent="0.25">
      <c r="A683" s="22">
        <v>43782</v>
      </c>
      <c r="B683" s="23">
        <v>26</v>
      </c>
      <c r="C683" s="34" t="str">
        <f t="shared" si="30"/>
        <v>Mid</v>
      </c>
      <c r="D683" s="44">
        <v>28744</v>
      </c>
      <c r="E683" s="28">
        <v>544</v>
      </c>
      <c r="F683" s="34" t="s">
        <v>231</v>
      </c>
      <c r="G683" s="34" t="s">
        <v>20</v>
      </c>
      <c r="H683" s="34" t="s">
        <v>41</v>
      </c>
      <c r="I683" s="44">
        <v>12170</v>
      </c>
      <c r="J683" s="28">
        <v>84</v>
      </c>
      <c r="K683" s="49">
        <v>0.42339270804341778</v>
      </c>
      <c r="L683" s="49" t="s">
        <v>240</v>
      </c>
      <c r="M683" s="34" t="s">
        <v>26</v>
      </c>
      <c r="N683" s="34" t="s">
        <v>30</v>
      </c>
      <c r="O683" s="44">
        <v>530</v>
      </c>
      <c r="P683" s="49">
        <v>0.33532474000000001</v>
      </c>
      <c r="Q683" s="34" t="s">
        <v>24</v>
      </c>
      <c r="R683" s="28">
        <v>17</v>
      </c>
      <c r="S683" s="44">
        <v>7807</v>
      </c>
      <c r="T683" s="39">
        <v>2395.333333</v>
      </c>
      <c r="U683" s="34" t="str">
        <f t="shared" si="31"/>
        <v>Low Income</v>
      </c>
      <c r="V683" s="44">
        <v>41444</v>
      </c>
      <c r="W683" s="49">
        <v>0.24999753999999999</v>
      </c>
      <c r="X683" s="28">
        <v>0</v>
      </c>
      <c r="Y683" s="28">
        <v>60</v>
      </c>
      <c r="Z683" s="34" t="str">
        <f t="shared" si="32"/>
        <v>High Risk</v>
      </c>
    </row>
    <row r="684" spans="1:26" x14ac:dyDescent="0.25">
      <c r="A684" s="20">
        <v>43783</v>
      </c>
      <c r="B684" s="21">
        <v>33</v>
      </c>
      <c r="C684" s="33" t="str">
        <f t="shared" si="30"/>
        <v>Mid</v>
      </c>
      <c r="D684" s="43">
        <v>20725</v>
      </c>
      <c r="E684" s="27">
        <v>495</v>
      </c>
      <c r="F684" s="33" t="s">
        <v>231</v>
      </c>
      <c r="G684" s="33" t="s">
        <v>20</v>
      </c>
      <c r="H684" s="33" t="s">
        <v>32</v>
      </c>
      <c r="I684" s="43">
        <v>18023</v>
      </c>
      <c r="J684" s="27">
        <v>120</v>
      </c>
      <c r="K684" s="48">
        <v>0.86962605548854044</v>
      </c>
      <c r="L684" s="48" t="s">
        <v>241</v>
      </c>
      <c r="M684" s="33" t="s">
        <v>44</v>
      </c>
      <c r="N684" s="33" t="s">
        <v>30</v>
      </c>
      <c r="O684" s="43">
        <v>968</v>
      </c>
      <c r="P684" s="48">
        <v>0.17339437499999999</v>
      </c>
      <c r="Q684" s="33" t="s">
        <v>28</v>
      </c>
      <c r="R684" s="27">
        <v>28</v>
      </c>
      <c r="S684" s="43">
        <v>2067</v>
      </c>
      <c r="T684" s="38">
        <v>1727.083333</v>
      </c>
      <c r="U684" s="33" t="str">
        <f t="shared" si="31"/>
        <v>Low Income</v>
      </c>
      <c r="V684" s="43">
        <v>10017</v>
      </c>
      <c r="W684" s="48">
        <v>0.358096947</v>
      </c>
      <c r="X684" s="27">
        <v>0</v>
      </c>
      <c r="Y684" s="27">
        <v>53</v>
      </c>
      <c r="Z684" s="33" t="str">
        <f t="shared" si="32"/>
        <v>Medium Risk</v>
      </c>
    </row>
    <row r="685" spans="1:26" x14ac:dyDescent="0.25">
      <c r="A685" s="22">
        <v>43784</v>
      </c>
      <c r="B685" s="23">
        <v>45</v>
      </c>
      <c r="C685" s="34" t="str">
        <f t="shared" si="30"/>
        <v>Senior</v>
      </c>
      <c r="D685" s="44">
        <v>25324</v>
      </c>
      <c r="E685" s="28">
        <v>553</v>
      </c>
      <c r="F685" s="34" t="s">
        <v>230</v>
      </c>
      <c r="G685" s="34" t="s">
        <v>20</v>
      </c>
      <c r="H685" s="34" t="s">
        <v>41</v>
      </c>
      <c r="I685" s="44">
        <v>14075</v>
      </c>
      <c r="J685" s="28">
        <v>60</v>
      </c>
      <c r="K685" s="49">
        <v>0.55579687253198551</v>
      </c>
      <c r="L685" s="49" t="s">
        <v>241</v>
      </c>
      <c r="M685" s="34" t="s">
        <v>44</v>
      </c>
      <c r="N685" s="34" t="s">
        <v>27</v>
      </c>
      <c r="O685" s="44">
        <v>596</v>
      </c>
      <c r="P685" s="49">
        <v>0.138241945</v>
      </c>
      <c r="Q685" s="34" t="s">
        <v>24</v>
      </c>
      <c r="R685" s="28">
        <v>22</v>
      </c>
      <c r="S685" s="44">
        <v>1118</v>
      </c>
      <c r="T685" s="39">
        <v>2110.333333</v>
      </c>
      <c r="U685" s="34" t="str">
        <f t="shared" si="31"/>
        <v>Low Income</v>
      </c>
      <c r="V685" s="44">
        <v>144791</v>
      </c>
      <c r="W685" s="49">
        <v>0.23206722499999999</v>
      </c>
      <c r="X685" s="28">
        <v>0</v>
      </c>
      <c r="Y685" s="28">
        <v>54</v>
      </c>
      <c r="Z685" s="34" t="str">
        <f t="shared" si="32"/>
        <v>Medium Risk</v>
      </c>
    </row>
    <row r="686" spans="1:26" x14ac:dyDescent="0.25">
      <c r="A686" s="20">
        <v>43785</v>
      </c>
      <c r="B686" s="21">
        <v>25</v>
      </c>
      <c r="C686" s="33" t="str">
        <f t="shared" si="30"/>
        <v>Mid</v>
      </c>
      <c r="D686" s="43">
        <v>21030.999995999999</v>
      </c>
      <c r="E686" s="27">
        <v>564</v>
      </c>
      <c r="F686" s="33" t="s">
        <v>230</v>
      </c>
      <c r="G686" s="33" t="s">
        <v>45</v>
      </c>
      <c r="H686" s="33" t="s">
        <v>21</v>
      </c>
      <c r="I686" s="43">
        <v>33692</v>
      </c>
      <c r="J686" s="27">
        <v>52.912751677852349</v>
      </c>
      <c r="K686" s="48">
        <v>1.6020160718181764</v>
      </c>
      <c r="L686" s="48" t="s">
        <v>242</v>
      </c>
      <c r="M686" s="33" t="s">
        <v>35</v>
      </c>
      <c r="N686" s="33" t="s">
        <v>27</v>
      </c>
      <c r="O686" s="43">
        <v>659</v>
      </c>
      <c r="P686" s="48">
        <v>0.50792269899999998</v>
      </c>
      <c r="Q686" s="33" t="s">
        <v>34</v>
      </c>
      <c r="R686" s="27">
        <v>23</v>
      </c>
      <c r="S686" s="43">
        <v>2865</v>
      </c>
      <c r="T686" s="38">
        <v>1752.583333</v>
      </c>
      <c r="U686" s="33" t="str">
        <f t="shared" si="31"/>
        <v>Low Income</v>
      </c>
      <c r="V686" s="43">
        <v>1386</v>
      </c>
      <c r="W686" s="48">
        <v>0.24894973000000001</v>
      </c>
      <c r="X686" s="27">
        <v>0</v>
      </c>
      <c r="Y686" s="27">
        <v>66</v>
      </c>
      <c r="Z686" s="33" t="str">
        <f t="shared" si="32"/>
        <v>High Risk</v>
      </c>
    </row>
    <row r="687" spans="1:26" x14ac:dyDescent="0.25">
      <c r="A687" s="22">
        <v>43786</v>
      </c>
      <c r="B687" s="23">
        <v>48</v>
      </c>
      <c r="C687" s="34" t="str">
        <f t="shared" si="30"/>
        <v>Senior</v>
      </c>
      <c r="D687" s="44">
        <v>74876</v>
      </c>
      <c r="E687" s="28">
        <v>615</v>
      </c>
      <c r="F687" s="34" t="s">
        <v>230</v>
      </c>
      <c r="G687" s="34" t="s">
        <v>20</v>
      </c>
      <c r="H687" s="34" t="s">
        <v>29</v>
      </c>
      <c r="I687" s="44">
        <v>26826</v>
      </c>
      <c r="J687" s="28">
        <v>12</v>
      </c>
      <c r="K687" s="49">
        <v>0.35827234360809873</v>
      </c>
      <c r="L687" s="49" t="s">
        <v>240</v>
      </c>
      <c r="M687" s="34" t="s">
        <v>35</v>
      </c>
      <c r="N687" s="34" t="s">
        <v>30</v>
      </c>
      <c r="O687" s="44">
        <v>385</v>
      </c>
      <c r="P687" s="49">
        <v>0.26868234499999999</v>
      </c>
      <c r="Q687" s="34" t="s">
        <v>34</v>
      </c>
      <c r="R687" s="28">
        <v>23</v>
      </c>
      <c r="S687" s="44">
        <v>9915</v>
      </c>
      <c r="T687" s="39">
        <v>6239.6666670000004</v>
      </c>
      <c r="U687" s="34" t="str">
        <f t="shared" si="31"/>
        <v>Medium Income</v>
      </c>
      <c r="V687" s="44">
        <v>8630</v>
      </c>
      <c r="W687" s="49">
        <v>0.18674147499999999</v>
      </c>
      <c r="X687" s="28">
        <v>0</v>
      </c>
      <c r="Y687" s="28">
        <v>48</v>
      </c>
      <c r="Z687" s="34" t="str">
        <f t="shared" si="32"/>
        <v>Medium Risk</v>
      </c>
    </row>
    <row r="688" spans="1:26" x14ac:dyDescent="0.25">
      <c r="A688" s="20">
        <v>43787</v>
      </c>
      <c r="B688" s="21">
        <v>37</v>
      </c>
      <c r="C688" s="33" t="str">
        <f t="shared" si="30"/>
        <v>Mid</v>
      </c>
      <c r="D688" s="43">
        <v>25003</v>
      </c>
      <c r="E688" s="27">
        <v>613</v>
      </c>
      <c r="F688" s="33" t="s">
        <v>230</v>
      </c>
      <c r="G688" s="33" t="s">
        <v>20</v>
      </c>
      <c r="H688" s="33" t="s">
        <v>32</v>
      </c>
      <c r="I688" s="43">
        <v>17505</v>
      </c>
      <c r="J688" s="27">
        <v>36</v>
      </c>
      <c r="K688" s="48">
        <v>0.70011598608167025</v>
      </c>
      <c r="L688" s="48" t="s">
        <v>241</v>
      </c>
      <c r="M688" s="33" t="s">
        <v>26</v>
      </c>
      <c r="N688" s="33" t="s">
        <v>27</v>
      </c>
      <c r="O688" s="43">
        <v>905</v>
      </c>
      <c r="P688" s="48">
        <v>0.15535085600000001</v>
      </c>
      <c r="Q688" s="33" t="s">
        <v>24</v>
      </c>
      <c r="R688" s="27">
        <v>18</v>
      </c>
      <c r="S688" s="43">
        <v>1203</v>
      </c>
      <c r="T688" s="38">
        <v>2083.583333</v>
      </c>
      <c r="U688" s="33" t="str">
        <f t="shared" si="31"/>
        <v>Low Income</v>
      </c>
      <c r="V688" s="43">
        <v>16306</v>
      </c>
      <c r="W688" s="48">
        <v>0.22277615200000001</v>
      </c>
      <c r="X688" s="27">
        <v>0</v>
      </c>
      <c r="Y688" s="27">
        <v>49</v>
      </c>
      <c r="Z688" s="33" t="str">
        <f t="shared" si="32"/>
        <v>Medium Risk</v>
      </c>
    </row>
    <row r="689" spans="1:26" x14ac:dyDescent="0.25">
      <c r="A689" s="22">
        <v>43788</v>
      </c>
      <c r="B689" s="23">
        <v>35</v>
      </c>
      <c r="C689" s="34" t="str">
        <f t="shared" si="30"/>
        <v>Mid</v>
      </c>
      <c r="D689" s="44">
        <v>67123</v>
      </c>
      <c r="E689" s="28">
        <v>570</v>
      </c>
      <c r="F689" s="34" t="s">
        <v>230</v>
      </c>
      <c r="G689" s="34" t="s">
        <v>20</v>
      </c>
      <c r="H689" s="34" t="s">
        <v>29</v>
      </c>
      <c r="I689" s="44">
        <v>25746</v>
      </c>
      <c r="J689" s="28">
        <v>48</v>
      </c>
      <c r="K689" s="49">
        <v>0.38356450099071854</v>
      </c>
      <c r="L689" s="49" t="s">
        <v>240</v>
      </c>
      <c r="M689" s="34" t="s">
        <v>26</v>
      </c>
      <c r="N689" s="34" t="s">
        <v>30</v>
      </c>
      <c r="O689" s="44">
        <v>440</v>
      </c>
      <c r="P689" s="49">
        <v>0.24868244</v>
      </c>
      <c r="Q689" s="34" t="s">
        <v>28</v>
      </c>
      <c r="R689" s="28">
        <v>23</v>
      </c>
      <c r="S689" s="44">
        <v>2825</v>
      </c>
      <c r="T689" s="39">
        <v>5593.5833329999996</v>
      </c>
      <c r="U689" s="34" t="str">
        <f t="shared" si="31"/>
        <v>Medium Income</v>
      </c>
      <c r="V689" s="44">
        <v>21121</v>
      </c>
      <c r="W689" s="49">
        <v>0.23342196800000001</v>
      </c>
      <c r="X689" s="28">
        <v>0</v>
      </c>
      <c r="Y689" s="28">
        <v>51</v>
      </c>
      <c r="Z689" s="34" t="str">
        <f t="shared" si="32"/>
        <v>Medium Risk</v>
      </c>
    </row>
    <row r="690" spans="1:26" x14ac:dyDescent="0.25">
      <c r="A690" s="20">
        <v>43789</v>
      </c>
      <c r="B690" s="21">
        <v>48</v>
      </c>
      <c r="C690" s="33" t="str">
        <f t="shared" si="30"/>
        <v>Senior</v>
      </c>
      <c r="D690" s="43">
        <v>62946</v>
      </c>
      <c r="E690" s="27">
        <v>603</v>
      </c>
      <c r="F690" s="33" t="s">
        <v>230</v>
      </c>
      <c r="G690" s="33" t="s">
        <v>20</v>
      </c>
      <c r="H690" s="33" t="s">
        <v>21</v>
      </c>
      <c r="I690" s="43">
        <v>16992</v>
      </c>
      <c r="J690" s="27">
        <v>60</v>
      </c>
      <c r="K690" s="48">
        <v>0.26994566771518447</v>
      </c>
      <c r="L690" s="48" t="s">
        <v>240</v>
      </c>
      <c r="M690" s="33" t="s">
        <v>22</v>
      </c>
      <c r="N690" s="33" t="s">
        <v>34</v>
      </c>
      <c r="O690" s="43">
        <v>604</v>
      </c>
      <c r="P690" s="48">
        <v>0.35036804999999999</v>
      </c>
      <c r="Q690" s="33" t="s">
        <v>24</v>
      </c>
      <c r="R690" s="27">
        <v>22</v>
      </c>
      <c r="S690" s="43">
        <v>5850</v>
      </c>
      <c r="T690" s="38">
        <v>5245.5</v>
      </c>
      <c r="U690" s="33" t="str">
        <f t="shared" si="31"/>
        <v>Medium Income</v>
      </c>
      <c r="V690" s="43">
        <v>9088</v>
      </c>
      <c r="W690" s="48">
        <v>0.212950098</v>
      </c>
      <c r="X690" s="27">
        <v>0</v>
      </c>
      <c r="Y690" s="27">
        <v>50</v>
      </c>
      <c r="Z690" s="33" t="str">
        <f t="shared" si="32"/>
        <v>Medium Risk</v>
      </c>
    </row>
    <row r="691" spans="1:26" x14ac:dyDescent="0.25">
      <c r="A691" s="22">
        <v>43790</v>
      </c>
      <c r="B691" s="23">
        <v>45</v>
      </c>
      <c r="C691" s="34" t="str">
        <f t="shared" si="30"/>
        <v>Senior</v>
      </c>
      <c r="D691" s="44">
        <v>73372</v>
      </c>
      <c r="E691" s="28">
        <v>615</v>
      </c>
      <c r="F691" s="34" t="s">
        <v>230</v>
      </c>
      <c r="G691" s="34" t="s">
        <v>20</v>
      </c>
      <c r="H691" s="34" t="s">
        <v>25</v>
      </c>
      <c r="I691" s="44">
        <v>40928</v>
      </c>
      <c r="J691" s="28">
        <v>36</v>
      </c>
      <c r="K691" s="49">
        <v>0.55781497028839344</v>
      </c>
      <c r="L691" s="49" t="s">
        <v>241</v>
      </c>
      <c r="M691" s="34" t="s">
        <v>22</v>
      </c>
      <c r="N691" s="34" t="s">
        <v>34</v>
      </c>
      <c r="O691" s="44">
        <v>434</v>
      </c>
      <c r="P691" s="49">
        <v>0.38733770699999998</v>
      </c>
      <c r="Q691" s="34" t="s">
        <v>34</v>
      </c>
      <c r="R691" s="28">
        <v>31</v>
      </c>
      <c r="S691" s="44">
        <v>1249</v>
      </c>
      <c r="T691" s="39">
        <v>6114.3333329999996</v>
      </c>
      <c r="U691" s="34" t="str">
        <f t="shared" si="31"/>
        <v>Medium Income</v>
      </c>
      <c r="V691" s="44">
        <v>1878</v>
      </c>
      <c r="W691" s="49">
        <v>0.18941697800000001</v>
      </c>
      <c r="X691" s="28">
        <v>0</v>
      </c>
      <c r="Y691" s="28">
        <v>50</v>
      </c>
      <c r="Z691" s="34" t="str">
        <f t="shared" si="32"/>
        <v>Medium Risk</v>
      </c>
    </row>
    <row r="692" spans="1:26" x14ac:dyDescent="0.25">
      <c r="A692" s="20">
        <v>43791</v>
      </c>
      <c r="B692" s="21">
        <v>35</v>
      </c>
      <c r="C692" s="33" t="str">
        <f t="shared" si="30"/>
        <v>Mid</v>
      </c>
      <c r="D692" s="43">
        <v>19084</v>
      </c>
      <c r="E692" s="27">
        <v>455</v>
      </c>
      <c r="F692" s="33" t="s">
        <v>231</v>
      </c>
      <c r="G692" s="33" t="s">
        <v>45</v>
      </c>
      <c r="H692" s="33" t="s">
        <v>32</v>
      </c>
      <c r="I692" s="43">
        <v>20050</v>
      </c>
      <c r="J692" s="27">
        <v>60</v>
      </c>
      <c r="K692" s="48">
        <v>1.0506183190106895</v>
      </c>
      <c r="L692" s="48" t="s">
        <v>242</v>
      </c>
      <c r="M692" s="33" t="s">
        <v>22</v>
      </c>
      <c r="N692" s="33" t="s">
        <v>27</v>
      </c>
      <c r="O692" s="43">
        <v>414</v>
      </c>
      <c r="P692" s="48">
        <v>0.36033652799999999</v>
      </c>
      <c r="Q692" s="33" t="s">
        <v>38</v>
      </c>
      <c r="R692" s="27">
        <v>19</v>
      </c>
      <c r="S692" s="43">
        <v>1005</v>
      </c>
      <c r="T692" s="38">
        <v>1590.333333</v>
      </c>
      <c r="U692" s="33" t="str">
        <f t="shared" si="31"/>
        <v>Low Income</v>
      </c>
      <c r="V692" s="43">
        <v>4507</v>
      </c>
      <c r="W692" s="48">
        <v>0.245611578</v>
      </c>
      <c r="X692" s="27">
        <v>0</v>
      </c>
      <c r="Y692" s="27">
        <v>59</v>
      </c>
      <c r="Z692" s="33" t="str">
        <f t="shared" si="32"/>
        <v>High Risk</v>
      </c>
    </row>
    <row r="693" spans="1:26" x14ac:dyDescent="0.25">
      <c r="A693" s="22">
        <v>43792</v>
      </c>
      <c r="B693" s="23">
        <v>53</v>
      </c>
      <c r="C693" s="34" t="str">
        <f t="shared" si="30"/>
        <v>Senior</v>
      </c>
      <c r="D693" s="44">
        <v>125742</v>
      </c>
      <c r="E693" s="28">
        <v>678</v>
      </c>
      <c r="F693" s="34" t="s">
        <v>232</v>
      </c>
      <c r="G693" s="34" t="s">
        <v>20</v>
      </c>
      <c r="H693" s="34" t="s">
        <v>21</v>
      </c>
      <c r="I693" s="44">
        <v>11847</v>
      </c>
      <c r="J693" s="28">
        <v>51.067669172932334</v>
      </c>
      <c r="K693" s="49">
        <v>9.421672949372524E-2</v>
      </c>
      <c r="L693" s="49" t="s">
        <v>240</v>
      </c>
      <c r="M693" s="34" t="s">
        <v>26</v>
      </c>
      <c r="N693" s="34" t="s">
        <v>27</v>
      </c>
      <c r="O693" s="44">
        <v>359</v>
      </c>
      <c r="P693" s="49">
        <v>0.52782454300000003</v>
      </c>
      <c r="Q693" s="34" t="s">
        <v>31</v>
      </c>
      <c r="R693" s="28">
        <v>22</v>
      </c>
      <c r="S693" s="44">
        <v>814</v>
      </c>
      <c r="T693" s="39">
        <v>10478.5</v>
      </c>
      <c r="U693" s="34" t="str">
        <f t="shared" si="31"/>
        <v>Medium Income</v>
      </c>
      <c r="V693" s="44">
        <v>36435</v>
      </c>
      <c r="W693" s="49">
        <v>0.17632977</v>
      </c>
      <c r="X693" s="28">
        <v>1</v>
      </c>
      <c r="Y693" s="28">
        <v>41.6</v>
      </c>
      <c r="Z693" s="34" t="str">
        <f t="shared" si="32"/>
        <v>Medium Risk</v>
      </c>
    </row>
    <row r="694" spans="1:26" x14ac:dyDescent="0.25">
      <c r="A694" s="20">
        <v>43793</v>
      </c>
      <c r="B694" s="21">
        <v>27</v>
      </c>
      <c r="C694" s="33" t="str">
        <f t="shared" si="30"/>
        <v>Mid</v>
      </c>
      <c r="D694" s="43">
        <v>28965</v>
      </c>
      <c r="E694" s="27">
        <v>562</v>
      </c>
      <c r="F694" s="33" t="s">
        <v>230</v>
      </c>
      <c r="G694" s="33" t="s">
        <v>20</v>
      </c>
      <c r="H694" s="33" t="s">
        <v>29</v>
      </c>
      <c r="I694" s="43">
        <v>13218</v>
      </c>
      <c r="J694" s="27">
        <v>36</v>
      </c>
      <c r="K694" s="48">
        <v>0.45634386328327292</v>
      </c>
      <c r="L694" s="48" t="s">
        <v>240</v>
      </c>
      <c r="M694" s="33" t="s">
        <v>26</v>
      </c>
      <c r="N694" s="33" t="s">
        <v>30</v>
      </c>
      <c r="O694" s="43">
        <v>223</v>
      </c>
      <c r="P694" s="48">
        <v>0.29729529300000002</v>
      </c>
      <c r="Q694" s="33" t="s">
        <v>38</v>
      </c>
      <c r="R694" s="27">
        <v>34</v>
      </c>
      <c r="S694" s="43">
        <v>739</v>
      </c>
      <c r="T694" s="38">
        <v>2413.75</v>
      </c>
      <c r="U694" s="33" t="str">
        <f t="shared" si="31"/>
        <v>Low Income</v>
      </c>
      <c r="V694" s="43">
        <v>183511</v>
      </c>
      <c r="W694" s="48">
        <v>0.243891266</v>
      </c>
      <c r="X694" s="27">
        <v>0</v>
      </c>
      <c r="Y694" s="27">
        <v>54</v>
      </c>
      <c r="Z694" s="33" t="str">
        <f t="shared" si="32"/>
        <v>Medium Risk</v>
      </c>
    </row>
    <row r="695" spans="1:26" x14ac:dyDescent="0.25">
      <c r="A695" s="22">
        <v>43794</v>
      </c>
      <c r="B695" s="23">
        <v>47</v>
      </c>
      <c r="C695" s="34" t="str">
        <f t="shared" si="30"/>
        <v>Senior</v>
      </c>
      <c r="D695" s="44">
        <v>15000</v>
      </c>
      <c r="E695" s="28">
        <v>609</v>
      </c>
      <c r="F695" s="34" t="s">
        <v>230</v>
      </c>
      <c r="G695" s="34" t="s">
        <v>20</v>
      </c>
      <c r="H695" s="34" t="s">
        <v>32</v>
      </c>
      <c r="I695" s="44">
        <v>8882</v>
      </c>
      <c r="J695" s="28">
        <v>48</v>
      </c>
      <c r="K695" s="49">
        <v>0.59213333333333329</v>
      </c>
      <c r="L695" s="49" t="s">
        <v>241</v>
      </c>
      <c r="M695" s="34" t="s">
        <v>22</v>
      </c>
      <c r="N695" s="34" t="s">
        <v>30</v>
      </c>
      <c r="O695" s="44">
        <v>307</v>
      </c>
      <c r="P695" s="49">
        <v>0.23638258700000001</v>
      </c>
      <c r="Q695" s="34" t="s">
        <v>28</v>
      </c>
      <c r="R695" s="28">
        <v>30</v>
      </c>
      <c r="S695" s="44">
        <v>1060</v>
      </c>
      <c r="T695" s="39">
        <v>1250</v>
      </c>
      <c r="U695" s="34" t="str">
        <f t="shared" si="31"/>
        <v>Low Income</v>
      </c>
      <c r="V695" s="44">
        <v>230759</v>
      </c>
      <c r="W695" s="49">
        <v>0.22194609400000001</v>
      </c>
      <c r="X695" s="28">
        <v>0</v>
      </c>
      <c r="Y695" s="28">
        <v>53</v>
      </c>
      <c r="Z695" s="34" t="str">
        <f t="shared" si="32"/>
        <v>Medium Risk</v>
      </c>
    </row>
    <row r="696" spans="1:26" x14ac:dyDescent="0.25">
      <c r="A696" s="20">
        <v>43795</v>
      </c>
      <c r="B696" s="21">
        <v>47</v>
      </c>
      <c r="C696" s="33" t="str">
        <f t="shared" si="30"/>
        <v>Senior</v>
      </c>
      <c r="D696" s="43">
        <v>82837</v>
      </c>
      <c r="E696" s="27">
        <v>528</v>
      </c>
      <c r="F696" s="33" t="s">
        <v>231</v>
      </c>
      <c r="G696" s="33" t="s">
        <v>20</v>
      </c>
      <c r="H696" s="33" t="s">
        <v>21</v>
      </c>
      <c r="I696" s="43">
        <v>14624</v>
      </c>
      <c r="J696" s="27">
        <v>72</v>
      </c>
      <c r="K696" s="48">
        <v>0.17653946907782755</v>
      </c>
      <c r="L696" s="48" t="s">
        <v>240</v>
      </c>
      <c r="M696" s="33" t="s">
        <v>26</v>
      </c>
      <c r="N696" s="33" t="s">
        <v>23</v>
      </c>
      <c r="O696" s="43">
        <v>358</v>
      </c>
      <c r="P696" s="48">
        <v>0.24428565299999999</v>
      </c>
      <c r="Q696" s="33" t="s">
        <v>31</v>
      </c>
      <c r="R696" s="27">
        <v>22</v>
      </c>
      <c r="S696" s="43">
        <v>10880</v>
      </c>
      <c r="T696" s="38">
        <v>6903.0833329999996</v>
      </c>
      <c r="U696" s="33" t="str">
        <f t="shared" si="31"/>
        <v>Medium Income</v>
      </c>
      <c r="V696" s="43">
        <v>22073</v>
      </c>
      <c r="W696" s="48">
        <v>0.26399435900000001</v>
      </c>
      <c r="X696" s="27">
        <v>1</v>
      </c>
      <c r="Y696" s="27">
        <v>40.799999999999997</v>
      </c>
      <c r="Z696" s="33" t="str">
        <f t="shared" si="32"/>
        <v>Medium Risk</v>
      </c>
    </row>
    <row r="697" spans="1:26" x14ac:dyDescent="0.25">
      <c r="A697" s="22">
        <v>43796</v>
      </c>
      <c r="B697" s="23">
        <v>36</v>
      </c>
      <c r="C697" s="34" t="str">
        <f t="shared" si="30"/>
        <v>Mid</v>
      </c>
      <c r="D697" s="44">
        <v>35542</v>
      </c>
      <c r="E697" s="28">
        <v>614</v>
      </c>
      <c r="F697" s="34" t="s">
        <v>230</v>
      </c>
      <c r="G697" s="34" t="s">
        <v>20</v>
      </c>
      <c r="H697" s="34" t="s">
        <v>21</v>
      </c>
      <c r="I697" s="44">
        <v>14225</v>
      </c>
      <c r="J697" s="28">
        <v>120</v>
      </c>
      <c r="K697" s="49">
        <v>0.40023071295931573</v>
      </c>
      <c r="L697" s="49" t="s">
        <v>240</v>
      </c>
      <c r="M697" s="34" t="s">
        <v>26</v>
      </c>
      <c r="N697" s="34" t="s">
        <v>27</v>
      </c>
      <c r="O697" s="44">
        <v>760</v>
      </c>
      <c r="P697" s="49">
        <v>0.23079021899999999</v>
      </c>
      <c r="Q697" s="34" t="s">
        <v>31</v>
      </c>
      <c r="R697" s="28">
        <v>25</v>
      </c>
      <c r="S697" s="44">
        <v>4678</v>
      </c>
      <c r="T697" s="39">
        <v>2961.833333</v>
      </c>
      <c r="U697" s="34" t="str">
        <f t="shared" si="31"/>
        <v>Low Income</v>
      </c>
      <c r="V697" s="44">
        <v>51265</v>
      </c>
      <c r="W697" s="49">
        <v>0.26915984199999998</v>
      </c>
      <c r="X697" s="28">
        <v>0</v>
      </c>
      <c r="Y697" s="28">
        <v>47</v>
      </c>
      <c r="Z697" s="34" t="str">
        <f t="shared" si="32"/>
        <v>Medium Risk</v>
      </c>
    </row>
    <row r="698" spans="1:26" x14ac:dyDescent="0.25">
      <c r="A698" s="20">
        <v>43797</v>
      </c>
      <c r="B698" s="21">
        <v>43</v>
      </c>
      <c r="C698" s="33" t="str">
        <f t="shared" si="30"/>
        <v>Senior</v>
      </c>
      <c r="D698" s="43">
        <v>127305</v>
      </c>
      <c r="E698" s="27">
        <v>607</v>
      </c>
      <c r="F698" s="33" t="s">
        <v>230</v>
      </c>
      <c r="G698" s="33" t="s">
        <v>33</v>
      </c>
      <c r="H698" s="33" t="s">
        <v>25</v>
      </c>
      <c r="I698" s="43">
        <v>12205</v>
      </c>
      <c r="J698" s="27">
        <v>36</v>
      </c>
      <c r="K698" s="48">
        <v>9.5872118141471271E-2</v>
      </c>
      <c r="L698" s="48" t="s">
        <v>240</v>
      </c>
      <c r="M698" s="33" t="s">
        <v>26</v>
      </c>
      <c r="N698" s="33" t="s">
        <v>30</v>
      </c>
      <c r="O698" s="43">
        <v>159</v>
      </c>
      <c r="P698" s="48">
        <v>0.25933209200000001</v>
      </c>
      <c r="Q698" s="33" t="s">
        <v>34</v>
      </c>
      <c r="R698" s="27">
        <v>29</v>
      </c>
      <c r="S698" s="43">
        <v>498</v>
      </c>
      <c r="T698" s="38">
        <v>10608.75</v>
      </c>
      <c r="U698" s="33" t="str">
        <f t="shared" si="31"/>
        <v>Medium Income</v>
      </c>
      <c r="V698" s="43">
        <v>9433</v>
      </c>
      <c r="W698" s="48">
        <v>0.21279281899999999</v>
      </c>
      <c r="X698" s="27">
        <v>1</v>
      </c>
      <c r="Y698" s="27">
        <v>40.799999999999997</v>
      </c>
      <c r="Z698" s="33" t="str">
        <f t="shared" si="32"/>
        <v>Medium Risk</v>
      </c>
    </row>
    <row r="699" spans="1:26" x14ac:dyDescent="0.25">
      <c r="A699" s="22">
        <v>43798</v>
      </c>
      <c r="B699" s="23">
        <v>24</v>
      </c>
      <c r="C699" s="34" t="str">
        <f t="shared" si="30"/>
        <v>Young</v>
      </c>
      <c r="D699" s="44">
        <v>41674</v>
      </c>
      <c r="E699" s="28">
        <v>545</v>
      </c>
      <c r="F699" s="34" t="s">
        <v>231</v>
      </c>
      <c r="G699" s="34" t="s">
        <v>33</v>
      </c>
      <c r="H699" s="34" t="s">
        <v>29</v>
      </c>
      <c r="I699" s="44">
        <v>18773</v>
      </c>
      <c r="J699" s="28">
        <v>48</v>
      </c>
      <c r="K699" s="49">
        <v>0.45047271680184287</v>
      </c>
      <c r="L699" s="49" t="s">
        <v>240</v>
      </c>
      <c r="M699" s="34" t="s">
        <v>22</v>
      </c>
      <c r="N699" s="34" t="s">
        <v>34</v>
      </c>
      <c r="O699" s="44">
        <v>115</v>
      </c>
      <c r="P699" s="49">
        <v>0.49672584400000003</v>
      </c>
      <c r="Q699" s="34" t="s">
        <v>31</v>
      </c>
      <c r="R699" s="28">
        <v>25</v>
      </c>
      <c r="S699" s="44">
        <v>2053</v>
      </c>
      <c r="T699" s="39">
        <v>3472.833333</v>
      </c>
      <c r="U699" s="34" t="str">
        <f t="shared" si="31"/>
        <v>Low Income</v>
      </c>
      <c r="V699" s="44">
        <v>1129</v>
      </c>
      <c r="W699" s="49">
        <v>0.25804342299999999</v>
      </c>
      <c r="X699" s="28">
        <v>0</v>
      </c>
      <c r="Y699" s="28">
        <v>70</v>
      </c>
      <c r="Z699" s="34" t="str">
        <f t="shared" si="32"/>
        <v>Very High Risk</v>
      </c>
    </row>
    <row r="700" spans="1:26" x14ac:dyDescent="0.25">
      <c r="A700" s="20">
        <v>43799</v>
      </c>
      <c r="B700" s="21">
        <v>51</v>
      </c>
      <c r="C700" s="33" t="str">
        <f t="shared" si="30"/>
        <v>Senior</v>
      </c>
      <c r="D700" s="43">
        <v>48370</v>
      </c>
      <c r="E700" s="27">
        <v>598</v>
      </c>
      <c r="F700" s="33" t="s">
        <v>230</v>
      </c>
      <c r="G700" s="33" t="s">
        <v>20</v>
      </c>
      <c r="H700" s="33" t="s">
        <v>29</v>
      </c>
      <c r="I700" s="43">
        <v>18301</v>
      </c>
      <c r="J700" s="27">
        <v>12</v>
      </c>
      <c r="K700" s="48">
        <v>0.37835435187099442</v>
      </c>
      <c r="L700" s="48" t="s">
        <v>240</v>
      </c>
      <c r="M700" s="33" t="s">
        <v>22</v>
      </c>
      <c r="N700" s="33" t="s">
        <v>30</v>
      </c>
      <c r="O700" s="43">
        <v>369</v>
      </c>
      <c r="P700" s="48">
        <v>0.19590722799999999</v>
      </c>
      <c r="Q700" s="33" t="s">
        <v>24</v>
      </c>
      <c r="R700" s="27">
        <v>20</v>
      </c>
      <c r="S700" s="43">
        <v>1463</v>
      </c>
      <c r="T700" s="38">
        <v>4030.833333</v>
      </c>
      <c r="U700" s="33" t="str">
        <f t="shared" si="31"/>
        <v>Low Income</v>
      </c>
      <c r="V700" s="43">
        <v>53793</v>
      </c>
      <c r="W700" s="48">
        <v>0.17325133600000001</v>
      </c>
      <c r="X700" s="27">
        <v>0</v>
      </c>
      <c r="Y700" s="27">
        <v>49</v>
      </c>
      <c r="Z700" s="33" t="str">
        <f t="shared" si="32"/>
        <v>Medium Risk</v>
      </c>
    </row>
    <row r="701" spans="1:26" x14ac:dyDescent="0.25">
      <c r="A701" s="22">
        <v>43800</v>
      </c>
      <c r="B701" s="23">
        <v>37</v>
      </c>
      <c r="C701" s="34" t="str">
        <f t="shared" si="30"/>
        <v>Mid</v>
      </c>
      <c r="D701" s="44">
        <v>51737</v>
      </c>
      <c r="E701" s="28">
        <v>499</v>
      </c>
      <c r="F701" s="34" t="s">
        <v>231</v>
      </c>
      <c r="G701" s="34" t="s">
        <v>20</v>
      </c>
      <c r="H701" s="34" t="s">
        <v>25</v>
      </c>
      <c r="I701" s="44">
        <v>34832</v>
      </c>
      <c r="J701" s="28">
        <v>60</v>
      </c>
      <c r="K701" s="49">
        <v>0.67325125152212151</v>
      </c>
      <c r="L701" s="49" t="s">
        <v>241</v>
      </c>
      <c r="M701" s="34" t="s">
        <v>26</v>
      </c>
      <c r="N701" s="34" t="s">
        <v>34</v>
      </c>
      <c r="O701" s="44">
        <v>723</v>
      </c>
      <c r="P701" s="49">
        <v>0.35191392900000001</v>
      </c>
      <c r="Q701" s="34" t="s">
        <v>38</v>
      </c>
      <c r="R701" s="28">
        <v>27</v>
      </c>
      <c r="S701" s="44">
        <v>3947</v>
      </c>
      <c r="T701" s="39">
        <v>4311.4166670000004</v>
      </c>
      <c r="U701" s="34" t="str">
        <f t="shared" si="31"/>
        <v>Low Income</v>
      </c>
      <c r="V701" s="44">
        <v>46370</v>
      </c>
      <c r="W701" s="49">
        <v>0.28845104799999999</v>
      </c>
      <c r="X701" s="28">
        <v>0</v>
      </c>
      <c r="Y701" s="28">
        <v>54</v>
      </c>
      <c r="Z701" s="34" t="str">
        <f t="shared" si="32"/>
        <v>Medium Risk</v>
      </c>
    </row>
    <row r="702" spans="1:26" x14ac:dyDescent="0.25">
      <c r="A702" s="20">
        <v>43801</v>
      </c>
      <c r="B702" s="21">
        <v>33</v>
      </c>
      <c r="C702" s="33" t="str">
        <f t="shared" si="30"/>
        <v>Mid</v>
      </c>
      <c r="D702" s="43">
        <v>28795</v>
      </c>
      <c r="E702" s="27">
        <v>544</v>
      </c>
      <c r="F702" s="33" t="s">
        <v>231</v>
      </c>
      <c r="G702" s="33" t="s">
        <v>45</v>
      </c>
      <c r="H702" s="33" t="s">
        <v>32</v>
      </c>
      <c r="I702" s="43">
        <v>9774</v>
      </c>
      <c r="J702" s="27">
        <v>12</v>
      </c>
      <c r="K702" s="48">
        <v>0.33943392950164958</v>
      </c>
      <c r="L702" s="48" t="s">
        <v>240</v>
      </c>
      <c r="M702" s="33" t="s">
        <v>35</v>
      </c>
      <c r="N702" s="33" t="s">
        <v>27</v>
      </c>
      <c r="O702" s="43">
        <v>504</v>
      </c>
      <c r="P702" s="48">
        <v>0.43226926100000002</v>
      </c>
      <c r="Q702" s="33" t="s">
        <v>31</v>
      </c>
      <c r="R702" s="27">
        <v>19</v>
      </c>
      <c r="S702" s="43">
        <v>1882</v>
      </c>
      <c r="T702" s="38">
        <v>2399.583333</v>
      </c>
      <c r="U702" s="33" t="str">
        <f t="shared" si="31"/>
        <v>Low Income</v>
      </c>
      <c r="V702" s="43">
        <v>71206</v>
      </c>
      <c r="W702" s="48">
        <v>0.21289075299999999</v>
      </c>
      <c r="X702" s="27">
        <v>0</v>
      </c>
      <c r="Y702" s="27">
        <v>59</v>
      </c>
      <c r="Z702" s="33" t="str">
        <f t="shared" si="32"/>
        <v>High Risk</v>
      </c>
    </row>
    <row r="703" spans="1:26" x14ac:dyDescent="0.25">
      <c r="A703" s="22">
        <v>43802</v>
      </c>
      <c r="B703" s="23">
        <v>52</v>
      </c>
      <c r="C703" s="34" t="str">
        <f t="shared" si="30"/>
        <v>Senior</v>
      </c>
      <c r="D703" s="44">
        <v>203812</v>
      </c>
      <c r="E703" s="28">
        <v>692</v>
      </c>
      <c r="F703" s="34" t="s">
        <v>232</v>
      </c>
      <c r="G703" s="34" t="s">
        <v>20</v>
      </c>
      <c r="H703" s="34" t="s">
        <v>29</v>
      </c>
      <c r="I703" s="44">
        <v>26006</v>
      </c>
      <c r="J703" s="28">
        <v>72</v>
      </c>
      <c r="K703" s="49">
        <v>0.12759798245441878</v>
      </c>
      <c r="L703" s="49" t="s">
        <v>240</v>
      </c>
      <c r="M703" s="34" t="s">
        <v>22</v>
      </c>
      <c r="N703" s="34" t="s">
        <v>27</v>
      </c>
      <c r="O703" s="44">
        <v>267</v>
      </c>
      <c r="P703" s="49">
        <v>0.131973961</v>
      </c>
      <c r="Q703" s="34" t="s">
        <v>24</v>
      </c>
      <c r="R703" s="28">
        <v>18</v>
      </c>
      <c r="S703" s="44">
        <v>3876</v>
      </c>
      <c r="T703" s="39">
        <v>16984.333330000001</v>
      </c>
      <c r="U703" s="34" t="str">
        <f t="shared" si="31"/>
        <v>High Income</v>
      </c>
      <c r="V703" s="44">
        <v>326750</v>
      </c>
      <c r="W703" s="49">
        <v>0.18193583399999999</v>
      </c>
      <c r="X703" s="28">
        <v>1</v>
      </c>
      <c r="Y703" s="28">
        <v>28.8</v>
      </c>
      <c r="Z703" s="34" t="str">
        <f t="shared" si="32"/>
        <v>Low Risk</v>
      </c>
    </row>
    <row r="704" spans="1:26" x14ac:dyDescent="0.25">
      <c r="A704" s="20">
        <v>43803</v>
      </c>
      <c r="B704" s="21">
        <v>31</v>
      </c>
      <c r="C704" s="33" t="str">
        <f t="shared" si="30"/>
        <v>Mid</v>
      </c>
      <c r="D704" s="43">
        <v>43385</v>
      </c>
      <c r="E704" s="27">
        <v>518</v>
      </c>
      <c r="F704" s="33" t="s">
        <v>231</v>
      </c>
      <c r="G704" s="33" t="s">
        <v>20</v>
      </c>
      <c r="H704" s="33" t="s">
        <v>41</v>
      </c>
      <c r="I704" s="43">
        <v>25064</v>
      </c>
      <c r="J704" s="27">
        <v>48</v>
      </c>
      <c r="K704" s="48">
        <v>0.57771119050363029</v>
      </c>
      <c r="L704" s="48" t="s">
        <v>241</v>
      </c>
      <c r="M704" s="33" t="s">
        <v>35</v>
      </c>
      <c r="N704" s="33" t="s">
        <v>27</v>
      </c>
      <c r="O704" s="43">
        <v>244</v>
      </c>
      <c r="P704" s="48">
        <v>0.39149087900000001</v>
      </c>
      <c r="Q704" s="33" t="s">
        <v>38</v>
      </c>
      <c r="R704" s="27">
        <v>30</v>
      </c>
      <c r="S704" s="43">
        <v>1128</v>
      </c>
      <c r="T704" s="38">
        <v>3615.416667</v>
      </c>
      <c r="U704" s="33" t="str">
        <f t="shared" si="31"/>
        <v>Low Income</v>
      </c>
      <c r="V704" s="43">
        <v>155506</v>
      </c>
      <c r="W704" s="48">
        <v>0.26004382399999998</v>
      </c>
      <c r="X704" s="27">
        <v>0</v>
      </c>
      <c r="Y704" s="27">
        <v>51</v>
      </c>
      <c r="Z704" s="33" t="str">
        <f t="shared" si="32"/>
        <v>Medium Risk</v>
      </c>
    </row>
    <row r="705" spans="1:26" x14ac:dyDescent="0.25">
      <c r="A705" s="22">
        <v>43804</v>
      </c>
      <c r="B705" s="23">
        <v>23</v>
      </c>
      <c r="C705" s="34" t="str">
        <f t="shared" si="30"/>
        <v>Young</v>
      </c>
      <c r="D705" s="44">
        <v>51536</v>
      </c>
      <c r="E705" s="28">
        <v>468</v>
      </c>
      <c r="F705" s="34" t="s">
        <v>231</v>
      </c>
      <c r="G705" s="34" t="s">
        <v>20</v>
      </c>
      <c r="H705" s="34" t="s">
        <v>25</v>
      </c>
      <c r="I705" s="44">
        <v>51461</v>
      </c>
      <c r="J705" s="28">
        <v>36</v>
      </c>
      <c r="K705" s="49">
        <v>0.99854470661285311</v>
      </c>
      <c r="L705" s="49" t="s">
        <v>241</v>
      </c>
      <c r="M705" s="34" t="s">
        <v>26</v>
      </c>
      <c r="N705" s="34" t="s">
        <v>34</v>
      </c>
      <c r="O705" s="44">
        <v>346</v>
      </c>
      <c r="P705" s="49">
        <v>0.25360934099999999</v>
      </c>
      <c r="Q705" s="34" t="s">
        <v>31</v>
      </c>
      <c r="R705" s="28">
        <v>31</v>
      </c>
      <c r="S705" s="44">
        <v>2526</v>
      </c>
      <c r="T705" s="39">
        <v>4294.6666670000004</v>
      </c>
      <c r="U705" s="34" t="str">
        <f t="shared" si="31"/>
        <v>Low Income</v>
      </c>
      <c r="V705" s="44">
        <v>1705</v>
      </c>
      <c r="W705" s="49">
        <v>0.27563171199999997</v>
      </c>
      <c r="X705" s="28">
        <v>0</v>
      </c>
      <c r="Y705" s="28">
        <v>52</v>
      </c>
      <c r="Z705" s="34" t="str">
        <f t="shared" si="32"/>
        <v>Medium Risk</v>
      </c>
    </row>
    <row r="706" spans="1:26" x14ac:dyDescent="0.25">
      <c r="A706" s="20">
        <v>43805</v>
      </c>
      <c r="B706" s="21">
        <v>21</v>
      </c>
      <c r="C706" s="33" t="str">
        <f t="shared" ref="C706:C769" si="33">IF(B706&lt;25,"Young",IF(B706&lt;40,"Mid",IF(B706&lt;60,"Senior","Old")))</f>
        <v>Young</v>
      </c>
      <c r="D706" s="43">
        <v>24309</v>
      </c>
      <c r="E706" s="27">
        <v>571</v>
      </c>
      <c r="F706" s="33" t="s">
        <v>230</v>
      </c>
      <c r="G706" s="33" t="s">
        <v>20</v>
      </c>
      <c r="H706" s="33" t="s">
        <v>29</v>
      </c>
      <c r="I706" s="43">
        <v>19833</v>
      </c>
      <c r="J706" s="27">
        <v>60</v>
      </c>
      <c r="K706" s="48">
        <v>0.8158706651857337</v>
      </c>
      <c r="L706" s="48" t="s">
        <v>241</v>
      </c>
      <c r="M706" s="33" t="s">
        <v>35</v>
      </c>
      <c r="N706" s="33" t="s">
        <v>27</v>
      </c>
      <c r="O706" s="43">
        <v>146</v>
      </c>
      <c r="P706" s="48">
        <v>0.236488002</v>
      </c>
      <c r="Q706" s="33" t="s">
        <v>24</v>
      </c>
      <c r="R706" s="27">
        <v>26</v>
      </c>
      <c r="S706" s="43">
        <v>1570</v>
      </c>
      <c r="T706" s="38">
        <v>2025.75</v>
      </c>
      <c r="U706" s="33" t="str">
        <f t="shared" ref="U706:U769" si="34">IF(T706&lt;=5000,"Low Income",IF(T706&lt;=12000,"Medium Income","High Income"))</f>
        <v>Low Income</v>
      </c>
      <c r="V706" s="43">
        <v>5464</v>
      </c>
      <c r="W706" s="48">
        <v>0.28364833299999997</v>
      </c>
      <c r="X706" s="27">
        <v>0</v>
      </c>
      <c r="Y706" s="27">
        <v>53</v>
      </c>
      <c r="Z706" s="33" t="str">
        <f t="shared" ref="Z706:Z769" si="35">IF(Y706&lt;40,"Low Risk", IF(Y706&lt;55,"Medium Risk", IF(Y706&lt;70,"High Risk","Very High Risk")))</f>
        <v>Medium Risk</v>
      </c>
    </row>
    <row r="707" spans="1:26" x14ac:dyDescent="0.25">
      <c r="A707" s="22">
        <v>43806</v>
      </c>
      <c r="B707" s="23">
        <v>47</v>
      </c>
      <c r="C707" s="34" t="str">
        <f t="shared" si="33"/>
        <v>Senior</v>
      </c>
      <c r="D707" s="44">
        <v>49015</v>
      </c>
      <c r="E707" s="28">
        <v>586</v>
      </c>
      <c r="F707" s="34" t="s">
        <v>230</v>
      </c>
      <c r="G707" s="34" t="s">
        <v>33</v>
      </c>
      <c r="H707" s="34" t="s">
        <v>32</v>
      </c>
      <c r="I707" s="44">
        <v>14181</v>
      </c>
      <c r="J707" s="28">
        <v>36</v>
      </c>
      <c r="K707" s="49">
        <v>0.28931959604202795</v>
      </c>
      <c r="L707" s="49" t="s">
        <v>240</v>
      </c>
      <c r="M707" s="34" t="s">
        <v>26</v>
      </c>
      <c r="N707" s="34" t="s">
        <v>34</v>
      </c>
      <c r="O707" s="44">
        <v>448</v>
      </c>
      <c r="P707" s="49">
        <v>0.37116154299999998</v>
      </c>
      <c r="Q707" s="34" t="s">
        <v>24</v>
      </c>
      <c r="R707" s="28">
        <v>30</v>
      </c>
      <c r="S707" s="44">
        <v>6434</v>
      </c>
      <c r="T707" s="39">
        <v>4084.583333</v>
      </c>
      <c r="U707" s="34" t="str">
        <f t="shared" si="34"/>
        <v>Low Income</v>
      </c>
      <c r="V707" s="44">
        <v>27378</v>
      </c>
      <c r="W707" s="49">
        <v>0.19432991199999999</v>
      </c>
      <c r="X707" s="28">
        <v>0</v>
      </c>
      <c r="Y707" s="28">
        <v>58</v>
      </c>
      <c r="Z707" s="34" t="str">
        <f t="shared" si="35"/>
        <v>High Risk</v>
      </c>
    </row>
    <row r="708" spans="1:26" x14ac:dyDescent="0.25">
      <c r="A708" s="20">
        <v>43807</v>
      </c>
      <c r="B708" s="21">
        <v>24</v>
      </c>
      <c r="C708" s="33" t="str">
        <f t="shared" si="33"/>
        <v>Young</v>
      </c>
      <c r="D708" s="43">
        <v>19472</v>
      </c>
      <c r="E708" s="27">
        <v>568</v>
      </c>
      <c r="F708" s="33" t="s">
        <v>230</v>
      </c>
      <c r="G708" s="33" t="s">
        <v>20</v>
      </c>
      <c r="H708" s="33" t="s">
        <v>29</v>
      </c>
      <c r="I708" s="43">
        <v>41426</v>
      </c>
      <c r="J708" s="27">
        <v>60</v>
      </c>
      <c r="K708" s="48">
        <v>2.1274650780608053</v>
      </c>
      <c r="L708" s="48" t="s">
        <v>242</v>
      </c>
      <c r="M708" s="33" t="s">
        <v>26</v>
      </c>
      <c r="N708" s="33" t="s">
        <v>30</v>
      </c>
      <c r="O708" s="43">
        <v>711</v>
      </c>
      <c r="P708" s="48">
        <v>0.45386801100000002</v>
      </c>
      <c r="Q708" s="33" t="s">
        <v>38</v>
      </c>
      <c r="R708" s="27">
        <v>24</v>
      </c>
      <c r="S708" s="43">
        <v>4113</v>
      </c>
      <c r="T708" s="38">
        <v>1622.666667</v>
      </c>
      <c r="U708" s="33" t="str">
        <f t="shared" si="34"/>
        <v>Low Income</v>
      </c>
      <c r="V708" s="43">
        <v>11005</v>
      </c>
      <c r="W708" s="48">
        <v>0.242253041</v>
      </c>
      <c r="X708" s="27">
        <v>0</v>
      </c>
      <c r="Y708" s="27">
        <v>67</v>
      </c>
      <c r="Z708" s="33" t="str">
        <f t="shared" si="35"/>
        <v>High Risk</v>
      </c>
    </row>
    <row r="709" spans="1:26" x14ac:dyDescent="0.25">
      <c r="A709" s="22">
        <v>43808</v>
      </c>
      <c r="B709" s="23">
        <v>61</v>
      </c>
      <c r="C709" s="34" t="str">
        <f t="shared" si="33"/>
        <v>Old</v>
      </c>
      <c r="D709" s="44">
        <v>55285</v>
      </c>
      <c r="E709" s="28">
        <v>572</v>
      </c>
      <c r="F709" s="34" t="s">
        <v>230</v>
      </c>
      <c r="G709" s="34" t="s">
        <v>20</v>
      </c>
      <c r="H709" s="34" t="s">
        <v>32</v>
      </c>
      <c r="I709" s="44">
        <v>18458</v>
      </c>
      <c r="J709" s="28">
        <v>48</v>
      </c>
      <c r="K709" s="49">
        <v>0.33386994664013747</v>
      </c>
      <c r="L709" s="49" t="s">
        <v>240</v>
      </c>
      <c r="M709" s="34" t="s">
        <v>22</v>
      </c>
      <c r="N709" s="34" t="s">
        <v>30</v>
      </c>
      <c r="O709" s="44">
        <v>324</v>
      </c>
      <c r="P709" s="49">
        <v>0.66168411199999999</v>
      </c>
      <c r="Q709" s="34" t="s">
        <v>31</v>
      </c>
      <c r="R709" s="28">
        <v>24</v>
      </c>
      <c r="S709" s="44">
        <v>4639</v>
      </c>
      <c r="T709" s="39">
        <v>4607.0833329999996</v>
      </c>
      <c r="U709" s="34" t="str">
        <f t="shared" si="34"/>
        <v>Low Income</v>
      </c>
      <c r="V709" s="44">
        <v>4622</v>
      </c>
      <c r="W709" s="49">
        <v>0.232221703</v>
      </c>
      <c r="X709" s="28">
        <v>0</v>
      </c>
      <c r="Y709" s="28">
        <v>59</v>
      </c>
      <c r="Z709" s="34" t="str">
        <f t="shared" si="35"/>
        <v>High Risk</v>
      </c>
    </row>
    <row r="710" spans="1:26" x14ac:dyDescent="0.25">
      <c r="A710" s="20">
        <v>43809</v>
      </c>
      <c r="B710" s="21">
        <v>18</v>
      </c>
      <c r="C710" s="33" t="str">
        <f t="shared" si="33"/>
        <v>Young</v>
      </c>
      <c r="D710" s="43">
        <v>35163</v>
      </c>
      <c r="E710" s="27">
        <v>508</v>
      </c>
      <c r="F710" s="33" t="s">
        <v>231</v>
      </c>
      <c r="G710" s="33" t="s">
        <v>33</v>
      </c>
      <c r="H710" s="33" t="s">
        <v>32</v>
      </c>
      <c r="I710" s="43">
        <v>22210</v>
      </c>
      <c r="J710" s="27">
        <v>24</v>
      </c>
      <c r="K710" s="48">
        <v>0.6316298381821801</v>
      </c>
      <c r="L710" s="48" t="s">
        <v>241</v>
      </c>
      <c r="M710" s="33" t="s">
        <v>26</v>
      </c>
      <c r="N710" s="33" t="s">
        <v>23</v>
      </c>
      <c r="O710" s="43">
        <v>190</v>
      </c>
      <c r="P710" s="48">
        <v>0.48186667500000002</v>
      </c>
      <c r="Q710" s="33" t="s">
        <v>24</v>
      </c>
      <c r="R710" s="27">
        <v>26</v>
      </c>
      <c r="S710" s="43">
        <v>3303</v>
      </c>
      <c r="T710" s="38">
        <v>2930.25</v>
      </c>
      <c r="U710" s="33" t="str">
        <f t="shared" si="34"/>
        <v>Low Income</v>
      </c>
      <c r="V710" s="43">
        <v>46873</v>
      </c>
      <c r="W710" s="48">
        <v>0.25697794099999999</v>
      </c>
      <c r="X710" s="27">
        <v>0</v>
      </c>
      <c r="Y710" s="27">
        <v>66</v>
      </c>
      <c r="Z710" s="33" t="str">
        <f t="shared" si="35"/>
        <v>High Risk</v>
      </c>
    </row>
    <row r="711" spans="1:26" x14ac:dyDescent="0.25">
      <c r="A711" s="22">
        <v>43810</v>
      </c>
      <c r="B711" s="23">
        <v>60</v>
      </c>
      <c r="C711" s="34" t="str">
        <f t="shared" si="33"/>
        <v>Old</v>
      </c>
      <c r="D711" s="44">
        <v>88183</v>
      </c>
      <c r="E711" s="28">
        <v>594</v>
      </c>
      <c r="F711" s="34" t="s">
        <v>230</v>
      </c>
      <c r="G711" s="34" t="s">
        <v>20</v>
      </c>
      <c r="H711" s="34" t="s">
        <v>29</v>
      </c>
      <c r="I711" s="44">
        <v>26181</v>
      </c>
      <c r="J711" s="28">
        <v>60</v>
      </c>
      <c r="K711" s="49">
        <v>0.29689395915312478</v>
      </c>
      <c r="L711" s="49" t="s">
        <v>240</v>
      </c>
      <c r="M711" s="34" t="s">
        <v>35</v>
      </c>
      <c r="N711" s="34" t="s">
        <v>30</v>
      </c>
      <c r="O711" s="44">
        <v>433</v>
      </c>
      <c r="P711" s="49">
        <v>0.24042746100000001</v>
      </c>
      <c r="Q711" s="34" t="s">
        <v>24</v>
      </c>
      <c r="R711" s="28">
        <v>17</v>
      </c>
      <c r="S711" s="44">
        <v>7167</v>
      </c>
      <c r="T711" s="39">
        <v>7348.5833329999996</v>
      </c>
      <c r="U711" s="34" t="str">
        <f t="shared" si="34"/>
        <v>Medium Income</v>
      </c>
      <c r="V711" s="44">
        <v>20676</v>
      </c>
      <c r="W711" s="49">
        <v>0.25805584300000001</v>
      </c>
      <c r="X711" s="28">
        <v>0</v>
      </c>
      <c r="Y711" s="28">
        <v>51</v>
      </c>
      <c r="Z711" s="34" t="str">
        <f t="shared" si="35"/>
        <v>Medium Risk</v>
      </c>
    </row>
    <row r="712" spans="1:26" x14ac:dyDescent="0.25">
      <c r="A712" s="20">
        <v>43811</v>
      </c>
      <c r="B712" s="21">
        <v>42</v>
      </c>
      <c r="C712" s="33" t="str">
        <f t="shared" si="33"/>
        <v>Senior</v>
      </c>
      <c r="D712" s="43">
        <v>74368</v>
      </c>
      <c r="E712" s="27">
        <v>569</v>
      </c>
      <c r="F712" s="33" t="s">
        <v>230</v>
      </c>
      <c r="G712" s="33" t="s">
        <v>33</v>
      </c>
      <c r="H712" s="33" t="s">
        <v>21</v>
      </c>
      <c r="I712" s="43">
        <v>10428</v>
      </c>
      <c r="J712" s="27">
        <v>60</v>
      </c>
      <c r="K712" s="48">
        <v>0.14022160068846815</v>
      </c>
      <c r="L712" s="48" t="s">
        <v>240</v>
      </c>
      <c r="M712" s="33" t="s">
        <v>22</v>
      </c>
      <c r="N712" s="33" t="s">
        <v>30</v>
      </c>
      <c r="O712" s="43">
        <v>176</v>
      </c>
      <c r="P712" s="48">
        <v>0.39893332100000001</v>
      </c>
      <c r="Q712" s="33" t="s">
        <v>31</v>
      </c>
      <c r="R712" s="27">
        <v>28</v>
      </c>
      <c r="S712" s="43">
        <v>2153</v>
      </c>
      <c r="T712" s="38">
        <v>6197.3333329999996</v>
      </c>
      <c r="U712" s="33" t="str">
        <f t="shared" si="34"/>
        <v>Medium Income</v>
      </c>
      <c r="V712" s="43">
        <v>4336</v>
      </c>
      <c r="W712" s="48">
        <v>0.22050624099999999</v>
      </c>
      <c r="X712" s="27">
        <v>1</v>
      </c>
      <c r="Y712" s="27">
        <v>44.8</v>
      </c>
      <c r="Z712" s="33" t="str">
        <f t="shared" si="35"/>
        <v>Medium Risk</v>
      </c>
    </row>
    <row r="713" spans="1:26" x14ac:dyDescent="0.25">
      <c r="A713" s="22">
        <v>43812</v>
      </c>
      <c r="B713" s="23">
        <v>38</v>
      </c>
      <c r="C713" s="34" t="str">
        <f t="shared" si="33"/>
        <v>Mid</v>
      </c>
      <c r="D713" s="44">
        <v>46023</v>
      </c>
      <c r="E713" s="28">
        <v>513</v>
      </c>
      <c r="F713" s="34" t="s">
        <v>231</v>
      </c>
      <c r="G713" s="34" t="s">
        <v>45</v>
      </c>
      <c r="H713" s="34" t="s">
        <v>29</v>
      </c>
      <c r="I713" s="44">
        <v>11123</v>
      </c>
      <c r="J713" s="28">
        <v>96</v>
      </c>
      <c r="K713" s="49">
        <v>0.24168350607305042</v>
      </c>
      <c r="L713" s="49" t="s">
        <v>240</v>
      </c>
      <c r="M713" s="34" t="s">
        <v>26</v>
      </c>
      <c r="N713" s="34" t="s">
        <v>23</v>
      </c>
      <c r="O713" s="44">
        <v>438</v>
      </c>
      <c r="P713" s="49">
        <v>0.76777532900000001</v>
      </c>
      <c r="Q713" s="34" t="s">
        <v>34</v>
      </c>
      <c r="R713" s="28">
        <v>20</v>
      </c>
      <c r="S713" s="44">
        <v>2699</v>
      </c>
      <c r="T713" s="39">
        <v>3835.25</v>
      </c>
      <c r="U713" s="34" t="str">
        <f t="shared" si="34"/>
        <v>Low Income</v>
      </c>
      <c r="V713" s="44">
        <v>53465</v>
      </c>
      <c r="W713" s="49">
        <v>0.271982526</v>
      </c>
      <c r="X713" s="28">
        <v>0</v>
      </c>
      <c r="Y713" s="28">
        <v>65</v>
      </c>
      <c r="Z713" s="34" t="str">
        <f t="shared" si="35"/>
        <v>High Risk</v>
      </c>
    </row>
    <row r="714" spans="1:26" x14ac:dyDescent="0.25">
      <c r="A714" s="20">
        <v>43813</v>
      </c>
      <c r="B714" s="21">
        <v>33</v>
      </c>
      <c r="C714" s="33" t="str">
        <f t="shared" si="33"/>
        <v>Mid</v>
      </c>
      <c r="D714" s="43">
        <v>157892</v>
      </c>
      <c r="E714" s="27">
        <v>590</v>
      </c>
      <c r="F714" s="33" t="s">
        <v>230</v>
      </c>
      <c r="G714" s="33" t="s">
        <v>33</v>
      </c>
      <c r="H714" s="33" t="s">
        <v>29</v>
      </c>
      <c r="I714" s="43">
        <v>11082</v>
      </c>
      <c r="J714" s="27">
        <v>60</v>
      </c>
      <c r="K714" s="48">
        <v>7.0187216578420697E-2</v>
      </c>
      <c r="L714" s="48" t="s">
        <v>240</v>
      </c>
      <c r="M714" s="33" t="s">
        <v>35</v>
      </c>
      <c r="N714" s="33" t="s">
        <v>23</v>
      </c>
      <c r="O714" s="43">
        <v>431</v>
      </c>
      <c r="P714" s="48">
        <v>0.119995914</v>
      </c>
      <c r="Q714" s="33" t="s">
        <v>24</v>
      </c>
      <c r="R714" s="27">
        <v>27</v>
      </c>
      <c r="S714" s="43">
        <v>5470</v>
      </c>
      <c r="T714" s="38">
        <v>13157.666670000001</v>
      </c>
      <c r="U714" s="33" t="str">
        <f t="shared" si="34"/>
        <v>High Income</v>
      </c>
      <c r="V714" s="43">
        <v>8928</v>
      </c>
      <c r="W714" s="48">
        <v>0.24424710299999999</v>
      </c>
      <c r="X714" s="27">
        <v>1</v>
      </c>
      <c r="Y714" s="27">
        <v>43.2</v>
      </c>
      <c r="Z714" s="33" t="str">
        <f t="shared" si="35"/>
        <v>Medium Risk</v>
      </c>
    </row>
    <row r="715" spans="1:26" x14ac:dyDescent="0.25">
      <c r="A715" s="22">
        <v>43814</v>
      </c>
      <c r="B715" s="23">
        <v>44</v>
      </c>
      <c r="C715" s="34" t="str">
        <f t="shared" si="33"/>
        <v>Senior</v>
      </c>
      <c r="D715" s="44">
        <v>55320</v>
      </c>
      <c r="E715" s="28">
        <v>650</v>
      </c>
      <c r="F715" s="34" t="s">
        <v>232</v>
      </c>
      <c r="G715" s="34" t="s">
        <v>20</v>
      </c>
      <c r="H715" s="34" t="s">
        <v>32</v>
      </c>
      <c r="I715" s="44">
        <v>35561</v>
      </c>
      <c r="J715" s="28">
        <v>72</v>
      </c>
      <c r="K715" s="49">
        <v>0.64282357194504702</v>
      </c>
      <c r="L715" s="49" t="s">
        <v>241</v>
      </c>
      <c r="M715" s="34" t="s">
        <v>22</v>
      </c>
      <c r="N715" s="34" t="s">
        <v>23</v>
      </c>
      <c r="O715" s="44">
        <v>485</v>
      </c>
      <c r="P715" s="49">
        <v>0.158259187</v>
      </c>
      <c r="Q715" s="34" t="s">
        <v>24</v>
      </c>
      <c r="R715" s="28">
        <v>18</v>
      </c>
      <c r="S715" s="44">
        <v>1118</v>
      </c>
      <c r="T715" s="39">
        <v>4610</v>
      </c>
      <c r="U715" s="34" t="str">
        <f t="shared" si="34"/>
        <v>Low Income</v>
      </c>
      <c r="V715" s="44">
        <v>1841</v>
      </c>
      <c r="W715" s="49">
        <v>0.22124575599999999</v>
      </c>
      <c r="X715" s="28">
        <v>0</v>
      </c>
      <c r="Y715" s="28">
        <v>43</v>
      </c>
      <c r="Z715" s="34" t="str">
        <f t="shared" si="35"/>
        <v>Medium Risk</v>
      </c>
    </row>
    <row r="716" spans="1:26" x14ac:dyDescent="0.25">
      <c r="A716" s="20">
        <v>43815</v>
      </c>
      <c r="B716" s="21">
        <v>39</v>
      </c>
      <c r="C716" s="33" t="str">
        <f t="shared" si="33"/>
        <v>Mid</v>
      </c>
      <c r="D716" s="43">
        <v>53023</v>
      </c>
      <c r="E716" s="27">
        <v>471</v>
      </c>
      <c r="F716" s="33" t="s">
        <v>231</v>
      </c>
      <c r="G716" s="33" t="s">
        <v>45</v>
      </c>
      <c r="H716" s="33" t="s">
        <v>29</v>
      </c>
      <c r="I716" s="43">
        <v>34505</v>
      </c>
      <c r="J716" s="27">
        <v>48</v>
      </c>
      <c r="K716" s="48">
        <v>0.65075533259151686</v>
      </c>
      <c r="L716" s="48" t="s">
        <v>241</v>
      </c>
      <c r="M716" s="33" t="s">
        <v>26</v>
      </c>
      <c r="N716" s="33" t="s">
        <v>23</v>
      </c>
      <c r="O716" s="43">
        <v>595</v>
      </c>
      <c r="P716" s="48">
        <v>0.68470478999999995</v>
      </c>
      <c r="Q716" s="33" t="s">
        <v>38</v>
      </c>
      <c r="R716" s="27">
        <v>20</v>
      </c>
      <c r="S716" s="43">
        <v>1328</v>
      </c>
      <c r="T716" s="38">
        <v>4418.5833329999996</v>
      </c>
      <c r="U716" s="33" t="str">
        <f t="shared" si="34"/>
        <v>Low Income</v>
      </c>
      <c r="V716" s="43">
        <v>36003</v>
      </c>
      <c r="W716" s="48">
        <v>0.28520514800000002</v>
      </c>
      <c r="X716" s="27">
        <v>0</v>
      </c>
      <c r="Y716" s="27">
        <v>61</v>
      </c>
      <c r="Z716" s="33" t="str">
        <f t="shared" si="35"/>
        <v>High Risk</v>
      </c>
    </row>
    <row r="717" spans="1:26" x14ac:dyDescent="0.25">
      <c r="A717" s="22">
        <v>43816</v>
      </c>
      <c r="B717" s="23">
        <v>53</v>
      </c>
      <c r="C717" s="34" t="str">
        <f t="shared" si="33"/>
        <v>Senior</v>
      </c>
      <c r="D717" s="44">
        <v>44932</v>
      </c>
      <c r="E717" s="28">
        <v>525</v>
      </c>
      <c r="F717" s="34" t="s">
        <v>231</v>
      </c>
      <c r="G717" s="34" t="s">
        <v>20</v>
      </c>
      <c r="H717" s="34" t="s">
        <v>25</v>
      </c>
      <c r="I717" s="44">
        <v>28847</v>
      </c>
      <c r="J717" s="28">
        <v>120</v>
      </c>
      <c r="K717" s="49">
        <v>0.64201459983975784</v>
      </c>
      <c r="L717" s="49" t="s">
        <v>241</v>
      </c>
      <c r="M717" s="34" t="s">
        <v>26</v>
      </c>
      <c r="N717" s="34" t="s">
        <v>27</v>
      </c>
      <c r="O717" s="44">
        <v>622</v>
      </c>
      <c r="P717" s="49">
        <v>0.115002283</v>
      </c>
      <c r="Q717" s="34" t="s">
        <v>38</v>
      </c>
      <c r="R717" s="28">
        <v>23</v>
      </c>
      <c r="S717" s="44">
        <v>908</v>
      </c>
      <c r="T717" s="39">
        <v>3744.333333</v>
      </c>
      <c r="U717" s="34" t="str">
        <f t="shared" si="34"/>
        <v>Low Income</v>
      </c>
      <c r="V717" s="44">
        <v>107829</v>
      </c>
      <c r="W717" s="49">
        <v>0.34046186899999997</v>
      </c>
      <c r="X717" s="28">
        <v>0</v>
      </c>
      <c r="Y717" s="28">
        <v>53</v>
      </c>
      <c r="Z717" s="34" t="str">
        <f t="shared" si="35"/>
        <v>Medium Risk</v>
      </c>
    </row>
    <row r="718" spans="1:26" x14ac:dyDescent="0.25">
      <c r="A718" s="20">
        <v>43817</v>
      </c>
      <c r="B718" s="21">
        <v>41</v>
      </c>
      <c r="C718" s="33" t="str">
        <f t="shared" si="33"/>
        <v>Senior</v>
      </c>
      <c r="D718" s="43">
        <v>37463</v>
      </c>
      <c r="E718" s="27">
        <v>492</v>
      </c>
      <c r="F718" s="33" t="s">
        <v>231</v>
      </c>
      <c r="G718" s="33" t="s">
        <v>20</v>
      </c>
      <c r="H718" s="33" t="s">
        <v>32</v>
      </c>
      <c r="I718" s="43">
        <v>21212</v>
      </c>
      <c r="J718" s="27">
        <v>36</v>
      </c>
      <c r="K718" s="48">
        <v>0.56621199583589144</v>
      </c>
      <c r="L718" s="48" t="s">
        <v>241</v>
      </c>
      <c r="M718" s="33" t="s">
        <v>22</v>
      </c>
      <c r="N718" s="33" t="s">
        <v>30</v>
      </c>
      <c r="O718" s="43">
        <v>308</v>
      </c>
      <c r="P718" s="48">
        <v>0.30520242199999997</v>
      </c>
      <c r="Q718" s="33" t="s">
        <v>38</v>
      </c>
      <c r="R718" s="27">
        <v>34</v>
      </c>
      <c r="S718" s="43">
        <v>3281</v>
      </c>
      <c r="T718" s="38">
        <v>3121.916667</v>
      </c>
      <c r="U718" s="33" t="str">
        <f t="shared" si="34"/>
        <v>Low Income</v>
      </c>
      <c r="V718" s="43">
        <v>214616</v>
      </c>
      <c r="W718" s="48">
        <v>0.20816960000000001</v>
      </c>
      <c r="X718" s="27">
        <v>0</v>
      </c>
      <c r="Y718" s="27">
        <v>52</v>
      </c>
      <c r="Z718" s="33" t="str">
        <f t="shared" si="35"/>
        <v>Medium Risk</v>
      </c>
    </row>
    <row r="719" spans="1:26" x14ac:dyDescent="0.25">
      <c r="A719" s="22">
        <v>43818</v>
      </c>
      <c r="B719" s="23">
        <v>41</v>
      </c>
      <c r="C719" s="34" t="str">
        <f t="shared" si="33"/>
        <v>Senior</v>
      </c>
      <c r="D719" s="44">
        <v>30683</v>
      </c>
      <c r="E719" s="28">
        <v>561</v>
      </c>
      <c r="F719" s="34" t="s">
        <v>230</v>
      </c>
      <c r="G719" s="34" t="s">
        <v>20</v>
      </c>
      <c r="H719" s="34" t="s">
        <v>32</v>
      </c>
      <c r="I719" s="44">
        <v>35386</v>
      </c>
      <c r="J719" s="28">
        <v>60</v>
      </c>
      <c r="K719" s="49">
        <v>1.153277058957729</v>
      </c>
      <c r="L719" s="49" t="s">
        <v>242</v>
      </c>
      <c r="M719" s="34" t="s">
        <v>22</v>
      </c>
      <c r="N719" s="34" t="s">
        <v>27</v>
      </c>
      <c r="O719" s="44">
        <v>944</v>
      </c>
      <c r="P719" s="49">
        <v>0.78188213799999995</v>
      </c>
      <c r="Q719" s="34" t="s">
        <v>38</v>
      </c>
      <c r="R719" s="28">
        <v>30</v>
      </c>
      <c r="S719" s="44">
        <v>4890</v>
      </c>
      <c r="T719" s="39">
        <v>2556.916667</v>
      </c>
      <c r="U719" s="34" t="str">
        <f t="shared" si="34"/>
        <v>Low Income</v>
      </c>
      <c r="V719" s="44">
        <v>30333</v>
      </c>
      <c r="W719" s="49">
        <v>0.25284835</v>
      </c>
      <c r="X719" s="28">
        <v>0</v>
      </c>
      <c r="Y719" s="28">
        <v>59</v>
      </c>
      <c r="Z719" s="34" t="str">
        <f t="shared" si="35"/>
        <v>High Risk</v>
      </c>
    </row>
    <row r="720" spans="1:26" x14ac:dyDescent="0.25">
      <c r="A720" s="20">
        <v>43819</v>
      </c>
      <c r="B720" s="21">
        <v>35</v>
      </c>
      <c r="C720" s="33" t="str">
        <f t="shared" si="33"/>
        <v>Mid</v>
      </c>
      <c r="D720" s="43">
        <v>31371.999995999999</v>
      </c>
      <c r="E720" s="27">
        <v>564</v>
      </c>
      <c r="F720" s="33" t="s">
        <v>230</v>
      </c>
      <c r="G720" s="33" t="s">
        <v>33</v>
      </c>
      <c r="H720" s="33" t="s">
        <v>32</v>
      </c>
      <c r="I720" s="43">
        <v>27734</v>
      </c>
      <c r="J720" s="27">
        <v>54.618025751072963</v>
      </c>
      <c r="K720" s="48">
        <v>0.88403672075532791</v>
      </c>
      <c r="L720" s="48" t="s">
        <v>241</v>
      </c>
      <c r="M720" s="33" t="s">
        <v>22</v>
      </c>
      <c r="N720" s="33" t="s">
        <v>30</v>
      </c>
      <c r="O720" s="43">
        <v>954</v>
      </c>
      <c r="P720" s="48">
        <v>0.33762377799999999</v>
      </c>
      <c r="Q720" s="33" t="s">
        <v>24</v>
      </c>
      <c r="R720" s="27">
        <v>24</v>
      </c>
      <c r="S720" s="43">
        <v>1189</v>
      </c>
      <c r="T720" s="38">
        <v>2614.333333</v>
      </c>
      <c r="U720" s="33" t="str">
        <f t="shared" si="34"/>
        <v>Low Income</v>
      </c>
      <c r="V720" s="43">
        <v>580801</v>
      </c>
      <c r="W720" s="48">
        <v>0.222421861</v>
      </c>
      <c r="X720" s="27">
        <v>0</v>
      </c>
      <c r="Y720" s="27">
        <v>55</v>
      </c>
      <c r="Z720" s="33" t="str">
        <f t="shared" si="35"/>
        <v>High Risk</v>
      </c>
    </row>
    <row r="721" spans="1:26" x14ac:dyDescent="0.25">
      <c r="A721" s="22">
        <v>43820</v>
      </c>
      <c r="B721" s="23">
        <v>39</v>
      </c>
      <c r="C721" s="34" t="str">
        <f t="shared" si="33"/>
        <v>Mid</v>
      </c>
      <c r="D721" s="44">
        <v>85830</v>
      </c>
      <c r="E721" s="28">
        <v>575.11111111111109</v>
      </c>
      <c r="F721" s="34" t="s">
        <v>230</v>
      </c>
      <c r="G721" s="34" t="s">
        <v>20</v>
      </c>
      <c r="H721" s="34" t="s">
        <v>25</v>
      </c>
      <c r="I721" s="44">
        <v>19542</v>
      </c>
      <c r="J721" s="28">
        <v>72</v>
      </c>
      <c r="K721" s="49">
        <v>0.22768262845159035</v>
      </c>
      <c r="L721" s="49" t="s">
        <v>240</v>
      </c>
      <c r="M721" s="34" t="s">
        <v>22</v>
      </c>
      <c r="N721" s="34" t="s">
        <v>27</v>
      </c>
      <c r="O721" s="44">
        <v>445</v>
      </c>
      <c r="P721" s="49">
        <v>0.19040048500000001</v>
      </c>
      <c r="Q721" s="34" t="s">
        <v>34</v>
      </c>
      <c r="R721" s="28">
        <v>17</v>
      </c>
      <c r="S721" s="44">
        <v>2484</v>
      </c>
      <c r="T721" s="39">
        <v>7152.5</v>
      </c>
      <c r="U721" s="34" t="str">
        <f t="shared" si="34"/>
        <v>Medium Income</v>
      </c>
      <c r="V721" s="44">
        <v>1193</v>
      </c>
      <c r="W721" s="49">
        <v>0.2778504</v>
      </c>
      <c r="X721" s="28">
        <v>0</v>
      </c>
      <c r="Y721" s="28">
        <v>46</v>
      </c>
      <c r="Z721" s="34" t="str">
        <f t="shared" si="35"/>
        <v>Medium Risk</v>
      </c>
    </row>
    <row r="722" spans="1:26" x14ac:dyDescent="0.25">
      <c r="A722" s="20">
        <v>43821</v>
      </c>
      <c r="B722" s="21">
        <v>43</v>
      </c>
      <c r="C722" s="33" t="str">
        <f t="shared" si="33"/>
        <v>Senior</v>
      </c>
      <c r="D722" s="43">
        <v>51578</v>
      </c>
      <c r="E722" s="27">
        <v>620</v>
      </c>
      <c r="F722" s="33" t="s">
        <v>230</v>
      </c>
      <c r="G722" s="33" t="s">
        <v>20</v>
      </c>
      <c r="H722" s="33" t="s">
        <v>32</v>
      </c>
      <c r="I722" s="43">
        <v>15303</v>
      </c>
      <c r="J722" s="27">
        <v>72</v>
      </c>
      <c r="K722" s="48">
        <v>0.29669626584978093</v>
      </c>
      <c r="L722" s="48" t="s">
        <v>240</v>
      </c>
      <c r="M722" s="33" t="s">
        <v>22</v>
      </c>
      <c r="N722" s="33" t="s">
        <v>27</v>
      </c>
      <c r="O722" s="43">
        <v>727</v>
      </c>
      <c r="P722" s="48">
        <v>0.27839108000000001</v>
      </c>
      <c r="Q722" s="33" t="s">
        <v>24</v>
      </c>
      <c r="R722" s="27">
        <v>28</v>
      </c>
      <c r="S722" s="43">
        <v>2049</v>
      </c>
      <c r="T722" s="38">
        <v>4298.1666670000004</v>
      </c>
      <c r="U722" s="33" t="str">
        <f t="shared" si="34"/>
        <v>Low Income</v>
      </c>
      <c r="V722" s="43">
        <v>118633</v>
      </c>
      <c r="W722" s="48">
        <v>0.21621563499999999</v>
      </c>
      <c r="X722" s="27">
        <v>0</v>
      </c>
      <c r="Y722" s="27">
        <v>47</v>
      </c>
      <c r="Z722" s="33" t="str">
        <f t="shared" si="35"/>
        <v>Medium Risk</v>
      </c>
    </row>
    <row r="723" spans="1:26" x14ac:dyDescent="0.25">
      <c r="A723" s="22">
        <v>43822</v>
      </c>
      <c r="B723" s="23">
        <v>19</v>
      </c>
      <c r="C723" s="34" t="str">
        <f t="shared" si="33"/>
        <v>Young</v>
      </c>
      <c r="D723" s="44">
        <v>86738</v>
      </c>
      <c r="E723" s="28">
        <v>580</v>
      </c>
      <c r="F723" s="34" t="s">
        <v>230</v>
      </c>
      <c r="G723" s="34" t="s">
        <v>45</v>
      </c>
      <c r="H723" s="34" t="s">
        <v>21</v>
      </c>
      <c r="I723" s="44">
        <v>18835</v>
      </c>
      <c r="J723" s="28">
        <v>36</v>
      </c>
      <c r="K723" s="49">
        <v>0.21714819341003944</v>
      </c>
      <c r="L723" s="49" t="s">
        <v>240</v>
      </c>
      <c r="M723" s="34" t="s">
        <v>22</v>
      </c>
      <c r="N723" s="34" t="s">
        <v>23</v>
      </c>
      <c r="O723" s="44">
        <v>279</v>
      </c>
      <c r="P723" s="49">
        <v>0.492950736</v>
      </c>
      <c r="Q723" s="34" t="s">
        <v>38</v>
      </c>
      <c r="R723" s="28">
        <v>18</v>
      </c>
      <c r="S723" s="44">
        <v>2471</v>
      </c>
      <c r="T723" s="39">
        <v>7228.1666670000004</v>
      </c>
      <c r="U723" s="34" t="str">
        <f t="shared" si="34"/>
        <v>Medium Income</v>
      </c>
      <c r="V723" s="44">
        <v>25910</v>
      </c>
      <c r="W723" s="49">
        <v>0.236041943</v>
      </c>
      <c r="X723" s="28">
        <v>0</v>
      </c>
      <c r="Y723" s="28">
        <v>58</v>
      </c>
      <c r="Z723" s="34" t="str">
        <f t="shared" si="35"/>
        <v>High Risk</v>
      </c>
    </row>
    <row r="724" spans="1:26" x14ac:dyDescent="0.25">
      <c r="A724" s="20">
        <v>43823</v>
      </c>
      <c r="B724" s="21">
        <v>23</v>
      </c>
      <c r="C724" s="33" t="str">
        <f t="shared" si="33"/>
        <v>Young</v>
      </c>
      <c r="D724" s="43">
        <v>15706</v>
      </c>
      <c r="E724" s="27">
        <v>570</v>
      </c>
      <c r="F724" s="33" t="s">
        <v>230</v>
      </c>
      <c r="G724" s="33" t="s">
        <v>45</v>
      </c>
      <c r="H724" s="33" t="s">
        <v>21</v>
      </c>
      <c r="I724" s="43">
        <v>29279</v>
      </c>
      <c r="J724" s="27">
        <v>60</v>
      </c>
      <c r="K724" s="48">
        <v>1.8641920285241309</v>
      </c>
      <c r="L724" s="48" t="s">
        <v>242</v>
      </c>
      <c r="M724" s="33" t="s">
        <v>22</v>
      </c>
      <c r="N724" s="33" t="s">
        <v>30</v>
      </c>
      <c r="O724" s="43">
        <v>556</v>
      </c>
      <c r="P724" s="48">
        <v>0.140932168</v>
      </c>
      <c r="Q724" s="33" t="s">
        <v>31</v>
      </c>
      <c r="R724" s="27">
        <v>40</v>
      </c>
      <c r="S724" s="43">
        <v>4199</v>
      </c>
      <c r="T724" s="38">
        <v>1308.833333</v>
      </c>
      <c r="U724" s="33" t="str">
        <f t="shared" si="34"/>
        <v>Low Income</v>
      </c>
      <c r="V724" s="43">
        <v>72217</v>
      </c>
      <c r="W724" s="48">
        <v>0.29691779400000001</v>
      </c>
      <c r="X724" s="27">
        <v>0</v>
      </c>
      <c r="Y724" s="27">
        <v>56</v>
      </c>
      <c r="Z724" s="33" t="str">
        <f t="shared" si="35"/>
        <v>High Risk</v>
      </c>
    </row>
    <row r="725" spans="1:26" x14ac:dyDescent="0.25">
      <c r="A725" s="22">
        <v>43824</v>
      </c>
      <c r="B725" s="23">
        <v>48</v>
      </c>
      <c r="C725" s="34" t="str">
        <f t="shared" si="33"/>
        <v>Senior</v>
      </c>
      <c r="D725" s="44">
        <v>113100</v>
      </c>
      <c r="E725" s="28">
        <v>625</v>
      </c>
      <c r="F725" s="34" t="s">
        <v>230</v>
      </c>
      <c r="G725" s="34" t="s">
        <v>20</v>
      </c>
      <c r="H725" s="34" t="s">
        <v>32</v>
      </c>
      <c r="I725" s="44">
        <v>23728</v>
      </c>
      <c r="J725" s="28">
        <v>24</v>
      </c>
      <c r="K725" s="49">
        <v>0.20979664014146773</v>
      </c>
      <c r="L725" s="49" t="s">
        <v>240</v>
      </c>
      <c r="M725" s="34" t="s">
        <v>22</v>
      </c>
      <c r="N725" s="34" t="s">
        <v>23</v>
      </c>
      <c r="O725" s="44">
        <v>286</v>
      </c>
      <c r="P725" s="49">
        <v>0.15967393499999999</v>
      </c>
      <c r="Q725" s="34" t="s">
        <v>24</v>
      </c>
      <c r="R725" s="28">
        <v>19</v>
      </c>
      <c r="S725" s="44">
        <v>22328</v>
      </c>
      <c r="T725" s="39">
        <v>9425</v>
      </c>
      <c r="U725" s="34" t="str">
        <f t="shared" si="34"/>
        <v>Medium Income</v>
      </c>
      <c r="V725" s="44">
        <v>130015</v>
      </c>
      <c r="W725" s="49">
        <v>0.177724622</v>
      </c>
      <c r="X725" s="28">
        <v>1</v>
      </c>
      <c r="Y725" s="28">
        <v>32.799999999999997</v>
      </c>
      <c r="Z725" s="34" t="str">
        <f t="shared" si="35"/>
        <v>Low Risk</v>
      </c>
    </row>
    <row r="726" spans="1:26" x14ac:dyDescent="0.25">
      <c r="A726" s="20">
        <v>43825</v>
      </c>
      <c r="B726" s="21">
        <v>42</v>
      </c>
      <c r="C726" s="33" t="str">
        <f t="shared" si="33"/>
        <v>Senior</v>
      </c>
      <c r="D726" s="43">
        <v>171451</v>
      </c>
      <c r="E726" s="27">
        <v>586</v>
      </c>
      <c r="F726" s="33" t="s">
        <v>230</v>
      </c>
      <c r="G726" s="33" t="s">
        <v>20</v>
      </c>
      <c r="H726" s="33" t="s">
        <v>25</v>
      </c>
      <c r="I726" s="43">
        <v>20759</v>
      </c>
      <c r="J726" s="27">
        <v>36</v>
      </c>
      <c r="K726" s="48">
        <v>0.12107832558573586</v>
      </c>
      <c r="L726" s="48" t="s">
        <v>240</v>
      </c>
      <c r="M726" s="33" t="s">
        <v>44</v>
      </c>
      <c r="N726" s="33" t="s">
        <v>27</v>
      </c>
      <c r="O726" s="43">
        <v>823</v>
      </c>
      <c r="P726" s="48">
        <v>0.605183531</v>
      </c>
      <c r="Q726" s="33" t="s">
        <v>31</v>
      </c>
      <c r="R726" s="27">
        <v>28</v>
      </c>
      <c r="S726" s="43">
        <v>3818</v>
      </c>
      <c r="T726" s="38">
        <v>7206.1666670000004</v>
      </c>
      <c r="U726" s="33" t="str">
        <f t="shared" si="34"/>
        <v>Medium Income</v>
      </c>
      <c r="V726" s="43">
        <v>7109</v>
      </c>
      <c r="W726" s="48">
        <v>0.22085301900000001</v>
      </c>
      <c r="X726" s="27">
        <v>0</v>
      </c>
      <c r="Y726" s="27">
        <v>59</v>
      </c>
      <c r="Z726" s="33" t="str">
        <f t="shared" si="35"/>
        <v>High Risk</v>
      </c>
    </row>
    <row r="727" spans="1:26" x14ac:dyDescent="0.25">
      <c r="A727" s="22">
        <v>43826</v>
      </c>
      <c r="B727" s="23">
        <v>37</v>
      </c>
      <c r="C727" s="34" t="str">
        <f t="shared" si="33"/>
        <v>Mid</v>
      </c>
      <c r="D727" s="44">
        <v>46599</v>
      </c>
      <c r="E727" s="28">
        <v>623</v>
      </c>
      <c r="F727" s="34" t="s">
        <v>230</v>
      </c>
      <c r="G727" s="34" t="s">
        <v>20</v>
      </c>
      <c r="H727" s="34" t="s">
        <v>29</v>
      </c>
      <c r="I727" s="44">
        <v>9828</v>
      </c>
      <c r="J727" s="28">
        <v>96</v>
      </c>
      <c r="K727" s="49">
        <v>0.21090581342947273</v>
      </c>
      <c r="L727" s="49" t="s">
        <v>240</v>
      </c>
      <c r="M727" s="34" t="s">
        <v>22</v>
      </c>
      <c r="N727" s="34" t="s">
        <v>27</v>
      </c>
      <c r="O727" s="44">
        <v>407</v>
      </c>
      <c r="P727" s="49">
        <v>0.13379363799999999</v>
      </c>
      <c r="Q727" s="34" t="s">
        <v>31</v>
      </c>
      <c r="R727" s="28">
        <v>30</v>
      </c>
      <c r="S727" s="44">
        <v>991</v>
      </c>
      <c r="T727" s="39">
        <v>3883.25</v>
      </c>
      <c r="U727" s="34" t="str">
        <f t="shared" si="34"/>
        <v>Low Income</v>
      </c>
      <c r="V727" s="44">
        <v>7482</v>
      </c>
      <c r="W727" s="49">
        <v>0.27999360000000001</v>
      </c>
      <c r="X727" s="28">
        <v>0</v>
      </c>
      <c r="Y727" s="28">
        <v>54</v>
      </c>
      <c r="Z727" s="34" t="str">
        <f t="shared" si="35"/>
        <v>Medium Risk</v>
      </c>
    </row>
    <row r="728" spans="1:26" x14ac:dyDescent="0.25">
      <c r="A728" s="20">
        <v>43827</v>
      </c>
      <c r="B728" s="21">
        <v>40</v>
      </c>
      <c r="C728" s="33" t="str">
        <f t="shared" si="33"/>
        <v>Senior</v>
      </c>
      <c r="D728" s="43">
        <v>52700</v>
      </c>
      <c r="E728" s="27">
        <v>616</v>
      </c>
      <c r="F728" s="33" t="s">
        <v>230</v>
      </c>
      <c r="G728" s="33" t="s">
        <v>20</v>
      </c>
      <c r="H728" s="33" t="s">
        <v>41</v>
      </c>
      <c r="I728" s="43">
        <v>20163</v>
      </c>
      <c r="J728" s="27">
        <v>60</v>
      </c>
      <c r="K728" s="48">
        <v>0.38259962049335866</v>
      </c>
      <c r="L728" s="48" t="s">
        <v>240</v>
      </c>
      <c r="M728" s="33" t="s">
        <v>22</v>
      </c>
      <c r="N728" s="33" t="s">
        <v>23</v>
      </c>
      <c r="O728" s="43">
        <v>344</v>
      </c>
      <c r="P728" s="48">
        <v>8.6998705999999995E-2</v>
      </c>
      <c r="Q728" s="33" t="s">
        <v>28</v>
      </c>
      <c r="R728" s="27">
        <v>21</v>
      </c>
      <c r="S728" s="43">
        <v>3509</v>
      </c>
      <c r="T728" s="38">
        <v>4391.6666670000004</v>
      </c>
      <c r="U728" s="33" t="str">
        <f t="shared" si="34"/>
        <v>Low Income</v>
      </c>
      <c r="V728" s="43">
        <v>20523</v>
      </c>
      <c r="W728" s="48">
        <v>0.21846167</v>
      </c>
      <c r="X728" s="27">
        <v>0</v>
      </c>
      <c r="Y728" s="27">
        <v>47</v>
      </c>
      <c r="Z728" s="33" t="str">
        <f t="shared" si="35"/>
        <v>Medium Risk</v>
      </c>
    </row>
    <row r="729" spans="1:26" x14ac:dyDescent="0.25">
      <c r="A729" s="22">
        <v>43828</v>
      </c>
      <c r="B729" s="23">
        <v>44</v>
      </c>
      <c r="C729" s="34" t="str">
        <f t="shared" si="33"/>
        <v>Senior</v>
      </c>
      <c r="D729" s="44">
        <v>59304</v>
      </c>
      <c r="E729" s="28">
        <v>553</v>
      </c>
      <c r="F729" s="34" t="s">
        <v>230</v>
      </c>
      <c r="G729" s="34" t="s">
        <v>20</v>
      </c>
      <c r="H729" s="34" t="s">
        <v>32</v>
      </c>
      <c r="I729" s="44">
        <v>20991</v>
      </c>
      <c r="J729" s="28">
        <v>24</v>
      </c>
      <c r="K729" s="49">
        <v>0.35395588830433022</v>
      </c>
      <c r="L729" s="49" t="s">
        <v>240</v>
      </c>
      <c r="M729" s="34" t="s">
        <v>22</v>
      </c>
      <c r="N729" s="34" t="s">
        <v>27</v>
      </c>
      <c r="O729" s="44">
        <v>613</v>
      </c>
      <c r="P729" s="49">
        <v>0.40740388300000002</v>
      </c>
      <c r="Q729" s="34" t="s">
        <v>28</v>
      </c>
      <c r="R729" s="28">
        <v>24</v>
      </c>
      <c r="S729" s="44">
        <v>958</v>
      </c>
      <c r="T729" s="39">
        <v>4942</v>
      </c>
      <c r="U729" s="34" t="str">
        <f t="shared" si="34"/>
        <v>Low Income</v>
      </c>
      <c r="V729" s="44">
        <v>50796</v>
      </c>
      <c r="W729" s="49">
        <v>0.24751792</v>
      </c>
      <c r="X729" s="28">
        <v>0</v>
      </c>
      <c r="Y729" s="28">
        <v>55</v>
      </c>
      <c r="Z729" s="34" t="str">
        <f t="shared" si="35"/>
        <v>High Risk</v>
      </c>
    </row>
    <row r="730" spans="1:26" x14ac:dyDescent="0.25">
      <c r="A730" s="20">
        <v>43829</v>
      </c>
      <c r="B730" s="21">
        <v>33</v>
      </c>
      <c r="C730" s="33" t="str">
        <f t="shared" si="33"/>
        <v>Mid</v>
      </c>
      <c r="D730" s="43">
        <v>26724.999995999999</v>
      </c>
      <c r="E730" s="27">
        <v>582</v>
      </c>
      <c r="F730" s="33" t="s">
        <v>230</v>
      </c>
      <c r="G730" s="33" t="s">
        <v>20</v>
      </c>
      <c r="H730" s="33" t="s">
        <v>29</v>
      </c>
      <c r="I730" s="43">
        <v>18286</v>
      </c>
      <c r="J730" s="27">
        <v>54.694362017804153</v>
      </c>
      <c r="K730" s="48">
        <v>0.68422825080400052</v>
      </c>
      <c r="L730" s="48" t="s">
        <v>241</v>
      </c>
      <c r="M730" s="33" t="s">
        <v>35</v>
      </c>
      <c r="N730" s="33" t="s">
        <v>27</v>
      </c>
      <c r="O730" s="43">
        <v>323</v>
      </c>
      <c r="P730" s="48">
        <v>0.22197456800000001</v>
      </c>
      <c r="Q730" s="33" t="s">
        <v>38</v>
      </c>
      <c r="R730" s="27">
        <v>15</v>
      </c>
      <c r="S730" s="43">
        <v>3902</v>
      </c>
      <c r="T730" s="38">
        <v>2227.083333</v>
      </c>
      <c r="U730" s="33" t="str">
        <f t="shared" si="34"/>
        <v>Low Income</v>
      </c>
      <c r="V730" s="43">
        <v>230883</v>
      </c>
      <c r="W730" s="48">
        <v>0.23710587599999999</v>
      </c>
      <c r="X730" s="27">
        <v>0</v>
      </c>
      <c r="Y730" s="27">
        <v>56</v>
      </c>
      <c r="Z730" s="33" t="str">
        <f t="shared" si="35"/>
        <v>High Risk</v>
      </c>
    </row>
    <row r="731" spans="1:26" x14ac:dyDescent="0.25">
      <c r="A731" s="22">
        <v>43830</v>
      </c>
      <c r="B731" s="23">
        <v>30</v>
      </c>
      <c r="C731" s="34" t="str">
        <f t="shared" si="33"/>
        <v>Mid</v>
      </c>
      <c r="D731" s="44">
        <v>48513</v>
      </c>
      <c r="E731" s="28">
        <v>497</v>
      </c>
      <c r="F731" s="34" t="s">
        <v>231</v>
      </c>
      <c r="G731" s="34" t="s">
        <v>20</v>
      </c>
      <c r="H731" s="34" t="s">
        <v>25</v>
      </c>
      <c r="I731" s="44">
        <v>9261</v>
      </c>
      <c r="J731" s="28">
        <v>84</v>
      </c>
      <c r="K731" s="49">
        <v>0.19089728526374375</v>
      </c>
      <c r="L731" s="49" t="s">
        <v>240</v>
      </c>
      <c r="M731" s="34" t="s">
        <v>22</v>
      </c>
      <c r="N731" s="34" t="s">
        <v>27</v>
      </c>
      <c r="O731" s="44">
        <v>410</v>
      </c>
      <c r="P731" s="49">
        <v>0.48149518600000002</v>
      </c>
      <c r="Q731" s="34" t="s">
        <v>24</v>
      </c>
      <c r="R731" s="28">
        <v>22</v>
      </c>
      <c r="S731" s="44">
        <v>680</v>
      </c>
      <c r="T731" s="39">
        <v>4042.75</v>
      </c>
      <c r="U731" s="34" t="str">
        <f t="shared" si="34"/>
        <v>Low Income</v>
      </c>
      <c r="V731" s="44">
        <v>6492</v>
      </c>
      <c r="W731" s="49">
        <v>0.273787375</v>
      </c>
      <c r="X731" s="28">
        <v>0</v>
      </c>
      <c r="Y731" s="28">
        <v>60</v>
      </c>
      <c r="Z731" s="34" t="str">
        <f t="shared" si="35"/>
        <v>High Risk</v>
      </c>
    </row>
    <row r="732" spans="1:26" x14ac:dyDescent="0.25">
      <c r="A732" s="20">
        <v>43831</v>
      </c>
      <c r="B732" s="21">
        <v>42</v>
      </c>
      <c r="C732" s="33" t="str">
        <f t="shared" si="33"/>
        <v>Senior</v>
      </c>
      <c r="D732" s="43">
        <v>55274</v>
      </c>
      <c r="E732" s="27">
        <v>505</v>
      </c>
      <c r="F732" s="33" t="s">
        <v>231</v>
      </c>
      <c r="G732" s="33" t="s">
        <v>20</v>
      </c>
      <c r="H732" s="33" t="s">
        <v>29</v>
      </c>
      <c r="I732" s="43">
        <v>32500</v>
      </c>
      <c r="J732" s="27">
        <v>36</v>
      </c>
      <c r="K732" s="48">
        <v>0.58797988204218987</v>
      </c>
      <c r="L732" s="48" t="s">
        <v>241</v>
      </c>
      <c r="M732" s="33" t="s">
        <v>35</v>
      </c>
      <c r="N732" s="33" t="s">
        <v>30</v>
      </c>
      <c r="O732" s="43">
        <v>257</v>
      </c>
      <c r="P732" s="48">
        <v>0.578378952</v>
      </c>
      <c r="Q732" s="33" t="s">
        <v>28</v>
      </c>
      <c r="R732" s="27">
        <v>30</v>
      </c>
      <c r="S732" s="43">
        <v>10170</v>
      </c>
      <c r="T732" s="38">
        <v>4606.1666670000004</v>
      </c>
      <c r="U732" s="33" t="str">
        <f t="shared" si="34"/>
        <v>Low Income</v>
      </c>
      <c r="V732" s="43">
        <v>544839</v>
      </c>
      <c r="W732" s="48">
        <v>0.26254594999999997</v>
      </c>
      <c r="X732" s="27">
        <v>1</v>
      </c>
      <c r="Y732" s="27">
        <v>39.200000000000003</v>
      </c>
      <c r="Z732" s="33" t="str">
        <f t="shared" si="35"/>
        <v>Low Risk</v>
      </c>
    </row>
    <row r="733" spans="1:26" x14ac:dyDescent="0.25">
      <c r="A733" s="22">
        <v>43832</v>
      </c>
      <c r="B733" s="23">
        <v>28</v>
      </c>
      <c r="C733" s="34" t="str">
        <f t="shared" si="33"/>
        <v>Mid</v>
      </c>
      <c r="D733" s="44">
        <v>15000</v>
      </c>
      <c r="E733" s="28">
        <v>580</v>
      </c>
      <c r="F733" s="34" t="s">
        <v>230</v>
      </c>
      <c r="G733" s="34" t="s">
        <v>33</v>
      </c>
      <c r="H733" s="34" t="s">
        <v>32</v>
      </c>
      <c r="I733" s="44">
        <v>13923</v>
      </c>
      <c r="J733" s="28">
        <v>24</v>
      </c>
      <c r="K733" s="49">
        <v>0.92820000000000003</v>
      </c>
      <c r="L733" s="49" t="s">
        <v>241</v>
      </c>
      <c r="M733" s="34" t="s">
        <v>22</v>
      </c>
      <c r="N733" s="34" t="s">
        <v>30</v>
      </c>
      <c r="O733" s="44">
        <v>358</v>
      </c>
      <c r="P733" s="49">
        <v>0.21544170200000001</v>
      </c>
      <c r="Q733" s="34" t="s">
        <v>31</v>
      </c>
      <c r="R733" s="28">
        <v>22</v>
      </c>
      <c r="S733" s="44">
        <v>1288</v>
      </c>
      <c r="T733" s="39">
        <v>1250</v>
      </c>
      <c r="U733" s="34" t="str">
        <f t="shared" si="34"/>
        <v>Low Income</v>
      </c>
      <c r="V733" s="44">
        <v>53533</v>
      </c>
      <c r="W733" s="49">
        <v>0.20141340499999999</v>
      </c>
      <c r="X733" s="28">
        <v>0</v>
      </c>
      <c r="Y733" s="28">
        <v>66</v>
      </c>
      <c r="Z733" s="34" t="str">
        <f t="shared" si="35"/>
        <v>High Risk</v>
      </c>
    </row>
    <row r="734" spans="1:26" x14ac:dyDescent="0.25">
      <c r="A734" s="20">
        <v>43833</v>
      </c>
      <c r="B734" s="21">
        <v>44</v>
      </c>
      <c r="C734" s="33" t="str">
        <f t="shared" si="33"/>
        <v>Senior</v>
      </c>
      <c r="D734" s="43">
        <v>55446</v>
      </c>
      <c r="E734" s="27">
        <v>590</v>
      </c>
      <c r="F734" s="33" t="s">
        <v>230</v>
      </c>
      <c r="G734" s="33" t="s">
        <v>20</v>
      </c>
      <c r="H734" s="33" t="s">
        <v>32</v>
      </c>
      <c r="I734" s="43">
        <v>13197</v>
      </c>
      <c r="J734" s="27">
        <v>48</v>
      </c>
      <c r="K734" s="48">
        <v>0.23801536630234824</v>
      </c>
      <c r="L734" s="48" t="s">
        <v>240</v>
      </c>
      <c r="M734" s="33" t="s">
        <v>22</v>
      </c>
      <c r="N734" s="33" t="s">
        <v>30</v>
      </c>
      <c r="O734" s="43">
        <v>489</v>
      </c>
      <c r="P734" s="48">
        <v>0.120535012</v>
      </c>
      <c r="Q734" s="33" t="s">
        <v>31</v>
      </c>
      <c r="R734" s="27">
        <v>23</v>
      </c>
      <c r="S734" s="43">
        <v>1587</v>
      </c>
      <c r="T734" s="38">
        <v>4620.5</v>
      </c>
      <c r="U734" s="33" t="str">
        <f t="shared" si="34"/>
        <v>Low Income</v>
      </c>
      <c r="V734" s="43">
        <v>165525</v>
      </c>
      <c r="W734" s="48">
        <v>0.22417404199999999</v>
      </c>
      <c r="X734" s="27">
        <v>0</v>
      </c>
      <c r="Y734" s="27">
        <v>46</v>
      </c>
      <c r="Z734" s="33" t="str">
        <f t="shared" si="35"/>
        <v>Medium Risk</v>
      </c>
    </row>
    <row r="735" spans="1:26" x14ac:dyDescent="0.25">
      <c r="A735" s="22">
        <v>43834</v>
      </c>
      <c r="B735" s="23">
        <v>19</v>
      </c>
      <c r="C735" s="34" t="str">
        <f t="shared" si="33"/>
        <v>Young</v>
      </c>
      <c r="D735" s="44">
        <v>15516</v>
      </c>
      <c r="E735" s="28">
        <v>498</v>
      </c>
      <c r="F735" s="34" t="s">
        <v>231</v>
      </c>
      <c r="G735" s="34" t="s">
        <v>20</v>
      </c>
      <c r="H735" s="34" t="s">
        <v>32</v>
      </c>
      <c r="I735" s="44">
        <v>13470</v>
      </c>
      <c r="J735" s="28">
        <v>108</v>
      </c>
      <c r="K735" s="49">
        <v>0.86813611755607112</v>
      </c>
      <c r="L735" s="49" t="s">
        <v>241</v>
      </c>
      <c r="M735" s="34" t="s">
        <v>22</v>
      </c>
      <c r="N735" s="34" t="s">
        <v>27</v>
      </c>
      <c r="O735" s="44">
        <v>543</v>
      </c>
      <c r="P735" s="49">
        <v>0.394539164</v>
      </c>
      <c r="Q735" s="34" t="s">
        <v>34</v>
      </c>
      <c r="R735" s="28">
        <v>18</v>
      </c>
      <c r="S735" s="44">
        <v>605</v>
      </c>
      <c r="T735" s="39">
        <v>1293</v>
      </c>
      <c r="U735" s="34" t="str">
        <f t="shared" si="34"/>
        <v>Low Income</v>
      </c>
      <c r="V735" s="44">
        <v>19082</v>
      </c>
      <c r="W735" s="49">
        <v>0.37136400000000003</v>
      </c>
      <c r="X735" s="28">
        <v>0</v>
      </c>
      <c r="Y735" s="28">
        <v>61</v>
      </c>
      <c r="Z735" s="34" t="str">
        <f t="shared" si="35"/>
        <v>High Risk</v>
      </c>
    </row>
    <row r="736" spans="1:26" x14ac:dyDescent="0.25">
      <c r="A736" s="20">
        <v>43835</v>
      </c>
      <c r="B736" s="21">
        <v>52</v>
      </c>
      <c r="C736" s="33" t="str">
        <f t="shared" si="33"/>
        <v>Senior</v>
      </c>
      <c r="D736" s="43">
        <v>94316</v>
      </c>
      <c r="E736" s="27">
        <v>598</v>
      </c>
      <c r="F736" s="33" t="s">
        <v>230</v>
      </c>
      <c r="G736" s="33" t="s">
        <v>20</v>
      </c>
      <c r="H736" s="33" t="s">
        <v>32</v>
      </c>
      <c r="I736" s="43">
        <v>26155.335766423359</v>
      </c>
      <c r="J736" s="27">
        <v>36</v>
      </c>
      <c r="K736" s="48">
        <v>0.27731599905024978</v>
      </c>
      <c r="L736" s="48" t="s">
        <v>240</v>
      </c>
      <c r="M736" s="33" t="s">
        <v>22</v>
      </c>
      <c r="N736" s="33" t="s">
        <v>30</v>
      </c>
      <c r="O736" s="43">
        <v>543</v>
      </c>
      <c r="P736" s="48">
        <v>0.28678172699999999</v>
      </c>
      <c r="Q736" s="33" t="s">
        <v>31</v>
      </c>
      <c r="R736" s="27">
        <v>33</v>
      </c>
      <c r="S736" s="43">
        <v>4392</v>
      </c>
      <c r="T736" s="38">
        <v>7859.6666670000004</v>
      </c>
      <c r="U736" s="33" t="str">
        <f t="shared" si="34"/>
        <v>Medium Income</v>
      </c>
      <c r="V736" s="43">
        <v>7904</v>
      </c>
      <c r="W736" s="48">
        <v>0.19352672600000001</v>
      </c>
      <c r="X736" s="27">
        <v>1</v>
      </c>
      <c r="Y736" s="27">
        <v>40</v>
      </c>
      <c r="Z736" s="33" t="str">
        <f t="shared" si="35"/>
        <v>Medium Risk</v>
      </c>
    </row>
    <row r="737" spans="1:26" x14ac:dyDescent="0.25">
      <c r="A737" s="22">
        <v>43836</v>
      </c>
      <c r="B737" s="23">
        <v>45</v>
      </c>
      <c r="C737" s="34" t="str">
        <f t="shared" si="33"/>
        <v>Senior</v>
      </c>
      <c r="D737" s="44">
        <v>113131</v>
      </c>
      <c r="E737" s="28">
        <v>611</v>
      </c>
      <c r="F737" s="34" t="s">
        <v>230</v>
      </c>
      <c r="G737" s="34" t="s">
        <v>20</v>
      </c>
      <c r="H737" s="34" t="s">
        <v>32</v>
      </c>
      <c r="I737" s="44">
        <v>18531</v>
      </c>
      <c r="J737" s="28">
        <v>24</v>
      </c>
      <c r="K737" s="49">
        <v>0.16380125694990763</v>
      </c>
      <c r="L737" s="49" t="s">
        <v>240</v>
      </c>
      <c r="M737" s="34" t="s">
        <v>22</v>
      </c>
      <c r="N737" s="34" t="s">
        <v>30</v>
      </c>
      <c r="O737" s="44">
        <v>283</v>
      </c>
      <c r="P737" s="49">
        <v>0.32602251599999998</v>
      </c>
      <c r="Q737" s="34" t="s">
        <v>34</v>
      </c>
      <c r="R737" s="28">
        <v>30</v>
      </c>
      <c r="S737" s="44">
        <v>9675</v>
      </c>
      <c r="T737" s="39">
        <v>9427.5833330000005</v>
      </c>
      <c r="U737" s="34" t="str">
        <f t="shared" si="34"/>
        <v>Medium Income</v>
      </c>
      <c r="V737" s="44">
        <v>93005</v>
      </c>
      <c r="W737" s="49">
        <v>0.180106198</v>
      </c>
      <c r="X737" s="28">
        <v>1</v>
      </c>
      <c r="Y737" s="28">
        <v>38.4</v>
      </c>
      <c r="Z737" s="34" t="str">
        <f t="shared" si="35"/>
        <v>Low Risk</v>
      </c>
    </row>
    <row r="738" spans="1:26" x14ac:dyDescent="0.25">
      <c r="A738" s="20">
        <v>43837</v>
      </c>
      <c r="B738" s="21">
        <v>43</v>
      </c>
      <c r="C738" s="33" t="str">
        <f t="shared" si="33"/>
        <v>Senior</v>
      </c>
      <c r="D738" s="43">
        <v>117783</v>
      </c>
      <c r="E738" s="27">
        <v>576.17241379310349</v>
      </c>
      <c r="F738" s="33" t="s">
        <v>230</v>
      </c>
      <c r="G738" s="33" t="s">
        <v>20</v>
      </c>
      <c r="H738" s="33" t="s">
        <v>29</v>
      </c>
      <c r="I738" s="43">
        <v>12573</v>
      </c>
      <c r="J738" s="27">
        <v>60</v>
      </c>
      <c r="K738" s="48">
        <v>0.10674715366394132</v>
      </c>
      <c r="L738" s="48" t="s">
        <v>240</v>
      </c>
      <c r="M738" s="33" t="s">
        <v>35</v>
      </c>
      <c r="N738" s="33" t="s">
        <v>27</v>
      </c>
      <c r="O738" s="43">
        <v>322</v>
      </c>
      <c r="P738" s="48">
        <v>0.27220404500000001</v>
      </c>
      <c r="Q738" s="33" t="s">
        <v>24</v>
      </c>
      <c r="R738" s="27">
        <v>34</v>
      </c>
      <c r="S738" s="43">
        <v>534</v>
      </c>
      <c r="T738" s="38">
        <v>9815.25</v>
      </c>
      <c r="U738" s="33" t="str">
        <f t="shared" si="34"/>
        <v>Medium Income</v>
      </c>
      <c r="V738" s="43">
        <v>32623</v>
      </c>
      <c r="W738" s="48">
        <v>0.25727267599999998</v>
      </c>
      <c r="X738" s="27">
        <v>1</v>
      </c>
      <c r="Y738" s="27">
        <v>43.2</v>
      </c>
      <c r="Z738" s="33" t="str">
        <f t="shared" si="35"/>
        <v>Medium Risk</v>
      </c>
    </row>
    <row r="739" spans="1:26" x14ac:dyDescent="0.25">
      <c r="A739" s="22">
        <v>43838</v>
      </c>
      <c r="B739" s="23">
        <v>51</v>
      </c>
      <c r="C739" s="34" t="str">
        <f t="shared" si="33"/>
        <v>Senior</v>
      </c>
      <c r="D739" s="44">
        <v>45528</v>
      </c>
      <c r="E739" s="28">
        <v>638</v>
      </c>
      <c r="F739" s="34" t="s">
        <v>230</v>
      </c>
      <c r="G739" s="34" t="s">
        <v>20</v>
      </c>
      <c r="H739" s="34" t="s">
        <v>29</v>
      </c>
      <c r="I739" s="44">
        <v>17096</v>
      </c>
      <c r="J739" s="28">
        <v>60</v>
      </c>
      <c r="K739" s="49">
        <v>0.37550518362326479</v>
      </c>
      <c r="L739" s="49" t="s">
        <v>240</v>
      </c>
      <c r="M739" s="34" t="s">
        <v>35</v>
      </c>
      <c r="N739" s="34" t="s">
        <v>23</v>
      </c>
      <c r="O739" s="44">
        <v>363</v>
      </c>
      <c r="P739" s="49">
        <v>0.19251136699999999</v>
      </c>
      <c r="Q739" s="34" t="s">
        <v>34</v>
      </c>
      <c r="R739" s="28">
        <v>16</v>
      </c>
      <c r="S739" s="44">
        <v>2334</v>
      </c>
      <c r="T739" s="39">
        <v>3794</v>
      </c>
      <c r="U739" s="34" t="str">
        <f t="shared" si="34"/>
        <v>Low Income</v>
      </c>
      <c r="V739" s="44">
        <v>38641</v>
      </c>
      <c r="W739" s="49">
        <v>0.22127363799999999</v>
      </c>
      <c r="X739" s="28">
        <v>0</v>
      </c>
      <c r="Y739" s="28">
        <v>47</v>
      </c>
      <c r="Z739" s="34" t="str">
        <f t="shared" si="35"/>
        <v>Medium Risk</v>
      </c>
    </row>
    <row r="740" spans="1:26" x14ac:dyDescent="0.25">
      <c r="A740" s="20">
        <v>43839</v>
      </c>
      <c r="B740" s="21">
        <v>59</v>
      </c>
      <c r="C740" s="33" t="str">
        <f t="shared" si="33"/>
        <v>Senior</v>
      </c>
      <c r="D740" s="43">
        <v>55537</v>
      </c>
      <c r="E740" s="27">
        <v>663</v>
      </c>
      <c r="F740" s="33" t="s">
        <v>232</v>
      </c>
      <c r="G740" s="33" t="s">
        <v>45</v>
      </c>
      <c r="H740" s="33" t="s">
        <v>29</v>
      </c>
      <c r="I740" s="43">
        <v>25961.919161676647</v>
      </c>
      <c r="J740" s="27">
        <v>24</v>
      </c>
      <c r="K740" s="48">
        <v>0.46747068011733883</v>
      </c>
      <c r="L740" s="48" t="s">
        <v>240</v>
      </c>
      <c r="M740" s="33" t="s">
        <v>26</v>
      </c>
      <c r="N740" s="33" t="s">
        <v>30</v>
      </c>
      <c r="O740" s="43">
        <v>730</v>
      </c>
      <c r="P740" s="48">
        <v>0.38848001199999999</v>
      </c>
      <c r="Q740" s="33" t="s">
        <v>38</v>
      </c>
      <c r="R740" s="27">
        <v>17</v>
      </c>
      <c r="S740" s="43">
        <v>7358</v>
      </c>
      <c r="T740" s="38">
        <v>4628.0833329999996</v>
      </c>
      <c r="U740" s="33" t="str">
        <f t="shared" si="34"/>
        <v>Low Income</v>
      </c>
      <c r="V740" s="43">
        <v>19880</v>
      </c>
      <c r="W740" s="48">
        <v>0.157353618</v>
      </c>
      <c r="X740" s="27">
        <v>0</v>
      </c>
      <c r="Y740" s="27">
        <v>52</v>
      </c>
      <c r="Z740" s="33" t="str">
        <f t="shared" si="35"/>
        <v>Medium Risk</v>
      </c>
    </row>
    <row r="741" spans="1:26" x14ac:dyDescent="0.25">
      <c r="A741" s="22">
        <v>43840</v>
      </c>
      <c r="B741" s="23">
        <v>52</v>
      </c>
      <c r="C741" s="34" t="str">
        <f t="shared" si="33"/>
        <v>Senior</v>
      </c>
      <c r="D741" s="44">
        <v>15000</v>
      </c>
      <c r="E741" s="28">
        <v>607</v>
      </c>
      <c r="F741" s="34" t="s">
        <v>230</v>
      </c>
      <c r="G741" s="34" t="s">
        <v>20</v>
      </c>
      <c r="H741" s="34" t="s">
        <v>32</v>
      </c>
      <c r="I741" s="44">
        <v>35718</v>
      </c>
      <c r="J741" s="28">
        <v>48</v>
      </c>
      <c r="K741" s="49">
        <v>2.3812000000000002</v>
      </c>
      <c r="L741" s="49" t="s">
        <v>242</v>
      </c>
      <c r="M741" s="34" t="s">
        <v>26</v>
      </c>
      <c r="N741" s="34" t="s">
        <v>27</v>
      </c>
      <c r="O741" s="44">
        <v>322</v>
      </c>
      <c r="P741" s="49">
        <v>4.8612187000000001E-2</v>
      </c>
      <c r="Q741" s="34" t="s">
        <v>31</v>
      </c>
      <c r="R741" s="28">
        <v>31</v>
      </c>
      <c r="S741" s="44">
        <v>6560</v>
      </c>
      <c r="T741" s="39">
        <v>1250</v>
      </c>
      <c r="U741" s="34" t="str">
        <f t="shared" si="34"/>
        <v>Low Income</v>
      </c>
      <c r="V741" s="44">
        <v>423041</v>
      </c>
      <c r="W741" s="49">
        <v>0.22526631599999999</v>
      </c>
      <c r="X741" s="28">
        <v>0</v>
      </c>
      <c r="Y741" s="28">
        <v>42</v>
      </c>
      <c r="Z741" s="34" t="str">
        <f t="shared" si="35"/>
        <v>Medium Risk</v>
      </c>
    </row>
    <row r="742" spans="1:26" x14ac:dyDescent="0.25">
      <c r="A742" s="20">
        <v>43841</v>
      </c>
      <c r="B742" s="21">
        <v>18</v>
      </c>
      <c r="C742" s="33" t="str">
        <f t="shared" si="33"/>
        <v>Young</v>
      </c>
      <c r="D742" s="43">
        <v>50277</v>
      </c>
      <c r="E742" s="27">
        <v>547</v>
      </c>
      <c r="F742" s="33" t="s">
        <v>231</v>
      </c>
      <c r="G742" s="33" t="s">
        <v>20</v>
      </c>
      <c r="H742" s="33" t="s">
        <v>32</v>
      </c>
      <c r="I742" s="43">
        <v>25015</v>
      </c>
      <c r="J742" s="27">
        <v>24</v>
      </c>
      <c r="K742" s="48">
        <v>0.49754360840941186</v>
      </c>
      <c r="L742" s="48" t="s">
        <v>240</v>
      </c>
      <c r="M742" s="33" t="s">
        <v>22</v>
      </c>
      <c r="N742" s="33" t="s">
        <v>23</v>
      </c>
      <c r="O742" s="43">
        <v>399</v>
      </c>
      <c r="P742" s="48">
        <v>0.18645387199999999</v>
      </c>
      <c r="Q742" s="33" t="s">
        <v>34</v>
      </c>
      <c r="R742" s="27">
        <v>26</v>
      </c>
      <c r="S742" s="43">
        <v>2385</v>
      </c>
      <c r="T742" s="38">
        <v>4189.75</v>
      </c>
      <c r="U742" s="33" t="str">
        <f t="shared" si="34"/>
        <v>Low Income</v>
      </c>
      <c r="V742" s="43">
        <v>178956</v>
      </c>
      <c r="W742" s="48">
        <v>0.21724228400000001</v>
      </c>
      <c r="X742" s="27">
        <v>0</v>
      </c>
      <c r="Y742" s="27">
        <v>46</v>
      </c>
      <c r="Z742" s="33" t="str">
        <f t="shared" si="35"/>
        <v>Medium Risk</v>
      </c>
    </row>
    <row r="743" spans="1:26" x14ac:dyDescent="0.25">
      <c r="A743" s="22">
        <v>43842</v>
      </c>
      <c r="B743" s="23">
        <v>24</v>
      </c>
      <c r="C743" s="34" t="str">
        <f t="shared" si="33"/>
        <v>Young</v>
      </c>
      <c r="D743" s="44">
        <v>19419</v>
      </c>
      <c r="E743" s="28">
        <v>582</v>
      </c>
      <c r="F743" s="34" t="s">
        <v>230</v>
      </c>
      <c r="G743" s="34" t="s">
        <v>20</v>
      </c>
      <c r="H743" s="34" t="s">
        <v>21</v>
      </c>
      <c r="I743" s="44">
        <v>21061</v>
      </c>
      <c r="J743" s="28">
        <v>60</v>
      </c>
      <c r="K743" s="49">
        <v>1.0845563623255574</v>
      </c>
      <c r="L743" s="49" t="s">
        <v>242</v>
      </c>
      <c r="M743" s="34" t="s">
        <v>35</v>
      </c>
      <c r="N743" s="34" t="s">
        <v>30</v>
      </c>
      <c r="O743" s="44">
        <v>406</v>
      </c>
      <c r="P743" s="49">
        <v>0.176515169</v>
      </c>
      <c r="Q743" s="34" t="s">
        <v>34</v>
      </c>
      <c r="R743" s="28">
        <v>20</v>
      </c>
      <c r="S743" s="44">
        <v>2226</v>
      </c>
      <c r="T743" s="39">
        <v>1618.25</v>
      </c>
      <c r="U743" s="34" t="str">
        <f t="shared" si="34"/>
        <v>Low Income</v>
      </c>
      <c r="V743" s="44">
        <v>1868</v>
      </c>
      <c r="W743" s="49">
        <v>0.24694323700000001</v>
      </c>
      <c r="X743" s="28">
        <v>0</v>
      </c>
      <c r="Y743" s="28">
        <v>53</v>
      </c>
      <c r="Z743" s="34" t="str">
        <f t="shared" si="35"/>
        <v>Medium Risk</v>
      </c>
    </row>
    <row r="744" spans="1:26" x14ac:dyDescent="0.25">
      <c r="A744" s="20">
        <v>43843</v>
      </c>
      <c r="B744" s="21">
        <v>32</v>
      </c>
      <c r="C744" s="33" t="str">
        <f t="shared" si="33"/>
        <v>Mid</v>
      </c>
      <c r="D744" s="43">
        <v>16454</v>
      </c>
      <c r="E744" s="27">
        <v>552</v>
      </c>
      <c r="F744" s="33" t="s">
        <v>230</v>
      </c>
      <c r="G744" s="33" t="s">
        <v>20</v>
      </c>
      <c r="H744" s="33" t="s">
        <v>32</v>
      </c>
      <c r="I744" s="43">
        <v>25183.596306068601</v>
      </c>
      <c r="J744" s="27">
        <v>60</v>
      </c>
      <c r="K744" s="48">
        <v>1.5305455394474656</v>
      </c>
      <c r="L744" s="48" t="s">
        <v>242</v>
      </c>
      <c r="M744" s="33" t="s">
        <v>22</v>
      </c>
      <c r="N744" s="33" t="s">
        <v>27</v>
      </c>
      <c r="O744" s="43">
        <v>615</v>
      </c>
      <c r="P744" s="48">
        <v>0.150654065</v>
      </c>
      <c r="Q744" s="33" t="s">
        <v>28</v>
      </c>
      <c r="R744" s="27">
        <v>18</v>
      </c>
      <c r="S744" s="43">
        <v>2311</v>
      </c>
      <c r="T744" s="38">
        <v>1371.166667</v>
      </c>
      <c r="U744" s="33" t="str">
        <f t="shared" si="34"/>
        <v>Low Income</v>
      </c>
      <c r="V744" s="43">
        <v>489474</v>
      </c>
      <c r="W744" s="48">
        <v>0.20554180399999999</v>
      </c>
      <c r="X744" s="27">
        <v>0</v>
      </c>
      <c r="Y744" s="27">
        <v>46</v>
      </c>
      <c r="Z744" s="33" t="str">
        <f t="shared" si="35"/>
        <v>Medium Risk</v>
      </c>
    </row>
    <row r="745" spans="1:26" x14ac:dyDescent="0.25">
      <c r="A745" s="22">
        <v>43844</v>
      </c>
      <c r="B745" s="23">
        <v>40</v>
      </c>
      <c r="C745" s="34" t="str">
        <f t="shared" si="33"/>
        <v>Senior</v>
      </c>
      <c r="D745" s="44">
        <v>50892</v>
      </c>
      <c r="E745" s="28">
        <v>541</v>
      </c>
      <c r="F745" s="34" t="s">
        <v>231</v>
      </c>
      <c r="G745" s="34" t="s">
        <v>33</v>
      </c>
      <c r="H745" s="34" t="s">
        <v>21</v>
      </c>
      <c r="I745" s="44">
        <v>31932</v>
      </c>
      <c r="J745" s="28">
        <v>36</v>
      </c>
      <c r="K745" s="49">
        <v>0.6274463569912756</v>
      </c>
      <c r="L745" s="49" t="s">
        <v>241</v>
      </c>
      <c r="M745" s="34" t="s">
        <v>22</v>
      </c>
      <c r="N745" s="34" t="s">
        <v>27</v>
      </c>
      <c r="O745" s="44">
        <v>463</v>
      </c>
      <c r="P745" s="49">
        <v>0.17067303</v>
      </c>
      <c r="Q745" s="34" t="s">
        <v>31</v>
      </c>
      <c r="R745" s="28">
        <v>23</v>
      </c>
      <c r="S745" s="44">
        <v>3269</v>
      </c>
      <c r="T745" s="39">
        <v>4241</v>
      </c>
      <c r="U745" s="34" t="str">
        <f t="shared" si="34"/>
        <v>Low Income</v>
      </c>
      <c r="V745" s="44">
        <v>5371</v>
      </c>
      <c r="W745" s="49">
        <v>0.27217129499999998</v>
      </c>
      <c r="X745" s="28">
        <v>0</v>
      </c>
      <c r="Y745" s="28">
        <v>59</v>
      </c>
      <c r="Z745" s="34" t="str">
        <f t="shared" si="35"/>
        <v>High Risk</v>
      </c>
    </row>
    <row r="746" spans="1:26" x14ac:dyDescent="0.25">
      <c r="A746" s="20">
        <v>43845</v>
      </c>
      <c r="B746" s="21">
        <v>46</v>
      </c>
      <c r="C746" s="33" t="str">
        <f t="shared" si="33"/>
        <v>Senior</v>
      </c>
      <c r="D746" s="43">
        <v>30021</v>
      </c>
      <c r="E746" s="27">
        <v>640</v>
      </c>
      <c r="F746" s="33" t="s">
        <v>230</v>
      </c>
      <c r="G746" s="33" t="s">
        <v>20</v>
      </c>
      <c r="H746" s="33" t="s">
        <v>29</v>
      </c>
      <c r="I746" s="43">
        <v>11193</v>
      </c>
      <c r="J746" s="27">
        <v>72</v>
      </c>
      <c r="K746" s="48">
        <v>0.37283901269111624</v>
      </c>
      <c r="L746" s="48" t="s">
        <v>240</v>
      </c>
      <c r="M746" s="33" t="s">
        <v>22</v>
      </c>
      <c r="N746" s="33" t="s">
        <v>23</v>
      </c>
      <c r="O746" s="43">
        <v>362</v>
      </c>
      <c r="P746" s="48">
        <v>0.19521634700000001</v>
      </c>
      <c r="Q746" s="33" t="s">
        <v>31</v>
      </c>
      <c r="R746" s="27">
        <v>27</v>
      </c>
      <c r="S746" s="43">
        <v>2595</v>
      </c>
      <c r="T746" s="38">
        <v>2501.75</v>
      </c>
      <c r="U746" s="33" t="str">
        <f t="shared" si="34"/>
        <v>Low Income</v>
      </c>
      <c r="V746" s="43">
        <v>19209</v>
      </c>
      <c r="W746" s="48">
        <v>0.18531156800000001</v>
      </c>
      <c r="X746" s="27">
        <v>0</v>
      </c>
      <c r="Y746" s="27">
        <v>50</v>
      </c>
      <c r="Z746" s="33" t="str">
        <f t="shared" si="35"/>
        <v>Medium Risk</v>
      </c>
    </row>
    <row r="747" spans="1:26" x14ac:dyDescent="0.25">
      <c r="A747" s="22">
        <v>43846</v>
      </c>
      <c r="B747" s="23">
        <v>31</v>
      </c>
      <c r="C747" s="34" t="str">
        <f t="shared" si="33"/>
        <v>Mid</v>
      </c>
      <c r="D747" s="44">
        <v>22613</v>
      </c>
      <c r="E747" s="28">
        <v>429</v>
      </c>
      <c r="F747" s="34" t="s">
        <v>233</v>
      </c>
      <c r="G747" s="34" t="s">
        <v>20</v>
      </c>
      <c r="H747" s="34" t="s">
        <v>32</v>
      </c>
      <c r="I747" s="44">
        <v>20767</v>
      </c>
      <c r="J747" s="28">
        <v>84</v>
      </c>
      <c r="K747" s="49">
        <v>0.91836554194489894</v>
      </c>
      <c r="L747" s="49" t="s">
        <v>241</v>
      </c>
      <c r="M747" s="34" t="s">
        <v>26</v>
      </c>
      <c r="N747" s="34" t="s">
        <v>30</v>
      </c>
      <c r="O747" s="44">
        <v>420</v>
      </c>
      <c r="P747" s="49">
        <v>0.17982556399999999</v>
      </c>
      <c r="Q747" s="34" t="s">
        <v>31</v>
      </c>
      <c r="R747" s="28">
        <v>28</v>
      </c>
      <c r="S747" s="44">
        <v>7391</v>
      </c>
      <c r="T747" s="39">
        <v>1884.416667</v>
      </c>
      <c r="U747" s="34" t="str">
        <f t="shared" si="34"/>
        <v>Low Income</v>
      </c>
      <c r="V747" s="44">
        <v>1711</v>
      </c>
      <c r="W747" s="49">
        <v>0.32144138999999999</v>
      </c>
      <c r="X747" s="28">
        <v>0</v>
      </c>
      <c r="Y747" s="28">
        <v>51</v>
      </c>
      <c r="Z747" s="34" t="str">
        <f t="shared" si="35"/>
        <v>Medium Risk</v>
      </c>
    </row>
    <row r="748" spans="1:26" x14ac:dyDescent="0.25">
      <c r="A748" s="20">
        <v>43847</v>
      </c>
      <c r="B748" s="21">
        <v>42</v>
      </c>
      <c r="C748" s="33" t="str">
        <f t="shared" si="33"/>
        <v>Senior</v>
      </c>
      <c r="D748" s="43">
        <v>58939</v>
      </c>
      <c r="E748" s="27">
        <v>605</v>
      </c>
      <c r="F748" s="33" t="s">
        <v>230</v>
      </c>
      <c r="G748" s="33" t="s">
        <v>20</v>
      </c>
      <c r="H748" s="33" t="s">
        <v>21</v>
      </c>
      <c r="I748" s="43">
        <v>27757</v>
      </c>
      <c r="J748" s="27">
        <v>60</v>
      </c>
      <c r="K748" s="48">
        <v>0.47094453587607527</v>
      </c>
      <c r="L748" s="48" t="s">
        <v>240</v>
      </c>
      <c r="M748" s="33" t="s">
        <v>26</v>
      </c>
      <c r="N748" s="33" t="s">
        <v>23</v>
      </c>
      <c r="O748" s="43">
        <v>395</v>
      </c>
      <c r="P748" s="48">
        <v>0.73999441399999999</v>
      </c>
      <c r="Q748" s="33" t="s">
        <v>24</v>
      </c>
      <c r="R748" s="27">
        <v>27</v>
      </c>
      <c r="S748" s="43">
        <v>3315</v>
      </c>
      <c r="T748" s="38">
        <v>4911.5833329999996</v>
      </c>
      <c r="U748" s="33" t="str">
        <f t="shared" si="34"/>
        <v>Low Income</v>
      </c>
      <c r="V748" s="43">
        <v>2195</v>
      </c>
      <c r="W748" s="48">
        <v>0.24664364999999999</v>
      </c>
      <c r="X748" s="27">
        <v>0</v>
      </c>
      <c r="Y748" s="27">
        <v>54</v>
      </c>
      <c r="Z748" s="33" t="str">
        <f t="shared" si="35"/>
        <v>Medium Risk</v>
      </c>
    </row>
    <row r="749" spans="1:26" x14ac:dyDescent="0.25">
      <c r="A749" s="22">
        <v>43848</v>
      </c>
      <c r="B749" s="23">
        <v>30</v>
      </c>
      <c r="C749" s="34" t="str">
        <f t="shared" si="33"/>
        <v>Mid</v>
      </c>
      <c r="D749" s="44">
        <v>81960</v>
      </c>
      <c r="E749" s="28">
        <v>634</v>
      </c>
      <c r="F749" s="34" t="s">
        <v>230</v>
      </c>
      <c r="G749" s="34" t="s">
        <v>33</v>
      </c>
      <c r="H749" s="34" t="s">
        <v>29</v>
      </c>
      <c r="I749" s="44">
        <v>158686</v>
      </c>
      <c r="J749" s="28">
        <v>96</v>
      </c>
      <c r="K749" s="49">
        <v>1.936139580283065</v>
      </c>
      <c r="L749" s="49" t="s">
        <v>242</v>
      </c>
      <c r="M749" s="34" t="s">
        <v>35</v>
      </c>
      <c r="N749" s="34" t="s">
        <v>23</v>
      </c>
      <c r="O749" s="44">
        <v>1269</v>
      </c>
      <c r="P749" s="49">
        <v>0.43973973399999999</v>
      </c>
      <c r="Q749" s="34" t="s">
        <v>24</v>
      </c>
      <c r="R749" s="28">
        <v>29</v>
      </c>
      <c r="S749" s="44">
        <v>3698</v>
      </c>
      <c r="T749" s="39">
        <v>6830</v>
      </c>
      <c r="U749" s="34" t="str">
        <f t="shared" si="34"/>
        <v>Medium Income</v>
      </c>
      <c r="V749" s="44">
        <v>8738</v>
      </c>
      <c r="W749" s="49">
        <v>0.33355410600000002</v>
      </c>
      <c r="X749" s="28">
        <v>0</v>
      </c>
      <c r="Y749" s="28">
        <v>56</v>
      </c>
      <c r="Z749" s="34" t="str">
        <f t="shared" si="35"/>
        <v>High Risk</v>
      </c>
    </row>
    <row r="750" spans="1:26" x14ac:dyDescent="0.25">
      <c r="A750" s="20">
        <v>43849</v>
      </c>
      <c r="B750" s="21">
        <v>32</v>
      </c>
      <c r="C750" s="33" t="str">
        <f t="shared" si="33"/>
        <v>Mid</v>
      </c>
      <c r="D750" s="43">
        <v>76308</v>
      </c>
      <c r="E750" s="27">
        <v>624</v>
      </c>
      <c r="F750" s="33" t="s">
        <v>230</v>
      </c>
      <c r="G750" s="33" t="s">
        <v>20</v>
      </c>
      <c r="H750" s="33" t="s">
        <v>29</v>
      </c>
      <c r="I750" s="43">
        <v>17598</v>
      </c>
      <c r="J750" s="27">
        <v>48</v>
      </c>
      <c r="K750" s="48">
        <v>0.2306180217015254</v>
      </c>
      <c r="L750" s="48" t="s">
        <v>240</v>
      </c>
      <c r="M750" s="33" t="s">
        <v>22</v>
      </c>
      <c r="N750" s="33" t="s">
        <v>23</v>
      </c>
      <c r="O750" s="43">
        <v>264</v>
      </c>
      <c r="P750" s="48">
        <v>0.20221532</v>
      </c>
      <c r="Q750" s="33" t="s">
        <v>24</v>
      </c>
      <c r="R750" s="27">
        <v>26</v>
      </c>
      <c r="S750" s="43">
        <v>3533</v>
      </c>
      <c r="T750" s="38">
        <v>6359</v>
      </c>
      <c r="U750" s="33" t="str">
        <f t="shared" si="34"/>
        <v>Medium Income</v>
      </c>
      <c r="V750" s="43">
        <v>256001</v>
      </c>
      <c r="W750" s="48">
        <v>0.196388494</v>
      </c>
      <c r="X750" s="27">
        <v>1</v>
      </c>
      <c r="Y750" s="27">
        <v>33.6</v>
      </c>
      <c r="Z750" s="33" t="str">
        <f t="shared" si="35"/>
        <v>Low Risk</v>
      </c>
    </row>
    <row r="751" spans="1:26" x14ac:dyDescent="0.25">
      <c r="A751" s="22">
        <v>43850</v>
      </c>
      <c r="B751" s="23">
        <v>23</v>
      </c>
      <c r="C751" s="34" t="str">
        <f t="shared" si="33"/>
        <v>Young</v>
      </c>
      <c r="D751" s="44">
        <v>56727</v>
      </c>
      <c r="E751" s="28">
        <v>592</v>
      </c>
      <c r="F751" s="34" t="s">
        <v>230</v>
      </c>
      <c r="G751" s="34" t="s">
        <v>20</v>
      </c>
      <c r="H751" s="34" t="s">
        <v>21</v>
      </c>
      <c r="I751" s="44">
        <v>10309</v>
      </c>
      <c r="J751" s="28">
        <v>24</v>
      </c>
      <c r="K751" s="49">
        <v>0.18173004036878382</v>
      </c>
      <c r="L751" s="49" t="s">
        <v>240</v>
      </c>
      <c r="M751" s="34" t="s">
        <v>44</v>
      </c>
      <c r="N751" s="34" t="s">
        <v>27</v>
      </c>
      <c r="O751" s="44">
        <v>339</v>
      </c>
      <c r="P751" s="49">
        <v>0.38356049399999997</v>
      </c>
      <c r="Q751" s="34" t="s">
        <v>38</v>
      </c>
      <c r="R751" s="28">
        <v>23</v>
      </c>
      <c r="S751" s="44">
        <v>1270</v>
      </c>
      <c r="T751" s="39">
        <v>4727.25</v>
      </c>
      <c r="U751" s="34" t="str">
        <f t="shared" si="34"/>
        <v>Low Income</v>
      </c>
      <c r="V751" s="44">
        <v>35196</v>
      </c>
      <c r="W751" s="49">
        <v>0.16373436299999999</v>
      </c>
      <c r="X751" s="28">
        <v>1</v>
      </c>
      <c r="Y751" s="28">
        <v>43.2</v>
      </c>
      <c r="Z751" s="34" t="str">
        <f t="shared" si="35"/>
        <v>Medium Risk</v>
      </c>
    </row>
    <row r="752" spans="1:26" x14ac:dyDescent="0.25">
      <c r="A752" s="20">
        <v>43851</v>
      </c>
      <c r="B752" s="21">
        <v>28</v>
      </c>
      <c r="C752" s="33" t="str">
        <f t="shared" si="33"/>
        <v>Mid</v>
      </c>
      <c r="D752" s="43">
        <v>73344</v>
      </c>
      <c r="E752" s="27">
        <v>549</v>
      </c>
      <c r="F752" s="33" t="s">
        <v>231</v>
      </c>
      <c r="G752" s="33" t="s">
        <v>20</v>
      </c>
      <c r="H752" s="33" t="s">
        <v>29</v>
      </c>
      <c r="I752" s="43">
        <v>36647</v>
      </c>
      <c r="J752" s="27">
        <v>48</v>
      </c>
      <c r="K752" s="48">
        <v>0.49965914048865617</v>
      </c>
      <c r="L752" s="48" t="s">
        <v>240</v>
      </c>
      <c r="M752" s="33" t="s">
        <v>22</v>
      </c>
      <c r="N752" s="33" t="s">
        <v>30</v>
      </c>
      <c r="O752" s="43">
        <v>894</v>
      </c>
      <c r="P752" s="48">
        <v>0.19743650800000001</v>
      </c>
      <c r="Q752" s="33" t="s">
        <v>38</v>
      </c>
      <c r="R752" s="27">
        <v>19</v>
      </c>
      <c r="S752" s="43">
        <v>2473</v>
      </c>
      <c r="T752" s="38">
        <v>6112</v>
      </c>
      <c r="U752" s="33" t="str">
        <f t="shared" si="34"/>
        <v>Medium Income</v>
      </c>
      <c r="V752" s="43">
        <v>177794</v>
      </c>
      <c r="W752" s="48">
        <v>0.27836967699999998</v>
      </c>
      <c r="X752" s="27">
        <v>0</v>
      </c>
      <c r="Y752" s="27">
        <v>45</v>
      </c>
      <c r="Z752" s="33" t="str">
        <f t="shared" si="35"/>
        <v>Medium Risk</v>
      </c>
    </row>
    <row r="753" spans="1:26" x14ac:dyDescent="0.25">
      <c r="A753" s="22">
        <v>43852</v>
      </c>
      <c r="B753" s="23">
        <v>23</v>
      </c>
      <c r="C753" s="34" t="str">
        <f t="shared" si="33"/>
        <v>Young</v>
      </c>
      <c r="D753" s="44">
        <v>50306</v>
      </c>
      <c r="E753" s="28">
        <v>570</v>
      </c>
      <c r="F753" s="34" t="s">
        <v>230</v>
      </c>
      <c r="G753" s="34" t="s">
        <v>20</v>
      </c>
      <c r="H753" s="34" t="s">
        <v>29</v>
      </c>
      <c r="I753" s="44">
        <v>31777</v>
      </c>
      <c r="J753" s="28">
        <v>96</v>
      </c>
      <c r="K753" s="49">
        <v>0.63167415417644024</v>
      </c>
      <c r="L753" s="49" t="s">
        <v>241</v>
      </c>
      <c r="M753" s="34" t="s">
        <v>22</v>
      </c>
      <c r="N753" s="34" t="s">
        <v>30</v>
      </c>
      <c r="O753" s="44">
        <v>796</v>
      </c>
      <c r="P753" s="49">
        <v>0.216560787</v>
      </c>
      <c r="Q753" s="34" t="s">
        <v>24</v>
      </c>
      <c r="R753" s="28">
        <v>27</v>
      </c>
      <c r="S753" s="44">
        <v>2023</v>
      </c>
      <c r="T753" s="39">
        <v>4192.1666670000004</v>
      </c>
      <c r="U753" s="34" t="str">
        <f t="shared" si="34"/>
        <v>Low Income</v>
      </c>
      <c r="V753" s="44">
        <v>7617</v>
      </c>
      <c r="W753" s="49">
        <v>0.33257119000000002</v>
      </c>
      <c r="X753" s="28">
        <v>0</v>
      </c>
      <c r="Y753" s="28">
        <v>51</v>
      </c>
      <c r="Z753" s="34" t="str">
        <f t="shared" si="35"/>
        <v>Medium Risk</v>
      </c>
    </row>
    <row r="754" spans="1:26" x14ac:dyDescent="0.25">
      <c r="A754" s="20">
        <v>43853</v>
      </c>
      <c r="B754" s="21">
        <v>28</v>
      </c>
      <c r="C754" s="33" t="str">
        <f t="shared" si="33"/>
        <v>Mid</v>
      </c>
      <c r="D754" s="43">
        <v>35170</v>
      </c>
      <c r="E754" s="27">
        <v>593</v>
      </c>
      <c r="F754" s="33" t="s">
        <v>230</v>
      </c>
      <c r="G754" s="33" t="s">
        <v>20</v>
      </c>
      <c r="H754" s="33" t="s">
        <v>29</v>
      </c>
      <c r="I754" s="43">
        <v>28062</v>
      </c>
      <c r="J754" s="27">
        <v>48</v>
      </c>
      <c r="K754" s="48">
        <v>0.79789593403468861</v>
      </c>
      <c r="L754" s="48" t="s">
        <v>241</v>
      </c>
      <c r="M754" s="33" t="s">
        <v>35</v>
      </c>
      <c r="N754" s="33" t="s">
        <v>27</v>
      </c>
      <c r="O754" s="43">
        <v>352</v>
      </c>
      <c r="P754" s="48">
        <v>0.40390988700000002</v>
      </c>
      <c r="Q754" s="33" t="s">
        <v>28</v>
      </c>
      <c r="R754" s="27">
        <v>31</v>
      </c>
      <c r="S754" s="43">
        <v>762</v>
      </c>
      <c r="T754" s="38">
        <v>2930.833333</v>
      </c>
      <c r="U754" s="33" t="str">
        <f t="shared" si="34"/>
        <v>Low Income</v>
      </c>
      <c r="V754" s="43">
        <v>64565</v>
      </c>
      <c r="W754" s="48">
        <v>0.25441516600000003</v>
      </c>
      <c r="X754" s="27">
        <v>0</v>
      </c>
      <c r="Y754" s="27">
        <v>55</v>
      </c>
      <c r="Z754" s="33" t="str">
        <f t="shared" si="35"/>
        <v>High Risk</v>
      </c>
    </row>
    <row r="755" spans="1:26" x14ac:dyDescent="0.25">
      <c r="A755" s="22">
        <v>43854</v>
      </c>
      <c r="B755" s="23">
        <v>52</v>
      </c>
      <c r="C755" s="34" t="str">
        <f t="shared" si="33"/>
        <v>Senior</v>
      </c>
      <c r="D755" s="44">
        <v>37319</v>
      </c>
      <c r="E755" s="28">
        <v>606</v>
      </c>
      <c r="F755" s="34" t="s">
        <v>230</v>
      </c>
      <c r="G755" s="34" t="s">
        <v>20</v>
      </c>
      <c r="H755" s="34" t="s">
        <v>29</v>
      </c>
      <c r="I755" s="44">
        <v>41229</v>
      </c>
      <c r="J755" s="28">
        <v>48</v>
      </c>
      <c r="K755" s="49">
        <v>1.1047723679627</v>
      </c>
      <c r="L755" s="49" t="s">
        <v>242</v>
      </c>
      <c r="M755" s="34" t="s">
        <v>26</v>
      </c>
      <c r="N755" s="34" t="s">
        <v>23</v>
      </c>
      <c r="O755" s="44">
        <v>284</v>
      </c>
      <c r="P755" s="49">
        <v>0.32877985799999998</v>
      </c>
      <c r="Q755" s="34" t="s">
        <v>28</v>
      </c>
      <c r="R755" s="28">
        <v>32</v>
      </c>
      <c r="S755" s="44">
        <v>3407</v>
      </c>
      <c r="T755" s="39">
        <v>3109.916667</v>
      </c>
      <c r="U755" s="34" t="str">
        <f t="shared" si="34"/>
        <v>Low Income</v>
      </c>
      <c r="V755" s="44">
        <v>57895</v>
      </c>
      <c r="W755" s="49">
        <v>0.24507704599999999</v>
      </c>
      <c r="X755" s="28">
        <v>0</v>
      </c>
      <c r="Y755" s="28">
        <v>52</v>
      </c>
      <c r="Z755" s="34" t="str">
        <f t="shared" si="35"/>
        <v>Medium Risk</v>
      </c>
    </row>
    <row r="756" spans="1:26" x14ac:dyDescent="0.25">
      <c r="A756" s="20">
        <v>43855</v>
      </c>
      <c r="B756" s="21">
        <v>28</v>
      </c>
      <c r="C756" s="33" t="str">
        <f t="shared" si="33"/>
        <v>Mid</v>
      </c>
      <c r="D756" s="43">
        <v>56890</v>
      </c>
      <c r="E756" s="27">
        <v>579.93124999999998</v>
      </c>
      <c r="F756" s="33" t="s">
        <v>230</v>
      </c>
      <c r="G756" s="33" t="s">
        <v>20</v>
      </c>
      <c r="H756" s="33" t="s">
        <v>29</v>
      </c>
      <c r="I756" s="43">
        <v>39044</v>
      </c>
      <c r="J756" s="27">
        <v>60</v>
      </c>
      <c r="K756" s="48">
        <v>0.68630690806820183</v>
      </c>
      <c r="L756" s="48" t="s">
        <v>241</v>
      </c>
      <c r="M756" s="33" t="s">
        <v>22</v>
      </c>
      <c r="N756" s="33" t="s">
        <v>27</v>
      </c>
      <c r="O756" s="43">
        <v>242</v>
      </c>
      <c r="P756" s="48">
        <v>0.20682483700000001</v>
      </c>
      <c r="Q756" s="33" t="s">
        <v>31</v>
      </c>
      <c r="R756" s="27">
        <v>27</v>
      </c>
      <c r="S756" s="43">
        <v>1537</v>
      </c>
      <c r="T756" s="38">
        <v>4740.8333329999996</v>
      </c>
      <c r="U756" s="33" t="str">
        <f t="shared" si="34"/>
        <v>Low Income</v>
      </c>
      <c r="V756" s="43">
        <v>2944</v>
      </c>
      <c r="W756" s="48">
        <v>0.23851156000000001</v>
      </c>
      <c r="X756" s="27">
        <v>0</v>
      </c>
      <c r="Y756" s="27">
        <v>55</v>
      </c>
      <c r="Z756" s="33" t="str">
        <f t="shared" si="35"/>
        <v>High Risk</v>
      </c>
    </row>
    <row r="757" spans="1:26" x14ac:dyDescent="0.25">
      <c r="A757" s="22">
        <v>43856</v>
      </c>
      <c r="B757" s="23">
        <v>71</v>
      </c>
      <c r="C757" s="34" t="str">
        <f t="shared" si="33"/>
        <v>Old</v>
      </c>
      <c r="D757" s="44">
        <v>27977</v>
      </c>
      <c r="E757" s="28">
        <v>613</v>
      </c>
      <c r="F757" s="34" t="s">
        <v>230</v>
      </c>
      <c r="G757" s="34" t="s">
        <v>20</v>
      </c>
      <c r="H757" s="34" t="s">
        <v>32</v>
      </c>
      <c r="I757" s="44">
        <v>6024</v>
      </c>
      <c r="J757" s="28">
        <v>60</v>
      </c>
      <c r="K757" s="49">
        <v>0.21531972691854023</v>
      </c>
      <c r="L757" s="49" t="s">
        <v>240</v>
      </c>
      <c r="M757" s="34" t="s">
        <v>22</v>
      </c>
      <c r="N757" s="34" t="s">
        <v>23</v>
      </c>
      <c r="O757" s="44">
        <v>210</v>
      </c>
      <c r="P757" s="49">
        <v>0.24481420800000001</v>
      </c>
      <c r="Q757" s="34" t="s">
        <v>38</v>
      </c>
      <c r="R757" s="28">
        <v>24</v>
      </c>
      <c r="S757" s="44">
        <v>12015</v>
      </c>
      <c r="T757" s="39">
        <v>2331.416667</v>
      </c>
      <c r="U757" s="34" t="str">
        <f t="shared" si="34"/>
        <v>Low Income</v>
      </c>
      <c r="V757" s="44">
        <v>5690</v>
      </c>
      <c r="W757" s="49">
        <v>0.18883333699999999</v>
      </c>
      <c r="X757" s="28">
        <v>0</v>
      </c>
      <c r="Y757" s="28">
        <v>50</v>
      </c>
      <c r="Z757" s="34" t="str">
        <f t="shared" si="35"/>
        <v>Medium Risk</v>
      </c>
    </row>
    <row r="758" spans="1:26" x14ac:dyDescent="0.25">
      <c r="A758" s="20">
        <v>43857</v>
      </c>
      <c r="B758" s="21">
        <v>45</v>
      </c>
      <c r="C758" s="33" t="str">
        <f t="shared" si="33"/>
        <v>Senior</v>
      </c>
      <c r="D758" s="43">
        <v>51939</v>
      </c>
      <c r="E758" s="27">
        <v>601</v>
      </c>
      <c r="F758" s="33" t="s">
        <v>230</v>
      </c>
      <c r="G758" s="33" t="s">
        <v>20</v>
      </c>
      <c r="H758" s="33" t="s">
        <v>32</v>
      </c>
      <c r="I758" s="43">
        <v>8956</v>
      </c>
      <c r="J758" s="27">
        <v>60</v>
      </c>
      <c r="K758" s="48">
        <v>0.17243304645834537</v>
      </c>
      <c r="L758" s="48" t="s">
        <v>240</v>
      </c>
      <c r="M758" s="33" t="s">
        <v>35</v>
      </c>
      <c r="N758" s="33" t="s">
        <v>27</v>
      </c>
      <c r="O758" s="43">
        <v>335</v>
      </c>
      <c r="P758" s="48">
        <v>9.3253982999999999E-2</v>
      </c>
      <c r="Q758" s="33" t="s">
        <v>28</v>
      </c>
      <c r="R758" s="27">
        <v>22</v>
      </c>
      <c r="S758" s="43">
        <v>10193</v>
      </c>
      <c r="T758" s="38">
        <v>4328.25</v>
      </c>
      <c r="U758" s="33" t="str">
        <f t="shared" si="34"/>
        <v>Low Income</v>
      </c>
      <c r="V758" s="43">
        <v>26628</v>
      </c>
      <c r="W758" s="48">
        <v>0.20027742900000001</v>
      </c>
      <c r="X758" s="27">
        <v>0</v>
      </c>
      <c r="Y758" s="27">
        <v>49</v>
      </c>
      <c r="Z758" s="33" t="str">
        <f t="shared" si="35"/>
        <v>Medium Risk</v>
      </c>
    </row>
    <row r="759" spans="1:26" x14ac:dyDescent="0.25">
      <c r="A759" s="22">
        <v>43858</v>
      </c>
      <c r="B759" s="23">
        <v>42</v>
      </c>
      <c r="C759" s="34" t="str">
        <f t="shared" si="33"/>
        <v>Senior</v>
      </c>
      <c r="D759" s="44">
        <v>37251</v>
      </c>
      <c r="E759" s="28">
        <v>502</v>
      </c>
      <c r="F759" s="34" t="s">
        <v>231</v>
      </c>
      <c r="G759" s="34" t="s">
        <v>20</v>
      </c>
      <c r="H759" s="34" t="s">
        <v>21</v>
      </c>
      <c r="I759" s="44">
        <v>30021</v>
      </c>
      <c r="J759" s="28">
        <v>84</v>
      </c>
      <c r="K759" s="49">
        <v>0.80591125070467906</v>
      </c>
      <c r="L759" s="49" t="s">
        <v>241</v>
      </c>
      <c r="M759" s="34" t="s">
        <v>26</v>
      </c>
      <c r="N759" s="34" t="s">
        <v>30</v>
      </c>
      <c r="O759" s="44">
        <v>684</v>
      </c>
      <c r="P759" s="49">
        <v>0.18597238399999999</v>
      </c>
      <c r="Q759" s="34" t="s">
        <v>38</v>
      </c>
      <c r="R759" s="28">
        <v>27</v>
      </c>
      <c r="S759" s="44">
        <v>815</v>
      </c>
      <c r="T759" s="39">
        <v>3104.25</v>
      </c>
      <c r="U759" s="34" t="str">
        <f t="shared" si="34"/>
        <v>Low Income</v>
      </c>
      <c r="V759" s="44">
        <v>9376</v>
      </c>
      <c r="W759" s="49">
        <v>0.34432882100000001</v>
      </c>
      <c r="X759" s="28">
        <v>0</v>
      </c>
      <c r="Y759" s="28">
        <v>52</v>
      </c>
      <c r="Z759" s="34" t="str">
        <f t="shared" si="35"/>
        <v>Medium Risk</v>
      </c>
    </row>
    <row r="760" spans="1:26" x14ac:dyDescent="0.25">
      <c r="A760" s="20">
        <v>43859</v>
      </c>
      <c r="B760" s="21">
        <v>29</v>
      </c>
      <c r="C760" s="33" t="str">
        <f t="shared" si="33"/>
        <v>Mid</v>
      </c>
      <c r="D760" s="43">
        <v>25606</v>
      </c>
      <c r="E760" s="27">
        <v>456</v>
      </c>
      <c r="F760" s="33" t="s">
        <v>231</v>
      </c>
      <c r="G760" s="33" t="s">
        <v>20</v>
      </c>
      <c r="H760" s="33" t="s">
        <v>32</v>
      </c>
      <c r="I760" s="43">
        <v>18322</v>
      </c>
      <c r="J760" s="27">
        <v>60</v>
      </c>
      <c r="K760" s="48">
        <v>0.71553542138561277</v>
      </c>
      <c r="L760" s="48" t="s">
        <v>241</v>
      </c>
      <c r="M760" s="33" t="s">
        <v>35</v>
      </c>
      <c r="N760" s="33" t="s">
        <v>30</v>
      </c>
      <c r="O760" s="43">
        <v>260</v>
      </c>
      <c r="P760" s="48">
        <v>0.29329419400000001</v>
      </c>
      <c r="Q760" s="33" t="s">
        <v>24</v>
      </c>
      <c r="R760" s="27">
        <v>28</v>
      </c>
      <c r="S760" s="43">
        <v>351</v>
      </c>
      <c r="T760" s="38">
        <v>2133.833333</v>
      </c>
      <c r="U760" s="33" t="str">
        <f t="shared" si="34"/>
        <v>Low Income</v>
      </c>
      <c r="V760" s="43">
        <v>115022</v>
      </c>
      <c r="W760" s="48">
        <v>0.32355498700000002</v>
      </c>
      <c r="X760" s="27">
        <v>0</v>
      </c>
      <c r="Y760" s="27">
        <v>50</v>
      </c>
      <c r="Z760" s="33" t="str">
        <f t="shared" si="35"/>
        <v>Medium Risk</v>
      </c>
    </row>
    <row r="761" spans="1:26" x14ac:dyDescent="0.25">
      <c r="A761" s="22">
        <v>43860</v>
      </c>
      <c r="B761" s="23">
        <v>48</v>
      </c>
      <c r="C761" s="34" t="str">
        <f t="shared" si="33"/>
        <v>Senior</v>
      </c>
      <c r="D761" s="44">
        <v>29047</v>
      </c>
      <c r="E761" s="28">
        <v>557</v>
      </c>
      <c r="F761" s="34" t="s">
        <v>230</v>
      </c>
      <c r="G761" s="34" t="s">
        <v>20</v>
      </c>
      <c r="H761" s="34" t="s">
        <v>25</v>
      </c>
      <c r="I761" s="44">
        <v>27694</v>
      </c>
      <c r="J761" s="28">
        <v>36</v>
      </c>
      <c r="K761" s="49">
        <v>0.95342031879367917</v>
      </c>
      <c r="L761" s="49" t="s">
        <v>241</v>
      </c>
      <c r="M761" s="34" t="s">
        <v>22</v>
      </c>
      <c r="N761" s="34" t="s">
        <v>34</v>
      </c>
      <c r="O761" s="44">
        <v>321</v>
      </c>
      <c r="P761" s="49">
        <v>9.7355861000000002E-2</v>
      </c>
      <c r="Q761" s="34" t="s">
        <v>38</v>
      </c>
      <c r="R761" s="28">
        <v>18</v>
      </c>
      <c r="S761" s="44">
        <v>2016</v>
      </c>
      <c r="T761" s="39">
        <v>2420.583333</v>
      </c>
      <c r="U761" s="34" t="str">
        <f t="shared" si="34"/>
        <v>Low Income</v>
      </c>
      <c r="V761" s="44">
        <v>180270</v>
      </c>
      <c r="W761" s="49">
        <v>0.27515451000000002</v>
      </c>
      <c r="X761" s="28">
        <v>0</v>
      </c>
      <c r="Y761" s="28">
        <v>60</v>
      </c>
      <c r="Z761" s="34" t="str">
        <f t="shared" si="35"/>
        <v>High Risk</v>
      </c>
    </row>
    <row r="762" spans="1:26" x14ac:dyDescent="0.25">
      <c r="A762" s="20">
        <v>43861</v>
      </c>
      <c r="B762" s="21">
        <v>33</v>
      </c>
      <c r="C762" s="33" t="str">
        <f t="shared" si="33"/>
        <v>Mid</v>
      </c>
      <c r="D762" s="43">
        <v>77016</v>
      </c>
      <c r="E762" s="27">
        <v>562</v>
      </c>
      <c r="F762" s="33" t="s">
        <v>230</v>
      </c>
      <c r="G762" s="33" t="s">
        <v>20</v>
      </c>
      <c r="H762" s="33" t="s">
        <v>25</v>
      </c>
      <c r="I762" s="43">
        <v>21197</v>
      </c>
      <c r="J762" s="27">
        <v>72</v>
      </c>
      <c r="K762" s="48">
        <v>0.27522852394307679</v>
      </c>
      <c r="L762" s="48" t="s">
        <v>240</v>
      </c>
      <c r="M762" s="33" t="s">
        <v>44</v>
      </c>
      <c r="N762" s="33" t="s">
        <v>34</v>
      </c>
      <c r="O762" s="43">
        <v>457</v>
      </c>
      <c r="P762" s="48">
        <v>0.20430158300000001</v>
      </c>
      <c r="Q762" s="33" t="s">
        <v>34</v>
      </c>
      <c r="R762" s="27">
        <v>23</v>
      </c>
      <c r="S762" s="43">
        <v>2439</v>
      </c>
      <c r="T762" s="38">
        <v>6418</v>
      </c>
      <c r="U762" s="33" t="str">
        <f t="shared" si="34"/>
        <v>Medium Income</v>
      </c>
      <c r="V762" s="43">
        <v>142999</v>
      </c>
      <c r="W762" s="48">
        <v>0.22161639599999999</v>
      </c>
      <c r="X762" s="27">
        <v>0</v>
      </c>
      <c r="Y762" s="27">
        <v>54</v>
      </c>
      <c r="Z762" s="33" t="str">
        <f t="shared" si="35"/>
        <v>Medium Risk</v>
      </c>
    </row>
    <row r="763" spans="1:26" x14ac:dyDescent="0.25">
      <c r="A763" s="22">
        <v>43862</v>
      </c>
      <c r="B763" s="23">
        <v>41</v>
      </c>
      <c r="C763" s="34" t="str">
        <f t="shared" si="33"/>
        <v>Senior</v>
      </c>
      <c r="D763" s="44">
        <v>27639</v>
      </c>
      <c r="E763" s="28">
        <v>573</v>
      </c>
      <c r="F763" s="34" t="s">
        <v>230</v>
      </c>
      <c r="G763" s="34" t="s">
        <v>20</v>
      </c>
      <c r="H763" s="34" t="s">
        <v>32</v>
      </c>
      <c r="I763" s="44">
        <v>40102</v>
      </c>
      <c r="J763" s="28">
        <v>48</v>
      </c>
      <c r="K763" s="49">
        <v>1.4509208003183907</v>
      </c>
      <c r="L763" s="49" t="s">
        <v>242</v>
      </c>
      <c r="M763" s="34" t="s">
        <v>26</v>
      </c>
      <c r="N763" s="34" t="s">
        <v>27</v>
      </c>
      <c r="O763" s="44">
        <v>660</v>
      </c>
      <c r="P763" s="49">
        <v>0.48933743600000001</v>
      </c>
      <c r="Q763" s="34" t="s">
        <v>34</v>
      </c>
      <c r="R763" s="28">
        <v>20</v>
      </c>
      <c r="S763" s="44">
        <v>9478</v>
      </c>
      <c r="T763" s="39">
        <v>2303.25</v>
      </c>
      <c r="U763" s="34" t="str">
        <f t="shared" si="34"/>
        <v>Low Income</v>
      </c>
      <c r="V763" s="44">
        <v>8939</v>
      </c>
      <c r="W763" s="49">
        <v>0.22305181099999999</v>
      </c>
      <c r="X763" s="28">
        <v>0</v>
      </c>
      <c r="Y763" s="28">
        <v>57</v>
      </c>
      <c r="Z763" s="34" t="str">
        <f t="shared" si="35"/>
        <v>High Risk</v>
      </c>
    </row>
    <row r="764" spans="1:26" x14ac:dyDescent="0.25">
      <c r="A764" s="20">
        <v>43863</v>
      </c>
      <c r="B764" s="21">
        <v>70</v>
      </c>
      <c r="C764" s="33" t="str">
        <f t="shared" si="33"/>
        <v>Old</v>
      </c>
      <c r="D764" s="43">
        <v>49095</v>
      </c>
      <c r="E764" s="27">
        <v>618</v>
      </c>
      <c r="F764" s="33" t="s">
        <v>230</v>
      </c>
      <c r="G764" s="33" t="s">
        <v>20</v>
      </c>
      <c r="H764" s="33" t="s">
        <v>29</v>
      </c>
      <c r="I764" s="43">
        <v>24014.413793103449</v>
      </c>
      <c r="J764" s="27">
        <v>48</v>
      </c>
      <c r="K764" s="48">
        <v>0.48914174138106631</v>
      </c>
      <c r="L764" s="48" t="s">
        <v>240</v>
      </c>
      <c r="M764" s="33" t="s">
        <v>22</v>
      </c>
      <c r="N764" s="33" t="s">
        <v>23</v>
      </c>
      <c r="O764" s="43">
        <v>387</v>
      </c>
      <c r="P764" s="48">
        <v>0.17903606399999999</v>
      </c>
      <c r="Q764" s="33" t="s">
        <v>34</v>
      </c>
      <c r="R764" s="27">
        <v>20</v>
      </c>
      <c r="S764" s="43">
        <v>2226</v>
      </c>
      <c r="T764" s="38">
        <v>4091.25</v>
      </c>
      <c r="U764" s="33" t="str">
        <f t="shared" si="34"/>
        <v>Low Income</v>
      </c>
      <c r="V764" s="43">
        <v>2353</v>
      </c>
      <c r="W764" s="48">
        <v>0.23530804</v>
      </c>
      <c r="X764" s="27">
        <v>0</v>
      </c>
      <c r="Y764" s="27">
        <v>50</v>
      </c>
      <c r="Z764" s="33" t="str">
        <f t="shared" si="35"/>
        <v>Medium Risk</v>
      </c>
    </row>
    <row r="765" spans="1:26" x14ac:dyDescent="0.25">
      <c r="A765" s="22">
        <v>43864</v>
      </c>
      <c r="B765" s="23">
        <v>38</v>
      </c>
      <c r="C765" s="34" t="str">
        <f t="shared" si="33"/>
        <v>Mid</v>
      </c>
      <c r="D765" s="44">
        <v>30741</v>
      </c>
      <c r="E765" s="28">
        <v>516</v>
      </c>
      <c r="F765" s="34" t="s">
        <v>231</v>
      </c>
      <c r="G765" s="34" t="s">
        <v>20</v>
      </c>
      <c r="H765" s="34" t="s">
        <v>32</v>
      </c>
      <c r="I765" s="44">
        <v>13478</v>
      </c>
      <c r="J765" s="28">
        <v>96</v>
      </c>
      <c r="K765" s="49">
        <v>0.4384372661917309</v>
      </c>
      <c r="L765" s="49" t="s">
        <v>240</v>
      </c>
      <c r="M765" s="34" t="s">
        <v>22</v>
      </c>
      <c r="N765" s="34" t="s">
        <v>27</v>
      </c>
      <c r="O765" s="44">
        <v>420</v>
      </c>
      <c r="P765" s="49">
        <v>0.21115524899999999</v>
      </c>
      <c r="Q765" s="34" t="s">
        <v>24</v>
      </c>
      <c r="R765" s="28">
        <v>19</v>
      </c>
      <c r="S765" s="44">
        <v>15372</v>
      </c>
      <c r="T765" s="39">
        <v>2561.75</v>
      </c>
      <c r="U765" s="34" t="str">
        <f t="shared" si="34"/>
        <v>Low Income</v>
      </c>
      <c r="V765" s="44">
        <v>189093</v>
      </c>
      <c r="W765" s="49">
        <v>0.273306359</v>
      </c>
      <c r="X765" s="28">
        <v>0</v>
      </c>
      <c r="Y765" s="28">
        <v>49</v>
      </c>
      <c r="Z765" s="34" t="str">
        <f t="shared" si="35"/>
        <v>Medium Risk</v>
      </c>
    </row>
    <row r="766" spans="1:26" x14ac:dyDescent="0.25">
      <c r="A766" s="20">
        <v>43865</v>
      </c>
      <c r="B766" s="21">
        <v>53</v>
      </c>
      <c r="C766" s="33" t="str">
        <f t="shared" si="33"/>
        <v>Senior</v>
      </c>
      <c r="D766" s="43">
        <v>194756</v>
      </c>
      <c r="E766" s="27">
        <v>483</v>
      </c>
      <c r="F766" s="33" t="s">
        <v>231</v>
      </c>
      <c r="G766" s="33" t="s">
        <v>20</v>
      </c>
      <c r="H766" s="33" t="s">
        <v>25</v>
      </c>
      <c r="I766" s="43">
        <v>15258</v>
      </c>
      <c r="J766" s="27">
        <v>72</v>
      </c>
      <c r="K766" s="48">
        <v>7.8344184518063631E-2</v>
      </c>
      <c r="L766" s="48" t="s">
        <v>240</v>
      </c>
      <c r="M766" s="33" t="s">
        <v>22</v>
      </c>
      <c r="N766" s="33" t="s">
        <v>27</v>
      </c>
      <c r="O766" s="43">
        <v>383</v>
      </c>
      <c r="P766" s="48">
        <v>5.9565337000000003E-2</v>
      </c>
      <c r="Q766" s="33" t="s">
        <v>24</v>
      </c>
      <c r="R766" s="27">
        <v>16</v>
      </c>
      <c r="S766" s="43">
        <v>16331</v>
      </c>
      <c r="T766" s="38">
        <v>8131.1666670000004</v>
      </c>
      <c r="U766" s="33" t="str">
        <f t="shared" si="34"/>
        <v>Medium Income</v>
      </c>
      <c r="V766" s="43">
        <v>10982</v>
      </c>
      <c r="W766" s="48">
        <v>0.271458855</v>
      </c>
      <c r="X766" s="27">
        <v>1</v>
      </c>
      <c r="Y766" s="27">
        <v>38.4</v>
      </c>
      <c r="Z766" s="33" t="str">
        <f t="shared" si="35"/>
        <v>Low Risk</v>
      </c>
    </row>
    <row r="767" spans="1:26" x14ac:dyDescent="0.25">
      <c r="A767" s="22">
        <v>43866</v>
      </c>
      <c r="B767" s="23">
        <v>31</v>
      </c>
      <c r="C767" s="34" t="str">
        <f t="shared" si="33"/>
        <v>Mid</v>
      </c>
      <c r="D767" s="44">
        <v>116429</v>
      </c>
      <c r="E767" s="28">
        <v>560</v>
      </c>
      <c r="F767" s="34" t="s">
        <v>230</v>
      </c>
      <c r="G767" s="34" t="s">
        <v>20</v>
      </c>
      <c r="H767" s="34" t="s">
        <v>21</v>
      </c>
      <c r="I767" s="44">
        <v>28533</v>
      </c>
      <c r="J767" s="28">
        <v>36</v>
      </c>
      <c r="K767" s="49">
        <v>0.24506780956634516</v>
      </c>
      <c r="L767" s="49" t="s">
        <v>240</v>
      </c>
      <c r="M767" s="34" t="s">
        <v>22</v>
      </c>
      <c r="N767" s="34" t="s">
        <v>27</v>
      </c>
      <c r="O767" s="44">
        <v>498</v>
      </c>
      <c r="P767" s="49">
        <v>0.33072333700000001</v>
      </c>
      <c r="Q767" s="34" t="s">
        <v>24</v>
      </c>
      <c r="R767" s="28">
        <v>17</v>
      </c>
      <c r="S767" s="44">
        <v>8144</v>
      </c>
      <c r="T767" s="39">
        <v>9702.4166669999995</v>
      </c>
      <c r="U767" s="34" t="str">
        <f t="shared" si="34"/>
        <v>Medium Income</v>
      </c>
      <c r="V767" s="44">
        <v>8095</v>
      </c>
      <c r="W767" s="49">
        <v>0.27367638500000002</v>
      </c>
      <c r="X767" s="28">
        <v>0</v>
      </c>
      <c r="Y767" s="28">
        <v>58</v>
      </c>
      <c r="Z767" s="34" t="str">
        <f t="shared" si="35"/>
        <v>High Risk</v>
      </c>
    </row>
    <row r="768" spans="1:26" x14ac:dyDescent="0.25">
      <c r="A768" s="20">
        <v>43867</v>
      </c>
      <c r="B768" s="21">
        <v>39</v>
      </c>
      <c r="C768" s="33" t="str">
        <f t="shared" si="33"/>
        <v>Mid</v>
      </c>
      <c r="D768" s="43">
        <v>79670</v>
      </c>
      <c r="E768" s="27">
        <v>558</v>
      </c>
      <c r="F768" s="33" t="s">
        <v>230</v>
      </c>
      <c r="G768" s="33" t="s">
        <v>20</v>
      </c>
      <c r="H768" s="33" t="s">
        <v>29</v>
      </c>
      <c r="I768" s="43">
        <v>15451</v>
      </c>
      <c r="J768" s="27">
        <v>60</v>
      </c>
      <c r="K768" s="48">
        <v>0.19393749215513995</v>
      </c>
      <c r="L768" s="48" t="s">
        <v>240</v>
      </c>
      <c r="M768" s="33" t="s">
        <v>22</v>
      </c>
      <c r="N768" s="33" t="s">
        <v>27</v>
      </c>
      <c r="O768" s="43">
        <v>964</v>
      </c>
      <c r="P768" s="48">
        <v>0.46137557400000001</v>
      </c>
      <c r="Q768" s="33" t="s">
        <v>38</v>
      </c>
      <c r="R768" s="27">
        <v>24</v>
      </c>
      <c r="S768" s="43">
        <v>1861</v>
      </c>
      <c r="T768" s="38">
        <v>6639.1666670000004</v>
      </c>
      <c r="U768" s="33" t="str">
        <f t="shared" si="34"/>
        <v>Medium Income</v>
      </c>
      <c r="V768" s="43">
        <v>21382</v>
      </c>
      <c r="W768" s="48">
        <v>0.28568085599999998</v>
      </c>
      <c r="X768" s="27">
        <v>0</v>
      </c>
      <c r="Y768" s="27">
        <v>57</v>
      </c>
      <c r="Z768" s="33" t="str">
        <f t="shared" si="35"/>
        <v>High Risk</v>
      </c>
    </row>
    <row r="769" spans="1:26" x14ac:dyDescent="0.25">
      <c r="A769" s="22">
        <v>43868</v>
      </c>
      <c r="B769" s="23">
        <v>61</v>
      </c>
      <c r="C769" s="34" t="str">
        <f t="shared" si="33"/>
        <v>Old</v>
      </c>
      <c r="D769" s="44">
        <v>54232</v>
      </c>
      <c r="E769" s="28">
        <v>633</v>
      </c>
      <c r="F769" s="34" t="s">
        <v>230</v>
      </c>
      <c r="G769" s="34" t="s">
        <v>20</v>
      </c>
      <c r="H769" s="34" t="s">
        <v>29</v>
      </c>
      <c r="I769" s="44">
        <v>11331</v>
      </c>
      <c r="J769" s="28">
        <v>120</v>
      </c>
      <c r="K769" s="49">
        <v>0.2089356837291636</v>
      </c>
      <c r="L769" s="49" t="s">
        <v>240</v>
      </c>
      <c r="M769" s="34" t="s">
        <v>26</v>
      </c>
      <c r="N769" s="34" t="s">
        <v>27</v>
      </c>
      <c r="O769" s="44">
        <v>190</v>
      </c>
      <c r="P769" s="49">
        <v>0.19375948100000001</v>
      </c>
      <c r="Q769" s="34" t="s">
        <v>34</v>
      </c>
      <c r="R769" s="28">
        <v>20</v>
      </c>
      <c r="S769" s="44">
        <v>6108</v>
      </c>
      <c r="T769" s="39">
        <v>4519.3333329999996</v>
      </c>
      <c r="U769" s="34" t="str">
        <f t="shared" si="34"/>
        <v>Low Income</v>
      </c>
      <c r="V769" s="44">
        <v>8745</v>
      </c>
      <c r="W769" s="49">
        <v>0.24578627</v>
      </c>
      <c r="X769" s="28">
        <v>0</v>
      </c>
      <c r="Y769" s="28">
        <v>48</v>
      </c>
      <c r="Z769" s="34" t="str">
        <f t="shared" si="35"/>
        <v>Medium Risk</v>
      </c>
    </row>
    <row r="770" spans="1:26" x14ac:dyDescent="0.25">
      <c r="A770" s="20">
        <v>43869</v>
      </c>
      <c r="B770" s="21">
        <v>32</v>
      </c>
      <c r="C770" s="33" t="str">
        <f t="shared" ref="C770:C833" si="36">IF(B770&lt;25,"Young",IF(B770&lt;40,"Mid",IF(B770&lt;60,"Senior","Old")))</f>
        <v>Mid</v>
      </c>
      <c r="D770" s="43">
        <v>54696</v>
      </c>
      <c r="E770" s="27">
        <v>524</v>
      </c>
      <c r="F770" s="33" t="s">
        <v>231</v>
      </c>
      <c r="G770" s="33" t="s">
        <v>20</v>
      </c>
      <c r="H770" s="33" t="s">
        <v>25</v>
      </c>
      <c r="I770" s="43">
        <v>28156</v>
      </c>
      <c r="J770" s="27">
        <v>72</v>
      </c>
      <c r="K770" s="48">
        <v>0.51477256106479452</v>
      </c>
      <c r="L770" s="48" t="s">
        <v>241</v>
      </c>
      <c r="M770" s="33" t="s">
        <v>22</v>
      </c>
      <c r="N770" s="33" t="s">
        <v>30</v>
      </c>
      <c r="O770" s="43">
        <v>667</v>
      </c>
      <c r="P770" s="48">
        <v>0.30034792700000001</v>
      </c>
      <c r="Q770" s="33" t="s">
        <v>31</v>
      </c>
      <c r="R770" s="27">
        <v>20</v>
      </c>
      <c r="S770" s="43">
        <v>682</v>
      </c>
      <c r="T770" s="38">
        <v>4558</v>
      </c>
      <c r="U770" s="33" t="str">
        <f t="shared" ref="U770:U833" si="37">IF(T770&lt;=5000,"Low Income",IF(T770&lt;=12000,"Medium Income","High Income"))</f>
        <v>Low Income</v>
      </c>
      <c r="V770" s="43">
        <v>8584</v>
      </c>
      <c r="W770" s="48">
        <v>0.244058364</v>
      </c>
      <c r="X770" s="27">
        <v>0</v>
      </c>
      <c r="Y770" s="27">
        <v>54</v>
      </c>
      <c r="Z770" s="33" t="str">
        <f t="shared" ref="Z770:Z833" si="38">IF(Y770&lt;40,"Low Risk", IF(Y770&lt;55,"Medium Risk", IF(Y770&lt;70,"High Risk","Very High Risk")))</f>
        <v>Medium Risk</v>
      </c>
    </row>
    <row r="771" spans="1:26" x14ac:dyDescent="0.25">
      <c r="A771" s="22">
        <v>43870</v>
      </c>
      <c r="B771" s="23">
        <v>61</v>
      </c>
      <c r="C771" s="34" t="str">
        <f t="shared" si="36"/>
        <v>Old</v>
      </c>
      <c r="D771" s="44">
        <v>42007</v>
      </c>
      <c r="E771" s="28">
        <v>666</v>
      </c>
      <c r="F771" s="34" t="s">
        <v>232</v>
      </c>
      <c r="G771" s="34" t="s">
        <v>20</v>
      </c>
      <c r="H771" s="34" t="s">
        <v>21</v>
      </c>
      <c r="I771" s="44">
        <v>23732</v>
      </c>
      <c r="J771" s="28">
        <v>60</v>
      </c>
      <c r="K771" s="49">
        <v>0.56495346013759606</v>
      </c>
      <c r="L771" s="49" t="s">
        <v>241</v>
      </c>
      <c r="M771" s="34" t="s">
        <v>22</v>
      </c>
      <c r="N771" s="34" t="s">
        <v>30</v>
      </c>
      <c r="O771" s="44">
        <v>571</v>
      </c>
      <c r="P771" s="49">
        <v>6.1887897999999997E-2</v>
      </c>
      <c r="Q771" s="34" t="s">
        <v>31</v>
      </c>
      <c r="R771" s="28">
        <v>28</v>
      </c>
      <c r="S771" s="44">
        <v>1868</v>
      </c>
      <c r="T771" s="39">
        <v>3500.583333</v>
      </c>
      <c r="U771" s="34" t="str">
        <f t="shared" si="37"/>
        <v>Low Income</v>
      </c>
      <c r="V771" s="44">
        <v>58317</v>
      </c>
      <c r="W771" s="49">
        <v>0.190541246</v>
      </c>
      <c r="X771" s="28">
        <v>0</v>
      </c>
      <c r="Y771" s="28">
        <v>46</v>
      </c>
      <c r="Z771" s="34" t="str">
        <f t="shared" si="38"/>
        <v>Medium Risk</v>
      </c>
    </row>
    <row r="772" spans="1:26" x14ac:dyDescent="0.25">
      <c r="A772" s="20">
        <v>43871</v>
      </c>
      <c r="B772" s="21">
        <v>48</v>
      </c>
      <c r="C772" s="33" t="str">
        <f t="shared" si="36"/>
        <v>Senior</v>
      </c>
      <c r="D772" s="43">
        <v>59809</v>
      </c>
      <c r="E772" s="27">
        <v>579.93124999999998</v>
      </c>
      <c r="F772" s="33" t="s">
        <v>230</v>
      </c>
      <c r="G772" s="33" t="s">
        <v>20</v>
      </c>
      <c r="H772" s="33" t="s">
        <v>29</v>
      </c>
      <c r="I772" s="43">
        <v>36871</v>
      </c>
      <c r="J772" s="27">
        <v>84</v>
      </c>
      <c r="K772" s="48">
        <v>0.6164791252152686</v>
      </c>
      <c r="L772" s="48" t="s">
        <v>241</v>
      </c>
      <c r="M772" s="33" t="s">
        <v>22</v>
      </c>
      <c r="N772" s="33" t="s">
        <v>23</v>
      </c>
      <c r="O772" s="43">
        <v>730</v>
      </c>
      <c r="P772" s="48">
        <v>0.19459933300000001</v>
      </c>
      <c r="Q772" s="33" t="s">
        <v>24</v>
      </c>
      <c r="R772" s="27">
        <v>27</v>
      </c>
      <c r="S772" s="43">
        <v>2331</v>
      </c>
      <c r="T772" s="38">
        <v>4984.0833329999996</v>
      </c>
      <c r="U772" s="33" t="str">
        <f t="shared" si="37"/>
        <v>Low Income</v>
      </c>
      <c r="V772" s="43">
        <v>120737</v>
      </c>
      <c r="W772" s="48">
        <v>0.26523202699999998</v>
      </c>
      <c r="X772" s="27">
        <v>0</v>
      </c>
      <c r="Y772" s="27">
        <v>46</v>
      </c>
      <c r="Z772" s="33" t="str">
        <f t="shared" si="38"/>
        <v>Medium Risk</v>
      </c>
    </row>
    <row r="773" spans="1:26" x14ac:dyDescent="0.25">
      <c r="A773" s="22">
        <v>43872</v>
      </c>
      <c r="B773" s="23">
        <v>33</v>
      </c>
      <c r="C773" s="34" t="str">
        <f t="shared" si="36"/>
        <v>Mid</v>
      </c>
      <c r="D773" s="44">
        <v>15000</v>
      </c>
      <c r="E773" s="28">
        <v>504</v>
      </c>
      <c r="F773" s="34" t="s">
        <v>231</v>
      </c>
      <c r="G773" s="34" t="s">
        <v>20</v>
      </c>
      <c r="H773" s="34" t="s">
        <v>32</v>
      </c>
      <c r="I773" s="44">
        <v>13950</v>
      </c>
      <c r="J773" s="28">
        <v>36</v>
      </c>
      <c r="K773" s="49">
        <v>0.93</v>
      </c>
      <c r="L773" s="49" t="s">
        <v>241</v>
      </c>
      <c r="M773" s="34" t="s">
        <v>26</v>
      </c>
      <c r="N773" s="34" t="s">
        <v>34</v>
      </c>
      <c r="O773" s="44">
        <v>713</v>
      </c>
      <c r="P773" s="49">
        <v>0.18178821100000001</v>
      </c>
      <c r="Q773" s="34" t="s">
        <v>24</v>
      </c>
      <c r="R773" s="28">
        <v>18</v>
      </c>
      <c r="S773" s="44">
        <v>4972</v>
      </c>
      <c r="T773" s="39">
        <v>1250</v>
      </c>
      <c r="U773" s="34" t="str">
        <f t="shared" si="37"/>
        <v>Low Income</v>
      </c>
      <c r="V773" s="44">
        <v>341073</v>
      </c>
      <c r="W773" s="49">
        <v>0.25415856599999997</v>
      </c>
      <c r="X773" s="28">
        <v>0</v>
      </c>
      <c r="Y773" s="28">
        <v>45</v>
      </c>
      <c r="Z773" s="34" t="str">
        <f t="shared" si="38"/>
        <v>Medium Risk</v>
      </c>
    </row>
    <row r="774" spans="1:26" x14ac:dyDescent="0.25">
      <c r="A774" s="20">
        <v>43873</v>
      </c>
      <c r="B774" s="21">
        <v>47</v>
      </c>
      <c r="C774" s="33" t="str">
        <f t="shared" si="36"/>
        <v>Senior</v>
      </c>
      <c r="D774" s="43">
        <v>45958</v>
      </c>
      <c r="E774" s="27">
        <v>500</v>
      </c>
      <c r="F774" s="33" t="s">
        <v>231</v>
      </c>
      <c r="G774" s="33" t="s">
        <v>20</v>
      </c>
      <c r="H774" s="33" t="s">
        <v>25</v>
      </c>
      <c r="I774" s="43">
        <v>25771</v>
      </c>
      <c r="J774" s="27">
        <v>24</v>
      </c>
      <c r="K774" s="48">
        <v>0.56075112058836329</v>
      </c>
      <c r="L774" s="48" t="s">
        <v>241</v>
      </c>
      <c r="M774" s="33" t="s">
        <v>22</v>
      </c>
      <c r="N774" s="33" t="s">
        <v>27</v>
      </c>
      <c r="O774" s="43">
        <v>554</v>
      </c>
      <c r="P774" s="48">
        <v>0.148211124</v>
      </c>
      <c r="Q774" s="33" t="s">
        <v>38</v>
      </c>
      <c r="R774" s="27">
        <v>24</v>
      </c>
      <c r="S774" s="43">
        <v>15317</v>
      </c>
      <c r="T774" s="38">
        <v>3829.833333</v>
      </c>
      <c r="U774" s="33" t="str">
        <f t="shared" si="37"/>
        <v>Low Income</v>
      </c>
      <c r="V774" s="43">
        <v>2452</v>
      </c>
      <c r="W774" s="48">
        <v>0.247039701</v>
      </c>
      <c r="X774" s="27">
        <v>0</v>
      </c>
      <c r="Y774" s="27">
        <v>51</v>
      </c>
      <c r="Z774" s="33" t="str">
        <f t="shared" si="38"/>
        <v>Medium Risk</v>
      </c>
    </row>
    <row r="775" spans="1:26" x14ac:dyDescent="0.25">
      <c r="A775" s="22">
        <v>43874</v>
      </c>
      <c r="B775" s="23">
        <v>51</v>
      </c>
      <c r="C775" s="34" t="str">
        <f t="shared" si="36"/>
        <v>Senior</v>
      </c>
      <c r="D775" s="44">
        <v>64980</v>
      </c>
      <c r="E775" s="28">
        <v>581</v>
      </c>
      <c r="F775" s="34" t="s">
        <v>230</v>
      </c>
      <c r="G775" s="34" t="s">
        <v>20</v>
      </c>
      <c r="H775" s="34" t="s">
        <v>21</v>
      </c>
      <c r="I775" s="44">
        <v>15346</v>
      </c>
      <c r="J775" s="28">
        <v>36</v>
      </c>
      <c r="K775" s="49">
        <v>0.23616497383810403</v>
      </c>
      <c r="L775" s="49" t="s">
        <v>240</v>
      </c>
      <c r="M775" s="34" t="s">
        <v>26</v>
      </c>
      <c r="N775" s="34" t="s">
        <v>23</v>
      </c>
      <c r="O775" s="44">
        <v>801</v>
      </c>
      <c r="P775" s="49">
        <v>0.25459322699999998</v>
      </c>
      <c r="Q775" s="34" t="s">
        <v>38</v>
      </c>
      <c r="R775" s="28">
        <v>14</v>
      </c>
      <c r="S775" s="44">
        <v>4926</v>
      </c>
      <c r="T775" s="39">
        <v>5415</v>
      </c>
      <c r="U775" s="34" t="str">
        <f t="shared" si="37"/>
        <v>Medium Income</v>
      </c>
      <c r="V775" s="44">
        <v>19686</v>
      </c>
      <c r="W775" s="49">
        <v>0.200095934</v>
      </c>
      <c r="X775" s="28">
        <v>1</v>
      </c>
      <c r="Y775" s="28">
        <v>47.2</v>
      </c>
      <c r="Z775" s="34" t="str">
        <f t="shared" si="38"/>
        <v>Medium Risk</v>
      </c>
    </row>
    <row r="776" spans="1:26" x14ac:dyDescent="0.25">
      <c r="A776" s="20">
        <v>43875</v>
      </c>
      <c r="B776" s="21">
        <v>47</v>
      </c>
      <c r="C776" s="33" t="str">
        <f t="shared" si="36"/>
        <v>Senior</v>
      </c>
      <c r="D776" s="43">
        <v>71889</v>
      </c>
      <c r="E776" s="27">
        <v>625</v>
      </c>
      <c r="F776" s="33" t="s">
        <v>230</v>
      </c>
      <c r="G776" s="33" t="s">
        <v>33</v>
      </c>
      <c r="H776" s="33" t="s">
        <v>29</v>
      </c>
      <c r="I776" s="43">
        <v>25386.350427350426</v>
      </c>
      <c r="J776" s="27">
        <v>12</v>
      </c>
      <c r="K776" s="48">
        <v>0.35313261315848637</v>
      </c>
      <c r="L776" s="48" t="s">
        <v>240</v>
      </c>
      <c r="M776" s="33" t="s">
        <v>22</v>
      </c>
      <c r="N776" s="33" t="s">
        <v>27</v>
      </c>
      <c r="O776" s="43">
        <v>1329</v>
      </c>
      <c r="P776" s="48">
        <v>0.430962075</v>
      </c>
      <c r="Q776" s="33" t="s">
        <v>24</v>
      </c>
      <c r="R776" s="27">
        <v>22</v>
      </c>
      <c r="S776" s="43">
        <v>2535</v>
      </c>
      <c r="T776" s="38">
        <v>5990.75</v>
      </c>
      <c r="U776" s="33" t="str">
        <f t="shared" si="37"/>
        <v>Medium Income</v>
      </c>
      <c r="V776" s="43">
        <v>7490</v>
      </c>
      <c r="W776" s="48">
        <v>0.156543184</v>
      </c>
      <c r="X776" s="27">
        <v>0</v>
      </c>
      <c r="Y776" s="27">
        <v>57</v>
      </c>
      <c r="Z776" s="33" t="str">
        <f t="shared" si="38"/>
        <v>High Risk</v>
      </c>
    </row>
    <row r="777" spans="1:26" x14ac:dyDescent="0.25">
      <c r="A777" s="22">
        <v>43876</v>
      </c>
      <c r="B777" s="23">
        <v>21</v>
      </c>
      <c r="C777" s="34" t="str">
        <f t="shared" si="36"/>
        <v>Young</v>
      </c>
      <c r="D777" s="44">
        <v>45106</v>
      </c>
      <c r="E777" s="28">
        <v>455</v>
      </c>
      <c r="F777" s="34" t="s">
        <v>231</v>
      </c>
      <c r="G777" s="34" t="s">
        <v>20</v>
      </c>
      <c r="H777" s="34" t="s">
        <v>21</v>
      </c>
      <c r="I777" s="44">
        <v>30684</v>
      </c>
      <c r="J777" s="28">
        <v>96</v>
      </c>
      <c r="K777" s="49">
        <v>0.68026426639471471</v>
      </c>
      <c r="L777" s="49" t="s">
        <v>241</v>
      </c>
      <c r="M777" s="34" t="s">
        <v>22</v>
      </c>
      <c r="N777" s="34" t="s">
        <v>30</v>
      </c>
      <c r="O777" s="44">
        <v>339</v>
      </c>
      <c r="P777" s="49">
        <v>0.50587184500000004</v>
      </c>
      <c r="Q777" s="34" t="s">
        <v>24</v>
      </c>
      <c r="R777" s="28">
        <v>24</v>
      </c>
      <c r="S777" s="44">
        <v>740</v>
      </c>
      <c r="T777" s="39">
        <v>3758.833333</v>
      </c>
      <c r="U777" s="34" t="str">
        <f t="shared" si="37"/>
        <v>Low Income</v>
      </c>
      <c r="V777" s="44">
        <v>23457</v>
      </c>
      <c r="W777" s="49">
        <v>0.290231817</v>
      </c>
      <c r="X777" s="28">
        <v>0</v>
      </c>
      <c r="Y777" s="28">
        <v>58</v>
      </c>
      <c r="Z777" s="34" t="str">
        <f t="shared" si="38"/>
        <v>High Risk</v>
      </c>
    </row>
    <row r="778" spans="1:26" x14ac:dyDescent="0.25">
      <c r="A778" s="20">
        <v>43877</v>
      </c>
      <c r="B778" s="21">
        <v>31</v>
      </c>
      <c r="C778" s="33" t="str">
        <f t="shared" si="36"/>
        <v>Mid</v>
      </c>
      <c r="D778" s="43">
        <v>68799</v>
      </c>
      <c r="E778" s="27">
        <v>580</v>
      </c>
      <c r="F778" s="33" t="s">
        <v>230</v>
      </c>
      <c r="G778" s="33" t="s">
        <v>20</v>
      </c>
      <c r="H778" s="33" t="s">
        <v>32</v>
      </c>
      <c r="I778" s="43">
        <v>24176.975155279502</v>
      </c>
      <c r="J778" s="27">
        <v>24</v>
      </c>
      <c r="K778" s="48">
        <v>0.35141463037659709</v>
      </c>
      <c r="L778" s="48" t="s">
        <v>240</v>
      </c>
      <c r="M778" s="33" t="s">
        <v>22</v>
      </c>
      <c r="N778" s="33" t="s">
        <v>27</v>
      </c>
      <c r="O778" s="43">
        <v>329</v>
      </c>
      <c r="P778" s="48">
        <v>0.31568872999999997</v>
      </c>
      <c r="Q778" s="33" t="s">
        <v>38</v>
      </c>
      <c r="R778" s="27">
        <v>20</v>
      </c>
      <c r="S778" s="43">
        <v>6440</v>
      </c>
      <c r="T778" s="38">
        <v>5733.25</v>
      </c>
      <c r="U778" s="33" t="str">
        <f t="shared" si="37"/>
        <v>Medium Income</v>
      </c>
      <c r="V778" s="43">
        <v>157007</v>
      </c>
      <c r="W778" s="48">
        <v>0.17893961799999999</v>
      </c>
      <c r="X778" s="27">
        <v>0</v>
      </c>
      <c r="Y778" s="27">
        <v>62</v>
      </c>
      <c r="Z778" s="33" t="str">
        <f t="shared" si="38"/>
        <v>High Risk</v>
      </c>
    </row>
    <row r="779" spans="1:26" x14ac:dyDescent="0.25">
      <c r="A779" s="22">
        <v>43878</v>
      </c>
      <c r="B779" s="23">
        <v>37</v>
      </c>
      <c r="C779" s="34" t="str">
        <f t="shared" si="36"/>
        <v>Mid</v>
      </c>
      <c r="D779" s="44">
        <v>42069</v>
      </c>
      <c r="E779" s="28">
        <v>635</v>
      </c>
      <c r="F779" s="34" t="s">
        <v>230</v>
      </c>
      <c r="G779" s="34" t="s">
        <v>20</v>
      </c>
      <c r="H779" s="34" t="s">
        <v>41</v>
      </c>
      <c r="I779" s="44">
        <v>20705</v>
      </c>
      <c r="J779" s="28">
        <v>48</v>
      </c>
      <c r="K779" s="49">
        <v>0.49216762937079561</v>
      </c>
      <c r="L779" s="49" t="s">
        <v>240</v>
      </c>
      <c r="M779" s="34" t="s">
        <v>44</v>
      </c>
      <c r="N779" s="34" t="s">
        <v>30</v>
      </c>
      <c r="O779" s="44">
        <v>455</v>
      </c>
      <c r="P779" s="49">
        <v>0.28497497100000002</v>
      </c>
      <c r="Q779" s="34" t="s">
        <v>38</v>
      </c>
      <c r="R779" s="28">
        <v>21</v>
      </c>
      <c r="S779" s="44">
        <v>2097</v>
      </c>
      <c r="T779" s="39">
        <v>3505.75</v>
      </c>
      <c r="U779" s="34" t="str">
        <f t="shared" si="37"/>
        <v>Low Income</v>
      </c>
      <c r="V779" s="44">
        <v>7247</v>
      </c>
      <c r="W779" s="49">
        <v>0.21240017</v>
      </c>
      <c r="X779" s="28">
        <v>0</v>
      </c>
      <c r="Y779" s="28">
        <v>52</v>
      </c>
      <c r="Z779" s="34" t="str">
        <f t="shared" si="38"/>
        <v>Medium Risk</v>
      </c>
    </row>
    <row r="780" spans="1:26" x14ac:dyDescent="0.25">
      <c r="A780" s="20">
        <v>43879</v>
      </c>
      <c r="B780" s="21">
        <v>39</v>
      </c>
      <c r="C780" s="33" t="str">
        <f t="shared" si="36"/>
        <v>Mid</v>
      </c>
      <c r="D780" s="43">
        <v>64729</v>
      </c>
      <c r="E780" s="27">
        <v>541</v>
      </c>
      <c r="F780" s="33" t="s">
        <v>231</v>
      </c>
      <c r="G780" s="33" t="s">
        <v>20</v>
      </c>
      <c r="H780" s="33" t="s">
        <v>32</v>
      </c>
      <c r="I780" s="43">
        <v>10316</v>
      </c>
      <c r="J780" s="27">
        <v>48</v>
      </c>
      <c r="K780" s="48">
        <v>0.1593721515858425</v>
      </c>
      <c r="L780" s="48" t="s">
        <v>240</v>
      </c>
      <c r="M780" s="33" t="s">
        <v>22</v>
      </c>
      <c r="N780" s="33" t="s">
        <v>34</v>
      </c>
      <c r="O780" s="43">
        <v>270</v>
      </c>
      <c r="P780" s="48">
        <v>0.34873098299999999</v>
      </c>
      <c r="Q780" s="33" t="s">
        <v>24</v>
      </c>
      <c r="R780" s="27">
        <v>19</v>
      </c>
      <c r="S780" s="43">
        <v>1766</v>
      </c>
      <c r="T780" s="38">
        <v>5394.0833329999996</v>
      </c>
      <c r="U780" s="33" t="str">
        <f t="shared" si="37"/>
        <v>Medium Income</v>
      </c>
      <c r="V780" s="43">
        <v>1977</v>
      </c>
      <c r="W780" s="48">
        <v>0.207387293</v>
      </c>
      <c r="X780" s="27">
        <v>0</v>
      </c>
      <c r="Y780" s="27">
        <v>60</v>
      </c>
      <c r="Z780" s="33" t="str">
        <f t="shared" si="38"/>
        <v>High Risk</v>
      </c>
    </row>
    <row r="781" spans="1:26" x14ac:dyDescent="0.25">
      <c r="A781" s="22">
        <v>43880</v>
      </c>
      <c r="B781" s="23">
        <v>47</v>
      </c>
      <c r="C781" s="34" t="str">
        <f t="shared" si="36"/>
        <v>Senior</v>
      </c>
      <c r="D781" s="44">
        <v>51783.999995999999</v>
      </c>
      <c r="E781" s="28">
        <v>571</v>
      </c>
      <c r="F781" s="34" t="s">
        <v>230</v>
      </c>
      <c r="G781" s="34" t="s">
        <v>20</v>
      </c>
      <c r="H781" s="34" t="s">
        <v>32</v>
      </c>
      <c r="I781" s="44">
        <v>19531</v>
      </c>
      <c r="J781" s="28">
        <v>54.618025751072963</v>
      </c>
      <c r="K781" s="49">
        <v>0.37716283024696146</v>
      </c>
      <c r="L781" s="49" t="s">
        <v>240</v>
      </c>
      <c r="M781" s="34" t="s">
        <v>35</v>
      </c>
      <c r="N781" s="34" t="s">
        <v>30</v>
      </c>
      <c r="O781" s="44">
        <v>553</v>
      </c>
      <c r="P781" s="49">
        <v>0.29443555199999999</v>
      </c>
      <c r="Q781" s="34" t="s">
        <v>24</v>
      </c>
      <c r="R781" s="28">
        <v>32</v>
      </c>
      <c r="S781" s="44">
        <v>9122</v>
      </c>
      <c r="T781" s="39">
        <v>4315.3333329999996</v>
      </c>
      <c r="U781" s="34" t="str">
        <f t="shared" si="37"/>
        <v>Low Income</v>
      </c>
      <c r="V781" s="44">
        <v>16770</v>
      </c>
      <c r="W781" s="49">
        <v>0.25352666000000001</v>
      </c>
      <c r="X781" s="28">
        <v>0</v>
      </c>
      <c r="Y781" s="28">
        <v>51</v>
      </c>
      <c r="Z781" s="34" t="str">
        <f t="shared" si="38"/>
        <v>Medium Risk</v>
      </c>
    </row>
    <row r="782" spans="1:26" x14ac:dyDescent="0.25">
      <c r="A782" s="20">
        <v>43881</v>
      </c>
      <c r="B782" s="21">
        <v>42</v>
      </c>
      <c r="C782" s="33" t="str">
        <f t="shared" si="36"/>
        <v>Senior</v>
      </c>
      <c r="D782" s="43">
        <v>105722</v>
      </c>
      <c r="E782" s="27">
        <v>541</v>
      </c>
      <c r="F782" s="33" t="s">
        <v>231</v>
      </c>
      <c r="G782" s="33" t="s">
        <v>20</v>
      </c>
      <c r="H782" s="33" t="s">
        <v>25</v>
      </c>
      <c r="I782" s="43">
        <v>19896</v>
      </c>
      <c r="J782" s="27">
        <v>48</v>
      </c>
      <c r="K782" s="48">
        <v>0.18819167249957436</v>
      </c>
      <c r="L782" s="48" t="s">
        <v>240</v>
      </c>
      <c r="M782" s="33" t="s">
        <v>26</v>
      </c>
      <c r="N782" s="33" t="s">
        <v>34</v>
      </c>
      <c r="O782" s="43">
        <v>240</v>
      </c>
      <c r="P782" s="48">
        <v>0.141729039</v>
      </c>
      <c r="Q782" s="33" t="s">
        <v>28</v>
      </c>
      <c r="R782" s="27">
        <v>20</v>
      </c>
      <c r="S782" s="43">
        <v>16320</v>
      </c>
      <c r="T782" s="38">
        <v>8810.1666669999995</v>
      </c>
      <c r="U782" s="33" t="str">
        <f t="shared" si="37"/>
        <v>Medium Income</v>
      </c>
      <c r="V782" s="43">
        <v>9760</v>
      </c>
      <c r="W782" s="48">
        <v>0.244922005</v>
      </c>
      <c r="X782" s="27">
        <v>1</v>
      </c>
      <c r="Y782" s="27">
        <v>39.200000000000003</v>
      </c>
      <c r="Z782" s="33" t="str">
        <f t="shared" si="38"/>
        <v>Low Risk</v>
      </c>
    </row>
    <row r="783" spans="1:26" x14ac:dyDescent="0.25">
      <c r="A783" s="22">
        <v>43882</v>
      </c>
      <c r="B783" s="23">
        <v>23</v>
      </c>
      <c r="C783" s="34" t="str">
        <f t="shared" si="36"/>
        <v>Young</v>
      </c>
      <c r="D783" s="44">
        <v>72549</v>
      </c>
      <c r="E783" s="28">
        <v>531</v>
      </c>
      <c r="F783" s="34" t="s">
        <v>231</v>
      </c>
      <c r="G783" s="34" t="s">
        <v>33</v>
      </c>
      <c r="H783" s="34" t="s">
        <v>32</v>
      </c>
      <c r="I783" s="44">
        <v>12297</v>
      </c>
      <c r="J783" s="28">
        <v>36</v>
      </c>
      <c r="K783" s="49">
        <v>0.16949923499979325</v>
      </c>
      <c r="L783" s="49" t="s">
        <v>240</v>
      </c>
      <c r="M783" s="34" t="s">
        <v>22</v>
      </c>
      <c r="N783" s="34" t="s">
        <v>23</v>
      </c>
      <c r="O783" s="44">
        <v>533</v>
      </c>
      <c r="P783" s="49">
        <v>0.35214097500000002</v>
      </c>
      <c r="Q783" s="34" t="s">
        <v>28</v>
      </c>
      <c r="R783" s="28">
        <v>21</v>
      </c>
      <c r="S783" s="44">
        <v>1345</v>
      </c>
      <c r="T783" s="39">
        <v>6045.75</v>
      </c>
      <c r="U783" s="34" t="str">
        <f t="shared" si="37"/>
        <v>Medium Income</v>
      </c>
      <c r="V783" s="44">
        <v>8233</v>
      </c>
      <c r="W783" s="49">
        <v>0.26259789500000003</v>
      </c>
      <c r="X783" s="28">
        <v>0</v>
      </c>
      <c r="Y783" s="28">
        <v>79</v>
      </c>
      <c r="Z783" s="34" t="str">
        <f t="shared" si="38"/>
        <v>Very High Risk</v>
      </c>
    </row>
    <row r="784" spans="1:26" x14ac:dyDescent="0.25">
      <c r="A784" s="20">
        <v>43883</v>
      </c>
      <c r="B784" s="21">
        <v>44</v>
      </c>
      <c r="C784" s="33" t="str">
        <f t="shared" si="36"/>
        <v>Senior</v>
      </c>
      <c r="D784" s="43">
        <v>24268</v>
      </c>
      <c r="E784" s="27">
        <v>537</v>
      </c>
      <c r="F784" s="33" t="s">
        <v>231</v>
      </c>
      <c r="G784" s="33" t="s">
        <v>20</v>
      </c>
      <c r="H784" s="33" t="s">
        <v>29</v>
      </c>
      <c r="I784" s="43">
        <v>7259</v>
      </c>
      <c r="J784" s="27">
        <v>60</v>
      </c>
      <c r="K784" s="48">
        <v>0.29911818031976267</v>
      </c>
      <c r="L784" s="48" t="s">
        <v>240</v>
      </c>
      <c r="M784" s="33" t="s">
        <v>26</v>
      </c>
      <c r="N784" s="33" t="s">
        <v>27</v>
      </c>
      <c r="O784" s="43">
        <v>971</v>
      </c>
      <c r="P784" s="48">
        <v>0.25930109600000001</v>
      </c>
      <c r="Q784" s="33" t="s">
        <v>24</v>
      </c>
      <c r="R784" s="27">
        <v>26</v>
      </c>
      <c r="S784" s="43">
        <v>3351</v>
      </c>
      <c r="T784" s="38">
        <v>2022.333333</v>
      </c>
      <c r="U784" s="33" t="str">
        <f t="shared" si="37"/>
        <v>Low Income</v>
      </c>
      <c r="V784" s="43">
        <v>91835</v>
      </c>
      <c r="W784" s="48">
        <v>0.210873532</v>
      </c>
      <c r="X784" s="27">
        <v>0</v>
      </c>
      <c r="Y784" s="27">
        <v>51</v>
      </c>
      <c r="Z784" s="33" t="str">
        <f t="shared" si="38"/>
        <v>Medium Risk</v>
      </c>
    </row>
    <row r="785" spans="1:26" x14ac:dyDescent="0.25">
      <c r="A785" s="22">
        <v>43884</v>
      </c>
      <c r="B785" s="23">
        <v>47</v>
      </c>
      <c r="C785" s="34" t="str">
        <f t="shared" si="36"/>
        <v>Senior</v>
      </c>
      <c r="D785" s="44">
        <v>75848.000004000001</v>
      </c>
      <c r="E785" s="28">
        <v>645</v>
      </c>
      <c r="F785" s="34" t="s">
        <v>230</v>
      </c>
      <c r="G785" s="34" t="s">
        <v>20</v>
      </c>
      <c r="H785" s="34" t="s">
        <v>21</v>
      </c>
      <c r="I785" s="44">
        <v>11406</v>
      </c>
      <c r="J785" s="28">
        <v>55.043478260869563</v>
      </c>
      <c r="K785" s="49">
        <v>0.15037970677405443</v>
      </c>
      <c r="L785" s="49" t="s">
        <v>240</v>
      </c>
      <c r="M785" s="34" t="s">
        <v>22</v>
      </c>
      <c r="N785" s="34" t="s">
        <v>23</v>
      </c>
      <c r="O785" s="44">
        <v>188</v>
      </c>
      <c r="P785" s="49">
        <v>0.56590203400000005</v>
      </c>
      <c r="Q785" s="34" t="s">
        <v>24</v>
      </c>
      <c r="R785" s="28">
        <v>29</v>
      </c>
      <c r="S785" s="44">
        <v>1223</v>
      </c>
      <c r="T785" s="39">
        <v>6320.6666670000004</v>
      </c>
      <c r="U785" s="34" t="str">
        <f t="shared" si="37"/>
        <v>Medium Income</v>
      </c>
      <c r="V785" s="44">
        <v>164553</v>
      </c>
      <c r="W785" s="49">
        <v>0.20463783399999999</v>
      </c>
      <c r="X785" s="28">
        <v>1</v>
      </c>
      <c r="Y785" s="28">
        <v>40</v>
      </c>
      <c r="Z785" s="34" t="str">
        <f t="shared" si="38"/>
        <v>Medium Risk</v>
      </c>
    </row>
    <row r="786" spans="1:26" x14ac:dyDescent="0.25">
      <c r="A786" s="20">
        <v>43885</v>
      </c>
      <c r="B786" s="21">
        <v>46</v>
      </c>
      <c r="C786" s="33" t="str">
        <f t="shared" si="36"/>
        <v>Senior</v>
      </c>
      <c r="D786" s="43">
        <v>29905</v>
      </c>
      <c r="E786" s="27">
        <v>606</v>
      </c>
      <c r="F786" s="33" t="s">
        <v>230</v>
      </c>
      <c r="G786" s="33" t="s">
        <v>20</v>
      </c>
      <c r="H786" s="33" t="s">
        <v>21</v>
      </c>
      <c r="I786" s="43">
        <v>24695.307531380753</v>
      </c>
      <c r="J786" s="27">
        <v>48</v>
      </c>
      <c r="K786" s="48">
        <v>0.82579192547670133</v>
      </c>
      <c r="L786" s="48" t="s">
        <v>241</v>
      </c>
      <c r="M786" s="33" t="s">
        <v>22</v>
      </c>
      <c r="N786" s="33" t="s">
        <v>27</v>
      </c>
      <c r="O786" s="43">
        <v>307</v>
      </c>
      <c r="P786" s="48">
        <v>0.30744534099999998</v>
      </c>
      <c r="Q786" s="33" t="s">
        <v>24</v>
      </c>
      <c r="R786" s="27">
        <v>26</v>
      </c>
      <c r="S786" s="43">
        <v>1496</v>
      </c>
      <c r="T786" s="38">
        <v>2492.083333</v>
      </c>
      <c r="U786" s="33" t="str">
        <f t="shared" si="37"/>
        <v>Low Income</v>
      </c>
      <c r="V786" s="43">
        <v>132289</v>
      </c>
      <c r="W786" s="48">
        <v>0.20879324399999999</v>
      </c>
      <c r="X786" s="27">
        <v>0</v>
      </c>
      <c r="Y786" s="27">
        <v>49</v>
      </c>
      <c r="Z786" s="33" t="str">
        <f t="shared" si="38"/>
        <v>Medium Risk</v>
      </c>
    </row>
    <row r="787" spans="1:26" x14ac:dyDescent="0.25">
      <c r="A787" s="22">
        <v>43886</v>
      </c>
      <c r="B787" s="23">
        <v>52</v>
      </c>
      <c r="C787" s="34" t="str">
        <f t="shared" si="36"/>
        <v>Senior</v>
      </c>
      <c r="D787" s="44">
        <v>113542</v>
      </c>
      <c r="E787" s="28">
        <v>640</v>
      </c>
      <c r="F787" s="34" t="s">
        <v>230</v>
      </c>
      <c r="G787" s="34" t="s">
        <v>20</v>
      </c>
      <c r="H787" s="34" t="s">
        <v>29</v>
      </c>
      <c r="I787" s="44">
        <v>13850</v>
      </c>
      <c r="J787" s="28">
        <v>120</v>
      </c>
      <c r="K787" s="49">
        <v>0.12198129326592802</v>
      </c>
      <c r="L787" s="49" t="s">
        <v>240</v>
      </c>
      <c r="M787" s="34" t="s">
        <v>35</v>
      </c>
      <c r="N787" s="34" t="s">
        <v>23</v>
      </c>
      <c r="O787" s="44">
        <v>267</v>
      </c>
      <c r="P787" s="49">
        <v>0.25828722199999998</v>
      </c>
      <c r="Q787" s="34" t="s">
        <v>24</v>
      </c>
      <c r="R787" s="28">
        <v>29</v>
      </c>
      <c r="S787" s="44">
        <v>1043</v>
      </c>
      <c r="T787" s="39">
        <v>9461.8333330000005</v>
      </c>
      <c r="U787" s="34" t="str">
        <f t="shared" si="37"/>
        <v>Medium Income</v>
      </c>
      <c r="V787" s="44">
        <v>12209</v>
      </c>
      <c r="W787" s="49">
        <v>0.27254761999999999</v>
      </c>
      <c r="X787" s="28">
        <v>1</v>
      </c>
      <c r="Y787" s="28">
        <v>37.6</v>
      </c>
      <c r="Z787" s="34" t="str">
        <f t="shared" si="38"/>
        <v>Low Risk</v>
      </c>
    </row>
    <row r="788" spans="1:26" x14ac:dyDescent="0.25">
      <c r="A788" s="20">
        <v>43887</v>
      </c>
      <c r="B788" s="21">
        <v>50</v>
      </c>
      <c r="C788" s="33" t="str">
        <f t="shared" si="36"/>
        <v>Senior</v>
      </c>
      <c r="D788" s="43">
        <v>33001</v>
      </c>
      <c r="E788" s="27">
        <v>603</v>
      </c>
      <c r="F788" s="33" t="s">
        <v>230</v>
      </c>
      <c r="G788" s="33" t="s">
        <v>20</v>
      </c>
      <c r="H788" s="33" t="s">
        <v>29</v>
      </c>
      <c r="I788" s="43">
        <v>15780</v>
      </c>
      <c r="J788" s="27">
        <v>36</v>
      </c>
      <c r="K788" s="48">
        <v>0.47816732826277991</v>
      </c>
      <c r="L788" s="48" t="s">
        <v>240</v>
      </c>
      <c r="M788" s="33" t="s">
        <v>22</v>
      </c>
      <c r="N788" s="33" t="s">
        <v>27</v>
      </c>
      <c r="O788" s="43">
        <v>173</v>
      </c>
      <c r="P788" s="48">
        <v>0.38562579600000002</v>
      </c>
      <c r="Q788" s="33" t="s">
        <v>24</v>
      </c>
      <c r="R788" s="27">
        <v>24</v>
      </c>
      <c r="S788" s="43">
        <v>2189</v>
      </c>
      <c r="T788" s="38">
        <v>2750.083333</v>
      </c>
      <c r="U788" s="33" t="str">
        <f t="shared" si="37"/>
        <v>Low Income</v>
      </c>
      <c r="V788" s="43">
        <v>78564</v>
      </c>
      <c r="W788" s="48">
        <v>0.18391069199999999</v>
      </c>
      <c r="X788" s="27">
        <v>0</v>
      </c>
      <c r="Y788" s="27">
        <v>53</v>
      </c>
      <c r="Z788" s="33" t="str">
        <f t="shared" si="38"/>
        <v>Medium Risk</v>
      </c>
    </row>
    <row r="789" spans="1:26" x14ac:dyDescent="0.25">
      <c r="A789" s="22">
        <v>43888</v>
      </c>
      <c r="B789" s="23">
        <v>45</v>
      </c>
      <c r="C789" s="34" t="str">
        <f t="shared" si="36"/>
        <v>Senior</v>
      </c>
      <c r="D789" s="44">
        <v>48423</v>
      </c>
      <c r="E789" s="28">
        <v>566</v>
      </c>
      <c r="F789" s="34" t="s">
        <v>230</v>
      </c>
      <c r="G789" s="34" t="s">
        <v>20</v>
      </c>
      <c r="H789" s="34" t="s">
        <v>41</v>
      </c>
      <c r="I789" s="44">
        <v>30357</v>
      </c>
      <c r="J789" s="28">
        <v>96</v>
      </c>
      <c r="K789" s="49">
        <v>0.62691283067963566</v>
      </c>
      <c r="L789" s="49" t="s">
        <v>241</v>
      </c>
      <c r="M789" s="34" t="s">
        <v>22</v>
      </c>
      <c r="N789" s="34" t="s">
        <v>30</v>
      </c>
      <c r="O789" s="44">
        <v>523</v>
      </c>
      <c r="P789" s="49">
        <v>0.48514481999999998</v>
      </c>
      <c r="Q789" s="34" t="s">
        <v>38</v>
      </c>
      <c r="R789" s="28">
        <v>22</v>
      </c>
      <c r="S789" s="44">
        <v>628</v>
      </c>
      <c r="T789" s="39">
        <v>4035.25</v>
      </c>
      <c r="U789" s="34" t="str">
        <f t="shared" si="37"/>
        <v>Low Income</v>
      </c>
      <c r="V789" s="44">
        <v>57616</v>
      </c>
      <c r="W789" s="49">
        <v>0.33210444700000002</v>
      </c>
      <c r="X789" s="28">
        <v>0</v>
      </c>
      <c r="Y789" s="28">
        <v>56</v>
      </c>
      <c r="Z789" s="34" t="str">
        <f t="shared" si="38"/>
        <v>High Risk</v>
      </c>
    </row>
    <row r="790" spans="1:26" x14ac:dyDescent="0.25">
      <c r="A790" s="20">
        <v>43889</v>
      </c>
      <c r="B790" s="21">
        <v>39</v>
      </c>
      <c r="C790" s="33" t="str">
        <f t="shared" si="36"/>
        <v>Mid</v>
      </c>
      <c r="D790" s="43">
        <v>56601</v>
      </c>
      <c r="E790" s="27">
        <v>484</v>
      </c>
      <c r="F790" s="33" t="s">
        <v>231</v>
      </c>
      <c r="G790" s="33" t="s">
        <v>20</v>
      </c>
      <c r="H790" s="33" t="s">
        <v>29</v>
      </c>
      <c r="I790" s="43">
        <v>10793</v>
      </c>
      <c r="J790" s="27">
        <v>36</v>
      </c>
      <c r="K790" s="48">
        <v>0.19068567693150298</v>
      </c>
      <c r="L790" s="48" t="s">
        <v>240</v>
      </c>
      <c r="M790" s="33" t="s">
        <v>22</v>
      </c>
      <c r="N790" s="33" t="s">
        <v>23</v>
      </c>
      <c r="O790" s="43">
        <v>195</v>
      </c>
      <c r="P790" s="48">
        <v>0.32705072200000002</v>
      </c>
      <c r="Q790" s="33" t="s">
        <v>28</v>
      </c>
      <c r="R790" s="27">
        <v>23</v>
      </c>
      <c r="S790" s="43">
        <v>3583</v>
      </c>
      <c r="T790" s="38">
        <v>4716.75</v>
      </c>
      <c r="U790" s="33" t="str">
        <f t="shared" si="37"/>
        <v>Low Income</v>
      </c>
      <c r="V790" s="43">
        <v>70774</v>
      </c>
      <c r="W790" s="48">
        <v>0.239913443</v>
      </c>
      <c r="X790" s="27">
        <v>1</v>
      </c>
      <c r="Y790" s="27">
        <v>50.4</v>
      </c>
      <c r="Z790" s="33" t="str">
        <f t="shared" si="38"/>
        <v>Medium Risk</v>
      </c>
    </row>
    <row r="791" spans="1:26" x14ac:dyDescent="0.25">
      <c r="A791" s="22">
        <v>43890</v>
      </c>
      <c r="B791" s="23">
        <v>20</v>
      </c>
      <c r="C791" s="34" t="str">
        <f t="shared" si="36"/>
        <v>Young</v>
      </c>
      <c r="D791" s="44">
        <v>64133</v>
      </c>
      <c r="E791" s="28">
        <v>555</v>
      </c>
      <c r="F791" s="34" t="s">
        <v>230</v>
      </c>
      <c r="G791" s="34" t="s">
        <v>33</v>
      </c>
      <c r="H791" s="34" t="s">
        <v>21</v>
      </c>
      <c r="I791" s="44">
        <v>30437</v>
      </c>
      <c r="J791" s="28">
        <v>60</v>
      </c>
      <c r="K791" s="49">
        <v>0.47459186378307577</v>
      </c>
      <c r="L791" s="49" t="s">
        <v>240</v>
      </c>
      <c r="M791" s="34" t="s">
        <v>26</v>
      </c>
      <c r="N791" s="34" t="s">
        <v>23</v>
      </c>
      <c r="O791" s="44">
        <v>397</v>
      </c>
      <c r="P791" s="49">
        <v>0.114994601</v>
      </c>
      <c r="Q791" s="34" t="s">
        <v>28</v>
      </c>
      <c r="R791" s="28">
        <v>25</v>
      </c>
      <c r="S791" s="44">
        <v>4167</v>
      </c>
      <c r="T791" s="39">
        <v>5344.4166670000004</v>
      </c>
      <c r="U791" s="34" t="str">
        <f t="shared" si="37"/>
        <v>Medium Income</v>
      </c>
      <c r="V791" s="44">
        <v>100657</v>
      </c>
      <c r="W791" s="49">
        <v>0.24048868500000001</v>
      </c>
      <c r="X791" s="28">
        <v>0</v>
      </c>
      <c r="Y791" s="28">
        <v>50</v>
      </c>
      <c r="Z791" s="34" t="str">
        <f t="shared" si="38"/>
        <v>Medium Risk</v>
      </c>
    </row>
    <row r="792" spans="1:26" x14ac:dyDescent="0.25">
      <c r="A792" s="20">
        <v>43891</v>
      </c>
      <c r="B792" s="21">
        <v>45</v>
      </c>
      <c r="C792" s="33" t="str">
        <f t="shared" si="36"/>
        <v>Senior</v>
      </c>
      <c r="D792" s="43">
        <v>63143</v>
      </c>
      <c r="E792" s="27">
        <v>491</v>
      </c>
      <c r="F792" s="33" t="s">
        <v>231</v>
      </c>
      <c r="G792" s="33" t="s">
        <v>20</v>
      </c>
      <c r="H792" s="33" t="s">
        <v>21</v>
      </c>
      <c r="I792" s="43">
        <v>23351</v>
      </c>
      <c r="J792" s="27">
        <v>48</v>
      </c>
      <c r="K792" s="48">
        <v>0.36981138051723866</v>
      </c>
      <c r="L792" s="48" t="s">
        <v>240</v>
      </c>
      <c r="M792" s="33" t="s">
        <v>22</v>
      </c>
      <c r="N792" s="33" t="s">
        <v>27</v>
      </c>
      <c r="O792" s="43">
        <v>1099</v>
      </c>
      <c r="P792" s="48">
        <v>0.26272659999999998</v>
      </c>
      <c r="Q792" s="33" t="s">
        <v>24</v>
      </c>
      <c r="R792" s="27">
        <v>21</v>
      </c>
      <c r="S792" s="43">
        <v>9378</v>
      </c>
      <c r="T792" s="38">
        <v>5261.9166670000004</v>
      </c>
      <c r="U792" s="33" t="str">
        <f t="shared" si="37"/>
        <v>Medium Income</v>
      </c>
      <c r="V792" s="43">
        <v>57900</v>
      </c>
      <c r="W792" s="48">
        <v>0.27263513299999997</v>
      </c>
      <c r="X792" s="27">
        <v>0</v>
      </c>
      <c r="Y792" s="27">
        <v>51</v>
      </c>
      <c r="Z792" s="33" t="str">
        <f t="shared" si="38"/>
        <v>Medium Risk</v>
      </c>
    </row>
    <row r="793" spans="1:26" x14ac:dyDescent="0.25">
      <c r="A793" s="22">
        <v>43892</v>
      </c>
      <c r="B793" s="23">
        <v>42</v>
      </c>
      <c r="C793" s="34" t="str">
        <f t="shared" si="36"/>
        <v>Senior</v>
      </c>
      <c r="D793" s="44">
        <v>72691</v>
      </c>
      <c r="E793" s="28">
        <v>600</v>
      </c>
      <c r="F793" s="34" t="s">
        <v>230</v>
      </c>
      <c r="G793" s="34" t="s">
        <v>20</v>
      </c>
      <c r="H793" s="34" t="s">
        <v>32</v>
      </c>
      <c r="I793" s="44">
        <v>18465</v>
      </c>
      <c r="J793" s="28">
        <v>36</v>
      </c>
      <c r="K793" s="49">
        <v>0.25402044269579455</v>
      </c>
      <c r="L793" s="49" t="s">
        <v>240</v>
      </c>
      <c r="M793" s="34" t="s">
        <v>22</v>
      </c>
      <c r="N793" s="34" t="s">
        <v>27</v>
      </c>
      <c r="O793" s="44">
        <v>329</v>
      </c>
      <c r="P793" s="49">
        <v>9.7111049000000005E-2</v>
      </c>
      <c r="Q793" s="34" t="s">
        <v>24</v>
      </c>
      <c r="R793" s="28">
        <v>26</v>
      </c>
      <c r="S793" s="44">
        <v>5317</v>
      </c>
      <c r="T793" s="39">
        <v>6057.5833329999996</v>
      </c>
      <c r="U793" s="34" t="str">
        <f t="shared" si="37"/>
        <v>Medium Income</v>
      </c>
      <c r="V793" s="44">
        <v>1268</v>
      </c>
      <c r="W793" s="49">
        <v>0.189750372</v>
      </c>
      <c r="X793" s="28">
        <v>0</v>
      </c>
      <c r="Y793" s="28">
        <v>64</v>
      </c>
      <c r="Z793" s="34" t="str">
        <f t="shared" si="38"/>
        <v>High Risk</v>
      </c>
    </row>
    <row r="794" spans="1:26" x14ac:dyDescent="0.25">
      <c r="A794" s="20">
        <v>43893</v>
      </c>
      <c r="B794" s="21">
        <v>43</v>
      </c>
      <c r="C794" s="33" t="str">
        <f t="shared" si="36"/>
        <v>Senior</v>
      </c>
      <c r="D794" s="43">
        <v>48897</v>
      </c>
      <c r="E794" s="27">
        <v>576</v>
      </c>
      <c r="F794" s="33" t="s">
        <v>230</v>
      </c>
      <c r="G794" s="33" t="s">
        <v>20</v>
      </c>
      <c r="H794" s="33" t="s">
        <v>32</v>
      </c>
      <c r="I794" s="43">
        <v>22685</v>
      </c>
      <c r="J794" s="27">
        <v>60</v>
      </c>
      <c r="K794" s="48">
        <v>0.46393439270302883</v>
      </c>
      <c r="L794" s="48" t="s">
        <v>240</v>
      </c>
      <c r="M794" s="33" t="s">
        <v>26</v>
      </c>
      <c r="N794" s="33" t="s">
        <v>27</v>
      </c>
      <c r="O794" s="43">
        <v>731</v>
      </c>
      <c r="P794" s="48">
        <v>0.25675255299999999</v>
      </c>
      <c r="Q794" s="33" t="s">
        <v>38</v>
      </c>
      <c r="R794" s="27">
        <v>30</v>
      </c>
      <c r="S794" s="43">
        <v>2640</v>
      </c>
      <c r="T794" s="38">
        <v>4074.75</v>
      </c>
      <c r="U794" s="33" t="str">
        <f t="shared" si="37"/>
        <v>Low Income</v>
      </c>
      <c r="V794" s="43">
        <v>18001</v>
      </c>
      <c r="W794" s="48">
        <v>0.204351007</v>
      </c>
      <c r="X794" s="27">
        <v>0</v>
      </c>
      <c r="Y794" s="27">
        <v>58</v>
      </c>
      <c r="Z794" s="33" t="str">
        <f t="shared" si="38"/>
        <v>High Risk</v>
      </c>
    </row>
    <row r="795" spans="1:26" x14ac:dyDescent="0.25">
      <c r="A795" s="22">
        <v>43894</v>
      </c>
      <c r="B795" s="23">
        <v>24</v>
      </c>
      <c r="C795" s="34" t="str">
        <f t="shared" si="36"/>
        <v>Young</v>
      </c>
      <c r="D795" s="44">
        <v>45421</v>
      </c>
      <c r="E795" s="28">
        <v>492</v>
      </c>
      <c r="F795" s="34" t="s">
        <v>231</v>
      </c>
      <c r="G795" s="34" t="s">
        <v>20</v>
      </c>
      <c r="H795" s="34" t="s">
        <v>25</v>
      </c>
      <c r="I795" s="44">
        <v>68603</v>
      </c>
      <c r="J795" s="28">
        <v>60</v>
      </c>
      <c r="K795" s="49">
        <v>1.5103806609277648</v>
      </c>
      <c r="L795" s="49" t="s">
        <v>242</v>
      </c>
      <c r="M795" s="34" t="s">
        <v>35</v>
      </c>
      <c r="N795" s="34" t="s">
        <v>27</v>
      </c>
      <c r="O795" s="44">
        <v>142</v>
      </c>
      <c r="P795" s="49">
        <v>0.31927046799999997</v>
      </c>
      <c r="Q795" s="34" t="s">
        <v>31</v>
      </c>
      <c r="R795" s="28">
        <v>32</v>
      </c>
      <c r="S795" s="44">
        <v>8969</v>
      </c>
      <c r="T795" s="39">
        <v>3785.083333</v>
      </c>
      <c r="U795" s="34" t="str">
        <f t="shared" si="37"/>
        <v>Low Income</v>
      </c>
      <c r="V795" s="44">
        <v>9718</v>
      </c>
      <c r="W795" s="49">
        <v>0.30565977599999999</v>
      </c>
      <c r="X795" s="28">
        <v>0</v>
      </c>
      <c r="Y795" s="28">
        <v>59</v>
      </c>
      <c r="Z795" s="34" t="str">
        <f t="shared" si="38"/>
        <v>High Risk</v>
      </c>
    </row>
    <row r="796" spans="1:26" x14ac:dyDescent="0.25">
      <c r="A796" s="20">
        <v>43895</v>
      </c>
      <c r="B796" s="21">
        <v>27</v>
      </c>
      <c r="C796" s="33" t="str">
        <f t="shared" si="36"/>
        <v>Mid</v>
      </c>
      <c r="D796" s="43">
        <v>19179</v>
      </c>
      <c r="E796" s="27">
        <v>572</v>
      </c>
      <c r="F796" s="33" t="s">
        <v>230</v>
      </c>
      <c r="G796" s="33" t="s">
        <v>20</v>
      </c>
      <c r="H796" s="33" t="s">
        <v>21</v>
      </c>
      <c r="I796" s="43">
        <v>21655</v>
      </c>
      <c r="J796" s="27">
        <v>12</v>
      </c>
      <c r="K796" s="48">
        <v>1.1290995359507796</v>
      </c>
      <c r="L796" s="48" t="s">
        <v>242</v>
      </c>
      <c r="M796" s="33" t="s">
        <v>35</v>
      </c>
      <c r="N796" s="33" t="s">
        <v>23</v>
      </c>
      <c r="O796" s="43">
        <v>449</v>
      </c>
      <c r="P796" s="48">
        <v>0.42984800200000001</v>
      </c>
      <c r="Q796" s="33" t="s">
        <v>31</v>
      </c>
      <c r="R796" s="27">
        <v>28</v>
      </c>
      <c r="S796" s="43">
        <v>4999</v>
      </c>
      <c r="T796" s="38">
        <v>1598.25</v>
      </c>
      <c r="U796" s="33" t="str">
        <f t="shared" si="37"/>
        <v>Low Income</v>
      </c>
      <c r="V796" s="43">
        <v>2619</v>
      </c>
      <c r="W796" s="48">
        <v>0.20658011000000001</v>
      </c>
      <c r="X796" s="27">
        <v>0</v>
      </c>
      <c r="Y796" s="27">
        <v>57</v>
      </c>
      <c r="Z796" s="33" t="str">
        <f t="shared" si="38"/>
        <v>High Risk</v>
      </c>
    </row>
    <row r="797" spans="1:26" x14ac:dyDescent="0.25">
      <c r="A797" s="22">
        <v>43896</v>
      </c>
      <c r="B797" s="23">
        <v>52</v>
      </c>
      <c r="C797" s="34" t="str">
        <f t="shared" si="36"/>
        <v>Senior</v>
      </c>
      <c r="D797" s="44">
        <v>127045</v>
      </c>
      <c r="E797" s="28">
        <v>648</v>
      </c>
      <c r="F797" s="34" t="s">
        <v>230</v>
      </c>
      <c r="G797" s="34" t="s">
        <v>20</v>
      </c>
      <c r="H797" s="34" t="s">
        <v>21</v>
      </c>
      <c r="I797" s="44">
        <v>29195</v>
      </c>
      <c r="J797" s="28">
        <v>48</v>
      </c>
      <c r="K797" s="49">
        <v>0.22980046440237711</v>
      </c>
      <c r="L797" s="49" t="s">
        <v>240</v>
      </c>
      <c r="M797" s="34" t="s">
        <v>22</v>
      </c>
      <c r="N797" s="34" t="s">
        <v>30</v>
      </c>
      <c r="O797" s="44">
        <v>189</v>
      </c>
      <c r="P797" s="49">
        <v>2.7029340999999998E-2</v>
      </c>
      <c r="Q797" s="34" t="s">
        <v>31</v>
      </c>
      <c r="R797" s="28">
        <v>28</v>
      </c>
      <c r="S797" s="44">
        <v>4518</v>
      </c>
      <c r="T797" s="39">
        <v>10587.083329999999</v>
      </c>
      <c r="U797" s="34" t="str">
        <f t="shared" si="37"/>
        <v>Medium Income</v>
      </c>
      <c r="V797" s="44">
        <v>8651</v>
      </c>
      <c r="W797" s="49">
        <v>0.20578829500000001</v>
      </c>
      <c r="X797" s="28">
        <v>1</v>
      </c>
      <c r="Y797" s="28">
        <v>35.200000000000003</v>
      </c>
      <c r="Z797" s="34" t="str">
        <f t="shared" si="38"/>
        <v>Low Risk</v>
      </c>
    </row>
    <row r="798" spans="1:26" x14ac:dyDescent="0.25">
      <c r="A798" s="20">
        <v>43897</v>
      </c>
      <c r="B798" s="21">
        <v>39</v>
      </c>
      <c r="C798" s="33" t="str">
        <f t="shared" si="36"/>
        <v>Mid</v>
      </c>
      <c r="D798" s="43">
        <v>43332</v>
      </c>
      <c r="E798" s="27">
        <v>581</v>
      </c>
      <c r="F798" s="33" t="s">
        <v>230</v>
      </c>
      <c r="G798" s="33" t="s">
        <v>20</v>
      </c>
      <c r="H798" s="33" t="s">
        <v>29</v>
      </c>
      <c r="I798" s="43">
        <v>51171</v>
      </c>
      <c r="J798" s="27">
        <v>120</v>
      </c>
      <c r="K798" s="48">
        <v>1.1809055663251178</v>
      </c>
      <c r="L798" s="48" t="s">
        <v>242</v>
      </c>
      <c r="M798" s="33" t="s">
        <v>22</v>
      </c>
      <c r="N798" s="33" t="s">
        <v>34</v>
      </c>
      <c r="O798" s="43">
        <v>300</v>
      </c>
      <c r="P798" s="48">
        <v>0.74351641700000004</v>
      </c>
      <c r="Q798" s="33" t="s">
        <v>38</v>
      </c>
      <c r="R798" s="27">
        <v>21</v>
      </c>
      <c r="S798" s="43">
        <v>4552</v>
      </c>
      <c r="T798" s="38">
        <v>3611</v>
      </c>
      <c r="U798" s="33" t="str">
        <f t="shared" si="37"/>
        <v>Low Income</v>
      </c>
      <c r="V798" s="43">
        <v>5661</v>
      </c>
      <c r="W798" s="48">
        <v>0.27072083800000002</v>
      </c>
      <c r="X798" s="27">
        <v>0</v>
      </c>
      <c r="Y798" s="27">
        <v>58</v>
      </c>
      <c r="Z798" s="33" t="str">
        <f t="shared" si="38"/>
        <v>High Risk</v>
      </c>
    </row>
    <row r="799" spans="1:26" x14ac:dyDescent="0.25">
      <c r="A799" s="22">
        <v>43898</v>
      </c>
      <c r="B799" s="23">
        <v>48</v>
      </c>
      <c r="C799" s="34" t="str">
        <f t="shared" si="36"/>
        <v>Senior</v>
      </c>
      <c r="D799" s="44">
        <v>37298</v>
      </c>
      <c r="E799" s="28">
        <v>586</v>
      </c>
      <c r="F799" s="34" t="s">
        <v>230</v>
      </c>
      <c r="G799" s="34" t="s">
        <v>20</v>
      </c>
      <c r="H799" s="34" t="s">
        <v>32</v>
      </c>
      <c r="I799" s="44">
        <v>26536</v>
      </c>
      <c r="J799" s="28">
        <v>24</v>
      </c>
      <c r="K799" s="49">
        <v>0.7114590594669955</v>
      </c>
      <c r="L799" s="49" t="s">
        <v>241</v>
      </c>
      <c r="M799" s="34" t="s">
        <v>22</v>
      </c>
      <c r="N799" s="34" t="s">
        <v>30</v>
      </c>
      <c r="O799" s="44">
        <v>200</v>
      </c>
      <c r="P799" s="49">
        <v>0.52366911199999999</v>
      </c>
      <c r="Q799" s="34" t="s">
        <v>24</v>
      </c>
      <c r="R799" s="28">
        <v>24</v>
      </c>
      <c r="S799" s="44">
        <v>672</v>
      </c>
      <c r="T799" s="39">
        <v>3108.166667</v>
      </c>
      <c r="U799" s="34" t="str">
        <f t="shared" si="37"/>
        <v>Low Income</v>
      </c>
      <c r="V799" s="44">
        <v>1029</v>
      </c>
      <c r="W799" s="49">
        <v>0.183920062</v>
      </c>
      <c r="X799" s="28">
        <v>0</v>
      </c>
      <c r="Y799" s="28">
        <v>60</v>
      </c>
      <c r="Z799" s="34" t="str">
        <f t="shared" si="38"/>
        <v>High Risk</v>
      </c>
    </row>
    <row r="800" spans="1:26" x14ac:dyDescent="0.25">
      <c r="A800" s="20">
        <v>43899</v>
      </c>
      <c r="B800" s="21">
        <v>40</v>
      </c>
      <c r="C800" s="33" t="str">
        <f t="shared" si="36"/>
        <v>Senior</v>
      </c>
      <c r="D800" s="43">
        <v>144902</v>
      </c>
      <c r="E800" s="27">
        <v>602</v>
      </c>
      <c r="F800" s="33" t="s">
        <v>230</v>
      </c>
      <c r="G800" s="33" t="s">
        <v>45</v>
      </c>
      <c r="H800" s="33" t="s">
        <v>32</v>
      </c>
      <c r="I800" s="43">
        <v>23364.275862068964</v>
      </c>
      <c r="J800" s="27">
        <v>48</v>
      </c>
      <c r="K800" s="48">
        <v>0.16124191427357085</v>
      </c>
      <c r="L800" s="48" t="s">
        <v>240</v>
      </c>
      <c r="M800" s="33" t="s">
        <v>22</v>
      </c>
      <c r="N800" s="33" t="s">
        <v>27</v>
      </c>
      <c r="O800" s="43">
        <v>576</v>
      </c>
      <c r="P800" s="48">
        <v>0.40852539700000001</v>
      </c>
      <c r="Q800" s="33" t="s">
        <v>28</v>
      </c>
      <c r="R800" s="27">
        <v>20</v>
      </c>
      <c r="S800" s="43">
        <v>1541</v>
      </c>
      <c r="T800" s="38">
        <v>12075.166670000001</v>
      </c>
      <c r="U800" s="33" t="str">
        <f t="shared" si="37"/>
        <v>High Income</v>
      </c>
      <c r="V800" s="43">
        <v>93047</v>
      </c>
      <c r="W800" s="48">
        <v>0.232365557</v>
      </c>
      <c r="X800" s="27">
        <v>1</v>
      </c>
      <c r="Y800" s="27">
        <v>40.799999999999997</v>
      </c>
      <c r="Z800" s="33" t="str">
        <f t="shared" si="38"/>
        <v>Medium Risk</v>
      </c>
    </row>
    <row r="801" spans="1:26" x14ac:dyDescent="0.25">
      <c r="A801" s="22">
        <v>43900</v>
      </c>
      <c r="B801" s="23">
        <v>40</v>
      </c>
      <c r="C801" s="34" t="str">
        <f t="shared" si="36"/>
        <v>Senior</v>
      </c>
      <c r="D801" s="44">
        <v>15000</v>
      </c>
      <c r="E801" s="28">
        <v>648</v>
      </c>
      <c r="F801" s="34" t="s">
        <v>230</v>
      </c>
      <c r="G801" s="34" t="s">
        <v>20</v>
      </c>
      <c r="H801" s="34" t="s">
        <v>41</v>
      </c>
      <c r="I801" s="44">
        <v>13830</v>
      </c>
      <c r="J801" s="28">
        <v>24</v>
      </c>
      <c r="K801" s="49">
        <v>0.92200000000000004</v>
      </c>
      <c r="L801" s="49" t="s">
        <v>241</v>
      </c>
      <c r="M801" s="34" t="s">
        <v>22</v>
      </c>
      <c r="N801" s="34" t="s">
        <v>27</v>
      </c>
      <c r="O801" s="44">
        <v>660</v>
      </c>
      <c r="P801" s="49">
        <v>0.36818526000000001</v>
      </c>
      <c r="Q801" s="34" t="s">
        <v>24</v>
      </c>
      <c r="R801" s="28">
        <v>31</v>
      </c>
      <c r="S801" s="44">
        <v>2615</v>
      </c>
      <c r="T801" s="39">
        <v>1250</v>
      </c>
      <c r="U801" s="34" t="str">
        <f t="shared" si="37"/>
        <v>Low Income</v>
      </c>
      <c r="V801" s="44">
        <v>7770</v>
      </c>
      <c r="W801" s="49">
        <v>0.170681427</v>
      </c>
      <c r="X801" s="28">
        <v>0</v>
      </c>
      <c r="Y801" s="28">
        <v>61</v>
      </c>
      <c r="Z801" s="34" t="str">
        <f t="shared" si="38"/>
        <v>High Risk</v>
      </c>
    </row>
    <row r="802" spans="1:26" x14ac:dyDescent="0.25">
      <c r="A802" s="20">
        <v>43901</v>
      </c>
      <c r="B802" s="21">
        <v>51</v>
      </c>
      <c r="C802" s="33" t="str">
        <f t="shared" si="36"/>
        <v>Senior</v>
      </c>
      <c r="D802" s="43">
        <v>43453</v>
      </c>
      <c r="E802" s="27">
        <v>548</v>
      </c>
      <c r="F802" s="33" t="s">
        <v>231</v>
      </c>
      <c r="G802" s="33" t="s">
        <v>20</v>
      </c>
      <c r="H802" s="33" t="s">
        <v>25</v>
      </c>
      <c r="I802" s="43">
        <v>56245</v>
      </c>
      <c r="J802" s="27">
        <v>48</v>
      </c>
      <c r="K802" s="48">
        <v>1.2943870388695833</v>
      </c>
      <c r="L802" s="48" t="s">
        <v>242</v>
      </c>
      <c r="M802" s="33" t="s">
        <v>22</v>
      </c>
      <c r="N802" s="33" t="s">
        <v>34</v>
      </c>
      <c r="O802" s="43">
        <v>582</v>
      </c>
      <c r="P802" s="48">
        <v>0.17863316200000001</v>
      </c>
      <c r="Q802" s="33" t="s">
        <v>24</v>
      </c>
      <c r="R802" s="27">
        <v>20</v>
      </c>
      <c r="S802" s="43">
        <v>10243</v>
      </c>
      <c r="T802" s="38">
        <v>3621.083333</v>
      </c>
      <c r="U802" s="33" t="str">
        <f t="shared" si="37"/>
        <v>Low Income</v>
      </c>
      <c r="V802" s="43">
        <v>4671</v>
      </c>
      <c r="W802" s="48">
        <v>0.22179599999999999</v>
      </c>
      <c r="X802" s="27">
        <v>0</v>
      </c>
      <c r="Y802" s="27">
        <v>60</v>
      </c>
      <c r="Z802" s="33" t="str">
        <f t="shared" si="38"/>
        <v>High Risk</v>
      </c>
    </row>
    <row r="803" spans="1:26" x14ac:dyDescent="0.25">
      <c r="A803" s="22">
        <v>43902</v>
      </c>
      <c r="B803" s="23">
        <v>33</v>
      </c>
      <c r="C803" s="34" t="str">
        <f t="shared" si="36"/>
        <v>Mid</v>
      </c>
      <c r="D803" s="44">
        <v>15000</v>
      </c>
      <c r="E803" s="28">
        <v>572.4019138755981</v>
      </c>
      <c r="F803" s="34" t="s">
        <v>230</v>
      </c>
      <c r="G803" s="34" t="s">
        <v>20</v>
      </c>
      <c r="H803" s="34" t="s">
        <v>29</v>
      </c>
      <c r="I803" s="44">
        <v>16285</v>
      </c>
      <c r="J803" s="28">
        <v>53.018181818181816</v>
      </c>
      <c r="K803" s="49">
        <v>1.0856666666666666</v>
      </c>
      <c r="L803" s="49" t="s">
        <v>242</v>
      </c>
      <c r="M803" s="34" t="s">
        <v>26</v>
      </c>
      <c r="N803" s="34" t="s">
        <v>23</v>
      </c>
      <c r="O803" s="44">
        <v>587</v>
      </c>
      <c r="P803" s="49">
        <v>0.15286886999999999</v>
      </c>
      <c r="Q803" s="34" t="s">
        <v>28</v>
      </c>
      <c r="R803" s="28">
        <v>24</v>
      </c>
      <c r="S803" s="44">
        <v>672</v>
      </c>
      <c r="T803" s="39">
        <v>1250</v>
      </c>
      <c r="U803" s="34" t="str">
        <f t="shared" si="37"/>
        <v>Low Income</v>
      </c>
      <c r="V803" s="44">
        <v>237077</v>
      </c>
      <c r="W803" s="49">
        <v>0.187973631</v>
      </c>
      <c r="X803" s="28">
        <v>0</v>
      </c>
      <c r="Y803" s="28">
        <v>51</v>
      </c>
      <c r="Z803" s="34" t="str">
        <f t="shared" si="38"/>
        <v>Medium Risk</v>
      </c>
    </row>
    <row r="804" spans="1:26" x14ac:dyDescent="0.25">
      <c r="A804" s="20">
        <v>43903</v>
      </c>
      <c r="B804" s="21">
        <v>41</v>
      </c>
      <c r="C804" s="33" t="str">
        <f t="shared" si="36"/>
        <v>Senior</v>
      </c>
      <c r="D804" s="43">
        <v>71226</v>
      </c>
      <c r="E804" s="27">
        <v>611</v>
      </c>
      <c r="F804" s="33" t="s">
        <v>230</v>
      </c>
      <c r="G804" s="33" t="s">
        <v>20</v>
      </c>
      <c r="H804" s="33" t="s">
        <v>21</v>
      </c>
      <c r="I804" s="43">
        <v>50357</v>
      </c>
      <c r="J804" s="27">
        <v>84</v>
      </c>
      <c r="K804" s="48">
        <v>0.70700306068008878</v>
      </c>
      <c r="L804" s="48" t="s">
        <v>241</v>
      </c>
      <c r="M804" s="33" t="s">
        <v>35</v>
      </c>
      <c r="N804" s="33" t="s">
        <v>30</v>
      </c>
      <c r="O804" s="43">
        <v>565</v>
      </c>
      <c r="P804" s="48">
        <v>4.2004608999999998E-2</v>
      </c>
      <c r="Q804" s="33" t="s">
        <v>31</v>
      </c>
      <c r="R804" s="27">
        <v>32</v>
      </c>
      <c r="S804" s="43">
        <v>427</v>
      </c>
      <c r="T804" s="38">
        <v>5935.5</v>
      </c>
      <c r="U804" s="33" t="str">
        <f t="shared" si="37"/>
        <v>Medium Income</v>
      </c>
      <c r="V804" s="43">
        <v>4452</v>
      </c>
      <c r="W804" s="48">
        <v>0.243914567</v>
      </c>
      <c r="X804" s="27">
        <v>0</v>
      </c>
      <c r="Y804" s="27">
        <v>46</v>
      </c>
      <c r="Z804" s="33" t="str">
        <f t="shared" si="38"/>
        <v>Medium Risk</v>
      </c>
    </row>
    <row r="805" spans="1:26" x14ac:dyDescent="0.25">
      <c r="A805" s="22">
        <v>43904</v>
      </c>
      <c r="B805" s="23">
        <v>34</v>
      </c>
      <c r="C805" s="34" t="str">
        <f t="shared" si="36"/>
        <v>Mid</v>
      </c>
      <c r="D805" s="44">
        <v>33129</v>
      </c>
      <c r="E805" s="28">
        <v>605</v>
      </c>
      <c r="F805" s="34" t="s">
        <v>230</v>
      </c>
      <c r="G805" s="34" t="s">
        <v>20</v>
      </c>
      <c r="H805" s="34" t="s">
        <v>21</v>
      </c>
      <c r="I805" s="44">
        <v>13656</v>
      </c>
      <c r="J805" s="28">
        <v>12</v>
      </c>
      <c r="K805" s="49">
        <v>0.4122068278547496</v>
      </c>
      <c r="L805" s="49" t="s">
        <v>240</v>
      </c>
      <c r="M805" s="34" t="s">
        <v>22</v>
      </c>
      <c r="N805" s="34" t="s">
        <v>23</v>
      </c>
      <c r="O805" s="44">
        <v>348</v>
      </c>
      <c r="P805" s="49">
        <v>0.27694534199999998</v>
      </c>
      <c r="Q805" s="34" t="s">
        <v>28</v>
      </c>
      <c r="R805" s="28">
        <v>27</v>
      </c>
      <c r="S805" s="44">
        <v>32179</v>
      </c>
      <c r="T805" s="39">
        <v>2760.75</v>
      </c>
      <c r="U805" s="34" t="str">
        <f t="shared" si="37"/>
        <v>Low Income</v>
      </c>
      <c r="V805" s="44">
        <v>66649</v>
      </c>
      <c r="W805" s="49">
        <v>0.16214833300000001</v>
      </c>
      <c r="X805" s="28">
        <v>0</v>
      </c>
      <c r="Y805" s="28">
        <v>48</v>
      </c>
      <c r="Z805" s="34" t="str">
        <f t="shared" si="38"/>
        <v>Medium Risk</v>
      </c>
    </row>
    <row r="806" spans="1:26" x14ac:dyDescent="0.25">
      <c r="A806" s="20">
        <v>43905</v>
      </c>
      <c r="B806" s="21">
        <v>34</v>
      </c>
      <c r="C806" s="33" t="str">
        <f t="shared" si="36"/>
        <v>Mid</v>
      </c>
      <c r="D806" s="43">
        <v>15000</v>
      </c>
      <c r="E806" s="27">
        <v>572</v>
      </c>
      <c r="F806" s="33" t="s">
        <v>230</v>
      </c>
      <c r="G806" s="33" t="s">
        <v>20</v>
      </c>
      <c r="H806" s="33" t="s">
        <v>29</v>
      </c>
      <c r="I806" s="43">
        <v>13696</v>
      </c>
      <c r="J806" s="27">
        <v>36</v>
      </c>
      <c r="K806" s="48">
        <v>0.91306666666666669</v>
      </c>
      <c r="L806" s="48" t="s">
        <v>241</v>
      </c>
      <c r="M806" s="33" t="s">
        <v>26</v>
      </c>
      <c r="N806" s="33" t="s">
        <v>27</v>
      </c>
      <c r="O806" s="43">
        <v>181</v>
      </c>
      <c r="P806" s="48">
        <v>0.27359562799999998</v>
      </c>
      <c r="Q806" s="33" t="s">
        <v>38</v>
      </c>
      <c r="R806" s="27">
        <v>28</v>
      </c>
      <c r="S806" s="43">
        <v>2624</v>
      </c>
      <c r="T806" s="38">
        <v>1250</v>
      </c>
      <c r="U806" s="33" t="str">
        <f t="shared" si="37"/>
        <v>Low Income</v>
      </c>
      <c r="V806" s="43">
        <v>150470</v>
      </c>
      <c r="W806" s="48">
        <v>0.24495547300000001</v>
      </c>
      <c r="X806" s="27">
        <v>0</v>
      </c>
      <c r="Y806" s="27">
        <v>53</v>
      </c>
      <c r="Z806" s="33" t="str">
        <f t="shared" si="38"/>
        <v>Medium Risk</v>
      </c>
    </row>
    <row r="807" spans="1:26" x14ac:dyDescent="0.25">
      <c r="A807" s="22">
        <v>43906</v>
      </c>
      <c r="B807" s="23">
        <v>36</v>
      </c>
      <c r="C807" s="34" t="str">
        <f t="shared" si="36"/>
        <v>Mid</v>
      </c>
      <c r="D807" s="44">
        <v>94880</v>
      </c>
      <c r="E807" s="28">
        <v>580</v>
      </c>
      <c r="F807" s="34" t="s">
        <v>230</v>
      </c>
      <c r="G807" s="34" t="s">
        <v>20</v>
      </c>
      <c r="H807" s="34" t="s">
        <v>25</v>
      </c>
      <c r="I807" s="44">
        <v>16964</v>
      </c>
      <c r="J807" s="28">
        <v>36</v>
      </c>
      <c r="K807" s="49">
        <v>0.17879426644182125</v>
      </c>
      <c r="L807" s="49" t="s">
        <v>240</v>
      </c>
      <c r="M807" s="34" t="s">
        <v>26</v>
      </c>
      <c r="N807" s="34" t="s">
        <v>30</v>
      </c>
      <c r="O807" s="44">
        <v>486</v>
      </c>
      <c r="P807" s="49">
        <v>0.64386936400000006</v>
      </c>
      <c r="Q807" s="34" t="s">
        <v>31</v>
      </c>
      <c r="R807" s="28">
        <v>34</v>
      </c>
      <c r="S807" s="44">
        <v>1499</v>
      </c>
      <c r="T807" s="39">
        <v>7906.6666670000004</v>
      </c>
      <c r="U807" s="34" t="str">
        <f t="shared" si="37"/>
        <v>Medium Income</v>
      </c>
      <c r="V807" s="44">
        <v>84515</v>
      </c>
      <c r="W807" s="49">
        <v>0.20889830700000001</v>
      </c>
      <c r="X807" s="28">
        <v>1</v>
      </c>
      <c r="Y807" s="28">
        <v>43.2</v>
      </c>
      <c r="Z807" s="34" t="str">
        <f t="shared" si="38"/>
        <v>Medium Risk</v>
      </c>
    </row>
    <row r="808" spans="1:26" x14ac:dyDescent="0.25">
      <c r="A808" s="20">
        <v>43907</v>
      </c>
      <c r="B808" s="21">
        <v>42</v>
      </c>
      <c r="C808" s="33" t="str">
        <f t="shared" si="36"/>
        <v>Senior</v>
      </c>
      <c r="D808" s="43">
        <v>20396</v>
      </c>
      <c r="E808" s="27">
        <v>618</v>
      </c>
      <c r="F808" s="33" t="s">
        <v>230</v>
      </c>
      <c r="G808" s="33" t="s">
        <v>20</v>
      </c>
      <c r="H808" s="33" t="s">
        <v>29</v>
      </c>
      <c r="I808" s="43">
        <v>16268</v>
      </c>
      <c r="J808" s="27">
        <v>48</v>
      </c>
      <c r="K808" s="48">
        <v>0.797607373994901</v>
      </c>
      <c r="L808" s="48" t="s">
        <v>241</v>
      </c>
      <c r="M808" s="33" t="s">
        <v>22</v>
      </c>
      <c r="N808" s="33" t="s">
        <v>27</v>
      </c>
      <c r="O808" s="43">
        <v>331</v>
      </c>
      <c r="P808" s="48">
        <v>0.43957696499999999</v>
      </c>
      <c r="Q808" s="33" t="s">
        <v>31</v>
      </c>
      <c r="R808" s="27">
        <v>24</v>
      </c>
      <c r="S808" s="43">
        <v>7792</v>
      </c>
      <c r="T808" s="38">
        <v>1699.666667</v>
      </c>
      <c r="U808" s="33" t="str">
        <f t="shared" si="37"/>
        <v>Low Income</v>
      </c>
      <c r="V808" s="43">
        <v>2468</v>
      </c>
      <c r="W808" s="48">
        <v>0.18613118000000001</v>
      </c>
      <c r="X808" s="27">
        <v>0</v>
      </c>
      <c r="Y808" s="27">
        <v>62</v>
      </c>
      <c r="Z808" s="33" t="str">
        <f t="shared" si="38"/>
        <v>High Risk</v>
      </c>
    </row>
    <row r="809" spans="1:26" x14ac:dyDescent="0.25">
      <c r="A809" s="22">
        <v>43908</v>
      </c>
      <c r="B809" s="23">
        <v>34</v>
      </c>
      <c r="C809" s="34" t="str">
        <f t="shared" si="36"/>
        <v>Mid</v>
      </c>
      <c r="D809" s="44">
        <v>80283</v>
      </c>
      <c r="E809" s="28">
        <v>584</v>
      </c>
      <c r="F809" s="34" t="s">
        <v>230</v>
      </c>
      <c r="G809" s="34" t="s">
        <v>20</v>
      </c>
      <c r="H809" s="34" t="s">
        <v>25</v>
      </c>
      <c r="I809" s="44">
        <v>6085</v>
      </c>
      <c r="J809" s="28">
        <v>72</v>
      </c>
      <c r="K809" s="49">
        <v>7.5794377389982931E-2</v>
      </c>
      <c r="L809" s="49" t="s">
        <v>240</v>
      </c>
      <c r="M809" s="34" t="s">
        <v>22</v>
      </c>
      <c r="N809" s="34" t="s">
        <v>23</v>
      </c>
      <c r="O809" s="44">
        <v>343</v>
      </c>
      <c r="P809" s="49">
        <v>0.52723189999999998</v>
      </c>
      <c r="Q809" s="34" t="s">
        <v>28</v>
      </c>
      <c r="R809" s="28">
        <v>19</v>
      </c>
      <c r="S809" s="44">
        <v>2478</v>
      </c>
      <c r="T809" s="39">
        <v>6690.25</v>
      </c>
      <c r="U809" s="34" t="str">
        <f t="shared" si="37"/>
        <v>Medium Income</v>
      </c>
      <c r="V809" s="44">
        <v>7194</v>
      </c>
      <c r="W809" s="49">
        <v>0.226940436</v>
      </c>
      <c r="X809" s="28">
        <v>1</v>
      </c>
      <c r="Y809" s="28">
        <v>45.6</v>
      </c>
      <c r="Z809" s="34" t="str">
        <f t="shared" si="38"/>
        <v>Medium Risk</v>
      </c>
    </row>
    <row r="810" spans="1:26" x14ac:dyDescent="0.25">
      <c r="A810" s="20">
        <v>43909</v>
      </c>
      <c r="B810" s="21">
        <v>55</v>
      </c>
      <c r="C810" s="33" t="str">
        <f t="shared" si="36"/>
        <v>Senior</v>
      </c>
      <c r="D810" s="43">
        <v>29138.000004000001</v>
      </c>
      <c r="E810" s="27">
        <v>597</v>
      </c>
      <c r="F810" s="33" t="s">
        <v>230</v>
      </c>
      <c r="G810" s="33" t="s">
        <v>20</v>
      </c>
      <c r="H810" s="33" t="s">
        <v>29</v>
      </c>
      <c r="I810" s="43">
        <v>39608</v>
      </c>
      <c r="J810" s="27">
        <v>53.018181818181816</v>
      </c>
      <c r="K810" s="48">
        <v>1.3593245931279669</v>
      </c>
      <c r="L810" s="48" t="s">
        <v>242</v>
      </c>
      <c r="M810" s="33" t="s">
        <v>22</v>
      </c>
      <c r="N810" s="33" t="s">
        <v>23</v>
      </c>
      <c r="O810" s="43">
        <v>800</v>
      </c>
      <c r="P810" s="48">
        <v>0.39627335699999999</v>
      </c>
      <c r="Q810" s="33" t="s">
        <v>28</v>
      </c>
      <c r="R810" s="27">
        <v>20</v>
      </c>
      <c r="S810" s="43">
        <v>481</v>
      </c>
      <c r="T810" s="38">
        <v>2428.166667</v>
      </c>
      <c r="U810" s="33" t="str">
        <f t="shared" si="37"/>
        <v>Low Income</v>
      </c>
      <c r="V810" s="43">
        <v>82509</v>
      </c>
      <c r="W810" s="48">
        <v>0.272144793</v>
      </c>
      <c r="X810" s="27">
        <v>0</v>
      </c>
      <c r="Y810" s="27">
        <v>54</v>
      </c>
      <c r="Z810" s="33" t="str">
        <f t="shared" si="38"/>
        <v>Medium Risk</v>
      </c>
    </row>
    <row r="811" spans="1:26" x14ac:dyDescent="0.25">
      <c r="A811" s="22">
        <v>43910</v>
      </c>
      <c r="B811" s="23">
        <v>29</v>
      </c>
      <c r="C811" s="34" t="str">
        <f t="shared" si="36"/>
        <v>Mid</v>
      </c>
      <c r="D811" s="44">
        <v>27005</v>
      </c>
      <c r="E811" s="28">
        <v>507</v>
      </c>
      <c r="F811" s="34" t="s">
        <v>231</v>
      </c>
      <c r="G811" s="34" t="s">
        <v>20</v>
      </c>
      <c r="H811" s="34" t="s">
        <v>32</v>
      </c>
      <c r="I811" s="44">
        <v>27166</v>
      </c>
      <c r="J811" s="28">
        <v>108</v>
      </c>
      <c r="K811" s="49">
        <v>1.0059618589150157</v>
      </c>
      <c r="L811" s="49" t="s">
        <v>242</v>
      </c>
      <c r="M811" s="34" t="s">
        <v>26</v>
      </c>
      <c r="N811" s="34" t="s">
        <v>30</v>
      </c>
      <c r="O811" s="44">
        <v>775</v>
      </c>
      <c r="P811" s="49">
        <v>0.49013645099999997</v>
      </c>
      <c r="Q811" s="34" t="s">
        <v>28</v>
      </c>
      <c r="R811" s="28">
        <v>25</v>
      </c>
      <c r="S811" s="44">
        <v>1539</v>
      </c>
      <c r="T811" s="39">
        <v>2250.416667</v>
      </c>
      <c r="U811" s="34" t="str">
        <f t="shared" si="37"/>
        <v>Low Income</v>
      </c>
      <c r="V811" s="44">
        <v>120893</v>
      </c>
      <c r="W811" s="49">
        <v>0.337966023</v>
      </c>
      <c r="X811" s="28">
        <v>0</v>
      </c>
      <c r="Y811" s="28">
        <v>53</v>
      </c>
      <c r="Z811" s="34" t="str">
        <f t="shared" si="38"/>
        <v>Medium Risk</v>
      </c>
    </row>
    <row r="812" spans="1:26" x14ac:dyDescent="0.25">
      <c r="A812" s="20">
        <v>43911</v>
      </c>
      <c r="B812" s="21">
        <v>37</v>
      </c>
      <c r="C812" s="33" t="str">
        <f t="shared" si="36"/>
        <v>Mid</v>
      </c>
      <c r="D812" s="43">
        <v>15207</v>
      </c>
      <c r="E812" s="27">
        <v>594</v>
      </c>
      <c r="F812" s="33" t="s">
        <v>230</v>
      </c>
      <c r="G812" s="33" t="s">
        <v>20</v>
      </c>
      <c r="H812" s="33" t="s">
        <v>21</v>
      </c>
      <c r="I812" s="43">
        <v>32985</v>
      </c>
      <c r="J812" s="27">
        <v>96</v>
      </c>
      <c r="K812" s="48">
        <v>2.1690668770960744</v>
      </c>
      <c r="L812" s="48" t="s">
        <v>242</v>
      </c>
      <c r="M812" s="33" t="s">
        <v>26</v>
      </c>
      <c r="N812" s="33" t="s">
        <v>23</v>
      </c>
      <c r="O812" s="43">
        <v>821</v>
      </c>
      <c r="P812" s="48">
        <v>0.25843014600000003</v>
      </c>
      <c r="Q812" s="33" t="s">
        <v>24</v>
      </c>
      <c r="R812" s="27">
        <v>27</v>
      </c>
      <c r="S812" s="43">
        <v>5411</v>
      </c>
      <c r="T812" s="38">
        <v>1267.25</v>
      </c>
      <c r="U812" s="33" t="str">
        <f t="shared" si="37"/>
        <v>Low Income</v>
      </c>
      <c r="V812" s="43">
        <v>61461</v>
      </c>
      <c r="W812" s="48">
        <v>0.21678800000000001</v>
      </c>
      <c r="X812" s="27">
        <v>0</v>
      </c>
      <c r="Y812" s="27">
        <v>52</v>
      </c>
      <c r="Z812" s="33" t="str">
        <f t="shared" si="38"/>
        <v>Medium Risk</v>
      </c>
    </row>
    <row r="813" spans="1:26" x14ac:dyDescent="0.25">
      <c r="A813" s="22">
        <v>43912</v>
      </c>
      <c r="B813" s="23">
        <v>34</v>
      </c>
      <c r="C813" s="34" t="str">
        <f t="shared" si="36"/>
        <v>Mid</v>
      </c>
      <c r="D813" s="44">
        <v>72895</v>
      </c>
      <c r="E813" s="28">
        <v>558</v>
      </c>
      <c r="F813" s="34" t="s">
        <v>230</v>
      </c>
      <c r="G813" s="34" t="s">
        <v>20</v>
      </c>
      <c r="H813" s="34" t="s">
        <v>41</v>
      </c>
      <c r="I813" s="44">
        <v>23192</v>
      </c>
      <c r="J813" s="28">
        <v>48</v>
      </c>
      <c r="K813" s="49">
        <v>0.31815625214349408</v>
      </c>
      <c r="L813" s="49" t="s">
        <v>240</v>
      </c>
      <c r="M813" s="34" t="s">
        <v>22</v>
      </c>
      <c r="N813" s="34" t="s">
        <v>23</v>
      </c>
      <c r="O813" s="44">
        <v>481</v>
      </c>
      <c r="P813" s="49">
        <v>9.2773835999999998E-2</v>
      </c>
      <c r="Q813" s="34" t="s">
        <v>38</v>
      </c>
      <c r="R813" s="28">
        <v>21</v>
      </c>
      <c r="S813" s="44">
        <v>5026</v>
      </c>
      <c r="T813" s="39">
        <v>6074.5833329999996</v>
      </c>
      <c r="U813" s="34" t="str">
        <f t="shared" si="37"/>
        <v>Medium Income</v>
      </c>
      <c r="V813" s="44">
        <v>48052</v>
      </c>
      <c r="W813" s="49">
        <v>0.23588911900000001</v>
      </c>
      <c r="X813" s="28">
        <v>1</v>
      </c>
      <c r="Y813" s="28">
        <v>40.799999999999997</v>
      </c>
      <c r="Z813" s="34" t="str">
        <f t="shared" si="38"/>
        <v>Medium Risk</v>
      </c>
    </row>
    <row r="814" spans="1:26" x14ac:dyDescent="0.25">
      <c r="A814" s="20">
        <v>43913</v>
      </c>
      <c r="B814" s="21">
        <v>57</v>
      </c>
      <c r="C814" s="33" t="str">
        <f t="shared" si="36"/>
        <v>Senior</v>
      </c>
      <c r="D814" s="43">
        <v>47225</v>
      </c>
      <c r="E814" s="27">
        <v>669</v>
      </c>
      <c r="F814" s="33" t="s">
        <v>232</v>
      </c>
      <c r="G814" s="33" t="s">
        <v>20</v>
      </c>
      <c r="H814" s="33" t="s">
        <v>29</v>
      </c>
      <c r="I814" s="43">
        <v>25971</v>
      </c>
      <c r="J814" s="27">
        <v>36</v>
      </c>
      <c r="K814" s="48">
        <v>0.54994176813128637</v>
      </c>
      <c r="L814" s="48" t="s">
        <v>241</v>
      </c>
      <c r="M814" s="33" t="s">
        <v>26</v>
      </c>
      <c r="N814" s="33" t="s">
        <v>27</v>
      </c>
      <c r="O814" s="43">
        <v>224</v>
      </c>
      <c r="P814" s="48">
        <v>0.45966784799999999</v>
      </c>
      <c r="Q814" s="33" t="s">
        <v>24</v>
      </c>
      <c r="R814" s="27">
        <v>24</v>
      </c>
      <c r="S814" s="43">
        <v>12733</v>
      </c>
      <c r="T814" s="38">
        <v>3935.416667</v>
      </c>
      <c r="U814" s="33" t="str">
        <f t="shared" si="37"/>
        <v>Low Income</v>
      </c>
      <c r="V814" s="43">
        <v>3840</v>
      </c>
      <c r="W814" s="48">
        <v>0.15618753599999999</v>
      </c>
      <c r="X814" s="27">
        <v>1</v>
      </c>
      <c r="Y814" s="27">
        <v>40.799999999999997</v>
      </c>
      <c r="Z814" s="33" t="str">
        <f t="shared" si="38"/>
        <v>Medium Risk</v>
      </c>
    </row>
    <row r="815" spans="1:26" x14ac:dyDescent="0.25">
      <c r="A815" s="22">
        <v>43914</v>
      </c>
      <c r="B815" s="23">
        <v>42</v>
      </c>
      <c r="C815" s="34" t="str">
        <f t="shared" si="36"/>
        <v>Senior</v>
      </c>
      <c r="D815" s="44">
        <v>38834</v>
      </c>
      <c r="E815" s="28">
        <v>597</v>
      </c>
      <c r="F815" s="34" t="s">
        <v>230</v>
      </c>
      <c r="G815" s="34" t="s">
        <v>45</v>
      </c>
      <c r="H815" s="34" t="s">
        <v>25</v>
      </c>
      <c r="I815" s="44">
        <v>10322</v>
      </c>
      <c r="J815" s="28">
        <v>96</v>
      </c>
      <c r="K815" s="49">
        <v>0.26579801205129527</v>
      </c>
      <c r="L815" s="49" t="s">
        <v>240</v>
      </c>
      <c r="M815" s="34" t="s">
        <v>35</v>
      </c>
      <c r="N815" s="34" t="s">
        <v>34</v>
      </c>
      <c r="O815" s="44">
        <v>483</v>
      </c>
      <c r="P815" s="49">
        <v>0.68302344500000001</v>
      </c>
      <c r="Q815" s="34" t="s">
        <v>24</v>
      </c>
      <c r="R815" s="28">
        <v>30</v>
      </c>
      <c r="S815" s="44">
        <v>2529</v>
      </c>
      <c r="T815" s="39">
        <v>3236.166667</v>
      </c>
      <c r="U815" s="34" t="str">
        <f t="shared" si="37"/>
        <v>Low Income</v>
      </c>
      <c r="V815" s="44">
        <v>94914</v>
      </c>
      <c r="W815" s="49">
        <v>0.25213527699999999</v>
      </c>
      <c r="X815" s="28">
        <v>0</v>
      </c>
      <c r="Y815" s="28">
        <v>61</v>
      </c>
      <c r="Z815" s="34" t="str">
        <f t="shared" si="38"/>
        <v>High Risk</v>
      </c>
    </row>
    <row r="816" spans="1:26" x14ac:dyDescent="0.25">
      <c r="A816" s="20">
        <v>43915</v>
      </c>
      <c r="B816" s="21">
        <v>52</v>
      </c>
      <c r="C816" s="33" t="str">
        <f t="shared" si="36"/>
        <v>Senior</v>
      </c>
      <c r="D816" s="43">
        <v>56692</v>
      </c>
      <c r="E816" s="27">
        <v>630</v>
      </c>
      <c r="F816" s="33" t="s">
        <v>230</v>
      </c>
      <c r="G816" s="33" t="s">
        <v>20</v>
      </c>
      <c r="H816" s="33" t="s">
        <v>29</v>
      </c>
      <c r="I816" s="43">
        <v>15615</v>
      </c>
      <c r="J816" s="27">
        <v>84</v>
      </c>
      <c r="K816" s="48">
        <v>0.2754356875749665</v>
      </c>
      <c r="L816" s="48" t="s">
        <v>240</v>
      </c>
      <c r="M816" s="33" t="s">
        <v>22</v>
      </c>
      <c r="N816" s="33" t="s">
        <v>30</v>
      </c>
      <c r="O816" s="43">
        <v>367</v>
      </c>
      <c r="P816" s="48">
        <v>0.64556470799999999</v>
      </c>
      <c r="Q816" s="33" t="s">
        <v>34</v>
      </c>
      <c r="R816" s="27">
        <v>25</v>
      </c>
      <c r="S816" s="43">
        <v>2779</v>
      </c>
      <c r="T816" s="38">
        <v>4724.3333329999996</v>
      </c>
      <c r="U816" s="33" t="str">
        <f t="shared" si="37"/>
        <v>Low Income</v>
      </c>
      <c r="V816" s="43">
        <v>8286</v>
      </c>
      <c r="W816" s="48">
        <v>0.210683013</v>
      </c>
      <c r="X816" s="27">
        <v>0</v>
      </c>
      <c r="Y816" s="27">
        <v>54</v>
      </c>
      <c r="Z816" s="33" t="str">
        <f t="shared" si="38"/>
        <v>Medium Risk</v>
      </c>
    </row>
    <row r="817" spans="1:26" x14ac:dyDescent="0.25">
      <c r="A817" s="22">
        <v>43916</v>
      </c>
      <c r="B817" s="23">
        <v>22</v>
      </c>
      <c r="C817" s="34" t="str">
        <f t="shared" si="36"/>
        <v>Young</v>
      </c>
      <c r="D817" s="44">
        <v>15000</v>
      </c>
      <c r="E817" s="28">
        <v>581</v>
      </c>
      <c r="F817" s="34" t="s">
        <v>230</v>
      </c>
      <c r="G817" s="34" t="s">
        <v>20</v>
      </c>
      <c r="H817" s="34" t="s">
        <v>32</v>
      </c>
      <c r="I817" s="44">
        <v>43357</v>
      </c>
      <c r="J817" s="28">
        <v>72</v>
      </c>
      <c r="K817" s="49">
        <v>2.8904666666666667</v>
      </c>
      <c r="L817" s="49" t="s">
        <v>242</v>
      </c>
      <c r="M817" s="34" t="s">
        <v>26</v>
      </c>
      <c r="N817" s="34" t="s">
        <v>27</v>
      </c>
      <c r="O817" s="44">
        <v>520</v>
      </c>
      <c r="P817" s="49">
        <v>0.300485844</v>
      </c>
      <c r="Q817" s="34" t="s">
        <v>24</v>
      </c>
      <c r="R817" s="28">
        <v>29</v>
      </c>
      <c r="S817" s="44">
        <v>1249</v>
      </c>
      <c r="T817" s="39">
        <v>1250</v>
      </c>
      <c r="U817" s="34" t="str">
        <f t="shared" si="37"/>
        <v>Low Income</v>
      </c>
      <c r="V817" s="44">
        <v>78353</v>
      </c>
      <c r="W817" s="49">
        <v>0.25444920399999998</v>
      </c>
      <c r="X817" s="28">
        <v>0</v>
      </c>
      <c r="Y817" s="28">
        <v>57</v>
      </c>
      <c r="Z817" s="34" t="str">
        <f t="shared" si="38"/>
        <v>High Risk</v>
      </c>
    </row>
    <row r="818" spans="1:26" x14ac:dyDescent="0.25">
      <c r="A818" s="20">
        <v>43917</v>
      </c>
      <c r="B818" s="21">
        <v>43</v>
      </c>
      <c r="C818" s="33" t="str">
        <f t="shared" si="36"/>
        <v>Senior</v>
      </c>
      <c r="D818" s="43">
        <v>75750</v>
      </c>
      <c r="E818" s="27">
        <v>452</v>
      </c>
      <c r="F818" s="33" t="s">
        <v>231</v>
      </c>
      <c r="G818" s="33" t="s">
        <v>20</v>
      </c>
      <c r="H818" s="33" t="s">
        <v>25</v>
      </c>
      <c r="I818" s="43">
        <v>11741</v>
      </c>
      <c r="J818" s="27">
        <v>36</v>
      </c>
      <c r="K818" s="48">
        <v>0.15499669966996699</v>
      </c>
      <c r="L818" s="48" t="s">
        <v>240</v>
      </c>
      <c r="M818" s="33" t="s">
        <v>26</v>
      </c>
      <c r="N818" s="33" t="s">
        <v>30</v>
      </c>
      <c r="O818" s="43">
        <v>899</v>
      </c>
      <c r="P818" s="48">
        <v>0.35724088799999998</v>
      </c>
      <c r="Q818" s="33" t="s">
        <v>38</v>
      </c>
      <c r="R818" s="27">
        <v>41</v>
      </c>
      <c r="S818" s="43">
        <v>398</v>
      </c>
      <c r="T818" s="38">
        <v>6312.5</v>
      </c>
      <c r="U818" s="33" t="str">
        <f t="shared" si="37"/>
        <v>Medium Income</v>
      </c>
      <c r="V818" s="43">
        <v>11695</v>
      </c>
      <c r="W818" s="48">
        <v>0.23298712899999999</v>
      </c>
      <c r="X818" s="27">
        <v>1</v>
      </c>
      <c r="Y818" s="27">
        <v>43.2</v>
      </c>
      <c r="Z818" s="33" t="str">
        <f t="shared" si="38"/>
        <v>Medium Risk</v>
      </c>
    </row>
    <row r="819" spans="1:26" x14ac:dyDescent="0.25">
      <c r="A819" s="22">
        <v>43918</v>
      </c>
      <c r="B819" s="23">
        <v>50</v>
      </c>
      <c r="C819" s="34" t="str">
        <f t="shared" si="36"/>
        <v>Senior</v>
      </c>
      <c r="D819" s="44">
        <v>40812</v>
      </c>
      <c r="E819" s="28">
        <v>593</v>
      </c>
      <c r="F819" s="34" t="s">
        <v>230</v>
      </c>
      <c r="G819" s="34" t="s">
        <v>20</v>
      </c>
      <c r="H819" s="34" t="s">
        <v>25</v>
      </c>
      <c r="I819" s="44">
        <v>21270</v>
      </c>
      <c r="J819" s="28">
        <v>24</v>
      </c>
      <c r="K819" s="49">
        <v>0.52117024404586887</v>
      </c>
      <c r="L819" s="49" t="s">
        <v>241</v>
      </c>
      <c r="M819" s="34" t="s">
        <v>22</v>
      </c>
      <c r="N819" s="34" t="s">
        <v>34</v>
      </c>
      <c r="O819" s="44">
        <v>390</v>
      </c>
      <c r="P819" s="49">
        <v>0.12086896699999999</v>
      </c>
      <c r="Q819" s="34" t="s">
        <v>31</v>
      </c>
      <c r="R819" s="28">
        <v>21</v>
      </c>
      <c r="S819" s="44">
        <v>949</v>
      </c>
      <c r="T819" s="39">
        <v>3401</v>
      </c>
      <c r="U819" s="34" t="str">
        <f t="shared" si="37"/>
        <v>Low Income</v>
      </c>
      <c r="V819" s="44">
        <v>82324</v>
      </c>
      <c r="W819" s="49">
        <v>0.22500256799999999</v>
      </c>
      <c r="X819" s="28">
        <v>0</v>
      </c>
      <c r="Y819" s="28">
        <v>53</v>
      </c>
      <c r="Z819" s="34" t="str">
        <f t="shared" si="38"/>
        <v>Medium Risk</v>
      </c>
    </row>
    <row r="820" spans="1:26" x14ac:dyDescent="0.25">
      <c r="A820" s="20">
        <v>43919</v>
      </c>
      <c r="B820" s="21">
        <v>40</v>
      </c>
      <c r="C820" s="33" t="str">
        <f t="shared" si="36"/>
        <v>Senior</v>
      </c>
      <c r="D820" s="43">
        <v>195121</v>
      </c>
      <c r="E820" s="27">
        <v>625</v>
      </c>
      <c r="F820" s="33" t="s">
        <v>230</v>
      </c>
      <c r="G820" s="33" t="s">
        <v>20</v>
      </c>
      <c r="H820" s="33" t="s">
        <v>29</v>
      </c>
      <c r="I820" s="43">
        <v>12851</v>
      </c>
      <c r="J820" s="27">
        <v>36</v>
      </c>
      <c r="K820" s="48">
        <v>6.5861696075768375E-2</v>
      </c>
      <c r="L820" s="48" t="s">
        <v>240</v>
      </c>
      <c r="M820" s="33" t="s">
        <v>26</v>
      </c>
      <c r="N820" s="33" t="s">
        <v>23</v>
      </c>
      <c r="O820" s="43">
        <v>302</v>
      </c>
      <c r="P820" s="48">
        <v>0.38797005499999998</v>
      </c>
      <c r="Q820" s="33" t="s">
        <v>31</v>
      </c>
      <c r="R820" s="27">
        <v>20</v>
      </c>
      <c r="S820" s="43">
        <v>969</v>
      </c>
      <c r="T820" s="38">
        <v>16260.083329999999</v>
      </c>
      <c r="U820" s="33" t="str">
        <f t="shared" si="37"/>
        <v>High Income</v>
      </c>
      <c r="V820" s="43">
        <v>61346</v>
      </c>
      <c r="W820" s="48">
        <v>0.18426613999999999</v>
      </c>
      <c r="X820" s="27">
        <v>1</v>
      </c>
      <c r="Y820" s="27">
        <v>36.799999999999997</v>
      </c>
      <c r="Z820" s="33" t="str">
        <f t="shared" si="38"/>
        <v>Low Risk</v>
      </c>
    </row>
    <row r="821" spans="1:26" x14ac:dyDescent="0.25">
      <c r="A821" s="22">
        <v>43920</v>
      </c>
      <c r="B821" s="23">
        <v>52</v>
      </c>
      <c r="C821" s="34" t="str">
        <f t="shared" si="36"/>
        <v>Senior</v>
      </c>
      <c r="D821" s="44">
        <v>33338</v>
      </c>
      <c r="E821" s="28">
        <v>555</v>
      </c>
      <c r="F821" s="34" t="s">
        <v>230</v>
      </c>
      <c r="G821" s="34" t="s">
        <v>20</v>
      </c>
      <c r="H821" s="34" t="s">
        <v>32</v>
      </c>
      <c r="I821" s="44">
        <v>38371</v>
      </c>
      <c r="J821" s="28">
        <v>36</v>
      </c>
      <c r="K821" s="49">
        <v>1.1509688643589897</v>
      </c>
      <c r="L821" s="49" t="s">
        <v>242</v>
      </c>
      <c r="M821" s="34" t="s">
        <v>26</v>
      </c>
      <c r="N821" s="34" t="s">
        <v>27</v>
      </c>
      <c r="O821" s="44">
        <v>322</v>
      </c>
      <c r="P821" s="49">
        <v>0.28820658900000001</v>
      </c>
      <c r="Q821" s="34" t="s">
        <v>31</v>
      </c>
      <c r="R821" s="28">
        <v>17</v>
      </c>
      <c r="S821" s="44">
        <v>1152</v>
      </c>
      <c r="T821" s="39">
        <v>2778.166667</v>
      </c>
      <c r="U821" s="34" t="str">
        <f t="shared" si="37"/>
        <v>Low Income</v>
      </c>
      <c r="V821" s="44">
        <v>27098</v>
      </c>
      <c r="W821" s="49">
        <v>0.27168327799999997</v>
      </c>
      <c r="X821" s="28">
        <v>0</v>
      </c>
      <c r="Y821" s="28">
        <v>53</v>
      </c>
      <c r="Z821" s="34" t="str">
        <f t="shared" si="38"/>
        <v>Medium Risk</v>
      </c>
    </row>
    <row r="822" spans="1:26" x14ac:dyDescent="0.25">
      <c r="A822" s="20">
        <v>43921</v>
      </c>
      <c r="B822" s="21">
        <v>33</v>
      </c>
      <c r="C822" s="33" t="str">
        <f t="shared" si="36"/>
        <v>Mid</v>
      </c>
      <c r="D822" s="43">
        <v>34553</v>
      </c>
      <c r="E822" s="27">
        <v>539</v>
      </c>
      <c r="F822" s="33" t="s">
        <v>231</v>
      </c>
      <c r="G822" s="33" t="s">
        <v>45</v>
      </c>
      <c r="H822" s="33" t="s">
        <v>25</v>
      </c>
      <c r="I822" s="43">
        <v>19956</v>
      </c>
      <c r="J822" s="27">
        <v>36</v>
      </c>
      <c r="K822" s="48">
        <v>0.57754753566984052</v>
      </c>
      <c r="L822" s="48" t="s">
        <v>241</v>
      </c>
      <c r="M822" s="33" t="s">
        <v>26</v>
      </c>
      <c r="N822" s="33" t="s">
        <v>27</v>
      </c>
      <c r="O822" s="43">
        <v>213</v>
      </c>
      <c r="P822" s="48">
        <v>0.814525838</v>
      </c>
      <c r="Q822" s="33" t="s">
        <v>24</v>
      </c>
      <c r="R822" s="27">
        <v>23</v>
      </c>
      <c r="S822" s="43">
        <v>258</v>
      </c>
      <c r="T822" s="38">
        <v>2879.416667</v>
      </c>
      <c r="U822" s="33" t="str">
        <f t="shared" si="37"/>
        <v>Low Income</v>
      </c>
      <c r="V822" s="43">
        <v>2429</v>
      </c>
      <c r="W822" s="48">
        <v>0.18857172</v>
      </c>
      <c r="X822" s="27">
        <v>0</v>
      </c>
      <c r="Y822" s="27">
        <v>62</v>
      </c>
      <c r="Z822" s="33" t="str">
        <f t="shared" si="38"/>
        <v>High Risk</v>
      </c>
    </row>
    <row r="823" spans="1:26" x14ac:dyDescent="0.25">
      <c r="A823" s="22">
        <v>43922</v>
      </c>
      <c r="B823" s="23">
        <v>56</v>
      </c>
      <c r="C823" s="34" t="str">
        <f t="shared" si="36"/>
        <v>Senior</v>
      </c>
      <c r="D823" s="44">
        <v>23603</v>
      </c>
      <c r="E823" s="28">
        <v>573.55555555555554</v>
      </c>
      <c r="F823" s="34" t="s">
        <v>230</v>
      </c>
      <c r="G823" s="34" t="s">
        <v>20</v>
      </c>
      <c r="H823" s="34" t="s">
        <v>29</v>
      </c>
      <c r="I823" s="44">
        <v>22466</v>
      </c>
      <c r="J823" s="28">
        <v>72</v>
      </c>
      <c r="K823" s="49">
        <v>0.95182815743761384</v>
      </c>
      <c r="L823" s="49" t="s">
        <v>241</v>
      </c>
      <c r="M823" s="34" t="s">
        <v>35</v>
      </c>
      <c r="N823" s="34" t="s">
        <v>27</v>
      </c>
      <c r="O823" s="44">
        <v>682</v>
      </c>
      <c r="P823" s="49">
        <v>0.14924605899999999</v>
      </c>
      <c r="Q823" s="34" t="s">
        <v>34</v>
      </c>
      <c r="R823" s="28">
        <v>28</v>
      </c>
      <c r="S823" s="44">
        <v>2060</v>
      </c>
      <c r="T823" s="39">
        <v>1966.916667</v>
      </c>
      <c r="U823" s="34" t="str">
        <f t="shared" si="37"/>
        <v>Low Income</v>
      </c>
      <c r="V823" s="44">
        <v>16183</v>
      </c>
      <c r="W823" s="49">
        <v>0.28889368700000001</v>
      </c>
      <c r="X823" s="28">
        <v>0</v>
      </c>
      <c r="Y823" s="28">
        <v>51</v>
      </c>
      <c r="Z823" s="34" t="str">
        <f t="shared" si="38"/>
        <v>Medium Risk</v>
      </c>
    </row>
    <row r="824" spans="1:26" x14ac:dyDescent="0.25">
      <c r="A824" s="20">
        <v>43923</v>
      </c>
      <c r="B824" s="21">
        <v>67</v>
      </c>
      <c r="C824" s="33" t="str">
        <f t="shared" si="36"/>
        <v>Old</v>
      </c>
      <c r="D824" s="43">
        <v>18459</v>
      </c>
      <c r="E824" s="27">
        <v>650</v>
      </c>
      <c r="F824" s="33" t="s">
        <v>232</v>
      </c>
      <c r="G824" s="33" t="s">
        <v>20</v>
      </c>
      <c r="H824" s="33" t="s">
        <v>32</v>
      </c>
      <c r="I824" s="43">
        <v>24695.307531380753</v>
      </c>
      <c r="J824" s="27">
        <v>36</v>
      </c>
      <c r="K824" s="48">
        <v>1.3378464451693348</v>
      </c>
      <c r="L824" s="48" t="s">
        <v>242</v>
      </c>
      <c r="M824" s="33" t="s">
        <v>22</v>
      </c>
      <c r="N824" s="33" t="s">
        <v>23</v>
      </c>
      <c r="O824" s="43">
        <v>350</v>
      </c>
      <c r="P824" s="48">
        <v>0.33176519999999998</v>
      </c>
      <c r="Q824" s="33" t="s">
        <v>24</v>
      </c>
      <c r="R824" s="27">
        <v>21</v>
      </c>
      <c r="S824" s="43">
        <v>4339</v>
      </c>
      <c r="T824" s="38">
        <v>1538.25</v>
      </c>
      <c r="U824" s="33" t="str">
        <f t="shared" si="37"/>
        <v>Low Income</v>
      </c>
      <c r="V824" s="43">
        <v>212023</v>
      </c>
      <c r="W824" s="48">
        <v>0.1417088</v>
      </c>
      <c r="X824" s="27">
        <v>0</v>
      </c>
      <c r="Y824" s="27">
        <v>46</v>
      </c>
      <c r="Z824" s="33" t="str">
        <f t="shared" si="38"/>
        <v>Medium Risk</v>
      </c>
    </row>
    <row r="825" spans="1:26" x14ac:dyDescent="0.25">
      <c r="A825" s="22">
        <v>43924</v>
      </c>
      <c r="B825" s="23">
        <v>35</v>
      </c>
      <c r="C825" s="34" t="str">
        <f t="shared" si="36"/>
        <v>Mid</v>
      </c>
      <c r="D825" s="44">
        <v>74615</v>
      </c>
      <c r="E825" s="28">
        <v>517</v>
      </c>
      <c r="F825" s="34" t="s">
        <v>231</v>
      </c>
      <c r="G825" s="34" t="s">
        <v>20</v>
      </c>
      <c r="H825" s="34" t="s">
        <v>32</v>
      </c>
      <c r="I825" s="44">
        <v>49596</v>
      </c>
      <c r="J825" s="28">
        <v>36</v>
      </c>
      <c r="K825" s="49">
        <v>0.66469208604168062</v>
      </c>
      <c r="L825" s="49" t="s">
        <v>241</v>
      </c>
      <c r="M825" s="34" t="s">
        <v>35</v>
      </c>
      <c r="N825" s="34" t="s">
        <v>23</v>
      </c>
      <c r="O825" s="44">
        <v>685</v>
      </c>
      <c r="P825" s="49">
        <v>0.46863048499999999</v>
      </c>
      <c r="Q825" s="34" t="s">
        <v>24</v>
      </c>
      <c r="R825" s="28">
        <v>25</v>
      </c>
      <c r="S825" s="44">
        <v>722</v>
      </c>
      <c r="T825" s="39">
        <v>6217.9166670000004</v>
      </c>
      <c r="U825" s="34" t="str">
        <f t="shared" si="37"/>
        <v>Medium Income</v>
      </c>
      <c r="V825" s="44">
        <v>27999</v>
      </c>
      <c r="W825" s="49">
        <v>0.26874083700000001</v>
      </c>
      <c r="X825" s="28">
        <v>0</v>
      </c>
      <c r="Y825" s="28">
        <v>56</v>
      </c>
      <c r="Z825" s="34" t="str">
        <f t="shared" si="38"/>
        <v>High Risk</v>
      </c>
    </row>
    <row r="826" spans="1:26" x14ac:dyDescent="0.25">
      <c r="A826" s="20">
        <v>43925</v>
      </c>
      <c r="B826" s="21">
        <v>34</v>
      </c>
      <c r="C826" s="33" t="str">
        <f t="shared" si="36"/>
        <v>Mid</v>
      </c>
      <c r="D826" s="43">
        <v>99028</v>
      </c>
      <c r="E826" s="27">
        <v>581</v>
      </c>
      <c r="F826" s="33" t="s">
        <v>230</v>
      </c>
      <c r="G826" s="33" t="s">
        <v>20</v>
      </c>
      <c r="H826" s="33" t="s">
        <v>29</v>
      </c>
      <c r="I826" s="43">
        <v>17415</v>
      </c>
      <c r="J826" s="27">
        <v>36</v>
      </c>
      <c r="K826" s="48">
        <v>0.17585935291028801</v>
      </c>
      <c r="L826" s="48" t="s">
        <v>240</v>
      </c>
      <c r="M826" s="33" t="s">
        <v>22</v>
      </c>
      <c r="N826" s="33" t="s">
        <v>27</v>
      </c>
      <c r="O826" s="43">
        <v>713</v>
      </c>
      <c r="P826" s="48">
        <v>0.251951376</v>
      </c>
      <c r="Q826" s="33" t="s">
        <v>24</v>
      </c>
      <c r="R826" s="27">
        <v>25</v>
      </c>
      <c r="S826" s="43">
        <v>1937</v>
      </c>
      <c r="T826" s="38">
        <v>8252.3333330000005</v>
      </c>
      <c r="U826" s="33" t="str">
        <f t="shared" si="37"/>
        <v>Medium Income</v>
      </c>
      <c r="V826" s="43">
        <v>43443</v>
      </c>
      <c r="W826" s="48">
        <v>0.20657330099999999</v>
      </c>
      <c r="X826" s="27">
        <v>1</v>
      </c>
      <c r="Y826" s="27">
        <v>42.4</v>
      </c>
      <c r="Z826" s="33" t="str">
        <f t="shared" si="38"/>
        <v>Medium Risk</v>
      </c>
    </row>
    <row r="827" spans="1:26" x14ac:dyDescent="0.25">
      <c r="A827" s="22">
        <v>43926</v>
      </c>
      <c r="B827" s="23">
        <v>57</v>
      </c>
      <c r="C827" s="34" t="str">
        <f t="shared" si="36"/>
        <v>Senior</v>
      </c>
      <c r="D827" s="44">
        <v>30818</v>
      </c>
      <c r="E827" s="28">
        <v>583</v>
      </c>
      <c r="F827" s="34" t="s">
        <v>230</v>
      </c>
      <c r="G827" s="34" t="s">
        <v>20</v>
      </c>
      <c r="H827" s="34" t="s">
        <v>29</v>
      </c>
      <c r="I827" s="44">
        <v>17983</v>
      </c>
      <c r="J827" s="28">
        <v>72</v>
      </c>
      <c r="K827" s="49">
        <v>0.58352261665260563</v>
      </c>
      <c r="L827" s="49" t="s">
        <v>241</v>
      </c>
      <c r="M827" s="34" t="s">
        <v>26</v>
      </c>
      <c r="N827" s="34" t="s">
        <v>30</v>
      </c>
      <c r="O827" s="44">
        <v>270</v>
      </c>
      <c r="P827" s="49">
        <v>0.27379303799999999</v>
      </c>
      <c r="Q827" s="34" t="s">
        <v>28</v>
      </c>
      <c r="R827" s="28">
        <v>20</v>
      </c>
      <c r="S827" s="44">
        <v>3456</v>
      </c>
      <c r="T827" s="39">
        <v>2568.166667</v>
      </c>
      <c r="U827" s="34" t="str">
        <f t="shared" si="37"/>
        <v>Low Income</v>
      </c>
      <c r="V827" s="44">
        <v>2547</v>
      </c>
      <c r="W827" s="49">
        <v>0.281937989</v>
      </c>
      <c r="X827" s="28">
        <v>0</v>
      </c>
      <c r="Y827" s="28">
        <v>52</v>
      </c>
      <c r="Z827" s="34" t="str">
        <f t="shared" si="38"/>
        <v>Medium Risk</v>
      </c>
    </row>
    <row r="828" spans="1:26" x14ac:dyDescent="0.25">
      <c r="A828" s="20">
        <v>43927</v>
      </c>
      <c r="B828" s="21">
        <v>58</v>
      </c>
      <c r="C828" s="33" t="str">
        <f t="shared" si="36"/>
        <v>Senior</v>
      </c>
      <c r="D828" s="43">
        <v>68197</v>
      </c>
      <c r="E828" s="27">
        <v>565.24120603015081</v>
      </c>
      <c r="F828" s="33" t="s">
        <v>230</v>
      </c>
      <c r="G828" s="33" t="s">
        <v>20</v>
      </c>
      <c r="H828" s="33" t="s">
        <v>29</v>
      </c>
      <c r="I828" s="43">
        <v>14951</v>
      </c>
      <c r="J828" s="27">
        <v>36</v>
      </c>
      <c r="K828" s="48">
        <v>0.21923251755942344</v>
      </c>
      <c r="L828" s="48" t="s">
        <v>240</v>
      </c>
      <c r="M828" s="33" t="s">
        <v>22</v>
      </c>
      <c r="N828" s="33" t="s">
        <v>27</v>
      </c>
      <c r="O828" s="43">
        <v>968</v>
      </c>
      <c r="P828" s="48">
        <v>0.20523372600000001</v>
      </c>
      <c r="Q828" s="33" t="s">
        <v>28</v>
      </c>
      <c r="R828" s="27">
        <v>23</v>
      </c>
      <c r="S828" s="43">
        <v>17069</v>
      </c>
      <c r="T828" s="38">
        <v>5683.0833329999996</v>
      </c>
      <c r="U828" s="33" t="str">
        <f t="shared" si="37"/>
        <v>Medium Income</v>
      </c>
      <c r="V828" s="43">
        <v>60404</v>
      </c>
      <c r="W828" s="48">
        <v>0.202766417</v>
      </c>
      <c r="X828" s="27">
        <v>0</v>
      </c>
      <c r="Y828" s="27">
        <v>47</v>
      </c>
      <c r="Z828" s="33" t="str">
        <f t="shared" si="38"/>
        <v>Medium Risk</v>
      </c>
    </row>
    <row r="829" spans="1:26" x14ac:dyDescent="0.25">
      <c r="A829" s="22">
        <v>43928</v>
      </c>
      <c r="B829" s="23">
        <v>33</v>
      </c>
      <c r="C829" s="34" t="str">
        <f t="shared" si="36"/>
        <v>Mid</v>
      </c>
      <c r="D829" s="44">
        <v>89571</v>
      </c>
      <c r="E829" s="28">
        <v>607</v>
      </c>
      <c r="F829" s="34" t="s">
        <v>230</v>
      </c>
      <c r="G829" s="34" t="s">
        <v>20</v>
      </c>
      <c r="H829" s="34" t="s">
        <v>25</v>
      </c>
      <c r="I829" s="44">
        <v>27079</v>
      </c>
      <c r="J829" s="28">
        <v>24</v>
      </c>
      <c r="K829" s="49">
        <v>0.30231883087159905</v>
      </c>
      <c r="L829" s="49" t="s">
        <v>240</v>
      </c>
      <c r="M829" s="34" t="s">
        <v>22</v>
      </c>
      <c r="N829" s="34" t="s">
        <v>27</v>
      </c>
      <c r="O829" s="44">
        <v>865</v>
      </c>
      <c r="P829" s="49">
        <v>0.23023363499999999</v>
      </c>
      <c r="Q829" s="34" t="s">
        <v>34</v>
      </c>
      <c r="R829" s="28">
        <v>32</v>
      </c>
      <c r="S829" s="44">
        <v>1628</v>
      </c>
      <c r="T829" s="39">
        <v>7464.25</v>
      </c>
      <c r="U829" s="34" t="str">
        <f t="shared" si="37"/>
        <v>Medium Income</v>
      </c>
      <c r="V829" s="44">
        <v>61149</v>
      </c>
      <c r="W829" s="49">
        <v>0.22327535200000001</v>
      </c>
      <c r="X829" s="28">
        <v>0</v>
      </c>
      <c r="Y829" s="28">
        <v>46</v>
      </c>
      <c r="Z829" s="34" t="str">
        <f t="shared" si="38"/>
        <v>Medium Risk</v>
      </c>
    </row>
    <row r="830" spans="1:26" x14ac:dyDescent="0.25">
      <c r="A830" s="20">
        <v>43929</v>
      </c>
      <c r="B830" s="21">
        <v>34</v>
      </c>
      <c r="C830" s="33" t="str">
        <f t="shared" si="36"/>
        <v>Mid</v>
      </c>
      <c r="D830" s="43">
        <v>45732</v>
      </c>
      <c r="E830" s="27">
        <v>532</v>
      </c>
      <c r="F830" s="33" t="s">
        <v>231</v>
      </c>
      <c r="G830" s="33" t="s">
        <v>20</v>
      </c>
      <c r="H830" s="33" t="s">
        <v>32</v>
      </c>
      <c r="I830" s="43">
        <v>19673</v>
      </c>
      <c r="J830" s="27">
        <v>36</v>
      </c>
      <c r="K830" s="48">
        <v>0.43018018018018017</v>
      </c>
      <c r="L830" s="48" t="s">
        <v>240</v>
      </c>
      <c r="M830" s="33" t="s">
        <v>22</v>
      </c>
      <c r="N830" s="33" t="s">
        <v>27</v>
      </c>
      <c r="O830" s="43">
        <v>578</v>
      </c>
      <c r="P830" s="48">
        <v>0.330068323</v>
      </c>
      <c r="Q830" s="33" t="s">
        <v>24</v>
      </c>
      <c r="R830" s="27">
        <v>22</v>
      </c>
      <c r="S830" s="43">
        <v>2432</v>
      </c>
      <c r="T830" s="38">
        <v>3811</v>
      </c>
      <c r="U830" s="33" t="str">
        <f t="shared" si="37"/>
        <v>Low Income</v>
      </c>
      <c r="V830" s="43">
        <v>32829</v>
      </c>
      <c r="W830" s="48">
        <v>0.258036767</v>
      </c>
      <c r="X830" s="27">
        <v>0</v>
      </c>
      <c r="Y830" s="27">
        <v>55</v>
      </c>
      <c r="Z830" s="33" t="str">
        <f t="shared" si="38"/>
        <v>High Risk</v>
      </c>
    </row>
    <row r="831" spans="1:26" x14ac:dyDescent="0.25">
      <c r="A831" s="22">
        <v>43930</v>
      </c>
      <c r="B831" s="23">
        <v>36</v>
      </c>
      <c r="C831" s="34" t="str">
        <f t="shared" si="36"/>
        <v>Mid</v>
      </c>
      <c r="D831" s="44">
        <v>54036</v>
      </c>
      <c r="E831" s="28">
        <v>570</v>
      </c>
      <c r="F831" s="34" t="s">
        <v>230</v>
      </c>
      <c r="G831" s="34" t="s">
        <v>20</v>
      </c>
      <c r="H831" s="34" t="s">
        <v>32</v>
      </c>
      <c r="I831" s="44">
        <v>11542</v>
      </c>
      <c r="J831" s="28">
        <v>96</v>
      </c>
      <c r="K831" s="49">
        <v>0.21359834184617663</v>
      </c>
      <c r="L831" s="49" t="s">
        <v>240</v>
      </c>
      <c r="M831" s="34" t="s">
        <v>26</v>
      </c>
      <c r="N831" s="34" t="s">
        <v>27</v>
      </c>
      <c r="O831" s="44">
        <v>190</v>
      </c>
      <c r="P831" s="49">
        <v>0.11130501399999999</v>
      </c>
      <c r="Q831" s="34" t="s">
        <v>24</v>
      </c>
      <c r="R831" s="28">
        <v>27</v>
      </c>
      <c r="S831" s="44">
        <v>7132</v>
      </c>
      <c r="T831" s="39">
        <v>4503</v>
      </c>
      <c r="U831" s="34" t="str">
        <f t="shared" si="37"/>
        <v>Low Income</v>
      </c>
      <c r="V831" s="44">
        <v>169416</v>
      </c>
      <c r="W831" s="49">
        <v>0.20923359999999999</v>
      </c>
      <c r="X831" s="28">
        <v>1</v>
      </c>
      <c r="Y831" s="28">
        <v>36</v>
      </c>
      <c r="Z831" s="34" t="str">
        <f t="shared" si="38"/>
        <v>Low Risk</v>
      </c>
    </row>
    <row r="832" spans="1:26" x14ac:dyDescent="0.25">
      <c r="A832" s="20">
        <v>43931</v>
      </c>
      <c r="B832" s="21">
        <v>23</v>
      </c>
      <c r="C832" s="33" t="str">
        <f t="shared" si="36"/>
        <v>Young</v>
      </c>
      <c r="D832" s="43">
        <v>33437</v>
      </c>
      <c r="E832" s="27">
        <v>436</v>
      </c>
      <c r="F832" s="33" t="s">
        <v>233</v>
      </c>
      <c r="G832" s="33" t="s">
        <v>20</v>
      </c>
      <c r="H832" s="33" t="s">
        <v>32</v>
      </c>
      <c r="I832" s="43">
        <v>42900</v>
      </c>
      <c r="J832" s="27">
        <v>120</v>
      </c>
      <c r="K832" s="48">
        <v>1.2830098393994676</v>
      </c>
      <c r="L832" s="48" t="s">
        <v>242</v>
      </c>
      <c r="M832" s="33" t="s">
        <v>22</v>
      </c>
      <c r="N832" s="33" t="s">
        <v>30</v>
      </c>
      <c r="O832" s="43">
        <v>683</v>
      </c>
      <c r="P832" s="48">
        <v>0.30790009400000001</v>
      </c>
      <c r="Q832" s="33" t="s">
        <v>24</v>
      </c>
      <c r="R832" s="27">
        <v>28</v>
      </c>
      <c r="S832" s="43">
        <v>984</v>
      </c>
      <c r="T832" s="38">
        <v>2786.416667</v>
      </c>
      <c r="U832" s="33" t="str">
        <f t="shared" si="37"/>
        <v>Low Income</v>
      </c>
      <c r="V832" s="43">
        <v>37469</v>
      </c>
      <c r="W832" s="48">
        <v>0.44678732100000002</v>
      </c>
      <c r="X832" s="27">
        <v>0</v>
      </c>
      <c r="Y832" s="27">
        <v>56</v>
      </c>
      <c r="Z832" s="33" t="str">
        <f t="shared" si="38"/>
        <v>High Risk</v>
      </c>
    </row>
    <row r="833" spans="1:26" x14ac:dyDescent="0.25">
      <c r="A833" s="22">
        <v>43932</v>
      </c>
      <c r="B833" s="23">
        <v>28</v>
      </c>
      <c r="C833" s="34" t="str">
        <f t="shared" si="36"/>
        <v>Mid</v>
      </c>
      <c r="D833" s="44">
        <v>26069</v>
      </c>
      <c r="E833" s="28">
        <v>545</v>
      </c>
      <c r="F833" s="34" t="s">
        <v>231</v>
      </c>
      <c r="G833" s="34" t="s">
        <v>20</v>
      </c>
      <c r="H833" s="34" t="s">
        <v>32</v>
      </c>
      <c r="I833" s="44">
        <v>16096</v>
      </c>
      <c r="J833" s="28">
        <v>72</v>
      </c>
      <c r="K833" s="49">
        <v>0.61743833672177684</v>
      </c>
      <c r="L833" s="49" t="s">
        <v>241</v>
      </c>
      <c r="M833" s="34" t="s">
        <v>26</v>
      </c>
      <c r="N833" s="34" t="s">
        <v>27</v>
      </c>
      <c r="O833" s="44">
        <v>263</v>
      </c>
      <c r="P833" s="49">
        <v>0.37817656700000002</v>
      </c>
      <c r="Q833" s="34" t="s">
        <v>24</v>
      </c>
      <c r="R833" s="28">
        <v>29</v>
      </c>
      <c r="S833" s="44">
        <v>11491</v>
      </c>
      <c r="T833" s="39">
        <v>2172.416667</v>
      </c>
      <c r="U833" s="34" t="str">
        <f t="shared" si="37"/>
        <v>Low Income</v>
      </c>
      <c r="V833" s="44">
        <v>454020</v>
      </c>
      <c r="W833" s="49">
        <v>0.303282618</v>
      </c>
      <c r="X833" s="28">
        <v>0</v>
      </c>
      <c r="Y833" s="28">
        <v>51</v>
      </c>
      <c r="Z833" s="34" t="str">
        <f t="shared" si="38"/>
        <v>Medium Risk</v>
      </c>
    </row>
    <row r="834" spans="1:26" x14ac:dyDescent="0.25">
      <c r="A834" s="20">
        <v>43933</v>
      </c>
      <c r="B834" s="21">
        <v>27</v>
      </c>
      <c r="C834" s="33" t="str">
        <f t="shared" ref="C834:C897" si="39">IF(B834&lt;25,"Young",IF(B834&lt;40,"Mid",IF(B834&lt;60,"Senior","Old")))</f>
        <v>Mid</v>
      </c>
      <c r="D834" s="43">
        <v>74431</v>
      </c>
      <c r="E834" s="27">
        <v>544</v>
      </c>
      <c r="F834" s="33" t="s">
        <v>231</v>
      </c>
      <c r="G834" s="33" t="s">
        <v>20</v>
      </c>
      <c r="H834" s="33" t="s">
        <v>21</v>
      </c>
      <c r="I834" s="43">
        <v>31846</v>
      </c>
      <c r="J834" s="27">
        <v>60</v>
      </c>
      <c r="K834" s="48">
        <v>0.42785935967540406</v>
      </c>
      <c r="L834" s="48" t="s">
        <v>240</v>
      </c>
      <c r="M834" s="33" t="s">
        <v>26</v>
      </c>
      <c r="N834" s="33" t="s">
        <v>34</v>
      </c>
      <c r="O834" s="43">
        <v>426</v>
      </c>
      <c r="P834" s="48">
        <v>0.40942677599999999</v>
      </c>
      <c r="Q834" s="33" t="s">
        <v>28</v>
      </c>
      <c r="R834" s="27">
        <v>31</v>
      </c>
      <c r="S834" s="43">
        <v>4840</v>
      </c>
      <c r="T834" s="38">
        <v>6202.5833329999996</v>
      </c>
      <c r="U834" s="33" t="str">
        <f t="shared" ref="U834:U897" si="40">IF(T834&lt;=5000,"Low Income",IF(T834&lt;=12000,"Medium Income","High Income"))</f>
        <v>Medium Income</v>
      </c>
      <c r="V834" s="43">
        <v>7235</v>
      </c>
      <c r="W834" s="48">
        <v>0.29741803999999999</v>
      </c>
      <c r="X834" s="27">
        <v>0</v>
      </c>
      <c r="Y834" s="27">
        <v>55</v>
      </c>
      <c r="Z834" s="33" t="str">
        <f t="shared" ref="Z834:Z897" si="41">IF(Y834&lt;40,"Low Risk", IF(Y834&lt;55,"Medium Risk", IF(Y834&lt;70,"High Risk","Very High Risk")))</f>
        <v>High Risk</v>
      </c>
    </row>
    <row r="835" spans="1:26" x14ac:dyDescent="0.25">
      <c r="A835" s="22">
        <v>43934</v>
      </c>
      <c r="B835" s="23">
        <v>30</v>
      </c>
      <c r="C835" s="34" t="str">
        <f t="shared" si="39"/>
        <v>Mid</v>
      </c>
      <c r="D835" s="44">
        <v>98665</v>
      </c>
      <c r="E835" s="28">
        <v>494</v>
      </c>
      <c r="F835" s="34" t="s">
        <v>231</v>
      </c>
      <c r="G835" s="34" t="s">
        <v>33</v>
      </c>
      <c r="H835" s="34" t="s">
        <v>32</v>
      </c>
      <c r="I835" s="44">
        <v>14278</v>
      </c>
      <c r="J835" s="28">
        <v>36</v>
      </c>
      <c r="K835" s="49">
        <v>0.14471190391729591</v>
      </c>
      <c r="L835" s="49" t="s">
        <v>240</v>
      </c>
      <c r="M835" s="34" t="s">
        <v>22</v>
      </c>
      <c r="N835" s="34" t="s">
        <v>34</v>
      </c>
      <c r="O835" s="44">
        <v>173</v>
      </c>
      <c r="P835" s="49">
        <v>0.31996749299999999</v>
      </c>
      <c r="Q835" s="34" t="s">
        <v>34</v>
      </c>
      <c r="R835" s="28">
        <v>30</v>
      </c>
      <c r="S835" s="44">
        <v>4586</v>
      </c>
      <c r="T835" s="39">
        <v>8222.0833330000005</v>
      </c>
      <c r="U835" s="34" t="str">
        <f t="shared" si="40"/>
        <v>Medium Income</v>
      </c>
      <c r="V835" s="44">
        <v>35071</v>
      </c>
      <c r="W835" s="49">
        <v>0.22658858000000001</v>
      </c>
      <c r="X835" s="28">
        <v>1</v>
      </c>
      <c r="Y835" s="28">
        <v>46.4</v>
      </c>
      <c r="Z835" s="34" t="str">
        <f t="shared" si="41"/>
        <v>Medium Risk</v>
      </c>
    </row>
    <row r="836" spans="1:26" x14ac:dyDescent="0.25">
      <c r="A836" s="20">
        <v>43935</v>
      </c>
      <c r="B836" s="21">
        <v>39</v>
      </c>
      <c r="C836" s="33" t="str">
        <f t="shared" si="39"/>
        <v>Mid</v>
      </c>
      <c r="D836" s="43">
        <v>32733</v>
      </c>
      <c r="E836" s="27">
        <v>583</v>
      </c>
      <c r="F836" s="33" t="s">
        <v>230</v>
      </c>
      <c r="G836" s="33" t="s">
        <v>20</v>
      </c>
      <c r="H836" s="33" t="s">
        <v>32</v>
      </c>
      <c r="I836" s="43">
        <v>21862</v>
      </c>
      <c r="J836" s="27">
        <v>48</v>
      </c>
      <c r="K836" s="48">
        <v>0.667888675037424</v>
      </c>
      <c r="L836" s="48" t="s">
        <v>241</v>
      </c>
      <c r="M836" s="33" t="s">
        <v>26</v>
      </c>
      <c r="N836" s="33" t="s">
        <v>27</v>
      </c>
      <c r="O836" s="43">
        <v>560</v>
      </c>
      <c r="P836" s="48">
        <v>4.6627766000000001E-2</v>
      </c>
      <c r="Q836" s="33" t="s">
        <v>24</v>
      </c>
      <c r="R836" s="27">
        <v>17</v>
      </c>
      <c r="S836" s="43">
        <v>2762</v>
      </c>
      <c r="T836" s="38">
        <v>2727.75</v>
      </c>
      <c r="U836" s="33" t="str">
        <f t="shared" si="40"/>
        <v>Low Income</v>
      </c>
      <c r="V836" s="43">
        <v>46016</v>
      </c>
      <c r="W836" s="48">
        <v>0.20942883500000001</v>
      </c>
      <c r="X836" s="27">
        <v>0</v>
      </c>
      <c r="Y836" s="27">
        <v>50</v>
      </c>
      <c r="Z836" s="33" t="str">
        <f t="shared" si="41"/>
        <v>Medium Risk</v>
      </c>
    </row>
    <row r="837" spans="1:26" x14ac:dyDescent="0.25">
      <c r="A837" s="22">
        <v>43936</v>
      </c>
      <c r="B837" s="23">
        <v>42</v>
      </c>
      <c r="C837" s="34" t="str">
        <f t="shared" si="39"/>
        <v>Senior</v>
      </c>
      <c r="D837" s="44">
        <v>80482</v>
      </c>
      <c r="E837" s="28">
        <v>592</v>
      </c>
      <c r="F837" s="34" t="s">
        <v>230</v>
      </c>
      <c r="G837" s="34" t="s">
        <v>20</v>
      </c>
      <c r="H837" s="34" t="s">
        <v>32</v>
      </c>
      <c r="I837" s="44">
        <v>31840</v>
      </c>
      <c r="J837" s="28">
        <v>36</v>
      </c>
      <c r="K837" s="49">
        <v>0.39561641112298401</v>
      </c>
      <c r="L837" s="49" t="s">
        <v>240</v>
      </c>
      <c r="M837" s="34" t="s">
        <v>35</v>
      </c>
      <c r="N837" s="34" t="s">
        <v>23</v>
      </c>
      <c r="O837" s="44">
        <v>272</v>
      </c>
      <c r="P837" s="49">
        <v>0.40825368699999998</v>
      </c>
      <c r="Q837" s="34" t="s">
        <v>24</v>
      </c>
      <c r="R837" s="28">
        <v>27</v>
      </c>
      <c r="S837" s="44">
        <v>3068</v>
      </c>
      <c r="T837" s="39">
        <v>6706.8333329999996</v>
      </c>
      <c r="U837" s="34" t="str">
        <f t="shared" si="40"/>
        <v>Medium Income</v>
      </c>
      <c r="V837" s="44">
        <v>10863</v>
      </c>
      <c r="W837" s="49">
        <v>0.19936706000000001</v>
      </c>
      <c r="X837" s="28">
        <v>0</v>
      </c>
      <c r="Y837" s="28">
        <v>58</v>
      </c>
      <c r="Z837" s="34" t="str">
        <f t="shared" si="41"/>
        <v>High Risk</v>
      </c>
    </row>
    <row r="838" spans="1:26" x14ac:dyDescent="0.25">
      <c r="A838" s="20">
        <v>43937</v>
      </c>
      <c r="B838" s="21">
        <v>58</v>
      </c>
      <c r="C838" s="33" t="str">
        <f t="shared" si="39"/>
        <v>Senior</v>
      </c>
      <c r="D838" s="43">
        <v>64098</v>
      </c>
      <c r="E838" s="27">
        <v>576.96694214876038</v>
      </c>
      <c r="F838" s="33" t="s">
        <v>230</v>
      </c>
      <c r="G838" s="33" t="s">
        <v>20</v>
      </c>
      <c r="H838" s="33" t="s">
        <v>25</v>
      </c>
      <c r="I838" s="43">
        <v>18325</v>
      </c>
      <c r="J838" s="27">
        <v>48</v>
      </c>
      <c r="K838" s="48">
        <v>0.28589035539330399</v>
      </c>
      <c r="L838" s="48" t="s">
        <v>240</v>
      </c>
      <c r="M838" s="33" t="s">
        <v>22</v>
      </c>
      <c r="N838" s="33" t="s">
        <v>23</v>
      </c>
      <c r="O838" s="43">
        <v>221</v>
      </c>
      <c r="P838" s="48">
        <v>0.46640994200000002</v>
      </c>
      <c r="Q838" s="33" t="s">
        <v>31</v>
      </c>
      <c r="R838" s="27">
        <v>29</v>
      </c>
      <c r="S838" s="43">
        <v>688</v>
      </c>
      <c r="T838" s="38">
        <v>5341.5</v>
      </c>
      <c r="U838" s="33" t="str">
        <f t="shared" si="40"/>
        <v>Medium Income</v>
      </c>
      <c r="V838" s="43">
        <v>5927</v>
      </c>
      <c r="W838" s="48">
        <v>0.23623955099999999</v>
      </c>
      <c r="X838" s="27">
        <v>0</v>
      </c>
      <c r="Y838" s="27">
        <v>56</v>
      </c>
      <c r="Z838" s="33" t="str">
        <f t="shared" si="41"/>
        <v>High Risk</v>
      </c>
    </row>
    <row r="839" spans="1:26" x14ac:dyDescent="0.25">
      <c r="A839" s="22">
        <v>43938</v>
      </c>
      <c r="B839" s="23">
        <v>28</v>
      </c>
      <c r="C839" s="34" t="str">
        <f t="shared" si="39"/>
        <v>Mid</v>
      </c>
      <c r="D839" s="44">
        <v>34929</v>
      </c>
      <c r="E839" s="28">
        <v>618</v>
      </c>
      <c r="F839" s="34" t="s">
        <v>230</v>
      </c>
      <c r="G839" s="34" t="s">
        <v>33</v>
      </c>
      <c r="H839" s="34" t="s">
        <v>25</v>
      </c>
      <c r="I839" s="44">
        <v>10886</v>
      </c>
      <c r="J839" s="28">
        <v>60</v>
      </c>
      <c r="K839" s="49">
        <v>0.31166079761802512</v>
      </c>
      <c r="L839" s="49" t="s">
        <v>240</v>
      </c>
      <c r="M839" s="34" t="s">
        <v>35</v>
      </c>
      <c r="N839" s="34" t="s">
        <v>27</v>
      </c>
      <c r="O839" s="44">
        <v>276</v>
      </c>
      <c r="P839" s="49">
        <v>0.21492554899999999</v>
      </c>
      <c r="Q839" s="34" t="s">
        <v>34</v>
      </c>
      <c r="R839" s="28">
        <v>37</v>
      </c>
      <c r="S839" s="44">
        <v>1483</v>
      </c>
      <c r="T839" s="39">
        <v>2910.75</v>
      </c>
      <c r="U839" s="34" t="str">
        <f t="shared" si="40"/>
        <v>Low Income</v>
      </c>
      <c r="V839" s="44">
        <v>10188</v>
      </c>
      <c r="W839" s="49">
        <v>0.230687324</v>
      </c>
      <c r="X839" s="28">
        <v>0</v>
      </c>
      <c r="Y839" s="28">
        <v>53</v>
      </c>
      <c r="Z839" s="34" t="str">
        <f t="shared" si="41"/>
        <v>Medium Risk</v>
      </c>
    </row>
    <row r="840" spans="1:26" x14ac:dyDescent="0.25">
      <c r="A840" s="20">
        <v>43939</v>
      </c>
      <c r="B840" s="21">
        <v>51</v>
      </c>
      <c r="C840" s="33" t="str">
        <f t="shared" si="39"/>
        <v>Senior</v>
      </c>
      <c r="D840" s="43">
        <v>88713</v>
      </c>
      <c r="E840" s="27">
        <v>612</v>
      </c>
      <c r="F840" s="33" t="s">
        <v>230</v>
      </c>
      <c r="G840" s="33" t="s">
        <v>20</v>
      </c>
      <c r="H840" s="33" t="s">
        <v>32</v>
      </c>
      <c r="I840" s="43">
        <v>33527</v>
      </c>
      <c r="J840" s="27">
        <v>36</v>
      </c>
      <c r="K840" s="48">
        <v>0.37792657220475012</v>
      </c>
      <c r="L840" s="48" t="s">
        <v>240</v>
      </c>
      <c r="M840" s="33" t="s">
        <v>22</v>
      </c>
      <c r="N840" s="33" t="s">
        <v>30</v>
      </c>
      <c r="O840" s="43">
        <v>419</v>
      </c>
      <c r="P840" s="48">
        <v>0.58132275099999997</v>
      </c>
      <c r="Q840" s="33" t="s">
        <v>31</v>
      </c>
      <c r="R840" s="27">
        <v>24</v>
      </c>
      <c r="S840" s="43">
        <v>2949</v>
      </c>
      <c r="T840" s="38">
        <v>7392.75</v>
      </c>
      <c r="U840" s="33" t="str">
        <f t="shared" si="40"/>
        <v>Medium Income</v>
      </c>
      <c r="V840" s="43">
        <v>172683</v>
      </c>
      <c r="W840" s="48">
        <v>0.21244830300000001</v>
      </c>
      <c r="X840" s="27">
        <v>0</v>
      </c>
      <c r="Y840" s="27">
        <v>52</v>
      </c>
      <c r="Z840" s="33" t="str">
        <f t="shared" si="41"/>
        <v>Medium Risk</v>
      </c>
    </row>
    <row r="841" spans="1:26" x14ac:dyDescent="0.25">
      <c r="A841" s="22">
        <v>43940</v>
      </c>
      <c r="B841" s="23">
        <v>37</v>
      </c>
      <c r="C841" s="34" t="str">
        <f t="shared" si="39"/>
        <v>Mid</v>
      </c>
      <c r="D841" s="44">
        <v>71118</v>
      </c>
      <c r="E841" s="28">
        <v>503</v>
      </c>
      <c r="F841" s="34" t="s">
        <v>231</v>
      </c>
      <c r="G841" s="34" t="s">
        <v>20</v>
      </c>
      <c r="H841" s="34" t="s">
        <v>32</v>
      </c>
      <c r="I841" s="44">
        <v>13002</v>
      </c>
      <c r="J841" s="28">
        <v>60</v>
      </c>
      <c r="K841" s="49">
        <v>0.18282291403020332</v>
      </c>
      <c r="L841" s="49" t="s">
        <v>240</v>
      </c>
      <c r="M841" s="34" t="s">
        <v>26</v>
      </c>
      <c r="N841" s="34" t="s">
        <v>30</v>
      </c>
      <c r="O841" s="44">
        <v>132</v>
      </c>
      <c r="P841" s="49">
        <v>0.423805247</v>
      </c>
      <c r="Q841" s="34" t="s">
        <v>31</v>
      </c>
      <c r="R841" s="28">
        <v>28</v>
      </c>
      <c r="S841" s="44">
        <v>1623</v>
      </c>
      <c r="T841" s="39">
        <v>5926.5</v>
      </c>
      <c r="U841" s="34" t="str">
        <f t="shared" si="40"/>
        <v>Medium Income</v>
      </c>
      <c r="V841" s="44">
        <v>9112</v>
      </c>
      <c r="W841" s="49">
        <v>0.27114745200000001</v>
      </c>
      <c r="X841" s="28">
        <v>1</v>
      </c>
      <c r="Y841" s="28">
        <v>45.6</v>
      </c>
      <c r="Z841" s="34" t="str">
        <f t="shared" si="41"/>
        <v>Medium Risk</v>
      </c>
    </row>
    <row r="842" spans="1:26" x14ac:dyDescent="0.25">
      <c r="A842" s="20">
        <v>43941</v>
      </c>
      <c r="B842" s="21">
        <v>39</v>
      </c>
      <c r="C842" s="33" t="str">
        <f t="shared" si="39"/>
        <v>Mid</v>
      </c>
      <c r="D842" s="43">
        <v>85629</v>
      </c>
      <c r="E842" s="27">
        <v>590</v>
      </c>
      <c r="F842" s="33" t="s">
        <v>230</v>
      </c>
      <c r="G842" s="33" t="s">
        <v>20</v>
      </c>
      <c r="H842" s="33" t="s">
        <v>21</v>
      </c>
      <c r="I842" s="43">
        <v>25386.350427350426</v>
      </c>
      <c r="J842" s="27">
        <v>12</v>
      </c>
      <c r="K842" s="48">
        <v>0.2964690750487618</v>
      </c>
      <c r="L842" s="48" t="s">
        <v>240</v>
      </c>
      <c r="M842" s="33" t="s">
        <v>22</v>
      </c>
      <c r="N842" s="33" t="s">
        <v>30</v>
      </c>
      <c r="O842" s="43">
        <v>313</v>
      </c>
      <c r="P842" s="48">
        <v>0.47736478100000002</v>
      </c>
      <c r="Q842" s="33" t="s">
        <v>24</v>
      </c>
      <c r="R842" s="27">
        <v>26</v>
      </c>
      <c r="S842" s="43">
        <v>1077</v>
      </c>
      <c r="T842" s="38">
        <v>7135.75</v>
      </c>
      <c r="U842" s="33" t="str">
        <f t="shared" si="40"/>
        <v>Medium Income</v>
      </c>
      <c r="V842" s="43">
        <v>104814</v>
      </c>
      <c r="W842" s="48">
        <v>0.18220033899999999</v>
      </c>
      <c r="X842" s="27">
        <v>1</v>
      </c>
      <c r="Y842" s="27">
        <v>41.6</v>
      </c>
      <c r="Z842" s="33" t="str">
        <f t="shared" si="41"/>
        <v>Medium Risk</v>
      </c>
    </row>
    <row r="843" spans="1:26" x14ac:dyDescent="0.25">
      <c r="A843" s="22">
        <v>43942</v>
      </c>
      <c r="B843" s="23">
        <v>48</v>
      </c>
      <c r="C843" s="34" t="str">
        <f t="shared" si="39"/>
        <v>Senior</v>
      </c>
      <c r="D843" s="44">
        <v>183728</v>
      </c>
      <c r="E843" s="28">
        <v>649</v>
      </c>
      <c r="F843" s="34" t="s">
        <v>230</v>
      </c>
      <c r="G843" s="34" t="s">
        <v>20</v>
      </c>
      <c r="H843" s="34" t="s">
        <v>21</v>
      </c>
      <c r="I843" s="44">
        <v>29727</v>
      </c>
      <c r="J843" s="28">
        <v>36</v>
      </c>
      <c r="K843" s="49">
        <v>0.16179896368544805</v>
      </c>
      <c r="L843" s="49" t="s">
        <v>240</v>
      </c>
      <c r="M843" s="34" t="s">
        <v>26</v>
      </c>
      <c r="N843" s="34" t="s">
        <v>23</v>
      </c>
      <c r="O843" s="44">
        <v>727</v>
      </c>
      <c r="P843" s="49">
        <v>0.24358537999999999</v>
      </c>
      <c r="Q843" s="34" t="s">
        <v>28</v>
      </c>
      <c r="R843" s="28">
        <v>26</v>
      </c>
      <c r="S843" s="44">
        <v>2427</v>
      </c>
      <c r="T843" s="39">
        <v>15310.666670000001</v>
      </c>
      <c r="U843" s="34" t="str">
        <f t="shared" si="40"/>
        <v>High Income</v>
      </c>
      <c r="V843" s="44">
        <v>230438</v>
      </c>
      <c r="W843" s="49">
        <v>0.215268824</v>
      </c>
      <c r="X843" s="28">
        <v>1</v>
      </c>
      <c r="Y843" s="28">
        <v>34.4</v>
      </c>
      <c r="Z843" s="34" t="str">
        <f t="shared" si="41"/>
        <v>Low Risk</v>
      </c>
    </row>
    <row r="844" spans="1:26" x14ac:dyDescent="0.25">
      <c r="A844" s="20">
        <v>43943</v>
      </c>
      <c r="B844" s="21">
        <v>26</v>
      </c>
      <c r="C844" s="33" t="str">
        <f t="shared" si="39"/>
        <v>Mid</v>
      </c>
      <c r="D844" s="43">
        <v>130311</v>
      </c>
      <c r="E844" s="27">
        <v>611</v>
      </c>
      <c r="F844" s="33" t="s">
        <v>230</v>
      </c>
      <c r="G844" s="33" t="s">
        <v>20</v>
      </c>
      <c r="H844" s="33" t="s">
        <v>29</v>
      </c>
      <c r="I844" s="43">
        <v>15863</v>
      </c>
      <c r="J844" s="27">
        <v>48</v>
      </c>
      <c r="K844" s="48">
        <v>0.12173185686549869</v>
      </c>
      <c r="L844" s="48" t="s">
        <v>240</v>
      </c>
      <c r="M844" s="33" t="s">
        <v>26</v>
      </c>
      <c r="N844" s="33" t="s">
        <v>27</v>
      </c>
      <c r="O844" s="43">
        <v>341</v>
      </c>
      <c r="P844" s="48">
        <v>0.749222163</v>
      </c>
      <c r="Q844" s="33" t="s">
        <v>28</v>
      </c>
      <c r="R844" s="27">
        <v>27</v>
      </c>
      <c r="S844" s="43">
        <v>4164</v>
      </c>
      <c r="T844" s="38">
        <v>10859.25</v>
      </c>
      <c r="U844" s="33" t="str">
        <f t="shared" si="40"/>
        <v>Medium Income</v>
      </c>
      <c r="V844" s="43">
        <v>45075</v>
      </c>
      <c r="W844" s="48">
        <v>0.18741596699999999</v>
      </c>
      <c r="X844" s="27">
        <v>1</v>
      </c>
      <c r="Y844" s="27">
        <v>43.2</v>
      </c>
      <c r="Z844" s="33" t="str">
        <f t="shared" si="41"/>
        <v>Medium Risk</v>
      </c>
    </row>
    <row r="845" spans="1:26" x14ac:dyDescent="0.25">
      <c r="A845" s="22">
        <v>43944</v>
      </c>
      <c r="B845" s="23">
        <v>44</v>
      </c>
      <c r="C845" s="34" t="str">
        <f t="shared" si="39"/>
        <v>Senior</v>
      </c>
      <c r="D845" s="44">
        <v>47455</v>
      </c>
      <c r="E845" s="28">
        <v>555</v>
      </c>
      <c r="F845" s="34" t="s">
        <v>230</v>
      </c>
      <c r="G845" s="34" t="s">
        <v>20</v>
      </c>
      <c r="H845" s="34" t="s">
        <v>32</v>
      </c>
      <c r="I845" s="44">
        <v>30984</v>
      </c>
      <c r="J845" s="28">
        <v>36</v>
      </c>
      <c r="K845" s="49">
        <v>0.65291328627120426</v>
      </c>
      <c r="L845" s="49" t="s">
        <v>241</v>
      </c>
      <c r="M845" s="34" t="s">
        <v>35</v>
      </c>
      <c r="N845" s="34" t="s">
        <v>30</v>
      </c>
      <c r="O845" s="44">
        <v>658</v>
      </c>
      <c r="P845" s="49">
        <v>0.12962441299999999</v>
      </c>
      <c r="Q845" s="34" t="s">
        <v>24</v>
      </c>
      <c r="R845" s="28">
        <v>21</v>
      </c>
      <c r="S845" s="44">
        <v>2400</v>
      </c>
      <c r="T845" s="39">
        <v>3954.583333</v>
      </c>
      <c r="U845" s="34" t="str">
        <f t="shared" si="40"/>
        <v>Low Income</v>
      </c>
      <c r="V845" s="44">
        <v>265560</v>
      </c>
      <c r="W845" s="49">
        <v>0.26555724800000002</v>
      </c>
      <c r="X845" s="28">
        <v>0</v>
      </c>
      <c r="Y845" s="28">
        <v>47</v>
      </c>
      <c r="Z845" s="34" t="str">
        <f t="shared" si="41"/>
        <v>Medium Risk</v>
      </c>
    </row>
    <row r="846" spans="1:26" x14ac:dyDescent="0.25">
      <c r="A846" s="20">
        <v>43945</v>
      </c>
      <c r="B846" s="21">
        <v>41</v>
      </c>
      <c r="C846" s="33" t="str">
        <f t="shared" si="39"/>
        <v>Senior</v>
      </c>
      <c r="D846" s="43">
        <v>41928</v>
      </c>
      <c r="E846" s="27">
        <v>591</v>
      </c>
      <c r="F846" s="33" t="s">
        <v>230</v>
      </c>
      <c r="G846" s="33" t="s">
        <v>20</v>
      </c>
      <c r="H846" s="33" t="s">
        <v>25</v>
      </c>
      <c r="I846" s="43">
        <v>8378</v>
      </c>
      <c r="J846" s="27">
        <v>60</v>
      </c>
      <c r="K846" s="48">
        <v>0.19981873688227436</v>
      </c>
      <c r="L846" s="48" t="s">
        <v>240</v>
      </c>
      <c r="M846" s="33" t="s">
        <v>22</v>
      </c>
      <c r="N846" s="33" t="s">
        <v>30</v>
      </c>
      <c r="O846" s="43">
        <v>262</v>
      </c>
      <c r="P846" s="48">
        <v>0.79774496399999995</v>
      </c>
      <c r="Q846" s="33" t="s">
        <v>24</v>
      </c>
      <c r="R846" s="27">
        <v>19</v>
      </c>
      <c r="S846" s="43">
        <v>10499</v>
      </c>
      <c r="T846" s="38">
        <v>3494</v>
      </c>
      <c r="U846" s="33" t="str">
        <f t="shared" si="40"/>
        <v>Low Income</v>
      </c>
      <c r="V846" s="43">
        <v>3738</v>
      </c>
      <c r="W846" s="48">
        <v>0.215314066</v>
      </c>
      <c r="X846" s="27">
        <v>1</v>
      </c>
      <c r="Y846" s="27">
        <v>47.2</v>
      </c>
      <c r="Z846" s="33" t="str">
        <f t="shared" si="41"/>
        <v>Medium Risk</v>
      </c>
    </row>
    <row r="847" spans="1:26" x14ac:dyDescent="0.25">
      <c r="A847" s="22">
        <v>43946</v>
      </c>
      <c r="B847" s="23">
        <v>45</v>
      </c>
      <c r="C847" s="34" t="str">
        <f t="shared" si="39"/>
        <v>Senior</v>
      </c>
      <c r="D847" s="44">
        <v>19404.999995999999</v>
      </c>
      <c r="E847" s="28">
        <v>602</v>
      </c>
      <c r="F847" s="34" t="s">
        <v>230</v>
      </c>
      <c r="G847" s="34" t="s">
        <v>20</v>
      </c>
      <c r="H847" s="34" t="s">
        <v>29</v>
      </c>
      <c r="I847" s="44">
        <v>7543</v>
      </c>
      <c r="J847" s="28">
        <v>53.057851239669418</v>
      </c>
      <c r="K847" s="49">
        <v>0.38871424898504808</v>
      </c>
      <c r="L847" s="49" t="s">
        <v>240</v>
      </c>
      <c r="M847" s="34" t="s">
        <v>35</v>
      </c>
      <c r="N847" s="34" t="s">
        <v>23</v>
      </c>
      <c r="O847" s="44">
        <v>224</v>
      </c>
      <c r="P847" s="49">
        <v>0.27273988500000002</v>
      </c>
      <c r="Q847" s="34" t="s">
        <v>31</v>
      </c>
      <c r="R847" s="28">
        <v>28</v>
      </c>
      <c r="S847" s="44">
        <v>3706</v>
      </c>
      <c r="T847" s="39">
        <v>1617.083333</v>
      </c>
      <c r="U847" s="34" t="str">
        <f t="shared" si="40"/>
        <v>Low Income</v>
      </c>
      <c r="V847" s="44">
        <v>414835</v>
      </c>
      <c r="W847" s="49">
        <v>0.194897496</v>
      </c>
      <c r="X847" s="28">
        <v>1</v>
      </c>
      <c r="Y847" s="28">
        <v>35.200000000000003</v>
      </c>
      <c r="Z847" s="34" t="str">
        <f t="shared" si="41"/>
        <v>Low Risk</v>
      </c>
    </row>
    <row r="848" spans="1:26" x14ac:dyDescent="0.25">
      <c r="A848" s="20">
        <v>43947</v>
      </c>
      <c r="B848" s="21">
        <v>43</v>
      </c>
      <c r="C848" s="33" t="str">
        <f t="shared" si="39"/>
        <v>Senior</v>
      </c>
      <c r="D848" s="43">
        <v>127268</v>
      </c>
      <c r="E848" s="27">
        <v>570</v>
      </c>
      <c r="F848" s="33" t="s">
        <v>230</v>
      </c>
      <c r="G848" s="33" t="s">
        <v>20</v>
      </c>
      <c r="H848" s="33" t="s">
        <v>32</v>
      </c>
      <c r="I848" s="43">
        <v>19685</v>
      </c>
      <c r="J848" s="27">
        <v>36</v>
      </c>
      <c r="K848" s="48">
        <v>0.15467360216236603</v>
      </c>
      <c r="L848" s="48" t="s">
        <v>240</v>
      </c>
      <c r="M848" s="33" t="s">
        <v>22</v>
      </c>
      <c r="N848" s="33" t="s">
        <v>23</v>
      </c>
      <c r="O848" s="43">
        <v>983</v>
      </c>
      <c r="P848" s="48">
        <v>0.12068522199999999</v>
      </c>
      <c r="Q848" s="33" t="s">
        <v>28</v>
      </c>
      <c r="R848" s="27">
        <v>14</v>
      </c>
      <c r="S848" s="43">
        <v>3465</v>
      </c>
      <c r="T848" s="38">
        <v>10605.666670000001</v>
      </c>
      <c r="U848" s="33" t="str">
        <f t="shared" si="40"/>
        <v>Medium Income</v>
      </c>
      <c r="V848" s="43">
        <v>3636</v>
      </c>
      <c r="W848" s="48">
        <v>0.23375211100000001</v>
      </c>
      <c r="X848" s="27">
        <v>0</v>
      </c>
      <c r="Y848" s="27">
        <v>54</v>
      </c>
      <c r="Z848" s="33" t="str">
        <f t="shared" si="41"/>
        <v>Medium Risk</v>
      </c>
    </row>
    <row r="849" spans="1:26" x14ac:dyDescent="0.25">
      <c r="A849" s="22">
        <v>43948</v>
      </c>
      <c r="B849" s="23">
        <v>69</v>
      </c>
      <c r="C849" s="34" t="str">
        <f t="shared" si="39"/>
        <v>Old</v>
      </c>
      <c r="D849" s="44">
        <v>58314</v>
      </c>
      <c r="E849" s="28">
        <v>657</v>
      </c>
      <c r="F849" s="34" t="s">
        <v>232</v>
      </c>
      <c r="G849" s="34" t="s">
        <v>20</v>
      </c>
      <c r="H849" s="34" t="s">
        <v>29</v>
      </c>
      <c r="I849" s="44">
        <v>24095</v>
      </c>
      <c r="J849" s="28">
        <v>60</v>
      </c>
      <c r="K849" s="49">
        <v>0.41319408718318074</v>
      </c>
      <c r="L849" s="49" t="s">
        <v>240</v>
      </c>
      <c r="M849" s="34" t="s">
        <v>22</v>
      </c>
      <c r="N849" s="34" t="s">
        <v>34</v>
      </c>
      <c r="O849" s="44">
        <v>518</v>
      </c>
      <c r="P849" s="49">
        <v>0.61031303299999995</v>
      </c>
      <c r="Q849" s="34" t="s">
        <v>24</v>
      </c>
      <c r="R849" s="28">
        <v>25</v>
      </c>
      <c r="S849" s="44">
        <v>844</v>
      </c>
      <c r="T849" s="39">
        <v>4859.5</v>
      </c>
      <c r="U849" s="34" t="str">
        <f t="shared" si="40"/>
        <v>Low Income</v>
      </c>
      <c r="V849" s="44">
        <v>13834</v>
      </c>
      <c r="W849" s="49">
        <v>0.19676909000000001</v>
      </c>
      <c r="X849" s="28">
        <v>0</v>
      </c>
      <c r="Y849" s="28">
        <v>59</v>
      </c>
      <c r="Z849" s="34" t="str">
        <f t="shared" si="41"/>
        <v>High Risk</v>
      </c>
    </row>
    <row r="850" spans="1:26" x14ac:dyDescent="0.25">
      <c r="A850" s="20">
        <v>43949</v>
      </c>
      <c r="B850" s="21">
        <v>32</v>
      </c>
      <c r="C850" s="33" t="str">
        <f t="shared" si="39"/>
        <v>Mid</v>
      </c>
      <c r="D850" s="43">
        <v>37582</v>
      </c>
      <c r="E850" s="27">
        <v>600</v>
      </c>
      <c r="F850" s="33" t="s">
        <v>230</v>
      </c>
      <c r="G850" s="33" t="s">
        <v>20</v>
      </c>
      <c r="H850" s="33" t="s">
        <v>29</v>
      </c>
      <c r="I850" s="43">
        <v>15695</v>
      </c>
      <c r="J850" s="27">
        <v>24</v>
      </c>
      <c r="K850" s="48">
        <v>0.41762013729977115</v>
      </c>
      <c r="L850" s="48" t="s">
        <v>240</v>
      </c>
      <c r="M850" s="33" t="s">
        <v>22</v>
      </c>
      <c r="N850" s="33" t="s">
        <v>34</v>
      </c>
      <c r="O850" s="43">
        <v>565</v>
      </c>
      <c r="P850" s="48">
        <v>0.28050939499999999</v>
      </c>
      <c r="Q850" s="33" t="s">
        <v>34</v>
      </c>
      <c r="R850" s="27">
        <v>24</v>
      </c>
      <c r="S850" s="43">
        <v>2579</v>
      </c>
      <c r="T850" s="38">
        <v>3131.833333</v>
      </c>
      <c r="U850" s="33" t="str">
        <f t="shared" si="40"/>
        <v>Low Income</v>
      </c>
      <c r="V850" s="43">
        <v>4200</v>
      </c>
      <c r="W850" s="48">
        <v>0.17064083599999999</v>
      </c>
      <c r="X850" s="27">
        <v>0</v>
      </c>
      <c r="Y850" s="27">
        <v>50</v>
      </c>
      <c r="Z850" s="33" t="str">
        <f t="shared" si="41"/>
        <v>Medium Risk</v>
      </c>
    </row>
    <row r="851" spans="1:26" x14ac:dyDescent="0.25">
      <c r="A851" s="22">
        <v>43950</v>
      </c>
      <c r="B851" s="23">
        <v>33</v>
      </c>
      <c r="C851" s="34" t="str">
        <f t="shared" si="39"/>
        <v>Mid</v>
      </c>
      <c r="D851" s="44">
        <v>28582</v>
      </c>
      <c r="E851" s="28">
        <v>574</v>
      </c>
      <c r="F851" s="34" t="s">
        <v>230</v>
      </c>
      <c r="G851" s="34" t="s">
        <v>20</v>
      </c>
      <c r="H851" s="34" t="s">
        <v>29</v>
      </c>
      <c r="I851" s="44">
        <v>26296</v>
      </c>
      <c r="J851" s="28">
        <v>24</v>
      </c>
      <c r="K851" s="49">
        <v>0.92001959275068224</v>
      </c>
      <c r="L851" s="49" t="s">
        <v>241</v>
      </c>
      <c r="M851" s="34" t="s">
        <v>22</v>
      </c>
      <c r="N851" s="34" t="s">
        <v>30</v>
      </c>
      <c r="O851" s="44">
        <v>618</v>
      </c>
      <c r="P851" s="49">
        <v>0.189867278</v>
      </c>
      <c r="Q851" s="34" t="s">
        <v>38</v>
      </c>
      <c r="R851" s="28">
        <v>29</v>
      </c>
      <c r="S851" s="44">
        <v>4837</v>
      </c>
      <c r="T851" s="39">
        <v>2381.833333</v>
      </c>
      <c r="U851" s="34" t="str">
        <f t="shared" si="40"/>
        <v>Low Income</v>
      </c>
      <c r="V851" s="44">
        <v>41946</v>
      </c>
      <c r="W851" s="49">
        <v>0.19654023600000001</v>
      </c>
      <c r="X851" s="28">
        <v>0</v>
      </c>
      <c r="Y851" s="28">
        <v>55</v>
      </c>
      <c r="Z851" s="34" t="str">
        <f t="shared" si="41"/>
        <v>High Risk</v>
      </c>
    </row>
    <row r="852" spans="1:26" x14ac:dyDescent="0.25">
      <c r="A852" s="20">
        <v>43951</v>
      </c>
      <c r="B852" s="21">
        <v>32</v>
      </c>
      <c r="C852" s="33" t="str">
        <f t="shared" si="39"/>
        <v>Mid</v>
      </c>
      <c r="D852" s="43">
        <v>23166</v>
      </c>
      <c r="E852" s="27">
        <v>617</v>
      </c>
      <c r="F852" s="33" t="s">
        <v>230</v>
      </c>
      <c r="G852" s="33" t="s">
        <v>20</v>
      </c>
      <c r="H852" s="33" t="s">
        <v>25</v>
      </c>
      <c r="I852" s="43">
        <v>19527</v>
      </c>
      <c r="J852" s="27">
        <v>96</v>
      </c>
      <c r="K852" s="48">
        <v>0.84291634291634288</v>
      </c>
      <c r="L852" s="48" t="s">
        <v>241</v>
      </c>
      <c r="M852" s="33" t="s">
        <v>26</v>
      </c>
      <c r="N852" s="33" t="s">
        <v>23</v>
      </c>
      <c r="O852" s="43">
        <v>496</v>
      </c>
      <c r="P852" s="48">
        <v>0.113031434</v>
      </c>
      <c r="Q852" s="33" t="s">
        <v>31</v>
      </c>
      <c r="R852" s="27">
        <v>26</v>
      </c>
      <c r="S852" s="43">
        <v>964</v>
      </c>
      <c r="T852" s="38">
        <v>1930.5</v>
      </c>
      <c r="U852" s="33" t="str">
        <f t="shared" si="40"/>
        <v>Low Income</v>
      </c>
      <c r="V852" s="43">
        <v>116473</v>
      </c>
      <c r="W852" s="48">
        <v>0.25780933900000003</v>
      </c>
      <c r="X852" s="27">
        <v>0</v>
      </c>
      <c r="Y852" s="27">
        <v>57</v>
      </c>
      <c r="Z852" s="33" t="str">
        <f t="shared" si="41"/>
        <v>High Risk</v>
      </c>
    </row>
    <row r="853" spans="1:26" x14ac:dyDescent="0.25">
      <c r="A853" s="22">
        <v>43952</v>
      </c>
      <c r="B853" s="23">
        <v>33</v>
      </c>
      <c r="C853" s="34" t="str">
        <f t="shared" si="39"/>
        <v>Mid</v>
      </c>
      <c r="D853" s="44">
        <v>117493</v>
      </c>
      <c r="E853" s="28">
        <v>530</v>
      </c>
      <c r="F853" s="34" t="s">
        <v>231</v>
      </c>
      <c r="G853" s="34" t="s">
        <v>20</v>
      </c>
      <c r="H853" s="34" t="s">
        <v>29</v>
      </c>
      <c r="I853" s="44">
        <v>23552</v>
      </c>
      <c r="J853" s="28">
        <v>60</v>
      </c>
      <c r="K853" s="49">
        <v>0.20045449516141386</v>
      </c>
      <c r="L853" s="49" t="s">
        <v>240</v>
      </c>
      <c r="M853" s="34" t="s">
        <v>44</v>
      </c>
      <c r="N853" s="34" t="s">
        <v>23</v>
      </c>
      <c r="O853" s="44">
        <v>403</v>
      </c>
      <c r="P853" s="49">
        <v>0.10821059099999999</v>
      </c>
      <c r="Q853" s="34" t="s">
        <v>31</v>
      </c>
      <c r="R853" s="28">
        <v>31</v>
      </c>
      <c r="S853" s="44">
        <v>1173</v>
      </c>
      <c r="T853" s="39">
        <v>9791.0833330000005</v>
      </c>
      <c r="U853" s="34" t="str">
        <f t="shared" si="40"/>
        <v>Medium Income</v>
      </c>
      <c r="V853" s="44">
        <v>73403</v>
      </c>
      <c r="W853" s="49">
        <v>0.26433802499999998</v>
      </c>
      <c r="X853" s="28">
        <v>1</v>
      </c>
      <c r="Y853" s="28">
        <v>39.200000000000003</v>
      </c>
      <c r="Z853" s="34" t="str">
        <f t="shared" si="41"/>
        <v>Low Risk</v>
      </c>
    </row>
    <row r="854" spans="1:26" x14ac:dyDescent="0.25">
      <c r="A854" s="20">
        <v>43953</v>
      </c>
      <c r="B854" s="21">
        <v>32</v>
      </c>
      <c r="C854" s="33" t="str">
        <f t="shared" si="39"/>
        <v>Mid</v>
      </c>
      <c r="D854" s="43">
        <v>83886</v>
      </c>
      <c r="E854" s="27">
        <v>559</v>
      </c>
      <c r="F854" s="33" t="s">
        <v>230</v>
      </c>
      <c r="G854" s="33" t="s">
        <v>20</v>
      </c>
      <c r="H854" s="33" t="s">
        <v>29</v>
      </c>
      <c r="I854" s="43">
        <v>14442</v>
      </c>
      <c r="J854" s="27">
        <v>60</v>
      </c>
      <c r="K854" s="48">
        <v>0.17216222015592589</v>
      </c>
      <c r="L854" s="48" t="s">
        <v>240</v>
      </c>
      <c r="M854" s="33" t="s">
        <v>22</v>
      </c>
      <c r="N854" s="33" t="s">
        <v>27</v>
      </c>
      <c r="O854" s="43">
        <v>732</v>
      </c>
      <c r="P854" s="48">
        <v>8.8941350000000002E-2</v>
      </c>
      <c r="Q854" s="33" t="s">
        <v>28</v>
      </c>
      <c r="R854" s="27">
        <v>30</v>
      </c>
      <c r="S854" s="43">
        <v>269</v>
      </c>
      <c r="T854" s="38">
        <v>6990.5</v>
      </c>
      <c r="U854" s="33" t="str">
        <f t="shared" si="40"/>
        <v>Medium Income</v>
      </c>
      <c r="V854" s="43">
        <v>22249</v>
      </c>
      <c r="W854" s="48">
        <v>0.25517098199999999</v>
      </c>
      <c r="X854" s="27">
        <v>1</v>
      </c>
      <c r="Y854" s="27">
        <v>39.200000000000003</v>
      </c>
      <c r="Z854" s="33" t="str">
        <f t="shared" si="41"/>
        <v>Low Risk</v>
      </c>
    </row>
    <row r="855" spans="1:26" x14ac:dyDescent="0.25">
      <c r="A855" s="22">
        <v>43954</v>
      </c>
      <c r="B855" s="23">
        <v>54</v>
      </c>
      <c r="C855" s="34" t="str">
        <f t="shared" si="39"/>
        <v>Senior</v>
      </c>
      <c r="D855" s="44">
        <v>23940</v>
      </c>
      <c r="E855" s="28">
        <v>608</v>
      </c>
      <c r="F855" s="34" t="s">
        <v>230</v>
      </c>
      <c r="G855" s="34" t="s">
        <v>20</v>
      </c>
      <c r="H855" s="34" t="s">
        <v>29</v>
      </c>
      <c r="I855" s="44">
        <v>49492</v>
      </c>
      <c r="J855" s="28">
        <v>36</v>
      </c>
      <c r="K855" s="49">
        <v>2.0673350041771092</v>
      </c>
      <c r="L855" s="49" t="s">
        <v>242</v>
      </c>
      <c r="M855" s="34" t="s">
        <v>26</v>
      </c>
      <c r="N855" s="34" t="s">
        <v>27</v>
      </c>
      <c r="O855" s="44">
        <v>737</v>
      </c>
      <c r="P855" s="49">
        <v>0.278862785</v>
      </c>
      <c r="Q855" s="34" t="s">
        <v>34</v>
      </c>
      <c r="R855" s="28">
        <v>27</v>
      </c>
      <c r="S855" s="44">
        <v>1710</v>
      </c>
      <c r="T855" s="39">
        <v>1995</v>
      </c>
      <c r="U855" s="34" t="str">
        <f t="shared" si="40"/>
        <v>Low Income</v>
      </c>
      <c r="V855" s="44">
        <v>49878</v>
      </c>
      <c r="W855" s="49">
        <v>0.20204670599999999</v>
      </c>
      <c r="X855" s="28">
        <v>0</v>
      </c>
      <c r="Y855" s="28">
        <v>52</v>
      </c>
      <c r="Z855" s="34" t="str">
        <f t="shared" si="41"/>
        <v>Medium Risk</v>
      </c>
    </row>
    <row r="856" spans="1:26" x14ac:dyDescent="0.25">
      <c r="A856" s="20">
        <v>43955</v>
      </c>
      <c r="B856" s="21">
        <v>57</v>
      </c>
      <c r="C856" s="33" t="str">
        <f t="shared" si="39"/>
        <v>Senior</v>
      </c>
      <c r="D856" s="43">
        <v>23755</v>
      </c>
      <c r="E856" s="27">
        <v>646</v>
      </c>
      <c r="F856" s="33" t="s">
        <v>230</v>
      </c>
      <c r="G856" s="33" t="s">
        <v>20</v>
      </c>
      <c r="H856" s="33" t="s">
        <v>29</v>
      </c>
      <c r="I856" s="43">
        <v>103005</v>
      </c>
      <c r="J856" s="27">
        <v>60</v>
      </c>
      <c r="K856" s="48">
        <v>4.336139760050516</v>
      </c>
      <c r="L856" s="48" t="s">
        <v>242</v>
      </c>
      <c r="M856" s="33" t="s">
        <v>22</v>
      </c>
      <c r="N856" s="33" t="s">
        <v>34</v>
      </c>
      <c r="O856" s="43">
        <v>337</v>
      </c>
      <c r="P856" s="48">
        <v>0.19886725999999999</v>
      </c>
      <c r="Q856" s="33" t="s">
        <v>28</v>
      </c>
      <c r="R856" s="27">
        <v>28</v>
      </c>
      <c r="S856" s="43">
        <v>4214</v>
      </c>
      <c r="T856" s="38">
        <v>1979.583333</v>
      </c>
      <c r="U856" s="33" t="str">
        <f t="shared" si="40"/>
        <v>Low Income</v>
      </c>
      <c r="V856" s="43">
        <v>7450</v>
      </c>
      <c r="W856" s="48">
        <v>0.276227634</v>
      </c>
      <c r="X856" s="27">
        <v>0</v>
      </c>
      <c r="Y856" s="27">
        <v>54</v>
      </c>
      <c r="Z856" s="33" t="str">
        <f t="shared" si="41"/>
        <v>Medium Risk</v>
      </c>
    </row>
    <row r="857" spans="1:26" x14ac:dyDescent="0.25">
      <c r="A857" s="22">
        <v>43956</v>
      </c>
      <c r="B857" s="23">
        <v>33</v>
      </c>
      <c r="C857" s="34" t="str">
        <f t="shared" si="39"/>
        <v>Mid</v>
      </c>
      <c r="D857" s="44">
        <v>40520</v>
      </c>
      <c r="E857" s="28">
        <v>598</v>
      </c>
      <c r="F857" s="34" t="s">
        <v>230</v>
      </c>
      <c r="G857" s="34" t="s">
        <v>20</v>
      </c>
      <c r="H857" s="34" t="s">
        <v>25</v>
      </c>
      <c r="I857" s="44">
        <v>39544</v>
      </c>
      <c r="J857" s="28">
        <v>60</v>
      </c>
      <c r="K857" s="49">
        <v>0.97591312931885488</v>
      </c>
      <c r="L857" s="49" t="s">
        <v>241</v>
      </c>
      <c r="M857" s="34" t="s">
        <v>44</v>
      </c>
      <c r="N857" s="34" t="s">
        <v>27</v>
      </c>
      <c r="O857" s="44">
        <v>641</v>
      </c>
      <c r="P857" s="49">
        <v>0.63610275100000002</v>
      </c>
      <c r="Q857" s="34" t="s">
        <v>24</v>
      </c>
      <c r="R857" s="28">
        <v>19</v>
      </c>
      <c r="S857" s="44">
        <v>1173</v>
      </c>
      <c r="T857" s="39">
        <v>3376.666667</v>
      </c>
      <c r="U857" s="34" t="str">
        <f t="shared" si="40"/>
        <v>Low Income</v>
      </c>
      <c r="V857" s="44">
        <v>9573</v>
      </c>
      <c r="W857" s="49">
        <v>0.207154587</v>
      </c>
      <c r="X857" s="28">
        <v>0</v>
      </c>
      <c r="Y857" s="28">
        <v>58</v>
      </c>
      <c r="Z857" s="34" t="str">
        <f t="shared" si="41"/>
        <v>High Risk</v>
      </c>
    </row>
    <row r="858" spans="1:26" x14ac:dyDescent="0.25">
      <c r="A858" s="20">
        <v>43957</v>
      </c>
      <c r="B858" s="21">
        <v>30</v>
      </c>
      <c r="C858" s="33" t="str">
        <f t="shared" si="39"/>
        <v>Mid</v>
      </c>
      <c r="D858" s="43">
        <v>27374</v>
      </c>
      <c r="E858" s="27">
        <v>580</v>
      </c>
      <c r="F858" s="33" t="s">
        <v>230</v>
      </c>
      <c r="G858" s="33" t="s">
        <v>33</v>
      </c>
      <c r="H858" s="33" t="s">
        <v>29</v>
      </c>
      <c r="I858" s="43">
        <v>25961.919161676647</v>
      </c>
      <c r="J858" s="27">
        <v>48</v>
      </c>
      <c r="K858" s="48">
        <v>0.94841525395180271</v>
      </c>
      <c r="L858" s="48" t="s">
        <v>241</v>
      </c>
      <c r="M858" s="33" t="s">
        <v>26</v>
      </c>
      <c r="N858" s="33" t="s">
        <v>27</v>
      </c>
      <c r="O858" s="43">
        <v>469</v>
      </c>
      <c r="P858" s="48">
        <v>9.7054494000000005E-2</v>
      </c>
      <c r="Q858" s="33" t="s">
        <v>38</v>
      </c>
      <c r="R858" s="27">
        <v>25</v>
      </c>
      <c r="S858" s="43">
        <v>4627</v>
      </c>
      <c r="T858" s="38">
        <v>2281.166667</v>
      </c>
      <c r="U858" s="33" t="str">
        <f t="shared" si="40"/>
        <v>Low Income</v>
      </c>
      <c r="V858" s="43">
        <v>276335</v>
      </c>
      <c r="W858" s="48">
        <v>0.21508604200000001</v>
      </c>
      <c r="X858" s="27">
        <v>0</v>
      </c>
      <c r="Y858" s="27">
        <v>49</v>
      </c>
      <c r="Z858" s="33" t="str">
        <f t="shared" si="41"/>
        <v>Medium Risk</v>
      </c>
    </row>
    <row r="859" spans="1:26" x14ac:dyDescent="0.25">
      <c r="A859" s="22">
        <v>43958</v>
      </c>
      <c r="B859" s="23">
        <v>45</v>
      </c>
      <c r="C859" s="34" t="str">
        <f t="shared" si="39"/>
        <v>Senior</v>
      </c>
      <c r="D859" s="44">
        <v>38652</v>
      </c>
      <c r="E859" s="28">
        <v>634</v>
      </c>
      <c r="F859" s="34" t="s">
        <v>230</v>
      </c>
      <c r="G859" s="34" t="s">
        <v>20</v>
      </c>
      <c r="H859" s="34" t="s">
        <v>41</v>
      </c>
      <c r="I859" s="44">
        <v>18082</v>
      </c>
      <c r="J859" s="28">
        <v>60</v>
      </c>
      <c r="K859" s="49">
        <v>0.46781537824692127</v>
      </c>
      <c r="L859" s="49" t="s">
        <v>240</v>
      </c>
      <c r="M859" s="34" t="s">
        <v>22</v>
      </c>
      <c r="N859" s="34" t="s">
        <v>30</v>
      </c>
      <c r="O859" s="44">
        <v>678</v>
      </c>
      <c r="P859" s="49">
        <v>0.50982257499999994</v>
      </c>
      <c r="Q859" s="34" t="s">
        <v>38</v>
      </c>
      <c r="R859" s="28">
        <v>23</v>
      </c>
      <c r="S859" s="44">
        <v>5041</v>
      </c>
      <c r="T859" s="39">
        <v>3221</v>
      </c>
      <c r="U859" s="34" t="str">
        <f t="shared" si="40"/>
        <v>Low Income</v>
      </c>
      <c r="V859" s="44">
        <v>20222</v>
      </c>
      <c r="W859" s="49">
        <v>0.17963736699999999</v>
      </c>
      <c r="X859" s="28">
        <v>1</v>
      </c>
      <c r="Y859" s="28">
        <v>45.6</v>
      </c>
      <c r="Z859" s="34" t="str">
        <f t="shared" si="41"/>
        <v>Medium Risk</v>
      </c>
    </row>
    <row r="860" spans="1:26" x14ac:dyDescent="0.25">
      <c r="A860" s="20">
        <v>43959</v>
      </c>
      <c r="B860" s="21">
        <v>33</v>
      </c>
      <c r="C860" s="33" t="str">
        <f t="shared" si="39"/>
        <v>Mid</v>
      </c>
      <c r="D860" s="43">
        <v>127098</v>
      </c>
      <c r="E860" s="27">
        <v>635</v>
      </c>
      <c r="F860" s="33" t="s">
        <v>230</v>
      </c>
      <c r="G860" s="33" t="s">
        <v>20</v>
      </c>
      <c r="H860" s="33" t="s">
        <v>29</v>
      </c>
      <c r="I860" s="43">
        <v>16122</v>
      </c>
      <c r="J860" s="27">
        <v>60</v>
      </c>
      <c r="K860" s="48">
        <v>0.12684699995279233</v>
      </c>
      <c r="L860" s="48" t="s">
        <v>240</v>
      </c>
      <c r="M860" s="33" t="s">
        <v>26</v>
      </c>
      <c r="N860" s="33" t="s">
        <v>23</v>
      </c>
      <c r="O860" s="43">
        <v>752</v>
      </c>
      <c r="P860" s="48">
        <v>0.31568729400000001</v>
      </c>
      <c r="Q860" s="33" t="s">
        <v>34</v>
      </c>
      <c r="R860" s="27">
        <v>27</v>
      </c>
      <c r="S860" s="43">
        <v>6228</v>
      </c>
      <c r="T860" s="38">
        <v>10591.5</v>
      </c>
      <c r="U860" s="33" t="str">
        <f t="shared" si="40"/>
        <v>Medium Income</v>
      </c>
      <c r="V860" s="43">
        <v>3284</v>
      </c>
      <c r="W860" s="48">
        <v>0.20472611700000001</v>
      </c>
      <c r="X860" s="27">
        <v>1</v>
      </c>
      <c r="Y860" s="27">
        <v>39.200000000000003</v>
      </c>
      <c r="Z860" s="33" t="str">
        <f t="shared" si="41"/>
        <v>Low Risk</v>
      </c>
    </row>
    <row r="861" spans="1:26" x14ac:dyDescent="0.25">
      <c r="A861" s="22">
        <v>43960</v>
      </c>
      <c r="B861" s="23">
        <v>47</v>
      </c>
      <c r="C861" s="34" t="str">
        <f t="shared" si="39"/>
        <v>Senior</v>
      </c>
      <c r="D861" s="44">
        <v>105600</v>
      </c>
      <c r="E861" s="28">
        <v>634</v>
      </c>
      <c r="F861" s="34" t="s">
        <v>230</v>
      </c>
      <c r="G861" s="34" t="s">
        <v>20</v>
      </c>
      <c r="H861" s="34" t="s">
        <v>25</v>
      </c>
      <c r="I861" s="44">
        <v>6684</v>
      </c>
      <c r="J861" s="28">
        <v>60</v>
      </c>
      <c r="K861" s="49">
        <v>6.3295454545454544E-2</v>
      </c>
      <c r="L861" s="49" t="s">
        <v>240</v>
      </c>
      <c r="M861" s="34" t="s">
        <v>35</v>
      </c>
      <c r="N861" s="34" t="s">
        <v>30</v>
      </c>
      <c r="O861" s="44">
        <v>278</v>
      </c>
      <c r="P861" s="49">
        <v>0.26055819099999999</v>
      </c>
      <c r="Q861" s="34" t="s">
        <v>28</v>
      </c>
      <c r="R861" s="28">
        <v>20</v>
      </c>
      <c r="S861" s="44">
        <v>2479</v>
      </c>
      <c r="T861" s="39">
        <v>8800</v>
      </c>
      <c r="U861" s="34" t="str">
        <f t="shared" si="40"/>
        <v>Medium Income</v>
      </c>
      <c r="V861" s="44">
        <v>7973</v>
      </c>
      <c r="W861" s="49">
        <v>0.19435734299999999</v>
      </c>
      <c r="X861" s="28">
        <v>1</v>
      </c>
      <c r="Y861" s="28">
        <v>43.2</v>
      </c>
      <c r="Z861" s="34" t="str">
        <f t="shared" si="41"/>
        <v>Medium Risk</v>
      </c>
    </row>
    <row r="862" spans="1:26" x14ac:dyDescent="0.25">
      <c r="A862" s="20">
        <v>43961</v>
      </c>
      <c r="B862" s="21">
        <v>42</v>
      </c>
      <c r="C862" s="33" t="str">
        <f t="shared" si="39"/>
        <v>Senior</v>
      </c>
      <c r="D862" s="43">
        <v>15265</v>
      </c>
      <c r="E862" s="27">
        <v>606</v>
      </c>
      <c r="F862" s="33" t="s">
        <v>230</v>
      </c>
      <c r="G862" s="33" t="s">
        <v>20</v>
      </c>
      <c r="H862" s="33" t="s">
        <v>29</v>
      </c>
      <c r="I862" s="43">
        <v>25961.919161676647</v>
      </c>
      <c r="J862" s="27">
        <v>60</v>
      </c>
      <c r="K862" s="48">
        <v>1.700748061688611</v>
      </c>
      <c r="L862" s="48" t="s">
        <v>242</v>
      </c>
      <c r="M862" s="33" t="s">
        <v>22</v>
      </c>
      <c r="N862" s="33" t="s">
        <v>30</v>
      </c>
      <c r="O862" s="43">
        <v>298</v>
      </c>
      <c r="P862" s="48">
        <v>0.67694249299999998</v>
      </c>
      <c r="Q862" s="33" t="s">
        <v>38</v>
      </c>
      <c r="R862" s="27">
        <v>28</v>
      </c>
      <c r="S862" s="43">
        <v>1170</v>
      </c>
      <c r="T862" s="38">
        <v>1272.083333</v>
      </c>
      <c r="U862" s="33" t="str">
        <f t="shared" si="40"/>
        <v>Low Income</v>
      </c>
      <c r="V862" s="43">
        <v>35612</v>
      </c>
      <c r="W862" s="48">
        <v>0.205157179</v>
      </c>
      <c r="X862" s="27">
        <v>0</v>
      </c>
      <c r="Y862" s="27">
        <v>58</v>
      </c>
      <c r="Z862" s="33" t="str">
        <f t="shared" si="41"/>
        <v>High Risk</v>
      </c>
    </row>
    <row r="863" spans="1:26" x14ac:dyDescent="0.25">
      <c r="A863" s="22">
        <v>43962</v>
      </c>
      <c r="B863" s="23">
        <v>21</v>
      </c>
      <c r="C863" s="34" t="str">
        <f t="shared" si="39"/>
        <v>Young</v>
      </c>
      <c r="D863" s="44">
        <v>24137</v>
      </c>
      <c r="E863" s="28">
        <v>581</v>
      </c>
      <c r="F863" s="34" t="s">
        <v>230</v>
      </c>
      <c r="G863" s="34" t="s">
        <v>20</v>
      </c>
      <c r="H863" s="34" t="s">
        <v>29</v>
      </c>
      <c r="I863" s="44">
        <v>6638</v>
      </c>
      <c r="J863" s="28">
        <v>12</v>
      </c>
      <c r="K863" s="49">
        <v>0.27501346480507105</v>
      </c>
      <c r="L863" s="49" t="s">
        <v>240</v>
      </c>
      <c r="M863" s="34" t="s">
        <v>26</v>
      </c>
      <c r="N863" s="34" t="s">
        <v>30</v>
      </c>
      <c r="O863" s="44">
        <v>591</v>
      </c>
      <c r="P863" s="49">
        <v>0.521544534</v>
      </c>
      <c r="Q863" s="34" t="s">
        <v>24</v>
      </c>
      <c r="R863" s="28">
        <v>21</v>
      </c>
      <c r="S863" s="44">
        <v>6776</v>
      </c>
      <c r="T863" s="39">
        <v>2011.416667</v>
      </c>
      <c r="U863" s="34" t="str">
        <f t="shared" si="40"/>
        <v>Low Income</v>
      </c>
      <c r="V863" s="44">
        <v>22797</v>
      </c>
      <c r="W863" s="49">
        <v>0.178421518</v>
      </c>
      <c r="X863" s="28">
        <v>0</v>
      </c>
      <c r="Y863" s="28">
        <v>60</v>
      </c>
      <c r="Z863" s="34" t="str">
        <f t="shared" si="41"/>
        <v>High Risk</v>
      </c>
    </row>
    <row r="864" spans="1:26" x14ac:dyDescent="0.25">
      <c r="A864" s="20">
        <v>43963</v>
      </c>
      <c r="B864" s="21">
        <v>58</v>
      </c>
      <c r="C864" s="33" t="str">
        <f t="shared" si="39"/>
        <v>Senior</v>
      </c>
      <c r="D864" s="43">
        <v>72074</v>
      </c>
      <c r="E864" s="27">
        <v>622</v>
      </c>
      <c r="F864" s="33" t="s">
        <v>230</v>
      </c>
      <c r="G864" s="33" t="s">
        <v>20</v>
      </c>
      <c r="H864" s="33" t="s">
        <v>21</v>
      </c>
      <c r="I864" s="43">
        <v>19487</v>
      </c>
      <c r="J864" s="27">
        <v>48</v>
      </c>
      <c r="K864" s="48">
        <v>0.27037489247162638</v>
      </c>
      <c r="L864" s="48" t="s">
        <v>240</v>
      </c>
      <c r="M864" s="33" t="s">
        <v>26</v>
      </c>
      <c r="N864" s="33" t="s">
        <v>27</v>
      </c>
      <c r="O864" s="43">
        <v>413</v>
      </c>
      <c r="P864" s="48">
        <v>0.397912498</v>
      </c>
      <c r="Q864" s="33" t="s">
        <v>24</v>
      </c>
      <c r="R864" s="27">
        <v>18</v>
      </c>
      <c r="S864" s="43">
        <v>3797</v>
      </c>
      <c r="T864" s="38">
        <v>6006.1666670000004</v>
      </c>
      <c r="U864" s="33" t="str">
        <f t="shared" si="40"/>
        <v>Medium Income</v>
      </c>
      <c r="V864" s="43">
        <v>97729</v>
      </c>
      <c r="W864" s="48">
        <v>0.19399532899999999</v>
      </c>
      <c r="X864" s="27">
        <v>1</v>
      </c>
      <c r="Y864" s="27">
        <v>39.200000000000003</v>
      </c>
      <c r="Z864" s="33" t="str">
        <f t="shared" si="41"/>
        <v>Low Risk</v>
      </c>
    </row>
    <row r="865" spans="1:26" x14ac:dyDescent="0.25">
      <c r="A865" s="22">
        <v>43964</v>
      </c>
      <c r="B865" s="23">
        <v>61</v>
      </c>
      <c r="C865" s="34" t="str">
        <f t="shared" si="39"/>
        <v>Old</v>
      </c>
      <c r="D865" s="44">
        <v>122511</v>
      </c>
      <c r="E865" s="28">
        <v>588</v>
      </c>
      <c r="F865" s="34" t="s">
        <v>230</v>
      </c>
      <c r="G865" s="34" t="s">
        <v>20</v>
      </c>
      <c r="H865" s="34" t="s">
        <v>29</v>
      </c>
      <c r="I865" s="44">
        <v>26054</v>
      </c>
      <c r="J865" s="28">
        <v>55.043478260869563</v>
      </c>
      <c r="K865" s="49">
        <v>0.2126666176914726</v>
      </c>
      <c r="L865" s="49" t="s">
        <v>240</v>
      </c>
      <c r="M865" s="34" t="s">
        <v>22</v>
      </c>
      <c r="N865" s="34" t="s">
        <v>27</v>
      </c>
      <c r="O865" s="44">
        <v>372</v>
      </c>
      <c r="P865" s="49">
        <v>0.16306784399999999</v>
      </c>
      <c r="Q865" s="34" t="s">
        <v>24</v>
      </c>
      <c r="R865" s="28">
        <v>25</v>
      </c>
      <c r="S865" s="44">
        <v>4890</v>
      </c>
      <c r="T865" s="39">
        <v>10209.25</v>
      </c>
      <c r="U865" s="34" t="str">
        <f t="shared" si="40"/>
        <v>Medium Income</v>
      </c>
      <c r="V865" s="44">
        <v>16657</v>
      </c>
      <c r="W865" s="49">
        <v>0.26915920599999998</v>
      </c>
      <c r="X865" s="28">
        <v>1</v>
      </c>
      <c r="Y865" s="28">
        <v>39.200000000000003</v>
      </c>
      <c r="Z865" s="34" t="str">
        <f t="shared" si="41"/>
        <v>Low Risk</v>
      </c>
    </row>
    <row r="866" spans="1:26" x14ac:dyDescent="0.25">
      <c r="A866" s="20">
        <v>43965</v>
      </c>
      <c r="B866" s="21">
        <v>32</v>
      </c>
      <c r="C866" s="33" t="str">
        <f t="shared" si="39"/>
        <v>Mid</v>
      </c>
      <c r="D866" s="43">
        <v>32430</v>
      </c>
      <c r="E866" s="27">
        <v>618</v>
      </c>
      <c r="F866" s="33" t="s">
        <v>230</v>
      </c>
      <c r="G866" s="33" t="s">
        <v>20</v>
      </c>
      <c r="H866" s="33" t="s">
        <v>29</v>
      </c>
      <c r="I866" s="43">
        <v>30982</v>
      </c>
      <c r="J866" s="27">
        <v>120</v>
      </c>
      <c r="K866" s="48">
        <v>0.95534998458217701</v>
      </c>
      <c r="L866" s="48" t="s">
        <v>241</v>
      </c>
      <c r="M866" s="33" t="s">
        <v>22</v>
      </c>
      <c r="N866" s="33" t="s">
        <v>27</v>
      </c>
      <c r="O866" s="43">
        <v>516</v>
      </c>
      <c r="P866" s="48">
        <v>0.50622709200000005</v>
      </c>
      <c r="Q866" s="33" t="s">
        <v>38</v>
      </c>
      <c r="R866" s="27">
        <v>21</v>
      </c>
      <c r="S866" s="43">
        <v>13970</v>
      </c>
      <c r="T866" s="38">
        <v>2702.5</v>
      </c>
      <c r="U866" s="33" t="str">
        <f t="shared" si="40"/>
        <v>Low Income</v>
      </c>
      <c r="V866" s="43">
        <v>59791</v>
      </c>
      <c r="W866" s="48">
        <v>0.25627855300000002</v>
      </c>
      <c r="X866" s="27">
        <v>0</v>
      </c>
      <c r="Y866" s="27">
        <v>53</v>
      </c>
      <c r="Z866" s="33" t="str">
        <f t="shared" si="41"/>
        <v>Medium Risk</v>
      </c>
    </row>
    <row r="867" spans="1:26" x14ac:dyDescent="0.25">
      <c r="A867" s="22">
        <v>43966</v>
      </c>
      <c r="B867" s="23">
        <v>35</v>
      </c>
      <c r="C867" s="34" t="str">
        <f t="shared" si="39"/>
        <v>Mid</v>
      </c>
      <c r="D867" s="44">
        <v>54570</v>
      </c>
      <c r="E867" s="28">
        <v>613</v>
      </c>
      <c r="F867" s="34" t="s">
        <v>230</v>
      </c>
      <c r="G867" s="34" t="s">
        <v>33</v>
      </c>
      <c r="H867" s="34" t="s">
        <v>29</v>
      </c>
      <c r="I867" s="44">
        <v>19713</v>
      </c>
      <c r="J867" s="28">
        <v>72</v>
      </c>
      <c r="K867" s="49">
        <v>0.3612424409015943</v>
      </c>
      <c r="L867" s="49" t="s">
        <v>240</v>
      </c>
      <c r="M867" s="34" t="s">
        <v>35</v>
      </c>
      <c r="N867" s="34" t="s">
        <v>27</v>
      </c>
      <c r="O867" s="44">
        <v>299</v>
      </c>
      <c r="P867" s="49">
        <v>0.33696387799999999</v>
      </c>
      <c r="Q867" s="34" t="s">
        <v>28</v>
      </c>
      <c r="R867" s="28">
        <v>33</v>
      </c>
      <c r="S867" s="44">
        <v>4881</v>
      </c>
      <c r="T867" s="39">
        <v>4547.5</v>
      </c>
      <c r="U867" s="34" t="str">
        <f t="shared" si="40"/>
        <v>Low Income</v>
      </c>
      <c r="V867" s="44">
        <v>180807</v>
      </c>
      <c r="W867" s="49">
        <v>0.234584456</v>
      </c>
      <c r="X867" s="28">
        <v>0</v>
      </c>
      <c r="Y867" s="28">
        <v>49</v>
      </c>
      <c r="Z867" s="34" t="str">
        <f t="shared" si="41"/>
        <v>Medium Risk</v>
      </c>
    </row>
    <row r="868" spans="1:26" x14ac:dyDescent="0.25">
      <c r="A868" s="20">
        <v>43967</v>
      </c>
      <c r="B868" s="21">
        <v>43</v>
      </c>
      <c r="C868" s="33" t="str">
        <f t="shared" si="39"/>
        <v>Senior</v>
      </c>
      <c r="D868" s="43">
        <v>32428</v>
      </c>
      <c r="E868" s="27">
        <v>613</v>
      </c>
      <c r="F868" s="33" t="s">
        <v>230</v>
      </c>
      <c r="G868" s="33" t="s">
        <v>20</v>
      </c>
      <c r="H868" s="33" t="s">
        <v>32</v>
      </c>
      <c r="I868" s="43">
        <v>36881</v>
      </c>
      <c r="J868" s="27">
        <v>24</v>
      </c>
      <c r="K868" s="48">
        <v>1.1373196003453805</v>
      </c>
      <c r="L868" s="48" t="s">
        <v>242</v>
      </c>
      <c r="M868" s="33" t="s">
        <v>22</v>
      </c>
      <c r="N868" s="33" t="s">
        <v>27</v>
      </c>
      <c r="O868" s="43">
        <v>684</v>
      </c>
      <c r="P868" s="48">
        <v>0.123820596</v>
      </c>
      <c r="Q868" s="33" t="s">
        <v>38</v>
      </c>
      <c r="R868" s="27">
        <v>24</v>
      </c>
      <c r="S868" s="43">
        <v>7958</v>
      </c>
      <c r="T868" s="38">
        <v>2702.333333</v>
      </c>
      <c r="U868" s="33" t="str">
        <f t="shared" si="40"/>
        <v>Low Income</v>
      </c>
      <c r="V868" s="43">
        <v>4841</v>
      </c>
      <c r="W868" s="48">
        <v>0.216474375</v>
      </c>
      <c r="X868" s="27">
        <v>0</v>
      </c>
      <c r="Y868" s="27">
        <v>55</v>
      </c>
      <c r="Z868" s="33" t="str">
        <f t="shared" si="41"/>
        <v>High Risk</v>
      </c>
    </row>
    <row r="869" spans="1:26" x14ac:dyDescent="0.25">
      <c r="A869" s="22">
        <v>43968</v>
      </c>
      <c r="B869" s="23">
        <v>44</v>
      </c>
      <c r="C869" s="34" t="str">
        <f t="shared" si="39"/>
        <v>Senior</v>
      </c>
      <c r="D869" s="44">
        <v>134899</v>
      </c>
      <c r="E869" s="28">
        <v>586</v>
      </c>
      <c r="F869" s="34" t="s">
        <v>230</v>
      </c>
      <c r="G869" s="34" t="s">
        <v>33</v>
      </c>
      <c r="H869" s="34" t="s">
        <v>25</v>
      </c>
      <c r="I869" s="44">
        <v>39019</v>
      </c>
      <c r="J869" s="28">
        <v>36</v>
      </c>
      <c r="K869" s="49">
        <v>0.28924602851021874</v>
      </c>
      <c r="L869" s="49" t="s">
        <v>240</v>
      </c>
      <c r="M869" s="34" t="s">
        <v>22</v>
      </c>
      <c r="N869" s="34" t="s">
        <v>27</v>
      </c>
      <c r="O869" s="44">
        <v>184</v>
      </c>
      <c r="P869" s="49">
        <v>0.34528258699999997</v>
      </c>
      <c r="Q869" s="34" t="s">
        <v>31</v>
      </c>
      <c r="R869" s="28">
        <v>22</v>
      </c>
      <c r="S869" s="44">
        <v>14641</v>
      </c>
      <c r="T869" s="39">
        <v>11241.583329999999</v>
      </c>
      <c r="U869" s="34" t="str">
        <f t="shared" si="40"/>
        <v>Medium Income</v>
      </c>
      <c r="V869" s="44">
        <v>18993</v>
      </c>
      <c r="W869" s="49">
        <v>0.219819769</v>
      </c>
      <c r="X869" s="28">
        <v>1</v>
      </c>
      <c r="Y869" s="28">
        <v>53.6</v>
      </c>
      <c r="Z869" s="34" t="str">
        <f t="shared" si="41"/>
        <v>Medium Risk</v>
      </c>
    </row>
    <row r="870" spans="1:26" x14ac:dyDescent="0.25">
      <c r="A870" s="20">
        <v>43969</v>
      </c>
      <c r="B870" s="21">
        <v>47</v>
      </c>
      <c r="C870" s="33" t="str">
        <f t="shared" si="39"/>
        <v>Senior</v>
      </c>
      <c r="D870" s="43">
        <v>52245</v>
      </c>
      <c r="E870" s="27">
        <v>518</v>
      </c>
      <c r="F870" s="33" t="s">
        <v>231</v>
      </c>
      <c r="G870" s="33" t="s">
        <v>33</v>
      </c>
      <c r="H870" s="33" t="s">
        <v>32</v>
      </c>
      <c r="I870" s="43">
        <v>10408</v>
      </c>
      <c r="J870" s="27">
        <v>52.912751677852349</v>
      </c>
      <c r="K870" s="48">
        <v>0.19921523590774237</v>
      </c>
      <c r="L870" s="48" t="s">
        <v>240</v>
      </c>
      <c r="M870" s="33" t="s">
        <v>26</v>
      </c>
      <c r="N870" s="33" t="s">
        <v>30</v>
      </c>
      <c r="O870" s="43">
        <v>290</v>
      </c>
      <c r="P870" s="48">
        <v>0.48336576399999998</v>
      </c>
      <c r="Q870" s="33" t="s">
        <v>34</v>
      </c>
      <c r="R870" s="27">
        <v>15</v>
      </c>
      <c r="S870" s="43">
        <v>6228</v>
      </c>
      <c r="T870" s="38">
        <v>4353.75</v>
      </c>
      <c r="U870" s="33" t="str">
        <f t="shared" si="40"/>
        <v>Low Income</v>
      </c>
      <c r="V870" s="43">
        <v>1398</v>
      </c>
      <c r="W870" s="48">
        <v>0.23711960900000001</v>
      </c>
      <c r="X870" s="27">
        <v>0</v>
      </c>
      <c r="Y870" s="27">
        <v>61</v>
      </c>
      <c r="Z870" s="33" t="str">
        <f t="shared" si="41"/>
        <v>High Risk</v>
      </c>
    </row>
    <row r="871" spans="1:26" x14ac:dyDescent="0.25">
      <c r="A871" s="22">
        <v>43970</v>
      </c>
      <c r="B871" s="23">
        <v>64</v>
      </c>
      <c r="C871" s="34" t="str">
        <f t="shared" si="39"/>
        <v>Old</v>
      </c>
      <c r="D871" s="44">
        <v>53411</v>
      </c>
      <c r="E871" s="28">
        <v>631</v>
      </c>
      <c r="F871" s="34" t="s">
        <v>230</v>
      </c>
      <c r="G871" s="34" t="s">
        <v>20</v>
      </c>
      <c r="H871" s="34" t="s">
        <v>25</v>
      </c>
      <c r="I871" s="44">
        <v>15153</v>
      </c>
      <c r="J871" s="28">
        <v>24</v>
      </c>
      <c r="K871" s="49">
        <v>0.28370560371459064</v>
      </c>
      <c r="L871" s="49" t="s">
        <v>240</v>
      </c>
      <c r="M871" s="34" t="s">
        <v>26</v>
      </c>
      <c r="N871" s="34" t="s">
        <v>34</v>
      </c>
      <c r="O871" s="44">
        <v>228</v>
      </c>
      <c r="P871" s="49">
        <v>4.6564736000000002E-2</v>
      </c>
      <c r="Q871" s="34" t="s">
        <v>24</v>
      </c>
      <c r="R871" s="28">
        <v>21</v>
      </c>
      <c r="S871" s="44">
        <v>1538</v>
      </c>
      <c r="T871" s="39">
        <v>4450.9166670000004</v>
      </c>
      <c r="U871" s="34" t="str">
        <f t="shared" si="40"/>
        <v>Low Income</v>
      </c>
      <c r="V871" s="44">
        <v>66132</v>
      </c>
      <c r="W871" s="49">
        <v>0.17593208799999999</v>
      </c>
      <c r="X871" s="28">
        <v>1</v>
      </c>
      <c r="Y871" s="28">
        <v>35.200000000000003</v>
      </c>
      <c r="Z871" s="34" t="str">
        <f t="shared" si="41"/>
        <v>Low Risk</v>
      </c>
    </row>
    <row r="872" spans="1:26" x14ac:dyDescent="0.25">
      <c r="A872" s="20">
        <v>43971</v>
      </c>
      <c r="B872" s="21">
        <v>37</v>
      </c>
      <c r="C872" s="33" t="str">
        <f t="shared" si="39"/>
        <v>Mid</v>
      </c>
      <c r="D872" s="43">
        <v>23976</v>
      </c>
      <c r="E872" s="27">
        <v>624</v>
      </c>
      <c r="F872" s="33" t="s">
        <v>230</v>
      </c>
      <c r="G872" s="33" t="s">
        <v>20</v>
      </c>
      <c r="H872" s="33" t="s">
        <v>29</v>
      </c>
      <c r="I872" s="43">
        <v>19266</v>
      </c>
      <c r="J872" s="27">
        <v>72</v>
      </c>
      <c r="K872" s="48">
        <v>0.80355355355355351</v>
      </c>
      <c r="L872" s="48" t="s">
        <v>241</v>
      </c>
      <c r="M872" s="33" t="s">
        <v>22</v>
      </c>
      <c r="N872" s="33" t="s">
        <v>23</v>
      </c>
      <c r="O872" s="43">
        <v>276</v>
      </c>
      <c r="P872" s="48">
        <v>0.234551129</v>
      </c>
      <c r="Q872" s="33" t="s">
        <v>38</v>
      </c>
      <c r="R872" s="27">
        <v>23</v>
      </c>
      <c r="S872" s="43">
        <v>2077</v>
      </c>
      <c r="T872" s="38">
        <v>1998</v>
      </c>
      <c r="U872" s="33" t="str">
        <f t="shared" si="40"/>
        <v>Low Income</v>
      </c>
      <c r="V872" s="43">
        <v>66672</v>
      </c>
      <c r="W872" s="48">
        <v>0.21702656000000001</v>
      </c>
      <c r="X872" s="27">
        <v>0</v>
      </c>
      <c r="Y872" s="27">
        <v>48</v>
      </c>
      <c r="Z872" s="33" t="str">
        <f t="shared" si="41"/>
        <v>Medium Risk</v>
      </c>
    </row>
    <row r="873" spans="1:26" x14ac:dyDescent="0.25">
      <c r="A873" s="22">
        <v>43972</v>
      </c>
      <c r="B873" s="23">
        <v>30</v>
      </c>
      <c r="C873" s="34" t="str">
        <f t="shared" si="39"/>
        <v>Mid</v>
      </c>
      <c r="D873" s="44">
        <v>23899</v>
      </c>
      <c r="E873" s="28">
        <v>607</v>
      </c>
      <c r="F873" s="34" t="s">
        <v>230</v>
      </c>
      <c r="G873" s="34" t="s">
        <v>20</v>
      </c>
      <c r="H873" s="34" t="s">
        <v>25</v>
      </c>
      <c r="I873" s="44">
        <v>19929</v>
      </c>
      <c r="J873" s="28">
        <v>36</v>
      </c>
      <c r="K873" s="49">
        <v>0.83388426293987195</v>
      </c>
      <c r="L873" s="49" t="s">
        <v>241</v>
      </c>
      <c r="M873" s="34" t="s">
        <v>22</v>
      </c>
      <c r="N873" s="34" t="s">
        <v>30</v>
      </c>
      <c r="O873" s="44">
        <v>547</v>
      </c>
      <c r="P873" s="49">
        <v>0.58155162100000002</v>
      </c>
      <c r="Q873" s="34" t="s">
        <v>24</v>
      </c>
      <c r="R873" s="28">
        <v>22</v>
      </c>
      <c r="S873" s="44">
        <v>484</v>
      </c>
      <c r="T873" s="39">
        <v>1991.583333</v>
      </c>
      <c r="U873" s="34" t="str">
        <f t="shared" si="40"/>
        <v>Low Income</v>
      </c>
      <c r="V873" s="44">
        <v>1144</v>
      </c>
      <c r="W873" s="49">
        <v>0.22953768699999999</v>
      </c>
      <c r="X873" s="28">
        <v>0</v>
      </c>
      <c r="Y873" s="28">
        <v>57</v>
      </c>
      <c r="Z873" s="34" t="str">
        <f t="shared" si="41"/>
        <v>High Risk</v>
      </c>
    </row>
    <row r="874" spans="1:26" x14ac:dyDescent="0.25">
      <c r="A874" s="20">
        <v>43973</v>
      </c>
      <c r="B874" s="21">
        <v>23</v>
      </c>
      <c r="C874" s="33" t="str">
        <f t="shared" si="39"/>
        <v>Young</v>
      </c>
      <c r="D874" s="43">
        <v>15000</v>
      </c>
      <c r="E874" s="27">
        <v>502</v>
      </c>
      <c r="F874" s="33" t="s">
        <v>231</v>
      </c>
      <c r="G874" s="33" t="s">
        <v>45</v>
      </c>
      <c r="H874" s="33" t="s">
        <v>32</v>
      </c>
      <c r="I874" s="43">
        <v>21632</v>
      </c>
      <c r="J874" s="27">
        <v>60</v>
      </c>
      <c r="K874" s="48">
        <v>1.4421333333333333</v>
      </c>
      <c r="L874" s="48" t="s">
        <v>242</v>
      </c>
      <c r="M874" s="33" t="s">
        <v>22</v>
      </c>
      <c r="N874" s="33" t="s">
        <v>27</v>
      </c>
      <c r="O874" s="43">
        <v>299</v>
      </c>
      <c r="P874" s="48">
        <v>0.18387527300000001</v>
      </c>
      <c r="Q874" s="33" t="s">
        <v>24</v>
      </c>
      <c r="R874" s="27">
        <v>32</v>
      </c>
      <c r="S874" s="43">
        <v>4300</v>
      </c>
      <c r="T874" s="38">
        <v>1250</v>
      </c>
      <c r="U874" s="33" t="str">
        <f t="shared" si="40"/>
        <v>Low Income</v>
      </c>
      <c r="V874" s="43">
        <v>6092</v>
      </c>
      <c r="W874" s="48">
        <v>0.23239362699999999</v>
      </c>
      <c r="X874" s="27">
        <v>0</v>
      </c>
      <c r="Y874" s="27">
        <v>56</v>
      </c>
      <c r="Z874" s="33" t="str">
        <f t="shared" si="41"/>
        <v>High Risk</v>
      </c>
    </row>
    <row r="875" spans="1:26" x14ac:dyDescent="0.25">
      <c r="A875" s="22">
        <v>43974</v>
      </c>
      <c r="B875" s="23">
        <v>31</v>
      </c>
      <c r="C875" s="34" t="str">
        <f t="shared" si="39"/>
        <v>Mid</v>
      </c>
      <c r="D875" s="44">
        <v>55298</v>
      </c>
      <c r="E875" s="28">
        <v>612</v>
      </c>
      <c r="F875" s="34" t="s">
        <v>230</v>
      </c>
      <c r="G875" s="34" t="s">
        <v>20</v>
      </c>
      <c r="H875" s="34" t="s">
        <v>25</v>
      </c>
      <c r="I875" s="44">
        <v>39861</v>
      </c>
      <c r="J875" s="28">
        <v>60</v>
      </c>
      <c r="K875" s="49">
        <v>0.72083981337480563</v>
      </c>
      <c r="L875" s="49" t="s">
        <v>241</v>
      </c>
      <c r="M875" s="34" t="s">
        <v>26</v>
      </c>
      <c r="N875" s="34" t="s">
        <v>27</v>
      </c>
      <c r="O875" s="44">
        <v>513</v>
      </c>
      <c r="P875" s="49">
        <v>0.31208138400000002</v>
      </c>
      <c r="Q875" s="34" t="s">
        <v>38</v>
      </c>
      <c r="R875" s="28">
        <v>17</v>
      </c>
      <c r="S875" s="44">
        <v>3668</v>
      </c>
      <c r="T875" s="39">
        <v>4608.1666670000004</v>
      </c>
      <c r="U875" s="34" t="str">
        <f t="shared" si="40"/>
        <v>Low Income</v>
      </c>
      <c r="V875" s="44">
        <v>126292</v>
      </c>
      <c r="W875" s="49">
        <v>0.25352040100000001</v>
      </c>
      <c r="X875" s="28">
        <v>0</v>
      </c>
      <c r="Y875" s="28">
        <v>57</v>
      </c>
      <c r="Z875" s="34" t="str">
        <f t="shared" si="41"/>
        <v>High Risk</v>
      </c>
    </row>
    <row r="876" spans="1:26" x14ac:dyDescent="0.25">
      <c r="A876" s="20">
        <v>43975</v>
      </c>
      <c r="B876" s="21">
        <v>39</v>
      </c>
      <c r="C876" s="33" t="str">
        <f t="shared" si="39"/>
        <v>Mid</v>
      </c>
      <c r="D876" s="43">
        <v>57555</v>
      </c>
      <c r="E876" s="27">
        <v>561</v>
      </c>
      <c r="F876" s="33" t="s">
        <v>230</v>
      </c>
      <c r="G876" s="33" t="s">
        <v>20</v>
      </c>
      <c r="H876" s="33" t="s">
        <v>29</v>
      </c>
      <c r="I876" s="43">
        <v>32552</v>
      </c>
      <c r="J876" s="27">
        <v>60</v>
      </c>
      <c r="K876" s="48">
        <v>0.56558074884892706</v>
      </c>
      <c r="L876" s="48" t="s">
        <v>241</v>
      </c>
      <c r="M876" s="33" t="s">
        <v>22</v>
      </c>
      <c r="N876" s="33" t="s">
        <v>30</v>
      </c>
      <c r="O876" s="43">
        <v>209</v>
      </c>
      <c r="P876" s="48">
        <v>0.375362796</v>
      </c>
      <c r="Q876" s="33" t="s">
        <v>28</v>
      </c>
      <c r="R876" s="27">
        <v>17</v>
      </c>
      <c r="S876" s="43">
        <v>1489</v>
      </c>
      <c r="T876" s="38">
        <v>4796.25</v>
      </c>
      <c r="U876" s="33" t="str">
        <f t="shared" si="40"/>
        <v>Low Income</v>
      </c>
      <c r="V876" s="43">
        <v>131206</v>
      </c>
      <c r="W876" s="48">
        <v>0.29062908799999998</v>
      </c>
      <c r="X876" s="27">
        <v>0</v>
      </c>
      <c r="Y876" s="27">
        <v>49</v>
      </c>
      <c r="Z876" s="33" t="str">
        <f t="shared" si="41"/>
        <v>Medium Risk</v>
      </c>
    </row>
    <row r="877" spans="1:26" x14ac:dyDescent="0.25">
      <c r="A877" s="22">
        <v>43976</v>
      </c>
      <c r="B877" s="23">
        <v>61</v>
      </c>
      <c r="C877" s="34" t="str">
        <f t="shared" si="39"/>
        <v>Old</v>
      </c>
      <c r="D877" s="44">
        <v>84899</v>
      </c>
      <c r="E877" s="28">
        <v>646</v>
      </c>
      <c r="F877" s="34" t="s">
        <v>230</v>
      </c>
      <c r="G877" s="34" t="s">
        <v>20</v>
      </c>
      <c r="H877" s="34" t="s">
        <v>29</v>
      </c>
      <c r="I877" s="44">
        <v>34936</v>
      </c>
      <c r="J877" s="28">
        <v>36</v>
      </c>
      <c r="K877" s="49">
        <v>0.41150072439015772</v>
      </c>
      <c r="L877" s="49" t="s">
        <v>240</v>
      </c>
      <c r="M877" s="34" t="s">
        <v>22</v>
      </c>
      <c r="N877" s="34" t="s">
        <v>27</v>
      </c>
      <c r="O877" s="44">
        <v>310</v>
      </c>
      <c r="P877" s="49">
        <v>6.6837315999999994E-2</v>
      </c>
      <c r="Q877" s="34" t="s">
        <v>24</v>
      </c>
      <c r="R877" s="28">
        <v>23</v>
      </c>
      <c r="S877" s="44">
        <v>2357</v>
      </c>
      <c r="T877" s="39">
        <v>7074.9166670000004</v>
      </c>
      <c r="U877" s="34" t="str">
        <f t="shared" si="40"/>
        <v>Medium Income</v>
      </c>
      <c r="V877" s="44">
        <v>6108</v>
      </c>
      <c r="W877" s="49">
        <v>0.17546947800000001</v>
      </c>
      <c r="X877" s="28">
        <v>1</v>
      </c>
      <c r="Y877" s="28">
        <v>36</v>
      </c>
      <c r="Z877" s="34" t="str">
        <f t="shared" si="41"/>
        <v>Low Risk</v>
      </c>
    </row>
    <row r="878" spans="1:26" x14ac:dyDescent="0.25">
      <c r="A878" s="20">
        <v>43977</v>
      </c>
      <c r="B878" s="21">
        <v>33</v>
      </c>
      <c r="C878" s="33" t="str">
        <f t="shared" si="39"/>
        <v>Mid</v>
      </c>
      <c r="D878" s="43">
        <v>35184</v>
      </c>
      <c r="E878" s="27">
        <v>532</v>
      </c>
      <c r="F878" s="33" t="s">
        <v>231</v>
      </c>
      <c r="G878" s="33" t="s">
        <v>20</v>
      </c>
      <c r="H878" s="33" t="s">
        <v>29</v>
      </c>
      <c r="I878" s="43">
        <v>7654</v>
      </c>
      <c r="J878" s="27">
        <v>60</v>
      </c>
      <c r="K878" s="48">
        <v>0.21754206457480674</v>
      </c>
      <c r="L878" s="48" t="s">
        <v>240</v>
      </c>
      <c r="M878" s="33" t="s">
        <v>26</v>
      </c>
      <c r="N878" s="33" t="s">
        <v>27</v>
      </c>
      <c r="O878" s="43">
        <v>544</v>
      </c>
      <c r="P878" s="48">
        <v>0.36322489299999999</v>
      </c>
      <c r="Q878" s="33" t="s">
        <v>38</v>
      </c>
      <c r="R878" s="27">
        <v>22</v>
      </c>
      <c r="S878" s="43">
        <v>910</v>
      </c>
      <c r="T878" s="38">
        <v>2932</v>
      </c>
      <c r="U878" s="33" t="str">
        <f t="shared" si="40"/>
        <v>Low Income</v>
      </c>
      <c r="V878" s="43">
        <v>92704</v>
      </c>
      <c r="W878" s="48">
        <v>0.21401020300000001</v>
      </c>
      <c r="X878" s="27">
        <v>1</v>
      </c>
      <c r="Y878" s="27">
        <v>43.2</v>
      </c>
      <c r="Z878" s="33" t="str">
        <f t="shared" si="41"/>
        <v>Medium Risk</v>
      </c>
    </row>
    <row r="879" spans="1:26" x14ac:dyDescent="0.25">
      <c r="A879" s="22">
        <v>43978</v>
      </c>
      <c r="B879" s="23">
        <v>42</v>
      </c>
      <c r="C879" s="34" t="str">
        <f t="shared" si="39"/>
        <v>Senior</v>
      </c>
      <c r="D879" s="44">
        <v>124912</v>
      </c>
      <c r="E879" s="28">
        <v>640</v>
      </c>
      <c r="F879" s="34" t="s">
        <v>230</v>
      </c>
      <c r="G879" s="34" t="s">
        <v>45</v>
      </c>
      <c r="H879" s="34" t="s">
        <v>21</v>
      </c>
      <c r="I879" s="44">
        <v>47202</v>
      </c>
      <c r="J879" s="28">
        <v>72</v>
      </c>
      <c r="K879" s="49">
        <v>0.37788202894837963</v>
      </c>
      <c r="L879" s="49" t="s">
        <v>240</v>
      </c>
      <c r="M879" s="34" t="s">
        <v>26</v>
      </c>
      <c r="N879" s="34" t="s">
        <v>27</v>
      </c>
      <c r="O879" s="44">
        <v>419</v>
      </c>
      <c r="P879" s="49">
        <v>0.11122458</v>
      </c>
      <c r="Q879" s="34" t="s">
        <v>31</v>
      </c>
      <c r="R879" s="28">
        <v>21</v>
      </c>
      <c r="S879" s="44">
        <v>1213</v>
      </c>
      <c r="T879" s="39">
        <v>10409.333329999999</v>
      </c>
      <c r="U879" s="34" t="str">
        <f t="shared" si="40"/>
        <v>Medium Income</v>
      </c>
      <c r="V879" s="44">
        <v>97155</v>
      </c>
      <c r="W879" s="49">
        <v>0.25903314300000002</v>
      </c>
      <c r="X879" s="28">
        <v>0</v>
      </c>
      <c r="Y879" s="28">
        <v>46</v>
      </c>
      <c r="Z879" s="34" t="str">
        <f t="shared" si="41"/>
        <v>Medium Risk</v>
      </c>
    </row>
    <row r="880" spans="1:26" x14ac:dyDescent="0.25">
      <c r="A880" s="20">
        <v>43979</v>
      </c>
      <c r="B880" s="21">
        <v>39</v>
      </c>
      <c r="C880" s="33" t="str">
        <f t="shared" si="39"/>
        <v>Mid</v>
      </c>
      <c r="D880" s="43">
        <v>116234</v>
      </c>
      <c r="E880" s="27">
        <v>441</v>
      </c>
      <c r="F880" s="33" t="s">
        <v>233</v>
      </c>
      <c r="G880" s="33" t="s">
        <v>20</v>
      </c>
      <c r="H880" s="33" t="s">
        <v>29</v>
      </c>
      <c r="I880" s="43">
        <v>23222</v>
      </c>
      <c r="J880" s="27">
        <v>36</v>
      </c>
      <c r="K880" s="48">
        <v>0.19978663730061771</v>
      </c>
      <c r="L880" s="48" t="s">
        <v>240</v>
      </c>
      <c r="M880" s="33" t="s">
        <v>22</v>
      </c>
      <c r="N880" s="33" t="s">
        <v>27</v>
      </c>
      <c r="O880" s="43">
        <v>400</v>
      </c>
      <c r="P880" s="48">
        <v>0.17771105500000001</v>
      </c>
      <c r="Q880" s="33" t="s">
        <v>31</v>
      </c>
      <c r="R880" s="27">
        <v>28</v>
      </c>
      <c r="S880" s="43">
        <v>4531</v>
      </c>
      <c r="T880" s="38">
        <v>9686.1666669999995</v>
      </c>
      <c r="U880" s="33" t="str">
        <f t="shared" si="40"/>
        <v>Medium Income</v>
      </c>
      <c r="V880" s="43">
        <v>96556</v>
      </c>
      <c r="W880" s="48">
        <v>0.29263870199999997</v>
      </c>
      <c r="X880" s="27">
        <v>1</v>
      </c>
      <c r="Y880" s="27">
        <v>43.2</v>
      </c>
      <c r="Z880" s="33" t="str">
        <f t="shared" si="41"/>
        <v>Medium Risk</v>
      </c>
    </row>
    <row r="881" spans="1:26" x14ac:dyDescent="0.25">
      <c r="A881" s="22">
        <v>43980</v>
      </c>
      <c r="B881" s="23">
        <v>54</v>
      </c>
      <c r="C881" s="34" t="str">
        <f t="shared" si="39"/>
        <v>Senior</v>
      </c>
      <c r="D881" s="44">
        <v>28950</v>
      </c>
      <c r="E881" s="28">
        <v>582</v>
      </c>
      <c r="F881" s="34" t="s">
        <v>230</v>
      </c>
      <c r="G881" s="34" t="s">
        <v>20</v>
      </c>
      <c r="H881" s="34" t="s">
        <v>29</v>
      </c>
      <c r="I881" s="44">
        <v>13141</v>
      </c>
      <c r="J881" s="28">
        <v>96</v>
      </c>
      <c r="K881" s="49">
        <v>0.45392055267702935</v>
      </c>
      <c r="L881" s="49" t="s">
        <v>240</v>
      </c>
      <c r="M881" s="34" t="s">
        <v>26</v>
      </c>
      <c r="N881" s="34" t="s">
        <v>27</v>
      </c>
      <c r="O881" s="44">
        <v>461</v>
      </c>
      <c r="P881" s="49">
        <v>0.47102579</v>
      </c>
      <c r="Q881" s="34" t="s">
        <v>24</v>
      </c>
      <c r="R881" s="28">
        <v>27</v>
      </c>
      <c r="S881" s="44">
        <v>3440</v>
      </c>
      <c r="T881" s="39">
        <v>2412.5</v>
      </c>
      <c r="U881" s="34" t="str">
        <f t="shared" si="40"/>
        <v>Low Income</v>
      </c>
      <c r="V881" s="44">
        <v>70945</v>
      </c>
      <c r="W881" s="49">
        <v>0.26086856800000002</v>
      </c>
      <c r="X881" s="28">
        <v>0</v>
      </c>
      <c r="Y881" s="28">
        <v>63</v>
      </c>
      <c r="Z881" s="34" t="str">
        <f t="shared" si="41"/>
        <v>High Risk</v>
      </c>
    </row>
    <row r="882" spans="1:26" x14ac:dyDescent="0.25">
      <c r="A882" s="20">
        <v>43981</v>
      </c>
      <c r="B882" s="21">
        <v>70</v>
      </c>
      <c r="C882" s="33" t="str">
        <f t="shared" si="39"/>
        <v>Old</v>
      </c>
      <c r="D882" s="43">
        <v>120596</v>
      </c>
      <c r="E882" s="27">
        <v>616</v>
      </c>
      <c r="F882" s="33" t="s">
        <v>230</v>
      </c>
      <c r="G882" s="33" t="s">
        <v>20</v>
      </c>
      <c r="H882" s="33" t="s">
        <v>29</v>
      </c>
      <c r="I882" s="43">
        <v>18759</v>
      </c>
      <c r="J882" s="27">
        <v>24</v>
      </c>
      <c r="K882" s="48">
        <v>0.15555242296593585</v>
      </c>
      <c r="L882" s="48" t="s">
        <v>240</v>
      </c>
      <c r="M882" s="33" t="s">
        <v>26</v>
      </c>
      <c r="N882" s="33" t="s">
        <v>27</v>
      </c>
      <c r="O882" s="43">
        <v>541</v>
      </c>
      <c r="P882" s="48">
        <v>0.30993289600000001</v>
      </c>
      <c r="Q882" s="33" t="s">
        <v>28</v>
      </c>
      <c r="R882" s="27">
        <v>24</v>
      </c>
      <c r="S882" s="43">
        <v>2767</v>
      </c>
      <c r="T882" s="38">
        <v>10049.666670000001</v>
      </c>
      <c r="U882" s="33" t="str">
        <f t="shared" si="40"/>
        <v>Medium Income</v>
      </c>
      <c r="V882" s="43">
        <v>12089</v>
      </c>
      <c r="W882" s="48">
        <v>0.17254550699999999</v>
      </c>
      <c r="X882" s="27">
        <v>1</v>
      </c>
      <c r="Y882" s="27">
        <v>40</v>
      </c>
      <c r="Z882" s="33" t="str">
        <f t="shared" si="41"/>
        <v>Medium Risk</v>
      </c>
    </row>
    <row r="883" spans="1:26" x14ac:dyDescent="0.25">
      <c r="A883" s="22">
        <v>43982</v>
      </c>
      <c r="B883" s="23">
        <v>33</v>
      </c>
      <c r="C883" s="34" t="str">
        <f t="shared" si="39"/>
        <v>Mid</v>
      </c>
      <c r="D883" s="44">
        <v>38575</v>
      </c>
      <c r="E883" s="28">
        <v>565.24120603015081</v>
      </c>
      <c r="F883" s="34" t="s">
        <v>230</v>
      </c>
      <c r="G883" s="34" t="s">
        <v>20</v>
      </c>
      <c r="H883" s="34" t="s">
        <v>32</v>
      </c>
      <c r="I883" s="44">
        <v>19538</v>
      </c>
      <c r="J883" s="28">
        <v>12</v>
      </c>
      <c r="K883" s="49">
        <v>0.5064938431626701</v>
      </c>
      <c r="L883" s="49" t="s">
        <v>241</v>
      </c>
      <c r="M883" s="34" t="s">
        <v>44</v>
      </c>
      <c r="N883" s="34" t="s">
        <v>27</v>
      </c>
      <c r="O883" s="44">
        <v>247</v>
      </c>
      <c r="P883" s="49">
        <v>0.27755085699999998</v>
      </c>
      <c r="Q883" s="34" t="s">
        <v>28</v>
      </c>
      <c r="R883" s="28">
        <v>23</v>
      </c>
      <c r="S883" s="44">
        <v>2524</v>
      </c>
      <c r="T883" s="39">
        <v>3214.583333</v>
      </c>
      <c r="U883" s="34" t="str">
        <f t="shared" si="40"/>
        <v>Low Income</v>
      </c>
      <c r="V883" s="44">
        <v>81058</v>
      </c>
      <c r="W883" s="49">
        <v>0.20754117599999999</v>
      </c>
      <c r="X883" s="28">
        <v>0</v>
      </c>
      <c r="Y883" s="28">
        <v>50</v>
      </c>
      <c r="Z883" s="34" t="str">
        <f t="shared" si="41"/>
        <v>Medium Risk</v>
      </c>
    </row>
    <row r="884" spans="1:26" x14ac:dyDescent="0.25">
      <c r="A884" s="20">
        <v>43983</v>
      </c>
      <c r="B884" s="21">
        <v>34</v>
      </c>
      <c r="C884" s="33" t="str">
        <f t="shared" si="39"/>
        <v>Mid</v>
      </c>
      <c r="D884" s="43">
        <v>31385</v>
      </c>
      <c r="E884" s="27">
        <v>492</v>
      </c>
      <c r="F884" s="33" t="s">
        <v>231</v>
      </c>
      <c r="G884" s="33" t="s">
        <v>20</v>
      </c>
      <c r="H884" s="33" t="s">
        <v>29</v>
      </c>
      <c r="I884" s="43">
        <v>9246</v>
      </c>
      <c r="J884" s="27">
        <v>48</v>
      </c>
      <c r="K884" s="48">
        <v>0.29459933089055279</v>
      </c>
      <c r="L884" s="48" t="s">
        <v>240</v>
      </c>
      <c r="M884" s="33" t="s">
        <v>22</v>
      </c>
      <c r="N884" s="33" t="s">
        <v>23</v>
      </c>
      <c r="O884" s="43">
        <v>145</v>
      </c>
      <c r="P884" s="48">
        <v>0.26497980900000001</v>
      </c>
      <c r="Q884" s="33" t="s">
        <v>28</v>
      </c>
      <c r="R884" s="27">
        <v>24</v>
      </c>
      <c r="S884" s="43">
        <v>696</v>
      </c>
      <c r="T884" s="38">
        <v>2615.416667</v>
      </c>
      <c r="U884" s="33" t="str">
        <f t="shared" si="40"/>
        <v>Low Income</v>
      </c>
      <c r="V884" s="43">
        <v>3633</v>
      </c>
      <c r="W884" s="48">
        <v>0.263540683</v>
      </c>
      <c r="X884" s="27">
        <v>0</v>
      </c>
      <c r="Y884" s="27">
        <v>52</v>
      </c>
      <c r="Z884" s="33" t="str">
        <f t="shared" si="41"/>
        <v>Medium Risk</v>
      </c>
    </row>
    <row r="885" spans="1:26" x14ac:dyDescent="0.25">
      <c r="A885" s="22">
        <v>43984</v>
      </c>
      <c r="B885" s="23">
        <v>52</v>
      </c>
      <c r="C885" s="34" t="str">
        <f t="shared" si="39"/>
        <v>Senior</v>
      </c>
      <c r="D885" s="44">
        <v>94381</v>
      </c>
      <c r="E885" s="28">
        <v>602</v>
      </c>
      <c r="F885" s="34" t="s">
        <v>230</v>
      </c>
      <c r="G885" s="34" t="s">
        <v>20</v>
      </c>
      <c r="H885" s="34" t="s">
        <v>29</v>
      </c>
      <c r="I885" s="44">
        <v>23896</v>
      </c>
      <c r="J885" s="28">
        <v>48</v>
      </c>
      <c r="K885" s="49">
        <v>0.25318655237812693</v>
      </c>
      <c r="L885" s="49" t="s">
        <v>240</v>
      </c>
      <c r="M885" s="34" t="s">
        <v>26</v>
      </c>
      <c r="N885" s="34" t="s">
        <v>27</v>
      </c>
      <c r="O885" s="44">
        <v>200</v>
      </c>
      <c r="P885" s="49">
        <v>0.39027272099999999</v>
      </c>
      <c r="Q885" s="34" t="s">
        <v>31</v>
      </c>
      <c r="R885" s="28">
        <v>27</v>
      </c>
      <c r="S885" s="44">
        <v>516</v>
      </c>
      <c r="T885" s="39">
        <v>7865.0833329999996</v>
      </c>
      <c r="U885" s="34" t="str">
        <f t="shared" si="40"/>
        <v>Medium Income</v>
      </c>
      <c r="V885" s="44">
        <v>136337</v>
      </c>
      <c r="W885" s="49">
        <v>0.20422996600000001</v>
      </c>
      <c r="X885" s="28">
        <v>1</v>
      </c>
      <c r="Y885" s="28">
        <v>38.4</v>
      </c>
      <c r="Z885" s="34" t="str">
        <f t="shared" si="41"/>
        <v>Low Risk</v>
      </c>
    </row>
    <row r="886" spans="1:26" x14ac:dyDescent="0.25">
      <c r="A886" s="20">
        <v>43985</v>
      </c>
      <c r="B886" s="21">
        <v>48</v>
      </c>
      <c r="C886" s="33" t="str">
        <f t="shared" si="39"/>
        <v>Senior</v>
      </c>
      <c r="D886" s="43">
        <v>26375</v>
      </c>
      <c r="E886" s="27">
        <v>604</v>
      </c>
      <c r="F886" s="33" t="s">
        <v>230</v>
      </c>
      <c r="G886" s="33" t="s">
        <v>20</v>
      </c>
      <c r="H886" s="33" t="s">
        <v>25</v>
      </c>
      <c r="I886" s="43">
        <v>26134</v>
      </c>
      <c r="J886" s="27">
        <v>84</v>
      </c>
      <c r="K886" s="48">
        <v>0.99086255924170619</v>
      </c>
      <c r="L886" s="48" t="s">
        <v>241</v>
      </c>
      <c r="M886" s="33" t="s">
        <v>22</v>
      </c>
      <c r="N886" s="33" t="s">
        <v>27</v>
      </c>
      <c r="O886" s="43">
        <v>440</v>
      </c>
      <c r="P886" s="48">
        <v>0.23147361599999999</v>
      </c>
      <c r="Q886" s="33" t="s">
        <v>28</v>
      </c>
      <c r="R886" s="27">
        <v>20</v>
      </c>
      <c r="S886" s="43">
        <v>3359</v>
      </c>
      <c r="T886" s="38">
        <v>2197.916667</v>
      </c>
      <c r="U886" s="33" t="str">
        <f t="shared" si="40"/>
        <v>Low Income</v>
      </c>
      <c r="V886" s="43">
        <v>163007</v>
      </c>
      <c r="W886" s="48">
        <v>0.24903666999999999</v>
      </c>
      <c r="X886" s="27">
        <v>0</v>
      </c>
      <c r="Y886" s="27">
        <v>46</v>
      </c>
      <c r="Z886" s="33" t="str">
        <f t="shared" si="41"/>
        <v>Medium Risk</v>
      </c>
    </row>
    <row r="887" spans="1:26" x14ac:dyDescent="0.25">
      <c r="A887" s="22">
        <v>43986</v>
      </c>
      <c r="B887" s="23">
        <v>62</v>
      </c>
      <c r="C887" s="34" t="str">
        <f t="shared" si="39"/>
        <v>Old</v>
      </c>
      <c r="D887" s="44">
        <v>21647</v>
      </c>
      <c r="E887" s="28">
        <v>624</v>
      </c>
      <c r="F887" s="34" t="s">
        <v>230</v>
      </c>
      <c r="G887" s="34" t="s">
        <v>20</v>
      </c>
      <c r="H887" s="34" t="s">
        <v>29</v>
      </c>
      <c r="I887" s="44">
        <v>26478</v>
      </c>
      <c r="J887" s="28">
        <v>60</v>
      </c>
      <c r="K887" s="49">
        <v>1.2231718020972884</v>
      </c>
      <c r="L887" s="49" t="s">
        <v>242</v>
      </c>
      <c r="M887" s="34" t="s">
        <v>26</v>
      </c>
      <c r="N887" s="34" t="s">
        <v>30</v>
      </c>
      <c r="O887" s="44">
        <v>322</v>
      </c>
      <c r="P887" s="49">
        <v>0.27100761600000001</v>
      </c>
      <c r="Q887" s="34" t="s">
        <v>28</v>
      </c>
      <c r="R887" s="28">
        <v>26</v>
      </c>
      <c r="S887" s="44">
        <v>478</v>
      </c>
      <c r="T887" s="39">
        <v>1803.916667</v>
      </c>
      <c r="U887" s="34" t="str">
        <f t="shared" si="40"/>
        <v>Low Income</v>
      </c>
      <c r="V887" s="44">
        <v>1784</v>
      </c>
      <c r="W887" s="49">
        <v>0.23862530200000001</v>
      </c>
      <c r="X887" s="28">
        <v>0</v>
      </c>
      <c r="Y887" s="28">
        <v>54</v>
      </c>
      <c r="Z887" s="34" t="str">
        <f t="shared" si="41"/>
        <v>Medium Risk</v>
      </c>
    </row>
    <row r="888" spans="1:26" x14ac:dyDescent="0.25">
      <c r="A888" s="20">
        <v>43987</v>
      </c>
      <c r="B888" s="21">
        <v>47</v>
      </c>
      <c r="C888" s="33" t="str">
        <f t="shared" si="39"/>
        <v>Senior</v>
      </c>
      <c r="D888" s="43">
        <v>30729</v>
      </c>
      <c r="E888" s="27">
        <v>573</v>
      </c>
      <c r="F888" s="33" t="s">
        <v>230</v>
      </c>
      <c r="G888" s="33" t="s">
        <v>20</v>
      </c>
      <c r="H888" s="33" t="s">
        <v>32</v>
      </c>
      <c r="I888" s="43">
        <v>9246</v>
      </c>
      <c r="J888" s="27">
        <v>84</v>
      </c>
      <c r="K888" s="48">
        <v>0.3008884115981646</v>
      </c>
      <c r="L888" s="48" t="s">
        <v>240</v>
      </c>
      <c r="M888" s="33" t="s">
        <v>22</v>
      </c>
      <c r="N888" s="33" t="s">
        <v>23</v>
      </c>
      <c r="O888" s="43">
        <v>673</v>
      </c>
      <c r="P888" s="48">
        <v>0.103662223</v>
      </c>
      <c r="Q888" s="33" t="s">
        <v>38</v>
      </c>
      <c r="R888" s="27">
        <v>21</v>
      </c>
      <c r="S888" s="43">
        <v>1703</v>
      </c>
      <c r="T888" s="38">
        <v>2560.75</v>
      </c>
      <c r="U888" s="33" t="str">
        <f t="shared" si="40"/>
        <v>Low Income</v>
      </c>
      <c r="V888" s="43">
        <v>3636</v>
      </c>
      <c r="W888" s="48">
        <v>0.22123495400000001</v>
      </c>
      <c r="X888" s="27">
        <v>0</v>
      </c>
      <c r="Y888" s="27">
        <v>51</v>
      </c>
      <c r="Z888" s="33" t="str">
        <f t="shared" si="41"/>
        <v>Medium Risk</v>
      </c>
    </row>
    <row r="889" spans="1:26" x14ac:dyDescent="0.25">
      <c r="A889" s="22">
        <v>43988</v>
      </c>
      <c r="B889" s="23">
        <v>35</v>
      </c>
      <c r="C889" s="34" t="str">
        <f t="shared" si="39"/>
        <v>Mid</v>
      </c>
      <c r="D889" s="44">
        <v>45694</v>
      </c>
      <c r="E889" s="28">
        <v>556</v>
      </c>
      <c r="F889" s="34" t="s">
        <v>230</v>
      </c>
      <c r="G889" s="34" t="s">
        <v>20</v>
      </c>
      <c r="H889" s="34" t="s">
        <v>21</v>
      </c>
      <c r="I889" s="44">
        <v>17886</v>
      </c>
      <c r="J889" s="28">
        <v>60</v>
      </c>
      <c r="K889" s="49">
        <v>0.39142994703899858</v>
      </c>
      <c r="L889" s="49" t="s">
        <v>240</v>
      </c>
      <c r="M889" s="34" t="s">
        <v>35</v>
      </c>
      <c r="N889" s="34" t="s">
        <v>23</v>
      </c>
      <c r="O889" s="44">
        <v>468</v>
      </c>
      <c r="P889" s="49">
        <v>0.47070082800000002</v>
      </c>
      <c r="Q889" s="34" t="s">
        <v>28</v>
      </c>
      <c r="R889" s="28">
        <v>26</v>
      </c>
      <c r="S889" s="44">
        <v>5350</v>
      </c>
      <c r="T889" s="39">
        <v>3807.833333</v>
      </c>
      <c r="U889" s="34" t="str">
        <f t="shared" si="40"/>
        <v>Low Income</v>
      </c>
      <c r="V889" s="44">
        <v>82551</v>
      </c>
      <c r="W889" s="49">
        <v>0.26045411699999999</v>
      </c>
      <c r="X889" s="28">
        <v>0</v>
      </c>
      <c r="Y889" s="28">
        <v>60</v>
      </c>
      <c r="Z889" s="34" t="str">
        <f t="shared" si="41"/>
        <v>High Risk</v>
      </c>
    </row>
    <row r="890" spans="1:26" x14ac:dyDescent="0.25">
      <c r="A890" s="20">
        <v>43989</v>
      </c>
      <c r="B890" s="21">
        <v>47</v>
      </c>
      <c r="C890" s="33" t="str">
        <f t="shared" si="39"/>
        <v>Senior</v>
      </c>
      <c r="D890" s="43">
        <v>16805.000004000001</v>
      </c>
      <c r="E890" s="27">
        <v>484</v>
      </c>
      <c r="F890" s="33" t="s">
        <v>231</v>
      </c>
      <c r="G890" s="33" t="s">
        <v>20</v>
      </c>
      <c r="H890" s="33" t="s">
        <v>29</v>
      </c>
      <c r="I890" s="43">
        <v>38653</v>
      </c>
      <c r="J890" s="27">
        <v>54.618025751072963</v>
      </c>
      <c r="K890" s="48">
        <v>2.3000892586015853</v>
      </c>
      <c r="L890" s="48" t="s">
        <v>242</v>
      </c>
      <c r="M890" s="33" t="s">
        <v>26</v>
      </c>
      <c r="N890" s="33" t="s">
        <v>23</v>
      </c>
      <c r="O890" s="43">
        <v>781</v>
      </c>
      <c r="P890" s="48">
        <v>0.35246945899999998</v>
      </c>
      <c r="Q890" s="33" t="s">
        <v>24</v>
      </c>
      <c r="R890" s="27">
        <v>24</v>
      </c>
      <c r="S890" s="43">
        <v>1090</v>
      </c>
      <c r="T890" s="38">
        <v>1400.416667</v>
      </c>
      <c r="U890" s="33" t="str">
        <f t="shared" si="40"/>
        <v>Low Income</v>
      </c>
      <c r="V890" s="43">
        <v>10914</v>
      </c>
      <c r="W890" s="48">
        <v>0.32599659199999997</v>
      </c>
      <c r="X890" s="27">
        <v>0</v>
      </c>
      <c r="Y890" s="27">
        <v>55</v>
      </c>
      <c r="Z890" s="33" t="str">
        <f t="shared" si="41"/>
        <v>High Risk</v>
      </c>
    </row>
    <row r="891" spans="1:26" x14ac:dyDescent="0.25">
      <c r="A891" s="22">
        <v>43990</v>
      </c>
      <c r="B891" s="23">
        <v>53</v>
      </c>
      <c r="C891" s="34" t="str">
        <f t="shared" si="39"/>
        <v>Senior</v>
      </c>
      <c r="D891" s="44">
        <v>52961</v>
      </c>
      <c r="E891" s="28">
        <v>622</v>
      </c>
      <c r="F891" s="34" t="s">
        <v>230</v>
      </c>
      <c r="G891" s="34" t="s">
        <v>20</v>
      </c>
      <c r="H891" s="34" t="s">
        <v>32</v>
      </c>
      <c r="I891" s="44">
        <v>42613</v>
      </c>
      <c r="J891" s="28">
        <v>24</v>
      </c>
      <c r="K891" s="49">
        <v>0.80461094012575296</v>
      </c>
      <c r="L891" s="49" t="s">
        <v>241</v>
      </c>
      <c r="M891" s="34" t="s">
        <v>26</v>
      </c>
      <c r="N891" s="34" t="s">
        <v>27</v>
      </c>
      <c r="O891" s="44">
        <v>508</v>
      </c>
      <c r="P891" s="49">
        <v>0.350348979</v>
      </c>
      <c r="Q891" s="34" t="s">
        <v>28</v>
      </c>
      <c r="R891" s="28">
        <v>26</v>
      </c>
      <c r="S891" s="44">
        <v>1609</v>
      </c>
      <c r="T891" s="39">
        <v>4413.4166670000004</v>
      </c>
      <c r="U891" s="34" t="str">
        <f t="shared" si="40"/>
        <v>Low Income</v>
      </c>
      <c r="V891" s="44">
        <v>4112</v>
      </c>
      <c r="W891" s="49">
        <v>0.22372299900000001</v>
      </c>
      <c r="X891" s="28">
        <v>0</v>
      </c>
      <c r="Y891" s="28">
        <v>50</v>
      </c>
      <c r="Z891" s="34" t="str">
        <f t="shared" si="41"/>
        <v>Medium Risk</v>
      </c>
    </row>
    <row r="892" spans="1:26" x14ac:dyDescent="0.25">
      <c r="A892" s="20">
        <v>43991</v>
      </c>
      <c r="B892" s="21">
        <v>49</v>
      </c>
      <c r="C892" s="33" t="str">
        <f t="shared" si="39"/>
        <v>Senior</v>
      </c>
      <c r="D892" s="43">
        <v>29798</v>
      </c>
      <c r="E892" s="27">
        <v>621</v>
      </c>
      <c r="F892" s="33" t="s">
        <v>230</v>
      </c>
      <c r="G892" s="33" t="s">
        <v>45</v>
      </c>
      <c r="H892" s="33" t="s">
        <v>29</v>
      </c>
      <c r="I892" s="43">
        <v>18538</v>
      </c>
      <c r="J892" s="27">
        <v>72</v>
      </c>
      <c r="K892" s="48">
        <v>0.62212229008658304</v>
      </c>
      <c r="L892" s="48" t="s">
        <v>241</v>
      </c>
      <c r="M892" s="33" t="s">
        <v>26</v>
      </c>
      <c r="N892" s="33" t="s">
        <v>23</v>
      </c>
      <c r="O892" s="43">
        <v>550</v>
      </c>
      <c r="P892" s="48">
        <v>0.29452266300000002</v>
      </c>
      <c r="Q892" s="33" t="s">
        <v>24</v>
      </c>
      <c r="R892" s="27">
        <v>18</v>
      </c>
      <c r="S892" s="43">
        <v>2667</v>
      </c>
      <c r="T892" s="38">
        <v>2483.166667</v>
      </c>
      <c r="U892" s="33" t="str">
        <f t="shared" si="40"/>
        <v>Low Income</v>
      </c>
      <c r="V892" s="43">
        <v>39399</v>
      </c>
      <c r="W892" s="48">
        <v>0.194008494</v>
      </c>
      <c r="X892" s="27">
        <v>0</v>
      </c>
      <c r="Y892" s="27">
        <v>53</v>
      </c>
      <c r="Z892" s="33" t="str">
        <f t="shared" si="41"/>
        <v>Medium Risk</v>
      </c>
    </row>
    <row r="893" spans="1:26" x14ac:dyDescent="0.25">
      <c r="A893" s="22">
        <v>43992</v>
      </c>
      <c r="B893" s="23">
        <v>46</v>
      </c>
      <c r="C893" s="34" t="str">
        <f t="shared" si="39"/>
        <v>Senior</v>
      </c>
      <c r="D893" s="44">
        <v>21626</v>
      </c>
      <c r="E893" s="28">
        <v>588</v>
      </c>
      <c r="F893" s="34" t="s">
        <v>230</v>
      </c>
      <c r="G893" s="34" t="s">
        <v>20</v>
      </c>
      <c r="H893" s="34" t="s">
        <v>32</v>
      </c>
      <c r="I893" s="44">
        <v>41310</v>
      </c>
      <c r="J893" s="28">
        <v>48</v>
      </c>
      <c r="K893" s="49">
        <v>1.9102006843614168</v>
      </c>
      <c r="L893" s="49" t="s">
        <v>242</v>
      </c>
      <c r="M893" s="34" t="s">
        <v>22</v>
      </c>
      <c r="N893" s="34" t="s">
        <v>30</v>
      </c>
      <c r="O893" s="44">
        <v>237</v>
      </c>
      <c r="P893" s="49">
        <v>0.39483907899999998</v>
      </c>
      <c r="Q893" s="34" t="s">
        <v>31</v>
      </c>
      <c r="R893" s="28">
        <v>22</v>
      </c>
      <c r="S893" s="44">
        <v>3950</v>
      </c>
      <c r="T893" s="39">
        <v>1802.166667</v>
      </c>
      <c r="U893" s="34" t="str">
        <f t="shared" si="40"/>
        <v>Low Income</v>
      </c>
      <c r="V893" s="44">
        <v>70929</v>
      </c>
      <c r="W893" s="49">
        <v>0.23209210799999999</v>
      </c>
      <c r="X893" s="28">
        <v>0</v>
      </c>
      <c r="Y893" s="28">
        <v>53</v>
      </c>
      <c r="Z893" s="34" t="str">
        <f t="shared" si="41"/>
        <v>Medium Risk</v>
      </c>
    </row>
    <row r="894" spans="1:26" x14ac:dyDescent="0.25">
      <c r="A894" s="20">
        <v>43993</v>
      </c>
      <c r="B894" s="21">
        <v>52</v>
      </c>
      <c r="C894" s="33" t="str">
        <f t="shared" si="39"/>
        <v>Senior</v>
      </c>
      <c r="D894" s="43">
        <v>78977</v>
      </c>
      <c r="E894" s="27">
        <v>595</v>
      </c>
      <c r="F894" s="33" t="s">
        <v>230</v>
      </c>
      <c r="G894" s="33" t="s">
        <v>45</v>
      </c>
      <c r="H894" s="33" t="s">
        <v>29</v>
      </c>
      <c r="I894" s="43">
        <v>24176.975155279502</v>
      </c>
      <c r="J894" s="27">
        <v>36</v>
      </c>
      <c r="K894" s="48">
        <v>0.30612678571330265</v>
      </c>
      <c r="L894" s="48" t="s">
        <v>240</v>
      </c>
      <c r="M894" s="33" t="s">
        <v>26</v>
      </c>
      <c r="N894" s="33" t="s">
        <v>34</v>
      </c>
      <c r="O894" s="43">
        <v>600</v>
      </c>
      <c r="P894" s="48">
        <v>0.17644981900000001</v>
      </c>
      <c r="Q894" s="33" t="s">
        <v>38</v>
      </c>
      <c r="R894" s="27">
        <v>24</v>
      </c>
      <c r="S894" s="43">
        <v>572</v>
      </c>
      <c r="T894" s="38">
        <v>6581.4166670000004</v>
      </c>
      <c r="U894" s="33" t="str">
        <f t="shared" si="40"/>
        <v>Medium Income</v>
      </c>
      <c r="V894" s="43">
        <v>5433</v>
      </c>
      <c r="W894" s="48">
        <v>0.207035307</v>
      </c>
      <c r="X894" s="27">
        <v>0</v>
      </c>
      <c r="Y894" s="27">
        <v>56</v>
      </c>
      <c r="Z894" s="33" t="str">
        <f t="shared" si="41"/>
        <v>High Risk</v>
      </c>
    </row>
    <row r="895" spans="1:26" x14ac:dyDescent="0.25">
      <c r="A895" s="22">
        <v>43994</v>
      </c>
      <c r="B895" s="23">
        <v>54</v>
      </c>
      <c r="C895" s="34" t="str">
        <f t="shared" si="39"/>
        <v>Senior</v>
      </c>
      <c r="D895" s="44">
        <v>38014</v>
      </c>
      <c r="E895" s="28">
        <v>496</v>
      </c>
      <c r="F895" s="34" t="s">
        <v>231</v>
      </c>
      <c r="G895" s="34" t="s">
        <v>20</v>
      </c>
      <c r="H895" s="34" t="s">
        <v>29</v>
      </c>
      <c r="I895" s="44">
        <v>22825</v>
      </c>
      <c r="J895" s="28">
        <v>48</v>
      </c>
      <c r="K895" s="49">
        <v>0.60043668122270744</v>
      </c>
      <c r="L895" s="49" t="s">
        <v>241</v>
      </c>
      <c r="M895" s="34" t="s">
        <v>22</v>
      </c>
      <c r="N895" s="34" t="s">
        <v>34</v>
      </c>
      <c r="O895" s="44">
        <v>157</v>
      </c>
      <c r="P895" s="49">
        <v>8.2154758999999994E-2</v>
      </c>
      <c r="Q895" s="34" t="s">
        <v>24</v>
      </c>
      <c r="R895" s="28">
        <v>15</v>
      </c>
      <c r="S895" s="44">
        <v>6788</v>
      </c>
      <c r="T895" s="39">
        <v>3167.833333</v>
      </c>
      <c r="U895" s="34" t="str">
        <f t="shared" si="40"/>
        <v>Low Income</v>
      </c>
      <c r="V895" s="44">
        <v>3791</v>
      </c>
      <c r="W895" s="49">
        <v>0.243661399</v>
      </c>
      <c r="X895" s="28">
        <v>0</v>
      </c>
      <c r="Y895" s="28">
        <v>52</v>
      </c>
      <c r="Z895" s="34" t="str">
        <f t="shared" si="41"/>
        <v>Medium Risk</v>
      </c>
    </row>
    <row r="896" spans="1:26" x14ac:dyDescent="0.25">
      <c r="A896" s="20">
        <v>43995</v>
      </c>
      <c r="B896" s="21">
        <v>56</v>
      </c>
      <c r="C896" s="33" t="str">
        <f t="shared" si="39"/>
        <v>Senior</v>
      </c>
      <c r="D896" s="43">
        <v>104364</v>
      </c>
      <c r="E896" s="27">
        <v>630</v>
      </c>
      <c r="F896" s="33" t="s">
        <v>230</v>
      </c>
      <c r="G896" s="33" t="s">
        <v>20</v>
      </c>
      <c r="H896" s="33" t="s">
        <v>32</v>
      </c>
      <c r="I896" s="43">
        <v>27665</v>
      </c>
      <c r="J896" s="27">
        <v>48</v>
      </c>
      <c r="K896" s="48">
        <v>0.26508182898317428</v>
      </c>
      <c r="L896" s="48" t="s">
        <v>240</v>
      </c>
      <c r="M896" s="33" t="s">
        <v>26</v>
      </c>
      <c r="N896" s="33" t="s">
        <v>34</v>
      </c>
      <c r="O896" s="43">
        <v>430</v>
      </c>
      <c r="P896" s="48">
        <v>0.468262707</v>
      </c>
      <c r="Q896" s="33" t="s">
        <v>38</v>
      </c>
      <c r="R896" s="27">
        <v>21</v>
      </c>
      <c r="S896" s="43">
        <v>2596</v>
      </c>
      <c r="T896" s="38">
        <v>8697</v>
      </c>
      <c r="U896" s="33" t="str">
        <f t="shared" si="40"/>
        <v>Medium Income</v>
      </c>
      <c r="V896" s="43">
        <v>230584</v>
      </c>
      <c r="W896" s="48">
        <v>0.174443717</v>
      </c>
      <c r="X896" s="27">
        <v>1</v>
      </c>
      <c r="Y896" s="27">
        <v>39.200000000000003</v>
      </c>
      <c r="Z896" s="33" t="str">
        <f t="shared" si="41"/>
        <v>Low Risk</v>
      </c>
    </row>
    <row r="897" spans="1:26" x14ac:dyDescent="0.25">
      <c r="A897" s="22">
        <v>43996</v>
      </c>
      <c r="B897" s="23">
        <v>47</v>
      </c>
      <c r="C897" s="34" t="str">
        <f t="shared" si="39"/>
        <v>Senior</v>
      </c>
      <c r="D897" s="44">
        <v>57319</v>
      </c>
      <c r="E897" s="28">
        <v>586</v>
      </c>
      <c r="F897" s="34" t="s">
        <v>230</v>
      </c>
      <c r="G897" s="34" t="s">
        <v>20</v>
      </c>
      <c r="H897" s="34" t="s">
        <v>32</v>
      </c>
      <c r="I897" s="44">
        <v>16782</v>
      </c>
      <c r="J897" s="28">
        <v>48</v>
      </c>
      <c r="K897" s="49">
        <v>0.29278249795006889</v>
      </c>
      <c r="L897" s="49" t="s">
        <v>240</v>
      </c>
      <c r="M897" s="34" t="s">
        <v>22</v>
      </c>
      <c r="N897" s="34" t="s">
        <v>30</v>
      </c>
      <c r="O897" s="44">
        <v>625</v>
      </c>
      <c r="P897" s="49">
        <v>0.229068981</v>
      </c>
      <c r="Q897" s="34" t="s">
        <v>24</v>
      </c>
      <c r="R897" s="28">
        <v>26</v>
      </c>
      <c r="S897" s="44">
        <v>1939</v>
      </c>
      <c r="T897" s="39">
        <v>4776.5833329999996</v>
      </c>
      <c r="U897" s="34" t="str">
        <f t="shared" si="40"/>
        <v>Low Income</v>
      </c>
      <c r="V897" s="44">
        <v>76270</v>
      </c>
      <c r="W897" s="49">
        <v>0.26253840000000001</v>
      </c>
      <c r="X897" s="28">
        <v>0</v>
      </c>
      <c r="Y897" s="28">
        <v>49</v>
      </c>
      <c r="Z897" s="34" t="str">
        <f t="shared" si="41"/>
        <v>Medium Risk</v>
      </c>
    </row>
    <row r="898" spans="1:26" x14ac:dyDescent="0.25">
      <c r="A898" s="20">
        <v>43997</v>
      </c>
      <c r="B898" s="21">
        <v>37</v>
      </c>
      <c r="C898" s="33" t="str">
        <f t="shared" ref="C898:C961" si="42">IF(B898&lt;25,"Young",IF(B898&lt;40,"Mid",IF(B898&lt;60,"Senior","Old")))</f>
        <v>Mid</v>
      </c>
      <c r="D898" s="43">
        <v>39729</v>
      </c>
      <c r="E898" s="27">
        <v>575.11111111111109</v>
      </c>
      <c r="F898" s="33" t="s">
        <v>230</v>
      </c>
      <c r="G898" s="33" t="s">
        <v>20</v>
      </c>
      <c r="H898" s="33" t="s">
        <v>32</v>
      </c>
      <c r="I898" s="43">
        <v>22615</v>
      </c>
      <c r="J898" s="27">
        <v>120</v>
      </c>
      <c r="K898" s="48">
        <v>0.56923154370862594</v>
      </c>
      <c r="L898" s="48" t="s">
        <v>241</v>
      </c>
      <c r="M898" s="33" t="s">
        <v>26</v>
      </c>
      <c r="N898" s="33" t="s">
        <v>27</v>
      </c>
      <c r="O898" s="43">
        <v>772</v>
      </c>
      <c r="P898" s="48">
        <v>0.38194845799999999</v>
      </c>
      <c r="Q898" s="33" t="s">
        <v>24</v>
      </c>
      <c r="R898" s="27">
        <v>17</v>
      </c>
      <c r="S898" s="43">
        <v>482</v>
      </c>
      <c r="T898" s="38">
        <v>3310.75</v>
      </c>
      <c r="U898" s="33" t="str">
        <f t="shared" ref="U898:U961" si="43">IF(T898&lt;=5000,"Low Income",IF(T898&lt;=12000,"Medium Income","High Income"))</f>
        <v>Low Income</v>
      </c>
      <c r="V898" s="43">
        <v>31703</v>
      </c>
      <c r="W898" s="48">
        <v>0.32667807999999998</v>
      </c>
      <c r="X898" s="27">
        <v>0</v>
      </c>
      <c r="Y898" s="27">
        <v>56</v>
      </c>
      <c r="Z898" s="33" t="str">
        <f t="shared" ref="Z898:Z961" si="44">IF(Y898&lt;40,"Low Risk", IF(Y898&lt;55,"Medium Risk", IF(Y898&lt;70,"High Risk","Very High Risk")))</f>
        <v>High Risk</v>
      </c>
    </row>
    <row r="899" spans="1:26" x14ac:dyDescent="0.25">
      <c r="A899" s="22">
        <v>43998</v>
      </c>
      <c r="B899" s="23">
        <v>41</v>
      </c>
      <c r="C899" s="34" t="str">
        <f t="shared" si="42"/>
        <v>Senior</v>
      </c>
      <c r="D899" s="44">
        <v>81914</v>
      </c>
      <c r="E899" s="28">
        <v>547</v>
      </c>
      <c r="F899" s="34" t="s">
        <v>231</v>
      </c>
      <c r="G899" s="34" t="s">
        <v>20</v>
      </c>
      <c r="H899" s="34" t="s">
        <v>32</v>
      </c>
      <c r="I899" s="44">
        <v>37632</v>
      </c>
      <c r="J899" s="28">
        <v>48</v>
      </c>
      <c r="K899" s="49">
        <v>0.45940864809434284</v>
      </c>
      <c r="L899" s="49" t="s">
        <v>240</v>
      </c>
      <c r="M899" s="34" t="s">
        <v>22</v>
      </c>
      <c r="N899" s="34" t="s">
        <v>27</v>
      </c>
      <c r="O899" s="44">
        <v>374</v>
      </c>
      <c r="P899" s="49">
        <v>0.17235869000000001</v>
      </c>
      <c r="Q899" s="34" t="s">
        <v>34</v>
      </c>
      <c r="R899" s="28">
        <v>21</v>
      </c>
      <c r="S899" s="44">
        <v>671</v>
      </c>
      <c r="T899" s="39">
        <v>6826.1666670000004</v>
      </c>
      <c r="U899" s="34" t="str">
        <f t="shared" si="43"/>
        <v>Medium Income</v>
      </c>
      <c r="V899" s="44">
        <v>160771</v>
      </c>
      <c r="W899" s="49">
        <v>0.27123435499999998</v>
      </c>
      <c r="X899" s="28">
        <v>0</v>
      </c>
      <c r="Y899" s="28">
        <v>45</v>
      </c>
      <c r="Z899" s="34" t="str">
        <f t="shared" si="44"/>
        <v>Medium Risk</v>
      </c>
    </row>
    <row r="900" spans="1:26" x14ac:dyDescent="0.25">
      <c r="A900" s="20">
        <v>43999</v>
      </c>
      <c r="B900" s="21">
        <v>54</v>
      </c>
      <c r="C900" s="33" t="str">
        <f t="shared" si="42"/>
        <v>Senior</v>
      </c>
      <c r="D900" s="43">
        <v>66964</v>
      </c>
      <c r="E900" s="27">
        <v>592</v>
      </c>
      <c r="F900" s="33" t="s">
        <v>230</v>
      </c>
      <c r="G900" s="33" t="s">
        <v>20</v>
      </c>
      <c r="H900" s="33" t="s">
        <v>25</v>
      </c>
      <c r="I900" s="43">
        <v>36730</v>
      </c>
      <c r="J900" s="27">
        <v>36</v>
      </c>
      <c r="K900" s="48">
        <v>0.54850367361567409</v>
      </c>
      <c r="L900" s="48" t="s">
        <v>241</v>
      </c>
      <c r="M900" s="33" t="s">
        <v>26</v>
      </c>
      <c r="N900" s="33" t="s">
        <v>30</v>
      </c>
      <c r="O900" s="43">
        <v>352</v>
      </c>
      <c r="P900" s="48">
        <v>4.2148287999999999E-2</v>
      </c>
      <c r="Q900" s="33" t="s">
        <v>28</v>
      </c>
      <c r="R900" s="27">
        <v>21</v>
      </c>
      <c r="S900" s="43">
        <v>18222</v>
      </c>
      <c r="T900" s="38">
        <v>5580.3333329999996</v>
      </c>
      <c r="U900" s="33" t="str">
        <f t="shared" si="43"/>
        <v>Medium Income</v>
      </c>
      <c r="V900" s="43">
        <v>109764</v>
      </c>
      <c r="W900" s="48">
        <v>0.20184196200000001</v>
      </c>
      <c r="X900" s="27">
        <v>0</v>
      </c>
      <c r="Y900" s="27">
        <v>49</v>
      </c>
      <c r="Z900" s="33" t="str">
        <f t="shared" si="44"/>
        <v>Medium Risk</v>
      </c>
    </row>
    <row r="901" spans="1:26" x14ac:dyDescent="0.25">
      <c r="A901" s="22">
        <v>44000</v>
      </c>
      <c r="B901" s="23">
        <v>30</v>
      </c>
      <c r="C901" s="34" t="str">
        <f t="shared" si="42"/>
        <v>Mid</v>
      </c>
      <c r="D901" s="44">
        <v>51426</v>
      </c>
      <c r="E901" s="28">
        <v>633</v>
      </c>
      <c r="F901" s="34" t="s">
        <v>230</v>
      </c>
      <c r="G901" s="34" t="s">
        <v>20</v>
      </c>
      <c r="H901" s="34" t="s">
        <v>21</v>
      </c>
      <c r="I901" s="44">
        <v>29377</v>
      </c>
      <c r="J901" s="28">
        <v>60</v>
      </c>
      <c r="K901" s="49">
        <v>0.57124800684478672</v>
      </c>
      <c r="L901" s="49" t="s">
        <v>241</v>
      </c>
      <c r="M901" s="34" t="s">
        <v>22</v>
      </c>
      <c r="N901" s="34" t="s">
        <v>27</v>
      </c>
      <c r="O901" s="44">
        <v>245</v>
      </c>
      <c r="P901" s="49">
        <v>0.51398924300000004</v>
      </c>
      <c r="Q901" s="34" t="s">
        <v>34</v>
      </c>
      <c r="R901" s="28">
        <v>30</v>
      </c>
      <c r="S901" s="44">
        <v>817</v>
      </c>
      <c r="T901" s="39">
        <v>4285.5</v>
      </c>
      <c r="U901" s="34" t="str">
        <f t="shared" si="43"/>
        <v>Low Income</v>
      </c>
      <c r="V901" s="44">
        <v>39819</v>
      </c>
      <c r="W901" s="49">
        <v>0.22388071900000001</v>
      </c>
      <c r="X901" s="28">
        <v>0</v>
      </c>
      <c r="Y901" s="28">
        <v>55</v>
      </c>
      <c r="Z901" s="34" t="str">
        <f t="shared" si="44"/>
        <v>High Risk</v>
      </c>
    </row>
    <row r="902" spans="1:26" x14ac:dyDescent="0.25">
      <c r="A902" s="20">
        <v>44001</v>
      </c>
      <c r="B902" s="21">
        <v>44</v>
      </c>
      <c r="C902" s="33" t="str">
        <f t="shared" si="42"/>
        <v>Senior</v>
      </c>
      <c r="D902" s="43">
        <v>51497</v>
      </c>
      <c r="E902" s="27">
        <v>592</v>
      </c>
      <c r="F902" s="33" t="s">
        <v>230</v>
      </c>
      <c r="G902" s="33" t="s">
        <v>20</v>
      </c>
      <c r="H902" s="33" t="s">
        <v>32</v>
      </c>
      <c r="I902" s="43">
        <v>26464</v>
      </c>
      <c r="J902" s="27">
        <v>96</v>
      </c>
      <c r="K902" s="48">
        <v>0.51389401324348993</v>
      </c>
      <c r="L902" s="48" t="s">
        <v>241</v>
      </c>
      <c r="M902" s="33" t="s">
        <v>26</v>
      </c>
      <c r="N902" s="33" t="s">
        <v>30</v>
      </c>
      <c r="O902" s="43">
        <v>222</v>
      </c>
      <c r="P902" s="48">
        <v>0.192237624</v>
      </c>
      <c r="Q902" s="33" t="s">
        <v>24</v>
      </c>
      <c r="R902" s="27">
        <v>28</v>
      </c>
      <c r="S902" s="43">
        <v>5081</v>
      </c>
      <c r="T902" s="38">
        <v>4291.4166670000004</v>
      </c>
      <c r="U902" s="33" t="str">
        <f t="shared" si="43"/>
        <v>Low Income</v>
      </c>
      <c r="V902" s="43">
        <v>36823</v>
      </c>
      <c r="W902" s="48">
        <v>0.21286348599999999</v>
      </c>
      <c r="X902" s="27">
        <v>0</v>
      </c>
      <c r="Y902" s="27">
        <v>49</v>
      </c>
      <c r="Z902" s="33" t="str">
        <f t="shared" si="44"/>
        <v>Medium Risk</v>
      </c>
    </row>
    <row r="903" spans="1:26" x14ac:dyDescent="0.25">
      <c r="A903" s="22">
        <v>44002</v>
      </c>
      <c r="B903" s="23">
        <v>35</v>
      </c>
      <c r="C903" s="34" t="str">
        <f t="shared" si="42"/>
        <v>Mid</v>
      </c>
      <c r="D903" s="44">
        <v>69649</v>
      </c>
      <c r="E903" s="28">
        <v>558</v>
      </c>
      <c r="F903" s="34" t="s">
        <v>230</v>
      </c>
      <c r="G903" s="34" t="s">
        <v>20</v>
      </c>
      <c r="H903" s="34" t="s">
        <v>32</v>
      </c>
      <c r="I903" s="44">
        <v>22969</v>
      </c>
      <c r="J903" s="28">
        <v>24</v>
      </c>
      <c r="K903" s="49">
        <v>0.32978219357061839</v>
      </c>
      <c r="L903" s="49" t="s">
        <v>240</v>
      </c>
      <c r="M903" s="34" t="s">
        <v>35</v>
      </c>
      <c r="N903" s="34" t="s">
        <v>27</v>
      </c>
      <c r="O903" s="44">
        <v>256</v>
      </c>
      <c r="P903" s="49">
        <v>0.371416466</v>
      </c>
      <c r="Q903" s="34" t="s">
        <v>31</v>
      </c>
      <c r="R903" s="28">
        <v>24</v>
      </c>
      <c r="S903" s="44">
        <v>3011</v>
      </c>
      <c r="T903" s="39">
        <v>5804.0833329999996</v>
      </c>
      <c r="U903" s="34" t="str">
        <f t="shared" si="43"/>
        <v>Medium Income</v>
      </c>
      <c r="V903" s="44">
        <v>5634</v>
      </c>
      <c r="W903" s="49">
        <v>0.231071835</v>
      </c>
      <c r="X903" s="28">
        <v>0</v>
      </c>
      <c r="Y903" s="28">
        <v>55</v>
      </c>
      <c r="Z903" s="34" t="str">
        <f t="shared" si="44"/>
        <v>High Risk</v>
      </c>
    </row>
    <row r="904" spans="1:26" x14ac:dyDescent="0.25">
      <c r="A904" s="20">
        <v>44003</v>
      </c>
      <c r="B904" s="21">
        <v>40</v>
      </c>
      <c r="C904" s="33" t="str">
        <f t="shared" si="42"/>
        <v>Senior</v>
      </c>
      <c r="D904" s="43">
        <v>22203</v>
      </c>
      <c r="E904" s="27">
        <v>513</v>
      </c>
      <c r="F904" s="33" t="s">
        <v>231</v>
      </c>
      <c r="G904" s="33" t="s">
        <v>20</v>
      </c>
      <c r="H904" s="33" t="s">
        <v>25</v>
      </c>
      <c r="I904" s="43">
        <v>17766</v>
      </c>
      <c r="J904" s="27">
        <v>72</v>
      </c>
      <c r="K904" s="48">
        <v>0.80016214025131738</v>
      </c>
      <c r="L904" s="48" t="s">
        <v>241</v>
      </c>
      <c r="M904" s="33" t="s">
        <v>22</v>
      </c>
      <c r="N904" s="33" t="s">
        <v>23</v>
      </c>
      <c r="O904" s="43">
        <v>182</v>
      </c>
      <c r="P904" s="48">
        <v>0.62500848799999997</v>
      </c>
      <c r="Q904" s="33" t="s">
        <v>24</v>
      </c>
      <c r="R904" s="27">
        <v>22</v>
      </c>
      <c r="S904" s="43">
        <v>1776</v>
      </c>
      <c r="T904" s="38">
        <v>1850.25</v>
      </c>
      <c r="U904" s="33" t="str">
        <f t="shared" si="43"/>
        <v>Low Income</v>
      </c>
      <c r="V904" s="43">
        <v>4998</v>
      </c>
      <c r="W904" s="48">
        <v>0.232744691</v>
      </c>
      <c r="X904" s="27">
        <v>0</v>
      </c>
      <c r="Y904" s="27">
        <v>71</v>
      </c>
      <c r="Z904" s="33" t="str">
        <f t="shared" si="44"/>
        <v>Very High Risk</v>
      </c>
    </row>
    <row r="905" spans="1:26" x14ac:dyDescent="0.25">
      <c r="A905" s="22">
        <v>44004</v>
      </c>
      <c r="B905" s="23">
        <v>55</v>
      </c>
      <c r="C905" s="34" t="str">
        <f t="shared" si="42"/>
        <v>Senior</v>
      </c>
      <c r="D905" s="44">
        <v>262143.99996000002</v>
      </c>
      <c r="E905" s="28">
        <v>575</v>
      </c>
      <c r="F905" s="34" t="s">
        <v>230</v>
      </c>
      <c r="G905" s="34" t="s">
        <v>20</v>
      </c>
      <c r="H905" s="34" t="s">
        <v>29</v>
      </c>
      <c r="I905" s="44">
        <v>10795</v>
      </c>
      <c r="J905" s="28">
        <v>52.421052631578945</v>
      </c>
      <c r="K905" s="49">
        <v>4.117965698870539E-2</v>
      </c>
      <c r="L905" s="49" t="s">
        <v>240</v>
      </c>
      <c r="M905" s="34" t="s">
        <v>22</v>
      </c>
      <c r="N905" s="34" t="s">
        <v>30</v>
      </c>
      <c r="O905" s="44">
        <v>561</v>
      </c>
      <c r="P905" s="49">
        <v>0.33860521999999998</v>
      </c>
      <c r="Q905" s="34" t="s">
        <v>38</v>
      </c>
      <c r="R905" s="28">
        <v>18</v>
      </c>
      <c r="S905" s="44">
        <v>1814</v>
      </c>
      <c r="T905" s="39">
        <v>21845.333330000001</v>
      </c>
      <c r="U905" s="34" t="str">
        <f t="shared" si="43"/>
        <v>High Income</v>
      </c>
      <c r="V905" s="44">
        <v>98050</v>
      </c>
      <c r="W905" s="49">
        <v>0.218669435</v>
      </c>
      <c r="X905" s="28">
        <v>1</v>
      </c>
      <c r="Y905" s="28">
        <v>39.200000000000003</v>
      </c>
      <c r="Z905" s="34" t="str">
        <f t="shared" si="44"/>
        <v>Low Risk</v>
      </c>
    </row>
    <row r="906" spans="1:26" x14ac:dyDescent="0.25">
      <c r="A906" s="20">
        <v>44005</v>
      </c>
      <c r="B906" s="21">
        <v>42</v>
      </c>
      <c r="C906" s="33" t="str">
        <f t="shared" si="42"/>
        <v>Senior</v>
      </c>
      <c r="D906" s="43">
        <v>49736</v>
      </c>
      <c r="E906" s="27">
        <v>527</v>
      </c>
      <c r="F906" s="33" t="s">
        <v>231</v>
      </c>
      <c r="G906" s="33" t="s">
        <v>20</v>
      </c>
      <c r="H906" s="33" t="s">
        <v>29</v>
      </c>
      <c r="I906" s="43">
        <v>38545</v>
      </c>
      <c r="J906" s="27">
        <v>60</v>
      </c>
      <c r="K906" s="48">
        <v>0.77499195753578898</v>
      </c>
      <c r="L906" s="48" t="s">
        <v>241</v>
      </c>
      <c r="M906" s="33" t="s">
        <v>22</v>
      </c>
      <c r="N906" s="33" t="s">
        <v>34</v>
      </c>
      <c r="O906" s="43">
        <v>183</v>
      </c>
      <c r="P906" s="48">
        <v>0.17267270800000001</v>
      </c>
      <c r="Q906" s="33" t="s">
        <v>38</v>
      </c>
      <c r="R906" s="27">
        <v>24</v>
      </c>
      <c r="S906" s="43">
        <v>615</v>
      </c>
      <c r="T906" s="38">
        <v>4144.6666670000004</v>
      </c>
      <c r="U906" s="33" t="str">
        <f t="shared" si="43"/>
        <v>Low Income</v>
      </c>
      <c r="V906" s="43">
        <v>10424</v>
      </c>
      <c r="W906" s="48">
        <v>0.25283083899999997</v>
      </c>
      <c r="X906" s="27">
        <v>0</v>
      </c>
      <c r="Y906" s="27">
        <v>50</v>
      </c>
      <c r="Z906" s="33" t="str">
        <f t="shared" si="44"/>
        <v>Medium Risk</v>
      </c>
    </row>
    <row r="907" spans="1:26" x14ac:dyDescent="0.25">
      <c r="A907" s="22">
        <v>44006</v>
      </c>
      <c r="B907" s="23">
        <v>40</v>
      </c>
      <c r="C907" s="34" t="str">
        <f t="shared" si="42"/>
        <v>Senior</v>
      </c>
      <c r="D907" s="44">
        <v>52667</v>
      </c>
      <c r="E907" s="28">
        <v>600</v>
      </c>
      <c r="F907" s="34" t="s">
        <v>230</v>
      </c>
      <c r="G907" s="34" t="s">
        <v>20</v>
      </c>
      <c r="H907" s="34" t="s">
        <v>21</v>
      </c>
      <c r="I907" s="44">
        <v>35591</v>
      </c>
      <c r="J907" s="28">
        <v>48</v>
      </c>
      <c r="K907" s="49">
        <v>0.6757742039607344</v>
      </c>
      <c r="L907" s="49" t="s">
        <v>241</v>
      </c>
      <c r="M907" s="34" t="s">
        <v>35</v>
      </c>
      <c r="N907" s="34" t="s">
        <v>30</v>
      </c>
      <c r="O907" s="44">
        <v>376</v>
      </c>
      <c r="P907" s="49">
        <v>0.25639588000000002</v>
      </c>
      <c r="Q907" s="34" t="s">
        <v>24</v>
      </c>
      <c r="R907" s="28">
        <v>29</v>
      </c>
      <c r="S907" s="44">
        <v>2154</v>
      </c>
      <c r="T907" s="39">
        <v>4388.9166670000004</v>
      </c>
      <c r="U907" s="34" t="str">
        <f t="shared" si="43"/>
        <v>Low Income</v>
      </c>
      <c r="V907" s="44">
        <v>49787</v>
      </c>
      <c r="W907" s="49">
        <v>0.23569575700000001</v>
      </c>
      <c r="X907" s="28">
        <v>0</v>
      </c>
      <c r="Y907" s="28">
        <v>48</v>
      </c>
      <c r="Z907" s="34" t="str">
        <f t="shared" si="44"/>
        <v>Medium Risk</v>
      </c>
    </row>
    <row r="908" spans="1:26" x14ac:dyDescent="0.25">
      <c r="A908" s="20">
        <v>44007</v>
      </c>
      <c r="B908" s="21">
        <v>23</v>
      </c>
      <c r="C908" s="33" t="str">
        <f t="shared" si="42"/>
        <v>Young</v>
      </c>
      <c r="D908" s="43">
        <v>15825</v>
      </c>
      <c r="E908" s="27">
        <v>490</v>
      </c>
      <c r="F908" s="33" t="s">
        <v>231</v>
      </c>
      <c r="G908" s="33" t="s">
        <v>20</v>
      </c>
      <c r="H908" s="33" t="s">
        <v>25</v>
      </c>
      <c r="I908" s="43">
        <v>18994</v>
      </c>
      <c r="J908" s="27">
        <v>36</v>
      </c>
      <c r="K908" s="48">
        <v>1.2002527646129542</v>
      </c>
      <c r="L908" s="48" t="s">
        <v>242</v>
      </c>
      <c r="M908" s="33" t="s">
        <v>22</v>
      </c>
      <c r="N908" s="33" t="s">
        <v>34</v>
      </c>
      <c r="O908" s="43">
        <v>519</v>
      </c>
      <c r="P908" s="48">
        <v>0.11363923099999999</v>
      </c>
      <c r="Q908" s="33" t="s">
        <v>38</v>
      </c>
      <c r="R908" s="27">
        <v>23</v>
      </c>
      <c r="S908" s="43">
        <v>966</v>
      </c>
      <c r="T908" s="38">
        <v>1318.75</v>
      </c>
      <c r="U908" s="33" t="str">
        <f t="shared" si="43"/>
        <v>Low Income</v>
      </c>
      <c r="V908" s="43">
        <v>35647</v>
      </c>
      <c r="W908" s="48">
        <v>0.27482123899999999</v>
      </c>
      <c r="X908" s="27">
        <v>0</v>
      </c>
      <c r="Y908" s="27">
        <v>51</v>
      </c>
      <c r="Z908" s="33" t="str">
        <f t="shared" si="44"/>
        <v>Medium Risk</v>
      </c>
    </row>
    <row r="909" spans="1:26" x14ac:dyDescent="0.25">
      <c r="A909" s="22">
        <v>44008</v>
      </c>
      <c r="B909" s="23">
        <v>48</v>
      </c>
      <c r="C909" s="34" t="str">
        <f t="shared" si="42"/>
        <v>Senior</v>
      </c>
      <c r="D909" s="44">
        <v>56667</v>
      </c>
      <c r="E909" s="28">
        <v>539</v>
      </c>
      <c r="F909" s="34" t="s">
        <v>231</v>
      </c>
      <c r="G909" s="34" t="s">
        <v>20</v>
      </c>
      <c r="H909" s="34" t="s">
        <v>32</v>
      </c>
      <c r="I909" s="44">
        <v>15356</v>
      </c>
      <c r="J909" s="28">
        <v>36</v>
      </c>
      <c r="K909" s="49">
        <v>0.27098664125505145</v>
      </c>
      <c r="L909" s="49" t="s">
        <v>240</v>
      </c>
      <c r="M909" s="34" t="s">
        <v>22</v>
      </c>
      <c r="N909" s="34" t="s">
        <v>23</v>
      </c>
      <c r="O909" s="44">
        <v>678</v>
      </c>
      <c r="P909" s="49">
        <v>0.27643062800000001</v>
      </c>
      <c r="Q909" s="34" t="s">
        <v>31</v>
      </c>
      <c r="R909" s="28">
        <v>21</v>
      </c>
      <c r="S909" s="44">
        <v>2534</v>
      </c>
      <c r="T909" s="39">
        <v>4722.25</v>
      </c>
      <c r="U909" s="34" t="str">
        <f t="shared" si="43"/>
        <v>Low Income</v>
      </c>
      <c r="V909" s="44">
        <v>29914</v>
      </c>
      <c r="W909" s="49">
        <v>0.21231750999999999</v>
      </c>
      <c r="X909" s="28">
        <v>0</v>
      </c>
      <c r="Y909" s="28">
        <v>53</v>
      </c>
      <c r="Z909" s="34" t="str">
        <f t="shared" si="44"/>
        <v>Medium Risk</v>
      </c>
    </row>
    <row r="910" spans="1:26" x14ac:dyDescent="0.25">
      <c r="A910" s="20">
        <v>44009</v>
      </c>
      <c r="B910" s="21">
        <v>47</v>
      </c>
      <c r="C910" s="33" t="str">
        <f t="shared" si="42"/>
        <v>Senior</v>
      </c>
      <c r="D910" s="43">
        <v>52606</v>
      </c>
      <c r="E910" s="27">
        <v>592</v>
      </c>
      <c r="F910" s="33" t="s">
        <v>230</v>
      </c>
      <c r="G910" s="33" t="s">
        <v>20</v>
      </c>
      <c r="H910" s="33" t="s">
        <v>32</v>
      </c>
      <c r="I910" s="43">
        <v>23946.390946502059</v>
      </c>
      <c r="J910" s="27">
        <v>36</v>
      </c>
      <c r="K910" s="48">
        <v>0.45520265647458574</v>
      </c>
      <c r="L910" s="48" t="s">
        <v>240</v>
      </c>
      <c r="M910" s="33" t="s">
        <v>26</v>
      </c>
      <c r="N910" s="33" t="s">
        <v>34</v>
      </c>
      <c r="O910" s="43">
        <v>534</v>
      </c>
      <c r="P910" s="48">
        <v>0.176627489</v>
      </c>
      <c r="Q910" s="33" t="s">
        <v>31</v>
      </c>
      <c r="R910" s="27">
        <v>26</v>
      </c>
      <c r="S910" s="43">
        <v>903</v>
      </c>
      <c r="T910" s="38">
        <v>4383.8333329999996</v>
      </c>
      <c r="U910" s="33" t="str">
        <f t="shared" si="43"/>
        <v>Low Income</v>
      </c>
      <c r="V910" s="43">
        <v>98836</v>
      </c>
      <c r="W910" s="48">
        <v>0.20868584700000001</v>
      </c>
      <c r="X910" s="27">
        <v>0</v>
      </c>
      <c r="Y910" s="27">
        <v>48</v>
      </c>
      <c r="Z910" s="33" t="str">
        <f t="shared" si="44"/>
        <v>Medium Risk</v>
      </c>
    </row>
    <row r="911" spans="1:26" x14ac:dyDescent="0.25">
      <c r="A911" s="22">
        <v>44010</v>
      </c>
      <c r="B911" s="23">
        <v>65</v>
      </c>
      <c r="C911" s="34" t="str">
        <f t="shared" si="42"/>
        <v>Old</v>
      </c>
      <c r="D911" s="44">
        <v>27956</v>
      </c>
      <c r="E911" s="28">
        <v>540</v>
      </c>
      <c r="F911" s="34" t="s">
        <v>231</v>
      </c>
      <c r="G911" s="34" t="s">
        <v>20</v>
      </c>
      <c r="H911" s="34" t="s">
        <v>32</v>
      </c>
      <c r="I911" s="44">
        <v>25975</v>
      </c>
      <c r="J911" s="28">
        <v>84</v>
      </c>
      <c r="K911" s="49">
        <v>0.92913864644441269</v>
      </c>
      <c r="L911" s="49" t="s">
        <v>241</v>
      </c>
      <c r="M911" s="34" t="s">
        <v>22</v>
      </c>
      <c r="N911" s="34" t="s">
        <v>23</v>
      </c>
      <c r="O911" s="44">
        <v>585</v>
      </c>
      <c r="P911" s="49">
        <v>0.42609590899999999</v>
      </c>
      <c r="Q911" s="34" t="s">
        <v>24</v>
      </c>
      <c r="R911" s="28">
        <v>26</v>
      </c>
      <c r="S911" s="44">
        <v>6895</v>
      </c>
      <c r="T911" s="39">
        <v>2329.666667</v>
      </c>
      <c r="U911" s="34" t="str">
        <f t="shared" si="43"/>
        <v>Low Income</v>
      </c>
      <c r="V911" s="44">
        <v>93727</v>
      </c>
      <c r="W911" s="49">
        <v>0.25537649899999998</v>
      </c>
      <c r="X911" s="28">
        <v>0</v>
      </c>
      <c r="Y911" s="28">
        <v>56</v>
      </c>
      <c r="Z911" s="34" t="str">
        <f t="shared" si="44"/>
        <v>High Risk</v>
      </c>
    </row>
    <row r="912" spans="1:26" x14ac:dyDescent="0.25">
      <c r="A912" s="20">
        <v>44011</v>
      </c>
      <c r="B912" s="21">
        <v>36</v>
      </c>
      <c r="C912" s="33" t="str">
        <f t="shared" si="42"/>
        <v>Mid</v>
      </c>
      <c r="D912" s="43">
        <v>23081</v>
      </c>
      <c r="E912" s="27">
        <v>624</v>
      </c>
      <c r="F912" s="33" t="s">
        <v>230</v>
      </c>
      <c r="G912" s="33" t="s">
        <v>33</v>
      </c>
      <c r="H912" s="33" t="s">
        <v>29</v>
      </c>
      <c r="I912" s="43">
        <v>24333</v>
      </c>
      <c r="J912" s="27">
        <v>48</v>
      </c>
      <c r="K912" s="48">
        <v>1.0542437502707855</v>
      </c>
      <c r="L912" s="48" t="s">
        <v>242</v>
      </c>
      <c r="M912" s="33" t="s">
        <v>22</v>
      </c>
      <c r="N912" s="33" t="s">
        <v>27</v>
      </c>
      <c r="O912" s="43">
        <v>354</v>
      </c>
      <c r="P912" s="48">
        <v>0.43698085199999998</v>
      </c>
      <c r="Q912" s="33" t="s">
        <v>34</v>
      </c>
      <c r="R912" s="27">
        <v>30</v>
      </c>
      <c r="S912" s="43">
        <v>1514</v>
      </c>
      <c r="T912" s="38">
        <v>1923.416667</v>
      </c>
      <c r="U912" s="33" t="str">
        <f t="shared" si="43"/>
        <v>Low Income</v>
      </c>
      <c r="V912" s="43">
        <v>11251</v>
      </c>
      <c r="W912" s="48">
        <v>0.204813407</v>
      </c>
      <c r="X912" s="27">
        <v>0</v>
      </c>
      <c r="Y912" s="27">
        <v>58</v>
      </c>
      <c r="Z912" s="33" t="str">
        <f t="shared" si="44"/>
        <v>High Risk</v>
      </c>
    </row>
    <row r="913" spans="1:26" x14ac:dyDescent="0.25">
      <c r="A913" s="22">
        <v>44012</v>
      </c>
      <c r="B913" s="23">
        <v>42</v>
      </c>
      <c r="C913" s="34" t="str">
        <f t="shared" si="42"/>
        <v>Senior</v>
      </c>
      <c r="D913" s="44">
        <v>32497</v>
      </c>
      <c r="E913" s="28">
        <v>630</v>
      </c>
      <c r="F913" s="34" t="s">
        <v>230</v>
      </c>
      <c r="G913" s="34" t="s">
        <v>20</v>
      </c>
      <c r="H913" s="34" t="s">
        <v>29</v>
      </c>
      <c r="I913" s="44">
        <v>16446</v>
      </c>
      <c r="J913" s="28">
        <v>60</v>
      </c>
      <c r="K913" s="49">
        <v>0.50607748407545317</v>
      </c>
      <c r="L913" s="49" t="s">
        <v>241</v>
      </c>
      <c r="M913" s="34" t="s">
        <v>22</v>
      </c>
      <c r="N913" s="34" t="s">
        <v>34</v>
      </c>
      <c r="O913" s="44">
        <v>222</v>
      </c>
      <c r="P913" s="49">
        <v>7.8868501999999993E-2</v>
      </c>
      <c r="Q913" s="34" t="s">
        <v>34</v>
      </c>
      <c r="R913" s="28">
        <v>31</v>
      </c>
      <c r="S913" s="44">
        <v>4617</v>
      </c>
      <c r="T913" s="39">
        <v>2708.083333</v>
      </c>
      <c r="U913" s="34" t="str">
        <f t="shared" si="43"/>
        <v>Low Income</v>
      </c>
      <c r="V913" s="44">
        <v>33406</v>
      </c>
      <c r="W913" s="49">
        <v>0.18555970499999999</v>
      </c>
      <c r="X913" s="28">
        <v>0</v>
      </c>
      <c r="Y913" s="28">
        <v>48</v>
      </c>
      <c r="Z913" s="34" t="str">
        <f t="shared" si="44"/>
        <v>Medium Risk</v>
      </c>
    </row>
    <row r="914" spans="1:26" x14ac:dyDescent="0.25">
      <c r="A914" s="20">
        <v>44013</v>
      </c>
      <c r="B914" s="21">
        <v>42</v>
      </c>
      <c r="C914" s="33" t="str">
        <f t="shared" si="42"/>
        <v>Senior</v>
      </c>
      <c r="D914" s="43">
        <v>38876</v>
      </c>
      <c r="E914" s="27">
        <v>594</v>
      </c>
      <c r="F914" s="33" t="s">
        <v>230</v>
      </c>
      <c r="G914" s="33" t="s">
        <v>20</v>
      </c>
      <c r="H914" s="33" t="s">
        <v>29</v>
      </c>
      <c r="I914" s="43">
        <v>23946.390946502059</v>
      </c>
      <c r="J914" s="27">
        <v>120</v>
      </c>
      <c r="K914" s="48">
        <v>0.61596848818042127</v>
      </c>
      <c r="L914" s="48" t="s">
        <v>241</v>
      </c>
      <c r="M914" s="33" t="s">
        <v>22</v>
      </c>
      <c r="N914" s="33" t="s">
        <v>23</v>
      </c>
      <c r="O914" s="43">
        <v>994</v>
      </c>
      <c r="P914" s="48">
        <v>0.41367101699999997</v>
      </c>
      <c r="Q914" s="33" t="s">
        <v>31</v>
      </c>
      <c r="R914" s="27">
        <v>25</v>
      </c>
      <c r="S914" s="43">
        <v>6641</v>
      </c>
      <c r="T914" s="38">
        <v>3239.666667</v>
      </c>
      <c r="U914" s="33" t="str">
        <f t="shared" si="43"/>
        <v>Low Income</v>
      </c>
      <c r="V914" s="43">
        <v>35761</v>
      </c>
      <c r="W914" s="48">
        <v>0.311104981</v>
      </c>
      <c r="X914" s="27">
        <v>0</v>
      </c>
      <c r="Y914" s="27">
        <v>56</v>
      </c>
      <c r="Z914" s="33" t="str">
        <f t="shared" si="44"/>
        <v>High Risk</v>
      </c>
    </row>
    <row r="915" spans="1:26" x14ac:dyDescent="0.25">
      <c r="A915" s="22">
        <v>44014</v>
      </c>
      <c r="B915" s="23">
        <v>58</v>
      </c>
      <c r="C915" s="34" t="str">
        <f t="shared" si="42"/>
        <v>Senior</v>
      </c>
      <c r="D915" s="44">
        <v>75611</v>
      </c>
      <c r="E915" s="28">
        <v>624</v>
      </c>
      <c r="F915" s="34" t="s">
        <v>230</v>
      </c>
      <c r="G915" s="34" t="s">
        <v>20</v>
      </c>
      <c r="H915" s="34" t="s">
        <v>21</v>
      </c>
      <c r="I915" s="44">
        <v>20594</v>
      </c>
      <c r="J915" s="28">
        <v>36</v>
      </c>
      <c r="K915" s="49">
        <v>0.27236777717527871</v>
      </c>
      <c r="L915" s="49" t="s">
        <v>240</v>
      </c>
      <c r="M915" s="34" t="s">
        <v>22</v>
      </c>
      <c r="N915" s="34" t="s">
        <v>30</v>
      </c>
      <c r="O915" s="44">
        <v>315</v>
      </c>
      <c r="P915" s="49">
        <v>0.16297777499999999</v>
      </c>
      <c r="Q915" s="34" t="s">
        <v>24</v>
      </c>
      <c r="R915" s="28">
        <v>20</v>
      </c>
      <c r="S915" s="44">
        <v>18821</v>
      </c>
      <c r="T915" s="39">
        <v>6300.9166670000004</v>
      </c>
      <c r="U915" s="34" t="str">
        <f t="shared" si="43"/>
        <v>Medium Income</v>
      </c>
      <c r="V915" s="44">
        <v>32401</v>
      </c>
      <c r="W915" s="49">
        <v>0.19265560600000001</v>
      </c>
      <c r="X915" s="28">
        <v>1</v>
      </c>
      <c r="Y915" s="28">
        <v>36.799999999999997</v>
      </c>
      <c r="Z915" s="34" t="str">
        <f t="shared" si="44"/>
        <v>Low Risk</v>
      </c>
    </row>
    <row r="916" spans="1:26" x14ac:dyDescent="0.25">
      <c r="A916" s="20">
        <v>44015</v>
      </c>
      <c r="B916" s="21">
        <v>38</v>
      </c>
      <c r="C916" s="33" t="str">
        <f t="shared" si="42"/>
        <v>Mid</v>
      </c>
      <c r="D916" s="43">
        <v>55313</v>
      </c>
      <c r="E916" s="27">
        <v>612</v>
      </c>
      <c r="F916" s="33" t="s">
        <v>230</v>
      </c>
      <c r="G916" s="33" t="s">
        <v>20</v>
      </c>
      <c r="H916" s="33" t="s">
        <v>21</v>
      </c>
      <c r="I916" s="43">
        <v>17526</v>
      </c>
      <c r="J916" s="27">
        <v>12</v>
      </c>
      <c r="K916" s="48">
        <v>0.3168513730949325</v>
      </c>
      <c r="L916" s="48" t="s">
        <v>240</v>
      </c>
      <c r="M916" s="33" t="s">
        <v>22</v>
      </c>
      <c r="N916" s="33" t="s">
        <v>27</v>
      </c>
      <c r="O916" s="43">
        <v>272</v>
      </c>
      <c r="P916" s="48">
        <v>0.12539219500000001</v>
      </c>
      <c r="Q916" s="33" t="s">
        <v>31</v>
      </c>
      <c r="R916" s="27">
        <v>21</v>
      </c>
      <c r="S916" s="43">
        <v>364</v>
      </c>
      <c r="T916" s="38">
        <v>4609.4166670000004</v>
      </c>
      <c r="U916" s="33" t="str">
        <f t="shared" si="43"/>
        <v>Low Income</v>
      </c>
      <c r="V916" s="43">
        <v>44370</v>
      </c>
      <c r="W916" s="48">
        <v>0.18850150900000001</v>
      </c>
      <c r="X916" s="27">
        <v>0</v>
      </c>
      <c r="Y916" s="27">
        <v>47</v>
      </c>
      <c r="Z916" s="33" t="str">
        <f t="shared" si="44"/>
        <v>Medium Risk</v>
      </c>
    </row>
    <row r="917" spans="1:26" x14ac:dyDescent="0.25">
      <c r="A917" s="22">
        <v>44016</v>
      </c>
      <c r="B917" s="23">
        <v>43</v>
      </c>
      <c r="C917" s="34" t="str">
        <f t="shared" si="42"/>
        <v>Senior</v>
      </c>
      <c r="D917" s="44">
        <v>53319</v>
      </c>
      <c r="E917" s="28">
        <v>610</v>
      </c>
      <c r="F917" s="34" t="s">
        <v>230</v>
      </c>
      <c r="G917" s="34" t="s">
        <v>20</v>
      </c>
      <c r="H917" s="34" t="s">
        <v>21</v>
      </c>
      <c r="I917" s="44">
        <v>13677</v>
      </c>
      <c r="J917" s="28">
        <v>72</v>
      </c>
      <c r="K917" s="49">
        <v>0.25651268778484215</v>
      </c>
      <c r="L917" s="49" t="s">
        <v>240</v>
      </c>
      <c r="M917" s="34" t="s">
        <v>22</v>
      </c>
      <c r="N917" s="34" t="s">
        <v>27</v>
      </c>
      <c r="O917" s="44">
        <v>293</v>
      </c>
      <c r="P917" s="49">
        <v>0.33719681600000001</v>
      </c>
      <c r="Q917" s="34" t="s">
        <v>24</v>
      </c>
      <c r="R917" s="28">
        <v>20</v>
      </c>
      <c r="S917" s="44">
        <v>840</v>
      </c>
      <c r="T917" s="39">
        <v>4443.25</v>
      </c>
      <c r="U917" s="34" t="str">
        <f t="shared" si="43"/>
        <v>Low Income</v>
      </c>
      <c r="V917" s="44">
        <v>32705</v>
      </c>
      <c r="W917" s="49">
        <v>0.238440128</v>
      </c>
      <c r="X917" s="28">
        <v>1</v>
      </c>
      <c r="Y917" s="28">
        <v>40.799999999999997</v>
      </c>
      <c r="Z917" s="34" t="str">
        <f t="shared" si="44"/>
        <v>Medium Risk</v>
      </c>
    </row>
    <row r="918" spans="1:26" x14ac:dyDescent="0.25">
      <c r="A918" s="20">
        <v>44017</v>
      </c>
      <c r="B918" s="21">
        <v>47</v>
      </c>
      <c r="C918" s="33" t="str">
        <f t="shared" si="42"/>
        <v>Senior</v>
      </c>
      <c r="D918" s="43">
        <v>66851</v>
      </c>
      <c r="E918" s="27">
        <v>621</v>
      </c>
      <c r="F918" s="33" t="s">
        <v>230</v>
      </c>
      <c r="G918" s="33" t="s">
        <v>20</v>
      </c>
      <c r="H918" s="33" t="s">
        <v>32</v>
      </c>
      <c r="I918" s="43">
        <v>19329</v>
      </c>
      <c r="J918" s="27">
        <v>48</v>
      </c>
      <c r="K918" s="48">
        <v>0.28913554023126059</v>
      </c>
      <c r="L918" s="48" t="s">
        <v>240</v>
      </c>
      <c r="M918" s="33" t="s">
        <v>22</v>
      </c>
      <c r="N918" s="33" t="s">
        <v>30</v>
      </c>
      <c r="O918" s="43">
        <v>237</v>
      </c>
      <c r="P918" s="48">
        <v>0.16228205800000001</v>
      </c>
      <c r="Q918" s="33" t="s">
        <v>31</v>
      </c>
      <c r="R918" s="27">
        <v>29</v>
      </c>
      <c r="S918" s="43">
        <v>1418</v>
      </c>
      <c r="T918" s="38">
        <v>5570.9166670000004</v>
      </c>
      <c r="U918" s="33" t="str">
        <f t="shared" si="43"/>
        <v>Medium Income</v>
      </c>
      <c r="V918" s="43">
        <v>164382</v>
      </c>
      <c r="W918" s="48">
        <v>0.17663093399999999</v>
      </c>
      <c r="X918" s="27">
        <v>1</v>
      </c>
      <c r="Y918" s="27">
        <v>33.6</v>
      </c>
      <c r="Z918" s="33" t="str">
        <f t="shared" si="44"/>
        <v>Low Risk</v>
      </c>
    </row>
    <row r="919" spans="1:26" x14ac:dyDescent="0.25">
      <c r="A919" s="22">
        <v>44018</v>
      </c>
      <c r="B919" s="23">
        <v>42</v>
      </c>
      <c r="C919" s="34" t="str">
        <f t="shared" si="42"/>
        <v>Senior</v>
      </c>
      <c r="D919" s="44">
        <v>70459</v>
      </c>
      <c r="E919" s="28">
        <v>607</v>
      </c>
      <c r="F919" s="34" t="s">
        <v>230</v>
      </c>
      <c r="G919" s="34" t="s">
        <v>20</v>
      </c>
      <c r="H919" s="34" t="s">
        <v>32</v>
      </c>
      <c r="I919" s="44">
        <v>20544</v>
      </c>
      <c r="J919" s="28">
        <v>84</v>
      </c>
      <c r="K919" s="49">
        <v>0.29157382307441204</v>
      </c>
      <c r="L919" s="49" t="s">
        <v>240</v>
      </c>
      <c r="M919" s="34" t="s">
        <v>22</v>
      </c>
      <c r="N919" s="34" t="s">
        <v>30</v>
      </c>
      <c r="O919" s="44">
        <v>412</v>
      </c>
      <c r="P919" s="49">
        <v>0.328994605</v>
      </c>
      <c r="Q919" s="34" t="s">
        <v>31</v>
      </c>
      <c r="R919" s="28">
        <v>21</v>
      </c>
      <c r="S919" s="44">
        <v>3025</v>
      </c>
      <c r="T919" s="39">
        <v>5871.5833329999996</v>
      </c>
      <c r="U919" s="34" t="str">
        <f t="shared" si="43"/>
        <v>Medium Income</v>
      </c>
      <c r="V919" s="44">
        <v>22735</v>
      </c>
      <c r="W919" s="49">
        <v>0.23751393900000001</v>
      </c>
      <c r="X919" s="28">
        <v>0</v>
      </c>
      <c r="Y919" s="28">
        <v>53</v>
      </c>
      <c r="Z919" s="34" t="str">
        <f t="shared" si="44"/>
        <v>Medium Risk</v>
      </c>
    </row>
    <row r="920" spans="1:26" x14ac:dyDescent="0.25">
      <c r="A920" s="20">
        <v>44019</v>
      </c>
      <c r="B920" s="21">
        <v>34</v>
      </c>
      <c r="C920" s="33" t="str">
        <f t="shared" si="42"/>
        <v>Mid</v>
      </c>
      <c r="D920" s="43">
        <v>44975.000004000001</v>
      </c>
      <c r="E920" s="27">
        <v>462</v>
      </c>
      <c r="F920" s="33" t="s">
        <v>231</v>
      </c>
      <c r="G920" s="33" t="s">
        <v>20</v>
      </c>
      <c r="H920" s="33" t="s">
        <v>32</v>
      </c>
      <c r="I920" s="43">
        <v>35781</v>
      </c>
      <c r="J920" s="27">
        <v>54.618025751072963</v>
      </c>
      <c r="K920" s="48">
        <v>0.79557531955125504</v>
      </c>
      <c r="L920" s="48" t="s">
        <v>241</v>
      </c>
      <c r="M920" s="33" t="s">
        <v>26</v>
      </c>
      <c r="N920" s="33" t="s">
        <v>30</v>
      </c>
      <c r="O920" s="43">
        <v>309</v>
      </c>
      <c r="P920" s="48">
        <v>2.9841810999999999E-2</v>
      </c>
      <c r="Q920" s="33" t="s">
        <v>24</v>
      </c>
      <c r="R920" s="27">
        <v>25</v>
      </c>
      <c r="S920" s="43">
        <v>2128</v>
      </c>
      <c r="T920" s="38">
        <v>3747.916667</v>
      </c>
      <c r="U920" s="33" t="str">
        <f t="shared" si="43"/>
        <v>Low Income</v>
      </c>
      <c r="V920" s="43">
        <v>64223</v>
      </c>
      <c r="W920" s="48">
        <v>0.29644362200000002</v>
      </c>
      <c r="X920" s="27">
        <v>0</v>
      </c>
      <c r="Y920" s="27">
        <v>49</v>
      </c>
      <c r="Z920" s="33" t="str">
        <f t="shared" si="44"/>
        <v>Medium Risk</v>
      </c>
    </row>
    <row r="921" spans="1:26" x14ac:dyDescent="0.25">
      <c r="A921" s="22">
        <v>44020</v>
      </c>
      <c r="B921" s="23">
        <v>42</v>
      </c>
      <c r="C921" s="34" t="str">
        <f t="shared" si="42"/>
        <v>Senior</v>
      </c>
      <c r="D921" s="44">
        <v>61100</v>
      </c>
      <c r="E921" s="28">
        <v>554</v>
      </c>
      <c r="F921" s="34" t="s">
        <v>230</v>
      </c>
      <c r="G921" s="34" t="s">
        <v>20</v>
      </c>
      <c r="H921" s="34" t="s">
        <v>25</v>
      </c>
      <c r="I921" s="44">
        <v>52287</v>
      </c>
      <c r="J921" s="28">
        <v>24</v>
      </c>
      <c r="K921" s="49">
        <v>0.85576104746317516</v>
      </c>
      <c r="L921" s="49" t="s">
        <v>241</v>
      </c>
      <c r="M921" s="34" t="s">
        <v>22</v>
      </c>
      <c r="N921" s="34" t="s">
        <v>23</v>
      </c>
      <c r="O921" s="44">
        <v>205</v>
      </c>
      <c r="P921" s="49">
        <v>0.207180169</v>
      </c>
      <c r="Q921" s="34" t="s">
        <v>31</v>
      </c>
      <c r="R921" s="28">
        <v>29</v>
      </c>
      <c r="S921" s="44">
        <v>4874</v>
      </c>
      <c r="T921" s="39">
        <v>5091.6666670000004</v>
      </c>
      <c r="U921" s="34" t="str">
        <f t="shared" si="43"/>
        <v>Medium Income</v>
      </c>
      <c r="V921" s="44">
        <v>140200</v>
      </c>
      <c r="W921" s="49">
        <v>0.24254767399999999</v>
      </c>
      <c r="X921" s="28">
        <v>0</v>
      </c>
      <c r="Y921" s="28">
        <v>47</v>
      </c>
      <c r="Z921" s="34" t="str">
        <f t="shared" si="44"/>
        <v>Medium Risk</v>
      </c>
    </row>
    <row r="922" spans="1:26" x14ac:dyDescent="0.25">
      <c r="A922" s="20">
        <v>44021</v>
      </c>
      <c r="B922" s="21">
        <v>52</v>
      </c>
      <c r="C922" s="33" t="str">
        <f t="shared" si="42"/>
        <v>Senior</v>
      </c>
      <c r="D922" s="43">
        <v>57865</v>
      </c>
      <c r="E922" s="27">
        <v>575</v>
      </c>
      <c r="F922" s="33" t="s">
        <v>230</v>
      </c>
      <c r="G922" s="33" t="s">
        <v>20</v>
      </c>
      <c r="H922" s="33" t="s">
        <v>29</v>
      </c>
      <c r="I922" s="43">
        <v>33488</v>
      </c>
      <c r="J922" s="27">
        <v>48</v>
      </c>
      <c r="K922" s="48">
        <v>0.57872634580489069</v>
      </c>
      <c r="L922" s="48" t="s">
        <v>241</v>
      </c>
      <c r="M922" s="33" t="s">
        <v>22</v>
      </c>
      <c r="N922" s="33" t="s">
        <v>27</v>
      </c>
      <c r="O922" s="43">
        <v>917</v>
      </c>
      <c r="P922" s="48">
        <v>0.31159498000000002</v>
      </c>
      <c r="Q922" s="33" t="s">
        <v>24</v>
      </c>
      <c r="R922" s="27">
        <v>21</v>
      </c>
      <c r="S922" s="43">
        <v>1512</v>
      </c>
      <c r="T922" s="38">
        <v>4822.0833329999996</v>
      </c>
      <c r="U922" s="33" t="str">
        <f t="shared" si="43"/>
        <v>Low Income</v>
      </c>
      <c r="V922" s="43">
        <v>6506</v>
      </c>
      <c r="W922" s="48">
        <v>0.24600677000000001</v>
      </c>
      <c r="X922" s="27">
        <v>0</v>
      </c>
      <c r="Y922" s="27">
        <v>59</v>
      </c>
      <c r="Z922" s="33" t="str">
        <f t="shared" si="44"/>
        <v>High Risk</v>
      </c>
    </row>
    <row r="923" spans="1:26" x14ac:dyDescent="0.25">
      <c r="A923" s="22">
        <v>44022</v>
      </c>
      <c r="B923" s="23">
        <v>27</v>
      </c>
      <c r="C923" s="34" t="str">
        <f t="shared" si="42"/>
        <v>Mid</v>
      </c>
      <c r="D923" s="44">
        <v>44921</v>
      </c>
      <c r="E923" s="28">
        <v>546</v>
      </c>
      <c r="F923" s="34" t="s">
        <v>231</v>
      </c>
      <c r="G923" s="34" t="s">
        <v>45</v>
      </c>
      <c r="H923" s="34" t="s">
        <v>21</v>
      </c>
      <c r="I923" s="44">
        <v>22941</v>
      </c>
      <c r="J923" s="28">
        <v>60</v>
      </c>
      <c r="K923" s="49">
        <v>0.51069655617639853</v>
      </c>
      <c r="L923" s="49" t="s">
        <v>241</v>
      </c>
      <c r="M923" s="34" t="s">
        <v>22</v>
      </c>
      <c r="N923" s="34" t="s">
        <v>30</v>
      </c>
      <c r="O923" s="44">
        <v>521</v>
      </c>
      <c r="P923" s="49">
        <v>0.59854430700000005</v>
      </c>
      <c r="Q923" s="34" t="s">
        <v>38</v>
      </c>
      <c r="R923" s="28">
        <v>24</v>
      </c>
      <c r="S923" s="44">
        <v>908</v>
      </c>
      <c r="T923" s="39">
        <v>3743.416667</v>
      </c>
      <c r="U923" s="34" t="str">
        <f t="shared" si="43"/>
        <v>Low Income</v>
      </c>
      <c r="V923" s="44">
        <v>2830</v>
      </c>
      <c r="W923" s="49">
        <v>0.20395279999999999</v>
      </c>
      <c r="X923" s="28">
        <v>0</v>
      </c>
      <c r="Y923" s="28">
        <v>62</v>
      </c>
      <c r="Z923" s="34" t="str">
        <f t="shared" si="44"/>
        <v>High Risk</v>
      </c>
    </row>
    <row r="924" spans="1:26" x14ac:dyDescent="0.25">
      <c r="A924" s="20">
        <v>44023</v>
      </c>
      <c r="B924" s="21">
        <v>41</v>
      </c>
      <c r="C924" s="33" t="str">
        <f t="shared" si="42"/>
        <v>Senior</v>
      </c>
      <c r="D924" s="43">
        <v>26230</v>
      </c>
      <c r="E924" s="27">
        <v>546</v>
      </c>
      <c r="F924" s="33" t="s">
        <v>231</v>
      </c>
      <c r="G924" s="33" t="s">
        <v>20</v>
      </c>
      <c r="H924" s="33" t="s">
        <v>32</v>
      </c>
      <c r="I924" s="43">
        <v>25183.596306068601</v>
      </c>
      <c r="J924" s="27">
        <v>48</v>
      </c>
      <c r="K924" s="48">
        <v>0.96010660716998097</v>
      </c>
      <c r="L924" s="48" t="s">
        <v>241</v>
      </c>
      <c r="M924" s="33" t="s">
        <v>22</v>
      </c>
      <c r="N924" s="33" t="s">
        <v>30</v>
      </c>
      <c r="O924" s="43">
        <v>589</v>
      </c>
      <c r="P924" s="48">
        <v>0.26072889399999999</v>
      </c>
      <c r="Q924" s="33" t="s">
        <v>28</v>
      </c>
      <c r="R924" s="27">
        <v>28</v>
      </c>
      <c r="S924" s="43">
        <v>1995</v>
      </c>
      <c r="T924" s="38">
        <v>2185.833333</v>
      </c>
      <c r="U924" s="33" t="str">
        <f t="shared" si="43"/>
        <v>Low Income</v>
      </c>
      <c r="V924" s="43">
        <v>60565</v>
      </c>
      <c r="W924" s="48">
        <v>0.242077337</v>
      </c>
      <c r="X924" s="27">
        <v>0</v>
      </c>
      <c r="Y924" s="27">
        <v>53</v>
      </c>
      <c r="Z924" s="33" t="str">
        <f t="shared" si="44"/>
        <v>Medium Risk</v>
      </c>
    </row>
    <row r="925" spans="1:26" x14ac:dyDescent="0.25">
      <c r="A925" s="22">
        <v>44024</v>
      </c>
      <c r="B925" s="23">
        <v>31</v>
      </c>
      <c r="C925" s="34" t="str">
        <f t="shared" si="42"/>
        <v>Mid</v>
      </c>
      <c r="D925" s="44">
        <v>55082</v>
      </c>
      <c r="E925" s="28">
        <v>542</v>
      </c>
      <c r="F925" s="34" t="s">
        <v>231</v>
      </c>
      <c r="G925" s="34" t="s">
        <v>20</v>
      </c>
      <c r="H925" s="34" t="s">
        <v>29</v>
      </c>
      <c r="I925" s="44">
        <v>32621</v>
      </c>
      <c r="J925" s="28">
        <v>72</v>
      </c>
      <c r="K925" s="49">
        <v>0.59222613557968118</v>
      </c>
      <c r="L925" s="49" t="s">
        <v>241</v>
      </c>
      <c r="M925" s="34" t="s">
        <v>35</v>
      </c>
      <c r="N925" s="34" t="s">
        <v>27</v>
      </c>
      <c r="O925" s="44">
        <v>474</v>
      </c>
      <c r="P925" s="49">
        <v>0.337756744</v>
      </c>
      <c r="Q925" s="34" t="s">
        <v>31</v>
      </c>
      <c r="R925" s="28">
        <v>22</v>
      </c>
      <c r="S925" s="44">
        <v>726</v>
      </c>
      <c r="T925" s="39">
        <v>4590.1666670000004</v>
      </c>
      <c r="U925" s="34" t="str">
        <f t="shared" si="43"/>
        <v>Low Income</v>
      </c>
      <c r="V925" s="44">
        <v>80854</v>
      </c>
      <c r="W925" s="49">
        <v>0.28312886599999998</v>
      </c>
      <c r="X925" s="28">
        <v>0</v>
      </c>
      <c r="Y925" s="28">
        <v>51</v>
      </c>
      <c r="Z925" s="34" t="str">
        <f t="shared" si="44"/>
        <v>Medium Risk</v>
      </c>
    </row>
    <row r="926" spans="1:26" x14ac:dyDescent="0.25">
      <c r="A926" s="20">
        <v>44025</v>
      </c>
      <c r="B926" s="21">
        <v>54</v>
      </c>
      <c r="C926" s="33" t="str">
        <f t="shared" si="42"/>
        <v>Senior</v>
      </c>
      <c r="D926" s="43">
        <v>74215</v>
      </c>
      <c r="E926" s="27">
        <v>638</v>
      </c>
      <c r="F926" s="33" t="s">
        <v>230</v>
      </c>
      <c r="G926" s="33" t="s">
        <v>20</v>
      </c>
      <c r="H926" s="33" t="s">
        <v>29</v>
      </c>
      <c r="I926" s="43">
        <v>25386.350427350426</v>
      </c>
      <c r="J926" s="27">
        <v>84</v>
      </c>
      <c r="K926" s="48">
        <v>0.34206495219767469</v>
      </c>
      <c r="L926" s="48" t="s">
        <v>240</v>
      </c>
      <c r="M926" s="33" t="s">
        <v>26</v>
      </c>
      <c r="N926" s="33" t="s">
        <v>30</v>
      </c>
      <c r="O926" s="43">
        <v>607</v>
      </c>
      <c r="P926" s="48">
        <v>0.48006744899999998</v>
      </c>
      <c r="Q926" s="33" t="s">
        <v>24</v>
      </c>
      <c r="R926" s="27">
        <v>24</v>
      </c>
      <c r="S926" s="43">
        <v>94</v>
      </c>
      <c r="T926" s="38">
        <v>6184.5833329999996</v>
      </c>
      <c r="U926" s="33" t="str">
        <f t="shared" si="43"/>
        <v>Medium Income</v>
      </c>
      <c r="V926" s="43">
        <v>10538</v>
      </c>
      <c r="W926" s="48">
        <v>0.23668420200000001</v>
      </c>
      <c r="X926" s="27">
        <v>0</v>
      </c>
      <c r="Y926" s="27">
        <v>54</v>
      </c>
      <c r="Z926" s="33" t="str">
        <f t="shared" si="44"/>
        <v>Medium Risk</v>
      </c>
    </row>
    <row r="927" spans="1:26" x14ac:dyDescent="0.25">
      <c r="A927" s="22">
        <v>44026</v>
      </c>
      <c r="B927" s="23">
        <v>21</v>
      </c>
      <c r="C927" s="34" t="str">
        <f t="shared" si="42"/>
        <v>Young</v>
      </c>
      <c r="D927" s="44">
        <v>52859</v>
      </c>
      <c r="E927" s="28">
        <v>571</v>
      </c>
      <c r="F927" s="34" t="s">
        <v>230</v>
      </c>
      <c r="G927" s="34" t="s">
        <v>20</v>
      </c>
      <c r="H927" s="34" t="s">
        <v>32</v>
      </c>
      <c r="I927" s="44">
        <v>26984</v>
      </c>
      <c r="J927" s="28">
        <v>12</v>
      </c>
      <c r="K927" s="49">
        <v>0.51049017196693092</v>
      </c>
      <c r="L927" s="49" t="s">
        <v>241</v>
      </c>
      <c r="M927" s="34" t="s">
        <v>22</v>
      </c>
      <c r="N927" s="34" t="s">
        <v>27</v>
      </c>
      <c r="O927" s="44">
        <v>261</v>
      </c>
      <c r="P927" s="49">
        <v>0.464761119</v>
      </c>
      <c r="Q927" s="34" t="s">
        <v>24</v>
      </c>
      <c r="R927" s="28">
        <v>20</v>
      </c>
      <c r="S927" s="44">
        <v>1336</v>
      </c>
      <c r="T927" s="39">
        <v>4404.9166670000004</v>
      </c>
      <c r="U927" s="34" t="str">
        <f t="shared" si="43"/>
        <v>Low Income</v>
      </c>
      <c r="V927" s="44">
        <v>85761</v>
      </c>
      <c r="W927" s="49">
        <v>0.16518720000000001</v>
      </c>
      <c r="X927" s="28">
        <v>0</v>
      </c>
      <c r="Y927" s="28">
        <v>55</v>
      </c>
      <c r="Z927" s="34" t="str">
        <f t="shared" si="44"/>
        <v>High Risk</v>
      </c>
    </row>
    <row r="928" spans="1:26" x14ac:dyDescent="0.25">
      <c r="A928" s="20">
        <v>44027</v>
      </c>
      <c r="B928" s="21">
        <v>33</v>
      </c>
      <c r="C928" s="33" t="str">
        <f t="shared" si="42"/>
        <v>Mid</v>
      </c>
      <c r="D928" s="43">
        <v>53732</v>
      </c>
      <c r="E928" s="27">
        <v>492</v>
      </c>
      <c r="F928" s="33" t="s">
        <v>231</v>
      </c>
      <c r="G928" s="33" t="s">
        <v>20</v>
      </c>
      <c r="H928" s="33" t="s">
        <v>32</v>
      </c>
      <c r="I928" s="43">
        <v>20640</v>
      </c>
      <c r="J928" s="27">
        <v>72</v>
      </c>
      <c r="K928" s="48">
        <v>0.38412863842775252</v>
      </c>
      <c r="L928" s="48" t="s">
        <v>240</v>
      </c>
      <c r="M928" s="33" t="s">
        <v>22</v>
      </c>
      <c r="N928" s="33" t="s">
        <v>30</v>
      </c>
      <c r="O928" s="43">
        <v>632</v>
      </c>
      <c r="P928" s="48">
        <v>0.13338808799999999</v>
      </c>
      <c r="Q928" s="33" t="s">
        <v>24</v>
      </c>
      <c r="R928" s="27">
        <v>33</v>
      </c>
      <c r="S928" s="43">
        <v>2680</v>
      </c>
      <c r="T928" s="38">
        <v>4477.6666670000004</v>
      </c>
      <c r="U928" s="33" t="str">
        <f t="shared" si="43"/>
        <v>Low Income</v>
      </c>
      <c r="V928" s="43">
        <v>10154</v>
      </c>
      <c r="W928" s="48">
        <v>0.27471114699999999</v>
      </c>
      <c r="X928" s="27">
        <v>0</v>
      </c>
      <c r="Y928" s="27">
        <v>56</v>
      </c>
      <c r="Z928" s="33" t="str">
        <f t="shared" si="44"/>
        <v>High Risk</v>
      </c>
    </row>
    <row r="929" spans="1:26" x14ac:dyDescent="0.25">
      <c r="A929" s="22">
        <v>44028</v>
      </c>
      <c r="B929" s="23">
        <v>44</v>
      </c>
      <c r="C929" s="34" t="str">
        <f t="shared" si="42"/>
        <v>Senior</v>
      </c>
      <c r="D929" s="44">
        <v>44997</v>
      </c>
      <c r="E929" s="28">
        <v>567</v>
      </c>
      <c r="F929" s="34" t="s">
        <v>230</v>
      </c>
      <c r="G929" s="34" t="s">
        <v>20</v>
      </c>
      <c r="H929" s="34" t="s">
        <v>29</v>
      </c>
      <c r="I929" s="44">
        <v>16101</v>
      </c>
      <c r="J929" s="28">
        <v>72</v>
      </c>
      <c r="K929" s="49">
        <v>0.35782385492366159</v>
      </c>
      <c r="L929" s="49" t="s">
        <v>240</v>
      </c>
      <c r="M929" s="34" t="s">
        <v>35</v>
      </c>
      <c r="N929" s="34" t="s">
        <v>27</v>
      </c>
      <c r="O929" s="44">
        <v>391</v>
      </c>
      <c r="P929" s="49">
        <v>0.27093952500000001</v>
      </c>
      <c r="Q929" s="34" t="s">
        <v>38</v>
      </c>
      <c r="R929" s="28">
        <v>24</v>
      </c>
      <c r="S929" s="44">
        <v>1236</v>
      </c>
      <c r="T929" s="39">
        <v>3749.75</v>
      </c>
      <c r="U929" s="34" t="str">
        <f t="shared" si="43"/>
        <v>Low Income</v>
      </c>
      <c r="V929" s="44">
        <v>1858</v>
      </c>
      <c r="W929" s="49">
        <v>0.23119905299999999</v>
      </c>
      <c r="X929" s="28">
        <v>0</v>
      </c>
      <c r="Y929" s="28">
        <v>65</v>
      </c>
      <c r="Z929" s="34" t="str">
        <f t="shared" si="44"/>
        <v>High Risk</v>
      </c>
    </row>
    <row r="930" spans="1:26" x14ac:dyDescent="0.25">
      <c r="A930" s="20">
        <v>44029</v>
      </c>
      <c r="B930" s="21">
        <v>58</v>
      </c>
      <c r="C930" s="33" t="str">
        <f t="shared" si="42"/>
        <v>Senior</v>
      </c>
      <c r="D930" s="43">
        <v>51640</v>
      </c>
      <c r="E930" s="27">
        <v>494</v>
      </c>
      <c r="F930" s="33" t="s">
        <v>231</v>
      </c>
      <c r="G930" s="33" t="s">
        <v>20</v>
      </c>
      <c r="H930" s="33" t="s">
        <v>29</v>
      </c>
      <c r="I930" s="43">
        <v>15605</v>
      </c>
      <c r="J930" s="27">
        <v>12</v>
      </c>
      <c r="K930" s="48">
        <v>0.30218822618125485</v>
      </c>
      <c r="L930" s="48" t="s">
        <v>240</v>
      </c>
      <c r="M930" s="33" t="s">
        <v>35</v>
      </c>
      <c r="N930" s="33" t="s">
        <v>30</v>
      </c>
      <c r="O930" s="43">
        <v>436</v>
      </c>
      <c r="P930" s="48">
        <v>0.38565128799999998</v>
      </c>
      <c r="Q930" s="33" t="s">
        <v>31</v>
      </c>
      <c r="R930" s="27">
        <v>26</v>
      </c>
      <c r="S930" s="43">
        <v>2045</v>
      </c>
      <c r="T930" s="38">
        <v>4303.3333329999996</v>
      </c>
      <c r="U930" s="33" t="str">
        <f t="shared" si="43"/>
        <v>Low Income</v>
      </c>
      <c r="V930" s="43">
        <v>67476</v>
      </c>
      <c r="W930" s="48">
        <v>0.240109187</v>
      </c>
      <c r="X930" s="27">
        <v>0</v>
      </c>
      <c r="Y930" s="27">
        <v>64</v>
      </c>
      <c r="Z930" s="33" t="str">
        <f t="shared" si="44"/>
        <v>High Risk</v>
      </c>
    </row>
    <row r="931" spans="1:26" x14ac:dyDescent="0.25">
      <c r="A931" s="22">
        <v>44030</v>
      </c>
      <c r="B931" s="23">
        <v>39</v>
      </c>
      <c r="C931" s="34" t="str">
        <f t="shared" si="42"/>
        <v>Mid</v>
      </c>
      <c r="D931" s="44">
        <v>43350</v>
      </c>
      <c r="E931" s="28">
        <v>554</v>
      </c>
      <c r="F931" s="34" t="s">
        <v>230</v>
      </c>
      <c r="G931" s="34" t="s">
        <v>45</v>
      </c>
      <c r="H931" s="34" t="s">
        <v>41</v>
      </c>
      <c r="I931" s="44">
        <v>13925</v>
      </c>
      <c r="J931" s="28">
        <v>96</v>
      </c>
      <c r="K931" s="49">
        <v>0.32122260668973474</v>
      </c>
      <c r="L931" s="49" t="s">
        <v>240</v>
      </c>
      <c r="M931" s="34" t="s">
        <v>22</v>
      </c>
      <c r="N931" s="34" t="s">
        <v>30</v>
      </c>
      <c r="O931" s="44">
        <v>607</v>
      </c>
      <c r="P931" s="49">
        <v>0.189186406</v>
      </c>
      <c r="Q931" s="34" t="s">
        <v>24</v>
      </c>
      <c r="R931" s="28">
        <v>24</v>
      </c>
      <c r="S931" s="44">
        <v>423</v>
      </c>
      <c r="T931" s="39">
        <v>3612.5</v>
      </c>
      <c r="U931" s="34" t="str">
        <f t="shared" si="43"/>
        <v>Low Income</v>
      </c>
      <c r="V931" s="44">
        <v>112549</v>
      </c>
      <c r="W931" s="49">
        <v>0.22671512299999999</v>
      </c>
      <c r="X931" s="28">
        <v>0</v>
      </c>
      <c r="Y931" s="28">
        <v>51</v>
      </c>
      <c r="Z931" s="34" t="str">
        <f t="shared" si="44"/>
        <v>Medium Risk</v>
      </c>
    </row>
    <row r="932" spans="1:26" x14ac:dyDescent="0.25">
      <c r="A932" s="20">
        <v>44031</v>
      </c>
      <c r="B932" s="21">
        <v>33</v>
      </c>
      <c r="C932" s="33" t="str">
        <f t="shared" si="42"/>
        <v>Mid</v>
      </c>
      <c r="D932" s="43">
        <v>34063</v>
      </c>
      <c r="E932" s="27">
        <v>428</v>
      </c>
      <c r="F932" s="33" t="s">
        <v>233</v>
      </c>
      <c r="G932" s="33" t="s">
        <v>20</v>
      </c>
      <c r="H932" s="33" t="s">
        <v>21</v>
      </c>
      <c r="I932" s="43">
        <v>18291</v>
      </c>
      <c r="J932" s="27">
        <v>36</v>
      </c>
      <c r="K932" s="48">
        <v>0.53697560402783073</v>
      </c>
      <c r="L932" s="48" t="s">
        <v>241</v>
      </c>
      <c r="M932" s="33" t="s">
        <v>26</v>
      </c>
      <c r="N932" s="33" t="s">
        <v>30</v>
      </c>
      <c r="O932" s="43">
        <v>513</v>
      </c>
      <c r="P932" s="48">
        <v>0.37933376000000002</v>
      </c>
      <c r="Q932" s="33" t="s">
        <v>28</v>
      </c>
      <c r="R932" s="27">
        <v>36</v>
      </c>
      <c r="S932" s="43">
        <v>4946</v>
      </c>
      <c r="T932" s="38">
        <v>2838.583333</v>
      </c>
      <c r="U932" s="33" t="str">
        <f t="shared" si="43"/>
        <v>Low Income</v>
      </c>
      <c r="V932" s="43">
        <v>13006</v>
      </c>
      <c r="W932" s="48">
        <v>0.33916580200000002</v>
      </c>
      <c r="X932" s="27">
        <v>0</v>
      </c>
      <c r="Y932" s="27">
        <v>57</v>
      </c>
      <c r="Z932" s="33" t="str">
        <f t="shared" si="44"/>
        <v>High Risk</v>
      </c>
    </row>
    <row r="933" spans="1:26" x14ac:dyDescent="0.25">
      <c r="A933" s="22">
        <v>44032</v>
      </c>
      <c r="B933" s="23">
        <v>62</v>
      </c>
      <c r="C933" s="34" t="str">
        <f t="shared" si="42"/>
        <v>Old</v>
      </c>
      <c r="D933" s="44">
        <v>87307</v>
      </c>
      <c r="E933" s="28">
        <v>628</v>
      </c>
      <c r="F933" s="34" t="s">
        <v>230</v>
      </c>
      <c r="G933" s="34" t="s">
        <v>20</v>
      </c>
      <c r="H933" s="34" t="s">
        <v>21</v>
      </c>
      <c r="I933" s="44">
        <v>16604</v>
      </c>
      <c r="J933" s="28">
        <v>72</v>
      </c>
      <c r="K933" s="49">
        <v>0.19017948159941356</v>
      </c>
      <c r="L933" s="49" t="s">
        <v>240</v>
      </c>
      <c r="M933" s="34" t="s">
        <v>22</v>
      </c>
      <c r="N933" s="34" t="s">
        <v>27</v>
      </c>
      <c r="O933" s="44">
        <v>976</v>
      </c>
      <c r="P933" s="49">
        <v>0.51911051100000005</v>
      </c>
      <c r="Q933" s="34" t="s">
        <v>31</v>
      </c>
      <c r="R933" s="28">
        <v>29</v>
      </c>
      <c r="S933" s="44">
        <v>694</v>
      </c>
      <c r="T933" s="39">
        <v>7275.5833329999996</v>
      </c>
      <c r="U933" s="34" t="str">
        <f t="shared" si="43"/>
        <v>Medium Income</v>
      </c>
      <c r="V933" s="44">
        <v>40480</v>
      </c>
      <c r="W933" s="49">
        <v>0.246646538</v>
      </c>
      <c r="X933" s="28">
        <v>0</v>
      </c>
      <c r="Y933" s="28">
        <v>53</v>
      </c>
      <c r="Z933" s="34" t="str">
        <f t="shared" si="44"/>
        <v>Medium Risk</v>
      </c>
    </row>
    <row r="934" spans="1:26" x14ac:dyDescent="0.25">
      <c r="A934" s="20">
        <v>44033</v>
      </c>
      <c r="B934" s="21">
        <v>22</v>
      </c>
      <c r="C934" s="33" t="str">
        <f t="shared" si="42"/>
        <v>Young</v>
      </c>
      <c r="D934" s="43">
        <v>15130</v>
      </c>
      <c r="E934" s="27">
        <v>599</v>
      </c>
      <c r="F934" s="33" t="s">
        <v>230</v>
      </c>
      <c r="G934" s="33" t="s">
        <v>20</v>
      </c>
      <c r="H934" s="33" t="s">
        <v>29</v>
      </c>
      <c r="I934" s="43">
        <v>22821</v>
      </c>
      <c r="J934" s="27">
        <v>48</v>
      </c>
      <c r="K934" s="48">
        <v>1.5083278255122274</v>
      </c>
      <c r="L934" s="48" t="s">
        <v>242</v>
      </c>
      <c r="M934" s="33" t="s">
        <v>44</v>
      </c>
      <c r="N934" s="33" t="s">
        <v>30</v>
      </c>
      <c r="O934" s="43">
        <v>606</v>
      </c>
      <c r="P934" s="48">
        <v>0.37287020900000001</v>
      </c>
      <c r="Q934" s="33" t="s">
        <v>28</v>
      </c>
      <c r="R934" s="27">
        <v>26</v>
      </c>
      <c r="S934" s="43">
        <v>873</v>
      </c>
      <c r="T934" s="38">
        <v>1260.833333</v>
      </c>
      <c r="U934" s="33" t="str">
        <f t="shared" si="43"/>
        <v>Low Income</v>
      </c>
      <c r="V934" s="43">
        <v>49910</v>
      </c>
      <c r="W934" s="48">
        <v>0.23039409799999999</v>
      </c>
      <c r="X934" s="27">
        <v>0</v>
      </c>
      <c r="Y934" s="27">
        <v>71</v>
      </c>
      <c r="Z934" s="33" t="str">
        <f t="shared" si="44"/>
        <v>Very High Risk</v>
      </c>
    </row>
    <row r="935" spans="1:26" x14ac:dyDescent="0.25">
      <c r="A935" s="22">
        <v>44034</v>
      </c>
      <c r="B935" s="23">
        <v>18</v>
      </c>
      <c r="C935" s="34" t="str">
        <f t="shared" si="42"/>
        <v>Young</v>
      </c>
      <c r="D935" s="44">
        <v>143933</v>
      </c>
      <c r="E935" s="28">
        <v>568.61417322834643</v>
      </c>
      <c r="F935" s="34" t="s">
        <v>230</v>
      </c>
      <c r="G935" s="34" t="s">
        <v>45</v>
      </c>
      <c r="H935" s="34" t="s">
        <v>32</v>
      </c>
      <c r="I935" s="44">
        <v>26569</v>
      </c>
      <c r="J935" s="28">
        <v>84</v>
      </c>
      <c r="K935" s="49">
        <v>0.18459283138682581</v>
      </c>
      <c r="L935" s="49" t="s">
        <v>240</v>
      </c>
      <c r="M935" s="34" t="s">
        <v>22</v>
      </c>
      <c r="N935" s="34" t="s">
        <v>30</v>
      </c>
      <c r="O935" s="44">
        <v>368</v>
      </c>
      <c r="P935" s="49">
        <v>0.601403668</v>
      </c>
      <c r="Q935" s="34" t="s">
        <v>31</v>
      </c>
      <c r="R935" s="28">
        <v>19</v>
      </c>
      <c r="S935" s="44">
        <v>1254</v>
      </c>
      <c r="T935" s="39">
        <v>11994.416670000001</v>
      </c>
      <c r="U935" s="34" t="str">
        <f t="shared" si="43"/>
        <v>Medium Income</v>
      </c>
      <c r="V935" s="44">
        <v>44739</v>
      </c>
      <c r="W935" s="49">
        <v>0.21384150299999999</v>
      </c>
      <c r="X935" s="28">
        <v>1</v>
      </c>
      <c r="Y935" s="28">
        <v>46.4</v>
      </c>
      <c r="Z935" s="34" t="str">
        <f t="shared" si="44"/>
        <v>Medium Risk</v>
      </c>
    </row>
    <row r="936" spans="1:26" x14ac:dyDescent="0.25">
      <c r="A936" s="20">
        <v>44035</v>
      </c>
      <c r="B936" s="21">
        <v>45</v>
      </c>
      <c r="C936" s="33" t="str">
        <f t="shared" si="42"/>
        <v>Senior</v>
      </c>
      <c r="D936" s="43">
        <v>197517</v>
      </c>
      <c r="E936" s="27">
        <v>591</v>
      </c>
      <c r="F936" s="33" t="s">
        <v>230</v>
      </c>
      <c r="G936" s="33" t="s">
        <v>20</v>
      </c>
      <c r="H936" s="33" t="s">
        <v>21</v>
      </c>
      <c r="I936" s="43">
        <v>31742</v>
      </c>
      <c r="J936" s="27">
        <v>60</v>
      </c>
      <c r="K936" s="48">
        <v>0.16070515449303097</v>
      </c>
      <c r="L936" s="48" t="s">
        <v>240</v>
      </c>
      <c r="M936" s="33" t="s">
        <v>22</v>
      </c>
      <c r="N936" s="33" t="s">
        <v>27</v>
      </c>
      <c r="O936" s="43">
        <v>601</v>
      </c>
      <c r="P936" s="48">
        <v>0.109969654</v>
      </c>
      <c r="Q936" s="33" t="s">
        <v>24</v>
      </c>
      <c r="R936" s="27">
        <v>20</v>
      </c>
      <c r="S936" s="43">
        <v>746</v>
      </c>
      <c r="T936" s="38">
        <v>16459.75</v>
      </c>
      <c r="U936" s="33" t="str">
        <f t="shared" si="43"/>
        <v>High Income</v>
      </c>
      <c r="V936" s="43">
        <v>9807</v>
      </c>
      <c r="W936" s="48">
        <v>0.22881457699999999</v>
      </c>
      <c r="X936" s="27">
        <v>1</v>
      </c>
      <c r="Y936" s="27">
        <v>38.4</v>
      </c>
      <c r="Z936" s="33" t="str">
        <f t="shared" si="44"/>
        <v>Low Risk</v>
      </c>
    </row>
    <row r="937" spans="1:26" x14ac:dyDescent="0.25">
      <c r="A937" s="22">
        <v>44036</v>
      </c>
      <c r="B937" s="23">
        <v>33</v>
      </c>
      <c r="C937" s="34" t="str">
        <f t="shared" si="42"/>
        <v>Mid</v>
      </c>
      <c r="D937" s="44">
        <v>55332</v>
      </c>
      <c r="E937" s="28">
        <v>581</v>
      </c>
      <c r="F937" s="34" t="s">
        <v>230</v>
      </c>
      <c r="G937" s="34" t="s">
        <v>20</v>
      </c>
      <c r="H937" s="34" t="s">
        <v>21</v>
      </c>
      <c r="I937" s="44">
        <v>43374</v>
      </c>
      <c r="J937" s="28">
        <v>60</v>
      </c>
      <c r="K937" s="49">
        <v>0.78388635870743872</v>
      </c>
      <c r="L937" s="49" t="s">
        <v>241</v>
      </c>
      <c r="M937" s="34" t="s">
        <v>22</v>
      </c>
      <c r="N937" s="34" t="s">
        <v>27</v>
      </c>
      <c r="O937" s="44">
        <v>179</v>
      </c>
      <c r="P937" s="49">
        <v>0.20122151099999999</v>
      </c>
      <c r="Q937" s="34" t="s">
        <v>38</v>
      </c>
      <c r="R937" s="28">
        <v>24</v>
      </c>
      <c r="S937" s="44">
        <v>1075</v>
      </c>
      <c r="T937" s="39">
        <v>4611</v>
      </c>
      <c r="U937" s="34" t="str">
        <f t="shared" si="43"/>
        <v>Low Income</v>
      </c>
      <c r="V937" s="44">
        <v>31290</v>
      </c>
      <c r="W937" s="49">
        <v>0.23008996300000001</v>
      </c>
      <c r="X937" s="28">
        <v>0</v>
      </c>
      <c r="Y937" s="28">
        <v>52</v>
      </c>
      <c r="Z937" s="34" t="str">
        <f t="shared" si="44"/>
        <v>Medium Risk</v>
      </c>
    </row>
    <row r="938" spans="1:26" x14ac:dyDescent="0.25">
      <c r="A938" s="20">
        <v>44037</v>
      </c>
      <c r="B938" s="21">
        <v>27</v>
      </c>
      <c r="C938" s="33" t="str">
        <f t="shared" si="42"/>
        <v>Mid</v>
      </c>
      <c r="D938" s="43">
        <v>59383</v>
      </c>
      <c r="E938" s="27">
        <v>561</v>
      </c>
      <c r="F938" s="33" t="s">
        <v>230</v>
      </c>
      <c r="G938" s="33" t="s">
        <v>20</v>
      </c>
      <c r="H938" s="33" t="s">
        <v>25</v>
      </c>
      <c r="I938" s="43">
        <v>10466</v>
      </c>
      <c r="J938" s="27">
        <v>48</v>
      </c>
      <c r="K938" s="48">
        <v>0.17624572689153462</v>
      </c>
      <c r="L938" s="48" t="s">
        <v>240</v>
      </c>
      <c r="M938" s="33" t="s">
        <v>26</v>
      </c>
      <c r="N938" s="33" t="s">
        <v>27</v>
      </c>
      <c r="O938" s="43">
        <v>512</v>
      </c>
      <c r="P938" s="48">
        <v>5.5445170000000002E-2</v>
      </c>
      <c r="Q938" s="33" t="s">
        <v>28</v>
      </c>
      <c r="R938" s="27">
        <v>32</v>
      </c>
      <c r="S938" s="43">
        <v>23163</v>
      </c>
      <c r="T938" s="38">
        <v>4948.5833329999996</v>
      </c>
      <c r="U938" s="33" t="str">
        <f t="shared" si="43"/>
        <v>Low Income</v>
      </c>
      <c r="V938" s="43">
        <v>66874</v>
      </c>
      <c r="W938" s="48">
        <v>0.244818595</v>
      </c>
      <c r="X938" s="27">
        <v>1</v>
      </c>
      <c r="Y938" s="27">
        <v>38.4</v>
      </c>
      <c r="Z938" s="33" t="str">
        <f t="shared" si="44"/>
        <v>Low Risk</v>
      </c>
    </row>
    <row r="939" spans="1:26" x14ac:dyDescent="0.25">
      <c r="A939" s="22">
        <v>44038</v>
      </c>
      <c r="B939" s="23">
        <v>48</v>
      </c>
      <c r="C939" s="34" t="str">
        <f t="shared" si="42"/>
        <v>Senior</v>
      </c>
      <c r="D939" s="44">
        <v>76133</v>
      </c>
      <c r="E939" s="28">
        <v>520</v>
      </c>
      <c r="F939" s="34" t="s">
        <v>231</v>
      </c>
      <c r="G939" s="34" t="s">
        <v>20</v>
      </c>
      <c r="H939" s="34" t="s">
        <v>25</v>
      </c>
      <c r="I939" s="44">
        <v>15151</v>
      </c>
      <c r="J939" s="28">
        <v>24</v>
      </c>
      <c r="K939" s="49">
        <v>0.19900700090630868</v>
      </c>
      <c r="L939" s="49" t="s">
        <v>240</v>
      </c>
      <c r="M939" s="34" t="s">
        <v>26</v>
      </c>
      <c r="N939" s="34" t="s">
        <v>30</v>
      </c>
      <c r="O939" s="44">
        <v>603</v>
      </c>
      <c r="P939" s="49">
        <v>0.32421588299999998</v>
      </c>
      <c r="Q939" s="34" t="s">
        <v>34</v>
      </c>
      <c r="R939" s="28">
        <v>37</v>
      </c>
      <c r="S939" s="44">
        <v>2950</v>
      </c>
      <c r="T939" s="39">
        <v>6344.4166670000004</v>
      </c>
      <c r="U939" s="34" t="str">
        <f t="shared" si="43"/>
        <v>Medium Income</v>
      </c>
      <c r="V939" s="44">
        <v>305215</v>
      </c>
      <c r="W939" s="49">
        <v>0.24924469099999999</v>
      </c>
      <c r="X939" s="28">
        <v>1</v>
      </c>
      <c r="Y939" s="28">
        <v>38.4</v>
      </c>
      <c r="Z939" s="34" t="str">
        <f t="shared" si="44"/>
        <v>Low Risk</v>
      </c>
    </row>
    <row r="940" spans="1:26" x14ac:dyDescent="0.25">
      <c r="A940" s="20">
        <v>44039</v>
      </c>
      <c r="B940" s="21">
        <v>42</v>
      </c>
      <c r="C940" s="33" t="str">
        <f t="shared" si="42"/>
        <v>Senior</v>
      </c>
      <c r="D940" s="43">
        <v>37449</v>
      </c>
      <c r="E940" s="27">
        <v>649</v>
      </c>
      <c r="F940" s="33" t="s">
        <v>230</v>
      </c>
      <c r="G940" s="33" t="s">
        <v>20</v>
      </c>
      <c r="H940" s="33" t="s">
        <v>29</v>
      </c>
      <c r="I940" s="43">
        <v>19647</v>
      </c>
      <c r="J940" s="27">
        <v>60</v>
      </c>
      <c r="K940" s="48">
        <v>0.52463350156212452</v>
      </c>
      <c r="L940" s="48" t="s">
        <v>241</v>
      </c>
      <c r="M940" s="33" t="s">
        <v>22</v>
      </c>
      <c r="N940" s="33" t="s">
        <v>23</v>
      </c>
      <c r="O940" s="43">
        <v>265</v>
      </c>
      <c r="P940" s="48">
        <v>0.19018918000000001</v>
      </c>
      <c r="Q940" s="33" t="s">
        <v>31</v>
      </c>
      <c r="R940" s="27">
        <v>27</v>
      </c>
      <c r="S940" s="43">
        <v>2886</v>
      </c>
      <c r="T940" s="38">
        <v>3120.75</v>
      </c>
      <c r="U940" s="33" t="str">
        <f t="shared" si="43"/>
        <v>Low Income</v>
      </c>
      <c r="V940" s="43">
        <v>6215</v>
      </c>
      <c r="W940" s="48">
        <v>0.213956059</v>
      </c>
      <c r="X940" s="27">
        <v>0</v>
      </c>
      <c r="Y940" s="27">
        <v>49</v>
      </c>
      <c r="Z940" s="33" t="str">
        <f t="shared" si="44"/>
        <v>Medium Risk</v>
      </c>
    </row>
    <row r="941" spans="1:26" x14ac:dyDescent="0.25">
      <c r="A941" s="22">
        <v>44040</v>
      </c>
      <c r="B941" s="23">
        <v>33</v>
      </c>
      <c r="C941" s="34" t="str">
        <f t="shared" si="42"/>
        <v>Mid</v>
      </c>
      <c r="D941" s="44">
        <v>91948</v>
      </c>
      <c r="E941" s="28">
        <v>644</v>
      </c>
      <c r="F941" s="34" t="s">
        <v>230</v>
      </c>
      <c r="G941" s="34" t="s">
        <v>20</v>
      </c>
      <c r="H941" s="34" t="s">
        <v>29</v>
      </c>
      <c r="I941" s="44">
        <v>29198</v>
      </c>
      <c r="J941" s="28">
        <v>48</v>
      </c>
      <c r="K941" s="49">
        <v>0.31754904946273982</v>
      </c>
      <c r="L941" s="49" t="s">
        <v>240</v>
      </c>
      <c r="M941" s="34" t="s">
        <v>26</v>
      </c>
      <c r="N941" s="34" t="s">
        <v>23</v>
      </c>
      <c r="O941" s="44">
        <v>544</v>
      </c>
      <c r="P941" s="49">
        <v>0.35614800400000002</v>
      </c>
      <c r="Q941" s="34" t="s">
        <v>28</v>
      </c>
      <c r="R941" s="28">
        <v>34</v>
      </c>
      <c r="S941" s="44">
        <v>932</v>
      </c>
      <c r="T941" s="39">
        <v>7662.3333329999996</v>
      </c>
      <c r="U941" s="34" t="str">
        <f t="shared" si="43"/>
        <v>Medium Income</v>
      </c>
      <c r="V941" s="44">
        <v>146247</v>
      </c>
      <c r="W941" s="49">
        <v>0.18310700499999999</v>
      </c>
      <c r="X941" s="28">
        <v>1</v>
      </c>
      <c r="Y941" s="28">
        <v>36.799999999999997</v>
      </c>
      <c r="Z941" s="34" t="str">
        <f t="shared" si="44"/>
        <v>Low Risk</v>
      </c>
    </row>
    <row r="942" spans="1:26" x14ac:dyDescent="0.25">
      <c r="A942" s="20">
        <v>44041</v>
      </c>
      <c r="B942" s="21">
        <v>24</v>
      </c>
      <c r="C942" s="33" t="str">
        <f t="shared" si="42"/>
        <v>Young</v>
      </c>
      <c r="D942" s="43">
        <v>66571</v>
      </c>
      <c r="E942" s="27">
        <v>580.73529411764707</v>
      </c>
      <c r="F942" s="33" t="s">
        <v>230</v>
      </c>
      <c r="G942" s="33" t="s">
        <v>20</v>
      </c>
      <c r="H942" s="33" t="s">
        <v>32</v>
      </c>
      <c r="I942" s="43">
        <v>26638</v>
      </c>
      <c r="J942" s="27">
        <v>48</v>
      </c>
      <c r="K942" s="48">
        <v>0.40014420693695452</v>
      </c>
      <c r="L942" s="48" t="s">
        <v>240</v>
      </c>
      <c r="M942" s="33" t="s">
        <v>35</v>
      </c>
      <c r="N942" s="33" t="s">
        <v>27</v>
      </c>
      <c r="O942" s="43">
        <v>396</v>
      </c>
      <c r="P942" s="48">
        <v>0.35091939599999999</v>
      </c>
      <c r="Q942" s="33" t="s">
        <v>38</v>
      </c>
      <c r="R942" s="27">
        <v>31</v>
      </c>
      <c r="S942" s="43">
        <v>29297</v>
      </c>
      <c r="T942" s="38">
        <v>5547.5833329999996</v>
      </c>
      <c r="U942" s="33" t="str">
        <f t="shared" si="43"/>
        <v>Medium Income</v>
      </c>
      <c r="V942" s="43">
        <v>5389</v>
      </c>
      <c r="W942" s="48">
        <v>0.25215132200000001</v>
      </c>
      <c r="X942" s="27">
        <v>0</v>
      </c>
      <c r="Y942" s="27">
        <v>54</v>
      </c>
      <c r="Z942" s="33" t="str">
        <f t="shared" si="44"/>
        <v>Medium Risk</v>
      </c>
    </row>
    <row r="943" spans="1:26" x14ac:dyDescent="0.25">
      <c r="A943" s="22">
        <v>44042</v>
      </c>
      <c r="B943" s="23">
        <v>50</v>
      </c>
      <c r="C943" s="34" t="str">
        <f t="shared" si="42"/>
        <v>Senior</v>
      </c>
      <c r="D943" s="44">
        <v>20733</v>
      </c>
      <c r="E943" s="28">
        <v>592</v>
      </c>
      <c r="F943" s="34" t="s">
        <v>230</v>
      </c>
      <c r="G943" s="34" t="s">
        <v>20</v>
      </c>
      <c r="H943" s="34" t="s">
        <v>29</v>
      </c>
      <c r="I943" s="44">
        <v>21898</v>
      </c>
      <c r="J943" s="28">
        <v>48</v>
      </c>
      <c r="K943" s="49">
        <v>1.0561906139970096</v>
      </c>
      <c r="L943" s="49" t="s">
        <v>242</v>
      </c>
      <c r="M943" s="34" t="s">
        <v>22</v>
      </c>
      <c r="N943" s="34" t="s">
        <v>23</v>
      </c>
      <c r="O943" s="44">
        <v>819</v>
      </c>
      <c r="P943" s="49">
        <v>9.7535936000000004E-2</v>
      </c>
      <c r="Q943" s="34" t="s">
        <v>38</v>
      </c>
      <c r="R943" s="28">
        <v>24</v>
      </c>
      <c r="S943" s="44">
        <v>2262</v>
      </c>
      <c r="T943" s="39">
        <v>1727.75</v>
      </c>
      <c r="U943" s="34" t="str">
        <f t="shared" si="43"/>
        <v>Low Income</v>
      </c>
      <c r="V943" s="44">
        <v>60367</v>
      </c>
      <c r="W943" s="49">
        <v>0.22839484400000001</v>
      </c>
      <c r="X943" s="28">
        <v>0</v>
      </c>
      <c r="Y943" s="28">
        <v>49</v>
      </c>
      <c r="Z943" s="34" t="str">
        <f t="shared" si="44"/>
        <v>Medium Risk</v>
      </c>
    </row>
    <row r="944" spans="1:26" x14ac:dyDescent="0.25">
      <c r="A944" s="20">
        <v>44043</v>
      </c>
      <c r="B944" s="21">
        <v>47</v>
      </c>
      <c r="C944" s="33" t="str">
        <f t="shared" si="42"/>
        <v>Senior</v>
      </c>
      <c r="D944" s="43">
        <v>21176</v>
      </c>
      <c r="E944" s="27">
        <v>577</v>
      </c>
      <c r="F944" s="33" t="s">
        <v>230</v>
      </c>
      <c r="G944" s="33" t="s">
        <v>20</v>
      </c>
      <c r="H944" s="33" t="s">
        <v>21</v>
      </c>
      <c r="I944" s="43">
        <v>9330</v>
      </c>
      <c r="J944" s="27">
        <v>72</v>
      </c>
      <c r="K944" s="48">
        <v>0.44059312429165093</v>
      </c>
      <c r="L944" s="48" t="s">
        <v>240</v>
      </c>
      <c r="M944" s="33" t="s">
        <v>26</v>
      </c>
      <c r="N944" s="33" t="s">
        <v>27</v>
      </c>
      <c r="O944" s="43">
        <v>519</v>
      </c>
      <c r="P944" s="48">
        <v>0.49751783399999999</v>
      </c>
      <c r="Q944" s="33" t="s">
        <v>24</v>
      </c>
      <c r="R944" s="27">
        <v>26</v>
      </c>
      <c r="S944" s="43">
        <v>9557</v>
      </c>
      <c r="T944" s="38">
        <v>1764.666667</v>
      </c>
      <c r="U944" s="33" t="str">
        <f t="shared" si="43"/>
        <v>Low Income</v>
      </c>
      <c r="V944" s="43">
        <v>11226</v>
      </c>
      <c r="W944" s="48">
        <v>0.26149505299999998</v>
      </c>
      <c r="X944" s="27">
        <v>0</v>
      </c>
      <c r="Y944" s="27">
        <v>58</v>
      </c>
      <c r="Z944" s="33" t="str">
        <f t="shared" si="44"/>
        <v>High Risk</v>
      </c>
    </row>
    <row r="945" spans="1:26" x14ac:dyDescent="0.25">
      <c r="A945" s="22">
        <v>44044</v>
      </c>
      <c r="B945" s="23">
        <v>38</v>
      </c>
      <c r="C945" s="34" t="str">
        <f t="shared" si="42"/>
        <v>Mid</v>
      </c>
      <c r="D945" s="44">
        <v>74407</v>
      </c>
      <c r="E945" s="28">
        <v>598</v>
      </c>
      <c r="F945" s="34" t="s">
        <v>230</v>
      </c>
      <c r="G945" s="34" t="s">
        <v>20</v>
      </c>
      <c r="H945" s="34" t="s">
        <v>29</v>
      </c>
      <c r="I945" s="44">
        <v>16099</v>
      </c>
      <c r="J945" s="28">
        <v>24</v>
      </c>
      <c r="K945" s="49">
        <v>0.21636405176932277</v>
      </c>
      <c r="L945" s="49" t="s">
        <v>240</v>
      </c>
      <c r="M945" s="34" t="s">
        <v>26</v>
      </c>
      <c r="N945" s="34" t="s">
        <v>27</v>
      </c>
      <c r="O945" s="44">
        <v>377</v>
      </c>
      <c r="P945" s="49">
        <v>1.7208602999999999E-2</v>
      </c>
      <c r="Q945" s="34" t="s">
        <v>31</v>
      </c>
      <c r="R945" s="28">
        <v>31</v>
      </c>
      <c r="S945" s="44">
        <v>2989</v>
      </c>
      <c r="T945" s="39">
        <v>6200.5833329999996</v>
      </c>
      <c r="U945" s="34" t="str">
        <f t="shared" si="43"/>
        <v>Medium Income</v>
      </c>
      <c r="V945" s="44">
        <v>335330</v>
      </c>
      <c r="W945" s="49">
        <v>0.21194812699999999</v>
      </c>
      <c r="X945" s="28">
        <v>1</v>
      </c>
      <c r="Y945" s="28">
        <v>36</v>
      </c>
      <c r="Z945" s="34" t="str">
        <f t="shared" si="44"/>
        <v>Low Risk</v>
      </c>
    </row>
    <row r="946" spans="1:26" x14ac:dyDescent="0.25">
      <c r="A946" s="20">
        <v>44045</v>
      </c>
      <c r="B946" s="21">
        <v>62</v>
      </c>
      <c r="C946" s="33" t="str">
        <f t="shared" si="42"/>
        <v>Old</v>
      </c>
      <c r="D946" s="43">
        <v>56927</v>
      </c>
      <c r="E946" s="27">
        <v>602</v>
      </c>
      <c r="F946" s="33" t="s">
        <v>230</v>
      </c>
      <c r="G946" s="33" t="s">
        <v>20</v>
      </c>
      <c r="H946" s="33" t="s">
        <v>29</v>
      </c>
      <c r="I946" s="43">
        <v>21949</v>
      </c>
      <c r="J946" s="27">
        <v>72</v>
      </c>
      <c r="K946" s="48">
        <v>0.38556396788869957</v>
      </c>
      <c r="L946" s="48" t="s">
        <v>240</v>
      </c>
      <c r="M946" s="33" t="s">
        <v>26</v>
      </c>
      <c r="N946" s="33" t="s">
        <v>34</v>
      </c>
      <c r="O946" s="43">
        <v>538</v>
      </c>
      <c r="P946" s="48">
        <v>0.18648947699999999</v>
      </c>
      <c r="Q946" s="33" t="s">
        <v>31</v>
      </c>
      <c r="R946" s="27">
        <v>35</v>
      </c>
      <c r="S946" s="43">
        <v>4629</v>
      </c>
      <c r="T946" s="38">
        <v>4743.9166670000004</v>
      </c>
      <c r="U946" s="33" t="str">
        <f t="shared" si="43"/>
        <v>Low Income</v>
      </c>
      <c r="V946" s="43">
        <v>1784</v>
      </c>
      <c r="W946" s="48">
        <v>0.230934536</v>
      </c>
      <c r="X946" s="27">
        <v>0</v>
      </c>
      <c r="Y946" s="27">
        <v>46</v>
      </c>
      <c r="Z946" s="33" t="str">
        <f t="shared" si="44"/>
        <v>Medium Risk</v>
      </c>
    </row>
    <row r="947" spans="1:26" x14ac:dyDescent="0.25">
      <c r="A947" s="22">
        <v>44046</v>
      </c>
      <c r="B947" s="23">
        <v>27</v>
      </c>
      <c r="C947" s="34" t="str">
        <f t="shared" si="42"/>
        <v>Mid</v>
      </c>
      <c r="D947" s="44">
        <v>40187.000004000001</v>
      </c>
      <c r="E947" s="28">
        <v>587</v>
      </c>
      <c r="F947" s="34" t="s">
        <v>230</v>
      </c>
      <c r="G947" s="34" t="s">
        <v>33</v>
      </c>
      <c r="H947" s="34" t="s">
        <v>21</v>
      </c>
      <c r="I947" s="44">
        <v>23575</v>
      </c>
      <c r="J947" s="28">
        <v>53.018181818181816</v>
      </c>
      <c r="K947" s="49">
        <v>0.58663249303639164</v>
      </c>
      <c r="L947" s="49" t="s">
        <v>241</v>
      </c>
      <c r="M947" s="34" t="s">
        <v>22</v>
      </c>
      <c r="N947" s="34" t="s">
        <v>30</v>
      </c>
      <c r="O947" s="44">
        <v>321</v>
      </c>
      <c r="P947" s="49">
        <v>0.20755178199999999</v>
      </c>
      <c r="Q947" s="34" t="s">
        <v>28</v>
      </c>
      <c r="R947" s="28">
        <v>23</v>
      </c>
      <c r="S947" s="44">
        <v>1262</v>
      </c>
      <c r="T947" s="39">
        <v>3348.916667</v>
      </c>
      <c r="U947" s="34" t="str">
        <f t="shared" si="43"/>
        <v>Low Income</v>
      </c>
      <c r="V947" s="44">
        <v>6018</v>
      </c>
      <c r="W947" s="49">
        <v>0.21643198399999999</v>
      </c>
      <c r="X947" s="28">
        <v>0</v>
      </c>
      <c r="Y947" s="28">
        <v>62</v>
      </c>
      <c r="Z947" s="34" t="str">
        <f t="shared" si="44"/>
        <v>High Risk</v>
      </c>
    </row>
    <row r="948" spans="1:26" x14ac:dyDescent="0.25">
      <c r="A948" s="20">
        <v>44047</v>
      </c>
      <c r="B948" s="21">
        <v>21</v>
      </c>
      <c r="C948" s="33" t="str">
        <f t="shared" si="42"/>
        <v>Young</v>
      </c>
      <c r="D948" s="43">
        <v>28473</v>
      </c>
      <c r="E948" s="27">
        <v>480</v>
      </c>
      <c r="F948" s="33" t="s">
        <v>231</v>
      </c>
      <c r="G948" s="33" t="s">
        <v>20</v>
      </c>
      <c r="H948" s="33" t="s">
        <v>29</v>
      </c>
      <c r="I948" s="43">
        <v>31204</v>
      </c>
      <c r="J948" s="27">
        <v>36</v>
      </c>
      <c r="K948" s="48">
        <v>1.0959154286517052</v>
      </c>
      <c r="L948" s="48" t="s">
        <v>242</v>
      </c>
      <c r="M948" s="33" t="s">
        <v>22</v>
      </c>
      <c r="N948" s="33" t="s">
        <v>34</v>
      </c>
      <c r="O948" s="43">
        <v>402</v>
      </c>
      <c r="P948" s="48">
        <v>0.152673588</v>
      </c>
      <c r="Q948" s="33" t="s">
        <v>24</v>
      </c>
      <c r="R948" s="27">
        <v>23</v>
      </c>
      <c r="S948" s="43">
        <v>1378</v>
      </c>
      <c r="T948" s="38">
        <v>2372.75</v>
      </c>
      <c r="U948" s="33" t="str">
        <f t="shared" si="43"/>
        <v>Low Income</v>
      </c>
      <c r="V948" s="43">
        <v>16724</v>
      </c>
      <c r="W948" s="48">
        <v>0.30884823500000003</v>
      </c>
      <c r="X948" s="27">
        <v>0</v>
      </c>
      <c r="Y948" s="27">
        <v>53</v>
      </c>
      <c r="Z948" s="33" t="str">
        <f t="shared" si="44"/>
        <v>Medium Risk</v>
      </c>
    </row>
    <row r="949" spans="1:26" x14ac:dyDescent="0.25">
      <c r="A949" s="22">
        <v>44048</v>
      </c>
      <c r="B949" s="23">
        <v>31</v>
      </c>
      <c r="C949" s="34" t="str">
        <f t="shared" si="42"/>
        <v>Mid</v>
      </c>
      <c r="D949" s="44">
        <v>24627</v>
      </c>
      <c r="E949" s="28">
        <v>480</v>
      </c>
      <c r="F949" s="34" t="s">
        <v>231</v>
      </c>
      <c r="G949" s="34" t="s">
        <v>20</v>
      </c>
      <c r="H949" s="34" t="s">
        <v>32</v>
      </c>
      <c r="I949" s="44">
        <v>12468</v>
      </c>
      <c r="J949" s="28">
        <v>120</v>
      </c>
      <c r="K949" s="49">
        <v>0.50627360214398831</v>
      </c>
      <c r="L949" s="49" t="s">
        <v>241</v>
      </c>
      <c r="M949" s="34" t="s">
        <v>26</v>
      </c>
      <c r="N949" s="34" t="s">
        <v>30</v>
      </c>
      <c r="O949" s="44">
        <v>719</v>
      </c>
      <c r="P949" s="49">
        <v>0.401747935</v>
      </c>
      <c r="Q949" s="34" t="s">
        <v>28</v>
      </c>
      <c r="R949" s="28">
        <v>24</v>
      </c>
      <c r="S949" s="44">
        <v>5355</v>
      </c>
      <c r="T949" s="39">
        <v>2052.25</v>
      </c>
      <c r="U949" s="34" t="str">
        <f t="shared" si="43"/>
        <v>Low Income</v>
      </c>
      <c r="V949" s="44">
        <v>1011</v>
      </c>
      <c r="W949" s="49">
        <v>0.37120393699999998</v>
      </c>
      <c r="X949" s="28">
        <v>0</v>
      </c>
      <c r="Y949" s="28">
        <v>58</v>
      </c>
      <c r="Z949" s="34" t="str">
        <f t="shared" si="44"/>
        <v>High Risk</v>
      </c>
    </row>
    <row r="950" spans="1:26" x14ac:dyDescent="0.25">
      <c r="A950" s="20">
        <v>44049</v>
      </c>
      <c r="B950" s="21">
        <v>39</v>
      </c>
      <c r="C950" s="33" t="str">
        <f t="shared" si="42"/>
        <v>Mid</v>
      </c>
      <c r="D950" s="43">
        <v>35335</v>
      </c>
      <c r="E950" s="27">
        <v>577.02515723270437</v>
      </c>
      <c r="F950" s="33" t="s">
        <v>230</v>
      </c>
      <c r="G950" s="33" t="s">
        <v>45</v>
      </c>
      <c r="H950" s="33" t="s">
        <v>25</v>
      </c>
      <c r="I950" s="43">
        <v>26213</v>
      </c>
      <c r="J950" s="27">
        <v>72</v>
      </c>
      <c r="K950" s="48">
        <v>0.74184236592613551</v>
      </c>
      <c r="L950" s="48" t="s">
        <v>241</v>
      </c>
      <c r="M950" s="33" t="s">
        <v>22</v>
      </c>
      <c r="N950" s="33" t="s">
        <v>23</v>
      </c>
      <c r="O950" s="43">
        <v>296</v>
      </c>
      <c r="P950" s="48">
        <v>0.168455305</v>
      </c>
      <c r="Q950" s="33" t="s">
        <v>31</v>
      </c>
      <c r="R950" s="27">
        <v>26</v>
      </c>
      <c r="S950" s="43">
        <v>814</v>
      </c>
      <c r="T950" s="38">
        <v>2944.583333</v>
      </c>
      <c r="U950" s="33" t="str">
        <f t="shared" si="43"/>
        <v>Low Income</v>
      </c>
      <c r="V950" s="43">
        <v>40234</v>
      </c>
      <c r="W950" s="48">
        <v>0.19697039999999999</v>
      </c>
      <c r="X950" s="27">
        <v>0</v>
      </c>
      <c r="Y950" s="27">
        <v>55</v>
      </c>
      <c r="Z950" s="33" t="str">
        <f t="shared" si="44"/>
        <v>High Risk</v>
      </c>
    </row>
    <row r="951" spans="1:26" x14ac:dyDescent="0.25">
      <c r="A951" s="22">
        <v>44050</v>
      </c>
      <c r="B951" s="23">
        <v>42</v>
      </c>
      <c r="C951" s="34" t="str">
        <f t="shared" si="42"/>
        <v>Senior</v>
      </c>
      <c r="D951" s="44">
        <v>21350</v>
      </c>
      <c r="E951" s="28">
        <v>615</v>
      </c>
      <c r="F951" s="34" t="s">
        <v>230</v>
      </c>
      <c r="G951" s="34" t="s">
        <v>20</v>
      </c>
      <c r="H951" s="34" t="s">
        <v>29</v>
      </c>
      <c r="I951" s="44">
        <v>24695.307531380753</v>
      </c>
      <c r="J951" s="28">
        <v>60</v>
      </c>
      <c r="K951" s="49">
        <v>1.1566888773480446</v>
      </c>
      <c r="L951" s="49" t="s">
        <v>242</v>
      </c>
      <c r="M951" s="34" t="s">
        <v>26</v>
      </c>
      <c r="N951" s="34" t="s">
        <v>30</v>
      </c>
      <c r="O951" s="44">
        <v>382</v>
      </c>
      <c r="P951" s="49">
        <v>0.51469032100000001</v>
      </c>
      <c r="Q951" s="34" t="s">
        <v>24</v>
      </c>
      <c r="R951" s="28">
        <v>25</v>
      </c>
      <c r="S951" s="44">
        <v>1322</v>
      </c>
      <c r="T951" s="39">
        <v>1779.166667</v>
      </c>
      <c r="U951" s="34" t="str">
        <f t="shared" si="43"/>
        <v>Low Income</v>
      </c>
      <c r="V951" s="44">
        <v>5188</v>
      </c>
      <c r="W951" s="49">
        <v>0.23403040899999999</v>
      </c>
      <c r="X951" s="28">
        <v>0</v>
      </c>
      <c r="Y951" s="28">
        <v>60</v>
      </c>
      <c r="Z951" s="34" t="str">
        <f t="shared" si="44"/>
        <v>High Risk</v>
      </c>
    </row>
    <row r="952" spans="1:26" x14ac:dyDescent="0.25">
      <c r="A952" s="20">
        <v>44051</v>
      </c>
      <c r="B952" s="21">
        <v>37</v>
      </c>
      <c r="C952" s="33" t="str">
        <f t="shared" si="42"/>
        <v>Mid</v>
      </c>
      <c r="D952" s="43">
        <v>94266</v>
      </c>
      <c r="E952" s="27">
        <v>508</v>
      </c>
      <c r="F952" s="33" t="s">
        <v>231</v>
      </c>
      <c r="G952" s="33" t="s">
        <v>20</v>
      </c>
      <c r="H952" s="33" t="s">
        <v>25</v>
      </c>
      <c r="I952" s="43">
        <v>44312</v>
      </c>
      <c r="J952" s="27">
        <v>36</v>
      </c>
      <c r="K952" s="48">
        <v>0.47007404578533085</v>
      </c>
      <c r="L952" s="48" t="s">
        <v>240</v>
      </c>
      <c r="M952" s="33" t="s">
        <v>35</v>
      </c>
      <c r="N952" s="33" t="s">
        <v>34</v>
      </c>
      <c r="O952" s="43">
        <v>446</v>
      </c>
      <c r="P952" s="48">
        <v>8.0750069999999993E-2</v>
      </c>
      <c r="Q952" s="33" t="s">
        <v>31</v>
      </c>
      <c r="R952" s="27">
        <v>23</v>
      </c>
      <c r="S952" s="43">
        <v>2726</v>
      </c>
      <c r="T952" s="38">
        <v>7855.5</v>
      </c>
      <c r="U952" s="33" t="str">
        <f t="shared" si="43"/>
        <v>Medium Income</v>
      </c>
      <c r="V952" s="43">
        <v>132996</v>
      </c>
      <c r="W952" s="48">
        <v>0.26223395500000002</v>
      </c>
      <c r="X952" s="27">
        <v>0</v>
      </c>
      <c r="Y952" s="27">
        <v>48</v>
      </c>
      <c r="Z952" s="33" t="str">
        <f t="shared" si="44"/>
        <v>Medium Risk</v>
      </c>
    </row>
    <row r="953" spans="1:26" x14ac:dyDescent="0.25">
      <c r="A953" s="22">
        <v>44052</v>
      </c>
      <c r="B953" s="23">
        <v>44</v>
      </c>
      <c r="C953" s="34" t="str">
        <f t="shared" si="42"/>
        <v>Senior</v>
      </c>
      <c r="D953" s="44">
        <v>49778</v>
      </c>
      <c r="E953" s="28">
        <v>607</v>
      </c>
      <c r="F953" s="34" t="s">
        <v>230</v>
      </c>
      <c r="G953" s="34" t="s">
        <v>20</v>
      </c>
      <c r="H953" s="34" t="s">
        <v>32</v>
      </c>
      <c r="I953" s="44">
        <v>18699</v>
      </c>
      <c r="J953" s="28">
        <v>60</v>
      </c>
      <c r="K953" s="49">
        <v>0.37564787657197957</v>
      </c>
      <c r="L953" s="49" t="s">
        <v>240</v>
      </c>
      <c r="M953" s="34" t="s">
        <v>22</v>
      </c>
      <c r="N953" s="34" t="s">
        <v>27</v>
      </c>
      <c r="O953" s="44">
        <v>909</v>
      </c>
      <c r="P953" s="49">
        <v>0.35325295099999998</v>
      </c>
      <c r="Q953" s="34" t="s">
        <v>28</v>
      </c>
      <c r="R953" s="28">
        <v>29</v>
      </c>
      <c r="S953" s="44">
        <v>2017</v>
      </c>
      <c r="T953" s="39">
        <v>4148.1666670000004</v>
      </c>
      <c r="U953" s="34" t="str">
        <f t="shared" si="43"/>
        <v>Low Income</v>
      </c>
      <c r="V953" s="44">
        <v>6575</v>
      </c>
      <c r="W953" s="49">
        <v>0.24920895900000001</v>
      </c>
      <c r="X953" s="28">
        <v>0</v>
      </c>
      <c r="Y953" s="28">
        <v>52</v>
      </c>
      <c r="Z953" s="34" t="str">
        <f t="shared" si="44"/>
        <v>Medium Risk</v>
      </c>
    </row>
    <row r="954" spans="1:26" x14ac:dyDescent="0.25">
      <c r="A954" s="20">
        <v>44053</v>
      </c>
      <c r="B954" s="21">
        <v>24</v>
      </c>
      <c r="C954" s="33" t="str">
        <f t="shared" si="42"/>
        <v>Young</v>
      </c>
      <c r="D954" s="43">
        <v>50203</v>
      </c>
      <c r="E954" s="27">
        <v>580.73529411764707</v>
      </c>
      <c r="F954" s="33" t="s">
        <v>230</v>
      </c>
      <c r="G954" s="33" t="s">
        <v>20</v>
      </c>
      <c r="H954" s="33" t="s">
        <v>29</v>
      </c>
      <c r="I954" s="43">
        <v>22221</v>
      </c>
      <c r="J954" s="27">
        <v>84</v>
      </c>
      <c r="K954" s="48">
        <v>0.44262295081967212</v>
      </c>
      <c r="L954" s="48" t="s">
        <v>240</v>
      </c>
      <c r="M954" s="33" t="s">
        <v>22</v>
      </c>
      <c r="N954" s="33" t="s">
        <v>27</v>
      </c>
      <c r="O954" s="43">
        <v>269</v>
      </c>
      <c r="P954" s="48">
        <v>0.59854782699999998</v>
      </c>
      <c r="Q954" s="33" t="s">
        <v>28</v>
      </c>
      <c r="R954" s="27">
        <v>31</v>
      </c>
      <c r="S954" s="43">
        <v>7969</v>
      </c>
      <c r="T954" s="38">
        <v>4183.5833329999996</v>
      </c>
      <c r="U954" s="33" t="str">
        <f t="shared" si="43"/>
        <v>Low Income</v>
      </c>
      <c r="V954" s="43">
        <v>9432</v>
      </c>
      <c r="W954" s="48">
        <v>0.27151572299999999</v>
      </c>
      <c r="X954" s="27">
        <v>0</v>
      </c>
      <c r="Y954" s="27">
        <v>58</v>
      </c>
      <c r="Z954" s="33" t="str">
        <f t="shared" si="44"/>
        <v>High Risk</v>
      </c>
    </row>
    <row r="955" spans="1:26" x14ac:dyDescent="0.25">
      <c r="A955" s="22">
        <v>44054</v>
      </c>
      <c r="B955" s="23">
        <v>57</v>
      </c>
      <c r="C955" s="34" t="str">
        <f t="shared" si="42"/>
        <v>Senior</v>
      </c>
      <c r="D955" s="44">
        <v>79895</v>
      </c>
      <c r="E955" s="28">
        <v>604</v>
      </c>
      <c r="F955" s="34" t="s">
        <v>230</v>
      </c>
      <c r="G955" s="34" t="s">
        <v>20</v>
      </c>
      <c r="H955" s="34" t="s">
        <v>25</v>
      </c>
      <c r="I955" s="44">
        <v>26056</v>
      </c>
      <c r="J955" s="28">
        <v>60</v>
      </c>
      <c r="K955" s="49">
        <v>0.32612804305651166</v>
      </c>
      <c r="L955" s="49" t="s">
        <v>240</v>
      </c>
      <c r="M955" s="34" t="s">
        <v>44</v>
      </c>
      <c r="N955" s="34" t="s">
        <v>27</v>
      </c>
      <c r="O955" s="44">
        <v>472</v>
      </c>
      <c r="P955" s="49">
        <v>0.22945788</v>
      </c>
      <c r="Q955" s="34" t="s">
        <v>24</v>
      </c>
      <c r="R955" s="28">
        <v>16</v>
      </c>
      <c r="S955" s="44">
        <v>1315</v>
      </c>
      <c r="T955" s="39">
        <v>6657.9166670000004</v>
      </c>
      <c r="U955" s="34" t="str">
        <f t="shared" si="43"/>
        <v>Medium Income</v>
      </c>
      <c r="V955" s="44">
        <v>146965</v>
      </c>
      <c r="W955" s="49">
        <v>0.18941661100000001</v>
      </c>
      <c r="X955" s="28">
        <v>1</v>
      </c>
      <c r="Y955" s="28">
        <v>35.200000000000003</v>
      </c>
      <c r="Z955" s="34" t="str">
        <f t="shared" si="44"/>
        <v>Low Risk</v>
      </c>
    </row>
    <row r="956" spans="1:26" x14ac:dyDescent="0.25">
      <c r="A956" s="20">
        <v>44055</v>
      </c>
      <c r="B956" s="21">
        <v>39</v>
      </c>
      <c r="C956" s="33" t="str">
        <f t="shared" si="42"/>
        <v>Mid</v>
      </c>
      <c r="D956" s="43">
        <v>233389</v>
      </c>
      <c r="E956" s="27">
        <v>613</v>
      </c>
      <c r="F956" s="33" t="s">
        <v>230</v>
      </c>
      <c r="G956" s="33" t="s">
        <v>20</v>
      </c>
      <c r="H956" s="33" t="s">
        <v>29</v>
      </c>
      <c r="I956" s="43">
        <v>10552</v>
      </c>
      <c r="J956" s="27">
        <v>72</v>
      </c>
      <c r="K956" s="48">
        <v>4.5212070834529473E-2</v>
      </c>
      <c r="L956" s="48" t="s">
        <v>240</v>
      </c>
      <c r="M956" s="33" t="s">
        <v>26</v>
      </c>
      <c r="N956" s="33" t="s">
        <v>30</v>
      </c>
      <c r="O956" s="43">
        <v>918</v>
      </c>
      <c r="P956" s="48">
        <v>8.233153E-2</v>
      </c>
      <c r="Q956" s="33" t="s">
        <v>38</v>
      </c>
      <c r="R956" s="27">
        <v>23</v>
      </c>
      <c r="S956" s="43">
        <v>2057</v>
      </c>
      <c r="T956" s="38">
        <v>19449.083330000001</v>
      </c>
      <c r="U956" s="33" t="str">
        <f t="shared" si="43"/>
        <v>High Income</v>
      </c>
      <c r="V956" s="43">
        <v>77965</v>
      </c>
      <c r="W956" s="48">
        <v>0.21661335600000001</v>
      </c>
      <c r="X956" s="27">
        <v>1</v>
      </c>
      <c r="Y956" s="27">
        <v>36</v>
      </c>
      <c r="Z956" s="33" t="str">
        <f t="shared" si="44"/>
        <v>Low Risk</v>
      </c>
    </row>
    <row r="957" spans="1:26" x14ac:dyDescent="0.25">
      <c r="A957" s="22">
        <v>44056</v>
      </c>
      <c r="B957" s="23">
        <v>53</v>
      </c>
      <c r="C957" s="34" t="str">
        <f t="shared" si="42"/>
        <v>Senior</v>
      </c>
      <c r="D957" s="44">
        <v>25603</v>
      </c>
      <c r="E957" s="28">
        <v>557</v>
      </c>
      <c r="F957" s="34" t="s">
        <v>230</v>
      </c>
      <c r="G957" s="34" t="s">
        <v>20</v>
      </c>
      <c r="H957" s="34" t="s">
        <v>32</v>
      </c>
      <c r="I957" s="44">
        <v>44199</v>
      </c>
      <c r="J957" s="28">
        <v>36</v>
      </c>
      <c r="K957" s="49">
        <v>1.726321134242081</v>
      </c>
      <c r="L957" s="49" t="s">
        <v>242</v>
      </c>
      <c r="M957" s="34" t="s">
        <v>44</v>
      </c>
      <c r="N957" s="34" t="s">
        <v>30</v>
      </c>
      <c r="O957" s="44">
        <v>266</v>
      </c>
      <c r="P957" s="49">
        <v>0.22968059299999999</v>
      </c>
      <c r="Q957" s="34" t="s">
        <v>28</v>
      </c>
      <c r="R957" s="28">
        <v>27</v>
      </c>
      <c r="S957" s="44">
        <v>2671</v>
      </c>
      <c r="T957" s="39">
        <v>2133.583333</v>
      </c>
      <c r="U957" s="34" t="str">
        <f t="shared" si="43"/>
        <v>Low Income</v>
      </c>
      <c r="V957" s="44">
        <v>15908</v>
      </c>
      <c r="W957" s="49">
        <v>0.24956555</v>
      </c>
      <c r="X957" s="28">
        <v>0</v>
      </c>
      <c r="Y957" s="28">
        <v>55</v>
      </c>
      <c r="Z957" s="34" t="str">
        <f t="shared" si="44"/>
        <v>High Risk</v>
      </c>
    </row>
    <row r="958" spans="1:26" x14ac:dyDescent="0.25">
      <c r="A958" s="20">
        <v>44057</v>
      </c>
      <c r="B958" s="21">
        <v>44</v>
      </c>
      <c r="C958" s="33" t="str">
        <f t="shared" si="42"/>
        <v>Senior</v>
      </c>
      <c r="D958" s="43">
        <v>15000</v>
      </c>
      <c r="E958" s="27">
        <v>600</v>
      </c>
      <c r="F958" s="33" t="s">
        <v>230</v>
      </c>
      <c r="G958" s="33" t="s">
        <v>20</v>
      </c>
      <c r="H958" s="33" t="s">
        <v>32</v>
      </c>
      <c r="I958" s="43">
        <v>36179</v>
      </c>
      <c r="J958" s="27">
        <v>48</v>
      </c>
      <c r="K958" s="48">
        <v>2.4119333333333333</v>
      </c>
      <c r="L958" s="48" t="s">
        <v>242</v>
      </c>
      <c r="M958" s="33" t="s">
        <v>22</v>
      </c>
      <c r="N958" s="33" t="s">
        <v>23</v>
      </c>
      <c r="O958" s="43">
        <v>189</v>
      </c>
      <c r="P958" s="48">
        <v>3.7046995999999999E-2</v>
      </c>
      <c r="Q958" s="33" t="s">
        <v>31</v>
      </c>
      <c r="R958" s="27">
        <v>29</v>
      </c>
      <c r="S958" s="43">
        <v>11619</v>
      </c>
      <c r="T958" s="38">
        <v>1250</v>
      </c>
      <c r="U958" s="33" t="str">
        <f t="shared" si="43"/>
        <v>Low Income</v>
      </c>
      <c r="V958" s="43">
        <v>84532</v>
      </c>
      <c r="W958" s="48">
        <v>0.20993721200000001</v>
      </c>
      <c r="X958" s="27">
        <v>0</v>
      </c>
      <c r="Y958" s="27">
        <v>50</v>
      </c>
      <c r="Z958" s="33" t="str">
        <f t="shared" si="44"/>
        <v>Medium Risk</v>
      </c>
    </row>
    <row r="959" spans="1:26" x14ac:dyDescent="0.25">
      <c r="A959" s="22">
        <v>44058</v>
      </c>
      <c r="B959" s="23">
        <v>45</v>
      </c>
      <c r="C959" s="34" t="str">
        <f t="shared" si="42"/>
        <v>Senior</v>
      </c>
      <c r="D959" s="44">
        <v>40484</v>
      </c>
      <c r="E959" s="28">
        <v>540</v>
      </c>
      <c r="F959" s="34" t="s">
        <v>231</v>
      </c>
      <c r="G959" s="34" t="s">
        <v>33</v>
      </c>
      <c r="H959" s="34" t="s">
        <v>29</v>
      </c>
      <c r="I959" s="44">
        <v>16122</v>
      </c>
      <c r="J959" s="28">
        <v>36</v>
      </c>
      <c r="K959" s="49">
        <v>0.3982314000592827</v>
      </c>
      <c r="L959" s="49" t="s">
        <v>240</v>
      </c>
      <c r="M959" s="34" t="s">
        <v>22</v>
      </c>
      <c r="N959" s="34" t="s">
        <v>23</v>
      </c>
      <c r="O959" s="44">
        <v>1249</v>
      </c>
      <c r="P959" s="49">
        <v>0.12669836700000001</v>
      </c>
      <c r="Q959" s="34" t="s">
        <v>24</v>
      </c>
      <c r="R959" s="28">
        <v>31</v>
      </c>
      <c r="S959" s="44">
        <v>1353</v>
      </c>
      <c r="T959" s="39">
        <v>3373.666667</v>
      </c>
      <c r="U959" s="34" t="str">
        <f t="shared" si="43"/>
        <v>Low Income</v>
      </c>
      <c r="V959" s="44">
        <v>152181</v>
      </c>
      <c r="W959" s="49">
        <v>0.20432811400000001</v>
      </c>
      <c r="X959" s="28">
        <v>0</v>
      </c>
      <c r="Y959" s="28">
        <v>50</v>
      </c>
      <c r="Z959" s="34" t="str">
        <f t="shared" si="44"/>
        <v>Medium Risk</v>
      </c>
    </row>
    <row r="960" spans="1:26" x14ac:dyDescent="0.25">
      <c r="A960" s="20">
        <v>44059</v>
      </c>
      <c r="B960" s="21">
        <v>46</v>
      </c>
      <c r="C960" s="33" t="str">
        <f t="shared" si="42"/>
        <v>Senior</v>
      </c>
      <c r="D960" s="43">
        <v>16070</v>
      </c>
      <c r="E960" s="27">
        <v>493</v>
      </c>
      <c r="F960" s="33" t="s">
        <v>231</v>
      </c>
      <c r="G960" s="33" t="s">
        <v>20</v>
      </c>
      <c r="H960" s="33" t="s">
        <v>32</v>
      </c>
      <c r="I960" s="43">
        <v>11614</v>
      </c>
      <c r="J960" s="27">
        <v>36</v>
      </c>
      <c r="K960" s="48">
        <v>0.72271313005600502</v>
      </c>
      <c r="L960" s="48" t="s">
        <v>241</v>
      </c>
      <c r="M960" s="33" t="s">
        <v>44</v>
      </c>
      <c r="N960" s="33" t="s">
        <v>27</v>
      </c>
      <c r="O960" s="43">
        <v>113</v>
      </c>
      <c r="P960" s="48">
        <v>0.21088393</v>
      </c>
      <c r="Q960" s="33" t="s">
        <v>24</v>
      </c>
      <c r="R960" s="27">
        <v>21</v>
      </c>
      <c r="S960" s="43">
        <v>6991</v>
      </c>
      <c r="T960" s="38">
        <v>1339.166667</v>
      </c>
      <c r="U960" s="33" t="str">
        <f t="shared" si="43"/>
        <v>Low Income</v>
      </c>
      <c r="V960" s="43">
        <v>185540</v>
      </c>
      <c r="W960" s="48">
        <v>0.28088665600000001</v>
      </c>
      <c r="X960" s="27">
        <v>0</v>
      </c>
      <c r="Y960" s="27">
        <v>51</v>
      </c>
      <c r="Z960" s="33" t="str">
        <f t="shared" si="44"/>
        <v>Medium Risk</v>
      </c>
    </row>
    <row r="961" spans="1:26" x14ac:dyDescent="0.25">
      <c r="A961" s="22">
        <v>44060</v>
      </c>
      <c r="B961" s="23">
        <v>45</v>
      </c>
      <c r="C961" s="34" t="str">
        <f t="shared" si="42"/>
        <v>Senior</v>
      </c>
      <c r="D961" s="44">
        <v>38054</v>
      </c>
      <c r="E961" s="28">
        <v>568</v>
      </c>
      <c r="F961" s="34" t="s">
        <v>230</v>
      </c>
      <c r="G961" s="34" t="s">
        <v>20</v>
      </c>
      <c r="H961" s="34" t="s">
        <v>32</v>
      </c>
      <c r="I961" s="44">
        <v>24848</v>
      </c>
      <c r="J961" s="28">
        <v>96</v>
      </c>
      <c r="K961" s="49">
        <v>0.65296683660062016</v>
      </c>
      <c r="L961" s="49" t="s">
        <v>241</v>
      </c>
      <c r="M961" s="34" t="s">
        <v>22</v>
      </c>
      <c r="N961" s="34" t="s">
        <v>34</v>
      </c>
      <c r="O961" s="44">
        <v>1136</v>
      </c>
      <c r="P961" s="49">
        <v>0.170120619</v>
      </c>
      <c r="Q961" s="34" t="s">
        <v>34</v>
      </c>
      <c r="R961" s="28">
        <v>23</v>
      </c>
      <c r="S961" s="44">
        <v>9699</v>
      </c>
      <c r="T961" s="39">
        <v>3171.166667</v>
      </c>
      <c r="U961" s="34" t="str">
        <f t="shared" si="43"/>
        <v>Low Income</v>
      </c>
      <c r="V961" s="44">
        <v>18070</v>
      </c>
      <c r="W961" s="49">
        <v>0.29355427000000001</v>
      </c>
      <c r="X961" s="28">
        <v>0</v>
      </c>
      <c r="Y961" s="28">
        <v>50</v>
      </c>
      <c r="Z961" s="34" t="str">
        <f t="shared" si="44"/>
        <v>Medium Risk</v>
      </c>
    </row>
    <row r="962" spans="1:26" x14ac:dyDescent="0.25">
      <c r="A962" s="20">
        <v>44061</v>
      </c>
      <c r="B962" s="21">
        <v>47</v>
      </c>
      <c r="C962" s="33" t="str">
        <f t="shared" ref="C962:C1025" si="45">IF(B962&lt;25,"Young",IF(B962&lt;40,"Mid",IF(B962&lt;60,"Senior","Old")))</f>
        <v>Senior</v>
      </c>
      <c r="D962" s="43">
        <v>70915</v>
      </c>
      <c r="E962" s="27">
        <v>597</v>
      </c>
      <c r="F962" s="33" t="s">
        <v>230</v>
      </c>
      <c r="G962" s="33" t="s">
        <v>20</v>
      </c>
      <c r="H962" s="33" t="s">
        <v>32</v>
      </c>
      <c r="I962" s="43">
        <v>37814</v>
      </c>
      <c r="J962" s="27">
        <v>60</v>
      </c>
      <c r="K962" s="48">
        <v>0.53322992314743001</v>
      </c>
      <c r="L962" s="48" t="s">
        <v>241</v>
      </c>
      <c r="M962" s="33" t="s">
        <v>26</v>
      </c>
      <c r="N962" s="33" t="s">
        <v>27</v>
      </c>
      <c r="O962" s="43">
        <v>613</v>
      </c>
      <c r="P962" s="48">
        <v>0.40191112499999998</v>
      </c>
      <c r="Q962" s="33" t="s">
        <v>24</v>
      </c>
      <c r="R962" s="27">
        <v>27</v>
      </c>
      <c r="S962" s="43">
        <v>515</v>
      </c>
      <c r="T962" s="38">
        <v>5909.5833329999996</v>
      </c>
      <c r="U962" s="33" t="str">
        <f t="shared" ref="U962:U1025" si="46">IF(T962&lt;=5000,"Low Income",IF(T962&lt;=12000,"Medium Income","High Income"))</f>
        <v>Medium Income</v>
      </c>
      <c r="V962" s="43">
        <v>31854</v>
      </c>
      <c r="W962" s="48">
        <v>0.25521060800000001</v>
      </c>
      <c r="X962" s="27">
        <v>0</v>
      </c>
      <c r="Y962" s="27">
        <v>55</v>
      </c>
      <c r="Z962" s="33" t="str">
        <f t="shared" ref="Z962:Z1025" si="47">IF(Y962&lt;40,"Low Risk", IF(Y962&lt;55,"Medium Risk", IF(Y962&lt;70,"High Risk","Very High Risk")))</f>
        <v>High Risk</v>
      </c>
    </row>
    <row r="963" spans="1:26" x14ac:dyDescent="0.25">
      <c r="A963" s="22">
        <v>44062</v>
      </c>
      <c r="B963" s="23">
        <v>55</v>
      </c>
      <c r="C963" s="34" t="str">
        <f t="shared" si="45"/>
        <v>Senior</v>
      </c>
      <c r="D963" s="44">
        <v>148125</v>
      </c>
      <c r="E963" s="28">
        <v>611</v>
      </c>
      <c r="F963" s="34" t="s">
        <v>230</v>
      </c>
      <c r="G963" s="34" t="s">
        <v>20</v>
      </c>
      <c r="H963" s="34" t="s">
        <v>29</v>
      </c>
      <c r="I963" s="44">
        <v>14871</v>
      </c>
      <c r="J963" s="28">
        <v>36</v>
      </c>
      <c r="K963" s="49">
        <v>0.10039493670886077</v>
      </c>
      <c r="L963" s="49" t="s">
        <v>240</v>
      </c>
      <c r="M963" s="34" t="s">
        <v>22</v>
      </c>
      <c r="N963" s="34" t="s">
        <v>23</v>
      </c>
      <c r="O963" s="44">
        <v>216</v>
      </c>
      <c r="P963" s="49">
        <v>0.26885337799999998</v>
      </c>
      <c r="Q963" s="34" t="s">
        <v>24</v>
      </c>
      <c r="R963" s="28">
        <v>24</v>
      </c>
      <c r="S963" s="44">
        <v>1832</v>
      </c>
      <c r="T963" s="39">
        <v>12343.75</v>
      </c>
      <c r="U963" s="34" t="str">
        <f t="shared" si="46"/>
        <v>High Income</v>
      </c>
      <c r="V963" s="44">
        <v>2839</v>
      </c>
      <c r="W963" s="49">
        <v>0.196739937</v>
      </c>
      <c r="X963" s="28">
        <v>1</v>
      </c>
      <c r="Y963" s="28">
        <v>37.6</v>
      </c>
      <c r="Z963" s="34" t="str">
        <f t="shared" si="47"/>
        <v>Low Risk</v>
      </c>
    </row>
    <row r="964" spans="1:26" x14ac:dyDescent="0.25">
      <c r="A964" s="20">
        <v>44063</v>
      </c>
      <c r="B964" s="21">
        <v>42</v>
      </c>
      <c r="C964" s="33" t="str">
        <f t="shared" si="45"/>
        <v>Senior</v>
      </c>
      <c r="D964" s="43">
        <v>17066</v>
      </c>
      <c r="E964" s="27">
        <v>534</v>
      </c>
      <c r="F964" s="33" t="s">
        <v>231</v>
      </c>
      <c r="G964" s="33" t="s">
        <v>20</v>
      </c>
      <c r="H964" s="33" t="s">
        <v>32</v>
      </c>
      <c r="I964" s="43">
        <v>15905</v>
      </c>
      <c r="J964" s="27">
        <v>36</v>
      </c>
      <c r="K964" s="48">
        <v>0.93196999882807918</v>
      </c>
      <c r="L964" s="48" t="s">
        <v>241</v>
      </c>
      <c r="M964" s="33" t="s">
        <v>22</v>
      </c>
      <c r="N964" s="33" t="s">
        <v>27</v>
      </c>
      <c r="O964" s="43">
        <v>545</v>
      </c>
      <c r="P964" s="48">
        <v>3.8235854999999999E-2</v>
      </c>
      <c r="Q964" s="33" t="s">
        <v>31</v>
      </c>
      <c r="R964" s="27">
        <v>30</v>
      </c>
      <c r="S964" s="43">
        <v>858</v>
      </c>
      <c r="T964" s="38">
        <v>1422.166667</v>
      </c>
      <c r="U964" s="33" t="str">
        <f t="shared" si="46"/>
        <v>Low Income</v>
      </c>
      <c r="V964" s="43">
        <v>54185</v>
      </c>
      <c r="W964" s="48">
        <v>0.226226495</v>
      </c>
      <c r="X964" s="27">
        <v>0</v>
      </c>
      <c r="Y964" s="27">
        <v>51</v>
      </c>
      <c r="Z964" s="33" t="str">
        <f t="shared" si="47"/>
        <v>Medium Risk</v>
      </c>
    </row>
    <row r="965" spans="1:26" x14ac:dyDescent="0.25">
      <c r="A965" s="22">
        <v>44064</v>
      </c>
      <c r="B965" s="23">
        <v>48</v>
      </c>
      <c r="C965" s="34" t="str">
        <f t="shared" si="45"/>
        <v>Senior</v>
      </c>
      <c r="D965" s="44">
        <v>25702</v>
      </c>
      <c r="E965" s="28">
        <v>590</v>
      </c>
      <c r="F965" s="34" t="s">
        <v>230</v>
      </c>
      <c r="G965" s="34" t="s">
        <v>20</v>
      </c>
      <c r="H965" s="34" t="s">
        <v>25</v>
      </c>
      <c r="I965" s="44">
        <v>24205</v>
      </c>
      <c r="J965" s="28">
        <v>72</v>
      </c>
      <c r="K965" s="49">
        <v>0.94175550540813946</v>
      </c>
      <c r="L965" s="49" t="s">
        <v>241</v>
      </c>
      <c r="M965" s="34" t="s">
        <v>22</v>
      </c>
      <c r="N965" s="34" t="s">
        <v>23</v>
      </c>
      <c r="O965" s="44">
        <v>749</v>
      </c>
      <c r="P965" s="49">
        <v>0.64619818399999995</v>
      </c>
      <c r="Q965" s="34" t="s">
        <v>28</v>
      </c>
      <c r="R965" s="28">
        <v>24</v>
      </c>
      <c r="S965" s="44">
        <v>1436</v>
      </c>
      <c r="T965" s="39">
        <v>2141.833333</v>
      </c>
      <c r="U965" s="34" t="str">
        <f t="shared" si="46"/>
        <v>Low Income</v>
      </c>
      <c r="V965" s="44">
        <v>23204</v>
      </c>
      <c r="W965" s="49">
        <v>0.20713779299999999</v>
      </c>
      <c r="X965" s="28">
        <v>0</v>
      </c>
      <c r="Y965" s="28">
        <v>60</v>
      </c>
      <c r="Z965" s="34" t="str">
        <f t="shared" si="47"/>
        <v>High Risk</v>
      </c>
    </row>
    <row r="966" spans="1:26" x14ac:dyDescent="0.25">
      <c r="A966" s="20">
        <v>44065</v>
      </c>
      <c r="B966" s="21">
        <v>38</v>
      </c>
      <c r="C966" s="33" t="str">
        <f t="shared" si="45"/>
        <v>Mid</v>
      </c>
      <c r="D966" s="43">
        <v>47367</v>
      </c>
      <c r="E966" s="27">
        <v>508</v>
      </c>
      <c r="F966" s="33" t="s">
        <v>231</v>
      </c>
      <c r="G966" s="33" t="s">
        <v>45</v>
      </c>
      <c r="H966" s="33" t="s">
        <v>32</v>
      </c>
      <c r="I966" s="43">
        <v>17461</v>
      </c>
      <c r="J966" s="27">
        <v>24</v>
      </c>
      <c r="K966" s="48">
        <v>0.36863217007621341</v>
      </c>
      <c r="L966" s="48" t="s">
        <v>240</v>
      </c>
      <c r="M966" s="33" t="s">
        <v>44</v>
      </c>
      <c r="N966" s="33" t="s">
        <v>30</v>
      </c>
      <c r="O966" s="43">
        <v>397</v>
      </c>
      <c r="P966" s="48">
        <v>0.32127417800000002</v>
      </c>
      <c r="Q966" s="33" t="s">
        <v>34</v>
      </c>
      <c r="R966" s="27">
        <v>23</v>
      </c>
      <c r="S966" s="43">
        <v>10708</v>
      </c>
      <c r="T966" s="38">
        <v>3947.25</v>
      </c>
      <c r="U966" s="33" t="str">
        <f t="shared" si="46"/>
        <v>Low Income</v>
      </c>
      <c r="V966" s="43">
        <v>37774</v>
      </c>
      <c r="W966" s="48">
        <v>0.222442843</v>
      </c>
      <c r="X966" s="27">
        <v>0</v>
      </c>
      <c r="Y966" s="27">
        <v>59</v>
      </c>
      <c r="Z966" s="33" t="str">
        <f t="shared" si="47"/>
        <v>High Risk</v>
      </c>
    </row>
    <row r="967" spans="1:26" x14ac:dyDescent="0.25">
      <c r="A967" s="22">
        <v>44066</v>
      </c>
      <c r="B967" s="23">
        <v>57</v>
      </c>
      <c r="C967" s="34" t="str">
        <f t="shared" si="45"/>
        <v>Senior</v>
      </c>
      <c r="D967" s="44">
        <v>90966</v>
      </c>
      <c r="E967" s="28">
        <v>599</v>
      </c>
      <c r="F967" s="34" t="s">
        <v>230</v>
      </c>
      <c r="G967" s="34" t="s">
        <v>20</v>
      </c>
      <c r="H967" s="34" t="s">
        <v>21</v>
      </c>
      <c r="I967" s="44">
        <v>30257</v>
      </c>
      <c r="J967" s="28">
        <v>120</v>
      </c>
      <c r="K967" s="49">
        <v>0.33261878064331729</v>
      </c>
      <c r="L967" s="49" t="s">
        <v>240</v>
      </c>
      <c r="M967" s="34" t="s">
        <v>22</v>
      </c>
      <c r="N967" s="34" t="s">
        <v>30</v>
      </c>
      <c r="O967" s="44">
        <v>322</v>
      </c>
      <c r="P967" s="49">
        <v>6.1107291000000001E-2</v>
      </c>
      <c r="Q967" s="34" t="s">
        <v>31</v>
      </c>
      <c r="R967" s="28">
        <v>27</v>
      </c>
      <c r="S967" s="44">
        <v>8749</v>
      </c>
      <c r="T967" s="39">
        <v>7580.5</v>
      </c>
      <c r="U967" s="34" t="str">
        <f t="shared" si="46"/>
        <v>Medium Income</v>
      </c>
      <c r="V967" s="44">
        <v>62740</v>
      </c>
      <c r="W967" s="49">
        <v>0.25761969600000001</v>
      </c>
      <c r="X967" s="28">
        <v>1</v>
      </c>
      <c r="Y967" s="28">
        <v>36.799999999999997</v>
      </c>
      <c r="Z967" s="34" t="str">
        <f t="shared" si="47"/>
        <v>Low Risk</v>
      </c>
    </row>
    <row r="968" spans="1:26" x14ac:dyDescent="0.25">
      <c r="A968" s="20">
        <v>44067</v>
      </c>
      <c r="B968" s="21">
        <v>31</v>
      </c>
      <c r="C968" s="33" t="str">
        <f t="shared" si="45"/>
        <v>Mid</v>
      </c>
      <c r="D968" s="43">
        <v>64315</v>
      </c>
      <c r="E968" s="27">
        <v>555</v>
      </c>
      <c r="F968" s="33" t="s">
        <v>230</v>
      </c>
      <c r="G968" s="33" t="s">
        <v>20</v>
      </c>
      <c r="H968" s="33" t="s">
        <v>32</v>
      </c>
      <c r="I968" s="43">
        <v>24756.13157894737</v>
      </c>
      <c r="J968" s="27">
        <v>60</v>
      </c>
      <c r="K968" s="48">
        <v>0.38492002765991401</v>
      </c>
      <c r="L968" s="48" t="s">
        <v>240</v>
      </c>
      <c r="M968" s="33" t="s">
        <v>35</v>
      </c>
      <c r="N968" s="33" t="s">
        <v>30</v>
      </c>
      <c r="O968" s="43">
        <v>232</v>
      </c>
      <c r="P968" s="48">
        <v>0.30517047600000002</v>
      </c>
      <c r="Q968" s="33" t="s">
        <v>28</v>
      </c>
      <c r="R968" s="27">
        <v>16</v>
      </c>
      <c r="S968" s="43">
        <v>34002</v>
      </c>
      <c r="T968" s="38">
        <v>5359.5833329999996</v>
      </c>
      <c r="U968" s="33" t="str">
        <f t="shared" si="46"/>
        <v>Medium Income</v>
      </c>
      <c r="V968" s="43">
        <v>64886</v>
      </c>
      <c r="W968" s="48">
        <v>0.26985019500000001</v>
      </c>
      <c r="X968" s="27">
        <v>0</v>
      </c>
      <c r="Y968" s="27">
        <v>53</v>
      </c>
      <c r="Z968" s="33" t="str">
        <f t="shared" si="47"/>
        <v>Medium Risk</v>
      </c>
    </row>
    <row r="969" spans="1:26" x14ac:dyDescent="0.25">
      <c r="A969" s="22">
        <v>44068</v>
      </c>
      <c r="B969" s="23">
        <v>61</v>
      </c>
      <c r="C969" s="34" t="str">
        <f t="shared" si="45"/>
        <v>Old</v>
      </c>
      <c r="D969" s="44">
        <v>129517</v>
      </c>
      <c r="E969" s="28">
        <v>533</v>
      </c>
      <c r="F969" s="34" t="s">
        <v>231</v>
      </c>
      <c r="G969" s="34" t="s">
        <v>20</v>
      </c>
      <c r="H969" s="34" t="s">
        <v>25</v>
      </c>
      <c r="I969" s="44">
        <v>29430</v>
      </c>
      <c r="J969" s="28">
        <v>48</v>
      </c>
      <c r="K969" s="49">
        <v>0.2272288579877545</v>
      </c>
      <c r="L969" s="49" t="s">
        <v>240</v>
      </c>
      <c r="M969" s="34" t="s">
        <v>22</v>
      </c>
      <c r="N969" s="34" t="s">
        <v>23</v>
      </c>
      <c r="O969" s="44">
        <v>510</v>
      </c>
      <c r="P969" s="49">
        <v>0.13506507000000001</v>
      </c>
      <c r="Q969" s="34" t="s">
        <v>38</v>
      </c>
      <c r="R969" s="28">
        <v>35</v>
      </c>
      <c r="S969" s="44">
        <v>12494</v>
      </c>
      <c r="T969" s="39">
        <v>10793.083329999999</v>
      </c>
      <c r="U969" s="34" t="str">
        <f t="shared" si="46"/>
        <v>Medium Income</v>
      </c>
      <c r="V969" s="44">
        <v>114850</v>
      </c>
      <c r="W969" s="49">
        <v>0.26220081499999998</v>
      </c>
      <c r="X969" s="28">
        <v>1</v>
      </c>
      <c r="Y969" s="28">
        <v>35.200000000000003</v>
      </c>
      <c r="Z969" s="34" t="str">
        <f t="shared" si="47"/>
        <v>Low Risk</v>
      </c>
    </row>
    <row r="970" spans="1:26" x14ac:dyDescent="0.25">
      <c r="A970" s="20">
        <v>44069</v>
      </c>
      <c r="B970" s="21">
        <v>39</v>
      </c>
      <c r="C970" s="33" t="str">
        <f t="shared" si="45"/>
        <v>Mid</v>
      </c>
      <c r="D970" s="43">
        <v>72616</v>
      </c>
      <c r="E970" s="27">
        <v>484</v>
      </c>
      <c r="F970" s="33" t="s">
        <v>231</v>
      </c>
      <c r="G970" s="33" t="s">
        <v>45</v>
      </c>
      <c r="H970" s="33" t="s">
        <v>25</v>
      </c>
      <c r="I970" s="43">
        <v>24647.715909090908</v>
      </c>
      <c r="J970" s="27">
        <v>72</v>
      </c>
      <c r="K970" s="48">
        <v>0.33942541463439058</v>
      </c>
      <c r="L970" s="48" t="s">
        <v>240</v>
      </c>
      <c r="M970" s="33" t="s">
        <v>26</v>
      </c>
      <c r="N970" s="33" t="s">
        <v>27</v>
      </c>
      <c r="O970" s="43">
        <v>559</v>
      </c>
      <c r="P970" s="48">
        <v>0.45093654900000002</v>
      </c>
      <c r="Q970" s="33" t="s">
        <v>34</v>
      </c>
      <c r="R970" s="27">
        <v>23</v>
      </c>
      <c r="S970" s="43">
        <v>514</v>
      </c>
      <c r="T970" s="38">
        <v>6051.3333329999996</v>
      </c>
      <c r="U970" s="33" t="str">
        <f t="shared" si="46"/>
        <v>Medium Income</v>
      </c>
      <c r="V970" s="43">
        <v>157964</v>
      </c>
      <c r="W970" s="48">
        <v>0.28937379600000002</v>
      </c>
      <c r="X970" s="27">
        <v>0</v>
      </c>
      <c r="Y970" s="27">
        <v>55</v>
      </c>
      <c r="Z970" s="33" t="str">
        <f t="shared" si="47"/>
        <v>High Risk</v>
      </c>
    </row>
    <row r="971" spans="1:26" x14ac:dyDescent="0.25">
      <c r="A971" s="22">
        <v>44070</v>
      </c>
      <c r="B971" s="23">
        <v>22</v>
      </c>
      <c r="C971" s="34" t="str">
        <f t="shared" si="45"/>
        <v>Young</v>
      </c>
      <c r="D971" s="44">
        <v>36986</v>
      </c>
      <c r="E971" s="28">
        <v>569.58695652173913</v>
      </c>
      <c r="F971" s="34" t="s">
        <v>230</v>
      </c>
      <c r="G971" s="34" t="s">
        <v>20</v>
      </c>
      <c r="H971" s="34" t="s">
        <v>29</v>
      </c>
      <c r="I971" s="44">
        <v>12243</v>
      </c>
      <c r="J971" s="28">
        <v>96</v>
      </c>
      <c r="K971" s="49">
        <v>0.33101714162115398</v>
      </c>
      <c r="L971" s="49" t="s">
        <v>240</v>
      </c>
      <c r="M971" s="34" t="s">
        <v>26</v>
      </c>
      <c r="N971" s="34" t="s">
        <v>30</v>
      </c>
      <c r="O971" s="44">
        <v>283</v>
      </c>
      <c r="P971" s="49">
        <v>1.8817229000000001E-2</v>
      </c>
      <c r="Q971" s="34" t="s">
        <v>28</v>
      </c>
      <c r="R971" s="28">
        <v>33</v>
      </c>
      <c r="S971" s="44">
        <v>3297</v>
      </c>
      <c r="T971" s="39">
        <v>3082.166667</v>
      </c>
      <c r="U971" s="34" t="str">
        <f t="shared" si="46"/>
        <v>Low Income</v>
      </c>
      <c r="V971" s="44">
        <v>9348</v>
      </c>
      <c r="W971" s="49">
        <v>0.24311929099999999</v>
      </c>
      <c r="X971" s="28">
        <v>0</v>
      </c>
      <c r="Y971" s="28">
        <v>67</v>
      </c>
      <c r="Z971" s="34" t="str">
        <f t="shared" si="47"/>
        <v>High Risk</v>
      </c>
    </row>
    <row r="972" spans="1:26" x14ac:dyDescent="0.25">
      <c r="A972" s="20">
        <v>44071</v>
      </c>
      <c r="B972" s="21">
        <v>41</v>
      </c>
      <c r="C972" s="33" t="str">
        <f t="shared" si="45"/>
        <v>Senior</v>
      </c>
      <c r="D972" s="43">
        <v>91313</v>
      </c>
      <c r="E972" s="27">
        <v>572</v>
      </c>
      <c r="F972" s="33" t="s">
        <v>230</v>
      </c>
      <c r="G972" s="33" t="s">
        <v>20</v>
      </c>
      <c r="H972" s="33" t="s">
        <v>29</v>
      </c>
      <c r="I972" s="43">
        <v>21648</v>
      </c>
      <c r="J972" s="27">
        <v>60</v>
      </c>
      <c r="K972" s="48">
        <v>0.2370746772091597</v>
      </c>
      <c r="L972" s="48" t="s">
        <v>240</v>
      </c>
      <c r="M972" s="33" t="s">
        <v>22</v>
      </c>
      <c r="N972" s="33" t="s">
        <v>23</v>
      </c>
      <c r="O972" s="43">
        <v>227</v>
      </c>
      <c r="P972" s="48">
        <v>7.6990855999999996E-2</v>
      </c>
      <c r="Q972" s="33" t="s">
        <v>28</v>
      </c>
      <c r="R972" s="27">
        <v>16</v>
      </c>
      <c r="S972" s="43">
        <v>15469</v>
      </c>
      <c r="T972" s="38">
        <v>7609.4166670000004</v>
      </c>
      <c r="U972" s="33" t="str">
        <f t="shared" si="46"/>
        <v>Medium Income</v>
      </c>
      <c r="V972" s="43">
        <v>32582</v>
      </c>
      <c r="W972" s="48">
        <v>0.25899736200000001</v>
      </c>
      <c r="X972" s="27">
        <v>1</v>
      </c>
      <c r="Y972" s="27">
        <v>39.200000000000003</v>
      </c>
      <c r="Z972" s="33" t="str">
        <f t="shared" si="47"/>
        <v>Low Risk</v>
      </c>
    </row>
    <row r="973" spans="1:26" x14ac:dyDescent="0.25">
      <c r="A973" s="22">
        <v>44072</v>
      </c>
      <c r="B973" s="23">
        <v>31</v>
      </c>
      <c r="C973" s="34" t="str">
        <f t="shared" si="45"/>
        <v>Mid</v>
      </c>
      <c r="D973" s="44">
        <v>44961</v>
      </c>
      <c r="E973" s="28">
        <v>595</v>
      </c>
      <c r="F973" s="34" t="s">
        <v>230</v>
      </c>
      <c r="G973" s="34" t="s">
        <v>20</v>
      </c>
      <c r="H973" s="34" t="s">
        <v>25</v>
      </c>
      <c r="I973" s="44">
        <v>15062</v>
      </c>
      <c r="J973" s="28">
        <v>84</v>
      </c>
      <c r="K973" s="49">
        <v>0.33500144569738216</v>
      </c>
      <c r="L973" s="49" t="s">
        <v>240</v>
      </c>
      <c r="M973" s="34" t="s">
        <v>22</v>
      </c>
      <c r="N973" s="34" t="s">
        <v>30</v>
      </c>
      <c r="O973" s="44">
        <v>186</v>
      </c>
      <c r="P973" s="49">
        <v>0.104275039</v>
      </c>
      <c r="Q973" s="34" t="s">
        <v>34</v>
      </c>
      <c r="R973" s="28">
        <v>26</v>
      </c>
      <c r="S973" s="44">
        <v>485</v>
      </c>
      <c r="T973" s="39">
        <v>3746.75</v>
      </c>
      <c r="U973" s="34" t="str">
        <f t="shared" si="46"/>
        <v>Low Income</v>
      </c>
      <c r="V973" s="44">
        <v>85455</v>
      </c>
      <c r="W973" s="49">
        <v>0.260702773</v>
      </c>
      <c r="X973" s="28">
        <v>0</v>
      </c>
      <c r="Y973" s="28">
        <v>50</v>
      </c>
      <c r="Z973" s="34" t="str">
        <f t="shared" si="47"/>
        <v>Medium Risk</v>
      </c>
    </row>
    <row r="974" spans="1:26" x14ac:dyDescent="0.25">
      <c r="A974" s="20">
        <v>44073</v>
      </c>
      <c r="B974" s="21">
        <v>50</v>
      </c>
      <c r="C974" s="33" t="str">
        <f t="shared" si="45"/>
        <v>Senior</v>
      </c>
      <c r="D974" s="43">
        <v>67922</v>
      </c>
      <c r="E974" s="27">
        <v>579.93124999999998</v>
      </c>
      <c r="F974" s="33" t="s">
        <v>230</v>
      </c>
      <c r="G974" s="33" t="s">
        <v>20</v>
      </c>
      <c r="H974" s="33" t="s">
        <v>29</v>
      </c>
      <c r="I974" s="43">
        <v>16581</v>
      </c>
      <c r="J974" s="27">
        <v>60</v>
      </c>
      <c r="K974" s="48">
        <v>0.24411825329053916</v>
      </c>
      <c r="L974" s="48" t="s">
        <v>240</v>
      </c>
      <c r="M974" s="33" t="s">
        <v>22</v>
      </c>
      <c r="N974" s="33" t="s">
        <v>34</v>
      </c>
      <c r="O974" s="43">
        <v>689</v>
      </c>
      <c r="P974" s="48">
        <v>0.13210312199999999</v>
      </c>
      <c r="Q974" s="33" t="s">
        <v>38</v>
      </c>
      <c r="R974" s="27">
        <v>27</v>
      </c>
      <c r="S974" s="43">
        <v>2325</v>
      </c>
      <c r="T974" s="38">
        <v>5660.1666670000004</v>
      </c>
      <c r="U974" s="33" t="str">
        <f t="shared" si="46"/>
        <v>Medium Income</v>
      </c>
      <c r="V974" s="43">
        <v>83459</v>
      </c>
      <c r="W974" s="48">
        <v>0.21904290200000001</v>
      </c>
      <c r="X974" s="27">
        <v>1</v>
      </c>
      <c r="Y974" s="27">
        <v>35.200000000000003</v>
      </c>
      <c r="Z974" s="33" t="str">
        <f t="shared" si="47"/>
        <v>Low Risk</v>
      </c>
    </row>
    <row r="975" spans="1:26" x14ac:dyDescent="0.25">
      <c r="A975" s="22">
        <v>44074</v>
      </c>
      <c r="B975" s="23">
        <v>32</v>
      </c>
      <c r="C975" s="34" t="str">
        <f t="shared" si="45"/>
        <v>Mid</v>
      </c>
      <c r="D975" s="44">
        <v>40130</v>
      </c>
      <c r="E975" s="28">
        <v>552</v>
      </c>
      <c r="F975" s="34" t="s">
        <v>230</v>
      </c>
      <c r="G975" s="34" t="s">
        <v>20</v>
      </c>
      <c r="H975" s="34" t="s">
        <v>29</v>
      </c>
      <c r="I975" s="44">
        <v>25797</v>
      </c>
      <c r="J975" s="28">
        <v>48</v>
      </c>
      <c r="K975" s="49">
        <v>0.64283578370296535</v>
      </c>
      <c r="L975" s="49" t="s">
        <v>241</v>
      </c>
      <c r="M975" s="34" t="s">
        <v>22</v>
      </c>
      <c r="N975" s="34" t="s">
        <v>34</v>
      </c>
      <c r="O975" s="44">
        <v>608</v>
      </c>
      <c r="P975" s="49">
        <v>0.40356318400000002</v>
      </c>
      <c r="Q975" s="34" t="s">
        <v>38</v>
      </c>
      <c r="R975" s="28">
        <v>25</v>
      </c>
      <c r="S975" s="44">
        <v>7198</v>
      </c>
      <c r="T975" s="39">
        <v>3344.166667</v>
      </c>
      <c r="U975" s="34" t="str">
        <f t="shared" si="46"/>
        <v>Low Income</v>
      </c>
      <c r="V975" s="44">
        <v>64990</v>
      </c>
      <c r="W975" s="49">
        <v>0.227662059</v>
      </c>
      <c r="X975" s="28">
        <v>0</v>
      </c>
      <c r="Y975" s="28">
        <v>54</v>
      </c>
      <c r="Z975" s="34" t="str">
        <f t="shared" si="47"/>
        <v>Medium Risk</v>
      </c>
    </row>
    <row r="976" spans="1:26" x14ac:dyDescent="0.25">
      <c r="A976" s="20">
        <v>44075</v>
      </c>
      <c r="B976" s="21">
        <v>34</v>
      </c>
      <c r="C976" s="33" t="str">
        <f t="shared" si="45"/>
        <v>Mid</v>
      </c>
      <c r="D976" s="43">
        <v>49484</v>
      </c>
      <c r="E976" s="27">
        <v>580</v>
      </c>
      <c r="F976" s="33" t="s">
        <v>230</v>
      </c>
      <c r="G976" s="33" t="s">
        <v>20</v>
      </c>
      <c r="H976" s="33" t="s">
        <v>32</v>
      </c>
      <c r="I976" s="43">
        <v>27909</v>
      </c>
      <c r="J976" s="27">
        <v>96</v>
      </c>
      <c r="K976" s="48">
        <v>0.56400048500525424</v>
      </c>
      <c r="L976" s="48" t="s">
        <v>241</v>
      </c>
      <c r="M976" s="33" t="s">
        <v>22</v>
      </c>
      <c r="N976" s="33" t="s">
        <v>27</v>
      </c>
      <c r="O976" s="43">
        <v>866</v>
      </c>
      <c r="P976" s="48">
        <v>0.35522100200000001</v>
      </c>
      <c r="Q976" s="33" t="s">
        <v>28</v>
      </c>
      <c r="R976" s="27">
        <v>12</v>
      </c>
      <c r="S976" s="43">
        <v>11487</v>
      </c>
      <c r="T976" s="38">
        <v>4123.6666670000004</v>
      </c>
      <c r="U976" s="33" t="str">
        <f t="shared" si="46"/>
        <v>Low Income</v>
      </c>
      <c r="V976" s="43">
        <v>49484</v>
      </c>
      <c r="W976" s="48">
        <v>0.26819330800000002</v>
      </c>
      <c r="X976" s="27">
        <v>0</v>
      </c>
      <c r="Y976" s="27">
        <v>54</v>
      </c>
      <c r="Z976" s="33" t="str">
        <f t="shared" si="47"/>
        <v>Medium Risk</v>
      </c>
    </row>
    <row r="977" spans="1:26" x14ac:dyDescent="0.25">
      <c r="A977" s="22">
        <v>44076</v>
      </c>
      <c r="B977" s="23">
        <v>18</v>
      </c>
      <c r="C977" s="34" t="str">
        <f t="shared" si="45"/>
        <v>Young</v>
      </c>
      <c r="D977" s="44">
        <v>15000</v>
      </c>
      <c r="E977" s="28">
        <v>510</v>
      </c>
      <c r="F977" s="34" t="s">
        <v>231</v>
      </c>
      <c r="G977" s="34" t="s">
        <v>20</v>
      </c>
      <c r="H977" s="34" t="s">
        <v>25</v>
      </c>
      <c r="I977" s="44">
        <v>4698</v>
      </c>
      <c r="J977" s="28">
        <v>36</v>
      </c>
      <c r="K977" s="49">
        <v>0.31319999999999998</v>
      </c>
      <c r="L977" s="49" t="s">
        <v>240</v>
      </c>
      <c r="M977" s="34" t="s">
        <v>26</v>
      </c>
      <c r="N977" s="34" t="s">
        <v>27</v>
      </c>
      <c r="O977" s="44">
        <v>142</v>
      </c>
      <c r="P977" s="49">
        <v>0.21784177299999999</v>
      </c>
      <c r="Q977" s="34" t="s">
        <v>38</v>
      </c>
      <c r="R977" s="28">
        <v>27</v>
      </c>
      <c r="S977" s="44">
        <v>8757</v>
      </c>
      <c r="T977" s="39">
        <v>1250</v>
      </c>
      <c r="U977" s="34" t="str">
        <f t="shared" si="46"/>
        <v>Low Income</v>
      </c>
      <c r="V977" s="44">
        <v>22256</v>
      </c>
      <c r="W977" s="49">
        <v>0.22366955199999999</v>
      </c>
      <c r="X977" s="28">
        <v>0</v>
      </c>
      <c r="Y977" s="28">
        <v>56</v>
      </c>
      <c r="Z977" s="34" t="str">
        <f t="shared" si="47"/>
        <v>High Risk</v>
      </c>
    </row>
    <row r="978" spans="1:26" x14ac:dyDescent="0.25">
      <c r="A978" s="20">
        <v>44077</v>
      </c>
      <c r="B978" s="21">
        <v>34</v>
      </c>
      <c r="C978" s="33" t="str">
        <f t="shared" si="45"/>
        <v>Mid</v>
      </c>
      <c r="D978" s="43">
        <v>90635</v>
      </c>
      <c r="E978" s="27">
        <v>575</v>
      </c>
      <c r="F978" s="33" t="s">
        <v>230</v>
      </c>
      <c r="G978" s="33" t="s">
        <v>20</v>
      </c>
      <c r="H978" s="33" t="s">
        <v>41</v>
      </c>
      <c r="I978" s="43">
        <v>24248</v>
      </c>
      <c r="J978" s="27">
        <v>120</v>
      </c>
      <c r="K978" s="48">
        <v>0.26753461686986263</v>
      </c>
      <c r="L978" s="48" t="s">
        <v>240</v>
      </c>
      <c r="M978" s="33" t="s">
        <v>26</v>
      </c>
      <c r="N978" s="33" t="s">
        <v>30</v>
      </c>
      <c r="O978" s="43">
        <v>643</v>
      </c>
      <c r="P978" s="48">
        <v>8.1275903999999996E-2</v>
      </c>
      <c r="Q978" s="33" t="s">
        <v>24</v>
      </c>
      <c r="R978" s="27">
        <v>29</v>
      </c>
      <c r="S978" s="43">
        <v>6205</v>
      </c>
      <c r="T978" s="38">
        <v>7552.9166670000004</v>
      </c>
      <c r="U978" s="33" t="str">
        <f t="shared" si="46"/>
        <v>Medium Income</v>
      </c>
      <c r="V978" s="43">
        <v>6856</v>
      </c>
      <c r="W978" s="48">
        <v>0.31158935599999998</v>
      </c>
      <c r="X978" s="27">
        <v>0</v>
      </c>
      <c r="Y978" s="27">
        <v>55</v>
      </c>
      <c r="Z978" s="33" t="str">
        <f t="shared" si="47"/>
        <v>High Risk</v>
      </c>
    </row>
    <row r="979" spans="1:26" x14ac:dyDescent="0.25">
      <c r="A979" s="22">
        <v>44078</v>
      </c>
      <c r="B979" s="23">
        <v>18</v>
      </c>
      <c r="C979" s="34" t="str">
        <f t="shared" si="45"/>
        <v>Young</v>
      </c>
      <c r="D979" s="44">
        <v>20685</v>
      </c>
      <c r="E979" s="28">
        <v>554</v>
      </c>
      <c r="F979" s="34" t="s">
        <v>230</v>
      </c>
      <c r="G979" s="34" t="s">
        <v>20</v>
      </c>
      <c r="H979" s="34" t="s">
        <v>25</v>
      </c>
      <c r="I979" s="44">
        <v>26720</v>
      </c>
      <c r="J979" s="28">
        <v>54.618025751072963</v>
      </c>
      <c r="K979" s="49">
        <v>1.2917573120618806</v>
      </c>
      <c r="L979" s="49" t="s">
        <v>242</v>
      </c>
      <c r="M979" s="34" t="s">
        <v>26</v>
      </c>
      <c r="N979" s="34" t="s">
        <v>27</v>
      </c>
      <c r="O979" s="44">
        <v>653</v>
      </c>
      <c r="P979" s="49">
        <v>0.33838681599999998</v>
      </c>
      <c r="Q979" s="34" t="s">
        <v>24</v>
      </c>
      <c r="R979" s="28">
        <v>19</v>
      </c>
      <c r="S979" s="44">
        <v>3874</v>
      </c>
      <c r="T979" s="39">
        <v>1723.75</v>
      </c>
      <c r="U979" s="34" t="str">
        <f t="shared" si="46"/>
        <v>Low Income</v>
      </c>
      <c r="V979" s="44">
        <v>37175</v>
      </c>
      <c r="W979" s="49">
        <v>0.26409716799999999</v>
      </c>
      <c r="X979" s="28">
        <v>0</v>
      </c>
      <c r="Y979" s="28">
        <v>60</v>
      </c>
      <c r="Z979" s="34" t="str">
        <f t="shared" si="47"/>
        <v>High Risk</v>
      </c>
    </row>
    <row r="980" spans="1:26" x14ac:dyDescent="0.25">
      <c r="A980" s="20">
        <v>44079</v>
      </c>
      <c r="B980" s="21">
        <v>20</v>
      </c>
      <c r="C980" s="33" t="str">
        <f t="shared" si="45"/>
        <v>Young</v>
      </c>
      <c r="D980" s="43">
        <v>25605</v>
      </c>
      <c r="E980" s="27">
        <v>564</v>
      </c>
      <c r="F980" s="33" t="s">
        <v>230</v>
      </c>
      <c r="G980" s="33" t="s">
        <v>20</v>
      </c>
      <c r="H980" s="33" t="s">
        <v>25</v>
      </c>
      <c r="I980" s="43">
        <v>29744</v>
      </c>
      <c r="J980" s="27">
        <v>96</v>
      </c>
      <c r="K980" s="48">
        <v>1.1616481156024214</v>
      </c>
      <c r="L980" s="48" t="s">
        <v>242</v>
      </c>
      <c r="M980" s="33" t="s">
        <v>26</v>
      </c>
      <c r="N980" s="33" t="s">
        <v>30</v>
      </c>
      <c r="O980" s="43">
        <v>166</v>
      </c>
      <c r="P980" s="48">
        <v>0.48129688500000001</v>
      </c>
      <c r="Q980" s="33" t="s">
        <v>34</v>
      </c>
      <c r="R980" s="27">
        <v>19</v>
      </c>
      <c r="S980" s="43">
        <v>8896</v>
      </c>
      <c r="T980" s="38">
        <v>2133.75</v>
      </c>
      <c r="U980" s="33" t="str">
        <f t="shared" si="46"/>
        <v>Low Income</v>
      </c>
      <c r="V980" s="43">
        <v>12601</v>
      </c>
      <c r="W980" s="48">
        <v>0.26044968899999998</v>
      </c>
      <c r="X980" s="27">
        <v>0</v>
      </c>
      <c r="Y980" s="27">
        <v>57</v>
      </c>
      <c r="Z980" s="33" t="str">
        <f t="shared" si="47"/>
        <v>High Risk</v>
      </c>
    </row>
    <row r="981" spans="1:26" x14ac:dyDescent="0.25">
      <c r="A981" s="22">
        <v>44080</v>
      </c>
      <c r="B981" s="23">
        <v>49</v>
      </c>
      <c r="C981" s="34" t="str">
        <f t="shared" si="45"/>
        <v>Senior</v>
      </c>
      <c r="D981" s="44">
        <v>15000</v>
      </c>
      <c r="E981" s="28">
        <v>572</v>
      </c>
      <c r="F981" s="34" t="s">
        <v>230</v>
      </c>
      <c r="G981" s="34" t="s">
        <v>45</v>
      </c>
      <c r="H981" s="34" t="s">
        <v>32</v>
      </c>
      <c r="I981" s="44">
        <v>14680</v>
      </c>
      <c r="J981" s="28">
        <v>36</v>
      </c>
      <c r="K981" s="49">
        <v>0.97866666666666668</v>
      </c>
      <c r="L981" s="49" t="s">
        <v>241</v>
      </c>
      <c r="M981" s="34" t="s">
        <v>26</v>
      </c>
      <c r="N981" s="34" t="s">
        <v>27</v>
      </c>
      <c r="O981" s="44">
        <v>339</v>
      </c>
      <c r="P981" s="49">
        <v>0.57630149399999997</v>
      </c>
      <c r="Q981" s="34" t="s">
        <v>24</v>
      </c>
      <c r="R981" s="28">
        <v>32</v>
      </c>
      <c r="S981" s="44">
        <v>9278</v>
      </c>
      <c r="T981" s="39">
        <v>1250</v>
      </c>
      <c r="U981" s="34" t="str">
        <f t="shared" si="46"/>
        <v>Low Income</v>
      </c>
      <c r="V981" s="44">
        <v>111872</v>
      </c>
      <c r="W981" s="49">
        <v>0.238296917</v>
      </c>
      <c r="X981" s="28">
        <v>0</v>
      </c>
      <c r="Y981" s="28">
        <v>68</v>
      </c>
      <c r="Z981" s="34" t="str">
        <f t="shared" si="47"/>
        <v>High Risk</v>
      </c>
    </row>
    <row r="982" spans="1:26" x14ac:dyDescent="0.25">
      <c r="A982" s="20">
        <v>44081</v>
      </c>
      <c r="B982" s="21">
        <v>49</v>
      </c>
      <c r="C982" s="33" t="str">
        <f t="shared" si="45"/>
        <v>Senior</v>
      </c>
      <c r="D982" s="43">
        <v>30487</v>
      </c>
      <c r="E982" s="27">
        <v>565.24120603015081</v>
      </c>
      <c r="F982" s="33" t="s">
        <v>230</v>
      </c>
      <c r="G982" s="33" t="s">
        <v>20</v>
      </c>
      <c r="H982" s="33" t="s">
        <v>21</v>
      </c>
      <c r="I982" s="43">
        <v>39474</v>
      </c>
      <c r="J982" s="27">
        <v>48</v>
      </c>
      <c r="K982" s="48">
        <v>1.2947813822284908</v>
      </c>
      <c r="L982" s="48" t="s">
        <v>242</v>
      </c>
      <c r="M982" s="33" t="s">
        <v>35</v>
      </c>
      <c r="N982" s="33" t="s">
        <v>27</v>
      </c>
      <c r="O982" s="43">
        <v>636</v>
      </c>
      <c r="P982" s="48">
        <v>0.17115648</v>
      </c>
      <c r="Q982" s="33" t="s">
        <v>24</v>
      </c>
      <c r="R982" s="27">
        <v>23</v>
      </c>
      <c r="S982" s="43">
        <v>4310</v>
      </c>
      <c r="T982" s="38">
        <v>2540.583333</v>
      </c>
      <c r="U982" s="33" t="str">
        <f t="shared" si="46"/>
        <v>Low Income</v>
      </c>
      <c r="V982" s="43">
        <v>8272</v>
      </c>
      <c r="W982" s="48">
        <v>0.24587260699999999</v>
      </c>
      <c r="X982" s="27">
        <v>0</v>
      </c>
      <c r="Y982" s="27">
        <v>48</v>
      </c>
      <c r="Z982" s="33" t="str">
        <f t="shared" si="47"/>
        <v>Medium Risk</v>
      </c>
    </row>
    <row r="983" spans="1:26" x14ac:dyDescent="0.25">
      <c r="A983" s="22">
        <v>44082</v>
      </c>
      <c r="B983" s="23">
        <v>45</v>
      </c>
      <c r="C983" s="34" t="str">
        <f t="shared" si="45"/>
        <v>Senior</v>
      </c>
      <c r="D983" s="44">
        <v>24015.999995999999</v>
      </c>
      <c r="E983" s="28">
        <v>510</v>
      </c>
      <c r="F983" s="34" t="s">
        <v>231</v>
      </c>
      <c r="G983" s="34" t="s">
        <v>20</v>
      </c>
      <c r="H983" s="34" t="s">
        <v>32</v>
      </c>
      <c r="I983" s="44">
        <v>23337</v>
      </c>
      <c r="J983" s="28">
        <v>53.018181818181816</v>
      </c>
      <c r="K983" s="49">
        <v>0.97172718204059416</v>
      </c>
      <c r="L983" s="49" t="s">
        <v>241</v>
      </c>
      <c r="M983" s="34" t="s">
        <v>22</v>
      </c>
      <c r="N983" s="34" t="s">
        <v>30</v>
      </c>
      <c r="O983" s="44">
        <v>307</v>
      </c>
      <c r="P983" s="49">
        <v>0.29364246500000002</v>
      </c>
      <c r="Q983" s="34" t="s">
        <v>28</v>
      </c>
      <c r="R983" s="28">
        <v>25</v>
      </c>
      <c r="S983" s="44">
        <v>546</v>
      </c>
      <c r="T983" s="39">
        <v>2001.333333</v>
      </c>
      <c r="U983" s="34" t="str">
        <f t="shared" si="46"/>
        <v>Low Income</v>
      </c>
      <c r="V983" s="44">
        <v>21322</v>
      </c>
      <c r="W983" s="49">
        <v>0.24273819999999999</v>
      </c>
      <c r="X983" s="28">
        <v>0</v>
      </c>
      <c r="Y983" s="28">
        <v>60</v>
      </c>
      <c r="Z983" s="34" t="str">
        <f t="shared" si="47"/>
        <v>High Risk</v>
      </c>
    </row>
    <row r="984" spans="1:26" x14ac:dyDescent="0.25">
      <c r="A984" s="20">
        <v>44083</v>
      </c>
      <c r="B984" s="21">
        <v>28</v>
      </c>
      <c r="C984" s="33" t="str">
        <f t="shared" si="45"/>
        <v>Mid</v>
      </c>
      <c r="D984" s="43">
        <v>41395</v>
      </c>
      <c r="E984" s="27">
        <v>585</v>
      </c>
      <c r="F984" s="33" t="s">
        <v>230</v>
      </c>
      <c r="G984" s="33" t="s">
        <v>20</v>
      </c>
      <c r="H984" s="33" t="s">
        <v>32</v>
      </c>
      <c r="I984" s="43">
        <v>11503</v>
      </c>
      <c r="J984" s="27">
        <v>60</v>
      </c>
      <c r="K984" s="48">
        <v>0.27788380239159316</v>
      </c>
      <c r="L984" s="48" t="s">
        <v>240</v>
      </c>
      <c r="M984" s="33" t="s">
        <v>22</v>
      </c>
      <c r="N984" s="33" t="s">
        <v>27</v>
      </c>
      <c r="O984" s="43">
        <v>324</v>
      </c>
      <c r="P984" s="48">
        <v>0.13775045799999999</v>
      </c>
      <c r="Q984" s="33" t="s">
        <v>28</v>
      </c>
      <c r="R984" s="27">
        <v>21</v>
      </c>
      <c r="S984" s="43">
        <v>2439</v>
      </c>
      <c r="T984" s="38">
        <v>3449.583333</v>
      </c>
      <c r="U984" s="33" t="str">
        <f t="shared" si="46"/>
        <v>Low Income</v>
      </c>
      <c r="V984" s="43">
        <v>17908</v>
      </c>
      <c r="W984" s="48">
        <v>0.243258533</v>
      </c>
      <c r="X984" s="27">
        <v>0</v>
      </c>
      <c r="Y984" s="27">
        <v>52</v>
      </c>
      <c r="Z984" s="33" t="str">
        <f t="shared" si="47"/>
        <v>Medium Risk</v>
      </c>
    </row>
    <row r="985" spans="1:26" x14ac:dyDescent="0.25">
      <c r="A985" s="22">
        <v>44084</v>
      </c>
      <c r="B985" s="23">
        <v>39</v>
      </c>
      <c r="C985" s="34" t="str">
        <f t="shared" si="45"/>
        <v>Mid</v>
      </c>
      <c r="D985" s="44">
        <v>24412</v>
      </c>
      <c r="E985" s="28">
        <v>582.59322033898309</v>
      </c>
      <c r="F985" s="34" t="s">
        <v>230</v>
      </c>
      <c r="G985" s="34" t="s">
        <v>20</v>
      </c>
      <c r="H985" s="34" t="s">
        <v>25</v>
      </c>
      <c r="I985" s="44">
        <v>20679</v>
      </c>
      <c r="J985" s="28">
        <v>72</v>
      </c>
      <c r="K985" s="49">
        <v>0.84708340160576767</v>
      </c>
      <c r="L985" s="49" t="s">
        <v>241</v>
      </c>
      <c r="M985" s="34" t="s">
        <v>22</v>
      </c>
      <c r="N985" s="34" t="s">
        <v>27</v>
      </c>
      <c r="O985" s="44">
        <v>294</v>
      </c>
      <c r="P985" s="49">
        <v>0.12186119099999999</v>
      </c>
      <c r="Q985" s="34" t="s">
        <v>28</v>
      </c>
      <c r="R985" s="28">
        <v>32</v>
      </c>
      <c r="S985" s="44">
        <v>4158</v>
      </c>
      <c r="T985" s="39">
        <v>2034.333333</v>
      </c>
      <c r="U985" s="34" t="str">
        <f t="shared" si="46"/>
        <v>Low Income</v>
      </c>
      <c r="V985" s="44">
        <v>31581</v>
      </c>
      <c r="W985" s="49">
        <v>0.21367047</v>
      </c>
      <c r="X985" s="28">
        <v>0</v>
      </c>
      <c r="Y985" s="28">
        <v>48</v>
      </c>
      <c r="Z985" s="34" t="str">
        <f t="shared" si="47"/>
        <v>Medium Risk</v>
      </c>
    </row>
    <row r="986" spans="1:26" x14ac:dyDescent="0.25">
      <c r="A986" s="20">
        <v>44085</v>
      </c>
      <c r="B986" s="21">
        <v>39</v>
      </c>
      <c r="C986" s="33" t="str">
        <f t="shared" si="45"/>
        <v>Mid</v>
      </c>
      <c r="D986" s="43">
        <v>33720</v>
      </c>
      <c r="E986" s="27">
        <v>570.25</v>
      </c>
      <c r="F986" s="33" t="s">
        <v>230</v>
      </c>
      <c r="G986" s="33" t="s">
        <v>20</v>
      </c>
      <c r="H986" s="33" t="s">
        <v>25</v>
      </c>
      <c r="I986" s="43">
        <v>14379</v>
      </c>
      <c r="J986" s="27">
        <v>48</v>
      </c>
      <c r="K986" s="48">
        <v>0.426423487544484</v>
      </c>
      <c r="L986" s="48" t="s">
        <v>240</v>
      </c>
      <c r="M986" s="33" t="s">
        <v>22</v>
      </c>
      <c r="N986" s="33" t="s">
        <v>27</v>
      </c>
      <c r="O986" s="43">
        <v>365</v>
      </c>
      <c r="P986" s="48">
        <v>0.43753824499999999</v>
      </c>
      <c r="Q986" s="33" t="s">
        <v>31</v>
      </c>
      <c r="R986" s="27">
        <v>14</v>
      </c>
      <c r="S986" s="43">
        <v>5608</v>
      </c>
      <c r="T986" s="38">
        <v>2810</v>
      </c>
      <c r="U986" s="33" t="str">
        <f t="shared" si="46"/>
        <v>Low Income</v>
      </c>
      <c r="V986" s="43">
        <v>238242</v>
      </c>
      <c r="W986" s="48">
        <v>0.182185078</v>
      </c>
      <c r="X986" s="27">
        <v>1</v>
      </c>
      <c r="Y986" s="27">
        <v>42.4</v>
      </c>
      <c r="Z986" s="33" t="str">
        <f t="shared" si="47"/>
        <v>Medium Risk</v>
      </c>
    </row>
    <row r="987" spans="1:26" x14ac:dyDescent="0.25">
      <c r="A987" s="22">
        <v>44086</v>
      </c>
      <c r="B987" s="23">
        <v>26</v>
      </c>
      <c r="C987" s="34" t="str">
        <f t="shared" si="45"/>
        <v>Mid</v>
      </c>
      <c r="D987" s="44">
        <v>36263</v>
      </c>
      <c r="E987" s="28">
        <v>578</v>
      </c>
      <c r="F987" s="34" t="s">
        <v>230</v>
      </c>
      <c r="G987" s="34" t="s">
        <v>45</v>
      </c>
      <c r="H987" s="34" t="s">
        <v>41</v>
      </c>
      <c r="I987" s="44">
        <v>43568</v>
      </c>
      <c r="J987" s="28">
        <v>48</v>
      </c>
      <c r="K987" s="49">
        <v>1.2014449990348288</v>
      </c>
      <c r="L987" s="49" t="s">
        <v>242</v>
      </c>
      <c r="M987" s="34" t="s">
        <v>26</v>
      </c>
      <c r="N987" s="34" t="s">
        <v>34</v>
      </c>
      <c r="O987" s="44">
        <v>414</v>
      </c>
      <c r="P987" s="49">
        <v>0.46475909799999998</v>
      </c>
      <c r="Q987" s="34" t="s">
        <v>31</v>
      </c>
      <c r="R987" s="28">
        <v>16</v>
      </c>
      <c r="S987" s="44">
        <v>1957</v>
      </c>
      <c r="T987" s="39">
        <v>3021.916667</v>
      </c>
      <c r="U987" s="34" t="str">
        <f t="shared" si="46"/>
        <v>Low Income</v>
      </c>
      <c r="V987" s="44">
        <v>39689</v>
      </c>
      <c r="W987" s="49">
        <v>0.244714457</v>
      </c>
      <c r="X987" s="28">
        <v>0</v>
      </c>
      <c r="Y987" s="28">
        <v>60</v>
      </c>
      <c r="Z987" s="34" t="str">
        <f t="shared" si="47"/>
        <v>High Risk</v>
      </c>
    </row>
    <row r="988" spans="1:26" x14ac:dyDescent="0.25">
      <c r="A988" s="20">
        <v>44087</v>
      </c>
      <c r="B988" s="21">
        <v>58</v>
      </c>
      <c r="C988" s="33" t="str">
        <f t="shared" si="45"/>
        <v>Senior</v>
      </c>
      <c r="D988" s="43">
        <v>18225</v>
      </c>
      <c r="E988" s="27">
        <v>617</v>
      </c>
      <c r="F988" s="33" t="s">
        <v>230</v>
      </c>
      <c r="G988" s="33" t="s">
        <v>20</v>
      </c>
      <c r="H988" s="33" t="s">
        <v>32</v>
      </c>
      <c r="I988" s="43">
        <v>24014.413793103449</v>
      </c>
      <c r="J988" s="27">
        <v>60</v>
      </c>
      <c r="K988" s="48">
        <v>1.3176633082635638</v>
      </c>
      <c r="L988" s="48" t="s">
        <v>242</v>
      </c>
      <c r="M988" s="33" t="s">
        <v>26</v>
      </c>
      <c r="N988" s="33" t="s">
        <v>34</v>
      </c>
      <c r="O988" s="43">
        <v>937</v>
      </c>
      <c r="P988" s="48">
        <v>0.37682732299999999</v>
      </c>
      <c r="Q988" s="33" t="s">
        <v>34</v>
      </c>
      <c r="R988" s="27">
        <v>27</v>
      </c>
      <c r="S988" s="43">
        <v>2885</v>
      </c>
      <c r="T988" s="38">
        <v>1518.75</v>
      </c>
      <c r="U988" s="33" t="str">
        <f t="shared" si="46"/>
        <v>Low Income</v>
      </c>
      <c r="V988" s="43">
        <v>13460</v>
      </c>
      <c r="W988" s="48">
        <v>0.24418445799999999</v>
      </c>
      <c r="X988" s="27">
        <v>0</v>
      </c>
      <c r="Y988" s="27">
        <v>56</v>
      </c>
      <c r="Z988" s="33" t="str">
        <f t="shared" si="47"/>
        <v>High Risk</v>
      </c>
    </row>
    <row r="989" spans="1:26" x14ac:dyDescent="0.25">
      <c r="A989" s="22">
        <v>44088</v>
      </c>
      <c r="B989" s="23">
        <v>50</v>
      </c>
      <c r="C989" s="34" t="str">
        <f t="shared" si="45"/>
        <v>Senior</v>
      </c>
      <c r="D989" s="44">
        <v>50064</v>
      </c>
      <c r="E989" s="28">
        <v>569</v>
      </c>
      <c r="F989" s="34" t="s">
        <v>230</v>
      </c>
      <c r="G989" s="34" t="s">
        <v>45</v>
      </c>
      <c r="H989" s="34" t="s">
        <v>25</v>
      </c>
      <c r="I989" s="44">
        <v>30954</v>
      </c>
      <c r="J989" s="28">
        <v>36</v>
      </c>
      <c r="K989" s="49">
        <v>0.61828859060402686</v>
      </c>
      <c r="L989" s="49" t="s">
        <v>241</v>
      </c>
      <c r="M989" s="34" t="s">
        <v>35</v>
      </c>
      <c r="N989" s="34" t="s">
        <v>27</v>
      </c>
      <c r="O989" s="44">
        <v>508</v>
      </c>
      <c r="P989" s="49">
        <v>9.4312479000000005E-2</v>
      </c>
      <c r="Q989" s="34" t="s">
        <v>31</v>
      </c>
      <c r="R989" s="28">
        <v>22</v>
      </c>
      <c r="S989" s="44">
        <v>3053</v>
      </c>
      <c r="T989" s="39">
        <v>4172</v>
      </c>
      <c r="U989" s="34" t="str">
        <f t="shared" si="46"/>
        <v>Low Income</v>
      </c>
      <c r="V989" s="44">
        <v>42507</v>
      </c>
      <c r="W989" s="49">
        <v>0.26392796000000002</v>
      </c>
      <c r="X989" s="28">
        <v>0</v>
      </c>
      <c r="Y989" s="28">
        <v>54</v>
      </c>
      <c r="Z989" s="34" t="str">
        <f t="shared" si="47"/>
        <v>Medium Risk</v>
      </c>
    </row>
    <row r="990" spans="1:26" x14ac:dyDescent="0.25">
      <c r="A990" s="20">
        <v>44089</v>
      </c>
      <c r="B990" s="21">
        <v>37</v>
      </c>
      <c r="C990" s="33" t="str">
        <f t="shared" si="45"/>
        <v>Mid</v>
      </c>
      <c r="D990" s="43">
        <v>33888</v>
      </c>
      <c r="E990" s="27">
        <v>575</v>
      </c>
      <c r="F990" s="33" t="s">
        <v>230</v>
      </c>
      <c r="G990" s="33" t="s">
        <v>20</v>
      </c>
      <c r="H990" s="33" t="s">
        <v>32</v>
      </c>
      <c r="I990" s="43">
        <v>14075</v>
      </c>
      <c r="J990" s="27">
        <v>24</v>
      </c>
      <c r="K990" s="48">
        <v>0.41533876298394712</v>
      </c>
      <c r="L990" s="48" t="s">
        <v>240</v>
      </c>
      <c r="M990" s="33" t="s">
        <v>22</v>
      </c>
      <c r="N990" s="33" t="s">
        <v>27</v>
      </c>
      <c r="O990" s="43">
        <v>159</v>
      </c>
      <c r="P990" s="48">
        <v>7.9027499000000001E-2</v>
      </c>
      <c r="Q990" s="33" t="s">
        <v>24</v>
      </c>
      <c r="R990" s="27">
        <v>16</v>
      </c>
      <c r="S990" s="43">
        <v>588</v>
      </c>
      <c r="T990" s="38">
        <v>2824</v>
      </c>
      <c r="U990" s="33" t="str">
        <f t="shared" si="46"/>
        <v>Low Income</v>
      </c>
      <c r="V990" s="43">
        <v>7283</v>
      </c>
      <c r="W990" s="48">
        <v>0.24188999999999999</v>
      </c>
      <c r="X990" s="27">
        <v>0</v>
      </c>
      <c r="Y990" s="27">
        <v>54</v>
      </c>
      <c r="Z990" s="33" t="str">
        <f t="shared" si="47"/>
        <v>Medium Risk</v>
      </c>
    </row>
    <row r="991" spans="1:26" x14ac:dyDescent="0.25">
      <c r="A991" s="22">
        <v>44090</v>
      </c>
      <c r="B991" s="23">
        <v>40</v>
      </c>
      <c r="C991" s="34" t="str">
        <f t="shared" si="45"/>
        <v>Senior</v>
      </c>
      <c r="D991" s="44">
        <v>49566</v>
      </c>
      <c r="E991" s="28">
        <v>612</v>
      </c>
      <c r="F991" s="34" t="s">
        <v>230</v>
      </c>
      <c r="G991" s="34" t="s">
        <v>20</v>
      </c>
      <c r="H991" s="34" t="s">
        <v>29</v>
      </c>
      <c r="I991" s="44">
        <v>33062</v>
      </c>
      <c r="J991" s="28">
        <v>12</v>
      </c>
      <c r="K991" s="49">
        <v>0.66702981882742207</v>
      </c>
      <c r="L991" s="49" t="s">
        <v>241</v>
      </c>
      <c r="M991" s="34" t="s">
        <v>26</v>
      </c>
      <c r="N991" s="34" t="s">
        <v>30</v>
      </c>
      <c r="O991" s="44">
        <v>450</v>
      </c>
      <c r="P991" s="49">
        <v>0.456790054</v>
      </c>
      <c r="Q991" s="34" t="s">
        <v>34</v>
      </c>
      <c r="R991" s="28">
        <v>28</v>
      </c>
      <c r="S991" s="44">
        <v>1859</v>
      </c>
      <c r="T991" s="39">
        <v>4130.5</v>
      </c>
      <c r="U991" s="34" t="str">
        <f t="shared" si="46"/>
        <v>Low Income</v>
      </c>
      <c r="V991" s="44">
        <v>28829</v>
      </c>
      <c r="W991" s="49">
        <v>0.2304744</v>
      </c>
      <c r="X991" s="28">
        <v>0</v>
      </c>
      <c r="Y991" s="28">
        <v>54</v>
      </c>
      <c r="Z991" s="34" t="str">
        <f t="shared" si="47"/>
        <v>Medium Risk</v>
      </c>
    </row>
    <row r="992" spans="1:26" x14ac:dyDescent="0.25">
      <c r="A992" s="20">
        <v>44091</v>
      </c>
      <c r="B992" s="21">
        <v>42</v>
      </c>
      <c r="C992" s="33" t="str">
        <f t="shared" si="45"/>
        <v>Senior</v>
      </c>
      <c r="D992" s="43">
        <v>81304</v>
      </c>
      <c r="E992" s="27">
        <v>610</v>
      </c>
      <c r="F992" s="33" t="s">
        <v>230</v>
      </c>
      <c r="G992" s="33" t="s">
        <v>45</v>
      </c>
      <c r="H992" s="33" t="s">
        <v>25</v>
      </c>
      <c r="I992" s="43">
        <v>32230</v>
      </c>
      <c r="J992" s="27">
        <v>48</v>
      </c>
      <c r="K992" s="48">
        <v>0.39641346059234478</v>
      </c>
      <c r="L992" s="48" t="s">
        <v>240</v>
      </c>
      <c r="M992" s="33" t="s">
        <v>22</v>
      </c>
      <c r="N992" s="33" t="s">
        <v>30</v>
      </c>
      <c r="O992" s="43">
        <v>407</v>
      </c>
      <c r="P992" s="48">
        <v>5.8252791999999998E-2</v>
      </c>
      <c r="Q992" s="33" t="s">
        <v>24</v>
      </c>
      <c r="R992" s="27">
        <v>21</v>
      </c>
      <c r="S992" s="43">
        <v>625</v>
      </c>
      <c r="T992" s="38">
        <v>6775.3333329999996</v>
      </c>
      <c r="U992" s="33" t="str">
        <f t="shared" si="46"/>
        <v>Medium Income</v>
      </c>
      <c r="V992" s="43">
        <v>38514</v>
      </c>
      <c r="W992" s="48">
        <v>0.19859183899999999</v>
      </c>
      <c r="X992" s="27">
        <v>0</v>
      </c>
      <c r="Y992" s="27">
        <v>48</v>
      </c>
      <c r="Z992" s="33" t="str">
        <f t="shared" si="47"/>
        <v>Medium Risk</v>
      </c>
    </row>
    <row r="993" spans="1:26" x14ac:dyDescent="0.25">
      <c r="A993" s="22">
        <v>44092</v>
      </c>
      <c r="B993" s="23">
        <v>18</v>
      </c>
      <c r="C993" s="34" t="str">
        <f t="shared" si="45"/>
        <v>Young</v>
      </c>
      <c r="D993" s="44">
        <v>41171</v>
      </c>
      <c r="E993" s="28">
        <v>545</v>
      </c>
      <c r="F993" s="34" t="s">
        <v>231</v>
      </c>
      <c r="G993" s="34" t="s">
        <v>20</v>
      </c>
      <c r="H993" s="34" t="s">
        <v>29</v>
      </c>
      <c r="I993" s="44">
        <v>18839</v>
      </c>
      <c r="J993" s="28">
        <v>72</v>
      </c>
      <c r="K993" s="49">
        <v>0.45757936411551819</v>
      </c>
      <c r="L993" s="49" t="s">
        <v>240</v>
      </c>
      <c r="M993" s="34" t="s">
        <v>22</v>
      </c>
      <c r="N993" s="34" t="s">
        <v>27</v>
      </c>
      <c r="O993" s="44">
        <v>610</v>
      </c>
      <c r="P993" s="49">
        <v>0.26636107799999997</v>
      </c>
      <c r="Q993" s="34" t="s">
        <v>24</v>
      </c>
      <c r="R993" s="28">
        <v>25</v>
      </c>
      <c r="S993" s="44">
        <v>3775</v>
      </c>
      <c r="T993" s="39">
        <v>3430.916667</v>
      </c>
      <c r="U993" s="34" t="str">
        <f t="shared" si="46"/>
        <v>Low Income</v>
      </c>
      <c r="V993" s="44">
        <v>234244</v>
      </c>
      <c r="W993" s="49">
        <v>0.28412317999999998</v>
      </c>
      <c r="X993" s="28">
        <v>0</v>
      </c>
      <c r="Y993" s="28">
        <v>55</v>
      </c>
      <c r="Z993" s="34" t="str">
        <f t="shared" si="47"/>
        <v>High Risk</v>
      </c>
    </row>
    <row r="994" spans="1:26" x14ac:dyDescent="0.25">
      <c r="A994" s="20">
        <v>44093</v>
      </c>
      <c r="B994" s="21">
        <v>37</v>
      </c>
      <c r="C994" s="33" t="str">
        <f t="shared" si="45"/>
        <v>Mid</v>
      </c>
      <c r="D994" s="43">
        <v>32162</v>
      </c>
      <c r="E994" s="27">
        <v>607</v>
      </c>
      <c r="F994" s="33" t="s">
        <v>230</v>
      </c>
      <c r="G994" s="33" t="s">
        <v>20</v>
      </c>
      <c r="H994" s="33" t="s">
        <v>25</v>
      </c>
      <c r="I994" s="43">
        <v>12629</v>
      </c>
      <c r="J994" s="27">
        <v>48</v>
      </c>
      <c r="K994" s="48">
        <v>0.3926683663951247</v>
      </c>
      <c r="L994" s="48" t="s">
        <v>240</v>
      </c>
      <c r="M994" s="33" t="s">
        <v>22</v>
      </c>
      <c r="N994" s="33" t="s">
        <v>30</v>
      </c>
      <c r="O994" s="43">
        <v>439</v>
      </c>
      <c r="P994" s="48">
        <v>0.488105705</v>
      </c>
      <c r="Q994" s="33" t="s">
        <v>31</v>
      </c>
      <c r="R994" s="27">
        <v>9</v>
      </c>
      <c r="S994" s="43">
        <v>17154</v>
      </c>
      <c r="T994" s="38">
        <v>2680.166667</v>
      </c>
      <c r="U994" s="33" t="str">
        <f t="shared" si="46"/>
        <v>Low Income</v>
      </c>
      <c r="V994" s="43">
        <v>5348</v>
      </c>
      <c r="W994" s="48">
        <v>0.237561196</v>
      </c>
      <c r="X994" s="27">
        <v>0</v>
      </c>
      <c r="Y994" s="27">
        <v>53</v>
      </c>
      <c r="Z994" s="33" t="str">
        <f t="shared" si="47"/>
        <v>Medium Risk</v>
      </c>
    </row>
    <row r="995" spans="1:26" x14ac:dyDescent="0.25">
      <c r="A995" s="22">
        <v>44094</v>
      </c>
      <c r="B995" s="23">
        <v>31</v>
      </c>
      <c r="C995" s="34" t="str">
        <f t="shared" si="45"/>
        <v>Mid</v>
      </c>
      <c r="D995" s="44">
        <v>72939</v>
      </c>
      <c r="E995" s="28">
        <v>605</v>
      </c>
      <c r="F995" s="34" t="s">
        <v>230</v>
      </c>
      <c r="G995" s="34" t="s">
        <v>20</v>
      </c>
      <c r="H995" s="34" t="s">
        <v>29</v>
      </c>
      <c r="I995" s="44">
        <v>27799</v>
      </c>
      <c r="J995" s="28">
        <v>53.77215189873418</v>
      </c>
      <c r="K995" s="49">
        <v>0.3811266949094449</v>
      </c>
      <c r="L995" s="49" t="s">
        <v>240</v>
      </c>
      <c r="M995" s="34" t="s">
        <v>26</v>
      </c>
      <c r="N995" s="34" t="s">
        <v>27</v>
      </c>
      <c r="O995" s="44">
        <v>339</v>
      </c>
      <c r="P995" s="49">
        <v>0.36561050299999998</v>
      </c>
      <c r="Q995" s="34" t="s">
        <v>38</v>
      </c>
      <c r="R995" s="28">
        <v>20</v>
      </c>
      <c r="S995" s="44">
        <v>2288</v>
      </c>
      <c r="T995" s="39">
        <v>6078.25</v>
      </c>
      <c r="U995" s="34" t="str">
        <f t="shared" si="46"/>
        <v>Medium Income</v>
      </c>
      <c r="V995" s="44">
        <v>250824</v>
      </c>
      <c r="W995" s="49">
        <v>0.26904360999999999</v>
      </c>
      <c r="X995" s="28">
        <v>0</v>
      </c>
      <c r="Y995" s="28">
        <v>44</v>
      </c>
      <c r="Z995" s="34" t="str">
        <f t="shared" si="47"/>
        <v>Medium Risk</v>
      </c>
    </row>
    <row r="996" spans="1:26" x14ac:dyDescent="0.25">
      <c r="A996" s="20">
        <v>44095</v>
      </c>
      <c r="B996" s="21">
        <v>27</v>
      </c>
      <c r="C996" s="33" t="str">
        <f t="shared" si="45"/>
        <v>Mid</v>
      </c>
      <c r="D996" s="43">
        <v>38101</v>
      </c>
      <c r="E996" s="27">
        <v>608</v>
      </c>
      <c r="F996" s="33" t="s">
        <v>230</v>
      </c>
      <c r="G996" s="33" t="s">
        <v>33</v>
      </c>
      <c r="H996" s="33" t="s">
        <v>25</v>
      </c>
      <c r="I996" s="43">
        <v>18269</v>
      </c>
      <c r="J996" s="27">
        <v>24</v>
      </c>
      <c r="K996" s="48">
        <v>0.47948872732999132</v>
      </c>
      <c r="L996" s="48" t="s">
        <v>240</v>
      </c>
      <c r="M996" s="33" t="s">
        <v>22</v>
      </c>
      <c r="N996" s="33" t="s">
        <v>30</v>
      </c>
      <c r="O996" s="43">
        <v>322</v>
      </c>
      <c r="P996" s="48">
        <v>0.14177909499999999</v>
      </c>
      <c r="Q996" s="33" t="s">
        <v>38</v>
      </c>
      <c r="R996" s="27">
        <v>41</v>
      </c>
      <c r="S996" s="43">
        <v>2971</v>
      </c>
      <c r="T996" s="38">
        <v>3175.083333</v>
      </c>
      <c r="U996" s="33" t="str">
        <f t="shared" si="46"/>
        <v>Low Income</v>
      </c>
      <c r="V996" s="43">
        <v>46242</v>
      </c>
      <c r="W996" s="48">
        <v>0.16600604599999999</v>
      </c>
      <c r="X996" s="27">
        <v>0</v>
      </c>
      <c r="Y996" s="27">
        <v>50</v>
      </c>
      <c r="Z996" s="33" t="str">
        <f t="shared" si="47"/>
        <v>Medium Risk</v>
      </c>
    </row>
    <row r="997" spans="1:26" x14ac:dyDescent="0.25">
      <c r="A997" s="22">
        <v>44096</v>
      </c>
      <c r="B997" s="23">
        <v>36</v>
      </c>
      <c r="C997" s="34" t="str">
        <f t="shared" si="45"/>
        <v>Mid</v>
      </c>
      <c r="D997" s="44">
        <v>40615</v>
      </c>
      <c r="E997" s="28">
        <v>641</v>
      </c>
      <c r="F997" s="34" t="s">
        <v>230</v>
      </c>
      <c r="G997" s="34" t="s">
        <v>20</v>
      </c>
      <c r="H997" s="34" t="s">
        <v>25</v>
      </c>
      <c r="I997" s="44">
        <v>28238</v>
      </c>
      <c r="J997" s="28">
        <v>24</v>
      </c>
      <c r="K997" s="49">
        <v>0.69526037178382372</v>
      </c>
      <c r="L997" s="49" t="s">
        <v>241</v>
      </c>
      <c r="M997" s="34" t="s">
        <v>26</v>
      </c>
      <c r="N997" s="34" t="s">
        <v>27</v>
      </c>
      <c r="O997" s="44">
        <v>300</v>
      </c>
      <c r="P997" s="49">
        <v>0.16345688999999999</v>
      </c>
      <c r="Q997" s="34" t="s">
        <v>31</v>
      </c>
      <c r="R997" s="28">
        <v>27</v>
      </c>
      <c r="S997" s="44">
        <v>2631</v>
      </c>
      <c r="T997" s="39">
        <v>3384.583333</v>
      </c>
      <c r="U997" s="34" t="str">
        <f t="shared" si="46"/>
        <v>Low Income</v>
      </c>
      <c r="V997" s="44">
        <v>15327</v>
      </c>
      <c r="W997" s="49">
        <v>0.19579466300000001</v>
      </c>
      <c r="X997" s="28">
        <v>0</v>
      </c>
      <c r="Y997" s="28">
        <v>52</v>
      </c>
      <c r="Z997" s="34" t="str">
        <f t="shared" si="47"/>
        <v>Medium Risk</v>
      </c>
    </row>
    <row r="998" spans="1:26" x14ac:dyDescent="0.25">
      <c r="A998" s="20">
        <v>44097</v>
      </c>
      <c r="B998" s="21">
        <v>61</v>
      </c>
      <c r="C998" s="33" t="str">
        <f t="shared" si="45"/>
        <v>Old</v>
      </c>
      <c r="D998" s="43">
        <v>91274</v>
      </c>
      <c r="E998" s="27">
        <v>594</v>
      </c>
      <c r="F998" s="33" t="s">
        <v>230</v>
      </c>
      <c r="G998" s="33" t="s">
        <v>20</v>
      </c>
      <c r="H998" s="33" t="s">
        <v>29</v>
      </c>
      <c r="I998" s="43">
        <v>13560</v>
      </c>
      <c r="J998" s="27">
        <v>36</v>
      </c>
      <c r="K998" s="48">
        <v>0.14856366544689617</v>
      </c>
      <c r="L998" s="48" t="s">
        <v>240</v>
      </c>
      <c r="M998" s="33" t="s">
        <v>22</v>
      </c>
      <c r="N998" s="33" t="s">
        <v>27</v>
      </c>
      <c r="O998" s="43">
        <v>789</v>
      </c>
      <c r="P998" s="48">
        <v>0.101372606</v>
      </c>
      <c r="Q998" s="33" t="s">
        <v>38</v>
      </c>
      <c r="R998" s="27">
        <v>21</v>
      </c>
      <c r="S998" s="43">
        <v>2288</v>
      </c>
      <c r="T998" s="38">
        <v>7606.1666670000004</v>
      </c>
      <c r="U998" s="33" t="str">
        <f t="shared" si="46"/>
        <v>Medium Income</v>
      </c>
      <c r="V998" s="43">
        <v>6366</v>
      </c>
      <c r="W998" s="48">
        <v>0.161248</v>
      </c>
      <c r="X998" s="27">
        <v>1</v>
      </c>
      <c r="Y998" s="27">
        <v>40.799999999999997</v>
      </c>
      <c r="Z998" s="33" t="str">
        <f t="shared" si="47"/>
        <v>Medium Risk</v>
      </c>
    </row>
    <row r="999" spans="1:26" x14ac:dyDescent="0.25">
      <c r="A999" s="22">
        <v>44098</v>
      </c>
      <c r="B999" s="23">
        <v>47</v>
      </c>
      <c r="C999" s="34" t="str">
        <f t="shared" si="45"/>
        <v>Senior</v>
      </c>
      <c r="D999" s="44">
        <v>33812</v>
      </c>
      <c r="E999" s="28">
        <v>516</v>
      </c>
      <c r="F999" s="34" t="s">
        <v>231</v>
      </c>
      <c r="G999" s="34" t="s">
        <v>20</v>
      </c>
      <c r="H999" s="34" t="s">
        <v>25</v>
      </c>
      <c r="I999" s="44">
        <v>18697</v>
      </c>
      <c r="J999" s="28">
        <v>60</v>
      </c>
      <c r="K999" s="49">
        <v>0.55296935999053587</v>
      </c>
      <c r="L999" s="49" t="s">
        <v>241</v>
      </c>
      <c r="M999" s="34" t="s">
        <v>22</v>
      </c>
      <c r="N999" s="34" t="s">
        <v>30</v>
      </c>
      <c r="O999" s="44">
        <v>547</v>
      </c>
      <c r="P999" s="49">
        <v>0.32010314299999998</v>
      </c>
      <c r="Q999" s="34" t="s">
        <v>24</v>
      </c>
      <c r="R999" s="28">
        <v>24</v>
      </c>
      <c r="S999" s="44">
        <v>2033</v>
      </c>
      <c r="T999" s="39">
        <v>2817.666667</v>
      </c>
      <c r="U999" s="34" t="str">
        <f t="shared" si="46"/>
        <v>Low Income</v>
      </c>
      <c r="V999" s="44">
        <v>89404</v>
      </c>
      <c r="W999" s="49">
        <v>0.31087694399999999</v>
      </c>
      <c r="X999" s="28">
        <v>0</v>
      </c>
      <c r="Y999" s="28">
        <v>53</v>
      </c>
      <c r="Z999" s="34" t="str">
        <f t="shared" si="47"/>
        <v>Medium Risk</v>
      </c>
    </row>
    <row r="1000" spans="1:26" x14ac:dyDescent="0.25">
      <c r="A1000" s="20">
        <v>44099</v>
      </c>
      <c r="B1000" s="21">
        <v>33</v>
      </c>
      <c r="C1000" s="33" t="str">
        <f t="shared" si="45"/>
        <v>Mid</v>
      </c>
      <c r="D1000" s="43">
        <v>108314</v>
      </c>
      <c r="E1000" s="27">
        <v>642</v>
      </c>
      <c r="F1000" s="33" t="s">
        <v>230</v>
      </c>
      <c r="G1000" s="33" t="s">
        <v>20</v>
      </c>
      <c r="H1000" s="33" t="s">
        <v>21</v>
      </c>
      <c r="I1000" s="43">
        <v>24647.715909090908</v>
      </c>
      <c r="J1000" s="27">
        <v>12</v>
      </c>
      <c r="K1000" s="48">
        <v>0.22755798797100013</v>
      </c>
      <c r="L1000" s="48" t="s">
        <v>240</v>
      </c>
      <c r="M1000" s="33" t="s">
        <v>26</v>
      </c>
      <c r="N1000" s="33" t="s">
        <v>34</v>
      </c>
      <c r="O1000" s="43">
        <v>315</v>
      </c>
      <c r="P1000" s="48">
        <v>0.31026980999999998</v>
      </c>
      <c r="Q1000" s="33" t="s">
        <v>34</v>
      </c>
      <c r="R1000" s="27">
        <v>23</v>
      </c>
      <c r="S1000" s="43">
        <v>2325</v>
      </c>
      <c r="T1000" s="38">
        <v>9026.1666669999995</v>
      </c>
      <c r="U1000" s="33" t="str">
        <f t="shared" si="46"/>
        <v>Medium Income</v>
      </c>
      <c r="V1000" s="43">
        <v>3799</v>
      </c>
      <c r="W1000" s="48">
        <v>0.15705481499999999</v>
      </c>
      <c r="X1000" s="27">
        <v>1</v>
      </c>
      <c r="Y1000" s="27">
        <v>48.8</v>
      </c>
      <c r="Z1000" s="33" t="str">
        <f t="shared" si="47"/>
        <v>Medium Risk</v>
      </c>
    </row>
    <row r="1001" spans="1:26" x14ac:dyDescent="0.25">
      <c r="A1001" s="22">
        <v>44100</v>
      </c>
      <c r="B1001" s="23">
        <v>46</v>
      </c>
      <c r="C1001" s="34" t="str">
        <f t="shared" si="45"/>
        <v>Senior</v>
      </c>
      <c r="D1001" s="44">
        <v>60229</v>
      </c>
      <c r="E1001" s="28">
        <v>575</v>
      </c>
      <c r="F1001" s="34" t="s">
        <v>230</v>
      </c>
      <c r="G1001" s="34" t="s">
        <v>20</v>
      </c>
      <c r="H1001" s="34" t="s">
        <v>29</v>
      </c>
      <c r="I1001" s="44">
        <v>23509</v>
      </c>
      <c r="J1001" s="28">
        <v>72</v>
      </c>
      <c r="K1001" s="49">
        <v>0.39032691892609872</v>
      </c>
      <c r="L1001" s="49" t="s">
        <v>240</v>
      </c>
      <c r="M1001" s="34" t="s">
        <v>35</v>
      </c>
      <c r="N1001" s="34" t="s">
        <v>30</v>
      </c>
      <c r="O1001" s="44">
        <v>438</v>
      </c>
      <c r="P1001" s="49">
        <v>0.36353808300000001</v>
      </c>
      <c r="Q1001" s="34" t="s">
        <v>24</v>
      </c>
      <c r="R1001" s="28">
        <v>19</v>
      </c>
      <c r="S1001" s="44">
        <v>714</v>
      </c>
      <c r="T1001" s="39">
        <v>5019.0833329999996</v>
      </c>
      <c r="U1001" s="34" t="str">
        <f t="shared" si="46"/>
        <v>Medium Income</v>
      </c>
      <c r="V1001" s="44">
        <v>25662</v>
      </c>
      <c r="W1001" s="49">
        <v>0.240471827</v>
      </c>
      <c r="X1001" s="28">
        <v>0</v>
      </c>
      <c r="Y1001" s="28">
        <v>55</v>
      </c>
      <c r="Z1001" s="34" t="str">
        <f t="shared" si="47"/>
        <v>High Risk</v>
      </c>
    </row>
    <row r="1002" spans="1:26" x14ac:dyDescent="0.25">
      <c r="A1002" s="20">
        <v>44101</v>
      </c>
      <c r="B1002" s="21">
        <v>56</v>
      </c>
      <c r="C1002" s="33" t="str">
        <f t="shared" si="45"/>
        <v>Senior</v>
      </c>
      <c r="D1002" s="43">
        <v>166387</v>
      </c>
      <c r="E1002" s="27">
        <v>673</v>
      </c>
      <c r="F1002" s="33" t="s">
        <v>232</v>
      </c>
      <c r="G1002" s="33" t="s">
        <v>33</v>
      </c>
      <c r="H1002" s="33" t="s">
        <v>21</v>
      </c>
      <c r="I1002" s="43">
        <v>60044</v>
      </c>
      <c r="J1002" s="27">
        <v>48</v>
      </c>
      <c r="K1002" s="48">
        <v>0.36086953908658731</v>
      </c>
      <c r="L1002" s="48" t="s">
        <v>240</v>
      </c>
      <c r="M1002" s="33" t="s">
        <v>22</v>
      </c>
      <c r="N1002" s="33" t="s">
        <v>23</v>
      </c>
      <c r="O1002" s="43">
        <v>367</v>
      </c>
      <c r="P1002" s="48">
        <v>0.33637282600000001</v>
      </c>
      <c r="Q1002" s="33" t="s">
        <v>24</v>
      </c>
      <c r="R1002" s="27">
        <v>25</v>
      </c>
      <c r="S1002" s="43">
        <v>10332</v>
      </c>
      <c r="T1002" s="38">
        <v>13865.583329999999</v>
      </c>
      <c r="U1002" s="33" t="str">
        <f t="shared" si="46"/>
        <v>High Income</v>
      </c>
      <c r="V1002" s="43">
        <v>2660</v>
      </c>
      <c r="W1002" s="48">
        <v>0.20291785200000001</v>
      </c>
      <c r="X1002" s="27">
        <v>1</v>
      </c>
      <c r="Y1002" s="27">
        <v>38.4</v>
      </c>
      <c r="Z1002" s="33" t="str">
        <f t="shared" si="47"/>
        <v>Low Risk</v>
      </c>
    </row>
    <row r="1003" spans="1:26" x14ac:dyDescent="0.25">
      <c r="A1003" s="22">
        <v>44102</v>
      </c>
      <c r="B1003" s="23">
        <v>51</v>
      </c>
      <c r="C1003" s="34" t="str">
        <f t="shared" si="45"/>
        <v>Senior</v>
      </c>
      <c r="D1003" s="44">
        <v>48256</v>
      </c>
      <c r="E1003" s="28">
        <v>551</v>
      </c>
      <c r="F1003" s="34" t="s">
        <v>230</v>
      </c>
      <c r="G1003" s="34" t="s">
        <v>20</v>
      </c>
      <c r="H1003" s="34" t="s">
        <v>32</v>
      </c>
      <c r="I1003" s="44">
        <v>66609</v>
      </c>
      <c r="J1003" s="28">
        <v>36</v>
      </c>
      <c r="K1003" s="49">
        <v>1.3803257625994696</v>
      </c>
      <c r="L1003" s="49" t="s">
        <v>242</v>
      </c>
      <c r="M1003" s="34" t="s">
        <v>22</v>
      </c>
      <c r="N1003" s="34" t="s">
        <v>23</v>
      </c>
      <c r="O1003" s="44">
        <v>722</v>
      </c>
      <c r="P1003" s="49">
        <v>0.26076561500000001</v>
      </c>
      <c r="Q1003" s="34" t="s">
        <v>31</v>
      </c>
      <c r="R1003" s="28">
        <v>18</v>
      </c>
      <c r="S1003" s="44">
        <v>1768</v>
      </c>
      <c r="T1003" s="39">
        <v>4021.333333</v>
      </c>
      <c r="U1003" s="34" t="str">
        <f t="shared" si="46"/>
        <v>Low Income</v>
      </c>
      <c r="V1003" s="44">
        <v>250243</v>
      </c>
      <c r="W1003" s="49">
        <v>0.242088313</v>
      </c>
      <c r="X1003" s="28">
        <v>0</v>
      </c>
      <c r="Y1003" s="28">
        <v>46</v>
      </c>
      <c r="Z1003" s="34" t="str">
        <f t="shared" si="47"/>
        <v>Medium Risk</v>
      </c>
    </row>
    <row r="1004" spans="1:26" x14ac:dyDescent="0.25">
      <c r="A1004" s="20">
        <v>44103</v>
      </c>
      <c r="B1004" s="21">
        <v>40</v>
      </c>
      <c r="C1004" s="33" t="str">
        <f t="shared" si="45"/>
        <v>Senior</v>
      </c>
      <c r="D1004" s="43">
        <v>78385</v>
      </c>
      <c r="E1004" s="27">
        <v>573</v>
      </c>
      <c r="F1004" s="33" t="s">
        <v>230</v>
      </c>
      <c r="G1004" s="33" t="s">
        <v>20</v>
      </c>
      <c r="H1004" s="33" t="s">
        <v>32</v>
      </c>
      <c r="I1004" s="43">
        <v>25758</v>
      </c>
      <c r="J1004" s="27">
        <v>24</v>
      </c>
      <c r="K1004" s="48">
        <v>0.32860878994705622</v>
      </c>
      <c r="L1004" s="48" t="s">
        <v>240</v>
      </c>
      <c r="M1004" s="33" t="s">
        <v>22</v>
      </c>
      <c r="N1004" s="33" t="s">
        <v>34</v>
      </c>
      <c r="O1004" s="43">
        <v>168</v>
      </c>
      <c r="P1004" s="48">
        <v>0.38544935499999999</v>
      </c>
      <c r="Q1004" s="33" t="s">
        <v>31</v>
      </c>
      <c r="R1004" s="27">
        <v>30</v>
      </c>
      <c r="S1004" s="43">
        <v>4098</v>
      </c>
      <c r="T1004" s="38">
        <v>6532.0833329999996</v>
      </c>
      <c r="U1004" s="33" t="str">
        <f t="shared" si="46"/>
        <v>Medium Income</v>
      </c>
      <c r="V1004" s="43">
        <v>2643</v>
      </c>
      <c r="W1004" s="48">
        <v>0.218979962</v>
      </c>
      <c r="X1004" s="27">
        <v>0</v>
      </c>
      <c r="Y1004" s="27">
        <v>53</v>
      </c>
      <c r="Z1004" s="33" t="str">
        <f t="shared" si="47"/>
        <v>Medium Risk</v>
      </c>
    </row>
    <row r="1005" spans="1:26" x14ac:dyDescent="0.25">
      <c r="A1005" s="22">
        <v>44104</v>
      </c>
      <c r="B1005" s="23">
        <v>32</v>
      </c>
      <c r="C1005" s="34" t="str">
        <f t="shared" si="45"/>
        <v>Mid</v>
      </c>
      <c r="D1005" s="44">
        <v>16820</v>
      </c>
      <c r="E1005" s="28">
        <v>553</v>
      </c>
      <c r="F1005" s="34" t="s">
        <v>230</v>
      </c>
      <c r="G1005" s="34" t="s">
        <v>33</v>
      </c>
      <c r="H1005" s="34" t="s">
        <v>25</v>
      </c>
      <c r="I1005" s="44">
        <v>13514</v>
      </c>
      <c r="J1005" s="28">
        <v>72</v>
      </c>
      <c r="K1005" s="49">
        <v>0.80344827586206902</v>
      </c>
      <c r="L1005" s="49" t="s">
        <v>241</v>
      </c>
      <c r="M1005" s="34" t="s">
        <v>22</v>
      </c>
      <c r="N1005" s="34" t="s">
        <v>30</v>
      </c>
      <c r="O1005" s="44">
        <v>315</v>
      </c>
      <c r="P1005" s="49">
        <v>0.17422047299999999</v>
      </c>
      <c r="Q1005" s="34" t="s">
        <v>34</v>
      </c>
      <c r="R1005" s="28">
        <v>38</v>
      </c>
      <c r="S1005" s="44">
        <v>3934</v>
      </c>
      <c r="T1005" s="39">
        <v>1401.666667</v>
      </c>
      <c r="U1005" s="34" t="str">
        <f t="shared" si="46"/>
        <v>Low Income</v>
      </c>
      <c r="V1005" s="44">
        <v>9258</v>
      </c>
      <c r="W1005" s="49">
        <v>0.27020517300000002</v>
      </c>
      <c r="X1005" s="28">
        <v>0</v>
      </c>
      <c r="Y1005" s="28">
        <v>56</v>
      </c>
      <c r="Z1005" s="34" t="str">
        <f t="shared" si="47"/>
        <v>High Risk</v>
      </c>
    </row>
    <row r="1006" spans="1:26" x14ac:dyDescent="0.25">
      <c r="A1006" s="20">
        <v>44105</v>
      </c>
      <c r="B1006" s="21">
        <v>48</v>
      </c>
      <c r="C1006" s="33" t="str">
        <f t="shared" si="45"/>
        <v>Senior</v>
      </c>
      <c r="D1006" s="43">
        <v>93993</v>
      </c>
      <c r="E1006" s="27">
        <v>481</v>
      </c>
      <c r="F1006" s="33" t="s">
        <v>231</v>
      </c>
      <c r="G1006" s="33" t="s">
        <v>45</v>
      </c>
      <c r="H1006" s="33" t="s">
        <v>32</v>
      </c>
      <c r="I1006" s="43">
        <v>20112</v>
      </c>
      <c r="J1006" s="27">
        <v>72</v>
      </c>
      <c r="K1006" s="48">
        <v>0.21397338099645719</v>
      </c>
      <c r="L1006" s="48" t="s">
        <v>240</v>
      </c>
      <c r="M1006" s="33" t="s">
        <v>26</v>
      </c>
      <c r="N1006" s="33" t="s">
        <v>30</v>
      </c>
      <c r="O1006" s="43">
        <v>203</v>
      </c>
      <c r="P1006" s="48">
        <v>0.21110527400000001</v>
      </c>
      <c r="Q1006" s="33" t="s">
        <v>38</v>
      </c>
      <c r="R1006" s="27">
        <v>31</v>
      </c>
      <c r="S1006" s="43">
        <v>943</v>
      </c>
      <c r="T1006" s="38">
        <v>7832.75</v>
      </c>
      <c r="U1006" s="33" t="str">
        <f t="shared" si="46"/>
        <v>Medium Income</v>
      </c>
      <c r="V1006" s="43">
        <v>1850</v>
      </c>
      <c r="W1006" s="48">
        <v>0.2356896</v>
      </c>
      <c r="X1006" s="27">
        <v>1</v>
      </c>
      <c r="Y1006" s="27">
        <v>45.6</v>
      </c>
      <c r="Z1006" s="33" t="str">
        <f t="shared" si="47"/>
        <v>Medium Risk</v>
      </c>
    </row>
    <row r="1007" spans="1:26" x14ac:dyDescent="0.25">
      <c r="A1007" s="22">
        <v>44106</v>
      </c>
      <c r="B1007" s="23">
        <v>44</v>
      </c>
      <c r="C1007" s="34" t="str">
        <f t="shared" si="45"/>
        <v>Senior</v>
      </c>
      <c r="D1007" s="44">
        <v>76935</v>
      </c>
      <c r="E1007" s="28">
        <v>579.93124999999998</v>
      </c>
      <c r="F1007" s="34" t="s">
        <v>230</v>
      </c>
      <c r="G1007" s="34" t="s">
        <v>20</v>
      </c>
      <c r="H1007" s="34" t="s">
        <v>25</v>
      </c>
      <c r="I1007" s="44">
        <v>39070</v>
      </c>
      <c r="J1007" s="28">
        <v>12</v>
      </c>
      <c r="K1007" s="49">
        <v>0.50783128615064665</v>
      </c>
      <c r="L1007" s="49" t="s">
        <v>241</v>
      </c>
      <c r="M1007" s="34" t="s">
        <v>22</v>
      </c>
      <c r="N1007" s="34" t="s">
        <v>27</v>
      </c>
      <c r="O1007" s="44">
        <v>343</v>
      </c>
      <c r="P1007" s="49">
        <v>0.40438120500000002</v>
      </c>
      <c r="Q1007" s="34" t="s">
        <v>28</v>
      </c>
      <c r="R1007" s="28">
        <v>27</v>
      </c>
      <c r="S1007" s="44">
        <v>1279</v>
      </c>
      <c r="T1007" s="39">
        <v>6411.25</v>
      </c>
      <c r="U1007" s="34" t="str">
        <f t="shared" si="46"/>
        <v>Medium Income</v>
      </c>
      <c r="V1007" s="44">
        <v>214663</v>
      </c>
      <c r="W1007" s="49">
        <v>0.22741059399999999</v>
      </c>
      <c r="X1007" s="28">
        <v>0</v>
      </c>
      <c r="Y1007" s="28">
        <v>53</v>
      </c>
      <c r="Z1007" s="34" t="str">
        <f t="shared" si="47"/>
        <v>Medium Risk</v>
      </c>
    </row>
    <row r="1008" spans="1:26" x14ac:dyDescent="0.25">
      <c r="A1008" s="20">
        <v>44107</v>
      </c>
      <c r="B1008" s="21">
        <v>50</v>
      </c>
      <c r="C1008" s="33" t="str">
        <f t="shared" si="45"/>
        <v>Senior</v>
      </c>
      <c r="D1008" s="43">
        <v>64057</v>
      </c>
      <c r="E1008" s="27">
        <v>588</v>
      </c>
      <c r="F1008" s="33" t="s">
        <v>230</v>
      </c>
      <c r="G1008" s="33" t="s">
        <v>20</v>
      </c>
      <c r="H1008" s="33" t="s">
        <v>32</v>
      </c>
      <c r="I1008" s="43">
        <v>13309</v>
      </c>
      <c r="J1008" s="27">
        <v>48</v>
      </c>
      <c r="K1008" s="48">
        <v>0.20776808155236742</v>
      </c>
      <c r="L1008" s="48" t="s">
        <v>240</v>
      </c>
      <c r="M1008" s="33" t="s">
        <v>22</v>
      </c>
      <c r="N1008" s="33" t="s">
        <v>34</v>
      </c>
      <c r="O1008" s="43">
        <v>213</v>
      </c>
      <c r="P1008" s="48">
        <v>0.22778571</v>
      </c>
      <c r="Q1008" s="33" t="s">
        <v>38</v>
      </c>
      <c r="R1008" s="27">
        <v>30</v>
      </c>
      <c r="S1008" s="43">
        <v>572</v>
      </c>
      <c r="T1008" s="38">
        <v>2669.083333</v>
      </c>
      <c r="U1008" s="33" t="str">
        <f t="shared" si="46"/>
        <v>Low Income</v>
      </c>
      <c r="V1008" s="43">
        <v>34703</v>
      </c>
      <c r="W1008" s="48">
        <v>0.17144719999999999</v>
      </c>
      <c r="X1008" s="27">
        <v>0</v>
      </c>
      <c r="Y1008" s="27">
        <v>52</v>
      </c>
      <c r="Z1008" s="33" t="str">
        <f t="shared" si="47"/>
        <v>Medium Risk</v>
      </c>
    </row>
    <row r="1009" spans="1:26" x14ac:dyDescent="0.25">
      <c r="A1009" s="22">
        <v>44108</v>
      </c>
      <c r="B1009" s="23">
        <v>47</v>
      </c>
      <c r="C1009" s="34" t="str">
        <f t="shared" si="45"/>
        <v>Senior</v>
      </c>
      <c r="D1009" s="44">
        <v>90882</v>
      </c>
      <c r="E1009" s="28">
        <v>512</v>
      </c>
      <c r="F1009" s="34" t="s">
        <v>231</v>
      </c>
      <c r="G1009" s="34" t="s">
        <v>20</v>
      </c>
      <c r="H1009" s="34" t="s">
        <v>21</v>
      </c>
      <c r="I1009" s="44">
        <v>29746</v>
      </c>
      <c r="J1009" s="28">
        <v>36</v>
      </c>
      <c r="K1009" s="49">
        <v>0.32730353645386323</v>
      </c>
      <c r="L1009" s="49" t="s">
        <v>240</v>
      </c>
      <c r="M1009" s="34" t="s">
        <v>26</v>
      </c>
      <c r="N1009" s="34" t="s">
        <v>27</v>
      </c>
      <c r="O1009" s="44">
        <v>1375</v>
      </c>
      <c r="P1009" s="49">
        <v>0.26817792400000001</v>
      </c>
      <c r="Q1009" s="34" t="s">
        <v>28</v>
      </c>
      <c r="R1009" s="28">
        <v>26</v>
      </c>
      <c r="S1009" s="44">
        <v>1388</v>
      </c>
      <c r="T1009" s="39">
        <v>7573.5</v>
      </c>
      <c r="U1009" s="34" t="str">
        <f t="shared" si="46"/>
        <v>Medium Income</v>
      </c>
      <c r="V1009" s="44">
        <v>9821</v>
      </c>
      <c r="W1009" s="49">
        <v>0.305383707</v>
      </c>
      <c r="X1009" s="28">
        <v>0</v>
      </c>
      <c r="Y1009" s="28">
        <v>51</v>
      </c>
      <c r="Z1009" s="34" t="str">
        <f t="shared" si="47"/>
        <v>Medium Risk</v>
      </c>
    </row>
    <row r="1010" spans="1:26" x14ac:dyDescent="0.25">
      <c r="A1010" s="20">
        <v>44109</v>
      </c>
      <c r="B1010" s="21">
        <v>52</v>
      </c>
      <c r="C1010" s="33" t="str">
        <f t="shared" si="45"/>
        <v>Senior</v>
      </c>
      <c r="D1010" s="43">
        <v>29634</v>
      </c>
      <c r="E1010" s="27">
        <v>628</v>
      </c>
      <c r="F1010" s="33" t="s">
        <v>230</v>
      </c>
      <c r="G1010" s="33" t="s">
        <v>20</v>
      </c>
      <c r="H1010" s="33" t="s">
        <v>29</v>
      </c>
      <c r="I1010" s="43">
        <v>18717</v>
      </c>
      <c r="J1010" s="27">
        <v>36</v>
      </c>
      <c r="K1010" s="48">
        <v>0.63160558817574408</v>
      </c>
      <c r="L1010" s="48" t="s">
        <v>241</v>
      </c>
      <c r="M1010" s="33" t="s">
        <v>22</v>
      </c>
      <c r="N1010" s="33" t="s">
        <v>27</v>
      </c>
      <c r="O1010" s="43">
        <v>502</v>
      </c>
      <c r="P1010" s="48">
        <v>0.36017987000000001</v>
      </c>
      <c r="Q1010" s="33" t="s">
        <v>31</v>
      </c>
      <c r="R1010" s="27">
        <v>32</v>
      </c>
      <c r="S1010" s="43">
        <v>1075</v>
      </c>
      <c r="T1010" s="38">
        <v>2469.5</v>
      </c>
      <c r="U1010" s="33" t="str">
        <f t="shared" si="46"/>
        <v>Low Income</v>
      </c>
      <c r="V1010" s="43">
        <v>57765</v>
      </c>
      <c r="W1010" s="48">
        <v>0.194668443</v>
      </c>
      <c r="X1010" s="27">
        <v>0</v>
      </c>
      <c r="Y1010" s="27">
        <v>54</v>
      </c>
      <c r="Z1010" s="33" t="str">
        <f t="shared" si="47"/>
        <v>Medium Risk</v>
      </c>
    </row>
    <row r="1011" spans="1:26" x14ac:dyDescent="0.25">
      <c r="A1011" s="22">
        <v>44110</v>
      </c>
      <c r="B1011" s="23">
        <v>33</v>
      </c>
      <c r="C1011" s="34" t="str">
        <f t="shared" si="45"/>
        <v>Mid</v>
      </c>
      <c r="D1011" s="44">
        <v>34534</v>
      </c>
      <c r="E1011" s="28">
        <v>597</v>
      </c>
      <c r="F1011" s="34" t="s">
        <v>230</v>
      </c>
      <c r="G1011" s="34" t="s">
        <v>20</v>
      </c>
      <c r="H1011" s="34" t="s">
        <v>25</v>
      </c>
      <c r="I1011" s="44">
        <v>11971</v>
      </c>
      <c r="J1011" s="28">
        <v>60</v>
      </c>
      <c r="K1011" s="49">
        <v>0.34664388718364508</v>
      </c>
      <c r="L1011" s="49" t="s">
        <v>240</v>
      </c>
      <c r="M1011" s="34" t="s">
        <v>22</v>
      </c>
      <c r="N1011" s="34" t="s">
        <v>23</v>
      </c>
      <c r="O1011" s="44">
        <v>669</v>
      </c>
      <c r="P1011" s="49">
        <v>0.62853787500000002</v>
      </c>
      <c r="Q1011" s="34" t="s">
        <v>31</v>
      </c>
      <c r="R1011" s="28">
        <v>19</v>
      </c>
      <c r="S1011" s="44">
        <v>3140</v>
      </c>
      <c r="T1011" s="39">
        <v>2877.833333</v>
      </c>
      <c r="U1011" s="34" t="str">
        <f t="shared" si="46"/>
        <v>Low Income</v>
      </c>
      <c r="V1011" s="44">
        <v>108329</v>
      </c>
      <c r="W1011" s="49">
        <v>0.233680991</v>
      </c>
      <c r="X1011" s="28">
        <v>0</v>
      </c>
      <c r="Y1011" s="28">
        <v>54</v>
      </c>
      <c r="Z1011" s="34" t="str">
        <f t="shared" si="47"/>
        <v>Medium Risk</v>
      </c>
    </row>
    <row r="1012" spans="1:26" x14ac:dyDescent="0.25">
      <c r="A1012" s="20">
        <v>44111</v>
      </c>
      <c r="B1012" s="21">
        <v>55</v>
      </c>
      <c r="C1012" s="33" t="str">
        <f t="shared" si="45"/>
        <v>Senior</v>
      </c>
      <c r="D1012" s="43">
        <v>35187</v>
      </c>
      <c r="E1012" s="27">
        <v>604</v>
      </c>
      <c r="F1012" s="33" t="s">
        <v>230</v>
      </c>
      <c r="G1012" s="33" t="s">
        <v>20</v>
      </c>
      <c r="H1012" s="33" t="s">
        <v>29</v>
      </c>
      <c r="I1012" s="43">
        <v>21477</v>
      </c>
      <c r="J1012" s="27">
        <v>48</v>
      </c>
      <c r="K1012" s="48">
        <v>0.61036746525705521</v>
      </c>
      <c r="L1012" s="48" t="s">
        <v>241</v>
      </c>
      <c r="M1012" s="33" t="s">
        <v>22</v>
      </c>
      <c r="N1012" s="33" t="s">
        <v>23</v>
      </c>
      <c r="O1012" s="43">
        <v>367</v>
      </c>
      <c r="P1012" s="48">
        <v>3.6115384E-2</v>
      </c>
      <c r="Q1012" s="33" t="s">
        <v>24</v>
      </c>
      <c r="R1012" s="27">
        <v>30</v>
      </c>
      <c r="S1012" s="43">
        <v>2867</v>
      </c>
      <c r="T1012" s="38">
        <v>2932.25</v>
      </c>
      <c r="U1012" s="33" t="str">
        <f t="shared" si="46"/>
        <v>Low Income</v>
      </c>
      <c r="V1012" s="43">
        <v>66136</v>
      </c>
      <c r="W1012" s="48">
        <v>0.21390340199999999</v>
      </c>
      <c r="X1012" s="27">
        <v>0</v>
      </c>
      <c r="Y1012" s="27">
        <v>46</v>
      </c>
      <c r="Z1012" s="33" t="str">
        <f t="shared" si="47"/>
        <v>Medium Risk</v>
      </c>
    </row>
    <row r="1013" spans="1:26" x14ac:dyDescent="0.25">
      <c r="A1013" s="22">
        <v>44112</v>
      </c>
      <c r="B1013" s="23">
        <v>42</v>
      </c>
      <c r="C1013" s="34" t="str">
        <f t="shared" si="45"/>
        <v>Senior</v>
      </c>
      <c r="D1013" s="44">
        <v>84598</v>
      </c>
      <c r="E1013" s="28">
        <v>579</v>
      </c>
      <c r="F1013" s="34" t="s">
        <v>230</v>
      </c>
      <c r="G1013" s="34" t="s">
        <v>20</v>
      </c>
      <c r="H1013" s="34" t="s">
        <v>32</v>
      </c>
      <c r="I1013" s="44">
        <v>25870</v>
      </c>
      <c r="J1013" s="28">
        <v>24</v>
      </c>
      <c r="K1013" s="49">
        <v>0.30579919147024753</v>
      </c>
      <c r="L1013" s="49" t="s">
        <v>240</v>
      </c>
      <c r="M1013" s="34" t="s">
        <v>35</v>
      </c>
      <c r="N1013" s="34" t="s">
        <v>30</v>
      </c>
      <c r="O1013" s="44">
        <v>322</v>
      </c>
      <c r="P1013" s="49">
        <v>4.0230084999999999E-2</v>
      </c>
      <c r="Q1013" s="34" t="s">
        <v>24</v>
      </c>
      <c r="R1013" s="28">
        <v>32</v>
      </c>
      <c r="S1013" s="44">
        <v>1247</v>
      </c>
      <c r="T1013" s="39">
        <v>7049.8333329999996</v>
      </c>
      <c r="U1013" s="34" t="str">
        <f t="shared" si="46"/>
        <v>Medium Income</v>
      </c>
      <c r="V1013" s="44">
        <v>25323</v>
      </c>
      <c r="W1013" s="49">
        <v>0.19816856899999999</v>
      </c>
      <c r="X1013" s="28">
        <v>0</v>
      </c>
      <c r="Y1013" s="28">
        <v>52</v>
      </c>
      <c r="Z1013" s="34" t="str">
        <f t="shared" si="47"/>
        <v>Medium Risk</v>
      </c>
    </row>
    <row r="1014" spans="1:26" x14ac:dyDescent="0.25">
      <c r="A1014" s="20">
        <v>44113</v>
      </c>
      <c r="B1014" s="21">
        <v>64</v>
      </c>
      <c r="C1014" s="33" t="str">
        <f t="shared" si="45"/>
        <v>Old</v>
      </c>
      <c r="D1014" s="43">
        <v>153162</v>
      </c>
      <c r="E1014" s="27">
        <v>508</v>
      </c>
      <c r="F1014" s="33" t="s">
        <v>231</v>
      </c>
      <c r="G1014" s="33" t="s">
        <v>20</v>
      </c>
      <c r="H1014" s="33" t="s">
        <v>21</v>
      </c>
      <c r="I1014" s="43">
        <v>31309</v>
      </c>
      <c r="J1014" s="27">
        <v>36</v>
      </c>
      <c r="K1014" s="48">
        <v>0.20441754482182264</v>
      </c>
      <c r="L1014" s="48" t="s">
        <v>240</v>
      </c>
      <c r="M1014" s="33" t="s">
        <v>22</v>
      </c>
      <c r="N1014" s="33" t="s">
        <v>23</v>
      </c>
      <c r="O1014" s="43">
        <v>1305</v>
      </c>
      <c r="P1014" s="48">
        <v>7.8273879000000005E-2</v>
      </c>
      <c r="Q1014" s="33" t="s">
        <v>24</v>
      </c>
      <c r="R1014" s="27">
        <v>21</v>
      </c>
      <c r="S1014" s="43">
        <v>303</v>
      </c>
      <c r="T1014" s="38">
        <v>12763.5</v>
      </c>
      <c r="U1014" s="33" t="str">
        <f t="shared" si="46"/>
        <v>High Income</v>
      </c>
      <c r="V1014" s="43">
        <v>42515</v>
      </c>
      <c r="W1014" s="48">
        <v>0.226139004</v>
      </c>
      <c r="X1014" s="27">
        <v>1</v>
      </c>
      <c r="Y1014" s="27">
        <v>40</v>
      </c>
      <c r="Z1014" s="33" t="str">
        <f t="shared" si="47"/>
        <v>Medium Risk</v>
      </c>
    </row>
    <row r="1015" spans="1:26" x14ac:dyDescent="0.25">
      <c r="A1015" s="22">
        <v>44114</v>
      </c>
      <c r="B1015" s="23">
        <v>31</v>
      </c>
      <c r="C1015" s="34" t="str">
        <f t="shared" si="45"/>
        <v>Mid</v>
      </c>
      <c r="D1015" s="44">
        <v>31212</v>
      </c>
      <c r="E1015" s="28">
        <v>602</v>
      </c>
      <c r="F1015" s="34" t="s">
        <v>230</v>
      </c>
      <c r="G1015" s="34" t="s">
        <v>20</v>
      </c>
      <c r="H1015" s="34" t="s">
        <v>25</v>
      </c>
      <c r="I1015" s="44">
        <v>25354</v>
      </c>
      <c r="J1015" s="28">
        <v>48</v>
      </c>
      <c r="K1015" s="49">
        <v>0.81231577598359606</v>
      </c>
      <c r="L1015" s="49" t="s">
        <v>241</v>
      </c>
      <c r="M1015" s="34" t="s">
        <v>22</v>
      </c>
      <c r="N1015" s="34" t="s">
        <v>23</v>
      </c>
      <c r="O1015" s="44">
        <v>492</v>
      </c>
      <c r="P1015" s="49">
        <v>0.474263406</v>
      </c>
      <c r="Q1015" s="34" t="s">
        <v>38</v>
      </c>
      <c r="R1015" s="28">
        <v>26</v>
      </c>
      <c r="S1015" s="44">
        <v>12014</v>
      </c>
      <c r="T1015" s="39">
        <v>2601</v>
      </c>
      <c r="U1015" s="34" t="str">
        <f t="shared" si="46"/>
        <v>Low Income</v>
      </c>
      <c r="V1015" s="44">
        <v>39979</v>
      </c>
      <c r="W1015" s="49">
        <v>0.22221513600000001</v>
      </c>
      <c r="X1015" s="28">
        <v>0</v>
      </c>
      <c r="Y1015" s="28">
        <v>58</v>
      </c>
      <c r="Z1015" s="34" t="str">
        <f t="shared" si="47"/>
        <v>High Risk</v>
      </c>
    </row>
    <row r="1016" spans="1:26" x14ac:dyDescent="0.25">
      <c r="A1016" s="20">
        <v>44115</v>
      </c>
      <c r="B1016" s="21">
        <v>60</v>
      </c>
      <c r="C1016" s="33" t="str">
        <f t="shared" si="45"/>
        <v>Old</v>
      </c>
      <c r="D1016" s="43">
        <v>18712</v>
      </c>
      <c r="E1016" s="27">
        <v>508</v>
      </c>
      <c r="F1016" s="33" t="s">
        <v>231</v>
      </c>
      <c r="G1016" s="33" t="s">
        <v>20</v>
      </c>
      <c r="H1016" s="33" t="s">
        <v>32</v>
      </c>
      <c r="I1016" s="43">
        <v>48244</v>
      </c>
      <c r="J1016" s="27">
        <v>36</v>
      </c>
      <c r="K1016" s="48">
        <v>2.5782385634886702</v>
      </c>
      <c r="L1016" s="48" t="s">
        <v>242</v>
      </c>
      <c r="M1016" s="33" t="s">
        <v>22</v>
      </c>
      <c r="N1016" s="33" t="s">
        <v>34</v>
      </c>
      <c r="O1016" s="43">
        <v>707</v>
      </c>
      <c r="P1016" s="48">
        <v>0.26653336900000002</v>
      </c>
      <c r="Q1016" s="33" t="s">
        <v>24</v>
      </c>
      <c r="R1016" s="27">
        <v>22</v>
      </c>
      <c r="S1016" s="43">
        <v>6524</v>
      </c>
      <c r="T1016" s="38">
        <v>1559.333333</v>
      </c>
      <c r="U1016" s="33" t="str">
        <f t="shared" si="46"/>
        <v>Low Income</v>
      </c>
      <c r="V1016" s="43">
        <v>44841</v>
      </c>
      <c r="W1016" s="48">
        <v>0.25863521099999998</v>
      </c>
      <c r="X1016" s="27">
        <v>0</v>
      </c>
      <c r="Y1016" s="27">
        <v>56</v>
      </c>
      <c r="Z1016" s="33" t="str">
        <f t="shared" si="47"/>
        <v>High Risk</v>
      </c>
    </row>
    <row r="1017" spans="1:26" x14ac:dyDescent="0.25">
      <c r="A1017" s="22">
        <v>44116</v>
      </c>
      <c r="B1017" s="23">
        <v>42</v>
      </c>
      <c r="C1017" s="34" t="str">
        <f t="shared" si="45"/>
        <v>Senior</v>
      </c>
      <c r="D1017" s="44">
        <v>25268</v>
      </c>
      <c r="E1017" s="28">
        <v>638</v>
      </c>
      <c r="F1017" s="34" t="s">
        <v>230</v>
      </c>
      <c r="G1017" s="34" t="s">
        <v>20</v>
      </c>
      <c r="H1017" s="34" t="s">
        <v>21</v>
      </c>
      <c r="I1017" s="44">
        <v>11956</v>
      </c>
      <c r="J1017" s="28">
        <v>60</v>
      </c>
      <c r="K1017" s="49">
        <v>0.4731676428684502</v>
      </c>
      <c r="L1017" s="49" t="s">
        <v>240</v>
      </c>
      <c r="M1017" s="34" t="s">
        <v>44</v>
      </c>
      <c r="N1017" s="34" t="s">
        <v>27</v>
      </c>
      <c r="O1017" s="44">
        <v>601</v>
      </c>
      <c r="P1017" s="49">
        <v>0.41555441900000001</v>
      </c>
      <c r="Q1017" s="34" t="s">
        <v>38</v>
      </c>
      <c r="R1017" s="28">
        <v>28</v>
      </c>
      <c r="S1017" s="44">
        <v>5602</v>
      </c>
      <c r="T1017" s="39">
        <v>2105.666667</v>
      </c>
      <c r="U1017" s="34" t="str">
        <f t="shared" si="46"/>
        <v>Low Income</v>
      </c>
      <c r="V1017" s="44">
        <v>68383</v>
      </c>
      <c r="W1017" s="49">
        <v>0.203179781</v>
      </c>
      <c r="X1017" s="28">
        <v>0</v>
      </c>
      <c r="Y1017" s="28">
        <v>53</v>
      </c>
      <c r="Z1017" s="34" t="str">
        <f t="shared" si="47"/>
        <v>Medium Risk</v>
      </c>
    </row>
    <row r="1018" spans="1:26" x14ac:dyDescent="0.25">
      <c r="A1018" s="20">
        <v>44117</v>
      </c>
      <c r="B1018" s="21">
        <v>32</v>
      </c>
      <c r="C1018" s="33" t="str">
        <f t="shared" si="45"/>
        <v>Mid</v>
      </c>
      <c r="D1018" s="43">
        <v>52299</v>
      </c>
      <c r="E1018" s="27">
        <v>596</v>
      </c>
      <c r="F1018" s="33" t="s">
        <v>230</v>
      </c>
      <c r="G1018" s="33" t="s">
        <v>20</v>
      </c>
      <c r="H1018" s="33" t="s">
        <v>25</v>
      </c>
      <c r="I1018" s="43">
        <v>16709</v>
      </c>
      <c r="J1018" s="27">
        <v>60</v>
      </c>
      <c r="K1018" s="48">
        <v>0.31948985640260807</v>
      </c>
      <c r="L1018" s="48" t="s">
        <v>240</v>
      </c>
      <c r="M1018" s="33" t="s">
        <v>22</v>
      </c>
      <c r="N1018" s="33" t="s">
        <v>34</v>
      </c>
      <c r="O1018" s="43">
        <v>493</v>
      </c>
      <c r="P1018" s="48">
        <v>0.21686360900000001</v>
      </c>
      <c r="Q1018" s="33" t="s">
        <v>31</v>
      </c>
      <c r="R1018" s="27">
        <v>24</v>
      </c>
      <c r="S1018" s="43">
        <v>5664</v>
      </c>
      <c r="T1018" s="38">
        <v>4358.25</v>
      </c>
      <c r="U1018" s="33" t="str">
        <f t="shared" si="46"/>
        <v>Low Income</v>
      </c>
      <c r="V1018" s="43">
        <v>132162</v>
      </c>
      <c r="W1018" s="48">
        <v>0.25408860100000003</v>
      </c>
      <c r="X1018" s="27">
        <v>0</v>
      </c>
      <c r="Y1018" s="27">
        <v>47</v>
      </c>
      <c r="Z1018" s="33" t="str">
        <f t="shared" si="47"/>
        <v>Medium Risk</v>
      </c>
    </row>
    <row r="1019" spans="1:26" x14ac:dyDescent="0.25">
      <c r="A1019" s="22">
        <v>44118</v>
      </c>
      <c r="B1019" s="23">
        <v>34</v>
      </c>
      <c r="C1019" s="34" t="str">
        <f t="shared" si="45"/>
        <v>Mid</v>
      </c>
      <c r="D1019" s="44">
        <v>49090</v>
      </c>
      <c r="E1019" s="28">
        <v>611</v>
      </c>
      <c r="F1019" s="34" t="s">
        <v>230</v>
      </c>
      <c r="G1019" s="34" t="s">
        <v>20</v>
      </c>
      <c r="H1019" s="34" t="s">
        <v>29</v>
      </c>
      <c r="I1019" s="44">
        <v>8035</v>
      </c>
      <c r="J1019" s="28">
        <v>24</v>
      </c>
      <c r="K1019" s="49">
        <v>0.16367895701772256</v>
      </c>
      <c r="L1019" s="49" t="s">
        <v>240</v>
      </c>
      <c r="M1019" s="34" t="s">
        <v>22</v>
      </c>
      <c r="N1019" s="34" t="s">
        <v>27</v>
      </c>
      <c r="O1019" s="44">
        <v>251</v>
      </c>
      <c r="P1019" s="49">
        <v>0.28408534400000002</v>
      </c>
      <c r="Q1019" s="34" t="s">
        <v>24</v>
      </c>
      <c r="R1019" s="28">
        <v>22</v>
      </c>
      <c r="S1019" s="44">
        <v>1251</v>
      </c>
      <c r="T1019" s="39">
        <v>4090.833333</v>
      </c>
      <c r="U1019" s="34" t="str">
        <f t="shared" si="46"/>
        <v>Low Income</v>
      </c>
      <c r="V1019" s="44">
        <v>1172</v>
      </c>
      <c r="W1019" s="49">
        <v>0.167910166</v>
      </c>
      <c r="X1019" s="28">
        <v>1</v>
      </c>
      <c r="Y1019" s="28">
        <v>40.799999999999997</v>
      </c>
      <c r="Z1019" s="34" t="str">
        <f t="shared" si="47"/>
        <v>Medium Risk</v>
      </c>
    </row>
    <row r="1020" spans="1:26" x14ac:dyDescent="0.25">
      <c r="A1020" s="20">
        <v>44119</v>
      </c>
      <c r="B1020" s="21">
        <v>36</v>
      </c>
      <c r="C1020" s="33" t="str">
        <f t="shared" si="45"/>
        <v>Mid</v>
      </c>
      <c r="D1020" s="43">
        <v>40776.999995999999</v>
      </c>
      <c r="E1020" s="27">
        <v>533</v>
      </c>
      <c r="F1020" s="33" t="s">
        <v>231</v>
      </c>
      <c r="G1020" s="33" t="s">
        <v>20</v>
      </c>
      <c r="H1020" s="33" t="s">
        <v>21</v>
      </c>
      <c r="I1020" s="43">
        <v>6972</v>
      </c>
      <c r="J1020" s="27">
        <v>54.618025751072963</v>
      </c>
      <c r="K1020" s="48">
        <v>0.17097873803084865</v>
      </c>
      <c r="L1020" s="48" t="s">
        <v>240</v>
      </c>
      <c r="M1020" s="33" t="s">
        <v>26</v>
      </c>
      <c r="N1020" s="33" t="s">
        <v>30</v>
      </c>
      <c r="O1020" s="43">
        <v>160</v>
      </c>
      <c r="P1020" s="48">
        <v>0.25927743599999997</v>
      </c>
      <c r="Q1020" s="33" t="s">
        <v>24</v>
      </c>
      <c r="R1020" s="27">
        <v>36</v>
      </c>
      <c r="S1020" s="43">
        <v>2290</v>
      </c>
      <c r="T1020" s="38">
        <v>3398.083333</v>
      </c>
      <c r="U1020" s="33" t="str">
        <f t="shared" si="46"/>
        <v>Low Income</v>
      </c>
      <c r="V1020" s="43">
        <v>274196</v>
      </c>
      <c r="W1020" s="48">
        <v>0.25143127300000001</v>
      </c>
      <c r="X1020" s="27">
        <v>1</v>
      </c>
      <c r="Y1020" s="27">
        <v>42.4</v>
      </c>
      <c r="Z1020" s="33" t="str">
        <f t="shared" si="47"/>
        <v>Medium Risk</v>
      </c>
    </row>
    <row r="1021" spans="1:26" x14ac:dyDescent="0.25">
      <c r="A1021" s="22">
        <v>44120</v>
      </c>
      <c r="B1021" s="23">
        <v>45</v>
      </c>
      <c r="C1021" s="34" t="str">
        <f t="shared" si="45"/>
        <v>Senior</v>
      </c>
      <c r="D1021" s="44">
        <v>32164</v>
      </c>
      <c r="E1021" s="28">
        <v>602</v>
      </c>
      <c r="F1021" s="34" t="s">
        <v>230</v>
      </c>
      <c r="G1021" s="34" t="s">
        <v>20</v>
      </c>
      <c r="H1021" s="34" t="s">
        <v>21</v>
      </c>
      <c r="I1021" s="44">
        <v>16872</v>
      </c>
      <c r="J1021" s="28">
        <v>60</v>
      </c>
      <c r="K1021" s="49">
        <v>0.52456162168884468</v>
      </c>
      <c r="L1021" s="49" t="s">
        <v>241</v>
      </c>
      <c r="M1021" s="34" t="s">
        <v>44</v>
      </c>
      <c r="N1021" s="34" t="s">
        <v>23</v>
      </c>
      <c r="O1021" s="44">
        <v>588</v>
      </c>
      <c r="P1021" s="49">
        <v>0.34965698200000001</v>
      </c>
      <c r="Q1021" s="34" t="s">
        <v>38</v>
      </c>
      <c r="R1021" s="28">
        <v>29</v>
      </c>
      <c r="S1021" s="44">
        <v>643</v>
      </c>
      <c r="T1021" s="39">
        <v>2680.333333</v>
      </c>
      <c r="U1021" s="34" t="str">
        <f t="shared" si="46"/>
        <v>Low Income</v>
      </c>
      <c r="V1021" s="44">
        <v>1174</v>
      </c>
      <c r="W1021" s="49">
        <v>0.243033217</v>
      </c>
      <c r="X1021" s="28">
        <v>0</v>
      </c>
      <c r="Y1021" s="28">
        <v>54</v>
      </c>
      <c r="Z1021" s="34" t="str">
        <f t="shared" si="47"/>
        <v>Medium Risk</v>
      </c>
    </row>
    <row r="1022" spans="1:26" x14ac:dyDescent="0.25">
      <c r="A1022" s="20">
        <v>44121</v>
      </c>
      <c r="B1022" s="21">
        <v>46</v>
      </c>
      <c r="C1022" s="33" t="str">
        <f t="shared" si="45"/>
        <v>Senior</v>
      </c>
      <c r="D1022" s="43">
        <v>157771</v>
      </c>
      <c r="E1022" s="27">
        <v>496</v>
      </c>
      <c r="F1022" s="33" t="s">
        <v>231</v>
      </c>
      <c r="G1022" s="33" t="s">
        <v>20</v>
      </c>
      <c r="H1022" s="33" t="s">
        <v>21</v>
      </c>
      <c r="I1022" s="43">
        <v>22415</v>
      </c>
      <c r="J1022" s="27">
        <v>24</v>
      </c>
      <c r="K1022" s="48">
        <v>0.14207300454456143</v>
      </c>
      <c r="L1022" s="48" t="s">
        <v>240</v>
      </c>
      <c r="M1022" s="33" t="s">
        <v>22</v>
      </c>
      <c r="N1022" s="33" t="s">
        <v>30</v>
      </c>
      <c r="O1022" s="43">
        <v>357</v>
      </c>
      <c r="P1022" s="48">
        <v>9.3459657000000002E-2</v>
      </c>
      <c r="Q1022" s="33" t="s">
        <v>31</v>
      </c>
      <c r="R1022" s="27">
        <v>22</v>
      </c>
      <c r="S1022" s="43">
        <v>10344</v>
      </c>
      <c r="T1022" s="38">
        <v>13147.583329999999</v>
      </c>
      <c r="U1022" s="33" t="str">
        <f t="shared" si="46"/>
        <v>High Income</v>
      </c>
      <c r="V1022" s="43">
        <v>13731</v>
      </c>
      <c r="W1022" s="48">
        <v>0.282988886</v>
      </c>
      <c r="X1022" s="27">
        <v>1</v>
      </c>
      <c r="Y1022" s="27">
        <v>40.799999999999997</v>
      </c>
      <c r="Z1022" s="33" t="str">
        <f t="shared" si="47"/>
        <v>Medium Risk</v>
      </c>
    </row>
    <row r="1023" spans="1:26" x14ac:dyDescent="0.25">
      <c r="A1023" s="22">
        <v>44122</v>
      </c>
      <c r="B1023" s="23">
        <v>33</v>
      </c>
      <c r="C1023" s="34" t="str">
        <f t="shared" si="45"/>
        <v>Mid</v>
      </c>
      <c r="D1023" s="44">
        <v>34564</v>
      </c>
      <c r="E1023" s="28">
        <v>617</v>
      </c>
      <c r="F1023" s="34" t="s">
        <v>230</v>
      </c>
      <c r="G1023" s="34" t="s">
        <v>20</v>
      </c>
      <c r="H1023" s="34" t="s">
        <v>25</v>
      </c>
      <c r="I1023" s="44">
        <v>15627</v>
      </c>
      <c r="J1023" s="28">
        <v>48</v>
      </c>
      <c r="K1023" s="49">
        <v>0.45211781043860666</v>
      </c>
      <c r="L1023" s="49" t="s">
        <v>240</v>
      </c>
      <c r="M1023" s="34" t="s">
        <v>26</v>
      </c>
      <c r="N1023" s="34" t="s">
        <v>23</v>
      </c>
      <c r="O1023" s="44">
        <v>846</v>
      </c>
      <c r="P1023" s="49">
        <v>0.32829882799999999</v>
      </c>
      <c r="Q1023" s="34" t="s">
        <v>28</v>
      </c>
      <c r="R1023" s="28">
        <v>14</v>
      </c>
      <c r="S1023" s="44">
        <v>4811</v>
      </c>
      <c r="T1023" s="39">
        <v>2880.333333</v>
      </c>
      <c r="U1023" s="34" t="str">
        <f t="shared" si="46"/>
        <v>Low Income</v>
      </c>
      <c r="V1023" s="44">
        <v>8531</v>
      </c>
      <c r="W1023" s="49">
        <v>0.216363791</v>
      </c>
      <c r="X1023" s="28">
        <v>0</v>
      </c>
      <c r="Y1023" s="28">
        <v>57</v>
      </c>
      <c r="Z1023" s="34" t="str">
        <f t="shared" si="47"/>
        <v>High Risk</v>
      </c>
    </row>
    <row r="1024" spans="1:26" x14ac:dyDescent="0.25">
      <c r="A1024" s="20">
        <v>44123</v>
      </c>
      <c r="B1024" s="21">
        <v>39</v>
      </c>
      <c r="C1024" s="33" t="str">
        <f t="shared" si="45"/>
        <v>Mid</v>
      </c>
      <c r="D1024" s="43">
        <v>28178</v>
      </c>
      <c r="E1024" s="27">
        <v>485</v>
      </c>
      <c r="F1024" s="33" t="s">
        <v>231</v>
      </c>
      <c r="G1024" s="33" t="s">
        <v>20</v>
      </c>
      <c r="H1024" s="33" t="s">
        <v>29</v>
      </c>
      <c r="I1024" s="43">
        <v>8749</v>
      </c>
      <c r="J1024" s="27">
        <v>72</v>
      </c>
      <c r="K1024" s="48">
        <v>0.31049045354531907</v>
      </c>
      <c r="L1024" s="48" t="s">
        <v>240</v>
      </c>
      <c r="M1024" s="33" t="s">
        <v>26</v>
      </c>
      <c r="N1024" s="33" t="s">
        <v>27</v>
      </c>
      <c r="O1024" s="43">
        <v>74</v>
      </c>
      <c r="P1024" s="48">
        <v>0.185218456</v>
      </c>
      <c r="Q1024" s="33" t="s">
        <v>34</v>
      </c>
      <c r="R1024" s="27">
        <v>20</v>
      </c>
      <c r="S1024" s="43">
        <v>3931</v>
      </c>
      <c r="T1024" s="38">
        <v>2348.166667</v>
      </c>
      <c r="U1024" s="33" t="str">
        <f t="shared" si="46"/>
        <v>Low Income</v>
      </c>
      <c r="V1024" s="43">
        <v>6845</v>
      </c>
      <c r="W1024" s="48">
        <v>0.30063110700000001</v>
      </c>
      <c r="X1024" s="27">
        <v>0</v>
      </c>
      <c r="Y1024" s="27">
        <v>57</v>
      </c>
      <c r="Z1024" s="33" t="str">
        <f t="shared" si="47"/>
        <v>High Risk</v>
      </c>
    </row>
    <row r="1025" spans="1:26" x14ac:dyDescent="0.25">
      <c r="A1025" s="22">
        <v>44124</v>
      </c>
      <c r="B1025" s="23">
        <v>65</v>
      </c>
      <c r="C1025" s="34" t="str">
        <f t="shared" si="45"/>
        <v>Old</v>
      </c>
      <c r="D1025" s="44">
        <v>102889</v>
      </c>
      <c r="E1025" s="28">
        <v>565</v>
      </c>
      <c r="F1025" s="34" t="s">
        <v>230</v>
      </c>
      <c r="G1025" s="34" t="s">
        <v>20</v>
      </c>
      <c r="H1025" s="34" t="s">
        <v>32</v>
      </c>
      <c r="I1025" s="44">
        <v>21977</v>
      </c>
      <c r="J1025" s="28">
        <v>96</v>
      </c>
      <c r="K1025" s="49">
        <v>0.21359912138323825</v>
      </c>
      <c r="L1025" s="49" t="s">
        <v>240</v>
      </c>
      <c r="M1025" s="34" t="s">
        <v>26</v>
      </c>
      <c r="N1025" s="34" t="s">
        <v>27</v>
      </c>
      <c r="O1025" s="44">
        <v>154</v>
      </c>
      <c r="P1025" s="49">
        <v>0.25644659199999997</v>
      </c>
      <c r="Q1025" s="34" t="s">
        <v>38</v>
      </c>
      <c r="R1025" s="28">
        <v>18</v>
      </c>
      <c r="S1025" s="44">
        <v>4814</v>
      </c>
      <c r="T1025" s="39">
        <v>8574.0833330000005</v>
      </c>
      <c r="U1025" s="34" t="str">
        <f t="shared" si="46"/>
        <v>Medium Income</v>
      </c>
      <c r="V1025" s="44">
        <v>22965</v>
      </c>
      <c r="W1025" s="49">
        <v>0.32536209500000002</v>
      </c>
      <c r="X1025" s="28">
        <v>0</v>
      </c>
      <c r="Y1025" s="28">
        <v>54</v>
      </c>
      <c r="Z1025" s="34" t="str">
        <f t="shared" si="47"/>
        <v>Medium Risk</v>
      </c>
    </row>
    <row r="1026" spans="1:26" x14ac:dyDescent="0.25">
      <c r="A1026" s="20">
        <v>44125</v>
      </c>
      <c r="B1026" s="21">
        <v>60</v>
      </c>
      <c r="C1026" s="33" t="str">
        <f t="shared" ref="C1026:C1089" si="48">IF(B1026&lt;25,"Young",IF(B1026&lt;40,"Mid",IF(B1026&lt;60,"Senior","Old")))</f>
        <v>Old</v>
      </c>
      <c r="D1026" s="43">
        <v>70618</v>
      </c>
      <c r="E1026" s="27">
        <v>627</v>
      </c>
      <c r="F1026" s="33" t="s">
        <v>230</v>
      </c>
      <c r="G1026" s="33" t="s">
        <v>20</v>
      </c>
      <c r="H1026" s="33" t="s">
        <v>29</v>
      </c>
      <c r="I1026" s="43">
        <v>37900</v>
      </c>
      <c r="J1026" s="27">
        <v>36</v>
      </c>
      <c r="K1026" s="48">
        <v>0.53669036223059274</v>
      </c>
      <c r="L1026" s="48" t="s">
        <v>241</v>
      </c>
      <c r="M1026" s="33" t="s">
        <v>35</v>
      </c>
      <c r="N1026" s="33" t="s">
        <v>27</v>
      </c>
      <c r="O1026" s="43">
        <v>224</v>
      </c>
      <c r="P1026" s="48">
        <v>4.7184971999999999E-2</v>
      </c>
      <c r="Q1026" s="33" t="s">
        <v>38</v>
      </c>
      <c r="R1026" s="27">
        <v>25</v>
      </c>
      <c r="S1026" s="43">
        <v>2551</v>
      </c>
      <c r="T1026" s="38">
        <v>5884.8333329999996</v>
      </c>
      <c r="U1026" s="33" t="str">
        <f t="shared" ref="U1026:U1089" si="49">IF(T1026&lt;=5000,"Low Income",IF(T1026&lt;=12000,"Medium Income","High Income"))</f>
        <v>Medium Income</v>
      </c>
      <c r="V1026" s="43">
        <v>230070</v>
      </c>
      <c r="W1026" s="48">
        <v>0.233425146</v>
      </c>
      <c r="X1026" s="27">
        <v>0</v>
      </c>
      <c r="Y1026" s="27">
        <v>42</v>
      </c>
      <c r="Z1026" s="33" t="str">
        <f t="shared" ref="Z1026:Z1089" si="50">IF(Y1026&lt;40,"Low Risk", IF(Y1026&lt;55,"Medium Risk", IF(Y1026&lt;70,"High Risk","Very High Risk")))</f>
        <v>Medium Risk</v>
      </c>
    </row>
    <row r="1027" spans="1:26" x14ac:dyDescent="0.25">
      <c r="A1027" s="22">
        <v>44126</v>
      </c>
      <c r="B1027" s="23">
        <v>45</v>
      </c>
      <c r="C1027" s="34" t="str">
        <f t="shared" si="48"/>
        <v>Senior</v>
      </c>
      <c r="D1027" s="44">
        <v>78925</v>
      </c>
      <c r="E1027" s="28">
        <v>510</v>
      </c>
      <c r="F1027" s="34" t="s">
        <v>231</v>
      </c>
      <c r="G1027" s="34" t="s">
        <v>20</v>
      </c>
      <c r="H1027" s="34" t="s">
        <v>25</v>
      </c>
      <c r="I1027" s="44">
        <v>24540</v>
      </c>
      <c r="J1027" s="28">
        <v>36</v>
      </c>
      <c r="K1027" s="49">
        <v>0.31092809629394996</v>
      </c>
      <c r="L1027" s="49" t="s">
        <v>240</v>
      </c>
      <c r="M1027" s="34" t="s">
        <v>35</v>
      </c>
      <c r="N1027" s="34" t="s">
        <v>23</v>
      </c>
      <c r="O1027" s="44">
        <v>737</v>
      </c>
      <c r="P1027" s="49">
        <v>0.21618305400000001</v>
      </c>
      <c r="Q1027" s="34" t="s">
        <v>34</v>
      </c>
      <c r="R1027" s="28">
        <v>23</v>
      </c>
      <c r="S1027" s="44">
        <v>1536</v>
      </c>
      <c r="T1027" s="39">
        <v>6577.0833329999996</v>
      </c>
      <c r="U1027" s="34" t="str">
        <f t="shared" si="49"/>
        <v>Medium Income</v>
      </c>
      <c r="V1027" s="44">
        <v>4202</v>
      </c>
      <c r="W1027" s="49">
        <v>0.23793930499999999</v>
      </c>
      <c r="X1027" s="28">
        <v>0</v>
      </c>
      <c r="Y1027" s="28">
        <v>58</v>
      </c>
      <c r="Z1027" s="34" t="str">
        <f t="shared" si="50"/>
        <v>High Risk</v>
      </c>
    </row>
    <row r="1028" spans="1:26" x14ac:dyDescent="0.25">
      <c r="A1028" s="20">
        <v>44127</v>
      </c>
      <c r="B1028" s="21">
        <v>40</v>
      </c>
      <c r="C1028" s="33" t="str">
        <f t="shared" si="48"/>
        <v>Senior</v>
      </c>
      <c r="D1028" s="43">
        <v>21658</v>
      </c>
      <c r="E1028" s="27">
        <v>593</v>
      </c>
      <c r="F1028" s="33" t="s">
        <v>230</v>
      </c>
      <c r="G1028" s="33" t="s">
        <v>20</v>
      </c>
      <c r="H1028" s="33" t="s">
        <v>25</v>
      </c>
      <c r="I1028" s="43">
        <v>20806</v>
      </c>
      <c r="J1028" s="27">
        <v>36</v>
      </c>
      <c r="K1028" s="48">
        <v>0.96066118755194385</v>
      </c>
      <c r="L1028" s="48" t="s">
        <v>241</v>
      </c>
      <c r="M1028" s="33" t="s">
        <v>22</v>
      </c>
      <c r="N1028" s="33" t="s">
        <v>27</v>
      </c>
      <c r="O1028" s="43">
        <v>360</v>
      </c>
      <c r="P1028" s="48">
        <v>0.63564101900000003</v>
      </c>
      <c r="Q1028" s="33" t="s">
        <v>38</v>
      </c>
      <c r="R1028" s="27">
        <v>22</v>
      </c>
      <c r="S1028" s="43">
        <v>129</v>
      </c>
      <c r="T1028" s="38">
        <v>1804.833333</v>
      </c>
      <c r="U1028" s="33" t="str">
        <f t="shared" si="49"/>
        <v>Low Income</v>
      </c>
      <c r="V1028" s="43">
        <v>21956</v>
      </c>
      <c r="W1028" s="48">
        <v>0.188075619</v>
      </c>
      <c r="X1028" s="27">
        <v>0</v>
      </c>
      <c r="Y1028" s="27">
        <v>66</v>
      </c>
      <c r="Z1028" s="33" t="str">
        <f t="shared" si="50"/>
        <v>High Risk</v>
      </c>
    </row>
    <row r="1029" spans="1:26" x14ac:dyDescent="0.25">
      <c r="A1029" s="22">
        <v>44128</v>
      </c>
      <c r="B1029" s="23">
        <v>41</v>
      </c>
      <c r="C1029" s="34" t="str">
        <f t="shared" si="48"/>
        <v>Senior</v>
      </c>
      <c r="D1029" s="44">
        <v>61776</v>
      </c>
      <c r="E1029" s="28">
        <v>572.77391304347827</v>
      </c>
      <c r="F1029" s="34" t="s">
        <v>230</v>
      </c>
      <c r="G1029" s="34" t="s">
        <v>20</v>
      </c>
      <c r="H1029" s="34" t="s">
        <v>21</v>
      </c>
      <c r="I1029" s="44">
        <v>14694</v>
      </c>
      <c r="J1029" s="28">
        <v>48</v>
      </c>
      <c r="K1029" s="49">
        <v>0.23785936285936285</v>
      </c>
      <c r="L1029" s="49" t="s">
        <v>240</v>
      </c>
      <c r="M1029" s="34" t="s">
        <v>26</v>
      </c>
      <c r="N1029" s="34" t="s">
        <v>27</v>
      </c>
      <c r="O1029" s="44">
        <v>365</v>
      </c>
      <c r="P1029" s="49">
        <v>0.41762022900000001</v>
      </c>
      <c r="Q1029" s="34" t="s">
        <v>31</v>
      </c>
      <c r="R1029" s="28">
        <v>18</v>
      </c>
      <c r="S1029" s="44">
        <v>9133</v>
      </c>
      <c r="T1029" s="39">
        <v>5148</v>
      </c>
      <c r="U1029" s="34" t="str">
        <f t="shared" si="49"/>
        <v>Medium Income</v>
      </c>
      <c r="V1029" s="44">
        <v>22263</v>
      </c>
      <c r="W1029" s="49">
        <v>0.26124889299999998</v>
      </c>
      <c r="X1029" s="28">
        <v>0</v>
      </c>
      <c r="Y1029" s="28">
        <v>63</v>
      </c>
      <c r="Z1029" s="34" t="str">
        <f t="shared" si="50"/>
        <v>High Risk</v>
      </c>
    </row>
    <row r="1030" spans="1:26" x14ac:dyDescent="0.25">
      <c r="A1030" s="20">
        <v>44129</v>
      </c>
      <c r="B1030" s="21">
        <v>47</v>
      </c>
      <c r="C1030" s="33" t="str">
        <f t="shared" si="48"/>
        <v>Senior</v>
      </c>
      <c r="D1030" s="43">
        <v>109164</v>
      </c>
      <c r="E1030" s="27">
        <v>589</v>
      </c>
      <c r="F1030" s="33" t="s">
        <v>230</v>
      </c>
      <c r="G1030" s="33" t="s">
        <v>20</v>
      </c>
      <c r="H1030" s="33" t="s">
        <v>21</v>
      </c>
      <c r="I1030" s="43">
        <v>20266</v>
      </c>
      <c r="J1030" s="27">
        <v>84</v>
      </c>
      <c r="K1030" s="48">
        <v>0.18564728298706534</v>
      </c>
      <c r="L1030" s="48" t="s">
        <v>240</v>
      </c>
      <c r="M1030" s="33" t="s">
        <v>22</v>
      </c>
      <c r="N1030" s="33" t="s">
        <v>27</v>
      </c>
      <c r="O1030" s="43">
        <v>593</v>
      </c>
      <c r="P1030" s="48">
        <v>0.35492656500000003</v>
      </c>
      <c r="Q1030" s="33" t="s">
        <v>34</v>
      </c>
      <c r="R1030" s="27">
        <v>17</v>
      </c>
      <c r="S1030" s="43">
        <v>2276</v>
      </c>
      <c r="T1030" s="38">
        <v>9097</v>
      </c>
      <c r="U1030" s="33" t="str">
        <f t="shared" si="49"/>
        <v>Medium Income</v>
      </c>
      <c r="V1030" s="43">
        <v>23755</v>
      </c>
      <c r="W1030" s="48">
        <v>0.243597804</v>
      </c>
      <c r="X1030" s="27">
        <v>1</v>
      </c>
      <c r="Y1030" s="27">
        <v>41.6</v>
      </c>
      <c r="Z1030" s="33" t="str">
        <f t="shared" si="50"/>
        <v>Medium Risk</v>
      </c>
    </row>
    <row r="1031" spans="1:26" x14ac:dyDescent="0.25">
      <c r="A1031" s="22">
        <v>44130</v>
      </c>
      <c r="B1031" s="23">
        <v>27</v>
      </c>
      <c r="C1031" s="34" t="str">
        <f t="shared" si="48"/>
        <v>Mid</v>
      </c>
      <c r="D1031" s="44">
        <v>28920</v>
      </c>
      <c r="E1031" s="28">
        <v>607</v>
      </c>
      <c r="F1031" s="34" t="s">
        <v>230</v>
      </c>
      <c r="G1031" s="34" t="s">
        <v>20</v>
      </c>
      <c r="H1031" s="34" t="s">
        <v>41</v>
      </c>
      <c r="I1031" s="44">
        <v>19627</v>
      </c>
      <c r="J1031" s="28">
        <v>12</v>
      </c>
      <c r="K1031" s="49">
        <v>0.67866528354080224</v>
      </c>
      <c r="L1031" s="49" t="s">
        <v>241</v>
      </c>
      <c r="M1031" s="34" t="s">
        <v>35</v>
      </c>
      <c r="N1031" s="34" t="s">
        <v>27</v>
      </c>
      <c r="O1031" s="44">
        <v>428</v>
      </c>
      <c r="P1031" s="49">
        <v>0.23851599700000001</v>
      </c>
      <c r="Q1031" s="34" t="s">
        <v>31</v>
      </c>
      <c r="R1031" s="28">
        <v>17</v>
      </c>
      <c r="S1031" s="44">
        <v>3206</v>
      </c>
      <c r="T1031" s="39">
        <v>2410</v>
      </c>
      <c r="U1031" s="34" t="str">
        <f t="shared" si="49"/>
        <v>Low Income</v>
      </c>
      <c r="V1031" s="44">
        <v>391579</v>
      </c>
      <c r="W1031" s="49">
        <v>0.172112397</v>
      </c>
      <c r="X1031" s="28">
        <v>0</v>
      </c>
      <c r="Y1031" s="28">
        <v>45</v>
      </c>
      <c r="Z1031" s="34" t="str">
        <f t="shared" si="50"/>
        <v>Medium Risk</v>
      </c>
    </row>
    <row r="1032" spans="1:26" x14ac:dyDescent="0.25">
      <c r="A1032" s="20">
        <v>44131</v>
      </c>
      <c r="B1032" s="21">
        <v>36</v>
      </c>
      <c r="C1032" s="33" t="str">
        <f t="shared" si="48"/>
        <v>Mid</v>
      </c>
      <c r="D1032" s="43">
        <v>32932</v>
      </c>
      <c r="E1032" s="27">
        <v>572</v>
      </c>
      <c r="F1032" s="33" t="s">
        <v>230</v>
      </c>
      <c r="G1032" s="33" t="s">
        <v>20</v>
      </c>
      <c r="H1032" s="33" t="s">
        <v>25</v>
      </c>
      <c r="I1032" s="43">
        <v>19693</v>
      </c>
      <c r="J1032" s="27">
        <v>60</v>
      </c>
      <c r="K1032" s="48">
        <v>0.59798979715777967</v>
      </c>
      <c r="L1032" s="48" t="s">
        <v>241</v>
      </c>
      <c r="M1032" s="33" t="s">
        <v>22</v>
      </c>
      <c r="N1032" s="33" t="s">
        <v>27</v>
      </c>
      <c r="O1032" s="43">
        <v>191</v>
      </c>
      <c r="P1032" s="48">
        <v>0.12589264999999999</v>
      </c>
      <c r="Q1032" s="33" t="s">
        <v>31</v>
      </c>
      <c r="R1032" s="27">
        <v>30</v>
      </c>
      <c r="S1032" s="43">
        <v>563</v>
      </c>
      <c r="T1032" s="38">
        <v>2744.333333</v>
      </c>
      <c r="U1032" s="33" t="str">
        <f t="shared" si="49"/>
        <v>Low Income</v>
      </c>
      <c r="V1032" s="43">
        <v>177279</v>
      </c>
      <c r="W1032" s="48">
        <v>0.28030485500000002</v>
      </c>
      <c r="X1032" s="27">
        <v>0</v>
      </c>
      <c r="Y1032" s="27">
        <v>52</v>
      </c>
      <c r="Z1032" s="33" t="str">
        <f t="shared" si="50"/>
        <v>Medium Risk</v>
      </c>
    </row>
    <row r="1033" spans="1:26" x14ac:dyDescent="0.25">
      <c r="A1033" s="22">
        <v>44132</v>
      </c>
      <c r="B1033" s="23">
        <v>19</v>
      </c>
      <c r="C1033" s="34" t="str">
        <f t="shared" si="48"/>
        <v>Young</v>
      </c>
      <c r="D1033" s="44">
        <v>22216</v>
      </c>
      <c r="E1033" s="28">
        <v>512</v>
      </c>
      <c r="F1033" s="34" t="s">
        <v>231</v>
      </c>
      <c r="G1033" s="34" t="s">
        <v>20</v>
      </c>
      <c r="H1033" s="34" t="s">
        <v>32</v>
      </c>
      <c r="I1033" s="44">
        <v>18678</v>
      </c>
      <c r="J1033" s="28">
        <v>48</v>
      </c>
      <c r="K1033" s="49">
        <v>0.84074540871444003</v>
      </c>
      <c r="L1033" s="49" t="s">
        <v>241</v>
      </c>
      <c r="M1033" s="34" t="s">
        <v>26</v>
      </c>
      <c r="N1033" s="34" t="s">
        <v>30</v>
      </c>
      <c r="O1033" s="44">
        <v>282</v>
      </c>
      <c r="P1033" s="49">
        <v>0.27532041099999999</v>
      </c>
      <c r="Q1033" s="34" t="s">
        <v>28</v>
      </c>
      <c r="R1033" s="28">
        <v>23</v>
      </c>
      <c r="S1033" s="44">
        <v>4900</v>
      </c>
      <c r="T1033" s="39">
        <v>1851.333333</v>
      </c>
      <c r="U1033" s="34" t="str">
        <f t="shared" si="49"/>
        <v>Low Income</v>
      </c>
      <c r="V1033" s="44">
        <v>4343</v>
      </c>
      <c r="W1033" s="49">
        <v>0.24454635199999999</v>
      </c>
      <c r="X1033" s="28">
        <v>0</v>
      </c>
      <c r="Y1033" s="28">
        <v>54</v>
      </c>
      <c r="Z1033" s="34" t="str">
        <f t="shared" si="50"/>
        <v>Medium Risk</v>
      </c>
    </row>
    <row r="1034" spans="1:26" x14ac:dyDescent="0.25">
      <c r="A1034" s="20">
        <v>44133</v>
      </c>
      <c r="B1034" s="21">
        <v>44</v>
      </c>
      <c r="C1034" s="33" t="str">
        <f t="shared" si="48"/>
        <v>Senior</v>
      </c>
      <c r="D1034" s="43">
        <v>39963</v>
      </c>
      <c r="E1034" s="27">
        <v>585</v>
      </c>
      <c r="F1034" s="33" t="s">
        <v>230</v>
      </c>
      <c r="G1034" s="33" t="s">
        <v>20</v>
      </c>
      <c r="H1034" s="33" t="s">
        <v>21</v>
      </c>
      <c r="I1034" s="43">
        <v>26865</v>
      </c>
      <c r="J1034" s="27">
        <v>48</v>
      </c>
      <c r="K1034" s="48">
        <v>0.67224682831619242</v>
      </c>
      <c r="L1034" s="48" t="s">
        <v>241</v>
      </c>
      <c r="M1034" s="33" t="s">
        <v>22</v>
      </c>
      <c r="N1034" s="33" t="s">
        <v>23</v>
      </c>
      <c r="O1034" s="43">
        <v>322</v>
      </c>
      <c r="P1034" s="48">
        <v>0.60142426400000004</v>
      </c>
      <c r="Q1034" s="33" t="s">
        <v>31</v>
      </c>
      <c r="R1034" s="27">
        <v>16</v>
      </c>
      <c r="S1034" s="43">
        <v>5541</v>
      </c>
      <c r="T1034" s="38">
        <v>3330.25</v>
      </c>
      <c r="U1034" s="33" t="str">
        <f t="shared" si="49"/>
        <v>Low Income</v>
      </c>
      <c r="V1034" s="43">
        <v>3107</v>
      </c>
      <c r="W1034" s="48">
        <v>0.22418959299999999</v>
      </c>
      <c r="X1034" s="27">
        <v>0</v>
      </c>
      <c r="Y1034" s="27">
        <v>59</v>
      </c>
      <c r="Z1034" s="33" t="str">
        <f t="shared" si="50"/>
        <v>High Risk</v>
      </c>
    </row>
    <row r="1035" spans="1:26" x14ac:dyDescent="0.25">
      <c r="A1035" s="22">
        <v>44134</v>
      </c>
      <c r="B1035" s="23">
        <v>47</v>
      </c>
      <c r="C1035" s="34" t="str">
        <f t="shared" si="48"/>
        <v>Senior</v>
      </c>
      <c r="D1035" s="44">
        <v>123756</v>
      </c>
      <c r="E1035" s="28">
        <v>577</v>
      </c>
      <c r="F1035" s="34" t="s">
        <v>230</v>
      </c>
      <c r="G1035" s="34" t="s">
        <v>20</v>
      </c>
      <c r="H1035" s="34" t="s">
        <v>25</v>
      </c>
      <c r="I1035" s="44">
        <v>30387</v>
      </c>
      <c r="J1035" s="28">
        <v>60</v>
      </c>
      <c r="K1035" s="49">
        <v>0.24553961020071755</v>
      </c>
      <c r="L1035" s="49" t="s">
        <v>240</v>
      </c>
      <c r="M1035" s="34" t="s">
        <v>26</v>
      </c>
      <c r="N1035" s="34" t="s">
        <v>27</v>
      </c>
      <c r="O1035" s="44">
        <v>244</v>
      </c>
      <c r="P1035" s="49">
        <v>0.17701969100000001</v>
      </c>
      <c r="Q1035" s="34" t="s">
        <v>38</v>
      </c>
      <c r="R1035" s="28">
        <v>26</v>
      </c>
      <c r="S1035" s="44">
        <v>6804</v>
      </c>
      <c r="T1035" s="39">
        <v>10313</v>
      </c>
      <c r="U1035" s="34" t="str">
        <f t="shared" si="49"/>
        <v>Medium Income</v>
      </c>
      <c r="V1035" s="44">
        <v>28361</v>
      </c>
      <c r="W1035" s="49">
        <v>0.23082329800000001</v>
      </c>
      <c r="X1035" s="28">
        <v>1</v>
      </c>
      <c r="Y1035" s="28">
        <v>37.6</v>
      </c>
      <c r="Z1035" s="34" t="str">
        <f t="shared" si="50"/>
        <v>Low Risk</v>
      </c>
    </row>
    <row r="1036" spans="1:26" x14ac:dyDescent="0.25">
      <c r="A1036" s="20">
        <v>44135</v>
      </c>
      <c r="B1036" s="21">
        <v>34</v>
      </c>
      <c r="C1036" s="33" t="str">
        <f t="shared" si="48"/>
        <v>Mid</v>
      </c>
      <c r="D1036" s="43">
        <v>64419</v>
      </c>
      <c r="E1036" s="27">
        <v>587</v>
      </c>
      <c r="F1036" s="33" t="s">
        <v>230</v>
      </c>
      <c r="G1036" s="33" t="s">
        <v>45</v>
      </c>
      <c r="H1036" s="33" t="s">
        <v>21</v>
      </c>
      <c r="I1036" s="43">
        <v>22843</v>
      </c>
      <c r="J1036" s="27">
        <v>36</v>
      </c>
      <c r="K1036" s="48">
        <v>0.35460035082817182</v>
      </c>
      <c r="L1036" s="48" t="s">
        <v>240</v>
      </c>
      <c r="M1036" s="33" t="s">
        <v>35</v>
      </c>
      <c r="N1036" s="33" t="s">
        <v>34</v>
      </c>
      <c r="O1036" s="43">
        <v>270</v>
      </c>
      <c r="P1036" s="48">
        <v>0.19164124399999999</v>
      </c>
      <c r="Q1036" s="33" t="s">
        <v>28</v>
      </c>
      <c r="R1036" s="27">
        <v>18</v>
      </c>
      <c r="S1036" s="43">
        <v>21158</v>
      </c>
      <c r="T1036" s="38">
        <v>5368.25</v>
      </c>
      <c r="U1036" s="33" t="str">
        <f t="shared" si="49"/>
        <v>Medium Income</v>
      </c>
      <c r="V1036" s="43">
        <v>52747</v>
      </c>
      <c r="W1036" s="48">
        <v>0.212647315</v>
      </c>
      <c r="X1036" s="27">
        <v>0</v>
      </c>
      <c r="Y1036" s="27">
        <v>51</v>
      </c>
      <c r="Z1036" s="33" t="str">
        <f t="shared" si="50"/>
        <v>Medium Risk</v>
      </c>
    </row>
    <row r="1037" spans="1:26" x14ac:dyDescent="0.25">
      <c r="A1037" s="22">
        <v>44136</v>
      </c>
      <c r="B1037" s="23">
        <v>58</v>
      </c>
      <c r="C1037" s="34" t="str">
        <f t="shared" si="48"/>
        <v>Senior</v>
      </c>
      <c r="D1037" s="44">
        <v>186105</v>
      </c>
      <c r="E1037" s="28">
        <v>598</v>
      </c>
      <c r="F1037" s="34" t="s">
        <v>230</v>
      </c>
      <c r="G1037" s="34" t="s">
        <v>20</v>
      </c>
      <c r="H1037" s="34" t="s">
        <v>29</v>
      </c>
      <c r="I1037" s="44">
        <v>5983</v>
      </c>
      <c r="J1037" s="28">
        <v>48</v>
      </c>
      <c r="K1037" s="49">
        <v>3.214851830955643E-2</v>
      </c>
      <c r="L1037" s="49" t="s">
        <v>240</v>
      </c>
      <c r="M1037" s="34" t="s">
        <v>26</v>
      </c>
      <c r="N1037" s="34" t="s">
        <v>30</v>
      </c>
      <c r="O1037" s="44">
        <v>491</v>
      </c>
      <c r="P1037" s="49">
        <v>0.26307258300000003</v>
      </c>
      <c r="Q1037" s="34" t="s">
        <v>34</v>
      </c>
      <c r="R1037" s="28">
        <v>22</v>
      </c>
      <c r="S1037" s="44">
        <v>1640</v>
      </c>
      <c r="T1037" s="39">
        <v>15508.75</v>
      </c>
      <c r="U1037" s="34" t="str">
        <f t="shared" si="49"/>
        <v>High Income</v>
      </c>
      <c r="V1037" s="44">
        <v>86387</v>
      </c>
      <c r="W1037" s="49">
        <v>0.20501364399999999</v>
      </c>
      <c r="X1037" s="28">
        <v>1</v>
      </c>
      <c r="Y1037" s="28">
        <v>44.8</v>
      </c>
      <c r="Z1037" s="34" t="str">
        <f t="shared" si="50"/>
        <v>Medium Risk</v>
      </c>
    </row>
    <row r="1038" spans="1:26" x14ac:dyDescent="0.25">
      <c r="A1038" s="20">
        <v>44137</v>
      </c>
      <c r="B1038" s="21">
        <v>25</v>
      </c>
      <c r="C1038" s="33" t="str">
        <f t="shared" si="48"/>
        <v>Mid</v>
      </c>
      <c r="D1038" s="43">
        <v>124859.00004000001</v>
      </c>
      <c r="E1038" s="27">
        <v>610</v>
      </c>
      <c r="F1038" s="33" t="s">
        <v>230</v>
      </c>
      <c r="G1038" s="33" t="s">
        <v>20</v>
      </c>
      <c r="H1038" s="33" t="s">
        <v>29</v>
      </c>
      <c r="I1038" s="43">
        <v>41917</v>
      </c>
      <c r="J1038" s="27">
        <v>53.77215189873418</v>
      </c>
      <c r="K1038" s="48">
        <v>0.33571468605844518</v>
      </c>
      <c r="L1038" s="48" t="s">
        <v>240</v>
      </c>
      <c r="M1038" s="33" t="s">
        <v>35</v>
      </c>
      <c r="N1038" s="33" t="s">
        <v>27</v>
      </c>
      <c r="O1038" s="43">
        <v>512</v>
      </c>
      <c r="P1038" s="48">
        <v>0.34396315700000002</v>
      </c>
      <c r="Q1038" s="33" t="s">
        <v>38</v>
      </c>
      <c r="R1038" s="27">
        <v>39</v>
      </c>
      <c r="S1038" s="43">
        <v>9431</v>
      </c>
      <c r="T1038" s="38">
        <v>10404.916670000001</v>
      </c>
      <c r="U1038" s="33" t="str">
        <f t="shared" si="49"/>
        <v>Medium Income</v>
      </c>
      <c r="V1038" s="43">
        <v>42646</v>
      </c>
      <c r="W1038" s="48">
        <v>0.27246475599999997</v>
      </c>
      <c r="X1038" s="27">
        <v>0</v>
      </c>
      <c r="Y1038" s="27">
        <v>55</v>
      </c>
      <c r="Z1038" s="33" t="str">
        <f t="shared" si="50"/>
        <v>High Risk</v>
      </c>
    </row>
    <row r="1039" spans="1:26" x14ac:dyDescent="0.25">
      <c r="A1039" s="22">
        <v>44138</v>
      </c>
      <c r="B1039" s="23">
        <v>22</v>
      </c>
      <c r="C1039" s="34" t="str">
        <f t="shared" si="48"/>
        <v>Young</v>
      </c>
      <c r="D1039" s="44">
        <v>81180</v>
      </c>
      <c r="E1039" s="28">
        <v>577</v>
      </c>
      <c r="F1039" s="34" t="s">
        <v>230</v>
      </c>
      <c r="G1039" s="34" t="s">
        <v>20</v>
      </c>
      <c r="H1039" s="34" t="s">
        <v>29</v>
      </c>
      <c r="I1039" s="44">
        <v>19252</v>
      </c>
      <c r="J1039" s="28">
        <v>48</v>
      </c>
      <c r="K1039" s="49">
        <v>0.23715200788371521</v>
      </c>
      <c r="L1039" s="49" t="s">
        <v>240</v>
      </c>
      <c r="M1039" s="34" t="s">
        <v>44</v>
      </c>
      <c r="N1039" s="34" t="s">
        <v>27</v>
      </c>
      <c r="O1039" s="44">
        <v>277</v>
      </c>
      <c r="P1039" s="49">
        <v>3.8342870000000001E-2</v>
      </c>
      <c r="Q1039" s="34" t="s">
        <v>31</v>
      </c>
      <c r="R1039" s="28">
        <v>22</v>
      </c>
      <c r="S1039" s="44">
        <v>1994</v>
      </c>
      <c r="T1039" s="39">
        <v>6765</v>
      </c>
      <c r="U1039" s="34" t="str">
        <f t="shared" si="49"/>
        <v>Medium Income</v>
      </c>
      <c r="V1039" s="44">
        <v>3112</v>
      </c>
      <c r="W1039" s="49">
        <v>0.24398604600000001</v>
      </c>
      <c r="X1039" s="28">
        <v>0</v>
      </c>
      <c r="Y1039" s="28">
        <v>48</v>
      </c>
      <c r="Z1039" s="34" t="str">
        <f t="shared" si="50"/>
        <v>Medium Risk</v>
      </c>
    </row>
    <row r="1040" spans="1:26" x14ac:dyDescent="0.25">
      <c r="A1040" s="20">
        <v>44139</v>
      </c>
      <c r="B1040" s="21">
        <v>42</v>
      </c>
      <c r="C1040" s="33" t="str">
        <f t="shared" si="48"/>
        <v>Senior</v>
      </c>
      <c r="D1040" s="43">
        <v>145244</v>
      </c>
      <c r="E1040" s="27">
        <v>540</v>
      </c>
      <c r="F1040" s="33" t="s">
        <v>231</v>
      </c>
      <c r="G1040" s="33" t="s">
        <v>20</v>
      </c>
      <c r="H1040" s="33" t="s">
        <v>21</v>
      </c>
      <c r="I1040" s="43">
        <v>15861</v>
      </c>
      <c r="J1040" s="27">
        <v>60</v>
      </c>
      <c r="K1040" s="48">
        <v>0.10920244553991904</v>
      </c>
      <c r="L1040" s="48" t="s">
        <v>240</v>
      </c>
      <c r="M1040" s="33" t="s">
        <v>26</v>
      </c>
      <c r="N1040" s="33" t="s">
        <v>27</v>
      </c>
      <c r="O1040" s="43">
        <v>561</v>
      </c>
      <c r="P1040" s="48">
        <v>0.145396738</v>
      </c>
      <c r="Q1040" s="33" t="s">
        <v>28</v>
      </c>
      <c r="R1040" s="27">
        <v>20</v>
      </c>
      <c r="S1040" s="43">
        <v>974</v>
      </c>
      <c r="T1040" s="38">
        <v>12103.666670000001</v>
      </c>
      <c r="U1040" s="33" t="str">
        <f t="shared" si="49"/>
        <v>High Income</v>
      </c>
      <c r="V1040" s="43">
        <v>136836</v>
      </c>
      <c r="W1040" s="48">
        <v>0.22922081999999999</v>
      </c>
      <c r="X1040" s="27">
        <v>1</v>
      </c>
      <c r="Y1040" s="27">
        <v>35.200000000000003</v>
      </c>
      <c r="Z1040" s="33" t="str">
        <f t="shared" si="50"/>
        <v>Low Risk</v>
      </c>
    </row>
    <row r="1041" spans="1:26" x14ac:dyDescent="0.25">
      <c r="A1041" s="22">
        <v>44140</v>
      </c>
      <c r="B1041" s="23">
        <v>52</v>
      </c>
      <c r="C1041" s="34" t="str">
        <f t="shared" si="48"/>
        <v>Senior</v>
      </c>
      <c r="D1041" s="44">
        <v>96889</v>
      </c>
      <c r="E1041" s="28">
        <v>588</v>
      </c>
      <c r="F1041" s="34" t="s">
        <v>230</v>
      </c>
      <c r="G1041" s="34" t="s">
        <v>20</v>
      </c>
      <c r="H1041" s="34" t="s">
        <v>32</v>
      </c>
      <c r="I1041" s="44">
        <v>14491</v>
      </c>
      <c r="J1041" s="28">
        <v>60</v>
      </c>
      <c r="K1041" s="49">
        <v>0.14956290187740609</v>
      </c>
      <c r="L1041" s="49" t="s">
        <v>240</v>
      </c>
      <c r="M1041" s="34" t="s">
        <v>35</v>
      </c>
      <c r="N1041" s="34" t="s">
        <v>27</v>
      </c>
      <c r="O1041" s="44">
        <v>250</v>
      </c>
      <c r="P1041" s="49">
        <v>0.18214766700000001</v>
      </c>
      <c r="Q1041" s="34" t="s">
        <v>24</v>
      </c>
      <c r="R1041" s="28">
        <v>22</v>
      </c>
      <c r="S1041" s="44">
        <v>901</v>
      </c>
      <c r="T1041" s="39">
        <v>8074.0833329999996</v>
      </c>
      <c r="U1041" s="34" t="str">
        <f t="shared" si="49"/>
        <v>Medium Income</v>
      </c>
      <c r="V1041" s="44">
        <v>2484</v>
      </c>
      <c r="W1041" s="49">
        <v>0.24053929700000001</v>
      </c>
      <c r="X1041" s="28">
        <v>0</v>
      </c>
      <c r="Y1041" s="28">
        <v>51</v>
      </c>
      <c r="Z1041" s="34" t="str">
        <f t="shared" si="50"/>
        <v>Medium Risk</v>
      </c>
    </row>
    <row r="1042" spans="1:26" x14ac:dyDescent="0.25">
      <c r="A1042" s="20">
        <v>44141</v>
      </c>
      <c r="B1042" s="21">
        <v>60</v>
      </c>
      <c r="C1042" s="33" t="str">
        <f t="shared" si="48"/>
        <v>Old</v>
      </c>
      <c r="D1042" s="43">
        <v>169061</v>
      </c>
      <c r="E1042" s="27">
        <v>631</v>
      </c>
      <c r="F1042" s="33" t="s">
        <v>230</v>
      </c>
      <c r="G1042" s="33" t="s">
        <v>20</v>
      </c>
      <c r="H1042" s="33" t="s">
        <v>29</v>
      </c>
      <c r="I1042" s="43">
        <v>25339</v>
      </c>
      <c r="J1042" s="27">
        <v>24</v>
      </c>
      <c r="K1042" s="48">
        <v>0.14988081225119926</v>
      </c>
      <c r="L1042" s="48" t="s">
        <v>240</v>
      </c>
      <c r="M1042" s="33" t="s">
        <v>26</v>
      </c>
      <c r="N1042" s="33" t="s">
        <v>30</v>
      </c>
      <c r="O1042" s="43">
        <v>187</v>
      </c>
      <c r="P1042" s="48">
        <v>0.26922390899999998</v>
      </c>
      <c r="Q1042" s="33" t="s">
        <v>28</v>
      </c>
      <c r="R1042" s="27">
        <v>18</v>
      </c>
      <c r="S1042" s="43">
        <v>13043</v>
      </c>
      <c r="T1042" s="38">
        <v>14088.416670000001</v>
      </c>
      <c r="U1042" s="33" t="str">
        <f t="shared" si="49"/>
        <v>High Income</v>
      </c>
      <c r="V1042" s="43">
        <v>9997</v>
      </c>
      <c r="W1042" s="48">
        <v>0.192279477</v>
      </c>
      <c r="X1042" s="27">
        <v>1</v>
      </c>
      <c r="Y1042" s="27">
        <v>40.799999999999997</v>
      </c>
      <c r="Z1042" s="33" t="str">
        <f t="shared" si="50"/>
        <v>Medium Risk</v>
      </c>
    </row>
    <row r="1043" spans="1:26" x14ac:dyDescent="0.25">
      <c r="A1043" s="22">
        <v>44142</v>
      </c>
      <c r="B1043" s="23">
        <v>34</v>
      </c>
      <c r="C1043" s="34" t="str">
        <f t="shared" si="48"/>
        <v>Mid</v>
      </c>
      <c r="D1043" s="44">
        <v>65286</v>
      </c>
      <c r="E1043" s="28">
        <v>621</v>
      </c>
      <c r="F1043" s="34" t="s">
        <v>230</v>
      </c>
      <c r="G1043" s="34" t="s">
        <v>20</v>
      </c>
      <c r="H1043" s="34" t="s">
        <v>32</v>
      </c>
      <c r="I1043" s="44">
        <v>30033</v>
      </c>
      <c r="J1043" s="28">
        <v>48</v>
      </c>
      <c r="K1043" s="49">
        <v>0.46002205679625036</v>
      </c>
      <c r="L1043" s="49" t="s">
        <v>240</v>
      </c>
      <c r="M1043" s="34" t="s">
        <v>22</v>
      </c>
      <c r="N1043" s="34" t="s">
        <v>30</v>
      </c>
      <c r="O1043" s="44">
        <v>830</v>
      </c>
      <c r="P1043" s="49">
        <v>0.33386224199999998</v>
      </c>
      <c r="Q1043" s="34" t="s">
        <v>24</v>
      </c>
      <c r="R1043" s="28">
        <v>27</v>
      </c>
      <c r="S1043" s="44">
        <v>2436</v>
      </c>
      <c r="T1043" s="39">
        <v>5440.5</v>
      </c>
      <c r="U1043" s="34" t="str">
        <f t="shared" si="49"/>
        <v>Medium Income</v>
      </c>
      <c r="V1043" s="44">
        <v>450590</v>
      </c>
      <c r="W1043" s="49">
        <v>0.201640928</v>
      </c>
      <c r="X1043" s="28">
        <v>1</v>
      </c>
      <c r="Y1043" s="28">
        <v>36</v>
      </c>
      <c r="Z1043" s="34" t="str">
        <f t="shared" si="50"/>
        <v>Low Risk</v>
      </c>
    </row>
    <row r="1044" spans="1:26" x14ac:dyDescent="0.25">
      <c r="A1044" s="20">
        <v>44143</v>
      </c>
      <c r="B1044" s="21">
        <v>52</v>
      </c>
      <c r="C1044" s="33" t="str">
        <f t="shared" si="48"/>
        <v>Senior</v>
      </c>
      <c r="D1044" s="43">
        <v>61703</v>
      </c>
      <c r="E1044" s="27">
        <v>536</v>
      </c>
      <c r="F1044" s="33" t="s">
        <v>231</v>
      </c>
      <c r="G1044" s="33" t="s">
        <v>20</v>
      </c>
      <c r="H1044" s="33" t="s">
        <v>32</v>
      </c>
      <c r="I1044" s="43">
        <v>18294</v>
      </c>
      <c r="J1044" s="27">
        <v>36</v>
      </c>
      <c r="K1044" s="48">
        <v>0.29648477383595612</v>
      </c>
      <c r="L1044" s="48" t="s">
        <v>240</v>
      </c>
      <c r="M1044" s="33" t="s">
        <v>22</v>
      </c>
      <c r="N1044" s="33" t="s">
        <v>27</v>
      </c>
      <c r="O1044" s="43">
        <v>222</v>
      </c>
      <c r="P1044" s="48">
        <v>0.106089868</v>
      </c>
      <c r="Q1044" s="33" t="s">
        <v>28</v>
      </c>
      <c r="R1044" s="27">
        <v>34</v>
      </c>
      <c r="S1044" s="43">
        <v>1545</v>
      </c>
      <c r="T1044" s="38">
        <v>5141.9166670000004</v>
      </c>
      <c r="U1044" s="33" t="str">
        <f t="shared" si="49"/>
        <v>Medium Income</v>
      </c>
      <c r="V1044" s="43">
        <v>31568</v>
      </c>
      <c r="W1044" s="48">
        <v>0.219768723</v>
      </c>
      <c r="X1044" s="27">
        <v>1</v>
      </c>
      <c r="Y1044" s="27">
        <v>40.799999999999997</v>
      </c>
      <c r="Z1044" s="33" t="str">
        <f t="shared" si="50"/>
        <v>Medium Risk</v>
      </c>
    </row>
    <row r="1045" spans="1:26" x14ac:dyDescent="0.25">
      <c r="A1045" s="22">
        <v>44144</v>
      </c>
      <c r="B1045" s="23">
        <v>39</v>
      </c>
      <c r="C1045" s="34" t="str">
        <f t="shared" si="48"/>
        <v>Mid</v>
      </c>
      <c r="D1045" s="44">
        <v>85736</v>
      </c>
      <c r="E1045" s="28">
        <v>629</v>
      </c>
      <c r="F1045" s="34" t="s">
        <v>230</v>
      </c>
      <c r="G1045" s="34" t="s">
        <v>20</v>
      </c>
      <c r="H1045" s="34" t="s">
        <v>29</v>
      </c>
      <c r="I1045" s="44">
        <v>21715</v>
      </c>
      <c r="J1045" s="28">
        <v>36</v>
      </c>
      <c r="K1045" s="49">
        <v>0.25327750303256508</v>
      </c>
      <c r="L1045" s="49" t="s">
        <v>240</v>
      </c>
      <c r="M1045" s="34" t="s">
        <v>22</v>
      </c>
      <c r="N1045" s="34" t="s">
        <v>27</v>
      </c>
      <c r="O1045" s="44">
        <v>1262</v>
      </c>
      <c r="P1045" s="49">
        <v>0.19533735499999999</v>
      </c>
      <c r="Q1045" s="34" t="s">
        <v>24</v>
      </c>
      <c r="R1045" s="28">
        <v>29</v>
      </c>
      <c r="S1045" s="44">
        <v>992</v>
      </c>
      <c r="T1045" s="39">
        <v>7144.6666670000004</v>
      </c>
      <c r="U1045" s="34" t="str">
        <f t="shared" si="49"/>
        <v>Medium Income</v>
      </c>
      <c r="V1045" s="44">
        <v>1704</v>
      </c>
      <c r="W1045" s="49">
        <v>0.182082196</v>
      </c>
      <c r="X1045" s="28">
        <v>1</v>
      </c>
      <c r="Y1045" s="28">
        <v>36.799999999999997</v>
      </c>
      <c r="Z1045" s="34" t="str">
        <f t="shared" si="50"/>
        <v>Low Risk</v>
      </c>
    </row>
    <row r="1046" spans="1:26" x14ac:dyDescent="0.25">
      <c r="A1046" s="20">
        <v>44145</v>
      </c>
      <c r="B1046" s="21">
        <v>37</v>
      </c>
      <c r="C1046" s="33" t="str">
        <f t="shared" si="48"/>
        <v>Mid</v>
      </c>
      <c r="D1046" s="43">
        <v>40951</v>
      </c>
      <c r="E1046" s="27">
        <v>563</v>
      </c>
      <c r="F1046" s="33" t="s">
        <v>230</v>
      </c>
      <c r="G1046" s="33" t="s">
        <v>20</v>
      </c>
      <c r="H1046" s="33" t="s">
        <v>29</v>
      </c>
      <c r="I1046" s="43">
        <v>23934</v>
      </c>
      <c r="J1046" s="27">
        <v>60</v>
      </c>
      <c r="K1046" s="48">
        <v>0.58445459207345363</v>
      </c>
      <c r="L1046" s="48" t="s">
        <v>241</v>
      </c>
      <c r="M1046" s="33" t="s">
        <v>35</v>
      </c>
      <c r="N1046" s="33" t="s">
        <v>27</v>
      </c>
      <c r="O1046" s="43">
        <v>832</v>
      </c>
      <c r="P1046" s="48">
        <v>2.0157939999999999E-2</v>
      </c>
      <c r="Q1046" s="33" t="s">
        <v>38</v>
      </c>
      <c r="R1046" s="27">
        <v>16</v>
      </c>
      <c r="S1046" s="43">
        <v>1173</v>
      </c>
      <c r="T1046" s="38">
        <v>3412.583333</v>
      </c>
      <c r="U1046" s="33" t="str">
        <f t="shared" si="49"/>
        <v>Low Income</v>
      </c>
      <c r="V1046" s="43">
        <v>5239</v>
      </c>
      <c r="W1046" s="48">
        <v>0.219219147</v>
      </c>
      <c r="X1046" s="27">
        <v>0</v>
      </c>
      <c r="Y1046" s="27">
        <v>52</v>
      </c>
      <c r="Z1046" s="33" t="str">
        <f t="shared" si="50"/>
        <v>Medium Risk</v>
      </c>
    </row>
    <row r="1047" spans="1:26" x14ac:dyDescent="0.25">
      <c r="A1047" s="22">
        <v>44146</v>
      </c>
      <c r="B1047" s="23">
        <v>50</v>
      </c>
      <c r="C1047" s="34" t="str">
        <f t="shared" si="48"/>
        <v>Senior</v>
      </c>
      <c r="D1047" s="44">
        <v>97074</v>
      </c>
      <c r="E1047" s="28">
        <v>572.77391304347827</v>
      </c>
      <c r="F1047" s="34" t="s">
        <v>230</v>
      </c>
      <c r="G1047" s="34" t="s">
        <v>20</v>
      </c>
      <c r="H1047" s="34" t="s">
        <v>29</v>
      </c>
      <c r="I1047" s="44">
        <v>84004</v>
      </c>
      <c r="J1047" s="28">
        <v>96</v>
      </c>
      <c r="K1047" s="49">
        <v>0.86536044666955103</v>
      </c>
      <c r="L1047" s="49" t="s">
        <v>241</v>
      </c>
      <c r="M1047" s="34" t="s">
        <v>26</v>
      </c>
      <c r="N1047" s="34" t="s">
        <v>34</v>
      </c>
      <c r="O1047" s="44">
        <v>342</v>
      </c>
      <c r="P1047" s="49">
        <v>0.19434845000000001</v>
      </c>
      <c r="Q1047" s="34" t="s">
        <v>24</v>
      </c>
      <c r="R1047" s="28">
        <v>18</v>
      </c>
      <c r="S1047" s="44">
        <v>1046</v>
      </c>
      <c r="T1047" s="39">
        <v>8089.5</v>
      </c>
      <c r="U1047" s="34" t="str">
        <f t="shared" si="49"/>
        <v>Medium Income</v>
      </c>
      <c r="V1047" s="44">
        <v>15001</v>
      </c>
      <c r="W1047" s="49">
        <v>0.29670733199999999</v>
      </c>
      <c r="X1047" s="28">
        <v>0</v>
      </c>
      <c r="Y1047" s="28">
        <v>45</v>
      </c>
      <c r="Z1047" s="34" t="str">
        <f t="shared" si="50"/>
        <v>Medium Risk</v>
      </c>
    </row>
    <row r="1048" spans="1:26" x14ac:dyDescent="0.25">
      <c r="A1048" s="20">
        <v>44147</v>
      </c>
      <c r="B1048" s="21">
        <v>47</v>
      </c>
      <c r="C1048" s="33" t="str">
        <f t="shared" si="48"/>
        <v>Senior</v>
      </c>
      <c r="D1048" s="43">
        <v>100970</v>
      </c>
      <c r="E1048" s="27">
        <v>528</v>
      </c>
      <c r="F1048" s="33" t="s">
        <v>231</v>
      </c>
      <c r="G1048" s="33" t="s">
        <v>20</v>
      </c>
      <c r="H1048" s="33" t="s">
        <v>25</v>
      </c>
      <c r="I1048" s="43">
        <v>21829</v>
      </c>
      <c r="J1048" s="27">
        <v>24</v>
      </c>
      <c r="K1048" s="48">
        <v>0.2161929285926513</v>
      </c>
      <c r="L1048" s="48" t="s">
        <v>240</v>
      </c>
      <c r="M1048" s="33" t="s">
        <v>26</v>
      </c>
      <c r="N1048" s="33" t="s">
        <v>27</v>
      </c>
      <c r="O1048" s="43">
        <v>137</v>
      </c>
      <c r="P1048" s="48">
        <v>0.29912611900000002</v>
      </c>
      <c r="Q1048" s="33" t="s">
        <v>31</v>
      </c>
      <c r="R1048" s="27">
        <v>22</v>
      </c>
      <c r="S1048" s="43">
        <v>1330</v>
      </c>
      <c r="T1048" s="38">
        <v>8414.1666669999995</v>
      </c>
      <c r="U1048" s="33" t="str">
        <f t="shared" si="49"/>
        <v>Medium Income</v>
      </c>
      <c r="V1048" s="43">
        <v>131794</v>
      </c>
      <c r="W1048" s="48">
        <v>0.18626319999999999</v>
      </c>
      <c r="X1048" s="27">
        <v>1</v>
      </c>
      <c r="Y1048" s="27">
        <v>36.799999999999997</v>
      </c>
      <c r="Z1048" s="33" t="str">
        <f t="shared" si="50"/>
        <v>Low Risk</v>
      </c>
    </row>
    <row r="1049" spans="1:26" x14ac:dyDescent="0.25">
      <c r="A1049" s="22">
        <v>44148</v>
      </c>
      <c r="B1049" s="23">
        <v>21</v>
      </c>
      <c r="C1049" s="34" t="str">
        <f t="shared" si="48"/>
        <v>Young</v>
      </c>
      <c r="D1049" s="44">
        <v>29274</v>
      </c>
      <c r="E1049" s="28">
        <v>531</v>
      </c>
      <c r="F1049" s="34" t="s">
        <v>231</v>
      </c>
      <c r="G1049" s="34" t="s">
        <v>20</v>
      </c>
      <c r="H1049" s="34" t="s">
        <v>29</v>
      </c>
      <c r="I1049" s="44">
        <v>19699</v>
      </c>
      <c r="J1049" s="28">
        <v>60</v>
      </c>
      <c r="K1049" s="49">
        <v>0.67291794766687163</v>
      </c>
      <c r="L1049" s="49" t="s">
        <v>241</v>
      </c>
      <c r="M1049" s="34" t="s">
        <v>26</v>
      </c>
      <c r="N1049" s="34" t="s">
        <v>27</v>
      </c>
      <c r="O1049" s="44">
        <v>211</v>
      </c>
      <c r="P1049" s="49">
        <v>0.26588646100000002</v>
      </c>
      <c r="Q1049" s="34" t="s">
        <v>34</v>
      </c>
      <c r="R1049" s="28">
        <v>28</v>
      </c>
      <c r="S1049" s="44">
        <v>1036</v>
      </c>
      <c r="T1049" s="39">
        <v>2439.5</v>
      </c>
      <c r="U1049" s="34" t="str">
        <f t="shared" si="49"/>
        <v>Low Income</v>
      </c>
      <c r="V1049" s="44">
        <v>42247</v>
      </c>
      <c r="W1049" s="49">
        <v>0.27877830100000001</v>
      </c>
      <c r="X1049" s="28">
        <v>0</v>
      </c>
      <c r="Y1049" s="28">
        <v>57</v>
      </c>
      <c r="Z1049" s="34" t="str">
        <f t="shared" si="50"/>
        <v>High Risk</v>
      </c>
    </row>
    <row r="1050" spans="1:26" x14ac:dyDescent="0.25">
      <c r="A1050" s="20">
        <v>44149</v>
      </c>
      <c r="B1050" s="21">
        <v>57</v>
      </c>
      <c r="C1050" s="33" t="str">
        <f t="shared" si="48"/>
        <v>Senior</v>
      </c>
      <c r="D1050" s="43">
        <v>38685</v>
      </c>
      <c r="E1050" s="27">
        <v>654</v>
      </c>
      <c r="F1050" s="33" t="s">
        <v>232</v>
      </c>
      <c r="G1050" s="33" t="s">
        <v>20</v>
      </c>
      <c r="H1050" s="33" t="s">
        <v>21</v>
      </c>
      <c r="I1050" s="43">
        <v>18543</v>
      </c>
      <c r="J1050" s="27">
        <v>120</v>
      </c>
      <c r="K1050" s="48">
        <v>0.47933307483520743</v>
      </c>
      <c r="L1050" s="48" t="s">
        <v>240</v>
      </c>
      <c r="M1050" s="33" t="s">
        <v>26</v>
      </c>
      <c r="N1050" s="33" t="s">
        <v>34</v>
      </c>
      <c r="O1050" s="43">
        <v>616</v>
      </c>
      <c r="P1050" s="48">
        <v>0.42111372200000002</v>
      </c>
      <c r="Q1050" s="33" t="s">
        <v>34</v>
      </c>
      <c r="R1050" s="27">
        <v>20</v>
      </c>
      <c r="S1050" s="43">
        <v>2614</v>
      </c>
      <c r="T1050" s="38">
        <v>3223.75</v>
      </c>
      <c r="U1050" s="33" t="str">
        <f t="shared" si="49"/>
        <v>Low Income</v>
      </c>
      <c r="V1050" s="43">
        <v>6478</v>
      </c>
      <c r="W1050" s="48">
        <v>0.25432017699999998</v>
      </c>
      <c r="X1050" s="27">
        <v>0</v>
      </c>
      <c r="Y1050" s="27">
        <v>51</v>
      </c>
      <c r="Z1050" s="33" t="str">
        <f t="shared" si="50"/>
        <v>Medium Risk</v>
      </c>
    </row>
    <row r="1051" spans="1:26" x14ac:dyDescent="0.25">
      <c r="A1051" s="22">
        <v>44150</v>
      </c>
      <c r="B1051" s="23">
        <v>56</v>
      </c>
      <c r="C1051" s="34" t="str">
        <f t="shared" si="48"/>
        <v>Senior</v>
      </c>
      <c r="D1051" s="44">
        <v>37093</v>
      </c>
      <c r="E1051" s="28">
        <v>626</v>
      </c>
      <c r="F1051" s="34" t="s">
        <v>230</v>
      </c>
      <c r="G1051" s="34" t="s">
        <v>20</v>
      </c>
      <c r="H1051" s="34" t="s">
        <v>29</v>
      </c>
      <c r="I1051" s="44">
        <v>10742</v>
      </c>
      <c r="J1051" s="28">
        <v>36</v>
      </c>
      <c r="K1051" s="49">
        <v>0.2895964198096676</v>
      </c>
      <c r="L1051" s="49" t="s">
        <v>240</v>
      </c>
      <c r="M1051" s="34" t="s">
        <v>22</v>
      </c>
      <c r="N1051" s="34" t="s">
        <v>30</v>
      </c>
      <c r="O1051" s="44">
        <v>407</v>
      </c>
      <c r="P1051" s="49">
        <v>0.15799658</v>
      </c>
      <c r="Q1051" s="34" t="s">
        <v>24</v>
      </c>
      <c r="R1051" s="28">
        <v>23</v>
      </c>
      <c r="S1051" s="44">
        <v>12481</v>
      </c>
      <c r="T1051" s="39">
        <v>3091.083333</v>
      </c>
      <c r="U1051" s="34" t="str">
        <f t="shared" si="49"/>
        <v>Low Income</v>
      </c>
      <c r="V1051" s="44">
        <v>41270</v>
      </c>
      <c r="W1051" s="49">
        <v>0.191812965</v>
      </c>
      <c r="X1051" s="28">
        <v>0</v>
      </c>
      <c r="Y1051" s="28">
        <v>48</v>
      </c>
      <c r="Z1051" s="34" t="str">
        <f t="shared" si="50"/>
        <v>Medium Risk</v>
      </c>
    </row>
    <row r="1052" spans="1:26" x14ac:dyDescent="0.25">
      <c r="A1052" s="20">
        <v>44151</v>
      </c>
      <c r="B1052" s="21">
        <v>32</v>
      </c>
      <c r="C1052" s="33" t="str">
        <f t="shared" si="48"/>
        <v>Mid</v>
      </c>
      <c r="D1052" s="43">
        <v>101068</v>
      </c>
      <c r="E1052" s="27">
        <v>548</v>
      </c>
      <c r="F1052" s="33" t="s">
        <v>231</v>
      </c>
      <c r="G1052" s="33" t="s">
        <v>20</v>
      </c>
      <c r="H1052" s="33" t="s">
        <v>25</v>
      </c>
      <c r="I1052" s="43">
        <v>74373</v>
      </c>
      <c r="J1052" s="27">
        <v>12</v>
      </c>
      <c r="K1052" s="48">
        <v>0.73587089880080736</v>
      </c>
      <c r="L1052" s="48" t="s">
        <v>241</v>
      </c>
      <c r="M1052" s="33" t="s">
        <v>44</v>
      </c>
      <c r="N1052" s="33" t="s">
        <v>27</v>
      </c>
      <c r="O1052" s="43">
        <v>319</v>
      </c>
      <c r="P1052" s="48">
        <v>0.45716453899999998</v>
      </c>
      <c r="Q1052" s="33" t="s">
        <v>24</v>
      </c>
      <c r="R1052" s="27">
        <v>24</v>
      </c>
      <c r="S1052" s="43">
        <v>24606</v>
      </c>
      <c r="T1052" s="38">
        <v>8422.3333330000005</v>
      </c>
      <c r="U1052" s="33" t="str">
        <f t="shared" si="49"/>
        <v>Medium Income</v>
      </c>
      <c r="V1052" s="43">
        <v>36099</v>
      </c>
      <c r="W1052" s="48">
        <v>0.28595668299999999</v>
      </c>
      <c r="X1052" s="27">
        <v>0</v>
      </c>
      <c r="Y1052" s="27">
        <v>54</v>
      </c>
      <c r="Z1052" s="33" t="str">
        <f t="shared" si="50"/>
        <v>Medium Risk</v>
      </c>
    </row>
    <row r="1053" spans="1:26" x14ac:dyDescent="0.25">
      <c r="A1053" s="22">
        <v>44152</v>
      </c>
      <c r="B1053" s="23">
        <v>44</v>
      </c>
      <c r="C1053" s="34" t="str">
        <f t="shared" si="48"/>
        <v>Senior</v>
      </c>
      <c r="D1053" s="44">
        <v>44826</v>
      </c>
      <c r="E1053" s="28">
        <v>551</v>
      </c>
      <c r="F1053" s="34" t="s">
        <v>230</v>
      </c>
      <c r="G1053" s="34" t="s">
        <v>20</v>
      </c>
      <c r="H1053" s="34" t="s">
        <v>29</v>
      </c>
      <c r="I1053" s="44">
        <v>16181</v>
      </c>
      <c r="J1053" s="28">
        <v>72</v>
      </c>
      <c r="K1053" s="49">
        <v>0.36097354214072191</v>
      </c>
      <c r="L1053" s="49" t="s">
        <v>240</v>
      </c>
      <c r="M1053" s="34" t="s">
        <v>26</v>
      </c>
      <c r="N1053" s="34" t="s">
        <v>27</v>
      </c>
      <c r="O1053" s="44">
        <v>335</v>
      </c>
      <c r="P1053" s="49">
        <v>0.234403415</v>
      </c>
      <c r="Q1053" s="34" t="s">
        <v>28</v>
      </c>
      <c r="R1053" s="28">
        <v>22</v>
      </c>
      <c r="S1053" s="44">
        <v>4358</v>
      </c>
      <c r="T1053" s="39">
        <v>3735.5</v>
      </c>
      <c r="U1053" s="34" t="str">
        <f t="shared" si="49"/>
        <v>Low Income</v>
      </c>
      <c r="V1053" s="44">
        <v>70446</v>
      </c>
      <c r="W1053" s="49">
        <v>0.2045448</v>
      </c>
      <c r="X1053" s="28">
        <v>0</v>
      </c>
      <c r="Y1053" s="28">
        <v>56</v>
      </c>
      <c r="Z1053" s="34" t="str">
        <f t="shared" si="50"/>
        <v>High Risk</v>
      </c>
    </row>
    <row r="1054" spans="1:26" x14ac:dyDescent="0.25">
      <c r="A1054" s="20">
        <v>44153</v>
      </c>
      <c r="B1054" s="21">
        <v>45</v>
      </c>
      <c r="C1054" s="33" t="str">
        <f t="shared" si="48"/>
        <v>Senior</v>
      </c>
      <c r="D1054" s="43">
        <v>23208</v>
      </c>
      <c r="E1054" s="27">
        <v>629</v>
      </c>
      <c r="F1054" s="33" t="s">
        <v>230</v>
      </c>
      <c r="G1054" s="33" t="s">
        <v>20</v>
      </c>
      <c r="H1054" s="33" t="s">
        <v>21</v>
      </c>
      <c r="I1054" s="43">
        <v>57528</v>
      </c>
      <c r="J1054" s="27">
        <v>60</v>
      </c>
      <c r="K1054" s="48">
        <v>2.4788004136504656</v>
      </c>
      <c r="L1054" s="48" t="s">
        <v>242</v>
      </c>
      <c r="M1054" s="33" t="s">
        <v>22</v>
      </c>
      <c r="N1054" s="33" t="s">
        <v>27</v>
      </c>
      <c r="O1054" s="43">
        <v>335</v>
      </c>
      <c r="P1054" s="48">
        <v>0.21176377399999999</v>
      </c>
      <c r="Q1054" s="33" t="s">
        <v>28</v>
      </c>
      <c r="R1054" s="27">
        <v>29</v>
      </c>
      <c r="S1054" s="43">
        <v>6913</v>
      </c>
      <c r="T1054" s="38">
        <v>1934</v>
      </c>
      <c r="U1054" s="33" t="str">
        <f t="shared" si="49"/>
        <v>Low Income</v>
      </c>
      <c r="V1054" s="43">
        <v>29673</v>
      </c>
      <c r="W1054" s="48">
        <v>0.208340096</v>
      </c>
      <c r="X1054" s="27">
        <v>0</v>
      </c>
      <c r="Y1054" s="27">
        <v>56</v>
      </c>
      <c r="Z1054" s="33" t="str">
        <f t="shared" si="50"/>
        <v>High Risk</v>
      </c>
    </row>
    <row r="1055" spans="1:26" x14ac:dyDescent="0.25">
      <c r="A1055" s="22">
        <v>44154</v>
      </c>
      <c r="B1055" s="23">
        <v>43</v>
      </c>
      <c r="C1055" s="34" t="str">
        <f t="shared" si="48"/>
        <v>Senior</v>
      </c>
      <c r="D1055" s="44">
        <v>36114</v>
      </c>
      <c r="E1055" s="28">
        <v>673</v>
      </c>
      <c r="F1055" s="34" t="s">
        <v>232</v>
      </c>
      <c r="G1055" s="34" t="s">
        <v>20</v>
      </c>
      <c r="H1055" s="34" t="s">
        <v>21</v>
      </c>
      <c r="I1055" s="44">
        <v>22913</v>
      </c>
      <c r="J1055" s="28">
        <v>60</v>
      </c>
      <c r="K1055" s="49">
        <v>0.63446308910671767</v>
      </c>
      <c r="L1055" s="49" t="s">
        <v>241</v>
      </c>
      <c r="M1055" s="34" t="s">
        <v>26</v>
      </c>
      <c r="N1055" s="34" t="s">
        <v>27</v>
      </c>
      <c r="O1055" s="44">
        <v>311</v>
      </c>
      <c r="P1055" s="49">
        <v>0.15847599200000001</v>
      </c>
      <c r="Q1055" s="34" t="s">
        <v>34</v>
      </c>
      <c r="R1055" s="28">
        <v>16</v>
      </c>
      <c r="S1055" s="44">
        <v>1974</v>
      </c>
      <c r="T1055" s="39">
        <v>3009.5</v>
      </c>
      <c r="U1055" s="34" t="str">
        <f t="shared" si="49"/>
        <v>Low Income</v>
      </c>
      <c r="V1055" s="44">
        <v>70177</v>
      </c>
      <c r="W1055" s="49">
        <v>0.200096523</v>
      </c>
      <c r="X1055" s="28">
        <v>0</v>
      </c>
      <c r="Y1055" s="28">
        <v>42</v>
      </c>
      <c r="Z1055" s="34" t="str">
        <f t="shared" si="50"/>
        <v>Medium Risk</v>
      </c>
    </row>
    <row r="1056" spans="1:26" x14ac:dyDescent="0.25">
      <c r="A1056" s="20">
        <v>44155</v>
      </c>
      <c r="B1056" s="21">
        <v>33</v>
      </c>
      <c r="C1056" s="33" t="str">
        <f t="shared" si="48"/>
        <v>Mid</v>
      </c>
      <c r="D1056" s="43">
        <v>24925</v>
      </c>
      <c r="E1056" s="27">
        <v>614</v>
      </c>
      <c r="F1056" s="33" t="s">
        <v>230</v>
      </c>
      <c r="G1056" s="33" t="s">
        <v>20</v>
      </c>
      <c r="H1056" s="33" t="s">
        <v>32</v>
      </c>
      <c r="I1056" s="43">
        <v>25183.596306068601</v>
      </c>
      <c r="J1056" s="27">
        <v>36</v>
      </c>
      <c r="K1056" s="48">
        <v>1.0103749771742669</v>
      </c>
      <c r="L1056" s="48" t="s">
        <v>242</v>
      </c>
      <c r="M1056" s="33" t="s">
        <v>22</v>
      </c>
      <c r="N1056" s="33" t="s">
        <v>30</v>
      </c>
      <c r="O1056" s="43">
        <v>863</v>
      </c>
      <c r="P1056" s="48">
        <v>0.34842536099999999</v>
      </c>
      <c r="Q1056" s="33" t="s">
        <v>28</v>
      </c>
      <c r="R1056" s="27">
        <v>18</v>
      </c>
      <c r="S1056" s="43">
        <v>4664</v>
      </c>
      <c r="T1056" s="38">
        <v>2077.083333</v>
      </c>
      <c r="U1056" s="33" t="str">
        <f t="shared" si="49"/>
        <v>Low Income</v>
      </c>
      <c r="V1056" s="43">
        <v>5843</v>
      </c>
      <c r="W1056" s="48">
        <v>0.20469563399999999</v>
      </c>
      <c r="X1056" s="27">
        <v>0</v>
      </c>
      <c r="Y1056" s="27">
        <v>52</v>
      </c>
      <c r="Z1056" s="33" t="str">
        <f t="shared" si="50"/>
        <v>Medium Risk</v>
      </c>
    </row>
    <row r="1057" spans="1:26" x14ac:dyDescent="0.25">
      <c r="A1057" s="22">
        <v>44156</v>
      </c>
      <c r="B1057" s="23">
        <v>31</v>
      </c>
      <c r="C1057" s="34" t="str">
        <f t="shared" si="48"/>
        <v>Mid</v>
      </c>
      <c r="D1057" s="44">
        <v>25670</v>
      </c>
      <c r="E1057" s="28">
        <v>539</v>
      </c>
      <c r="F1057" s="34" t="s">
        <v>231</v>
      </c>
      <c r="G1057" s="34" t="s">
        <v>20</v>
      </c>
      <c r="H1057" s="34" t="s">
        <v>29</v>
      </c>
      <c r="I1057" s="44">
        <v>25183.596306068601</v>
      </c>
      <c r="J1057" s="28">
        <v>48</v>
      </c>
      <c r="K1057" s="49">
        <v>0.9810516675523413</v>
      </c>
      <c r="L1057" s="49" t="s">
        <v>241</v>
      </c>
      <c r="M1057" s="34" t="s">
        <v>22</v>
      </c>
      <c r="N1057" s="34" t="s">
        <v>27</v>
      </c>
      <c r="O1057" s="44">
        <v>529</v>
      </c>
      <c r="P1057" s="49">
        <v>0.159577259</v>
      </c>
      <c r="Q1057" s="34" t="s">
        <v>28</v>
      </c>
      <c r="R1057" s="28">
        <v>23</v>
      </c>
      <c r="S1057" s="44">
        <v>256</v>
      </c>
      <c r="T1057" s="39">
        <v>2139.166667</v>
      </c>
      <c r="U1057" s="34" t="str">
        <f t="shared" si="49"/>
        <v>Low Income</v>
      </c>
      <c r="V1057" s="44">
        <v>9894</v>
      </c>
      <c r="W1057" s="49">
        <v>0.222933562</v>
      </c>
      <c r="X1057" s="28">
        <v>0</v>
      </c>
      <c r="Y1057" s="28">
        <v>52</v>
      </c>
      <c r="Z1057" s="34" t="str">
        <f t="shared" si="50"/>
        <v>Medium Risk</v>
      </c>
    </row>
    <row r="1058" spans="1:26" x14ac:dyDescent="0.25">
      <c r="A1058" s="20">
        <v>44157</v>
      </c>
      <c r="B1058" s="21">
        <v>39</v>
      </c>
      <c r="C1058" s="33" t="str">
        <f t="shared" si="48"/>
        <v>Mid</v>
      </c>
      <c r="D1058" s="43">
        <v>16794</v>
      </c>
      <c r="E1058" s="27">
        <v>558</v>
      </c>
      <c r="F1058" s="33" t="s">
        <v>230</v>
      </c>
      <c r="G1058" s="33" t="s">
        <v>20</v>
      </c>
      <c r="H1058" s="33" t="s">
        <v>32</v>
      </c>
      <c r="I1058" s="43">
        <v>19213</v>
      </c>
      <c r="J1058" s="27">
        <v>36</v>
      </c>
      <c r="K1058" s="48">
        <v>1.1440395379302131</v>
      </c>
      <c r="L1058" s="48" t="s">
        <v>242</v>
      </c>
      <c r="M1058" s="33" t="s">
        <v>22</v>
      </c>
      <c r="N1058" s="33" t="s">
        <v>23</v>
      </c>
      <c r="O1058" s="43">
        <v>568</v>
      </c>
      <c r="P1058" s="48">
        <v>0.49001921900000001</v>
      </c>
      <c r="Q1058" s="33" t="s">
        <v>28</v>
      </c>
      <c r="R1058" s="27">
        <v>21</v>
      </c>
      <c r="S1058" s="43">
        <v>7331</v>
      </c>
      <c r="T1058" s="38">
        <v>1399.5</v>
      </c>
      <c r="U1058" s="33" t="str">
        <f t="shared" si="49"/>
        <v>Low Income</v>
      </c>
      <c r="V1058" s="43">
        <v>314871</v>
      </c>
      <c r="W1058" s="48">
        <v>0.200767222</v>
      </c>
      <c r="X1058" s="27">
        <v>0</v>
      </c>
      <c r="Y1058" s="27">
        <v>52</v>
      </c>
      <c r="Z1058" s="33" t="str">
        <f t="shared" si="50"/>
        <v>Medium Risk</v>
      </c>
    </row>
    <row r="1059" spans="1:26" x14ac:dyDescent="0.25">
      <c r="A1059" s="22">
        <v>44158</v>
      </c>
      <c r="B1059" s="23">
        <v>54</v>
      </c>
      <c r="C1059" s="34" t="str">
        <f t="shared" si="48"/>
        <v>Senior</v>
      </c>
      <c r="D1059" s="44">
        <v>78948</v>
      </c>
      <c r="E1059" s="28">
        <v>563</v>
      </c>
      <c r="F1059" s="34" t="s">
        <v>230</v>
      </c>
      <c r="G1059" s="34" t="s">
        <v>20</v>
      </c>
      <c r="H1059" s="34" t="s">
        <v>25</v>
      </c>
      <c r="I1059" s="44">
        <v>31001</v>
      </c>
      <c r="J1059" s="28">
        <v>60</v>
      </c>
      <c r="K1059" s="49">
        <v>0.39267619192379793</v>
      </c>
      <c r="L1059" s="49" t="s">
        <v>240</v>
      </c>
      <c r="M1059" s="34" t="s">
        <v>26</v>
      </c>
      <c r="N1059" s="34" t="s">
        <v>23</v>
      </c>
      <c r="O1059" s="44">
        <v>375</v>
      </c>
      <c r="P1059" s="49">
        <v>0.1414502</v>
      </c>
      <c r="Q1059" s="34" t="s">
        <v>38</v>
      </c>
      <c r="R1059" s="28">
        <v>23</v>
      </c>
      <c r="S1059" s="44">
        <v>3118</v>
      </c>
      <c r="T1059" s="39">
        <v>6579</v>
      </c>
      <c r="U1059" s="34" t="str">
        <f t="shared" si="49"/>
        <v>Medium Income</v>
      </c>
      <c r="V1059" s="44">
        <v>9761</v>
      </c>
      <c r="W1059" s="49">
        <v>0.29932181299999999</v>
      </c>
      <c r="X1059" s="28">
        <v>0</v>
      </c>
      <c r="Y1059" s="28">
        <v>54</v>
      </c>
      <c r="Z1059" s="34" t="str">
        <f t="shared" si="50"/>
        <v>Medium Risk</v>
      </c>
    </row>
    <row r="1060" spans="1:26" x14ac:dyDescent="0.25">
      <c r="A1060" s="20">
        <v>44159</v>
      </c>
      <c r="B1060" s="21">
        <v>46</v>
      </c>
      <c r="C1060" s="33" t="str">
        <f t="shared" si="48"/>
        <v>Senior</v>
      </c>
      <c r="D1060" s="43">
        <v>47468</v>
      </c>
      <c r="E1060" s="27">
        <v>550</v>
      </c>
      <c r="F1060" s="33" t="s">
        <v>230</v>
      </c>
      <c r="G1060" s="33" t="s">
        <v>20</v>
      </c>
      <c r="H1060" s="33" t="s">
        <v>25</v>
      </c>
      <c r="I1060" s="43">
        <v>24695.307531380753</v>
      </c>
      <c r="J1060" s="27">
        <v>36</v>
      </c>
      <c r="K1060" s="48">
        <v>0.52025169654042203</v>
      </c>
      <c r="L1060" s="48" t="s">
        <v>241</v>
      </c>
      <c r="M1060" s="33" t="s">
        <v>22</v>
      </c>
      <c r="N1060" s="33" t="s">
        <v>30</v>
      </c>
      <c r="O1060" s="43">
        <v>353</v>
      </c>
      <c r="P1060" s="48">
        <v>0.16083577499999999</v>
      </c>
      <c r="Q1060" s="33" t="s">
        <v>24</v>
      </c>
      <c r="R1060" s="27">
        <v>25</v>
      </c>
      <c r="S1060" s="43">
        <v>1579</v>
      </c>
      <c r="T1060" s="38">
        <v>3955.666667</v>
      </c>
      <c r="U1060" s="33" t="str">
        <f t="shared" si="49"/>
        <v>Low Income</v>
      </c>
      <c r="V1060" s="43">
        <v>13667</v>
      </c>
      <c r="W1060" s="48">
        <v>0.25626389100000002</v>
      </c>
      <c r="X1060" s="27">
        <v>0</v>
      </c>
      <c r="Y1060" s="27">
        <v>51</v>
      </c>
      <c r="Z1060" s="33" t="str">
        <f t="shared" si="50"/>
        <v>Medium Risk</v>
      </c>
    </row>
    <row r="1061" spans="1:26" x14ac:dyDescent="0.25">
      <c r="A1061" s="22">
        <v>44160</v>
      </c>
      <c r="B1061" s="23">
        <v>35</v>
      </c>
      <c r="C1061" s="34" t="str">
        <f t="shared" si="48"/>
        <v>Mid</v>
      </c>
      <c r="D1061" s="44">
        <v>59020</v>
      </c>
      <c r="E1061" s="28">
        <v>620</v>
      </c>
      <c r="F1061" s="34" t="s">
        <v>230</v>
      </c>
      <c r="G1061" s="34" t="s">
        <v>20</v>
      </c>
      <c r="H1061" s="34" t="s">
        <v>29</v>
      </c>
      <c r="I1061" s="44">
        <v>15787</v>
      </c>
      <c r="J1061" s="28">
        <v>24</v>
      </c>
      <c r="K1061" s="49">
        <v>0.26748559810233818</v>
      </c>
      <c r="L1061" s="49" t="s">
        <v>240</v>
      </c>
      <c r="M1061" s="34" t="s">
        <v>22</v>
      </c>
      <c r="N1061" s="34" t="s">
        <v>27</v>
      </c>
      <c r="O1061" s="44">
        <v>226</v>
      </c>
      <c r="P1061" s="49">
        <v>0.225417747</v>
      </c>
      <c r="Q1061" s="34" t="s">
        <v>28</v>
      </c>
      <c r="R1061" s="28">
        <v>20</v>
      </c>
      <c r="S1061" s="44">
        <v>8376</v>
      </c>
      <c r="T1061" s="39">
        <v>4918.3333329999996</v>
      </c>
      <c r="U1061" s="34" t="str">
        <f t="shared" si="49"/>
        <v>Low Income</v>
      </c>
      <c r="V1061" s="44">
        <v>68371</v>
      </c>
      <c r="W1061" s="49">
        <v>0.19590180300000001</v>
      </c>
      <c r="X1061" s="28">
        <v>1</v>
      </c>
      <c r="Y1061" s="28">
        <v>37.6</v>
      </c>
      <c r="Z1061" s="34" t="str">
        <f t="shared" si="50"/>
        <v>Low Risk</v>
      </c>
    </row>
    <row r="1062" spans="1:26" x14ac:dyDescent="0.25">
      <c r="A1062" s="20">
        <v>44161</v>
      </c>
      <c r="B1062" s="21">
        <v>49</v>
      </c>
      <c r="C1062" s="33" t="str">
        <f t="shared" si="48"/>
        <v>Senior</v>
      </c>
      <c r="D1062" s="43">
        <v>15000</v>
      </c>
      <c r="E1062" s="27">
        <v>625</v>
      </c>
      <c r="F1062" s="33" t="s">
        <v>230</v>
      </c>
      <c r="G1062" s="33" t="s">
        <v>20</v>
      </c>
      <c r="H1062" s="33" t="s">
        <v>29</v>
      </c>
      <c r="I1062" s="43">
        <v>21151</v>
      </c>
      <c r="J1062" s="27">
        <v>12</v>
      </c>
      <c r="K1062" s="48">
        <v>1.4100666666666666</v>
      </c>
      <c r="L1062" s="48" t="s">
        <v>242</v>
      </c>
      <c r="M1062" s="33" t="s">
        <v>22</v>
      </c>
      <c r="N1062" s="33" t="s">
        <v>30</v>
      </c>
      <c r="O1062" s="43">
        <v>753</v>
      </c>
      <c r="P1062" s="48">
        <v>0.24996188699999999</v>
      </c>
      <c r="Q1062" s="33" t="s">
        <v>34</v>
      </c>
      <c r="R1062" s="27">
        <v>23</v>
      </c>
      <c r="S1062" s="43">
        <v>2768</v>
      </c>
      <c r="T1062" s="38">
        <v>1250</v>
      </c>
      <c r="U1062" s="33" t="str">
        <f t="shared" si="49"/>
        <v>Low Income</v>
      </c>
      <c r="V1062" s="43">
        <v>44523</v>
      </c>
      <c r="W1062" s="48">
        <v>0.16337032900000001</v>
      </c>
      <c r="X1062" s="27">
        <v>0</v>
      </c>
      <c r="Y1062" s="27">
        <v>51</v>
      </c>
      <c r="Z1062" s="33" t="str">
        <f t="shared" si="50"/>
        <v>Medium Risk</v>
      </c>
    </row>
    <row r="1063" spans="1:26" x14ac:dyDescent="0.25">
      <c r="A1063" s="22">
        <v>44162</v>
      </c>
      <c r="B1063" s="23">
        <v>18</v>
      </c>
      <c r="C1063" s="34" t="str">
        <f t="shared" si="48"/>
        <v>Young</v>
      </c>
      <c r="D1063" s="44">
        <v>67967</v>
      </c>
      <c r="E1063" s="28">
        <v>533</v>
      </c>
      <c r="F1063" s="34" t="s">
        <v>231</v>
      </c>
      <c r="G1063" s="34" t="s">
        <v>20</v>
      </c>
      <c r="H1063" s="34" t="s">
        <v>25</v>
      </c>
      <c r="I1063" s="44">
        <v>42996</v>
      </c>
      <c r="J1063" s="28">
        <v>96</v>
      </c>
      <c r="K1063" s="49">
        <v>0.63260111524710516</v>
      </c>
      <c r="L1063" s="49" t="s">
        <v>241</v>
      </c>
      <c r="M1063" s="34" t="s">
        <v>44</v>
      </c>
      <c r="N1063" s="34" t="s">
        <v>30</v>
      </c>
      <c r="O1063" s="44">
        <v>268</v>
      </c>
      <c r="P1063" s="49">
        <v>0.36537309200000001</v>
      </c>
      <c r="Q1063" s="34" t="s">
        <v>24</v>
      </c>
      <c r="R1063" s="28">
        <v>22</v>
      </c>
      <c r="S1063" s="44">
        <v>17991</v>
      </c>
      <c r="T1063" s="39">
        <v>5663.9166670000004</v>
      </c>
      <c r="U1063" s="34" t="str">
        <f t="shared" si="49"/>
        <v>Medium Income</v>
      </c>
      <c r="V1063" s="44">
        <v>254149</v>
      </c>
      <c r="W1063" s="49">
        <v>0.268440014</v>
      </c>
      <c r="X1063" s="28">
        <v>0</v>
      </c>
      <c r="Y1063" s="28">
        <v>49</v>
      </c>
      <c r="Z1063" s="34" t="str">
        <f t="shared" si="50"/>
        <v>Medium Risk</v>
      </c>
    </row>
    <row r="1064" spans="1:26" x14ac:dyDescent="0.25">
      <c r="A1064" s="20">
        <v>44163</v>
      </c>
      <c r="B1064" s="21">
        <v>53</v>
      </c>
      <c r="C1064" s="33" t="str">
        <f t="shared" si="48"/>
        <v>Senior</v>
      </c>
      <c r="D1064" s="43">
        <v>39761</v>
      </c>
      <c r="E1064" s="27">
        <v>553</v>
      </c>
      <c r="F1064" s="33" t="s">
        <v>230</v>
      </c>
      <c r="G1064" s="33" t="s">
        <v>20</v>
      </c>
      <c r="H1064" s="33" t="s">
        <v>32</v>
      </c>
      <c r="I1064" s="43">
        <v>25183.596306068601</v>
      </c>
      <c r="J1064" s="27">
        <v>60</v>
      </c>
      <c r="K1064" s="48">
        <v>0.63337431920898868</v>
      </c>
      <c r="L1064" s="48" t="s">
        <v>241</v>
      </c>
      <c r="M1064" s="33" t="s">
        <v>44</v>
      </c>
      <c r="N1064" s="33" t="s">
        <v>27</v>
      </c>
      <c r="O1064" s="43">
        <v>271</v>
      </c>
      <c r="P1064" s="48">
        <v>0.25740492599999998</v>
      </c>
      <c r="Q1064" s="33" t="s">
        <v>28</v>
      </c>
      <c r="R1064" s="27">
        <v>25</v>
      </c>
      <c r="S1064" s="43">
        <v>1526</v>
      </c>
      <c r="T1064" s="38">
        <v>3313.416667</v>
      </c>
      <c r="U1064" s="33" t="str">
        <f t="shared" si="49"/>
        <v>Low Income</v>
      </c>
      <c r="V1064" s="43">
        <v>127207</v>
      </c>
      <c r="W1064" s="48">
        <v>0.25138550700000001</v>
      </c>
      <c r="X1064" s="27">
        <v>0</v>
      </c>
      <c r="Y1064" s="27">
        <v>60</v>
      </c>
      <c r="Z1064" s="33" t="str">
        <f t="shared" si="50"/>
        <v>High Risk</v>
      </c>
    </row>
    <row r="1065" spans="1:26" x14ac:dyDescent="0.25">
      <c r="A1065" s="22">
        <v>44164</v>
      </c>
      <c r="B1065" s="23">
        <v>19</v>
      </c>
      <c r="C1065" s="34" t="str">
        <f t="shared" si="48"/>
        <v>Young</v>
      </c>
      <c r="D1065" s="44">
        <v>49175</v>
      </c>
      <c r="E1065" s="28">
        <v>535</v>
      </c>
      <c r="F1065" s="34" t="s">
        <v>231</v>
      </c>
      <c r="G1065" s="34" t="s">
        <v>20</v>
      </c>
      <c r="H1065" s="34" t="s">
        <v>25</v>
      </c>
      <c r="I1065" s="44">
        <v>28494</v>
      </c>
      <c r="J1065" s="28">
        <v>48</v>
      </c>
      <c r="K1065" s="49">
        <v>0.57944077275038131</v>
      </c>
      <c r="L1065" s="49" t="s">
        <v>241</v>
      </c>
      <c r="M1065" s="34" t="s">
        <v>22</v>
      </c>
      <c r="N1065" s="34" t="s">
        <v>27</v>
      </c>
      <c r="O1065" s="44">
        <v>440</v>
      </c>
      <c r="P1065" s="49">
        <v>9.7121397999999998E-2</v>
      </c>
      <c r="Q1065" s="34" t="s">
        <v>28</v>
      </c>
      <c r="R1065" s="28">
        <v>22</v>
      </c>
      <c r="S1065" s="44">
        <v>8483</v>
      </c>
      <c r="T1065" s="39">
        <v>4097.9166670000004</v>
      </c>
      <c r="U1065" s="34" t="str">
        <f t="shared" si="49"/>
        <v>Low Income</v>
      </c>
      <c r="V1065" s="44">
        <v>3673</v>
      </c>
      <c r="W1065" s="49">
        <v>0.22086197799999999</v>
      </c>
      <c r="X1065" s="28">
        <v>0</v>
      </c>
      <c r="Y1065" s="28">
        <v>50</v>
      </c>
      <c r="Z1065" s="34" t="str">
        <f t="shared" si="50"/>
        <v>Medium Risk</v>
      </c>
    </row>
    <row r="1066" spans="1:26" x14ac:dyDescent="0.25">
      <c r="A1066" s="20">
        <v>44165</v>
      </c>
      <c r="B1066" s="21">
        <v>35</v>
      </c>
      <c r="C1066" s="33" t="str">
        <f t="shared" si="48"/>
        <v>Mid</v>
      </c>
      <c r="D1066" s="43">
        <v>122613</v>
      </c>
      <c r="E1066" s="27">
        <v>545</v>
      </c>
      <c r="F1066" s="33" t="s">
        <v>231</v>
      </c>
      <c r="G1066" s="33" t="s">
        <v>20</v>
      </c>
      <c r="H1066" s="33" t="s">
        <v>32</v>
      </c>
      <c r="I1066" s="43">
        <v>22256</v>
      </c>
      <c r="J1066" s="27">
        <v>96</v>
      </c>
      <c r="K1066" s="48">
        <v>0.18151419506903835</v>
      </c>
      <c r="L1066" s="48" t="s">
        <v>240</v>
      </c>
      <c r="M1066" s="33" t="s">
        <v>22</v>
      </c>
      <c r="N1066" s="33" t="s">
        <v>23</v>
      </c>
      <c r="O1066" s="43">
        <v>918</v>
      </c>
      <c r="P1066" s="48">
        <v>0.28523936799999999</v>
      </c>
      <c r="Q1066" s="33" t="s">
        <v>38</v>
      </c>
      <c r="R1066" s="27">
        <v>25</v>
      </c>
      <c r="S1066" s="43">
        <v>4469</v>
      </c>
      <c r="T1066" s="38">
        <v>10217.75</v>
      </c>
      <c r="U1066" s="33" t="str">
        <f t="shared" si="49"/>
        <v>Medium Income</v>
      </c>
      <c r="V1066" s="43">
        <v>131519</v>
      </c>
      <c r="W1066" s="48">
        <v>0.31152319499999997</v>
      </c>
      <c r="X1066" s="27">
        <v>0</v>
      </c>
      <c r="Y1066" s="27">
        <v>45</v>
      </c>
      <c r="Z1066" s="33" t="str">
        <f t="shared" si="50"/>
        <v>Medium Risk</v>
      </c>
    </row>
    <row r="1067" spans="1:26" x14ac:dyDescent="0.25">
      <c r="A1067" s="22">
        <v>44166</v>
      </c>
      <c r="B1067" s="23">
        <v>26</v>
      </c>
      <c r="C1067" s="34" t="str">
        <f t="shared" si="48"/>
        <v>Mid</v>
      </c>
      <c r="D1067" s="44">
        <v>64115.000004000001</v>
      </c>
      <c r="E1067" s="28">
        <v>609</v>
      </c>
      <c r="F1067" s="34" t="s">
        <v>230</v>
      </c>
      <c r="G1067" s="34" t="s">
        <v>20</v>
      </c>
      <c r="H1067" s="34" t="s">
        <v>21</v>
      </c>
      <c r="I1067" s="44">
        <v>26155.335766423359</v>
      </c>
      <c r="J1067" s="28">
        <v>51.067669172932334</v>
      </c>
      <c r="K1067" s="49">
        <v>0.40794409677597415</v>
      </c>
      <c r="L1067" s="49" t="s">
        <v>240</v>
      </c>
      <c r="M1067" s="34" t="s">
        <v>35</v>
      </c>
      <c r="N1067" s="34" t="s">
        <v>30</v>
      </c>
      <c r="O1067" s="44">
        <v>319</v>
      </c>
      <c r="P1067" s="49">
        <v>0.54135638699999999</v>
      </c>
      <c r="Q1067" s="34" t="s">
        <v>31</v>
      </c>
      <c r="R1067" s="28">
        <v>28</v>
      </c>
      <c r="S1067" s="44">
        <v>2177</v>
      </c>
      <c r="T1067" s="39">
        <v>5342.9166670000004</v>
      </c>
      <c r="U1067" s="34" t="str">
        <f t="shared" si="49"/>
        <v>Medium Income</v>
      </c>
      <c r="V1067" s="44">
        <v>4377</v>
      </c>
      <c r="W1067" s="49">
        <v>0.29755389300000001</v>
      </c>
      <c r="X1067" s="28">
        <v>0</v>
      </c>
      <c r="Y1067" s="28">
        <v>55</v>
      </c>
      <c r="Z1067" s="34" t="str">
        <f t="shared" si="50"/>
        <v>High Risk</v>
      </c>
    </row>
    <row r="1068" spans="1:26" x14ac:dyDescent="0.25">
      <c r="A1068" s="20">
        <v>44167</v>
      </c>
      <c r="B1068" s="21">
        <v>24</v>
      </c>
      <c r="C1068" s="33" t="str">
        <f t="shared" si="48"/>
        <v>Young</v>
      </c>
      <c r="D1068" s="43">
        <v>141563.00004000001</v>
      </c>
      <c r="E1068" s="27">
        <v>541</v>
      </c>
      <c r="F1068" s="33" t="s">
        <v>231</v>
      </c>
      <c r="G1068" s="33" t="s">
        <v>20</v>
      </c>
      <c r="H1068" s="33" t="s">
        <v>25</v>
      </c>
      <c r="I1068" s="43">
        <v>8322</v>
      </c>
      <c r="J1068" s="27">
        <v>55.032258064516128</v>
      </c>
      <c r="K1068" s="48">
        <v>5.8786547315672441E-2</v>
      </c>
      <c r="L1068" s="48" t="s">
        <v>240</v>
      </c>
      <c r="M1068" s="33" t="s">
        <v>35</v>
      </c>
      <c r="N1068" s="33" t="s">
        <v>27</v>
      </c>
      <c r="O1068" s="43">
        <v>574</v>
      </c>
      <c r="P1068" s="48">
        <v>0.35765862999999998</v>
      </c>
      <c r="Q1068" s="33" t="s">
        <v>28</v>
      </c>
      <c r="R1068" s="27">
        <v>21</v>
      </c>
      <c r="S1068" s="43">
        <v>4809</v>
      </c>
      <c r="T1068" s="38">
        <v>11796.916670000001</v>
      </c>
      <c r="U1068" s="33" t="str">
        <f t="shared" si="49"/>
        <v>Medium Income</v>
      </c>
      <c r="V1068" s="43">
        <v>170699</v>
      </c>
      <c r="W1068" s="48">
        <v>0.248682292</v>
      </c>
      <c r="X1068" s="27">
        <v>1</v>
      </c>
      <c r="Y1068" s="27">
        <v>40.799999999999997</v>
      </c>
      <c r="Z1068" s="33" t="str">
        <f t="shared" si="50"/>
        <v>Medium Risk</v>
      </c>
    </row>
    <row r="1069" spans="1:26" x14ac:dyDescent="0.25">
      <c r="A1069" s="22">
        <v>44168</v>
      </c>
      <c r="B1069" s="23">
        <v>53</v>
      </c>
      <c r="C1069" s="34" t="str">
        <f t="shared" si="48"/>
        <v>Senior</v>
      </c>
      <c r="D1069" s="44">
        <v>21627</v>
      </c>
      <c r="E1069" s="28">
        <v>559</v>
      </c>
      <c r="F1069" s="34" t="s">
        <v>230</v>
      </c>
      <c r="G1069" s="34" t="s">
        <v>33</v>
      </c>
      <c r="H1069" s="34" t="s">
        <v>29</v>
      </c>
      <c r="I1069" s="44">
        <v>34898</v>
      </c>
      <c r="J1069" s="28">
        <v>60</v>
      </c>
      <c r="K1069" s="49">
        <v>1.6136311092615712</v>
      </c>
      <c r="L1069" s="49" t="s">
        <v>242</v>
      </c>
      <c r="M1069" s="34" t="s">
        <v>22</v>
      </c>
      <c r="N1069" s="34" t="s">
        <v>30</v>
      </c>
      <c r="O1069" s="44">
        <v>405</v>
      </c>
      <c r="P1069" s="49">
        <v>0.39704887799999999</v>
      </c>
      <c r="Q1069" s="34" t="s">
        <v>38</v>
      </c>
      <c r="R1069" s="28">
        <v>23</v>
      </c>
      <c r="S1069" s="44">
        <v>1404</v>
      </c>
      <c r="T1069" s="39">
        <v>1802.25</v>
      </c>
      <c r="U1069" s="34" t="str">
        <f t="shared" si="49"/>
        <v>Low Income</v>
      </c>
      <c r="V1069" s="44">
        <v>46498</v>
      </c>
      <c r="W1069" s="49">
        <v>0.25968770800000002</v>
      </c>
      <c r="X1069" s="28">
        <v>0</v>
      </c>
      <c r="Y1069" s="28">
        <v>59</v>
      </c>
      <c r="Z1069" s="34" t="str">
        <f t="shared" si="50"/>
        <v>High Risk</v>
      </c>
    </row>
    <row r="1070" spans="1:26" x14ac:dyDescent="0.25">
      <c r="A1070" s="20">
        <v>44169</v>
      </c>
      <c r="B1070" s="21">
        <v>34</v>
      </c>
      <c r="C1070" s="33" t="str">
        <f t="shared" si="48"/>
        <v>Mid</v>
      </c>
      <c r="D1070" s="43">
        <v>33267</v>
      </c>
      <c r="E1070" s="27">
        <v>578</v>
      </c>
      <c r="F1070" s="33" t="s">
        <v>230</v>
      </c>
      <c r="G1070" s="33" t="s">
        <v>20</v>
      </c>
      <c r="H1070" s="33" t="s">
        <v>29</v>
      </c>
      <c r="I1070" s="43">
        <v>18965</v>
      </c>
      <c r="J1070" s="27">
        <v>36</v>
      </c>
      <c r="K1070" s="48">
        <v>0.57008446809150204</v>
      </c>
      <c r="L1070" s="48" t="s">
        <v>241</v>
      </c>
      <c r="M1070" s="33" t="s">
        <v>22</v>
      </c>
      <c r="N1070" s="33" t="s">
        <v>27</v>
      </c>
      <c r="O1070" s="43">
        <v>226</v>
      </c>
      <c r="P1070" s="48">
        <v>0.34525408600000002</v>
      </c>
      <c r="Q1070" s="33" t="s">
        <v>24</v>
      </c>
      <c r="R1070" s="27">
        <v>36</v>
      </c>
      <c r="S1070" s="43">
        <v>3551</v>
      </c>
      <c r="T1070" s="38">
        <v>2772.25</v>
      </c>
      <c r="U1070" s="33" t="str">
        <f t="shared" si="49"/>
        <v>Low Income</v>
      </c>
      <c r="V1070" s="43">
        <v>204128</v>
      </c>
      <c r="W1070" s="48">
        <v>0.22233167600000001</v>
      </c>
      <c r="X1070" s="27">
        <v>0</v>
      </c>
      <c r="Y1070" s="27">
        <v>50</v>
      </c>
      <c r="Z1070" s="33" t="str">
        <f t="shared" si="50"/>
        <v>Medium Risk</v>
      </c>
    </row>
    <row r="1071" spans="1:26" x14ac:dyDescent="0.25">
      <c r="A1071" s="22">
        <v>44170</v>
      </c>
      <c r="B1071" s="23">
        <v>44</v>
      </c>
      <c r="C1071" s="34" t="str">
        <f t="shared" si="48"/>
        <v>Senior</v>
      </c>
      <c r="D1071" s="44">
        <v>16035</v>
      </c>
      <c r="E1071" s="28">
        <v>594</v>
      </c>
      <c r="F1071" s="34" t="s">
        <v>230</v>
      </c>
      <c r="G1071" s="34" t="s">
        <v>20</v>
      </c>
      <c r="H1071" s="34" t="s">
        <v>29</v>
      </c>
      <c r="I1071" s="44">
        <v>32981</v>
      </c>
      <c r="J1071" s="28">
        <v>24</v>
      </c>
      <c r="K1071" s="49">
        <v>2.0568132210788899</v>
      </c>
      <c r="L1071" s="49" t="s">
        <v>242</v>
      </c>
      <c r="M1071" s="34" t="s">
        <v>26</v>
      </c>
      <c r="N1071" s="34" t="s">
        <v>23</v>
      </c>
      <c r="O1071" s="44">
        <v>315</v>
      </c>
      <c r="P1071" s="49">
        <v>0.62649486200000004</v>
      </c>
      <c r="Q1071" s="34" t="s">
        <v>38</v>
      </c>
      <c r="R1071" s="28">
        <v>27</v>
      </c>
      <c r="S1071" s="44">
        <v>1710</v>
      </c>
      <c r="T1071" s="39">
        <v>1336.25</v>
      </c>
      <c r="U1071" s="34" t="str">
        <f t="shared" si="49"/>
        <v>Low Income</v>
      </c>
      <c r="V1071" s="44">
        <v>25723</v>
      </c>
      <c r="W1071" s="49">
        <v>0.18647772000000001</v>
      </c>
      <c r="X1071" s="28">
        <v>0</v>
      </c>
      <c r="Y1071" s="28">
        <v>62</v>
      </c>
      <c r="Z1071" s="34" t="str">
        <f t="shared" si="50"/>
        <v>High Risk</v>
      </c>
    </row>
    <row r="1072" spans="1:26" x14ac:dyDescent="0.25">
      <c r="A1072" s="20">
        <v>44171</v>
      </c>
      <c r="B1072" s="21">
        <v>39</v>
      </c>
      <c r="C1072" s="33" t="str">
        <f t="shared" si="48"/>
        <v>Mid</v>
      </c>
      <c r="D1072" s="43">
        <v>56407</v>
      </c>
      <c r="E1072" s="27">
        <v>614</v>
      </c>
      <c r="F1072" s="33" t="s">
        <v>230</v>
      </c>
      <c r="G1072" s="33" t="s">
        <v>20</v>
      </c>
      <c r="H1072" s="33" t="s">
        <v>29</v>
      </c>
      <c r="I1072" s="43">
        <v>26956</v>
      </c>
      <c r="J1072" s="27">
        <v>36</v>
      </c>
      <c r="K1072" s="48">
        <v>0.47788395057351041</v>
      </c>
      <c r="L1072" s="48" t="s">
        <v>240</v>
      </c>
      <c r="M1072" s="33" t="s">
        <v>26</v>
      </c>
      <c r="N1072" s="33" t="s">
        <v>34</v>
      </c>
      <c r="O1072" s="43">
        <v>840</v>
      </c>
      <c r="P1072" s="48">
        <v>0.173111242</v>
      </c>
      <c r="Q1072" s="33" t="s">
        <v>24</v>
      </c>
      <c r="R1072" s="27">
        <v>21</v>
      </c>
      <c r="S1072" s="43">
        <v>5415</v>
      </c>
      <c r="T1072" s="38">
        <v>4700.5833329999996</v>
      </c>
      <c r="U1072" s="33" t="str">
        <f t="shared" si="49"/>
        <v>Low Income</v>
      </c>
      <c r="V1072" s="43">
        <v>202369</v>
      </c>
      <c r="W1072" s="48">
        <v>0.215424211</v>
      </c>
      <c r="X1072" s="27">
        <v>0</v>
      </c>
      <c r="Y1072" s="27">
        <v>43</v>
      </c>
      <c r="Z1072" s="33" t="str">
        <f t="shared" si="50"/>
        <v>Medium Risk</v>
      </c>
    </row>
    <row r="1073" spans="1:26" x14ac:dyDescent="0.25">
      <c r="A1073" s="22">
        <v>44172</v>
      </c>
      <c r="B1073" s="23">
        <v>45</v>
      </c>
      <c r="C1073" s="34" t="str">
        <f t="shared" si="48"/>
        <v>Senior</v>
      </c>
      <c r="D1073" s="44">
        <v>53290</v>
      </c>
      <c r="E1073" s="28">
        <v>499</v>
      </c>
      <c r="F1073" s="34" t="s">
        <v>231</v>
      </c>
      <c r="G1073" s="34" t="s">
        <v>20</v>
      </c>
      <c r="H1073" s="34" t="s">
        <v>32</v>
      </c>
      <c r="I1073" s="44">
        <v>21303</v>
      </c>
      <c r="J1073" s="28">
        <v>108</v>
      </c>
      <c r="K1073" s="49">
        <v>0.39975605179208107</v>
      </c>
      <c r="L1073" s="49" t="s">
        <v>240</v>
      </c>
      <c r="M1073" s="34" t="s">
        <v>35</v>
      </c>
      <c r="N1073" s="34" t="s">
        <v>30</v>
      </c>
      <c r="O1073" s="44">
        <v>438</v>
      </c>
      <c r="P1073" s="49">
        <v>0.24640304499999999</v>
      </c>
      <c r="Q1073" s="34" t="s">
        <v>31</v>
      </c>
      <c r="R1073" s="28">
        <v>25</v>
      </c>
      <c r="S1073" s="44">
        <v>3851</v>
      </c>
      <c r="T1073" s="39">
        <v>4440.8333329999996</v>
      </c>
      <c r="U1073" s="34" t="str">
        <f t="shared" si="49"/>
        <v>Low Income</v>
      </c>
      <c r="V1073" s="44">
        <v>81821</v>
      </c>
      <c r="W1073" s="49">
        <v>0.28099450999999998</v>
      </c>
      <c r="X1073" s="28">
        <v>0</v>
      </c>
      <c r="Y1073" s="28">
        <v>49</v>
      </c>
      <c r="Z1073" s="34" t="str">
        <f t="shared" si="50"/>
        <v>Medium Risk</v>
      </c>
    </row>
    <row r="1074" spans="1:26" x14ac:dyDescent="0.25">
      <c r="A1074" s="20">
        <v>44173</v>
      </c>
      <c r="B1074" s="21">
        <v>40</v>
      </c>
      <c r="C1074" s="33" t="str">
        <f t="shared" si="48"/>
        <v>Senior</v>
      </c>
      <c r="D1074" s="43">
        <v>28284</v>
      </c>
      <c r="E1074" s="27">
        <v>513</v>
      </c>
      <c r="F1074" s="33" t="s">
        <v>231</v>
      </c>
      <c r="G1074" s="33" t="s">
        <v>20</v>
      </c>
      <c r="H1074" s="33" t="s">
        <v>29</v>
      </c>
      <c r="I1074" s="43">
        <v>21327</v>
      </c>
      <c r="J1074" s="27">
        <v>36</v>
      </c>
      <c r="K1074" s="48">
        <v>0.75403054730589736</v>
      </c>
      <c r="L1074" s="48" t="s">
        <v>241</v>
      </c>
      <c r="M1074" s="33" t="s">
        <v>22</v>
      </c>
      <c r="N1074" s="33" t="s">
        <v>27</v>
      </c>
      <c r="O1074" s="43">
        <v>1055</v>
      </c>
      <c r="P1074" s="48">
        <v>0.35650154299999998</v>
      </c>
      <c r="Q1074" s="33" t="s">
        <v>31</v>
      </c>
      <c r="R1074" s="27">
        <v>21</v>
      </c>
      <c r="S1074" s="43">
        <v>3767</v>
      </c>
      <c r="T1074" s="38">
        <v>2357</v>
      </c>
      <c r="U1074" s="33" t="str">
        <f t="shared" si="49"/>
        <v>Low Income</v>
      </c>
      <c r="V1074" s="43">
        <v>15255</v>
      </c>
      <c r="W1074" s="48">
        <v>0.27757282700000002</v>
      </c>
      <c r="X1074" s="27">
        <v>0</v>
      </c>
      <c r="Y1074" s="27">
        <v>55</v>
      </c>
      <c r="Z1074" s="33" t="str">
        <f t="shared" si="50"/>
        <v>High Risk</v>
      </c>
    </row>
    <row r="1075" spans="1:26" x14ac:dyDescent="0.25">
      <c r="A1075" s="22">
        <v>44174</v>
      </c>
      <c r="B1075" s="23">
        <v>24</v>
      </c>
      <c r="C1075" s="34" t="str">
        <f t="shared" si="48"/>
        <v>Young</v>
      </c>
      <c r="D1075" s="44">
        <v>124114</v>
      </c>
      <c r="E1075" s="28">
        <v>578</v>
      </c>
      <c r="F1075" s="34" t="s">
        <v>230</v>
      </c>
      <c r="G1075" s="34" t="s">
        <v>20</v>
      </c>
      <c r="H1075" s="34" t="s">
        <v>32</v>
      </c>
      <c r="I1075" s="44">
        <v>25586</v>
      </c>
      <c r="J1075" s="28">
        <v>36</v>
      </c>
      <c r="K1075" s="49">
        <v>0.20614918542630162</v>
      </c>
      <c r="L1075" s="49" t="s">
        <v>240</v>
      </c>
      <c r="M1075" s="34" t="s">
        <v>26</v>
      </c>
      <c r="N1075" s="34" t="s">
        <v>27</v>
      </c>
      <c r="O1075" s="44">
        <v>549</v>
      </c>
      <c r="P1075" s="49">
        <v>0.32105655599999999</v>
      </c>
      <c r="Q1075" s="34" t="s">
        <v>34</v>
      </c>
      <c r="R1075" s="28">
        <v>24</v>
      </c>
      <c r="S1075" s="44">
        <v>11289</v>
      </c>
      <c r="T1075" s="39">
        <v>10342.833329999999</v>
      </c>
      <c r="U1075" s="34" t="str">
        <f t="shared" si="49"/>
        <v>Medium Income</v>
      </c>
      <c r="V1075" s="44">
        <v>261925</v>
      </c>
      <c r="W1075" s="49">
        <v>0.22454547599999999</v>
      </c>
      <c r="X1075" s="28">
        <v>1</v>
      </c>
      <c r="Y1075" s="28">
        <v>36.799999999999997</v>
      </c>
      <c r="Z1075" s="34" t="str">
        <f t="shared" si="50"/>
        <v>Low Risk</v>
      </c>
    </row>
    <row r="1076" spans="1:26" x14ac:dyDescent="0.25">
      <c r="A1076" s="20">
        <v>44175</v>
      </c>
      <c r="B1076" s="21">
        <v>51</v>
      </c>
      <c r="C1076" s="33" t="str">
        <f t="shared" si="48"/>
        <v>Senior</v>
      </c>
      <c r="D1076" s="43">
        <v>37463</v>
      </c>
      <c r="E1076" s="27">
        <v>601</v>
      </c>
      <c r="F1076" s="33" t="s">
        <v>230</v>
      </c>
      <c r="G1076" s="33" t="s">
        <v>20</v>
      </c>
      <c r="H1076" s="33" t="s">
        <v>25</v>
      </c>
      <c r="I1076" s="43">
        <v>12266</v>
      </c>
      <c r="J1076" s="27">
        <v>60</v>
      </c>
      <c r="K1076" s="48">
        <v>0.32741638416571017</v>
      </c>
      <c r="L1076" s="48" t="s">
        <v>240</v>
      </c>
      <c r="M1076" s="33" t="s">
        <v>22</v>
      </c>
      <c r="N1076" s="33" t="s">
        <v>30</v>
      </c>
      <c r="O1076" s="43">
        <v>143</v>
      </c>
      <c r="P1076" s="48">
        <v>0.13079027400000001</v>
      </c>
      <c r="Q1076" s="33" t="s">
        <v>24</v>
      </c>
      <c r="R1076" s="27">
        <v>23</v>
      </c>
      <c r="S1076" s="43">
        <v>6427</v>
      </c>
      <c r="T1076" s="38">
        <v>3121.916667</v>
      </c>
      <c r="U1076" s="33" t="str">
        <f t="shared" si="49"/>
        <v>Low Income</v>
      </c>
      <c r="V1076" s="43">
        <v>39738</v>
      </c>
      <c r="W1076" s="48">
        <v>0.197825747</v>
      </c>
      <c r="X1076" s="27">
        <v>0</v>
      </c>
      <c r="Y1076" s="27">
        <v>48</v>
      </c>
      <c r="Z1076" s="33" t="str">
        <f t="shared" si="50"/>
        <v>Medium Risk</v>
      </c>
    </row>
    <row r="1077" spans="1:26" x14ac:dyDescent="0.25">
      <c r="A1077" s="22">
        <v>44176</v>
      </c>
      <c r="B1077" s="23">
        <v>34</v>
      </c>
      <c r="C1077" s="34" t="str">
        <f t="shared" si="48"/>
        <v>Mid</v>
      </c>
      <c r="D1077" s="44">
        <v>15000</v>
      </c>
      <c r="E1077" s="28">
        <v>528</v>
      </c>
      <c r="F1077" s="34" t="s">
        <v>231</v>
      </c>
      <c r="G1077" s="34" t="s">
        <v>20</v>
      </c>
      <c r="H1077" s="34" t="s">
        <v>29</v>
      </c>
      <c r="I1077" s="44">
        <v>16500</v>
      </c>
      <c r="J1077" s="28">
        <v>36</v>
      </c>
      <c r="K1077" s="49">
        <v>1.1000000000000001</v>
      </c>
      <c r="L1077" s="49" t="s">
        <v>242</v>
      </c>
      <c r="M1077" s="34" t="s">
        <v>22</v>
      </c>
      <c r="N1077" s="34" t="s">
        <v>23</v>
      </c>
      <c r="O1077" s="44">
        <v>532</v>
      </c>
      <c r="P1077" s="49">
        <v>0.48167289499999999</v>
      </c>
      <c r="Q1077" s="34" t="s">
        <v>38</v>
      </c>
      <c r="R1077" s="28">
        <v>26</v>
      </c>
      <c r="S1077" s="44">
        <v>1762</v>
      </c>
      <c r="T1077" s="39">
        <v>1250</v>
      </c>
      <c r="U1077" s="34" t="str">
        <f t="shared" si="49"/>
        <v>Low Income</v>
      </c>
      <c r="V1077" s="44">
        <v>79078</v>
      </c>
      <c r="W1077" s="49">
        <v>0.23483337000000001</v>
      </c>
      <c r="X1077" s="28">
        <v>0</v>
      </c>
      <c r="Y1077" s="28">
        <v>55</v>
      </c>
      <c r="Z1077" s="34" t="str">
        <f t="shared" si="50"/>
        <v>High Risk</v>
      </c>
    </row>
    <row r="1078" spans="1:26" x14ac:dyDescent="0.25">
      <c r="A1078" s="20">
        <v>44177</v>
      </c>
      <c r="B1078" s="21">
        <v>21</v>
      </c>
      <c r="C1078" s="33" t="str">
        <f t="shared" si="48"/>
        <v>Young</v>
      </c>
      <c r="D1078" s="43">
        <v>58111</v>
      </c>
      <c r="E1078" s="27">
        <v>548</v>
      </c>
      <c r="F1078" s="33" t="s">
        <v>231</v>
      </c>
      <c r="G1078" s="33" t="s">
        <v>20</v>
      </c>
      <c r="H1078" s="33" t="s">
        <v>29</v>
      </c>
      <c r="I1078" s="43">
        <v>12774</v>
      </c>
      <c r="J1078" s="27">
        <v>48</v>
      </c>
      <c r="K1078" s="48">
        <v>0.2198206879936673</v>
      </c>
      <c r="L1078" s="48" t="s">
        <v>240</v>
      </c>
      <c r="M1078" s="33" t="s">
        <v>22</v>
      </c>
      <c r="N1078" s="33" t="s">
        <v>30</v>
      </c>
      <c r="O1078" s="43">
        <v>536</v>
      </c>
      <c r="P1078" s="48">
        <v>0.45929660300000003</v>
      </c>
      <c r="Q1078" s="33" t="s">
        <v>38</v>
      </c>
      <c r="R1078" s="27">
        <v>15</v>
      </c>
      <c r="S1078" s="43">
        <v>1936</v>
      </c>
      <c r="T1078" s="38">
        <v>4842.5833329999996</v>
      </c>
      <c r="U1078" s="33" t="str">
        <f t="shared" si="49"/>
        <v>Low Income</v>
      </c>
      <c r="V1078" s="43">
        <v>159927</v>
      </c>
      <c r="W1078" s="48">
        <v>0.21607452199999999</v>
      </c>
      <c r="X1078" s="27">
        <v>1</v>
      </c>
      <c r="Y1078" s="27">
        <v>40.799999999999997</v>
      </c>
      <c r="Z1078" s="33" t="str">
        <f t="shared" si="50"/>
        <v>Medium Risk</v>
      </c>
    </row>
    <row r="1079" spans="1:26" x14ac:dyDescent="0.25">
      <c r="A1079" s="22">
        <v>44178</v>
      </c>
      <c r="B1079" s="23">
        <v>34</v>
      </c>
      <c r="C1079" s="34" t="str">
        <f t="shared" si="48"/>
        <v>Mid</v>
      </c>
      <c r="D1079" s="44">
        <v>72122</v>
      </c>
      <c r="E1079" s="28">
        <v>572</v>
      </c>
      <c r="F1079" s="34" t="s">
        <v>230</v>
      </c>
      <c r="G1079" s="34" t="s">
        <v>20</v>
      </c>
      <c r="H1079" s="34" t="s">
        <v>29</v>
      </c>
      <c r="I1079" s="44">
        <v>20620</v>
      </c>
      <c r="J1079" s="28">
        <v>60</v>
      </c>
      <c r="K1079" s="49">
        <v>0.28590443969939822</v>
      </c>
      <c r="L1079" s="49" t="s">
        <v>240</v>
      </c>
      <c r="M1079" s="34" t="s">
        <v>22</v>
      </c>
      <c r="N1079" s="34" t="s">
        <v>30</v>
      </c>
      <c r="O1079" s="44">
        <v>411</v>
      </c>
      <c r="P1079" s="49">
        <v>0.51930743899999998</v>
      </c>
      <c r="Q1079" s="34" t="s">
        <v>31</v>
      </c>
      <c r="R1079" s="28">
        <v>27</v>
      </c>
      <c r="S1079" s="44">
        <v>6162</v>
      </c>
      <c r="T1079" s="39">
        <v>6010.1666670000004</v>
      </c>
      <c r="U1079" s="34" t="str">
        <f t="shared" si="49"/>
        <v>Medium Income</v>
      </c>
      <c r="V1079" s="44">
        <v>65438</v>
      </c>
      <c r="W1079" s="49">
        <v>0.249022099</v>
      </c>
      <c r="X1079" s="28">
        <v>0</v>
      </c>
      <c r="Y1079" s="28">
        <v>56</v>
      </c>
      <c r="Z1079" s="34" t="str">
        <f t="shared" si="50"/>
        <v>High Risk</v>
      </c>
    </row>
    <row r="1080" spans="1:26" x14ac:dyDescent="0.25">
      <c r="A1080" s="20">
        <v>44179</v>
      </c>
      <c r="B1080" s="21">
        <v>58</v>
      </c>
      <c r="C1080" s="33" t="str">
        <f t="shared" si="48"/>
        <v>Senior</v>
      </c>
      <c r="D1080" s="43">
        <v>32381</v>
      </c>
      <c r="E1080" s="27">
        <v>546</v>
      </c>
      <c r="F1080" s="33" t="s">
        <v>231</v>
      </c>
      <c r="G1080" s="33" t="s">
        <v>45</v>
      </c>
      <c r="H1080" s="33" t="s">
        <v>32</v>
      </c>
      <c r="I1080" s="43">
        <v>34294</v>
      </c>
      <c r="J1080" s="27">
        <v>24</v>
      </c>
      <c r="K1080" s="48">
        <v>1.0590778542972732</v>
      </c>
      <c r="L1080" s="48" t="s">
        <v>242</v>
      </c>
      <c r="M1080" s="33" t="s">
        <v>22</v>
      </c>
      <c r="N1080" s="33" t="s">
        <v>27</v>
      </c>
      <c r="O1080" s="43">
        <v>286</v>
      </c>
      <c r="P1080" s="48">
        <v>0.16274618299999999</v>
      </c>
      <c r="Q1080" s="33" t="s">
        <v>28</v>
      </c>
      <c r="R1080" s="27">
        <v>25</v>
      </c>
      <c r="S1080" s="43">
        <v>6678</v>
      </c>
      <c r="T1080" s="38">
        <v>2698.416667</v>
      </c>
      <c r="U1080" s="33" t="str">
        <f t="shared" si="49"/>
        <v>Low Income</v>
      </c>
      <c r="V1080" s="43">
        <v>4008</v>
      </c>
      <c r="W1080" s="48">
        <v>0.27303870600000002</v>
      </c>
      <c r="X1080" s="27">
        <v>0</v>
      </c>
      <c r="Y1080" s="27">
        <v>55</v>
      </c>
      <c r="Z1080" s="33" t="str">
        <f t="shared" si="50"/>
        <v>High Risk</v>
      </c>
    </row>
    <row r="1081" spans="1:26" x14ac:dyDescent="0.25">
      <c r="A1081" s="22">
        <v>44180</v>
      </c>
      <c r="B1081" s="23">
        <v>50</v>
      </c>
      <c r="C1081" s="34" t="str">
        <f t="shared" si="48"/>
        <v>Senior</v>
      </c>
      <c r="D1081" s="44">
        <v>74662</v>
      </c>
      <c r="E1081" s="28">
        <v>594</v>
      </c>
      <c r="F1081" s="34" t="s">
        <v>230</v>
      </c>
      <c r="G1081" s="34" t="s">
        <v>20</v>
      </c>
      <c r="H1081" s="34" t="s">
        <v>32</v>
      </c>
      <c r="I1081" s="44">
        <v>31495</v>
      </c>
      <c r="J1081" s="28">
        <v>60</v>
      </c>
      <c r="K1081" s="49">
        <v>0.42183440036430847</v>
      </c>
      <c r="L1081" s="49" t="s">
        <v>240</v>
      </c>
      <c r="M1081" s="34" t="s">
        <v>22</v>
      </c>
      <c r="N1081" s="34" t="s">
        <v>27</v>
      </c>
      <c r="O1081" s="44">
        <v>241</v>
      </c>
      <c r="P1081" s="49">
        <v>0.57370606800000001</v>
      </c>
      <c r="Q1081" s="34" t="s">
        <v>24</v>
      </c>
      <c r="R1081" s="28">
        <v>27</v>
      </c>
      <c r="S1081" s="44">
        <v>21378</v>
      </c>
      <c r="T1081" s="39">
        <v>6221.8333329999996</v>
      </c>
      <c r="U1081" s="34" t="str">
        <f t="shared" si="49"/>
        <v>Medium Income</v>
      </c>
      <c r="V1081" s="44">
        <v>138194</v>
      </c>
      <c r="W1081" s="49">
        <v>0.228637012</v>
      </c>
      <c r="X1081" s="28">
        <v>0</v>
      </c>
      <c r="Y1081" s="28">
        <v>63</v>
      </c>
      <c r="Z1081" s="34" t="str">
        <f t="shared" si="50"/>
        <v>High Risk</v>
      </c>
    </row>
    <row r="1082" spans="1:26" x14ac:dyDescent="0.25">
      <c r="A1082" s="20">
        <v>44181</v>
      </c>
      <c r="B1082" s="21">
        <v>35</v>
      </c>
      <c r="C1082" s="33" t="str">
        <f t="shared" si="48"/>
        <v>Mid</v>
      </c>
      <c r="D1082" s="43">
        <v>24207</v>
      </c>
      <c r="E1082" s="27">
        <v>615</v>
      </c>
      <c r="F1082" s="33" t="s">
        <v>230</v>
      </c>
      <c r="G1082" s="33" t="s">
        <v>20</v>
      </c>
      <c r="H1082" s="33" t="s">
        <v>32</v>
      </c>
      <c r="I1082" s="43">
        <v>24747</v>
      </c>
      <c r="J1082" s="27">
        <v>60</v>
      </c>
      <c r="K1082" s="48">
        <v>1.0223075969760813</v>
      </c>
      <c r="L1082" s="48" t="s">
        <v>242</v>
      </c>
      <c r="M1082" s="33" t="s">
        <v>22</v>
      </c>
      <c r="N1082" s="33" t="s">
        <v>30</v>
      </c>
      <c r="O1082" s="43">
        <v>749</v>
      </c>
      <c r="P1082" s="48">
        <v>0.340916318</v>
      </c>
      <c r="Q1082" s="33" t="s">
        <v>38</v>
      </c>
      <c r="R1082" s="27">
        <v>24</v>
      </c>
      <c r="S1082" s="43">
        <v>7865</v>
      </c>
      <c r="T1082" s="38">
        <v>2017.25</v>
      </c>
      <c r="U1082" s="33" t="str">
        <f t="shared" si="49"/>
        <v>Low Income</v>
      </c>
      <c r="V1082" s="43">
        <v>8560</v>
      </c>
      <c r="W1082" s="48">
        <v>0.21228356800000001</v>
      </c>
      <c r="X1082" s="27">
        <v>0</v>
      </c>
      <c r="Y1082" s="27">
        <v>53</v>
      </c>
      <c r="Z1082" s="33" t="str">
        <f t="shared" si="50"/>
        <v>Medium Risk</v>
      </c>
    </row>
    <row r="1083" spans="1:26" x14ac:dyDescent="0.25">
      <c r="A1083" s="22">
        <v>44182</v>
      </c>
      <c r="B1083" s="23">
        <v>35</v>
      </c>
      <c r="C1083" s="34" t="str">
        <f t="shared" si="48"/>
        <v>Mid</v>
      </c>
      <c r="D1083" s="44">
        <v>37518</v>
      </c>
      <c r="E1083" s="28">
        <v>518</v>
      </c>
      <c r="F1083" s="34" t="s">
        <v>231</v>
      </c>
      <c r="G1083" s="34" t="s">
        <v>20</v>
      </c>
      <c r="H1083" s="34" t="s">
        <v>32</v>
      </c>
      <c r="I1083" s="44">
        <v>23946.390946502059</v>
      </c>
      <c r="J1083" s="28">
        <v>53.057851239669418</v>
      </c>
      <c r="K1083" s="49">
        <v>0.63826405849197876</v>
      </c>
      <c r="L1083" s="49" t="s">
        <v>241</v>
      </c>
      <c r="M1083" s="34" t="s">
        <v>26</v>
      </c>
      <c r="N1083" s="34" t="s">
        <v>23</v>
      </c>
      <c r="O1083" s="44">
        <v>301</v>
      </c>
      <c r="P1083" s="49">
        <v>0.60684009999999999</v>
      </c>
      <c r="Q1083" s="34" t="s">
        <v>31</v>
      </c>
      <c r="R1083" s="28">
        <v>19</v>
      </c>
      <c r="S1083" s="44">
        <v>3821</v>
      </c>
      <c r="T1083" s="39">
        <v>3126.5</v>
      </c>
      <c r="U1083" s="34" t="str">
        <f t="shared" si="49"/>
        <v>Low Income</v>
      </c>
      <c r="V1083" s="44">
        <v>32925</v>
      </c>
      <c r="W1083" s="49">
        <v>0.26216334699999999</v>
      </c>
      <c r="X1083" s="28">
        <v>0</v>
      </c>
      <c r="Y1083" s="28">
        <v>59</v>
      </c>
      <c r="Z1083" s="34" t="str">
        <f t="shared" si="50"/>
        <v>High Risk</v>
      </c>
    </row>
    <row r="1084" spans="1:26" x14ac:dyDescent="0.25">
      <c r="A1084" s="20">
        <v>44183</v>
      </c>
      <c r="B1084" s="21">
        <v>36</v>
      </c>
      <c r="C1084" s="33" t="str">
        <f t="shared" si="48"/>
        <v>Mid</v>
      </c>
      <c r="D1084" s="43">
        <v>46939</v>
      </c>
      <c r="E1084" s="27">
        <v>600</v>
      </c>
      <c r="F1084" s="33" t="s">
        <v>230</v>
      </c>
      <c r="G1084" s="33" t="s">
        <v>20</v>
      </c>
      <c r="H1084" s="33" t="s">
        <v>25</v>
      </c>
      <c r="I1084" s="43">
        <v>20953</v>
      </c>
      <c r="J1084" s="27">
        <v>60</v>
      </c>
      <c r="K1084" s="48">
        <v>0.44638786510151474</v>
      </c>
      <c r="L1084" s="48" t="s">
        <v>240</v>
      </c>
      <c r="M1084" s="33" t="s">
        <v>26</v>
      </c>
      <c r="N1084" s="33" t="s">
        <v>27</v>
      </c>
      <c r="O1084" s="43">
        <v>235</v>
      </c>
      <c r="P1084" s="48">
        <v>2.6266819E-2</v>
      </c>
      <c r="Q1084" s="33" t="s">
        <v>24</v>
      </c>
      <c r="R1084" s="27">
        <v>31</v>
      </c>
      <c r="S1084" s="43">
        <v>2379</v>
      </c>
      <c r="T1084" s="38">
        <v>3911.583333</v>
      </c>
      <c r="U1084" s="33" t="str">
        <f t="shared" si="49"/>
        <v>Low Income</v>
      </c>
      <c r="V1084" s="43">
        <v>9291</v>
      </c>
      <c r="W1084" s="48">
        <v>0.23056802900000001</v>
      </c>
      <c r="X1084" s="27">
        <v>0</v>
      </c>
      <c r="Y1084" s="27">
        <v>48</v>
      </c>
      <c r="Z1084" s="33" t="str">
        <f t="shared" si="50"/>
        <v>Medium Risk</v>
      </c>
    </row>
    <row r="1085" spans="1:26" x14ac:dyDescent="0.25">
      <c r="A1085" s="22">
        <v>44184</v>
      </c>
      <c r="B1085" s="23">
        <v>64</v>
      </c>
      <c r="C1085" s="34" t="str">
        <f t="shared" si="48"/>
        <v>Old</v>
      </c>
      <c r="D1085" s="44">
        <v>114215</v>
      </c>
      <c r="E1085" s="28">
        <v>499</v>
      </c>
      <c r="F1085" s="34" t="s">
        <v>231</v>
      </c>
      <c r="G1085" s="34" t="s">
        <v>20</v>
      </c>
      <c r="H1085" s="34" t="s">
        <v>29</v>
      </c>
      <c r="I1085" s="44">
        <v>23188</v>
      </c>
      <c r="J1085" s="28">
        <v>96</v>
      </c>
      <c r="K1085" s="49">
        <v>0.20302061900801122</v>
      </c>
      <c r="L1085" s="49" t="s">
        <v>240</v>
      </c>
      <c r="M1085" s="34" t="s">
        <v>22</v>
      </c>
      <c r="N1085" s="34" t="s">
        <v>27</v>
      </c>
      <c r="O1085" s="44">
        <v>918</v>
      </c>
      <c r="P1085" s="49">
        <v>0.36364908200000001</v>
      </c>
      <c r="Q1085" s="34" t="s">
        <v>31</v>
      </c>
      <c r="R1085" s="28">
        <v>29</v>
      </c>
      <c r="S1085" s="44">
        <v>7459</v>
      </c>
      <c r="T1085" s="39">
        <v>9517.9166669999995</v>
      </c>
      <c r="U1085" s="34" t="str">
        <f t="shared" si="49"/>
        <v>Medium Income</v>
      </c>
      <c r="V1085" s="44">
        <v>8600</v>
      </c>
      <c r="W1085" s="49">
        <v>0.25819139600000002</v>
      </c>
      <c r="X1085" s="28">
        <v>1</v>
      </c>
      <c r="Y1085" s="28">
        <v>43.2</v>
      </c>
      <c r="Z1085" s="34" t="str">
        <f t="shared" si="50"/>
        <v>Medium Risk</v>
      </c>
    </row>
    <row r="1086" spans="1:26" x14ac:dyDescent="0.25">
      <c r="A1086" s="20">
        <v>44185</v>
      </c>
      <c r="B1086" s="21">
        <v>44</v>
      </c>
      <c r="C1086" s="33" t="str">
        <f t="shared" si="48"/>
        <v>Senior</v>
      </c>
      <c r="D1086" s="43">
        <v>49217</v>
      </c>
      <c r="E1086" s="27">
        <v>577</v>
      </c>
      <c r="F1086" s="33" t="s">
        <v>230</v>
      </c>
      <c r="G1086" s="33" t="s">
        <v>20</v>
      </c>
      <c r="H1086" s="33" t="s">
        <v>29</v>
      </c>
      <c r="I1086" s="43">
        <v>39298</v>
      </c>
      <c r="J1086" s="27">
        <v>36</v>
      </c>
      <c r="K1086" s="48">
        <v>0.79846394538472476</v>
      </c>
      <c r="L1086" s="48" t="s">
        <v>241</v>
      </c>
      <c r="M1086" s="33" t="s">
        <v>35</v>
      </c>
      <c r="N1086" s="33" t="s">
        <v>27</v>
      </c>
      <c r="O1086" s="43">
        <v>861</v>
      </c>
      <c r="P1086" s="48">
        <v>0.24349467799999999</v>
      </c>
      <c r="Q1086" s="33" t="s">
        <v>24</v>
      </c>
      <c r="R1086" s="27">
        <v>31</v>
      </c>
      <c r="S1086" s="43">
        <v>2375</v>
      </c>
      <c r="T1086" s="38">
        <v>4101.4166670000004</v>
      </c>
      <c r="U1086" s="33" t="str">
        <f t="shared" si="49"/>
        <v>Low Income</v>
      </c>
      <c r="V1086" s="43">
        <v>10503</v>
      </c>
      <c r="W1086" s="48">
        <v>0.25410940599999998</v>
      </c>
      <c r="X1086" s="27">
        <v>0</v>
      </c>
      <c r="Y1086" s="27">
        <v>54</v>
      </c>
      <c r="Z1086" s="33" t="str">
        <f t="shared" si="50"/>
        <v>Medium Risk</v>
      </c>
    </row>
    <row r="1087" spans="1:26" x14ac:dyDescent="0.25">
      <c r="A1087" s="22">
        <v>44186</v>
      </c>
      <c r="B1087" s="23">
        <v>45</v>
      </c>
      <c r="C1087" s="34" t="str">
        <f t="shared" si="48"/>
        <v>Senior</v>
      </c>
      <c r="D1087" s="44">
        <v>42467.000004000001</v>
      </c>
      <c r="E1087" s="28">
        <v>624</v>
      </c>
      <c r="F1087" s="34" t="s">
        <v>230</v>
      </c>
      <c r="G1087" s="34" t="s">
        <v>20</v>
      </c>
      <c r="H1087" s="34" t="s">
        <v>21</v>
      </c>
      <c r="I1087" s="44">
        <v>25395</v>
      </c>
      <c r="J1087" s="28">
        <v>53.018181818181816</v>
      </c>
      <c r="K1087" s="49">
        <v>0.59799373625657626</v>
      </c>
      <c r="L1087" s="49" t="s">
        <v>241</v>
      </c>
      <c r="M1087" s="34" t="s">
        <v>26</v>
      </c>
      <c r="N1087" s="34" t="s">
        <v>30</v>
      </c>
      <c r="O1087" s="44">
        <v>637</v>
      </c>
      <c r="P1087" s="49">
        <v>0.765817478</v>
      </c>
      <c r="Q1087" s="34" t="s">
        <v>28</v>
      </c>
      <c r="R1087" s="28">
        <v>17</v>
      </c>
      <c r="S1087" s="44">
        <v>1939</v>
      </c>
      <c r="T1087" s="39">
        <v>3538.916667</v>
      </c>
      <c r="U1087" s="34" t="str">
        <f t="shared" si="49"/>
        <v>Low Income</v>
      </c>
      <c r="V1087" s="44">
        <v>235465</v>
      </c>
      <c r="W1087" s="49">
        <v>0.203217973</v>
      </c>
      <c r="X1087" s="28">
        <v>0</v>
      </c>
      <c r="Y1087" s="28">
        <v>52</v>
      </c>
      <c r="Z1087" s="34" t="str">
        <f t="shared" si="50"/>
        <v>Medium Risk</v>
      </c>
    </row>
    <row r="1088" spans="1:26" x14ac:dyDescent="0.25">
      <c r="A1088" s="20">
        <v>44187</v>
      </c>
      <c r="B1088" s="21">
        <v>52</v>
      </c>
      <c r="C1088" s="33" t="str">
        <f t="shared" si="48"/>
        <v>Senior</v>
      </c>
      <c r="D1088" s="43">
        <v>52393</v>
      </c>
      <c r="E1088" s="27">
        <v>507</v>
      </c>
      <c r="F1088" s="33" t="s">
        <v>231</v>
      </c>
      <c r="G1088" s="33" t="s">
        <v>45</v>
      </c>
      <c r="H1088" s="33" t="s">
        <v>29</v>
      </c>
      <c r="I1088" s="43">
        <v>12291</v>
      </c>
      <c r="J1088" s="27">
        <v>36</v>
      </c>
      <c r="K1088" s="48">
        <v>0.23459240738266562</v>
      </c>
      <c r="L1088" s="48" t="s">
        <v>240</v>
      </c>
      <c r="M1088" s="33" t="s">
        <v>22</v>
      </c>
      <c r="N1088" s="33" t="s">
        <v>30</v>
      </c>
      <c r="O1088" s="43">
        <v>390</v>
      </c>
      <c r="P1088" s="48">
        <v>0.131019899</v>
      </c>
      <c r="Q1088" s="33" t="s">
        <v>28</v>
      </c>
      <c r="R1088" s="27">
        <v>27</v>
      </c>
      <c r="S1088" s="43">
        <v>3995</v>
      </c>
      <c r="T1088" s="38">
        <v>4366.0833329999996</v>
      </c>
      <c r="U1088" s="33" t="str">
        <f t="shared" si="49"/>
        <v>Low Income</v>
      </c>
      <c r="V1088" s="43">
        <v>20377</v>
      </c>
      <c r="W1088" s="48">
        <v>0.25759332000000001</v>
      </c>
      <c r="X1088" s="27">
        <v>0</v>
      </c>
      <c r="Y1088" s="27">
        <v>55</v>
      </c>
      <c r="Z1088" s="33" t="str">
        <f t="shared" si="50"/>
        <v>High Risk</v>
      </c>
    </row>
    <row r="1089" spans="1:26" x14ac:dyDescent="0.25">
      <c r="A1089" s="22">
        <v>44188</v>
      </c>
      <c r="B1089" s="23">
        <v>42</v>
      </c>
      <c r="C1089" s="34" t="str">
        <f t="shared" si="48"/>
        <v>Senior</v>
      </c>
      <c r="D1089" s="44">
        <v>15000</v>
      </c>
      <c r="E1089" s="28">
        <v>579</v>
      </c>
      <c r="F1089" s="34" t="s">
        <v>230</v>
      </c>
      <c r="G1089" s="34" t="s">
        <v>20</v>
      </c>
      <c r="H1089" s="34" t="s">
        <v>25</v>
      </c>
      <c r="I1089" s="44">
        <v>27061</v>
      </c>
      <c r="J1089" s="28">
        <v>54.694362017804153</v>
      </c>
      <c r="K1089" s="49">
        <v>1.8040666666666667</v>
      </c>
      <c r="L1089" s="49" t="s">
        <v>242</v>
      </c>
      <c r="M1089" s="34" t="s">
        <v>22</v>
      </c>
      <c r="N1089" s="34" t="s">
        <v>34</v>
      </c>
      <c r="O1089" s="44">
        <v>598</v>
      </c>
      <c r="P1089" s="49">
        <v>7.6704676999999999E-2</v>
      </c>
      <c r="Q1089" s="34" t="s">
        <v>38</v>
      </c>
      <c r="R1089" s="28">
        <v>19</v>
      </c>
      <c r="S1089" s="44">
        <v>13018</v>
      </c>
      <c r="T1089" s="39">
        <v>1250</v>
      </c>
      <c r="U1089" s="34" t="str">
        <f t="shared" si="49"/>
        <v>Low Income</v>
      </c>
      <c r="V1089" s="44">
        <v>6989</v>
      </c>
      <c r="W1089" s="49">
        <v>0.232476456</v>
      </c>
      <c r="X1089" s="28">
        <v>0</v>
      </c>
      <c r="Y1089" s="28">
        <v>52</v>
      </c>
      <c r="Z1089" s="34" t="str">
        <f t="shared" si="50"/>
        <v>Medium Risk</v>
      </c>
    </row>
    <row r="1090" spans="1:26" x14ac:dyDescent="0.25">
      <c r="A1090" s="20">
        <v>44189</v>
      </c>
      <c r="B1090" s="21">
        <v>36</v>
      </c>
      <c r="C1090" s="33" t="str">
        <f t="shared" ref="C1090:C1153" si="51">IF(B1090&lt;25,"Young",IF(B1090&lt;40,"Mid",IF(B1090&lt;60,"Senior","Old")))</f>
        <v>Mid</v>
      </c>
      <c r="D1090" s="43">
        <v>27769</v>
      </c>
      <c r="E1090" s="27">
        <v>511</v>
      </c>
      <c r="F1090" s="33" t="s">
        <v>231</v>
      </c>
      <c r="G1090" s="33" t="s">
        <v>20</v>
      </c>
      <c r="H1090" s="33" t="s">
        <v>32</v>
      </c>
      <c r="I1090" s="43">
        <v>14279</v>
      </c>
      <c r="J1090" s="27">
        <v>60</v>
      </c>
      <c r="K1090" s="48">
        <v>0.51420648925060319</v>
      </c>
      <c r="L1090" s="48" t="s">
        <v>241</v>
      </c>
      <c r="M1090" s="33" t="s">
        <v>22</v>
      </c>
      <c r="N1090" s="33" t="s">
        <v>30</v>
      </c>
      <c r="O1090" s="43">
        <v>294</v>
      </c>
      <c r="P1090" s="48">
        <v>0.45772438300000001</v>
      </c>
      <c r="Q1090" s="33" t="s">
        <v>31</v>
      </c>
      <c r="R1090" s="27">
        <v>27</v>
      </c>
      <c r="S1090" s="43">
        <v>594</v>
      </c>
      <c r="T1090" s="38">
        <v>2314.083333</v>
      </c>
      <c r="U1090" s="33" t="str">
        <f t="shared" ref="U1090:U1153" si="52">IF(T1090&lt;=5000,"Low Income",IF(T1090&lt;=12000,"Medium Income","High Income"))</f>
        <v>Low Income</v>
      </c>
      <c r="V1090" s="43">
        <v>22356</v>
      </c>
      <c r="W1090" s="48">
        <v>0.29279761399999998</v>
      </c>
      <c r="X1090" s="27">
        <v>0</v>
      </c>
      <c r="Y1090" s="27">
        <v>61</v>
      </c>
      <c r="Z1090" s="33" t="str">
        <f t="shared" ref="Z1090:Z1153" si="53">IF(Y1090&lt;40,"Low Risk", IF(Y1090&lt;55,"Medium Risk", IF(Y1090&lt;70,"High Risk","Very High Risk")))</f>
        <v>High Risk</v>
      </c>
    </row>
    <row r="1091" spans="1:26" x14ac:dyDescent="0.25">
      <c r="A1091" s="22">
        <v>44190</v>
      </c>
      <c r="B1091" s="23">
        <v>37</v>
      </c>
      <c r="C1091" s="34" t="str">
        <f t="shared" si="51"/>
        <v>Mid</v>
      </c>
      <c r="D1091" s="44">
        <v>15614</v>
      </c>
      <c r="E1091" s="28">
        <v>501</v>
      </c>
      <c r="F1091" s="34" t="s">
        <v>231</v>
      </c>
      <c r="G1091" s="34" t="s">
        <v>20</v>
      </c>
      <c r="H1091" s="34" t="s">
        <v>25</v>
      </c>
      <c r="I1091" s="44">
        <v>7597</v>
      </c>
      <c r="J1091" s="28">
        <v>72</v>
      </c>
      <c r="K1091" s="49">
        <v>0.48655053157422828</v>
      </c>
      <c r="L1091" s="49" t="s">
        <v>240</v>
      </c>
      <c r="M1091" s="34" t="s">
        <v>22</v>
      </c>
      <c r="N1091" s="34" t="s">
        <v>27</v>
      </c>
      <c r="O1091" s="44">
        <v>279</v>
      </c>
      <c r="P1091" s="49">
        <v>0.45874535799999999</v>
      </c>
      <c r="Q1091" s="34" t="s">
        <v>31</v>
      </c>
      <c r="R1091" s="28">
        <v>33</v>
      </c>
      <c r="S1091" s="44">
        <v>3347</v>
      </c>
      <c r="T1091" s="39">
        <v>1301.166667</v>
      </c>
      <c r="U1091" s="34" t="str">
        <f t="shared" si="52"/>
        <v>Low Income</v>
      </c>
      <c r="V1091" s="44">
        <v>121909</v>
      </c>
      <c r="W1091" s="49">
        <v>0.29384997099999999</v>
      </c>
      <c r="X1091" s="28">
        <v>0</v>
      </c>
      <c r="Y1091" s="28">
        <v>54</v>
      </c>
      <c r="Z1091" s="34" t="str">
        <f t="shared" si="53"/>
        <v>Medium Risk</v>
      </c>
    </row>
    <row r="1092" spans="1:26" x14ac:dyDescent="0.25">
      <c r="A1092" s="20">
        <v>44191</v>
      </c>
      <c r="B1092" s="21">
        <v>39</v>
      </c>
      <c r="C1092" s="33" t="str">
        <f t="shared" si="51"/>
        <v>Mid</v>
      </c>
      <c r="D1092" s="43">
        <v>24087.999995999999</v>
      </c>
      <c r="E1092" s="27">
        <v>582</v>
      </c>
      <c r="F1092" s="33" t="s">
        <v>230</v>
      </c>
      <c r="G1092" s="33" t="s">
        <v>20</v>
      </c>
      <c r="H1092" s="33" t="s">
        <v>32</v>
      </c>
      <c r="I1092" s="43">
        <v>24695.307531380753</v>
      </c>
      <c r="J1092" s="27">
        <v>54.618025751072963</v>
      </c>
      <c r="K1092" s="48">
        <v>1.0252120365111923</v>
      </c>
      <c r="L1092" s="48" t="s">
        <v>242</v>
      </c>
      <c r="M1092" s="33" t="s">
        <v>26</v>
      </c>
      <c r="N1092" s="33" t="s">
        <v>27</v>
      </c>
      <c r="O1092" s="43">
        <v>940</v>
      </c>
      <c r="P1092" s="48">
        <v>0.18519201800000001</v>
      </c>
      <c r="Q1092" s="33" t="s">
        <v>24</v>
      </c>
      <c r="R1092" s="27">
        <v>24</v>
      </c>
      <c r="S1092" s="43">
        <v>722</v>
      </c>
      <c r="T1092" s="38">
        <v>2007.333333</v>
      </c>
      <c r="U1092" s="33" t="str">
        <f t="shared" si="52"/>
        <v>Low Income</v>
      </c>
      <c r="V1092" s="43">
        <v>8554</v>
      </c>
      <c r="W1092" s="48">
        <v>0.22598665100000001</v>
      </c>
      <c r="X1092" s="27">
        <v>0</v>
      </c>
      <c r="Y1092" s="27">
        <v>66</v>
      </c>
      <c r="Z1092" s="33" t="str">
        <f t="shared" si="53"/>
        <v>High Risk</v>
      </c>
    </row>
    <row r="1093" spans="1:26" x14ac:dyDescent="0.25">
      <c r="A1093" s="22">
        <v>44192</v>
      </c>
      <c r="B1093" s="23">
        <v>39</v>
      </c>
      <c r="C1093" s="34" t="str">
        <f t="shared" si="51"/>
        <v>Mid</v>
      </c>
      <c r="D1093" s="44">
        <v>18248</v>
      </c>
      <c r="E1093" s="28">
        <v>579.93124999999998</v>
      </c>
      <c r="F1093" s="34" t="s">
        <v>230</v>
      </c>
      <c r="G1093" s="34" t="s">
        <v>20</v>
      </c>
      <c r="H1093" s="34" t="s">
        <v>29</v>
      </c>
      <c r="I1093" s="44">
        <v>43052</v>
      </c>
      <c r="J1093" s="28">
        <v>120</v>
      </c>
      <c r="K1093" s="49">
        <v>2.3592722490135905</v>
      </c>
      <c r="L1093" s="49" t="s">
        <v>242</v>
      </c>
      <c r="M1093" s="34" t="s">
        <v>22</v>
      </c>
      <c r="N1093" s="34" t="s">
        <v>27</v>
      </c>
      <c r="O1093" s="44">
        <v>562</v>
      </c>
      <c r="P1093" s="49">
        <v>0.16496657000000001</v>
      </c>
      <c r="Q1093" s="34" t="s">
        <v>24</v>
      </c>
      <c r="R1093" s="28">
        <v>27</v>
      </c>
      <c r="S1093" s="44">
        <v>7866</v>
      </c>
      <c r="T1093" s="39">
        <v>1520.666667</v>
      </c>
      <c r="U1093" s="34" t="str">
        <f t="shared" si="52"/>
        <v>Low Income</v>
      </c>
      <c r="V1093" s="44">
        <v>291658</v>
      </c>
      <c r="W1093" s="49">
        <v>0.32418604499999998</v>
      </c>
      <c r="X1093" s="28">
        <v>0</v>
      </c>
      <c r="Y1093" s="28">
        <v>49</v>
      </c>
      <c r="Z1093" s="34" t="str">
        <f t="shared" si="53"/>
        <v>Medium Risk</v>
      </c>
    </row>
    <row r="1094" spans="1:26" x14ac:dyDescent="0.25">
      <c r="A1094" s="20">
        <v>44193</v>
      </c>
      <c r="B1094" s="21">
        <v>48</v>
      </c>
      <c r="C1094" s="33" t="str">
        <f t="shared" si="51"/>
        <v>Senior</v>
      </c>
      <c r="D1094" s="43">
        <v>85643</v>
      </c>
      <c r="E1094" s="27">
        <v>593</v>
      </c>
      <c r="F1094" s="33" t="s">
        <v>230</v>
      </c>
      <c r="G1094" s="33" t="s">
        <v>45</v>
      </c>
      <c r="H1094" s="33" t="s">
        <v>21</v>
      </c>
      <c r="I1094" s="43">
        <v>17847</v>
      </c>
      <c r="J1094" s="27">
        <v>60</v>
      </c>
      <c r="K1094" s="48">
        <v>0.20838830961082633</v>
      </c>
      <c r="L1094" s="48" t="s">
        <v>240</v>
      </c>
      <c r="M1094" s="33" t="s">
        <v>26</v>
      </c>
      <c r="N1094" s="33" t="s">
        <v>23</v>
      </c>
      <c r="O1094" s="43">
        <v>149</v>
      </c>
      <c r="P1094" s="48">
        <v>0.22552543799999999</v>
      </c>
      <c r="Q1094" s="33" t="s">
        <v>34</v>
      </c>
      <c r="R1094" s="27">
        <v>32</v>
      </c>
      <c r="S1094" s="43">
        <v>5331</v>
      </c>
      <c r="T1094" s="38">
        <v>7136.9166670000004</v>
      </c>
      <c r="U1094" s="33" t="str">
        <f t="shared" si="52"/>
        <v>Medium Income</v>
      </c>
      <c r="V1094" s="43">
        <v>491876</v>
      </c>
      <c r="W1094" s="48">
        <v>0.20334646100000001</v>
      </c>
      <c r="X1094" s="27">
        <v>1</v>
      </c>
      <c r="Y1094" s="27">
        <v>42.4</v>
      </c>
      <c r="Z1094" s="33" t="str">
        <f t="shared" si="53"/>
        <v>Medium Risk</v>
      </c>
    </row>
    <row r="1095" spans="1:26" x14ac:dyDescent="0.25">
      <c r="A1095" s="22">
        <v>44194</v>
      </c>
      <c r="B1095" s="23">
        <v>40</v>
      </c>
      <c r="C1095" s="34" t="str">
        <f t="shared" si="51"/>
        <v>Senior</v>
      </c>
      <c r="D1095" s="44">
        <v>33046</v>
      </c>
      <c r="E1095" s="28">
        <v>571</v>
      </c>
      <c r="F1095" s="34" t="s">
        <v>230</v>
      </c>
      <c r="G1095" s="34" t="s">
        <v>20</v>
      </c>
      <c r="H1095" s="34" t="s">
        <v>29</v>
      </c>
      <c r="I1095" s="44">
        <v>33980</v>
      </c>
      <c r="J1095" s="28">
        <v>36</v>
      </c>
      <c r="K1095" s="49">
        <v>1.0282636325122556</v>
      </c>
      <c r="L1095" s="49" t="s">
        <v>242</v>
      </c>
      <c r="M1095" s="34" t="s">
        <v>35</v>
      </c>
      <c r="N1095" s="34" t="s">
        <v>34</v>
      </c>
      <c r="O1095" s="44">
        <v>255</v>
      </c>
      <c r="P1095" s="49">
        <v>0.36539939300000002</v>
      </c>
      <c r="Q1095" s="34" t="s">
        <v>28</v>
      </c>
      <c r="R1095" s="28">
        <v>20</v>
      </c>
      <c r="S1095" s="44">
        <v>1628</v>
      </c>
      <c r="T1095" s="39">
        <v>2753.833333</v>
      </c>
      <c r="U1095" s="34" t="str">
        <f t="shared" si="52"/>
        <v>Low Income</v>
      </c>
      <c r="V1095" s="44">
        <v>83657</v>
      </c>
      <c r="W1095" s="49">
        <v>0.242616473</v>
      </c>
      <c r="X1095" s="28">
        <v>0</v>
      </c>
      <c r="Y1095" s="28">
        <v>52</v>
      </c>
      <c r="Z1095" s="34" t="str">
        <f t="shared" si="53"/>
        <v>Medium Risk</v>
      </c>
    </row>
    <row r="1096" spans="1:26" x14ac:dyDescent="0.25">
      <c r="A1096" s="20">
        <v>44195</v>
      </c>
      <c r="B1096" s="21">
        <v>48</v>
      </c>
      <c r="C1096" s="33" t="str">
        <f t="shared" si="51"/>
        <v>Senior</v>
      </c>
      <c r="D1096" s="43">
        <v>101829</v>
      </c>
      <c r="E1096" s="27">
        <v>609</v>
      </c>
      <c r="F1096" s="33" t="s">
        <v>230</v>
      </c>
      <c r="G1096" s="33" t="s">
        <v>20</v>
      </c>
      <c r="H1096" s="33" t="s">
        <v>32</v>
      </c>
      <c r="I1096" s="43">
        <v>34860</v>
      </c>
      <c r="J1096" s="27">
        <v>84</v>
      </c>
      <c r="K1096" s="48">
        <v>0.34233862652093217</v>
      </c>
      <c r="L1096" s="48" t="s">
        <v>240</v>
      </c>
      <c r="M1096" s="33" t="s">
        <v>22</v>
      </c>
      <c r="N1096" s="33" t="s">
        <v>23</v>
      </c>
      <c r="O1096" s="43">
        <v>651</v>
      </c>
      <c r="P1096" s="48">
        <v>0.31597244600000002</v>
      </c>
      <c r="Q1096" s="33" t="s">
        <v>34</v>
      </c>
      <c r="R1096" s="27">
        <v>21</v>
      </c>
      <c r="S1096" s="43">
        <v>1232</v>
      </c>
      <c r="T1096" s="38">
        <v>8485.75</v>
      </c>
      <c r="U1096" s="33" t="str">
        <f t="shared" si="52"/>
        <v>Medium Income</v>
      </c>
      <c r="V1096" s="43">
        <v>506359</v>
      </c>
      <c r="W1096" s="48">
        <v>0.21824566300000001</v>
      </c>
      <c r="X1096" s="27">
        <v>1</v>
      </c>
      <c r="Y1096" s="27">
        <v>32.799999999999997</v>
      </c>
      <c r="Z1096" s="33" t="str">
        <f t="shared" si="53"/>
        <v>Low Risk</v>
      </c>
    </row>
    <row r="1097" spans="1:26" x14ac:dyDescent="0.25">
      <c r="A1097" s="22">
        <v>44196</v>
      </c>
      <c r="B1097" s="23">
        <v>39</v>
      </c>
      <c r="C1097" s="34" t="str">
        <f t="shared" si="51"/>
        <v>Mid</v>
      </c>
      <c r="D1097" s="44">
        <v>21179</v>
      </c>
      <c r="E1097" s="28">
        <v>616</v>
      </c>
      <c r="F1097" s="34" t="s">
        <v>230</v>
      </c>
      <c r="G1097" s="34" t="s">
        <v>33</v>
      </c>
      <c r="H1097" s="34" t="s">
        <v>21</v>
      </c>
      <c r="I1097" s="44">
        <v>24541</v>
      </c>
      <c r="J1097" s="28">
        <v>24</v>
      </c>
      <c r="K1097" s="49">
        <v>1.1587421502431654</v>
      </c>
      <c r="L1097" s="49" t="s">
        <v>242</v>
      </c>
      <c r="M1097" s="34" t="s">
        <v>22</v>
      </c>
      <c r="N1097" s="34" t="s">
        <v>27</v>
      </c>
      <c r="O1097" s="44">
        <v>91</v>
      </c>
      <c r="P1097" s="49">
        <v>0.17454212799999999</v>
      </c>
      <c r="Q1097" s="34" t="s">
        <v>28</v>
      </c>
      <c r="R1097" s="28">
        <v>17</v>
      </c>
      <c r="S1097" s="44">
        <v>2299</v>
      </c>
      <c r="T1097" s="39">
        <v>1764.916667</v>
      </c>
      <c r="U1097" s="34" t="str">
        <f t="shared" si="52"/>
        <v>Low Income</v>
      </c>
      <c r="V1097" s="44">
        <v>5166</v>
      </c>
      <c r="W1097" s="49">
        <v>0.18286114000000001</v>
      </c>
      <c r="X1097" s="28">
        <v>0</v>
      </c>
      <c r="Y1097" s="28">
        <v>53</v>
      </c>
      <c r="Z1097" s="34" t="str">
        <f t="shared" si="53"/>
        <v>Medium Risk</v>
      </c>
    </row>
    <row r="1098" spans="1:26" x14ac:dyDescent="0.25">
      <c r="A1098" s="20">
        <v>44197</v>
      </c>
      <c r="B1098" s="21">
        <v>40</v>
      </c>
      <c r="C1098" s="33" t="str">
        <f t="shared" si="51"/>
        <v>Senior</v>
      </c>
      <c r="D1098" s="43">
        <v>37491</v>
      </c>
      <c r="E1098" s="27">
        <v>446</v>
      </c>
      <c r="F1098" s="33" t="s">
        <v>233</v>
      </c>
      <c r="G1098" s="33" t="s">
        <v>20</v>
      </c>
      <c r="H1098" s="33" t="s">
        <v>32</v>
      </c>
      <c r="I1098" s="43">
        <v>29697</v>
      </c>
      <c r="J1098" s="27">
        <v>48</v>
      </c>
      <c r="K1098" s="48">
        <v>0.79211010642554214</v>
      </c>
      <c r="L1098" s="48" t="s">
        <v>241</v>
      </c>
      <c r="M1098" s="33" t="s">
        <v>35</v>
      </c>
      <c r="N1098" s="33" t="s">
        <v>30</v>
      </c>
      <c r="O1098" s="43">
        <v>1145</v>
      </c>
      <c r="P1098" s="48">
        <v>0.38302789700000001</v>
      </c>
      <c r="Q1098" s="33" t="s">
        <v>34</v>
      </c>
      <c r="R1098" s="27">
        <v>22</v>
      </c>
      <c r="S1098" s="43">
        <v>402</v>
      </c>
      <c r="T1098" s="38">
        <v>3124.25</v>
      </c>
      <c r="U1098" s="33" t="str">
        <f t="shared" si="52"/>
        <v>Low Income</v>
      </c>
      <c r="V1098" s="43">
        <v>14957</v>
      </c>
      <c r="W1098" s="48">
        <v>0.26828604</v>
      </c>
      <c r="X1098" s="27">
        <v>0</v>
      </c>
      <c r="Y1098" s="27">
        <v>55</v>
      </c>
      <c r="Z1098" s="33" t="str">
        <f t="shared" si="53"/>
        <v>High Risk</v>
      </c>
    </row>
    <row r="1099" spans="1:26" x14ac:dyDescent="0.25">
      <c r="A1099" s="22">
        <v>44198</v>
      </c>
      <c r="B1099" s="23">
        <v>18</v>
      </c>
      <c r="C1099" s="34" t="str">
        <f t="shared" si="51"/>
        <v>Young</v>
      </c>
      <c r="D1099" s="44">
        <v>48180</v>
      </c>
      <c r="E1099" s="28">
        <v>587</v>
      </c>
      <c r="F1099" s="34" t="s">
        <v>230</v>
      </c>
      <c r="G1099" s="34" t="s">
        <v>20</v>
      </c>
      <c r="H1099" s="34" t="s">
        <v>21</v>
      </c>
      <c r="I1099" s="44">
        <v>23152</v>
      </c>
      <c r="J1099" s="28">
        <v>48</v>
      </c>
      <c r="K1099" s="49">
        <v>0.4805313408053134</v>
      </c>
      <c r="L1099" s="49" t="s">
        <v>240</v>
      </c>
      <c r="M1099" s="34" t="s">
        <v>22</v>
      </c>
      <c r="N1099" s="34" t="s">
        <v>34</v>
      </c>
      <c r="O1099" s="44">
        <v>419</v>
      </c>
      <c r="P1099" s="49">
        <v>0.191503914</v>
      </c>
      <c r="Q1099" s="34" t="s">
        <v>24</v>
      </c>
      <c r="R1099" s="28">
        <v>23</v>
      </c>
      <c r="S1099" s="44">
        <v>2170</v>
      </c>
      <c r="T1099" s="39">
        <v>4015</v>
      </c>
      <c r="U1099" s="34" t="str">
        <f t="shared" si="52"/>
        <v>Low Income</v>
      </c>
      <c r="V1099" s="44">
        <v>2861</v>
      </c>
      <c r="W1099" s="49">
        <v>0.22820391100000001</v>
      </c>
      <c r="X1099" s="28">
        <v>0</v>
      </c>
      <c r="Y1099" s="28">
        <v>50</v>
      </c>
      <c r="Z1099" s="34" t="str">
        <f t="shared" si="53"/>
        <v>Medium Risk</v>
      </c>
    </row>
    <row r="1100" spans="1:26" x14ac:dyDescent="0.25">
      <c r="A1100" s="20">
        <v>44199</v>
      </c>
      <c r="B1100" s="21">
        <v>50</v>
      </c>
      <c r="C1100" s="33" t="str">
        <f t="shared" si="51"/>
        <v>Senior</v>
      </c>
      <c r="D1100" s="43">
        <v>79744</v>
      </c>
      <c r="E1100" s="27">
        <v>580</v>
      </c>
      <c r="F1100" s="33" t="s">
        <v>230</v>
      </c>
      <c r="G1100" s="33" t="s">
        <v>20</v>
      </c>
      <c r="H1100" s="33" t="s">
        <v>21</v>
      </c>
      <c r="I1100" s="43">
        <v>9538</v>
      </c>
      <c r="J1100" s="27">
        <v>60</v>
      </c>
      <c r="K1100" s="48">
        <v>0.11960774478330657</v>
      </c>
      <c r="L1100" s="48" t="s">
        <v>240</v>
      </c>
      <c r="M1100" s="33" t="s">
        <v>22</v>
      </c>
      <c r="N1100" s="33" t="s">
        <v>27</v>
      </c>
      <c r="O1100" s="43">
        <v>323</v>
      </c>
      <c r="P1100" s="48">
        <v>0.65426715700000004</v>
      </c>
      <c r="Q1100" s="33" t="s">
        <v>28</v>
      </c>
      <c r="R1100" s="27">
        <v>25</v>
      </c>
      <c r="S1100" s="43">
        <v>3199</v>
      </c>
      <c r="T1100" s="38">
        <v>6645.3333329999996</v>
      </c>
      <c r="U1100" s="33" t="str">
        <f t="shared" si="52"/>
        <v>Medium Income</v>
      </c>
      <c r="V1100" s="43">
        <v>88919</v>
      </c>
      <c r="W1100" s="48">
        <v>0.201693077</v>
      </c>
      <c r="X1100" s="27">
        <v>1</v>
      </c>
      <c r="Y1100" s="27">
        <v>47.2</v>
      </c>
      <c r="Z1100" s="33" t="str">
        <f t="shared" si="53"/>
        <v>Medium Risk</v>
      </c>
    </row>
    <row r="1101" spans="1:26" x14ac:dyDescent="0.25">
      <c r="A1101" s="22">
        <v>44200</v>
      </c>
      <c r="B1101" s="23">
        <v>44</v>
      </c>
      <c r="C1101" s="34" t="str">
        <f t="shared" si="51"/>
        <v>Senior</v>
      </c>
      <c r="D1101" s="44">
        <v>165147</v>
      </c>
      <c r="E1101" s="28">
        <v>557</v>
      </c>
      <c r="F1101" s="34" t="s">
        <v>230</v>
      </c>
      <c r="G1101" s="34" t="s">
        <v>20</v>
      </c>
      <c r="H1101" s="34" t="s">
        <v>25</v>
      </c>
      <c r="I1101" s="44">
        <v>17498</v>
      </c>
      <c r="J1101" s="28">
        <v>72</v>
      </c>
      <c r="K1101" s="49">
        <v>0.10595408938703095</v>
      </c>
      <c r="L1101" s="49" t="s">
        <v>240</v>
      </c>
      <c r="M1101" s="34" t="s">
        <v>22</v>
      </c>
      <c r="N1101" s="34" t="s">
        <v>27</v>
      </c>
      <c r="O1101" s="44">
        <v>235</v>
      </c>
      <c r="P1101" s="49">
        <v>7.052245E-2</v>
      </c>
      <c r="Q1101" s="34" t="s">
        <v>24</v>
      </c>
      <c r="R1101" s="28">
        <v>22</v>
      </c>
      <c r="S1101" s="44">
        <v>4394</v>
      </c>
      <c r="T1101" s="39">
        <v>13762.25</v>
      </c>
      <c r="U1101" s="34" t="str">
        <f t="shared" si="52"/>
        <v>High Income</v>
      </c>
      <c r="V1101" s="44">
        <v>8045</v>
      </c>
      <c r="W1101" s="49">
        <v>0.274057997</v>
      </c>
      <c r="X1101" s="28">
        <v>1</v>
      </c>
      <c r="Y1101" s="28">
        <v>40.799999999999997</v>
      </c>
      <c r="Z1101" s="34" t="str">
        <f t="shared" si="53"/>
        <v>Medium Risk</v>
      </c>
    </row>
    <row r="1102" spans="1:26" x14ac:dyDescent="0.25">
      <c r="A1102" s="20">
        <v>44201</v>
      </c>
      <c r="B1102" s="21">
        <v>51</v>
      </c>
      <c r="C1102" s="33" t="str">
        <f t="shared" si="51"/>
        <v>Senior</v>
      </c>
      <c r="D1102" s="43">
        <v>15000</v>
      </c>
      <c r="E1102" s="27">
        <v>607</v>
      </c>
      <c r="F1102" s="33" t="s">
        <v>230</v>
      </c>
      <c r="G1102" s="33" t="s">
        <v>20</v>
      </c>
      <c r="H1102" s="33" t="s">
        <v>32</v>
      </c>
      <c r="I1102" s="43">
        <v>19567</v>
      </c>
      <c r="J1102" s="27">
        <v>36</v>
      </c>
      <c r="K1102" s="48">
        <v>1.3044666666666667</v>
      </c>
      <c r="L1102" s="48" t="s">
        <v>242</v>
      </c>
      <c r="M1102" s="33" t="s">
        <v>26</v>
      </c>
      <c r="N1102" s="33" t="s">
        <v>27</v>
      </c>
      <c r="O1102" s="43">
        <v>678</v>
      </c>
      <c r="P1102" s="48">
        <v>0.18883720900000001</v>
      </c>
      <c r="Q1102" s="33" t="s">
        <v>38</v>
      </c>
      <c r="R1102" s="27">
        <v>28</v>
      </c>
      <c r="S1102" s="43">
        <v>7388</v>
      </c>
      <c r="T1102" s="38">
        <v>1250</v>
      </c>
      <c r="U1102" s="33" t="str">
        <f t="shared" si="52"/>
        <v>Low Income</v>
      </c>
      <c r="V1102" s="43">
        <v>74617</v>
      </c>
      <c r="W1102" s="48">
        <v>0.20749204299999999</v>
      </c>
      <c r="X1102" s="27">
        <v>0</v>
      </c>
      <c r="Y1102" s="27">
        <v>53</v>
      </c>
      <c r="Z1102" s="33" t="str">
        <f t="shared" si="53"/>
        <v>Medium Risk</v>
      </c>
    </row>
    <row r="1103" spans="1:26" x14ac:dyDescent="0.25">
      <c r="A1103" s="22">
        <v>44202</v>
      </c>
      <c r="B1103" s="23">
        <v>18</v>
      </c>
      <c r="C1103" s="34" t="str">
        <f t="shared" si="51"/>
        <v>Young</v>
      </c>
      <c r="D1103" s="44">
        <v>28665</v>
      </c>
      <c r="E1103" s="28">
        <v>593</v>
      </c>
      <c r="F1103" s="34" t="s">
        <v>230</v>
      </c>
      <c r="G1103" s="34" t="s">
        <v>20</v>
      </c>
      <c r="H1103" s="34" t="s">
        <v>21</v>
      </c>
      <c r="I1103" s="44">
        <v>20887</v>
      </c>
      <c r="J1103" s="28">
        <v>48</v>
      </c>
      <c r="K1103" s="49">
        <v>0.72865864294435723</v>
      </c>
      <c r="L1103" s="49" t="s">
        <v>241</v>
      </c>
      <c r="M1103" s="34" t="s">
        <v>26</v>
      </c>
      <c r="N1103" s="34" t="s">
        <v>27</v>
      </c>
      <c r="O1103" s="44">
        <v>371</v>
      </c>
      <c r="P1103" s="49">
        <v>0.439476213</v>
      </c>
      <c r="Q1103" s="34" t="s">
        <v>28</v>
      </c>
      <c r="R1103" s="28">
        <v>18</v>
      </c>
      <c r="S1103" s="44">
        <v>7928</v>
      </c>
      <c r="T1103" s="39">
        <v>2388.75</v>
      </c>
      <c r="U1103" s="34" t="str">
        <f t="shared" si="52"/>
        <v>Low Income</v>
      </c>
      <c r="V1103" s="44">
        <v>21507</v>
      </c>
      <c r="W1103" s="49">
        <v>0.21264355800000001</v>
      </c>
      <c r="X1103" s="28">
        <v>0</v>
      </c>
      <c r="Y1103" s="28">
        <v>60</v>
      </c>
      <c r="Z1103" s="34" t="str">
        <f t="shared" si="53"/>
        <v>High Risk</v>
      </c>
    </row>
    <row r="1104" spans="1:26" x14ac:dyDescent="0.25">
      <c r="A1104" s="20">
        <v>44203</v>
      </c>
      <c r="B1104" s="21">
        <v>65</v>
      </c>
      <c r="C1104" s="33" t="str">
        <f t="shared" si="51"/>
        <v>Old</v>
      </c>
      <c r="D1104" s="43">
        <v>191628</v>
      </c>
      <c r="E1104" s="27">
        <v>617</v>
      </c>
      <c r="F1104" s="33" t="s">
        <v>230</v>
      </c>
      <c r="G1104" s="33" t="s">
        <v>20</v>
      </c>
      <c r="H1104" s="33" t="s">
        <v>29</v>
      </c>
      <c r="I1104" s="43">
        <v>33012</v>
      </c>
      <c r="J1104" s="27">
        <v>60</v>
      </c>
      <c r="K1104" s="48">
        <v>0.17227127559646815</v>
      </c>
      <c r="L1104" s="48" t="s">
        <v>240</v>
      </c>
      <c r="M1104" s="33" t="s">
        <v>22</v>
      </c>
      <c r="N1104" s="33" t="s">
        <v>27</v>
      </c>
      <c r="O1104" s="43">
        <v>278</v>
      </c>
      <c r="P1104" s="48">
        <v>7.6199586E-2</v>
      </c>
      <c r="Q1104" s="33" t="s">
        <v>38</v>
      </c>
      <c r="R1104" s="27">
        <v>21</v>
      </c>
      <c r="S1104" s="43">
        <v>10366</v>
      </c>
      <c r="T1104" s="38">
        <v>15969</v>
      </c>
      <c r="U1104" s="33" t="str">
        <f t="shared" si="52"/>
        <v>High Income</v>
      </c>
      <c r="V1104" s="43">
        <v>1913</v>
      </c>
      <c r="W1104" s="48">
        <v>0.20005108299999999</v>
      </c>
      <c r="X1104" s="27">
        <v>1</v>
      </c>
      <c r="Y1104" s="27">
        <v>38.4</v>
      </c>
      <c r="Z1104" s="33" t="str">
        <f t="shared" si="53"/>
        <v>Low Risk</v>
      </c>
    </row>
    <row r="1105" spans="1:26" x14ac:dyDescent="0.25">
      <c r="A1105" s="22">
        <v>44204</v>
      </c>
      <c r="B1105" s="23">
        <v>38</v>
      </c>
      <c r="C1105" s="34" t="str">
        <f t="shared" si="51"/>
        <v>Mid</v>
      </c>
      <c r="D1105" s="44">
        <v>22096</v>
      </c>
      <c r="E1105" s="28">
        <v>475</v>
      </c>
      <c r="F1105" s="34" t="s">
        <v>231</v>
      </c>
      <c r="G1105" s="34" t="s">
        <v>20</v>
      </c>
      <c r="H1105" s="34" t="s">
        <v>32</v>
      </c>
      <c r="I1105" s="44">
        <v>24299</v>
      </c>
      <c r="J1105" s="28">
        <v>48</v>
      </c>
      <c r="K1105" s="49">
        <v>1.0997013034033309</v>
      </c>
      <c r="L1105" s="49" t="s">
        <v>242</v>
      </c>
      <c r="M1105" s="34" t="s">
        <v>22</v>
      </c>
      <c r="N1105" s="34" t="s">
        <v>27</v>
      </c>
      <c r="O1105" s="44">
        <v>220</v>
      </c>
      <c r="P1105" s="49">
        <v>0.27298240699999998</v>
      </c>
      <c r="Q1105" s="34" t="s">
        <v>38</v>
      </c>
      <c r="R1105" s="28">
        <v>18</v>
      </c>
      <c r="S1105" s="44">
        <v>5400</v>
      </c>
      <c r="T1105" s="39">
        <v>1841.333333</v>
      </c>
      <c r="U1105" s="34" t="str">
        <f t="shared" si="52"/>
        <v>Low Income</v>
      </c>
      <c r="V1105" s="44">
        <v>6848</v>
      </c>
      <c r="W1105" s="49">
        <v>0.29729425300000001</v>
      </c>
      <c r="X1105" s="28">
        <v>0</v>
      </c>
      <c r="Y1105" s="28">
        <v>55</v>
      </c>
      <c r="Z1105" s="34" t="str">
        <f t="shared" si="53"/>
        <v>High Risk</v>
      </c>
    </row>
    <row r="1106" spans="1:26" x14ac:dyDescent="0.25">
      <c r="A1106" s="20">
        <v>44205</v>
      </c>
      <c r="B1106" s="21">
        <v>53</v>
      </c>
      <c r="C1106" s="33" t="str">
        <f t="shared" si="51"/>
        <v>Senior</v>
      </c>
      <c r="D1106" s="43">
        <v>84671</v>
      </c>
      <c r="E1106" s="27">
        <v>664</v>
      </c>
      <c r="F1106" s="33" t="s">
        <v>232</v>
      </c>
      <c r="G1106" s="33" t="s">
        <v>20</v>
      </c>
      <c r="H1106" s="33" t="s">
        <v>29</v>
      </c>
      <c r="I1106" s="43">
        <v>19455</v>
      </c>
      <c r="J1106" s="27">
        <v>48</v>
      </c>
      <c r="K1106" s="48">
        <v>0.22977170459779617</v>
      </c>
      <c r="L1106" s="48" t="s">
        <v>240</v>
      </c>
      <c r="M1106" s="33" t="s">
        <v>22</v>
      </c>
      <c r="N1106" s="33" t="s">
        <v>23</v>
      </c>
      <c r="O1106" s="43">
        <v>351</v>
      </c>
      <c r="P1106" s="48">
        <v>0.19598326399999999</v>
      </c>
      <c r="Q1106" s="33" t="s">
        <v>38</v>
      </c>
      <c r="R1106" s="27">
        <v>21</v>
      </c>
      <c r="S1106" s="43">
        <v>1035</v>
      </c>
      <c r="T1106" s="38">
        <v>7055.9166670000004</v>
      </c>
      <c r="U1106" s="33" t="str">
        <f t="shared" si="52"/>
        <v>Medium Income</v>
      </c>
      <c r="V1106" s="43">
        <v>96207</v>
      </c>
      <c r="W1106" s="48">
        <v>0.20581855299999999</v>
      </c>
      <c r="X1106" s="27">
        <v>1</v>
      </c>
      <c r="Y1106" s="27">
        <v>33.6</v>
      </c>
      <c r="Z1106" s="33" t="str">
        <f t="shared" si="53"/>
        <v>Low Risk</v>
      </c>
    </row>
    <row r="1107" spans="1:26" x14ac:dyDescent="0.25">
      <c r="A1107" s="22">
        <v>44206</v>
      </c>
      <c r="B1107" s="23">
        <v>27</v>
      </c>
      <c r="C1107" s="34" t="str">
        <f t="shared" si="51"/>
        <v>Mid</v>
      </c>
      <c r="D1107" s="44">
        <v>29079</v>
      </c>
      <c r="E1107" s="28">
        <v>542</v>
      </c>
      <c r="F1107" s="34" t="s">
        <v>231</v>
      </c>
      <c r="G1107" s="34" t="s">
        <v>20</v>
      </c>
      <c r="H1107" s="34" t="s">
        <v>29</v>
      </c>
      <c r="I1107" s="44">
        <v>34776</v>
      </c>
      <c r="J1107" s="28">
        <v>48</v>
      </c>
      <c r="K1107" s="49">
        <v>1.1959145775301765</v>
      </c>
      <c r="L1107" s="49" t="s">
        <v>242</v>
      </c>
      <c r="M1107" s="34" t="s">
        <v>26</v>
      </c>
      <c r="N1107" s="34" t="s">
        <v>34</v>
      </c>
      <c r="O1107" s="44">
        <v>318</v>
      </c>
      <c r="P1107" s="49">
        <v>0.313681871</v>
      </c>
      <c r="Q1107" s="34" t="s">
        <v>24</v>
      </c>
      <c r="R1107" s="28">
        <v>32</v>
      </c>
      <c r="S1107" s="44">
        <v>602</v>
      </c>
      <c r="T1107" s="39">
        <v>2423.25</v>
      </c>
      <c r="U1107" s="34" t="str">
        <f t="shared" si="52"/>
        <v>Low Income</v>
      </c>
      <c r="V1107" s="44">
        <v>165125</v>
      </c>
      <c r="W1107" s="49">
        <v>0.28392266799999999</v>
      </c>
      <c r="X1107" s="28">
        <v>0</v>
      </c>
      <c r="Y1107" s="28">
        <v>56</v>
      </c>
      <c r="Z1107" s="34" t="str">
        <f t="shared" si="53"/>
        <v>High Risk</v>
      </c>
    </row>
    <row r="1108" spans="1:26" x14ac:dyDescent="0.25">
      <c r="A1108" s="20">
        <v>44207</v>
      </c>
      <c r="B1108" s="21">
        <v>47</v>
      </c>
      <c r="C1108" s="33" t="str">
        <f t="shared" si="51"/>
        <v>Senior</v>
      </c>
      <c r="D1108" s="43">
        <v>15620</v>
      </c>
      <c r="E1108" s="27">
        <v>570</v>
      </c>
      <c r="F1108" s="33" t="s">
        <v>230</v>
      </c>
      <c r="G1108" s="33" t="s">
        <v>20</v>
      </c>
      <c r="H1108" s="33" t="s">
        <v>32</v>
      </c>
      <c r="I1108" s="43">
        <v>19941</v>
      </c>
      <c r="J1108" s="27">
        <v>60</v>
      </c>
      <c r="K1108" s="48">
        <v>1.2766325224071704</v>
      </c>
      <c r="L1108" s="48" t="s">
        <v>242</v>
      </c>
      <c r="M1108" s="33" t="s">
        <v>22</v>
      </c>
      <c r="N1108" s="33" t="s">
        <v>23</v>
      </c>
      <c r="O1108" s="43">
        <v>318</v>
      </c>
      <c r="P1108" s="48">
        <v>0.57293987000000002</v>
      </c>
      <c r="Q1108" s="33" t="s">
        <v>28</v>
      </c>
      <c r="R1108" s="27">
        <v>28</v>
      </c>
      <c r="S1108" s="43">
        <v>2654</v>
      </c>
      <c r="T1108" s="38">
        <v>1301.666667</v>
      </c>
      <c r="U1108" s="33" t="str">
        <f t="shared" si="52"/>
        <v>Low Income</v>
      </c>
      <c r="V1108" s="43">
        <v>100059</v>
      </c>
      <c r="W1108" s="48">
        <v>0.21309198200000001</v>
      </c>
      <c r="X1108" s="27">
        <v>0</v>
      </c>
      <c r="Y1108" s="27">
        <v>60</v>
      </c>
      <c r="Z1108" s="33" t="str">
        <f t="shared" si="53"/>
        <v>High Risk</v>
      </c>
    </row>
    <row r="1109" spans="1:26" x14ac:dyDescent="0.25">
      <c r="A1109" s="22">
        <v>44208</v>
      </c>
      <c r="B1109" s="23">
        <v>27</v>
      </c>
      <c r="C1109" s="34" t="str">
        <f t="shared" si="51"/>
        <v>Mid</v>
      </c>
      <c r="D1109" s="44">
        <v>24578</v>
      </c>
      <c r="E1109" s="28">
        <v>593</v>
      </c>
      <c r="F1109" s="34" t="s">
        <v>230</v>
      </c>
      <c r="G1109" s="34" t="s">
        <v>20</v>
      </c>
      <c r="H1109" s="34" t="s">
        <v>32</v>
      </c>
      <c r="I1109" s="44">
        <v>38492</v>
      </c>
      <c r="J1109" s="28">
        <v>48</v>
      </c>
      <c r="K1109" s="49">
        <v>1.5661160387338271</v>
      </c>
      <c r="L1109" s="49" t="s">
        <v>242</v>
      </c>
      <c r="M1109" s="34" t="s">
        <v>22</v>
      </c>
      <c r="N1109" s="34" t="s">
        <v>27</v>
      </c>
      <c r="O1109" s="44">
        <v>509</v>
      </c>
      <c r="P1109" s="49">
        <v>0.38037011399999998</v>
      </c>
      <c r="Q1109" s="34" t="s">
        <v>28</v>
      </c>
      <c r="R1109" s="28">
        <v>27</v>
      </c>
      <c r="S1109" s="44">
        <v>4042</v>
      </c>
      <c r="T1109" s="39">
        <v>2048.166667</v>
      </c>
      <c r="U1109" s="34" t="str">
        <f t="shared" si="52"/>
        <v>Low Income</v>
      </c>
      <c r="V1109" s="44">
        <v>70415</v>
      </c>
      <c r="W1109" s="49">
        <v>0.21335607400000001</v>
      </c>
      <c r="X1109" s="28">
        <v>0</v>
      </c>
      <c r="Y1109" s="28">
        <v>54</v>
      </c>
      <c r="Z1109" s="34" t="str">
        <f t="shared" si="53"/>
        <v>Medium Risk</v>
      </c>
    </row>
    <row r="1110" spans="1:26" x14ac:dyDescent="0.25">
      <c r="A1110" s="20">
        <v>44209</v>
      </c>
      <c r="B1110" s="21">
        <v>32</v>
      </c>
      <c r="C1110" s="33" t="str">
        <f t="shared" si="51"/>
        <v>Mid</v>
      </c>
      <c r="D1110" s="43">
        <v>128828</v>
      </c>
      <c r="E1110" s="27">
        <v>534</v>
      </c>
      <c r="F1110" s="33" t="s">
        <v>231</v>
      </c>
      <c r="G1110" s="33" t="s">
        <v>20</v>
      </c>
      <c r="H1110" s="33" t="s">
        <v>32</v>
      </c>
      <c r="I1110" s="43">
        <v>11670</v>
      </c>
      <c r="J1110" s="27">
        <v>48</v>
      </c>
      <c r="K1110" s="48">
        <v>9.0585897475704044E-2</v>
      </c>
      <c r="L1110" s="48" t="s">
        <v>240</v>
      </c>
      <c r="M1110" s="33" t="s">
        <v>44</v>
      </c>
      <c r="N1110" s="33" t="s">
        <v>30</v>
      </c>
      <c r="O1110" s="43">
        <v>395</v>
      </c>
      <c r="P1110" s="48">
        <v>0.27258331899999999</v>
      </c>
      <c r="Q1110" s="33" t="s">
        <v>24</v>
      </c>
      <c r="R1110" s="27">
        <v>24</v>
      </c>
      <c r="S1110" s="43">
        <v>1776</v>
      </c>
      <c r="T1110" s="38">
        <v>10735.666670000001</v>
      </c>
      <c r="U1110" s="33" t="str">
        <f t="shared" si="52"/>
        <v>Medium Income</v>
      </c>
      <c r="V1110" s="43">
        <v>495206</v>
      </c>
      <c r="W1110" s="48">
        <v>0.22910059499999999</v>
      </c>
      <c r="X1110" s="27">
        <v>1</v>
      </c>
      <c r="Y1110" s="27">
        <v>36.799999999999997</v>
      </c>
      <c r="Z1110" s="33" t="str">
        <f t="shared" si="53"/>
        <v>Low Risk</v>
      </c>
    </row>
    <row r="1111" spans="1:26" x14ac:dyDescent="0.25">
      <c r="A1111" s="22">
        <v>44210</v>
      </c>
      <c r="B1111" s="23">
        <v>62</v>
      </c>
      <c r="C1111" s="34" t="str">
        <f t="shared" si="51"/>
        <v>Old</v>
      </c>
      <c r="D1111" s="44">
        <v>25248</v>
      </c>
      <c r="E1111" s="28">
        <v>604</v>
      </c>
      <c r="F1111" s="34" t="s">
        <v>230</v>
      </c>
      <c r="G1111" s="34" t="s">
        <v>20</v>
      </c>
      <c r="H1111" s="34" t="s">
        <v>32</v>
      </c>
      <c r="I1111" s="44">
        <v>44988</v>
      </c>
      <c r="J1111" s="28">
        <v>72</v>
      </c>
      <c r="K1111" s="49">
        <v>1.7818441064638784</v>
      </c>
      <c r="L1111" s="49" t="s">
        <v>242</v>
      </c>
      <c r="M1111" s="34" t="s">
        <v>22</v>
      </c>
      <c r="N1111" s="34" t="s">
        <v>27</v>
      </c>
      <c r="O1111" s="44">
        <v>739</v>
      </c>
      <c r="P1111" s="49">
        <v>0.156318493</v>
      </c>
      <c r="Q1111" s="34" t="s">
        <v>28</v>
      </c>
      <c r="R1111" s="28">
        <v>21</v>
      </c>
      <c r="S1111" s="44">
        <v>7418</v>
      </c>
      <c r="T1111" s="39">
        <v>2104</v>
      </c>
      <c r="U1111" s="34" t="str">
        <f t="shared" si="52"/>
        <v>Low Income</v>
      </c>
      <c r="V1111" s="44">
        <v>25191</v>
      </c>
      <c r="W1111" s="49">
        <v>0.288027688</v>
      </c>
      <c r="X1111" s="28">
        <v>0</v>
      </c>
      <c r="Y1111" s="28">
        <v>49</v>
      </c>
      <c r="Z1111" s="34" t="str">
        <f t="shared" si="53"/>
        <v>Medium Risk</v>
      </c>
    </row>
    <row r="1112" spans="1:26" x14ac:dyDescent="0.25">
      <c r="A1112" s="20">
        <v>44211</v>
      </c>
      <c r="B1112" s="21">
        <v>37</v>
      </c>
      <c r="C1112" s="33" t="str">
        <f t="shared" si="51"/>
        <v>Mid</v>
      </c>
      <c r="D1112" s="43">
        <v>29594</v>
      </c>
      <c r="E1112" s="27">
        <v>485</v>
      </c>
      <c r="F1112" s="33" t="s">
        <v>231</v>
      </c>
      <c r="G1112" s="33" t="s">
        <v>20</v>
      </c>
      <c r="H1112" s="33" t="s">
        <v>32</v>
      </c>
      <c r="I1112" s="43">
        <v>38791</v>
      </c>
      <c r="J1112" s="27">
        <v>84</v>
      </c>
      <c r="K1112" s="48">
        <v>1.3107724538757857</v>
      </c>
      <c r="L1112" s="48" t="s">
        <v>242</v>
      </c>
      <c r="M1112" s="33" t="s">
        <v>22</v>
      </c>
      <c r="N1112" s="33" t="s">
        <v>34</v>
      </c>
      <c r="O1112" s="43">
        <v>376</v>
      </c>
      <c r="P1112" s="48">
        <v>0.224858576</v>
      </c>
      <c r="Q1112" s="33" t="s">
        <v>24</v>
      </c>
      <c r="R1112" s="27">
        <v>23</v>
      </c>
      <c r="S1112" s="43">
        <v>1311</v>
      </c>
      <c r="T1112" s="38">
        <v>2466.166667</v>
      </c>
      <c r="U1112" s="33" t="str">
        <f t="shared" si="52"/>
        <v>Low Income</v>
      </c>
      <c r="V1112" s="43">
        <v>125875</v>
      </c>
      <c r="W1112" s="48">
        <v>0.38554919999999998</v>
      </c>
      <c r="X1112" s="27">
        <v>0</v>
      </c>
      <c r="Y1112" s="27">
        <v>54</v>
      </c>
      <c r="Z1112" s="33" t="str">
        <f t="shared" si="53"/>
        <v>Medium Risk</v>
      </c>
    </row>
    <row r="1113" spans="1:26" x14ac:dyDescent="0.25">
      <c r="A1113" s="22">
        <v>44212</v>
      </c>
      <c r="B1113" s="23">
        <v>42</v>
      </c>
      <c r="C1113" s="34" t="str">
        <f t="shared" si="51"/>
        <v>Senior</v>
      </c>
      <c r="D1113" s="44">
        <v>31002</v>
      </c>
      <c r="E1113" s="28">
        <v>602</v>
      </c>
      <c r="F1113" s="34" t="s">
        <v>230</v>
      </c>
      <c r="G1113" s="34" t="s">
        <v>20</v>
      </c>
      <c r="H1113" s="34" t="s">
        <v>32</v>
      </c>
      <c r="I1113" s="44">
        <v>14106</v>
      </c>
      <c r="J1113" s="28">
        <v>48</v>
      </c>
      <c r="K1113" s="49">
        <v>0.45500290303851365</v>
      </c>
      <c r="L1113" s="49" t="s">
        <v>240</v>
      </c>
      <c r="M1113" s="34" t="s">
        <v>26</v>
      </c>
      <c r="N1113" s="34" t="s">
        <v>23</v>
      </c>
      <c r="O1113" s="44">
        <v>349</v>
      </c>
      <c r="P1113" s="49">
        <v>0.201238423</v>
      </c>
      <c r="Q1113" s="34" t="s">
        <v>38</v>
      </c>
      <c r="R1113" s="28">
        <v>23</v>
      </c>
      <c r="S1113" s="44">
        <v>946</v>
      </c>
      <c r="T1113" s="39">
        <v>2583.5</v>
      </c>
      <c r="U1113" s="34" t="str">
        <f t="shared" si="52"/>
        <v>Low Income</v>
      </c>
      <c r="V1113" s="44">
        <v>216151</v>
      </c>
      <c r="W1113" s="49">
        <v>0.227103584</v>
      </c>
      <c r="X1113" s="28">
        <v>0</v>
      </c>
      <c r="Y1113" s="28">
        <v>49</v>
      </c>
      <c r="Z1113" s="34" t="str">
        <f t="shared" si="53"/>
        <v>Medium Risk</v>
      </c>
    </row>
    <row r="1114" spans="1:26" x14ac:dyDescent="0.25">
      <c r="A1114" s="20">
        <v>44213</v>
      </c>
      <c r="B1114" s="21">
        <v>50</v>
      </c>
      <c r="C1114" s="33" t="str">
        <f t="shared" si="51"/>
        <v>Senior</v>
      </c>
      <c r="D1114" s="43">
        <v>78230</v>
      </c>
      <c r="E1114" s="27">
        <v>576.96694214876038</v>
      </c>
      <c r="F1114" s="33" t="s">
        <v>230</v>
      </c>
      <c r="G1114" s="33" t="s">
        <v>20</v>
      </c>
      <c r="H1114" s="33" t="s">
        <v>32</v>
      </c>
      <c r="I1114" s="43">
        <v>20486</v>
      </c>
      <c r="J1114" s="27">
        <v>60</v>
      </c>
      <c r="K1114" s="48">
        <v>0.26186884826792789</v>
      </c>
      <c r="L1114" s="48" t="s">
        <v>240</v>
      </c>
      <c r="M1114" s="33" t="s">
        <v>44</v>
      </c>
      <c r="N1114" s="33" t="s">
        <v>30</v>
      </c>
      <c r="O1114" s="43">
        <v>438</v>
      </c>
      <c r="P1114" s="48">
        <v>0.26840434200000002</v>
      </c>
      <c r="Q1114" s="33" t="s">
        <v>28</v>
      </c>
      <c r="R1114" s="27">
        <v>29</v>
      </c>
      <c r="S1114" s="43">
        <v>4572</v>
      </c>
      <c r="T1114" s="38">
        <v>6519.1666670000004</v>
      </c>
      <c r="U1114" s="33" t="str">
        <f t="shared" si="52"/>
        <v>Medium Income</v>
      </c>
      <c r="V1114" s="43">
        <v>13614</v>
      </c>
      <c r="W1114" s="48">
        <v>0.25555877999999999</v>
      </c>
      <c r="X1114" s="27">
        <v>0</v>
      </c>
      <c r="Y1114" s="27">
        <v>52</v>
      </c>
      <c r="Z1114" s="33" t="str">
        <f t="shared" si="53"/>
        <v>Medium Risk</v>
      </c>
    </row>
    <row r="1115" spans="1:26" x14ac:dyDescent="0.25">
      <c r="A1115" s="22">
        <v>44214</v>
      </c>
      <c r="B1115" s="23">
        <v>45</v>
      </c>
      <c r="C1115" s="34" t="str">
        <f t="shared" si="51"/>
        <v>Senior</v>
      </c>
      <c r="D1115" s="44">
        <v>83994</v>
      </c>
      <c r="E1115" s="28">
        <v>596</v>
      </c>
      <c r="F1115" s="34" t="s">
        <v>230</v>
      </c>
      <c r="G1115" s="34" t="s">
        <v>20</v>
      </c>
      <c r="H1115" s="34" t="s">
        <v>32</v>
      </c>
      <c r="I1115" s="44">
        <v>30854</v>
      </c>
      <c r="J1115" s="28">
        <v>84</v>
      </c>
      <c r="K1115" s="49">
        <v>0.3673357620782437</v>
      </c>
      <c r="L1115" s="49" t="s">
        <v>240</v>
      </c>
      <c r="M1115" s="34" t="s">
        <v>26</v>
      </c>
      <c r="N1115" s="34" t="s">
        <v>34</v>
      </c>
      <c r="O1115" s="44">
        <v>576</v>
      </c>
      <c r="P1115" s="49">
        <v>0.22536240599999999</v>
      </c>
      <c r="Q1115" s="34" t="s">
        <v>38</v>
      </c>
      <c r="R1115" s="28">
        <v>32</v>
      </c>
      <c r="S1115" s="44">
        <v>10949</v>
      </c>
      <c r="T1115" s="39">
        <v>6999.5</v>
      </c>
      <c r="U1115" s="34" t="str">
        <f t="shared" si="52"/>
        <v>Medium Income</v>
      </c>
      <c r="V1115" s="44">
        <v>16496</v>
      </c>
      <c r="W1115" s="49">
        <v>0.28837486099999998</v>
      </c>
      <c r="X1115" s="28">
        <v>0</v>
      </c>
      <c r="Y1115" s="28">
        <v>51</v>
      </c>
      <c r="Z1115" s="34" t="str">
        <f t="shared" si="53"/>
        <v>Medium Risk</v>
      </c>
    </row>
    <row r="1116" spans="1:26" x14ac:dyDescent="0.25">
      <c r="A1116" s="20">
        <v>44215</v>
      </c>
      <c r="B1116" s="21">
        <v>41</v>
      </c>
      <c r="C1116" s="33" t="str">
        <f t="shared" si="51"/>
        <v>Senior</v>
      </c>
      <c r="D1116" s="43">
        <v>57115</v>
      </c>
      <c r="E1116" s="27">
        <v>412</v>
      </c>
      <c r="F1116" s="33" t="s">
        <v>233</v>
      </c>
      <c r="G1116" s="33" t="s">
        <v>20</v>
      </c>
      <c r="H1116" s="33" t="s">
        <v>21</v>
      </c>
      <c r="I1116" s="43">
        <v>21937</v>
      </c>
      <c r="J1116" s="27">
        <v>12</v>
      </c>
      <c r="K1116" s="48">
        <v>0.38408474131138931</v>
      </c>
      <c r="L1116" s="48" t="s">
        <v>240</v>
      </c>
      <c r="M1116" s="33" t="s">
        <v>22</v>
      </c>
      <c r="N1116" s="33" t="s">
        <v>30</v>
      </c>
      <c r="O1116" s="43">
        <v>409</v>
      </c>
      <c r="P1116" s="48">
        <v>0.18468112</v>
      </c>
      <c r="Q1116" s="33" t="s">
        <v>28</v>
      </c>
      <c r="R1116" s="27">
        <v>23</v>
      </c>
      <c r="S1116" s="43">
        <v>5046</v>
      </c>
      <c r="T1116" s="38">
        <v>4759.5833329999996</v>
      </c>
      <c r="U1116" s="33" t="str">
        <f t="shared" si="52"/>
        <v>Low Income</v>
      </c>
      <c r="V1116" s="43">
        <v>1714</v>
      </c>
      <c r="W1116" s="48">
        <v>0.28061348699999999</v>
      </c>
      <c r="X1116" s="27">
        <v>0</v>
      </c>
      <c r="Y1116" s="27">
        <v>50</v>
      </c>
      <c r="Z1116" s="33" t="str">
        <f t="shared" si="53"/>
        <v>Medium Risk</v>
      </c>
    </row>
    <row r="1117" spans="1:26" x14ac:dyDescent="0.25">
      <c r="A1117" s="22">
        <v>44216</v>
      </c>
      <c r="B1117" s="23">
        <v>44</v>
      </c>
      <c r="C1117" s="34" t="str">
        <f t="shared" si="51"/>
        <v>Senior</v>
      </c>
      <c r="D1117" s="44">
        <v>15000</v>
      </c>
      <c r="E1117" s="28">
        <v>632</v>
      </c>
      <c r="F1117" s="34" t="s">
        <v>230</v>
      </c>
      <c r="G1117" s="34" t="s">
        <v>20</v>
      </c>
      <c r="H1117" s="34" t="s">
        <v>29</v>
      </c>
      <c r="I1117" s="44">
        <v>26948</v>
      </c>
      <c r="J1117" s="28">
        <v>12</v>
      </c>
      <c r="K1117" s="49">
        <v>1.7965333333333333</v>
      </c>
      <c r="L1117" s="49" t="s">
        <v>242</v>
      </c>
      <c r="M1117" s="34" t="s">
        <v>22</v>
      </c>
      <c r="N1117" s="34" t="s">
        <v>27</v>
      </c>
      <c r="O1117" s="44">
        <v>511</v>
      </c>
      <c r="P1117" s="49">
        <v>0.35483764400000001</v>
      </c>
      <c r="Q1117" s="34" t="s">
        <v>31</v>
      </c>
      <c r="R1117" s="28">
        <v>32</v>
      </c>
      <c r="S1117" s="44">
        <v>201</v>
      </c>
      <c r="T1117" s="39">
        <v>1250</v>
      </c>
      <c r="U1117" s="34" t="str">
        <f t="shared" si="52"/>
        <v>Low Income</v>
      </c>
      <c r="V1117" s="44">
        <v>4091</v>
      </c>
      <c r="W1117" s="49">
        <v>0.21113760000000001</v>
      </c>
      <c r="X1117" s="28">
        <v>0</v>
      </c>
      <c r="Y1117" s="28">
        <v>57</v>
      </c>
      <c r="Z1117" s="34" t="str">
        <f t="shared" si="53"/>
        <v>High Risk</v>
      </c>
    </row>
    <row r="1118" spans="1:26" x14ac:dyDescent="0.25">
      <c r="A1118" s="20">
        <v>44208</v>
      </c>
      <c r="B1118" s="21">
        <v>68</v>
      </c>
      <c r="C1118" s="33" t="str">
        <f t="shared" si="51"/>
        <v>Old</v>
      </c>
      <c r="D1118" s="43">
        <v>35762</v>
      </c>
      <c r="E1118" s="27">
        <v>572.83333333333337</v>
      </c>
      <c r="F1118" s="33" t="s">
        <v>230</v>
      </c>
      <c r="G1118" s="33" t="s">
        <v>20</v>
      </c>
      <c r="H1118" s="33" t="s">
        <v>25</v>
      </c>
      <c r="I1118" s="43">
        <v>51253</v>
      </c>
      <c r="J1118" s="27">
        <v>48</v>
      </c>
      <c r="K1118" s="48">
        <v>1.4331692858341256</v>
      </c>
      <c r="L1118" s="48" t="s">
        <v>242</v>
      </c>
      <c r="M1118" s="33" t="s">
        <v>35</v>
      </c>
      <c r="N1118" s="33" t="s">
        <v>23</v>
      </c>
      <c r="O1118" s="43">
        <v>458</v>
      </c>
      <c r="P1118" s="48">
        <v>0.23851535700000001</v>
      </c>
      <c r="Q1118" s="33" t="s">
        <v>24</v>
      </c>
      <c r="R1118" s="27">
        <v>21</v>
      </c>
      <c r="S1118" s="43">
        <v>1774</v>
      </c>
      <c r="T1118" s="38">
        <v>2980.166667</v>
      </c>
      <c r="U1118" s="33" t="str">
        <f t="shared" si="52"/>
        <v>Low Income</v>
      </c>
      <c r="V1118" s="43">
        <v>89233</v>
      </c>
      <c r="W1118" s="48">
        <v>0.25298110400000001</v>
      </c>
      <c r="X1118" s="27">
        <v>0</v>
      </c>
      <c r="Y1118" s="27">
        <v>51</v>
      </c>
      <c r="Z1118" s="33" t="str">
        <f t="shared" si="53"/>
        <v>Medium Risk</v>
      </c>
    </row>
    <row r="1119" spans="1:26" x14ac:dyDescent="0.25">
      <c r="A1119" s="22">
        <v>44218</v>
      </c>
      <c r="B1119" s="23">
        <v>39</v>
      </c>
      <c r="C1119" s="34" t="str">
        <f t="shared" si="51"/>
        <v>Mid</v>
      </c>
      <c r="D1119" s="44">
        <v>25881.999995999999</v>
      </c>
      <c r="E1119" s="28">
        <v>614</v>
      </c>
      <c r="F1119" s="34" t="s">
        <v>230</v>
      </c>
      <c r="G1119" s="34" t="s">
        <v>20</v>
      </c>
      <c r="H1119" s="34" t="s">
        <v>29</v>
      </c>
      <c r="I1119" s="44">
        <v>16657</v>
      </c>
      <c r="J1119" s="28">
        <v>54.694362017804153</v>
      </c>
      <c r="K1119" s="49">
        <v>0.64357468520880534</v>
      </c>
      <c r="L1119" s="49" t="s">
        <v>241</v>
      </c>
      <c r="M1119" s="34" t="s">
        <v>26</v>
      </c>
      <c r="N1119" s="34" t="s">
        <v>30</v>
      </c>
      <c r="O1119" s="44">
        <v>502</v>
      </c>
      <c r="P1119" s="49">
        <v>0.30127711000000001</v>
      </c>
      <c r="Q1119" s="34" t="s">
        <v>38</v>
      </c>
      <c r="R1119" s="28">
        <v>27</v>
      </c>
      <c r="S1119" s="44">
        <v>4208</v>
      </c>
      <c r="T1119" s="39">
        <v>2156.833333</v>
      </c>
      <c r="U1119" s="34" t="str">
        <f t="shared" si="52"/>
        <v>Low Income</v>
      </c>
      <c r="V1119" s="44">
        <v>229826</v>
      </c>
      <c r="W1119" s="49">
        <v>0.17264373299999999</v>
      </c>
      <c r="X1119" s="28">
        <v>0</v>
      </c>
      <c r="Y1119" s="28">
        <v>50</v>
      </c>
      <c r="Z1119" s="34" t="str">
        <f t="shared" si="53"/>
        <v>Medium Risk</v>
      </c>
    </row>
    <row r="1120" spans="1:26" x14ac:dyDescent="0.25">
      <c r="A1120" s="20">
        <v>44219</v>
      </c>
      <c r="B1120" s="21">
        <v>42</v>
      </c>
      <c r="C1120" s="33" t="str">
        <f t="shared" si="51"/>
        <v>Senior</v>
      </c>
      <c r="D1120" s="43">
        <v>80081</v>
      </c>
      <c r="E1120" s="27">
        <v>536</v>
      </c>
      <c r="F1120" s="33" t="s">
        <v>231</v>
      </c>
      <c r="G1120" s="33" t="s">
        <v>20</v>
      </c>
      <c r="H1120" s="33" t="s">
        <v>32</v>
      </c>
      <c r="I1120" s="43">
        <v>25663</v>
      </c>
      <c r="J1120" s="27">
        <v>24</v>
      </c>
      <c r="K1120" s="48">
        <v>0.32046303118092934</v>
      </c>
      <c r="L1120" s="48" t="s">
        <v>240</v>
      </c>
      <c r="M1120" s="33" t="s">
        <v>22</v>
      </c>
      <c r="N1120" s="33" t="s">
        <v>27</v>
      </c>
      <c r="O1120" s="43">
        <v>845</v>
      </c>
      <c r="P1120" s="48">
        <v>0.33988506800000001</v>
      </c>
      <c r="Q1120" s="33" t="s">
        <v>38</v>
      </c>
      <c r="R1120" s="27">
        <v>23</v>
      </c>
      <c r="S1120" s="43">
        <v>1432</v>
      </c>
      <c r="T1120" s="38">
        <v>6673.4166670000004</v>
      </c>
      <c r="U1120" s="33" t="str">
        <f t="shared" si="52"/>
        <v>Medium Income</v>
      </c>
      <c r="V1120" s="43">
        <v>37225</v>
      </c>
      <c r="W1120" s="48">
        <v>0.18672551600000001</v>
      </c>
      <c r="X1120" s="27">
        <v>1</v>
      </c>
      <c r="Y1120" s="27">
        <v>42.4</v>
      </c>
      <c r="Z1120" s="33" t="str">
        <f t="shared" si="53"/>
        <v>Medium Risk</v>
      </c>
    </row>
    <row r="1121" spans="1:26" x14ac:dyDescent="0.25">
      <c r="A1121" s="22">
        <v>44220</v>
      </c>
      <c r="B1121" s="23">
        <v>52</v>
      </c>
      <c r="C1121" s="34" t="str">
        <f t="shared" si="51"/>
        <v>Senior</v>
      </c>
      <c r="D1121" s="44">
        <v>31934</v>
      </c>
      <c r="E1121" s="28">
        <v>572.77391304347827</v>
      </c>
      <c r="F1121" s="34" t="s">
        <v>230</v>
      </c>
      <c r="G1121" s="34" t="s">
        <v>20</v>
      </c>
      <c r="H1121" s="34" t="s">
        <v>21</v>
      </c>
      <c r="I1121" s="44">
        <v>21116</v>
      </c>
      <c r="J1121" s="28">
        <v>24</v>
      </c>
      <c r="K1121" s="49">
        <v>0.66123880503538546</v>
      </c>
      <c r="L1121" s="49" t="s">
        <v>241</v>
      </c>
      <c r="M1121" s="34" t="s">
        <v>26</v>
      </c>
      <c r="N1121" s="34" t="s">
        <v>27</v>
      </c>
      <c r="O1121" s="44">
        <v>275</v>
      </c>
      <c r="P1121" s="49">
        <v>0.26521126499999997</v>
      </c>
      <c r="Q1121" s="34" t="s">
        <v>28</v>
      </c>
      <c r="R1121" s="28">
        <v>18</v>
      </c>
      <c r="S1121" s="44">
        <v>2640</v>
      </c>
      <c r="T1121" s="39">
        <v>2661.166667</v>
      </c>
      <c r="U1121" s="34" t="str">
        <f t="shared" si="52"/>
        <v>Low Income</v>
      </c>
      <c r="V1121" s="44">
        <v>8066</v>
      </c>
      <c r="W1121" s="49">
        <v>0.20976123999999999</v>
      </c>
      <c r="X1121" s="28">
        <v>0</v>
      </c>
      <c r="Y1121" s="28">
        <v>51</v>
      </c>
      <c r="Z1121" s="34" t="str">
        <f t="shared" si="53"/>
        <v>Medium Risk</v>
      </c>
    </row>
    <row r="1122" spans="1:26" x14ac:dyDescent="0.25">
      <c r="A1122" s="20">
        <v>44221</v>
      </c>
      <c r="B1122" s="21">
        <v>53</v>
      </c>
      <c r="C1122" s="33" t="str">
        <f t="shared" si="51"/>
        <v>Senior</v>
      </c>
      <c r="D1122" s="43">
        <v>155463</v>
      </c>
      <c r="E1122" s="27">
        <v>451</v>
      </c>
      <c r="F1122" s="33" t="s">
        <v>231</v>
      </c>
      <c r="G1122" s="33" t="s">
        <v>45</v>
      </c>
      <c r="H1122" s="33" t="s">
        <v>29</v>
      </c>
      <c r="I1122" s="43">
        <v>5328</v>
      </c>
      <c r="J1122" s="27">
        <v>36</v>
      </c>
      <c r="K1122" s="48">
        <v>3.4271820304509752E-2</v>
      </c>
      <c r="L1122" s="48" t="s">
        <v>240</v>
      </c>
      <c r="M1122" s="33" t="s">
        <v>22</v>
      </c>
      <c r="N1122" s="33" t="s">
        <v>27</v>
      </c>
      <c r="O1122" s="43">
        <v>310</v>
      </c>
      <c r="P1122" s="48">
        <v>0.14460515500000001</v>
      </c>
      <c r="Q1122" s="33" t="s">
        <v>38</v>
      </c>
      <c r="R1122" s="27">
        <v>33</v>
      </c>
      <c r="S1122" s="43">
        <v>1240</v>
      </c>
      <c r="T1122" s="38">
        <v>12955.25</v>
      </c>
      <c r="U1122" s="33" t="str">
        <f t="shared" si="52"/>
        <v>High Income</v>
      </c>
      <c r="V1122" s="43">
        <v>58902</v>
      </c>
      <c r="W1122" s="48">
        <v>0.244288177</v>
      </c>
      <c r="X1122" s="27">
        <v>1</v>
      </c>
      <c r="Y1122" s="27">
        <v>40</v>
      </c>
      <c r="Z1122" s="33" t="str">
        <f t="shared" si="53"/>
        <v>Medium Risk</v>
      </c>
    </row>
    <row r="1123" spans="1:26" x14ac:dyDescent="0.25">
      <c r="A1123" s="22">
        <v>44222</v>
      </c>
      <c r="B1123" s="23">
        <v>54</v>
      </c>
      <c r="C1123" s="34" t="str">
        <f t="shared" si="51"/>
        <v>Senior</v>
      </c>
      <c r="D1123" s="44">
        <v>76746</v>
      </c>
      <c r="E1123" s="28">
        <v>479</v>
      </c>
      <c r="F1123" s="34" t="s">
        <v>231</v>
      </c>
      <c r="G1123" s="34" t="s">
        <v>20</v>
      </c>
      <c r="H1123" s="34" t="s">
        <v>25</v>
      </c>
      <c r="I1123" s="44">
        <v>13019</v>
      </c>
      <c r="J1123" s="28">
        <v>48</v>
      </c>
      <c r="K1123" s="49">
        <v>0.1696375055377479</v>
      </c>
      <c r="L1123" s="49" t="s">
        <v>240</v>
      </c>
      <c r="M1123" s="34" t="s">
        <v>26</v>
      </c>
      <c r="N1123" s="34" t="s">
        <v>27</v>
      </c>
      <c r="O1123" s="44">
        <v>159</v>
      </c>
      <c r="P1123" s="49">
        <v>0.25597236400000001</v>
      </c>
      <c r="Q1123" s="34" t="s">
        <v>24</v>
      </c>
      <c r="R1123" s="28">
        <v>24</v>
      </c>
      <c r="S1123" s="44">
        <v>1426</v>
      </c>
      <c r="T1123" s="39">
        <v>6395.5</v>
      </c>
      <c r="U1123" s="34" t="str">
        <f t="shared" si="52"/>
        <v>Medium Income</v>
      </c>
      <c r="V1123" s="44">
        <v>16421</v>
      </c>
      <c r="W1123" s="49">
        <v>0.27693096499999997</v>
      </c>
      <c r="X1123" s="28">
        <v>1</v>
      </c>
      <c r="Y1123" s="28">
        <v>46.4</v>
      </c>
      <c r="Z1123" s="34" t="str">
        <f t="shared" si="53"/>
        <v>Medium Risk</v>
      </c>
    </row>
    <row r="1124" spans="1:26" x14ac:dyDescent="0.25">
      <c r="A1124" s="20">
        <v>44223</v>
      </c>
      <c r="B1124" s="21">
        <v>47</v>
      </c>
      <c r="C1124" s="33" t="str">
        <f t="shared" si="51"/>
        <v>Senior</v>
      </c>
      <c r="D1124" s="43">
        <v>114093</v>
      </c>
      <c r="E1124" s="27">
        <v>601</v>
      </c>
      <c r="F1124" s="33" t="s">
        <v>230</v>
      </c>
      <c r="G1124" s="33" t="s">
        <v>45</v>
      </c>
      <c r="H1124" s="33" t="s">
        <v>21</v>
      </c>
      <c r="I1124" s="43">
        <v>27113</v>
      </c>
      <c r="J1124" s="27">
        <v>48</v>
      </c>
      <c r="K1124" s="48">
        <v>0.23763946955553802</v>
      </c>
      <c r="L1124" s="48" t="s">
        <v>240</v>
      </c>
      <c r="M1124" s="33" t="s">
        <v>22</v>
      </c>
      <c r="N1124" s="33" t="s">
        <v>27</v>
      </c>
      <c r="O1124" s="43">
        <v>425</v>
      </c>
      <c r="P1124" s="48">
        <v>0.34552614399999998</v>
      </c>
      <c r="Q1124" s="33" t="s">
        <v>31</v>
      </c>
      <c r="R1124" s="27">
        <v>26</v>
      </c>
      <c r="S1124" s="43">
        <v>737</v>
      </c>
      <c r="T1124" s="38">
        <v>9507.75</v>
      </c>
      <c r="U1124" s="33" t="str">
        <f t="shared" si="52"/>
        <v>Medium Income</v>
      </c>
      <c r="V1124" s="43">
        <v>81537</v>
      </c>
      <c r="W1124" s="48">
        <v>0.25944681400000003</v>
      </c>
      <c r="X1124" s="27">
        <v>1</v>
      </c>
      <c r="Y1124" s="27">
        <v>40.799999999999997</v>
      </c>
      <c r="Z1124" s="33" t="str">
        <f t="shared" si="53"/>
        <v>Medium Risk</v>
      </c>
    </row>
    <row r="1125" spans="1:26" x14ac:dyDescent="0.25">
      <c r="A1125" s="22">
        <v>44224</v>
      </c>
      <c r="B1125" s="23">
        <v>26</v>
      </c>
      <c r="C1125" s="34" t="str">
        <f t="shared" si="51"/>
        <v>Mid</v>
      </c>
      <c r="D1125" s="44">
        <v>179684</v>
      </c>
      <c r="E1125" s="28">
        <v>623</v>
      </c>
      <c r="F1125" s="34" t="s">
        <v>230</v>
      </c>
      <c r="G1125" s="34" t="s">
        <v>20</v>
      </c>
      <c r="H1125" s="34" t="s">
        <v>29</v>
      </c>
      <c r="I1125" s="44">
        <v>8672</v>
      </c>
      <c r="J1125" s="28">
        <v>60</v>
      </c>
      <c r="K1125" s="49">
        <v>4.8262505287059505E-2</v>
      </c>
      <c r="L1125" s="49" t="s">
        <v>240</v>
      </c>
      <c r="M1125" s="34" t="s">
        <v>22</v>
      </c>
      <c r="N1125" s="34" t="s">
        <v>27</v>
      </c>
      <c r="O1125" s="44">
        <v>618</v>
      </c>
      <c r="P1125" s="49">
        <v>0.32462216199999999</v>
      </c>
      <c r="Q1125" s="34" t="s">
        <v>24</v>
      </c>
      <c r="R1125" s="28">
        <v>17</v>
      </c>
      <c r="S1125" s="44">
        <v>234</v>
      </c>
      <c r="T1125" s="39">
        <v>14973.666670000001</v>
      </c>
      <c r="U1125" s="34" t="str">
        <f t="shared" si="52"/>
        <v>High Income</v>
      </c>
      <c r="V1125" s="44">
        <v>7184</v>
      </c>
      <c r="W1125" s="49">
        <v>0.19758355</v>
      </c>
      <c r="X1125" s="28">
        <v>1</v>
      </c>
      <c r="Y1125" s="28">
        <v>39.200000000000003</v>
      </c>
      <c r="Z1125" s="34" t="str">
        <f t="shared" si="53"/>
        <v>Low Risk</v>
      </c>
    </row>
    <row r="1126" spans="1:26" x14ac:dyDescent="0.25">
      <c r="A1126" s="20">
        <v>44225</v>
      </c>
      <c r="B1126" s="21">
        <v>59</v>
      </c>
      <c r="C1126" s="33" t="str">
        <f t="shared" si="51"/>
        <v>Senior</v>
      </c>
      <c r="D1126" s="43">
        <v>26437</v>
      </c>
      <c r="E1126" s="27">
        <v>626</v>
      </c>
      <c r="F1126" s="33" t="s">
        <v>230</v>
      </c>
      <c r="G1126" s="33" t="s">
        <v>20</v>
      </c>
      <c r="H1126" s="33" t="s">
        <v>25</v>
      </c>
      <c r="I1126" s="43">
        <v>12777</v>
      </c>
      <c r="J1126" s="27">
        <v>60</v>
      </c>
      <c r="K1126" s="48">
        <v>0.48329992056587356</v>
      </c>
      <c r="L1126" s="48" t="s">
        <v>240</v>
      </c>
      <c r="M1126" s="33" t="s">
        <v>22</v>
      </c>
      <c r="N1126" s="33" t="s">
        <v>30</v>
      </c>
      <c r="O1126" s="43">
        <v>319</v>
      </c>
      <c r="P1126" s="48">
        <v>8.9297979E-2</v>
      </c>
      <c r="Q1126" s="33" t="s">
        <v>24</v>
      </c>
      <c r="R1126" s="27">
        <v>23</v>
      </c>
      <c r="S1126" s="43">
        <v>2886</v>
      </c>
      <c r="T1126" s="38">
        <v>2203.083333</v>
      </c>
      <c r="U1126" s="33" t="str">
        <f t="shared" si="52"/>
        <v>Low Income</v>
      </c>
      <c r="V1126" s="43">
        <v>8392</v>
      </c>
      <c r="W1126" s="48">
        <v>0.17343781799999999</v>
      </c>
      <c r="X1126" s="27">
        <v>0</v>
      </c>
      <c r="Y1126" s="27">
        <v>55</v>
      </c>
      <c r="Z1126" s="33" t="str">
        <f t="shared" si="53"/>
        <v>High Risk</v>
      </c>
    </row>
    <row r="1127" spans="1:26" x14ac:dyDescent="0.25">
      <c r="A1127" s="22">
        <v>44226</v>
      </c>
      <c r="B1127" s="23">
        <v>26</v>
      </c>
      <c r="C1127" s="34" t="str">
        <f t="shared" si="51"/>
        <v>Mid</v>
      </c>
      <c r="D1127" s="44">
        <v>15000</v>
      </c>
      <c r="E1127" s="28">
        <v>602</v>
      </c>
      <c r="F1127" s="34" t="s">
        <v>230</v>
      </c>
      <c r="G1127" s="34" t="s">
        <v>20</v>
      </c>
      <c r="H1127" s="34" t="s">
        <v>21</v>
      </c>
      <c r="I1127" s="44">
        <v>27163</v>
      </c>
      <c r="J1127" s="28">
        <v>96</v>
      </c>
      <c r="K1127" s="49">
        <v>1.8108666666666666</v>
      </c>
      <c r="L1127" s="49" t="s">
        <v>242</v>
      </c>
      <c r="M1127" s="34" t="s">
        <v>22</v>
      </c>
      <c r="N1127" s="34" t="s">
        <v>23</v>
      </c>
      <c r="O1127" s="44">
        <v>1054</v>
      </c>
      <c r="P1127" s="49">
        <v>0.189048092</v>
      </c>
      <c r="Q1127" s="34" t="s">
        <v>24</v>
      </c>
      <c r="R1127" s="28">
        <v>23</v>
      </c>
      <c r="S1127" s="44">
        <v>4572</v>
      </c>
      <c r="T1127" s="39">
        <v>1250</v>
      </c>
      <c r="U1127" s="34" t="str">
        <f t="shared" si="52"/>
        <v>Low Income</v>
      </c>
      <c r="V1127" s="44">
        <v>119920</v>
      </c>
      <c r="W1127" s="49">
        <v>0.28344566999999998</v>
      </c>
      <c r="X1127" s="28">
        <v>0</v>
      </c>
      <c r="Y1127" s="28">
        <v>46</v>
      </c>
      <c r="Z1127" s="34" t="str">
        <f t="shared" si="53"/>
        <v>Medium Risk</v>
      </c>
    </row>
    <row r="1128" spans="1:26" x14ac:dyDescent="0.25">
      <c r="A1128" s="20">
        <v>44227</v>
      </c>
      <c r="B1128" s="21">
        <v>43</v>
      </c>
      <c r="C1128" s="33" t="str">
        <f t="shared" si="51"/>
        <v>Senior</v>
      </c>
      <c r="D1128" s="43">
        <v>78039.999995999999</v>
      </c>
      <c r="E1128" s="27">
        <v>664</v>
      </c>
      <c r="F1128" s="33" t="s">
        <v>232</v>
      </c>
      <c r="G1128" s="33" t="s">
        <v>20</v>
      </c>
      <c r="H1128" s="33" t="s">
        <v>21</v>
      </c>
      <c r="I1128" s="43">
        <v>25386.350427350426</v>
      </c>
      <c r="J1128" s="27">
        <v>55.043478260869563</v>
      </c>
      <c r="K1128" s="48">
        <v>0.32529921102833959</v>
      </c>
      <c r="L1128" s="48" t="s">
        <v>240</v>
      </c>
      <c r="M1128" s="33" t="s">
        <v>44</v>
      </c>
      <c r="N1128" s="33" t="s">
        <v>27</v>
      </c>
      <c r="O1128" s="43">
        <v>538</v>
      </c>
      <c r="P1128" s="48">
        <v>0.46173103900000001</v>
      </c>
      <c r="Q1128" s="33" t="s">
        <v>24</v>
      </c>
      <c r="R1128" s="27">
        <v>25</v>
      </c>
      <c r="S1128" s="43">
        <v>1143</v>
      </c>
      <c r="T1128" s="38">
        <v>6503.3333329999996</v>
      </c>
      <c r="U1128" s="33" t="str">
        <f t="shared" si="52"/>
        <v>Medium Income</v>
      </c>
      <c r="V1128" s="43">
        <v>272974</v>
      </c>
      <c r="W1128" s="48">
        <v>0.15262546599999999</v>
      </c>
      <c r="X1128" s="27">
        <v>1</v>
      </c>
      <c r="Y1128" s="27">
        <v>37.6</v>
      </c>
      <c r="Z1128" s="33" t="str">
        <f t="shared" si="53"/>
        <v>Low Risk</v>
      </c>
    </row>
    <row r="1129" spans="1:26" x14ac:dyDescent="0.25">
      <c r="A1129" s="22">
        <v>44228</v>
      </c>
      <c r="B1129" s="23">
        <v>30</v>
      </c>
      <c r="C1129" s="34" t="str">
        <f t="shared" si="51"/>
        <v>Mid</v>
      </c>
      <c r="D1129" s="44">
        <v>100955</v>
      </c>
      <c r="E1129" s="28">
        <v>558</v>
      </c>
      <c r="F1129" s="34" t="s">
        <v>230</v>
      </c>
      <c r="G1129" s="34" t="s">
        <v>20</v>
      </c>
      <c r="H1129" s="34" t="s">
        <v>41</v>
      </c>
      <c r="I1129" s="44">
        <v>13601</v>
      </c>
      <c r="J1129" s="28">
        <v>24</v>
      </c>
      <c r="K1129" s="49">
        <v>0.13472339161012331</v>
      </c>
      <c r="L1129" s="49" t="s">
        <v>240</v>
      </c>
      <c r="M1129" s="34" t="s">
        <v>22</v>
      </c>
      <c r="N1129" s="34" t="s">
        <v>30</v>
      </c>
      <c r="O1129" s="44">
        <v>394</v>
      </c>
      <c r="P1129" s="49">
        <v>0.238656215</v>
      </c>
      <c r="Q1129" s="34" t="s">
        <v>24</v>
      </c>
      <c r="R1129" s="28">
        <v>25</v>
      </c>
      <c r="S1129" s="44">
        <v>556</v>
      </c>
      <c r="T1129" s="39">
        <v>8412.9166669999995</v>
      </c>
      <c r="U1129" s="34" t="str">
        <f t="shared" si="52"/>
        <v>Medium Income</v>
      </c>
      <c r="V1129" s="44">
        <v>11266</v>
      </c>
      <c r="W1129" s="49">
        <v>0.21003139600000001</v>
      </c>
      <c r="X1129" s="28">
        <v>1</v>
      </c>
      <c r="Y1129" s="28">
        <v>40.799999999999997</v>
      </c>
      <c r="Z1129" s="34" t="str">
        <f t="shared" si="53"/>
        <v>Medium Risk</v>
      </c>
    </row>
    <row r="1130" spans="1:26" x14ac:dyDescent="0.25">
      <c r="A1130" s="20">
        <v>44229</v>
      </c>
      <c r="B1130" s="21">
        <v>39</v>
      </c>
      <c r="C1130" s="33" t="str">
        <f t="shared" si="51"/>
        <v>Mid</v>
      </c>
      <c r="D1130" s="43">
        <v>25608</v>
      </c>
      <c r="E1130" s="27">
        <v>497</v>
      </c>
      <c r="F1130" s="33" t="s">
        <v>231</v>
      </c>
      <c r="G1130" s="33" t="s">
        <v>20</v>
      </c>
      <c r="H1130" s="33" t="s">
        <v>32</v>
      </c>
      <c r="I1130" s="43">
        <v>41404</v>
      </c>
      <c r="J1130" s="27">
        <v>12</v>
      </c>
      <c r="K1130" s="48">
        <v>1.6168384879725086</v>
      </c>
      <c r="L1130" s="48" t="s">
        <v>242</v>
      </c>
      <c r="M1130" s="33" t="s">
        <v>26</v>
      </c>
      <c r="N1130" s="33" t="s">
        <v>30</v>
      </c>
      <c r="O1130" s="43">
        <v>335</v>
      </c>
      <c r="P1130" s="48">
        <v>0.12736265399999999</v>
      </c>
      <c r="Q1130" s="33" t="s">
        <v>24</v>
      </c>
      <c r="R1130" s="27">
        <v>23</v>
      </c>
      <c r="S1130" s="43">
        <v>5730</v>
      </c>
      <c r="T1130" s="38">
        <v>2134</v>
      </c>
      <c r="U1130" s="33" t="str">
        <f t="shared" si="52"/>
        <v>Low Income</v>
      </c>
      <c r="V1130" s="43">
        <v>36365</v>
      </c>
      <c r="W1130" s="48">
        <v>0.21642049299999999</v>
      </c>
      <c r="X1130" s="27">
        <v>0</v>
      </c>
      <c r="Y1130" s="27">
        <v>51</v>
      </c>
      <c r="Z1130" s="33" t="str">
        <f t="shared" si="53"/>
        <v>Medium Risk</v>
      </c>
    </row>
    <row r="1131" spans="1:26" x14ac:dyDescent="0.25">
      <c r="A1131" s="22">
        <v>44230</v>
      </c>
      <c r="B1131" s="23">
        <v>43</v>
      </c>
      <c r="C1131" s="34" t="str">
        <f t="shared" si="51"/>
        <v>Senior</v>
      </c>
      <c r="D1131" s="44">
        <v>49813</v>
      </c>
      <c r="E1131" s="28">
        <v>632</v>
      </c>
      <c r="F1131" s="34" t="s">
        <v>230</v>
      </c>
      <c r="G1131" s="34" t="s">
        <v>20</v>
      </c>
      <c r="H1131" s="34" t="s">
        <v>41</v>
      </c>
      <c r="I1131" s="44">
        <v>18336</v>
      </c>
      <c r="J1131" s="28">
        <v>60</v>
      </c>
      <c r="K1131" s="49">
        <v>0.36809668158914338</v>
      </c>
      <c r="L1131" s="49" t="s">
        <v>240</v>
      </c>
      <c r="M1131" s="34" t="s">
        <v>22</v>
      </c>
      <c r="N1131" s="34" t="s">
        <v>27</v>
      </c>
      <c r="O1131" s="44">
        <v>427</v>
      </c>
      <c r="P1131" s="49">
        <v>0.28131741300000002</v>
      </c>
      <c r="Q1131" s="34" t="s">
        <v>24</v>
      </c>
      <c r="R1131" s="28">
        <v>24</v>
      </c>
      <c r="S1131" s="44">
        <v>6199</v>
      </c>
      <c r="T1131" s="39">
        <v>4151.0833329999996</v>
      </c>
      <c r="U1131" s="34" t="str">
        <f t="shared" si="52"/>
        <v>Low Income</v>
      </c>
      <c r="V1131" s="44">
        <v>59465</v>
      </c>
      <c r="W1131" s="49">
        <v>0.22092283700000001</v>
      </c>
      <c r="X1131" s="28">
        <v>0</v>
      </c>
      <c r="Y1131" s="28">
        <v>51</v>
      </c>
      <c r="Z1131" s="34" t="str">
        <f t="shared" si="53"/>
        <v>Medium Risk</v>
      </c>
    </row>
    <row r="1132" spans="1:26" x14ac:dyDescent="0.25">
      <c r="A1132" s="20">
        <v>44231</v>
      </c>
      <c r="B1132" s="21">
        <v>43</v>
      </c>
      <c r="C1132" s="33" t="str">
        <f t="shared" si="51"/>
        <v>Senior</v>
      </c>
      <c r="D1132" s="43">
        <v>126301</v>
      </c>
      <c r="E1132" s="27">
        <v>580</v>
      </c>
      <c r="F1132" s="33" t="s">
        <v>230</v>
      </c>
      <c r="G1132" s="33" t="s">
        <v>33</v>
      </c>
      <c r="H1132" s="33" t="s">
        <v>29</v>
      </c>
      <c r="I1132" s="43">
        <v>31137</v>
      </c>
      <c r="J1132" s="27">
        <v>108</v>
      </c>
      <c r="K1132" s="48">
        <v>0.24653011456758062</v>
      </c>
      <c r="L1132" s="48" t="s">
        <v>240</v>
      </c>
      <c r="M1132" s="33" t="s">
        <v>22</v>
      </c>
      <c r="N1132" s="33" t="s">
        <v>23</v>
      </c>
      <c r="O1132" s="43">
        <v>492</v>
      </c>
      <c r="P1132" s="48">
        <v>0.242163397</v>
      </c>
      <c r="Q1132" s="33" t="s">
        <v>31</v>
      </c>
      <c r="R1132" s="27">
        <v>24</v>
      </c>
      <c r="S1132" s="43">
        <v>719</v>
      </c>
      <c r="T1132" s="38">
        <v>10525.083329999999</v>
      </c>
      <c r="U1132" s="33" t="str">
        <f t="shared" si="52"/>
        <v>Medium Income</v>
      </c>
      <c r="V1132" s="43">
        <v>7035</v>
      </c>
      <c r="W1132" s="48">
        <v>0.30594359100000001</v>
      </c>
      <c r="X1132" s="27">
        <v>0</v>
      </c>
      <c r="Y1132" s="27">
        <v>64</v>
      </c>
      <c r="Z1132" s="33" t="str">
        <f t="shared" si="53"/>
        <v>High Risk</v>
      </c>
    </row>
    <row r="1133" spans="1:26" x14ac:dyDescent="0.25">
      <c r="A1133" s="22">
        <v>44232</v>
      </c>
      <c r="B1133" s="23">
        <v>45</v>
      </c>
      <c r="C1133" s="34" t="str">
        <f t="shared" si="51"/>
        <v>Senior</v>
      </c>
      <c r="D1133" s="44">
        <v>94939</v>
      </c>
      <c r="E1133" s="28">
        <v>522</v>
      </c>
      <c r="F1133" s="34" t="s">
        <v>231</v>
      </c>
      <c r="G1133" s="34" t="s">
        <v>20</v>
      </c>
      <c r="H1133" s="34" t="s">
        <v>29</v>
      </c>
      <c r="I1133" s="44">
        <v>25721</v>
      </c>
      <c r="J1133" s="28">
        <v>36</v>
      </c>
      <c r="K1133" s="49">
        <v>0.2709213284319405</v>
      </c>
      <c r="L1133" s="49" t="s">
        <v>240</v>
      </c>
      <c r="M1133" s="34" t="s">
        <v>22</v>
      </c>
      <c r="N1133" s="34" t="s">
        <v>27</v>
      </c>
      <c r="O1133" s="44">
        <v>539</v>
      </c>
      <c r="P1133" s="49">
        <v>0.33049247900000001</v>
      </c>
      <c r="Q1133" s="34" t="s">
        <v>28</v>
      </c>
      <c r="R1133" s="28">
        <v>19</v>
      </c>
      <c r="S1133" s="44">
        <v>4432</v>
      </c>
      <c r="T1133" s="39">
        <v>7911.5833329999996</v>
      </c>
      <c r="U1133" s="34" t="str">
        <f t="shared" si="52"/>
        <v>Medium Income</v>
      </c>
      <c r="V1133" s="44">
        <v>218426</v>
      </c>
      <c r="W1133" s="49">
        <v>0.23214680900000001</v>
      </c>
      <c r="X1133" s="28">
        <v>1</v>
      </c>
      <c r="Y1133" s="28">
        <v>38.4</v>
      </c>
      <c r="Z1133" s="34" t="str">
        <f t="shared" si="53"/>
        <v>Low Risk</v>
      </c>
    </row>
    <row r="1134" spans="1:26" x14ac:dyDescent="0.25">
      <c r="A1134" s="20">
        <v>44233</v>
      </c>
      <c r="B1134" s="21">
        <v>59</v>
      </c>
      <c r="C1134" s="33" t="str">
        <f t="shared" si="51"/>
        <v>Senior</v>
      </c>
      <c r="D1134" s="43">
        <v>31311</v>
      </c>
      <c r="E1134" s="27">
        <v>581</v>
      </c>
      <c r="F1134" s="33" t="s">
        <v>230</v>
      </c>
      <c r="G1134" s="33" t="s">
        <v>20</v>
      </c>
      <c r="H1134" s="33" t="s">
        <v>32</v>
      </c>
      <c r="I1134" s="43">
        <v>4044</v>
      </c>
      <c r="J1134" s="27">
        <v>24</v>
      </c>
      <c r="K1134" s="48">
        <v>0.12915588770719555</v>
      </c>
      <c r="L1134" s="48" t="s">
        <v>240</v>
      </c>
      <c r="M1134" s="33" t="s">
        <v>26</v>
      </c>
      <c r="N1134" s="33" t="s">
        <v>30</v>
      </c>
      <c r="O1134" s="43">
        <v>765</v>
      </c>
      <c r="P1134" s="48">
        <v>0.53920524999999997</v>
      </c>
      <c r="Q1134" s="33" t="s">
        <v>24</v>
      </c>
      <c r="R1134" s="27">
        <v>24</v>
      </c>
      <c r="S1134" s="43">
        <v>3421</v>
      </c>
      <c r="T1134" s="38">
        <v>2609.25</v>
      </c>
      <c r="U1134" s="33" t="str">
        <f t="shared" si="52"/>
        <v>Low Income</v>
      </c>
      <c r="V1134" s="43">
        <v>2683</v>
      </c>
      <c r="W1134" s="48">
        <v>0.20771943800000001</v>
      </c>
      <c r="X1134" s="27">
        <v>0</v>
      </c>
      <c r="Y1134" s="27">
        <v>71</v>
      </c>
      <c r="Z1134" s="33" t="str">
        <f t="shared" si="53"/>
        <v>Very High Risk</v>
      </c>
    </row>
    <row r="1135" spans="1:26" x14ac:dyDescent="0.25">
      <c r="A1135" s="22">
        <v>44234</v>
      </c>
      <c r="B1135" s="23">
        <v>45</v>
      </c>
      <c r="C1135" s="34" t="str">
        <f t="shared" si="51"/>
        <v>Senior</v>
      </c>
      <c r="D1135" s="44">
        <v>48401</v>
      </c>
      <c r="E1135" s="28">
        <v>566</v>
      </c>
      <c r="F1135" s="34" t="s">
        <v>230</v>
      </c>
      <c r="G1135" s="34" t="s">
        <v>20</v>
      </c>
      <c r="H1135" s="34" t="s">
        <v>32</v>
      </c>
      <c r="I1135" s="44">
        <v>7567</v>
      </c>
      <c r="J1135" s="28">
        <v>60</v>
      </c>
      <c r="K1135" s="49">
        <v>0.15633974504658996</v>
      </c>
      <c r="L1135" s="49" t="s">
        <v>240</v>
      </c>
      <c r="M1135" s="34" t="s">
        <v>26</v>
      </c>
      <c r="N1135" s="34" t="s">
        <v>27</v>
      </c>
      <c r="O1135" s="44">
        <v>1022</v>
      </c>
      <c r="P1135" s="49">
        <v>0.23947141999999999</v>
      </c>
      <c r="Q1135" s="34" t="s">
        <v>28</v>
      </c>
      <c r="R1135" s="28">
        <v>30</v>
      </c>
      <c r="S1135" s="44">
        <v>6087</v>
      </c>
      <c r="T1135" s="39">
        <v>4033.416667</v>
      </c>
      <c r="U1135" s="34" t="str">
        <f t="shared" si="52"/>
        <v>Low Income</v>
      </c>
      <c r="V1135" s="44">
        <v>42087</v>
      </c>
      <c r="W1135" s="49">
        <v>0.23647290500000001</v>
      </c>
      <c r="X1135" s="28">
        <v>0</v>
      </c>
      <c r="Y1135" s="28">
        <v>57</v>
      </c>
      <c r="Z1135" s="34" t="str">
        <f t="shared" si="53"/>
        <v>High Risk</v>
      </c>
    </row>
    <row r="1136" spans="1:26" x14ac:dyDescent="0.25">
      <c r="A1136" s="20">
        <v>44235</v>
      </c>
      <c r="B1136" s="21">
        <v>37</v>
      </c>
      <c r="C1136" s="33" t="str">
        <f t="shared" si="51"/>
        <v>Mid</v>
      </c>
      <c r="D1136" s="43">
        <v>24148</v>
      </c>
      <c r="E1136" s="27">
        <v>545</v>
      </c>
      <c r="F1136" s="33" t="s">
        <v>231</v>
      </c>
      <c r="G1136" s="33" t="s">
        <v>20</v>
      </c>
      <c r="H1136" s="33" t="s">
        <v>32</v>
      </c>
      <c r="I1136" s="43">
        <v>35850</v>
      </c>
      <c r="J1136" s="27">
        <v>12</v>
      </c>
      <c r="K1136" s="48">
        <v>1.4845949975153221</v>
      </c>
      <c r="L1136" s="48" t="s">
        <v>242</v>
      </c>
      <c r="M1136" s="33" t="s">
        <v>26</v>
      </c>
      <c r="N1136" s="33" t="s">
        <v>27</v>
      </c>
      <c r="O1136" s="43">
        <v>348</v>
      </c>
      <c r="P1136" s="48">
        <v>0.18664983099999999</v>
      </c>
      <c r="Q1136" s="33" t="s">
        <v>31</v>
      </c>
      <c r="R1136" s="27">
        <v>22</v>
      </c>
      <c r="S1136" s="43">
        <v>1927</v>
      </c>
      <c r="T1136" s="38">
        <v>2012.333333</v>
      </c>
      <c r="U1136" s="33" t="str">
        <f t="shared" si="52"/>
        <v>Low Income</v>
      </c>
      <c r="V1136" s="43">
        <v>61847</v>
      </c>
      <c r="W1136" s="48">
        <v>0.21189816</v>
      </c>
      <c r="X1136" s="27">
        <v>0</v>
      </c>
      <c r="Y1136" s="27">
        <v>53</v>
      </c>
      <c r="Z1136" s="33" t="str">
        <f t="shared" si="53"/>
        <v>Medium Risk</v>
      </c>
    </row>
    <row r="1137" spans="1:26" x14ac:dyDescent="0.25">
      <c r="A1137" s="22">
        <v>44236</v>
      </c>
      <c r="B1137" s="23">
        <v>51</v>
      </c>
      <c r="C1137" s="34" t="str">
        <f t="shared" si="51"/>
        <v>Senior</v>
      </c>
      <c r="D1137" s="44">
        <v>22790</v>
      </c>
      <c r="E1137" s="28">
        <v>548</v>
      </c>
      <c r="F1137" s="34" t="s">
        <v>231</v>
      </c>
      <c r="G1137" s="34" t="s">
        <v>20</v>
      </c>
      <c r="H1137" s="34" t="s">
        <v>25</v>
      </c>
      <c r="I1137" s="44">
        <v>61002</v>
      </c>
      <c r="J1137" s="28">
        <v>48</v>
      </c>
      <c r="K1137" s="49">
        <v>2.6767003071522599</v>
      </c>
      <c r="L1137" s="49" t="s">
        <v>242</v>
      </c>
      <c r="M1137" s="34" t="s">
        <v>44</v>
      </c>
      <c r="N1137" s="34" t="s">
        <v>34</v>
      </c>
      <c r="O1137" s="44">
        <v>375</v>
      </c>
      <c r="P1137" s="49">
        <v>0.138131325</v>
      </c>
      <c r="Q1137" s="34" t="s">
        <v>28</v>
      </c>
      <c r="R1137" s="28">
        <v>22</v>
      </c>
      <c r="S1137" s="44">
        <v>462</v>
      </c>
      <c r="T1137" s="39">
        <v>1899.166667</v>
      </c>
      <c r="U1137" s="34" t="str">
        <f t="shared" si="52"/>
        <v>Low Income</v>
      </c>
      <c r="V1137" s="44">
        <v>125269</v>
      </c>
      <c r="W1137" s="49">
        <v>0.28620652099999999</v>
      </c>
      <c r="X1137" s="28">
        <v>0</v>
      </c>
      <c r="Y1137" s="28">
        <v>49</v>
      </c>
      <c r="Z1137" s="34" t="str">
        <f t="shared" si="53"/>
        <v>Medium Risk</v>
      </c>
    </row>
    <row r="1138" spans="1:26" x14ac:dyDescent="0.25">
      <c r="A1138" s="20">
        <v>44237</v>
      </c>
      <c r="B1138" s="21">
        <v>54</v>
      </c>
      <c r="C1138" s="33" t="str">
        <f t="shared" si="51"/>
        <v>Senior</v>
      </c>
      <c r="D1138" s="43">
        <v>105044</v>
      </c>
      <c r="E1138" s="27">
        <v>481</v>
      </c>
      <c r="F1138" s="33" t="s">
        <v>231</v>
      </c>
      <c r="G1138" s="33" t="s">
        <v>20</v>
      </c>
      <c r="H1138" s="33" t="s">
        <v>32</v>
      </c>
      <c r="I1138" s="43">
        <v>23436</v>
      </c>
      <c r="J1138" s="27">
        <v>60</v>
      </c>
      <c r="K1138" s="48">
        <v>0.22310650774913371</v>
      </c>
      <c r="L1138" s="48" t="s">
        <v>240</v>
      </c>
      <c r="M1138" s="33" t="s">
        <v>35</v>
      </c>
      <c r="N1138" s="33" t="s">
        <v>34</v>
      </c>
      <c r="O1138" s="43">
        <v>359</v>
      </c>
      <c r="P1138" s="48">
        <v>0.26645885600000002</v>
      </c>
      <c r="Q1138" s="33" t="s">
        <v>28</v>
      </c>
      <c r="R1138" s="27">
        <v>23</v>
      </c>
      <c r="S1138" s="43">
        <v>2742</v>
      </c>
      <c r="T1138" s="38">
        <v>8753.6666669999995</v>
      </c>
      <c r="U1138" s="33" t="str">
        <f t="shared" si="52"/>
        <v>Medium Income</v>
      </c>
      <c r="V1138" s="43">
        <v>263435</v>
      </c>
      <c r="W1138" s="48">
        <v>0.24379742300000001</v>
      </c>
      <c r="X1138" s="27">
        <v>1</v>
      </c>
      <c r="Y1138" s="27">
        <v>41.6</v>
      </c>
      <c r="Z1138" s="33" t="str">
        <f t="shared" si="53"/>
        <v>Medium Risk</v>
      </c>
    </row>
    <row r="1139" spans="1:26" x14ac:dyDescent="0.25">
      <c r="A1139" s="22">
        <v>44238</v>
      </c>
      <c r="B1139" s="23">
        <v>25</v>
      </c>
      <c r="C1139" s="34" t="str">
        <f t="shared" si="51"/>
        <v>Mid</v>
      </c>
      <c r="D1139" s="44">
        <v>15000</v>
      </c>
      <c r="E1139" s="28">
        <v>560</v>
      </c>
      <c r="F1139" s="34" t="s">
        <v>230</v>
      </c>
      <c r="G1139" s="34" t="s">
        <v>20</v>
      </c>
      <c r="H1139" s="34" t="s">
        <v>32</v>
      </c>
      <c r="I1139" s="44">
        <v>16554</v>
      </c>
      <c r="J1139" s="28">
        <v>48</v>
      </c>
      <c r="K1139" s="49">
        <v>1.1035999999999999</v>
      </c>
      <c r="L1139" s="49" t="s">
        <v>242</v>
      </c>
      <c r="M1139" s="34" t="s">
        <v>26</v>
      </c>
      <c r="N1139" s="34" t="s">
        <v>27</v>
      </c>
      <c r="O1139" s="44">
        <v>256</v>
      </c>
      <c r="P1139" s="49">
        <v>0.22483341800000001</v>
      </c>
      <c r="Q1139" s="34" t="s">
        <v>38</v>
      </c>
      <c r="R1139" s="28">
        <v>25</v>
      </c>
      <c r="S1139" s="44">
        <v>23998</v>
      </c>
      <c r="T1139" s="39">
        <v>1250</v>
      </c>
      <c r="U1139" s="34" t="str">
        <f t="shared" si="52"/>
        <v>Low Income</v>
      </c>
      <c r="V1139" s="44">
        <v>7736</v>
      </c>
      <c r="W1139" s="49">
        <v>0.19979208300000001</v>
      </c>
      <c r="X1139" s="28">
        <v>0</v>
      </c>
      <c r="Y1139" s="28">
        <v>53</v>
      </c>
      <c r="Z1139" s="34" t="str">
        <f t="shared" si="53"/>
        <v>Medium Risk</v>
      </c>
    </row>
    <row r="1140" spans="1:26" x14ac:dyDescent="0.25">
      <c r="A1140" s="20">
        <v>44239</v>
      </c>
      <c r="B1140" s="21">
        <v>47</v>
      </c>
      <c r="C1140" s="33" t="str">
        <f t="shared" si="51"/>
        <v>Senior</v>
      </c>
      <c r="D1140" s="43">
        <v>86942</v>
      </c>
      <c r="E1140" s="27">
        <v>671</v>
      </c>
      <c r="F1140" s="33" t="s">
        <v>232</v>
      </c>
      <c r="G1140" s="33" t="s">
        <v>20</v>
      </c>
      <c r="H1140" s="33" t="s">
        <v>29</v>
      </c>
      <c r="I1140" s="43">
        <v>22389</v>
      </c>
      <c r="J1140" s="27">
        <v>72</v>
      </c>
      <c r="K1140" s="48">
        <v>0.25751650525637781</v>
      </c>
      <c r="L1140" s="48" t="s">
        <v>240</v>
      </c>
      <c r="M1140" s="33" t="s">
        <v>22</v>
      </c>
      <c r="N1140" s="33" t="s">
        <v>23</v>
      </c>
      <c r="O1140" s="43">
        <v>362</v>
      </c>
      <c r="P1140" s="48">
        <v>0.173547755</v>
      </c>
      <c r="Q1140" s="33" t="s">
        <v>24</v>
      </c>
      <c r="R1140" s="27">
        <v>27</v>
      </c>
      <c r="S1140" s="43">
        <v>3432</v>
      </c>
      <c r="T1140" s="38">
        <v>7245.1666670000004</v>
      </c>
      <c r="U1140" s="33" t="str">
        <f t="shared" si="52"/>
        <v>Medium Income</v>
      </c>
      <c r="V1140" s="43">
        <v>153914</v>
      </c>
      <c r="W1140" s="48">
        <v>0.223776528</v>
      </c>
      <c r="X1140" s="27">
        <v>1</v>
      </c>
      <c r="Y1140" s="27">
        <v>34.4</v>
      </c>
      <c r="Z1140" s="33" t="str">
        <f t="shared" si="53"/>
        <v>Low Risk</v>
      </c>
    </row>
    <row r="1141" spans="1:26" x14ac:dyDescent="0.25">
      <c r="A1141" s="22">
        <v>44240</v>
      </c>
      <c r="B1141" s="23">
        <v>48</v>
      </c>
      <c r="C1141" s="34" t="str">
        <f t="shared" si="51"/>
        <v>Senior</v>
      </c>
      <c r="D1141" s="44">
        <v>42140</v>
      </c>
      <c r="E1141" s="28">
        <v>624</v>
      </c>
      <c r="F1141" s="34" t="s">
        <v>230</v>
      </c>
      <c r="G1141" s="34" t="s">
        <v>20</v>
      </c>
      <c r="H1141" s="34" t="s">
        <v>29</v>
      </c>
      <c r="I1141" s="44">
        <v>23545</v>
      </c>
      <c r="J1141" s="28">
        <v>96</v>
      </c>
      <c r="K1141" s="49">
        <v>0.55873279544375887</v>
      </c>
      <c r="L1141" s="49" t="s">
        <v>241</v>
      </c>
      <c r="M1141" s="34" t="s">
        <v>22</v>
      </c>
      <c r="N1141" s="34" t="s">
        <v>23</v>
      </c>
      <c r="O1141" s="44">
        <v>447</v>
      </c>
      <c r="P1141" s="49">
        <v>2.0165391000000001E-2</v>
      </c>
      <c r="Q1141" s="34" t="s">
        <v>34</v>
      </c>
      <c r="R1141" s="28">
        <v>16</v>
      </c>
      <c r="S1141" s="44">
        <v>1532</v>
      </c>
      <c r="T1141" s="39">
        <v>3511.666667</v>
      </c>
      <c r="U1141" s="34" t="str">
        <f t="shared" si="52"/>
        <v>Low Income</v>
      </c>
      <c r="V1141" s="44">
        <v>106929</v>
      </c>
      <c r="W1141" s="49">
        <v>0.26184612899999998</v>
      </c>
      <c r="X1141" s="28">
        <v>0</v>
      </c>
      <c r="Y1141" s="28">
        <v>47</v>
      </c>
      <c r="Z1141" s="34" t="str">
        <f t="shared" si="53"/>
        <v>Medium Risk</v>
      </c>
    </row>
    <row r="1142" spans="1:26" x14ac:dyDescent="0.25">
      <c r="A1142" s="20">
        <v>44241</v>
      </c>
      <c r="B1142" s="21">
        <v>36</v>
      </c>
      <c r="C1142" s="33" t="str">
        <f t="shared" si="51"/>
        <v>Mid</v>
      </c>
      <c r="D1142" s="43">
        <v>70338</v>
      </c>
      <c r="E1142" s="27">
        <v>556</v>
      </c>
      <c r="F1142" s="33" t="s">
        <v>230</v>
      </c>
      <c r="G1142" s="33" t="s">
        <v>20</v>
      </c>
      <c r="H1142" s="33" t="s">
        <v>29</v>
      </c>
      <c r="I1142" s="43">
        <v>11521</v>
      </c>
      <c r="J1142" s="27">
        <v>48</v>
      </c>
      <c r="K1142" s="48">
        <v>0.16379481930108902</v>
      </c>
      <c r="L1142" s="48" t="s">
        <v>240</v>
      </c>
      <c r="M1142" s="33" t="s">
        <v>22</v>
      </c>
      <c r="N1142" s="33" t="s">
        <v>27</v>
      </c>
      <c r="O1142" s="43">
        <v>261</v>
      </c>
      <c r="P1142" s="48">
        <v>0.32808414800000002</v>
      </c>
      <c r="Q1142" s="33" t="s">
        <v>24</v>
      </c>
      <c r="R1142" s="27">
        <v>21</v>
      </c>
      <c r="S1142" s="43">
        <v>4929</v>
      </c>
      <c r="T1142" s="38">
        <v>5861.5</v>
      </c>
      <c r="U1142" s="33" t="str">
        <f t="shared" si="52"/>
        <v>Medium Income</v>
      </c>
      <c r="V1142" s="43">
        <v>88404</v>
      </c>
      <c r="W1142" s="48">
        <v>0.204111772</v>
      </c>
      <c r="X1142" s="27">
        <v>1</v>
      </c>
      <c r="Y1142" s="27">
        <v>40.799999999999997</v>
      </c>
      <c r="Z1142" s="33" t="str">
        <f t="shared" si="53"/>
        <v>Medium Risk</v>
      </c>
    </row>
    <row r="1143" spans="1:26" x14ac:dyDescent="0.25">
      <c r="A1143" s="22">
        <v>44242</v>
      </c>
      <c r="B1143" s="23">
        <v>56</v>
      </c>
      <c r="C1143" s="34" t="str">
        <f t="shared" si="51"/>
        <v>Senior</v>
      </c>
      <c r="D1143" s="44">
        <v>32659</v>
      </c>
      <c r="E1143" s="28">
        <v>484</v>
      </c>
      <c r="F1143" s="34" t="s">
        <v>231</v>
      </c>
      <c r="G1143" s="34" t="s">
        <v>20</v>
      </c>
      <c r="H1143" s="34" t="s">
        <v>29</v>
      </c>
      <c r="I1143" s="44">
        <v>32986</v>
      </c>
      <c r="J1143" s="28">
        <v>72</v>
      </c>
      <c r="K1143" s="49">
        <v>1.0100125539667473</v>
      </c>
      <c r="L1143" s="49" t="s">
        <v>242</v>
      </c>
      <c r="M1143" s="34" t="s">
        <v>26</v>
      </c>
      <c r="N1143" s="34" t="s">
        <v>27</v>
      </c>
      <c r="O1143" s="44">
        <v>174</v>
      </c>
      <c r="P1143" s="49">
        <v>0.484481512</v>
      </c>
      <c r="Q1143" s="34" t="s">
        <v>24</v>
      </c>
      <c r="R1143" s="28">
        <v>22</v>
      </c>
      <c r="S1143" s="44">
        <v>2388</v>
      </c>
      <c r="T1143" s="39">
        <v>2721.583333</v>
      </c>
      <c r="U1143" s="34" t="str">
        <f t="shared" si="52"/>
        <v>Low Income</v>
      </c>
      <c r="V1143" s="44">
        <v>254977</v>
      </c>
      <c r="W1143" s="49">
        <v>0.293278873</v>
      </c>
      <c r="X1143" s="28">
        <v>0</v>
      </c>
      <c r="Y1143" s="28">
        <v>52</v>
      </c>
      <c r="Z1143" s="34" t="str">
        <f t="shared" si="53"/>
        <v>Medium Risk</v>
      </c>
    </row>
    <row r="1144" spans="1:26" x14ac:dyDescent="0.25">
      <c r="A1144" s="20">
        <v>44243</v>
      </c>
      <c r="B1144" s="21">
        <v>38</v>
      </c>
      <c r="C1144" s="33" t="str">
        <f t="shared" si="51"/>
        <v>Mid</v>
      </c>
      <c r="D1144" s="43">
        <v>107001</v>
      </c>
      <c r="E1144" s="27">
        <v>633</v>
      </c>
      <c r="F1144" s="33" t="s">
        <v>230</v>
      </c>
      <c r="G1144" s="33" t="s">
        <v>20</v>
      </c>
      <c r="H1144" s="33" t="s">
        <v>29</v>
      </c>
      <c r="I1144" s="43">
        <v>29516</v>
      </c>
      <c r="J1144" s="27">
        <v>12</v>
      </c>
      <c r="K1144" s="48">
        <v>0.27584788927206289</v>
      </c>
      <c r="L1144" s="48" t="s">
        <v>240</v>
      </c>
      <c r="M1144" s="33" t="s">
        <v>22</v>
      </c>
      <c r="N1144" s="33" t="s">
        <v>23</v>
      </c>
      <c r="O1144" s="43">
        <v>493</v>
      </c>
      <c r="P1144" s="48">
        <v>0.438203287</v>
      </c>
      <c r="Q1144" s="33" t="s">
        <v>28</v>
      </c>
      <c r="R1144" s="27">
        <v>28</v>
      </c>
      <c r="S1144" s="43">
        <v>1651</v>
      </c>
      <c r="T1144" s="38">
        <v>8916.75</v>
      </c>
      <c r="U1144" s="33" t="str">
        <f t="shared" si="52"/>
        <v>Medium Income</v>
      </c>
      <c r="V1144" s="43">
        <v>10777</v>
      </c>
      <c r="W1144" s="48">
        <v>0.203785086</v>
      </c>
      <c r="X1144" s="27">
        <v>0</v>
      </c>
      <c r="Y1144" s="27">
        <v>53</v>
      </c>
      <c r="Z1144" s="33" t="str">
        <f t="shared" si="53"/>
        <v>Medium Risk</v>
      </c>
    </row>
    <row r="1145" spans="1:26" x14ac:dyDescent="0.25">
      <c r="A1145" s="22">
        <v>44244</v>
      </c>
      <c r="B1145" s="23">
        <v>41</v>
      </c>
      <c r="C1145" s="34" t="str">
        <f t="shared" si="51"/>
        <v>Senior</v>
      </c>
      <c r="D1145" s="44">
        <v>41595.999995999999</v>
      </c>
      <c r="E1145" s="28">
        <v>492</v>
      </c>
      <c r="F1145" s="34" t="s">
        <v>231</v>
      </c>
      <c r="G1145" s="34" t="s">
        <v>20</v>
      </c>
      <c r="H1145" s="34" t="s">
        <v>29</v>
      </c>
      <c r="I1145" s="44">
        <v>15672</v>
      </c>
      <c r="J1145" s="28">
        <v>54.694362017804153</v>
      </c>
      <c r="K1145" s="49">
        <v>0.37676699686284904</v>
      </c>
      <c r="L1145" s="49" t="s">
        <v>240</v>
      </c>
      <c r="M1145" s="34" t="s">
        <v>26</v>
      </c>
      <c r="N1145" s="34" t="s">
        <v>30</v>
      </c>
      <c r="O1145" s="44">
        <v>638</v>
      </c>
      <c r="P1145" s="49">
        <v>0.47514730500000002</v>
      </c>
      <c r="Q1145" s="34" t="s">
        <v>38</v>
      </c>
      <c r="R1145" s="28">
        <v>26</v>
      </c>
      <c r="S1145" s="44">
        <v>2084</v>
      </c>
      <c r="T1145" s="39">
        <v>3466.333333</v>
      </c>
      <c r="U1145" s="34" t="str">
        <f t="shared" si="52"/>
        <v>Low Income</v>
      </c>
      <c r="V1145" s="44">
        <v>110623</v>
      </c>
      <c r="W1145" s="49">
        <v>0.20596850999999999</v>
      </c>
      <c r="X1145" s="28">
        <v>1</v>
      </c>
      <c r="Y1145" s="28">
        <v>42.4</v>
      </c>
      <c r="Z1145" s="34" t="str">
        <f t="shared" si="53"/>
        <v>Medium Risk</v>
      </c>
    </row>
    <row r="1146" spans="1:26" x14ac:dyDescent="0.25">
      <c r="A1146" s="20">
        <v>44245</v>
      </c>
      <c r="B1146" s="21">
        <v>37</v>
      </c>
      <c r="C1146" s="33" t="str">
        <f t="shared" si="51"/>
        <v>Mid</v>
      </c>
      <c r="D1146" s="43">
        <v>107523</v>
      </c>
      <c r="E1146" s="27">
        <v>579</v>
      </c>
      <c r="F1146" s="33" t="s">
        <v>230</v>
      </c>
      <c r="G1146" s="33" t="s">
        <v>20</v>
      </c>
      <c r="H1146" s="33" t="s">
        <v>29</v>
      </c>
      <c r="I1146" s="43">
        <v>9808</v>
      </c>
      <c r="J1146" s="27">
        <v>108</v>
      </c>
      <c r="K1146" s="48">
        <v>9.1217692958715804E-2</v>
      </c>
      <c r="L1146" s="48" t="s">
        <v>240</v>
      </c>
      <c r="M1146" s="33" t="s">
        <v>35</v>
      </c>
      <c r="N1146" s="33" t="s">
        <v>27</v>
      </c>
      <c r="O1146" s="43">
        <v>321</v>
      </c>
      <c r="P1146" s="48">
        <v>0.21437846599999999</v>
      </c>
      <c r="Q1146" s="33" t="s">
        <v>28</v>
      </c>
      <c r="R1146" s="27">
        <v>27</v>
      </c>
      <c r="S1146" s="43">
        <v>3488</v>
      </c>
      <c r="T1146" s="38">
        <v>8960.25</v>
      </c>
      <c r="U1146" s="33" t="str">
        <f t="shared" si="52"/>
        <v>Medium Income</v>
      </c>
      <c r="V1146" s="43">
        <v>124436</v>
      </c>
      <c r="W1146" s="48">
        <v>0.23090955899999999</v>
      </c>
      <c r="X1146" s="27">
        <v>1</v>
      </c>
      <c r="Y1146" s="27">
        <v>38.4</v>
      </c>
      <c r="Z1146" s="33" t="str">
        <f t="shared" si="53"/>
        <v>Low Risk</v>
      </c>
    </row>
    <row r="1147" spans="1:26" x14ac:dyDescent="0.25">
      <c r="A1147" s="22">
        <v>44246</v>
      </c>
      <c r="B1147" s="23">
        <v>40</v>
      </c>
      <c r="C1147" s="34" t="str">
        <f t="shared" si="51"/>
        <v>Senior</v>
      </c>
      <c r="D1147" s="44">
        <v>48252</v>
      </c>
      <c r="E1147" s="28">
        <v>603</v>
      </c>
      <c r="F1147" s="34" t="s">
        <v>230</v>
      </c>
      <c r="G1147" s="34" t="s">
        <v>20</v>
      </c>
      <c r="H1147" s="34" t="s">
        <v>29</v>
      </c>
      <c r="I1147" s="44">
        <v>19642</v>
      </c>
      <c r="J1147" s="28">
        <v>36</v>
      </c>
      <c r="K1147" s="49">
        <v>0.40707120948354475</v>
      </c>
      <c r="L1147" s="49" t="s">
        <v>240</v>
      </c>
      <c r="M1147" s="34" t="s">
        <v>26</v>
      </c>
      <c r="N1147" s="34" t="s">
        <v>27</v>
      </c>
      <c r="O1147" s="44">
        <v>947</v>
      </c>
      <c r="P1147" s="49">
        <v>0.25224809100000001</v>
      </c>
      <c r="Q1147" s="34" t="s">
        <v>24</v>
      </c>
      <c r="R1147" s="28">
        <v>27</v>
      </c>
      <c r="S1147" s="44">
        <v>6088</v>
      </c>
      <c r="T1147" s="39">
        <v>4021</v>
      </c>
      <c r="U1147" s="34" t="str">
        <f t="shared" si="52"/>
        <v>Low Income</v>
      </c>
      <c r="V1147" s="44">
        <v>17031</v>
      </c>
      <c r="W1147" s="49">
        <v>0.2437704</v>
      </c>
      <c r="X1147" s="28">
        <v>0</v>
      </c>
      <c r="Y1147" s="28">
        <v>54</v>
      </c>
      <c r="Z1147" s="34" t="str">
        <f t="shared" si="53"/>
        <v>Medium Risk</v>
      </c>
    </row>
    <row r="1148" spans="1:26" x14ac:dyDescent="0.25">
      <c r="A1148" s="20">
        <v>44247</v>
      </c>
      <c r="B1148" s="21">
        <v>26</v>
      </c>
      <c r="C1148" s="33" t="str">
        <f t="shared" si="51"/>
        <v>Mid</v>
      </c>
      <c r="D1148" s="43">
        <v>19163</v>
      </c>
      <c r="E1148" s="27">
        <v>525</v>
      </c>
      <c r="F1148" s="33" t="s">
        <v>231</v>
      </c>
      <c r="G1148" s="33" t="s">
        <v>20</v>
      </c>
      <c r="H1148" s="33" t="s">
        <v>32</v>
      </c>
      <c r="I1148" s="43">
        <v>22857</v>
      </c>
      <c r="J1148" s="27">
        <v>60</v>
      </c>
      <c r="K1148" s="48">
        <v>1.1927673120075144</v>
      </c>
      <c r="L1148" s="48" t="s">
        <v>242</v>
      </c>
      <c r="M1148" s="33" t="s">
        <v>44</v>
      </c>
      <c r="N1148" s="33" t="s">
        <v>27</v>
      </c>
      <c r="O1148" s="43">
        <v>561</v>
      </c>
      <c r="P1148" s="48">
        <v>0.293355015</v>
      </c>
      <c r="Q1148" s="33" t="s">
        <v>28</v>
      </c>
      <c r="R1148" s="27">
        <v>24</v>
      </c>
      <c r="S1148" s="43">
        <v>13572</v>
      </c>
      <c r="T1148" s="38">
        <v>1596.916667</v>
      </c>
      <c r="U1148" s="33" t="str">
        <f t="shared" si="52"/>
        <v>Low Income</v>
      </c>
      <c r="V1148" s="43">
        <v>44010</v>
      </c>
      <c r="W1148" s="48">
        <v>0.26221612500000002</v>
      </c>
      <c r="X1148" s="27">
        <v>0</v>
      </c>
      <c r="Y1148" s="27">
        <v>53</v>
      </c>
      <c r="Z1148" s="33" t="str">
        <f t="shared" si="53"/>
        <v>Medium Risk</v>
      </c>
    </row>
    <row r="1149" spans="1:26" x14ac:dyDescent="0.25">
      <c r="A1149" s="22">
        <v>44248</v>
      </c>
      <c r="B1149" s="23">
        <v>22</v>
      </c>
      <c r="C1149" s="34" t="str">
        <f t="shared" si="51"/>
        <v>Young</v>
      </c>
      <c r="D1149" s="44">
        <v>67780</v>
      </c>
      <c r="E1149" s="28">
        <v>537</v>
      </c>
      <c r="F1149" s="34" t="s">
        <v>231</v>
      </c>
      <c r="G1149" s="34" t="s">
        <v>20</v>
      </c>
      <c r="H1149" s="34" t="s">
        <v>25</v>
      </c>
      <c r="I1149" s="44">
        <v>21350</v>
      </c>
      <c r="J1149" s="28">
        <v>60</v>
      </c>
      <c r="K1149" s="49">
        <v>0.31498967246975507</v>
      </c>
      <c r="L1149" s="49" t="s">
        <v>240</v>
      </c>
      <c r="M1149" s="34" t="s">
        <v>22</v>
      </c>
      <c r="N1149" s="34" t="s">
        <v>30</v>
      </c>
      <c r="O1149" s="44">
        <v>143</v>
      </c>
      <c r="P1149" s="49">
        <v>0.46890240799999999</v>
      </c>
      <c r="Q1149" s="34" t="s">
        <v>28</v>
      </c>
      <c r="R1149" s="28">
        <v>16</v>
      </c>
      <c r="S1149" s="44">
        <v>6644</v>
      </c>
      <c r="T1149" s="39">
        <v>5648.3333329999996</v>
      </c>
      <c r="U1149" s="34" t="str">
        <f t="shared" si="52"/>
        <v>Medium Income</v>
      </c>
      <c r="V1149" s="44">
        <v>129702</v>
      </c>
      <c r="W1149" s="49">
        <v>0.24597418500000001</v>
      </c>
      <c r="X1149" s="28">
        <v>0</v>
      </c>
      <c r="Y1149" s="28">
        <v>52</v>
      </c>
      <c r="Z1149" s="34" t="str">
        <f t="shared" si="53"/>
        <v>Medium Risk</v>
      </c>
    </row>
    <row r="1150" spans="1:26" x14ac:dyDescent="0.25">
      <c r="A1150" s="20">
        <v>44249</v>
      </c>
      <c r="B1150" s="21">
        <v>59</v>
      </c>
      <c r="C1150" s="33" t="str">
        <f t="shared" si="51"/>
        <v>Senior</v>
      </c>
      <c r="D1150" s="43">
        <v>63884</v>
      </c>
      <c r="E1150" s="27">
        <v>640</v>
      </c>
      <c r="F1150" s="33" t="s">
        <v>230</v>
      </c>
      <c r="G1150" s="33" t="s">
        <v>20</v>
      </c>
      <c r="H1150" s="33" t="s">
        <v>25</v>
      </c>
      <c r="I1150" s="43">
        <v>52562</v>
      </c>
      <c r="J1150" s="27">
        <v>60</v>
      </c>
      <c r="K1150" s="48">
        <v>0.82277252520192845</v>
      </c>
      <c r="L1150" s="48" t="s">
        <v>241</v>
      </c>
      <c r="M1150" s="33" t="s">
        <v>22</v>
      </c>
      <c r="N1150" s="33" t="s">
        <v>30</v>
      </c>
      <c r="O1150" s="43">
        <v>665</v>
      </c>
      <c r="P1150" s="48">
        <v>9.6127082000000003E-2</v>
      </c>
      <c r="Q1150" s="33" t="s">
        <v>24</v>
      </c>
      <c r="R1150" s="27">
        <v>32</v>
      </c>
      <c r="S1150" s="43">
        <v>392</v>
      </c>
      <c r="T1150" s="38">
        <v>5323.6666670000004</v>
      </c>
      <c r="U1150" s="33" t="str">
        <f t="shared" si="52"/>
        <v>Medium Income</v>
      </c>
      <c r="V1150" s="43">
        <v>110440</v>
      </c>
      <c r="W1150" s="48">
        <v>0.25374975700000002</v>
      </c>
      <c r="X1150" s="27">
        <v>0</v>
      </c>
      <c r="Y1150" s="27">
        <v>42</v>
      </c>
      <c r="Z1150" s="33" t="str">
        <f t="shared" si="53"/>
        <v>Medium Risk</v>
      </c>
    </row>
    <row r="1151" spans="1:26" x14ac:dyDescent="0.25">
      <c r="A1151" s="22">
        <v>44250</v>
      </c>
      <c r="B1151" s="23">
        <v>29</v>
      </c>
      <c r="C1151" s="34" t="str">
        <f t="shared" si="51"/>
        <v>Mid</v>
      </c>
      <c r="D1151" s="44">
        <v>55829</v>
      </c>
      <c r="E1151" s="28">
        <v>588</v>
      </c>
      <c r="F1151" s="34" t="s">
        <v>230</v>
      </c>
      <c r="G1151" s="34" t="s">
        <v>20</v>
      </c>
      <c r="H1151" s="34" t="s">
        <v>29</v>
      </c>
      <c r="I1151" s="44">
        <v>20144</v>
      </c>
      <c r="J1151" s="28">
        <v>48</v>
      </c>
      <c r="K1151" s="49">
        <v>0.36081606333625893</v>
      </c>
      <c r="L1151" s="49" t="s">
        <v>240</v>
      </c>
      <c r="M1151" s="34" t="s">
        <v>26</v>
      </c>
      <c r="N1151" s="34" t="s">
        <v>23</v>
      </c>
      <c r="O1151" s="44">
        <v>1130</v>
      </c>
      <c r="P1151" s="49">
        <v>0.33920128999999999</v>
      </c>
      <c r="Q1151" s="34" t="s">
        <v>24</v>
      </c>
      <c r="R1151" s="28">
        <v>27</v>
      </c>
      <c r="S1151" s="44">
        <v>4758</v>
      </c>
      <c r="T1151" s="39">
        <v>4652.4166670000004</v>
      </c>
      <c r="U1151" s="34" t="str">
        <f t="shared" si="52"/>
        <v>Low Income</v>
      </c>
      <c r="V1151" s="44">
        <v>7056</v>
      </c>
      <c r="W1151" s="49">
        <v>0.23145121799999999</v>
      </c>
      <c r="X1151" s="28">
        <v>0</v>
      </c>
      <c r="Y1151" s="28">
        <v>54</v>
      </c>
      <c r="Z1151" s="34" t="str">
        <f t="shared" si="53"/>
        <v>Medium Risk</v>
      </c>
    </row>
    <row r="1152" spans="1:26" x14ac:dyDescent="0.25">
      <c r="A1152" s="20">
        <v>44251</v>
      </c>
      <c r="B1152" s="21">
        <v>28</v>
      </c>
      <c r="C1152" s="33" t="str">
        <f t="shared" si="51"/>
        <v>Mid</v>
      </c>
      <c r="D1152" s="43">
        <v>23410</v>
      </c>
      <c r="E1152" s="27">
        <v>528</v>
      </c>
      <c r="F1152" s="33" t="s">
        <v>231</v>
      </c>
      <c r="G1152" s="33" t="s">
        <v>20</v>
      </c>
      <c r="H1152" s="33" t="s">
        <v>32</v>
      </c>
      <c r="I1152" s="43">
        <v>25183.596306068601</v>
      </c>
      <c r="J1152" s="27">
        <v>36</v>
      </c>
      <c r="K1152" s="48">
        <v>1.0757623368675182</v>
      </c>
      <c r="L1152" s="48" t="s">
        <v>242</v>
      </c>
      <c r="M1152" s="33" t="s">
        <v>22</v>
      </c>
      <c r="N1152" s="33" t="s">
        <v>23</v>
      </c>
      <c r="O1152" s="43">
        <v>330</v>
      </c>
      <c r="P1152" s="48">
        <v>9.1119783999999995E-2</v>
      </c>
      <c r="Q1152" s="33" t="s">
        <v>28</v>
      </c>
      <c r="R1152" s="27">
        <v>30</v>
      </c>
      <c r="S1152" s="43">
        <v>1125</v>
      </c>
      <c r="T1152" s="38">
        <v>1950.833333</v>
      </c>
      <c r="U1152" s="33" t="str">
        <f t="shared" si="52"/>
        <v>Low Income</v>
      </c>
      <c r="V1152" s="43">
        <v>573120</v>
      </c>
      <c r="W1152" s="48">
        <v>0.24700182000000001</v>
      </c>
      <c r="X1152" s="27">
        <v>0</v>
      </c>
      <c r="Y1152" s="27">
        <v>43</v>
      </c>
      <c r="Z1152" s="33" t="str">
        <f t="shared" si="53"/>
        <v>Medium Risk</v>
      </c>
    </row>
    <row r="1153" spans="1:26" x14ac:dyDescent="0.25">
      <c r="A1153" s="22">
        <v>44252</v>
      </c>
      <c r="B1153" s="23">
        <v>18</v>
      </c>
      <c r="C1153" s="34" t="str">
        <f t="shared" si="51"/>
        <v>Young</v>
      </c>
      <c r="D1153" s="44">
        <v>59708.000004000001</v>
      </c>
      <c r="E1153" s="28">
        <v>573</v>
      </c>
      <c r="F1153" s="34" t="s">
        <v>230</v>
      </c>
      <c r="G1153" s="34" t="s">
        <v>45</v>
      </c>
      <c r="H1153" s="34" t="s">
        <v>29</v>
      </c>
      <c r="I1153" s="44">
        <v>34225</v>
      </c>
      <c r="J1153" s="28">
        <v>52.912751677852349</v>
      </c>
      <c r="K1153" s="49">
        <v>0.57320627047811301</v>
      </c>
      <c r="L1153" s="49" t="s">
        <v>241</v>
      </c>
      <c r="M1153" s="34" t="s">
        <v>22</v>
      </c>
      <c r="N1153" s="34" t="s">
        <v>34</v>
      </c>
      <c r="O1153" s="44">
        <v>441</v>
      </c>
      <c r="P1153" s="49">
        <v>0.340819653</v>
      </c>
      <c r="Q1153" s="34" t="s">
        <v>34</v>
      </c>
      <c r="R1153" s="28">
        <v>30</v>
      </c>
      <c r="S1153" s="44">
        <v>3927</v>
      </c>
      <c r="T1153" s="39">
        <v>4975.6666670000004</v>
      </c>
      <c r="U1153" s="34" t="str">
        <f t="shared" si="52"/>
        <v>Low Income</v>
      </c>
      <c r="V1153" s="44">
        <v>165765</v>
      </c>
      <c r="W1153" s="49">
        <v>0.19283651199999999</v>
      </c>
      <c r="X1153" s="28">
        <v>0</v>
      </c>
      <c r="Y1153" s="28">
        <v>60</v>
      </c>
      <c r="Z1153" s="34" t="str">
        <f t="shared" si="53"/>
        <v>High Risk</v>
      </c>
    </row>
    <row r="1154" spans="1:26" x14ac:dyDescent="0.25">
      <c r="A1154" s="20">
        <v>44253</v>
      </c>
      <c r="B1154" s="21">
        <v>32</v>
      </c>
      <c r="C1154" s="33" t="str">
        <f t="shared" ref="C1154:C1217" si="54">IF(B1154&lt;25,"Young",IF(B1154&lt;40,"Mid",IF(B1154&lt;60,"Senior","Old")))</f>
        <v>Mid</v>
      </c>
      <c r="D1154" s="43">
        <v>23368</v>
      </c>
      <c r="E1154" s="27">
        <v>594</v>
      </c>
      <c r="F1154" s="33" t="s">
        <v>230</v>
      </c>
      <c r="G1154" s="33" t="s">
        <v>20</v>
      </c>
      <c r="H1154" s="33" t="s">
        <v>25</v>
      </c>
      <c r="I1154" s="43">
        <v>56047</v>
      </c>
      <c r="J1154" s="27">
        <v>60</v>
      </c>
      <c r="K1154" s="48">
        <v>2.3984508729887026</v>
      </c>
      <c r="L1154" s="48" t="s">
        <v>242</v>
      </c>
      <c r="M1154" s="33" t="s">
        <v>26</v>
      </c>
      <c r="N1154" s="33" t="s">
        <v>27</v>
      </c>
      <c r="O1154" s="43">
        <v>807</v>
      </c>
      <c r="P1154" s="48">
        <v>0.22672727400000001</v>
      </c>
      <c r="Q1154" s="33" t="s">
        <v>24</v>
      </c>
      <c r="R1154" s="27">
        <v>19</v>
      </c>
      <c r="S1154" s="43">
        <v>4179</v>
      </c>
      <c r="T1154" s="38">
        <v>1947.333333</v>
      </c>
      <c r="U1154" s="33" t="str">
        <f t="shared" ref="U1154:U1217" si="55">IF(T1154&lt;=5000,"Low Income",IF(T1154&lt;=12000,"Medium Income","High Income"))</f>
        <v>Low Income</v>
      </c>
      <c r="V1154" s="43">
        <v>45030</v>
      </c>
      <c r="W1154" s="48">
        <v>0.27863199399999999</v>
      </c>
      <c r="X1154" s="27">
        <v>0</v>
      </c>
      <c r="Y1154" s="27">
        <v>54</v>
      </c>
      <c r="Z1154" s="33" t="str">
        <f t="shared" ref="Z1154:Z1217" si="56">IF(Y1154&lt;40,"Low Risk", IF(Y1154&lt;55,"Medium Risk", IF(Y1154&lt;70,"High Risk","Very High Risk")))</f>
        <v>Medium Risk</v>
      </c>
    </row>
    <row r="1155" spans="1:26" x14ac:dyDescent="0.25">
      <c r="A1155" s="22">
        <v>44254</v>
      </c>
      <c r="B1155" s="23">
        <v>24</v>
      </c>
      <c r="C1155" s="34" t="str">
        <f t="shared" si="54"/>
        <v>Young</v>
      </c>
      <c r="D1155" s="44">
        <v>21991</v>
      </c>
      <c r="E1155" s="28">
        <v>529</v>
      </c>
      <c r="F1155" s="34" t="s">
        <v>231</v>
      </c>
      <c r="G1155" s="34" t="s">
        <v>20</v>
      </c>
      <c r="H1155" s="34" t="s">
        <v>29</v>
      </c>
      <c r="I1155" s="44">
        <v>25961.919161676647</v>
      </c>
      <c r="J1155" s="28">
        <v>60</v>
      </c>
      <c r="K1155" s="49">
        <v>1.1805701951560479</v>
      </c>
      <c r="L1155" s="49" t="s">
        <v>242</v>
      </c>
      <c r="M1155" s="34" t="s">
        <v>44</v>
      </c>
      <c r="N1155" s="34" t="s">
        <v>23</v>
      </c>
      <c r="O1155" s="44">
        <v>1283</v>
      </c>
      <c r="P1155" s="49">
        <v>0.408902722</v>
      </c>
      <c r="Q1155" s="34" t="s">
        <v>38</v>
      </c>
      <c r="R1155" s="28">
        <v>20</v>
      </c>
      <c r="S1155" s="44">
        <v>250</v>
      </c>
      <c r="T1155" s="39">
        <v>1832.583333</v>
      </c>
      <c r="U1155" s="34" t="str">
        <f t="shared" si="55"/>
        <v>Low Income</v>
      </c>
      <c r="V1155" s="44">
        <v>58227</v>
      </c>
      <c r="W1155" s="49">
        <v>0.22741898599999999</v>
      </c>
      <c r="X1155" s="28">
        <v>0</v>
      </c>
      <c r="Y1155" s="28">
        <v>56</v>
      </c>
      <c r="Z1155" s="34" t="str">
        <f t="shared" si="56"/>
        <v>High Risk</v>
      </c>
    </row>
    <row r="1156" spans="1:26" x14ac:dyDescent="0.25">
      <c r="A1156" s="20">
        <v>44255</v>
      </c>
      <c r="B1156" s="21">
        <v>59</v>
      </c>
      <c r="C1156" s="33" t="str">
        <f t="shared" si="54"/>
        <v>Senior</v>
      </c>
      <c r="D1156" s="43">
        <v>81171</v>
      </c>
      <c r="E1156" s="27">
        <v>648</v>
      </c>
      <c r="F1156" s="33" t="s">
        <v>230</v>
      </c>
      <c r="G1156" s="33" t="s">
        <v>20</v>
      </c>
      <c r="H1156" s="33" t="s">
        <v>21</v>
      </c>
      <c r="I1156" s="43">
        <v>13182</v>
      </c>
      <c r="J1156" s="27">
        <v>48</v>
      </c>
      <c r="K1156" s="48">
        <v>0.16239790072809254</v>
      </c>
      <c r="L1156" s="48" t="s">
        <v>240</v>
      </c>
      <c r="M1156" s="33" t="s">
        <v>22</v>
      </c>
      <c r="N1156" s="33" t="s">
        <v>27</v>
      </c>
      <c r="O1156" s="43">
        <v>414</v>
      </c>
      <c r="P1156" s="48">
        <v>0.644078708</v>
      </c>
      <c r="Q1156" s="33" t="s">
        <v>24</v>
      </c>
      <c r="R1156" s="27">
        <v>22</v>
      </c>
      <c r="S1156" s="43">
        <v>4531</v>
      </c>
      <c r="T1156" s="38">
        <v>6764.25</v>
      </c>
      <c r="U1156" s="33" t="str">
        <f t="shared" si="55"/>
        <v>Medium Income</v>
      </c>
      <c r="V1156" s="43">
        <v>16437</v>
      </c>
      <c r="W1156" s="48">
        <v>0.16521189999999999</v>
      </c>
      <c r="X1156" s="27">
        <v>1</v>
      </c>
      <c r="Y1156" s="27">
        <v>52.8</v>
      </c>
      <c r="Z1156" s="33" t="str">
        <f t="shared" si="56"/>
        <v>Medium Risk</v>
      </c>
    </row>
    <row r="1157" spans="1:26" x14ac:dyDescent="0.25">
      <c r="A1157" s="22">
        <v>44256</v>
      </c>
      <c r="B1157" s="23">
        <v>52</v>
      </c>
      <c r="C1157" s="34" t="str">
        <f t="shared" si="54"/>
        <v>Senior</v>
      </c>
      <c r="D1157" s="44">
        <v>55283</v>
      </c>
      <c r="E1157" s="28">
        <v>671</v>
      </c>
      <c r="F1157" s="34" t="s">
        <v>232</v>
      </c>
      <c r="G1157" s="34" t="s">
        <v>20</v>
      </c>
      <c r="H1157" s="34" t="s">
        <v>21</v>
      </c>
      <c r="I1157" s="44">
        <v>64408</v>
      </c>
      <c r="J1157" s="28">
        <v>60</v>
      </c>
      <c r="K1157" s="49">
        <v>1.1650597832968543</v>
      </c>
      <c r="L1157" s="49" t="s">
        <v>242</v>
      </c>
      <c r="M1157" s="34" t="s">
        <v>35</v>
      </c>
      <c r="N1157" s="34" t="s">
        <v>30</v>
      </c>
      <c r="O1157" s="44">
        <v>503</v>
      </c>
      <c r="P1157" s="49">
        <v>0.15892002999999999</v>
      </c>
      <c r="Q1157" s="34" t="s">
        <v>38</v>
      </c>
      <c r="R1157" s="28">
        <v>32</v>
      </c>
      <c r="S1157" s="44">
        <v>2536</v>
      </c>
      <c r="T1157" s="39">
        <v>4606.9166670000004</v>
      </c>
      <c r="U1157" s="34" t="str">
        <f t="shared" si="55"/>
        <v>Low Income</v>
      </c>
      <c r="V1157" s="44">
        <v>16571</v>
      </c>
      <c r="W1157" s="49">
        <v>0.24424858199999999</v>
      </c>
      <c r="X1157" s="28">
        <v>0</v>
      </c>
      <c r="Y1157" s="28">
        <v>44</v>
      </c>
      <c r="Z1157" s="34" t="str">
        <f t="shared" si="56"/>
        <v>Medium Risk</v>
      </c>
    </row>
    <row r="1158" spans="1:26" x14ac:dyDescent="0.25">
      <c r="A1158" s="20">
        <v>44257</v>
      </c>
      <c r="B1158" s="21">
        <v>31</v>
      </c>
      <c r="C1158" s="33" t="str">
        <f t="shared" si="54"/>
        <v>Mid</v>
      </c>
      <c r="D1158" s="43">
        <v>15000</v>
      </c>
      <c r="E1158" s="27">
        <v>569</v>
      </c>
      <c r="F1158" s="33" t="s">
        <v>230</v>
      </c>
      <c r="G1158" s="33" t="s">
        <v>33</v>
      </c>
      <c r="H1158" s="33" t="s">
        <v>29</v>
      </c>
      <c r="I1158" s="43">
        <v>25183.596306068601</v>
      </c>
      <c r="J1158" s="27">
        <v>24</v>
      </c>
      <c r="K1158" s="48">
        <v>1.6789064204045734</v>
      </c>
      <c r="L1158" s="48" t="s">
        <v>242</v>
      </c>
      <c r="M1158" s="33" t="s">
        <v>26</v>
      </c>
      <c r="N1158" s="33" t="s">
        <v>23</v>
      </c>
      <c r="O1158" s="43">
        <v>772</v>
      </c>
      <c r="P1158" s="48">
        <v>0.40665475699999998</v>
      </c>
      <c r="Q1158" s="33" t="s">
        <v>28</v>
      </c>
      <c r="R1158" s="27">
        <v>17</v>
      </c>
      <c r="S1158" s="43">
        <v>5057</v>
      </c>
      <c r="T1158" s="38">
        <v>1250</v>
      </c>
      <c r="U1158" s="33" t="str">
        <f t="shared" si="55"/>
        <v>Low Income</v>
      </c>
      <c r="V1158" s="43">
        <v>80360</v>
      </c>
      <c r="W1158" s="48">
        <v>0.25273762700000002</v>
      </c>
      <c r="X1158" s="27">
        <v>0</v>
      </c>
      <c r="Y1158" s="27">
        <v>60</v>
      </c>
      <c r="Z1158" s="33" t="str">
        <f t="shared" si="56"/>
        <v>High Risk</v>
      </c>
    </row>
    <row r="1159" spans="1:26" x14ac:dyDescent="0.25">
      <c r="A1159" s="22">
        <v>44258</v>
      </c>
      <c r="B1159" s="23">
        <v>67</v>
      </c>
      <c r="C1159" s="34" t="str">
        <f t="shared" si="54"/>
        <v>Old</v>
      </c>
      <c r="D1159" s="44">
        <v>33049</v>
      </c>
      <c r="E1159" s="28">
        <v>627</v>
      </c>
      <c r="F1159" s="34" t="s">
        <v>230</v>
      </c>
      <c r="G1159" s="34" t="s">
        <v>20</v>
      </c>
      <c r="H1159" s="34" t="s">
        <v>32</v>
      </c>
      <c r="I1159" s="44">
        <v>22851</v>
      </c>
      <c r="J1159" s="28">
        <v>36</v>
      </c>
      <c r="K1159" s="49">
        <v>0.69142787981482046</v>
      </c>
      <c r="L1159" s="49" t="s">
        <v>241</v>
      </c>
      <c r="M1159" s="34" t="s">
        <v>35</v>
      </c>
      <c r="N1159" s="34" t="s">
        <v>30</v>
      </c>
      <c r="O1159" s="44">
        <v>905</v>
      </c>
      <c r="P1159" s="49">
        <v>0.18821806799999999</v>
      </c>
      <c r="Q1159" s="34" t="s">
        <v>28</v>
      </c>
      <c r="R1159" s="28">
        <v>24</v>
      </c>
      <c r="S1159" s="44">
        <v>942</v>
      </c>
      <c r="T1159" s="39">
        <v>2754.083333</v>
      </c>
      <c r="U1159" s="34" t="str">
        <f t="shared" si="55"/>
        <v>Low Income</v>
      </c>
      <c r="V1159" s="44">
        <v>200661</v>
      </c>
      <c r="W1159" s="49">
        <v>0.22095546599999999</v>
      </c>
      <c r="X1159" s="28">
        <v>0</v>
      </c>
      <c r="Y1159" s="28">
        <v>46</v>
      </c>
      <c r="Z1159" s="34" t="str">
        <f t="shared" si="56"/>
        <v>Medium Risk</v>
      </c>
    </row>
    <row r="1160" spans="1:26" x14ac:dyDescent="0.25">
      <c r="A1160" s="20">
        <v>44259</v>
      </c>
      <c r="B1160" s="21">
        <v>51</v>
      </c>
      <c r="C1160" s="33" t="str">
        <f t="shared" si="54"/>
        <v>Senior</v>
      </c>
      <c r="D1160" s="43">
        <v>67872</v>
      </c>
      <c r="E1160" s="27">
        <v>615</v>
      </c>
      <c r="F1160" s="33" t="s">
        <v>230</v>
      </c>
      <c r="G1160" s="33" t="s">
        <v>20</v>
      </c>
      <c r="H1160" s="33" t="s">
        <v>29</v>
      </c>
      <c r="I1160" s="43">
        <v>24176.975155279502</v>
      </c>
      <c r="J1160" s="27">
        <v>72</v>
      </c>
      <c r="K1160" s="48">
        <v>0.35621427326849808</v>
      </c>
      <c r="L1160" s="48" t="s">
        <v>240</v>
      </c>
      <c r="M1160" s="33" t="s">
        <v>26</v>
      </c>
      <c r="N1160" s="33" t="s">
        <v>34</v>
      </c>
      <c r="O1160" s="43">
        <v>192</v>
      </c>
      <c r="P1160" s="48">
        <v>0.43407564599999998</v>
      </c>
      <c r="Q1160" s="33" t="s">
        <v>38</v>
      </c>
      <c r="R1160" s="27">
        <v>21</v>
      </c>
      <c r="S1160" s="43">
        <v>2865</v>
      </c>
      <c r="T1160" s="38">
        <v>5656</v>
      </c>
      <c r="U1160" s="33" t="str">
        <f t="shared" si="55"/>
        <v>Medium Income</v>
      </c>
      <c r="V1160" s="43">
        <v>38176</v>
      </c>
      <c r="W1160" s="48">
        <v>0.25340526099999999</v>
      </c>
      <c r="X1160" s="27">
        <v>0</v>
      </c>
      <c r="Y1160" s="27">
        <v>53</v>
      </c>
      <c r="Z1160" s="33" t="str">
        <f t="shared" si="56"/>
        <v>Medium Risk</v>
      </c>
    </row>
    <row r="1161" spans="1:26" x14ac:dyDescent="0.25">
      <c r="A1161" s="22">
        <v>44260</v>
      </c>
      <c r="B1161" s="23">
        <v>36</v>
      </c>
      <c r="C1161" s="34" t="str">
        <f t="shared" si="54"/>
        <v>Mid</v>
      </c>
      <c r="D1161" s="44">
        <v>35952</v>
      </c>
      <c r="E1161" s="28">
        <v>614</v>
      </c>
      <c r="F1161" s="34" t="s">
        <v>230</v>
      </c>
      <c r="G1161" s="34" t="s">
        <v>20</v>
      </c>
      <c r="H1161" s="34" t="s">
        <v>29</v>
      </c>
      <c r="I1161" s="44">
        <v>14322</v>
      </c>
      <c r="J1161" s="28">
        <v>36</v>
      </c>
      <c r="K1161" s="49">
        <v>0.39836448598130841</v>
      </c>
      <c r="L1161" s="49" t="s">
        <v>240</v>
      </c>
      <c r="M1161" s="34" t="s">
        <v>22</v>
      </c>
      <c r="N1161" s="34" t="s">
        <v>30</v>
      </c>
      <c r="O1161" s="44">
        <v>577</v>
      </c>
      <c r="P1161" s="49">
        <v>0.17647740200000001</v>
      </c>
      <c r="Q1161" s="34" t="s">
        <v>38</v>
      </c>
      <c r="R1161" s="28">
        <v>27</v>
      </c>
      <c r="S1161" s="44">
        <v>2940</v>
      </c>
      <c r="T1161" s="39">
        <v>2996</v>
      </c>
      <c r="U1161" s="34" t="str">
        <f t="shared" si="55"/>
        <v>Low Income</v>
      </c>
      <c r="V1161" s="44">
        <v>68420</v>
      </c>
      <c r="W1161" s="49">
        <v>0.166949286</v>
      </c>
      <c r="X1161" s="28">
        <v>0</v>
      </c>
      <c r="Y1161" s="28">
        <v>46</v>
      </c>
      <c r="Z1161" s="34" t="str">
        <f t="shared" si="56"/>
        <v>Medium Risk</v>
      </c>
    </row>
    <row r="1162" spans="1:26" x14ac:dyDescent="0.25">
      <c r="A1162" s="20">
        <v>44261</v>
      </c>
      <c r="B1162" s="21">
        <v>18</v>
      </c>
      <c r="C1162" s="33" t="str">
        <f t="shared" si="54"/>
        <v>Young</v>
      </c>
      <c r="D1162" s="43">
        <v>41619</v>
      </c>
      <c r="E1162" s="27">
        <v>467</v>
      </c>
      <c r="F1162" s="33" t="s">
        <v>231</v>
      </c>
      <c r="G1162" s="33" t="s">
        <v>20</v>
      </c>
      <c r="H1162" s="33" t="s">
        <v>29</v>
      </c>
      <c r="I1162" s="43">
        <v>32338</v>
      </c>
      <c r="J1162" s="27">
        <v>84</v>
      </c>
      <c r="K1162" s="48">
        <v>0.77700088901703546</v>
      </c>
      <c r="L1162" s="48" t="s">
        <v>241</v>
      </c>
      <c r="M1162" s="33" t="s">
        <v>22</v>
      </c>
      <c r="N1162" s="33" t="s">
        <v>23</v>
      </c>
      <c r="O1162" s="43">
        <v>397</v>
      </c>
      <c r="P1162" s="48">
        <v>4.7873225999999998E-2</v>
      </c>
      <c r="Q1162" s="33" t="s">
        <v>28</v>
      </c>
      <c r="R1162" s="27">
        <v>30</v>
      </c>
      <c r="S1162" s="43">
        <v>6671</v>
      </c>
      <c r="T1162" s="38">
        <v>3468.25</v>
      </c>
      <c r="U1162" s="33" t="str">
        <f t="shared" si="55"/>
        <v>Low Income</v>
      </c>
      <c r="V1162" s="43">
        <v>48062</v>
      </c>
      <c r="W1162" s="48">
        <v>0.29979587699999999</v>
      </c>
      <c r="X1162" s="27">
        <v>0</v>
      </c>
      <c r="Y1162" s="27">
        <v>53</v>
      </c>
      <c r="Z1162" s="33" t="str">
        <f t="shared" si="56"/>
        <v>Medium Risk</v>
      </c>
    </row>
    <row r="1163" spans="1:26" x14ac:dyDescent="0.25">
      <c r="A1163" s="22">
        <v>44262</v>
      </c>
      <c r="B1163" s="23">
        <v>67</v>
      </c>
      <c r="C1163" s="34" t="str">
        <f t="shared" si="54"/>
        <v>Old</v>
      </c>
      <c r="D1163" s="44">
        <v>78921</v>
      </c>
      <c r="E1163" s="28">
        <v>637</v>
      </c>
      <c r="F1163" s="34" t="s">
        <v>230</v>
      </c>
      <c r="G1163" s="34" t="s">
        <v>20</v>
      </c>
      <c r="H1163" s="34" t="s">
        <v>21</v>
      </c>
      <c r="I1163" s="44">
        <v>58233</v>
      </c>
      <c r="J1163" s="28">
        <v>48</v>
      </c>
      <c r="K1163" s="49">
        <v>0.73786444672520624</v>
      </c>
      <c r="L1163" s="49" t="s">
        <v>241</v>
      </c>
      <c r="M1163" s="34" t="s">
        <v>22</v>
      </c>
      <c r="N1163" s="34" t="s">
        <v>27</v>
      </c>
      <c r="O1163" s="44">
        <v>474</v>
      </c>
      <c r="P1163" s="49">
        <v>0.10390110900000001</v>
      </c>
      <c r="Q1163" s="34" t="s">
        <v>38</v>
      </c>
      <c r="R1163" s="28">
        <v>23</v>
      </c>
      <c r="S1163" s="44">
        <v>1014</v>
      </c>
      <c r="T1163" s="39">
        <v>6576.75</v>
      </c>
      <c r="U1163" s="34" t="str">
        <f t="shared" si="55"/>
        <v>Medium Income</v>
      </c>
      <c r="V1163" s="44">
        <v>68691</v>
      </c>
      <c r="W1163" s="49">
        <v>0.25335154199999999</v>
      </c>
      <c r="X1163" s="28">
        <v>0</v>
      </c>
      <c r="Y1163" s="28">
        <v>48</v>
      </c>
      <c r="Z1163" s="34" t="str">
        <f t="shared" si="56"/>
        <v>Medium Risk</v>
      </c>
    </row>
    <row r="1164" spans="1:26" x14ac:dyDescent="0.25">
      <c r="A1164" s="20">
        <v>44263</v>
      </c>
      <c r="B1164" s="21">
        <v>23</v>
      </c>
      <c r="C1164" s="33" t="str">
        <f t="shared" si="54"/>
        <v>Young</v>
      </c>
      <c r="D1164" s="43">
        <v>52403</v>
      </c>
      <c r="E1164" s="27">
        <v>488</v>
      </c>
      <c r="F1164" s="33" t="s">
        <v>231</v>
      </c>
      <c r="G1164" s="33" t="s">
        <v>20</v>
      </c>
      <c r="H1164" s="33" t="s">
        <v>25</v>
      </c>
      <c r="I1164" s="43">
        <v>7207</v>
      </c>
      <c r="J1164" s="27">
        <v>120</v>
      </c>
      <c r="K1164" s="48">
        <v>0.13753029406713357</v>
      </c>
      <c r="L1164" s="48" t="s">
        <v>240</v>
      </c>
      <c r="M1164" s="33" t="s">
        <v>22</v>
      </c>
      <c r="N1164" s="33" t="s">
        <v>27</v>
      </c>
      <c r="O1164" s="43">
        <v>793</v>
      </c>
      <c r="P1164" s="48">
        <v>0.103109781</v>
      </c>
      <c r="Q1164" s="33" t="s">
        <v>28</v>
      </c>
      <c r="R1164" s="27">
        <v>25</v>
      </c>
      <c r="S1164" s="43">
        <v>14221</v>
      </c>
      <c r="T1164" s="38">
        <v>4366.9166670000004</v>
      </c>
      <c r="U1164" s="33" t="str">
        <f t="shared" si="55"/>
        <v>Low Income</v>
      </c>
      <c r="V1164" s="43">
        <v>99253</v>
      </c>
      <c r="W1164" s="48">
        <v>0.30155792999999997</v>
      </c>
      <c r="X1164" s="27">
        <v>0</v>
      </c>
      <c r="Y1164" s="27">
        <v>47</v>
      </c>
      <c r="Z1164" s="33" t="str">
        <f t="shared" si="56"/>
        <v>Medium Risk</v>
      </c>
    </row>
    <row r="1165" spans="1:26" x14ac:dyDescent="0.25">
      <c r="A1165" s="22">
        <v>44264</v>
      </c>
      <c r="B1165" s="23">
        <v>20</v>
      </c>
      <c r="C1165" s="34" t="str">
        <f t="shared" si="54"/>
        <v>Young</v>
      </c>
      <c r="D1165" s="44">
        <v>40773</v>
      </c>
      <c r="E1165" s="28">
        <v>567</v>
      </c>
      <c r="F1165" s="34" t="s">
        <v>230</v>
      </c>
      <c r="G1165" s="34" t="s">
        <v>20</v>
      </c>
      <c r="H1165" s="34" t="s">
        <v>29</v>
      </c>
      <c r="I1165" s="44">
        <v>20952</v>
      </c>
      <c r="J1165" s="28">
        <v>48</v>
      </c>
      <c r="K1165" s="49">
        <v>0.51386947244500036</v>
      </c>
      <c r="L1165" s="49" t="s">
        <v>241</v>
      </c>
      <c r="M1165" s="34" t="s">
        <v>22</v>
      </c>
      <c r="N1165" s="34" t="s">
        <v>30</v>
      </c>
      <c r="O1165" s="44">
        <v>242</v>
      </c>
      <c r="P1165" s="49">
        <v>0.21082392999999999</v>
      </c>
      <c r="Q1165" s="34" t="s">
        <v>38</v>
      </c>
      <c r="R1165" s="28">
        <v>25</v>
      </c>
      <c r="S1165" s="44">
        <v>1179</v>
      </c>
      <c r="T1165" s="39">
        <v>3397.75</v>
      </c>
      <c r="U1165" s="34" t="str">
        <f t="shared" si="55"/>
        <v>Low Income</v>
      </c>
      <c r="V1165" s="44">
        <v>33595</v>
      </c>
      <c r="W1165" s="49">
        <v>0.23649889800000001</v>
      </c>
      <c r="X1165" s="28">
        <v>0</v>
      </c>
      <c r="Y1165" s="28">
        <v>67</v>
      </c>
      <c r="Z1165" s="34" t="str">
        <f t="shared" si="56"/>
        <v>High Risk</v>
      </c>
    </row>
    <row r="1166" spans="1:26" x14ac:dyDescent="0.25">
      <c r="A1166" s="20">
        <v>44265</v>
      </c>
      <c r="B1166" s="21">
        <v>52</v>
      </c>
      <c r="C1166" s="33" t="str">
        <f t="shared" si="54"/>
        <v>Senior</v>
      </c>
      <c r="D1166" s="43">
        <v>15000</v>
      </c>
      <c r="E1166" s="27">
        <v>570.23428571428576</v>
      </c>
      <c r="F1166" s="33" t="s">
        <v>230</v>
      </c>
      <c r="G1166" s="33" t="s">
        <v>20</v>
      </c>
      <c r="H1166" s="33" t="s">
        <v>32</v>
      </c>
      <c r="I1166" s="43">
        <v>26923</v>
      </c>
      <c r="J1166" s="27">
        <v>36</v>
      </c>
      <c r="K1166" s="48">
        <v>1.7948666666666666</v>
      </c>
      <c r="L1166" s="48" t="s">
        <v>242</v>
      </c>
      <c r="M1166" s="33" t="s">
        <v>35</v>
      </c>
      <c r="N1166" s="33" t="s">
        <v>27</v>
      </c>
      <c r="O1166" s="43">
        <v>229</v>
      </c>
      <c r="P1166" s="48">
        <v>0.46242169599999999</v>
      </c>
      <c r="Q1166" s="33" t="s">
        <v>31</v>
      </c>
      <c r="R1166" s="27">
        <v>25</v>
      </c>
      <c r="S1166" s="43">
        <v>1017</v>
      </c>
      <c r="T1166" s="38">
        <v>1250</v>
      </c>
      <c r="U1166" s="33" t="str">
        <f t="shared" si="55"/>
        <v>Low Income</v>
      </c>
      <c r="V1166" s="43">
        <v>8954</v>
      </c>
      <c r="W1166" s="48">
        <v>0.22815550500000001</v>
      </c>
      <c r="X1166" s="27">
        <v>0</v>
      </c>
      <c r="Y1166" s="27">
        <v>64</v>
      </c>
      <c r="Z1166" s="33" t="str">
        <f t="shared" si="56"/>
        <v>High Risk</v>
      </c>
    </row>
    <row r="1167" spans="1:26" x14ac:dyDescent="0.25">
      <c r="A1167" s="22">
        <v>44266</v>
      </c>
      <c r="B1167" s="23">
        <v>69</v>
      </c>
      <c r="C1167" s="34" t="str">
        <f t="shared" si="54"/>
        <v>Old</v>
      </c>
      <c r="D1167" s="44">
        <v>65578</v>
      </c>
      <c r="E1167" s="28">
        <v>651</v>
      </c>
      <c r="F1167" s="34" t="s">
        <v>232</v>
      </c>
      <c r="G1167" s="34" t="s">
        <v>20</v>
      </c>
      <c r="H1167" s="34" t="s">
        <v>25</v>
      </c>
      <c r="I1167" s="44">
        <v>47231</v>
      </c>
      <c r="J1167" s="28">
        <v>60</v>
      </c>
      <c r="K1167" s="49">
        <v>0.72022629540394645</v>
      </c>
      <c r="L1167" s="49" t="s">
        <v>241</v>
      </c>
      <c r="M1167" s="34" t="s">
        <v>26</v>
      </c>
      <c r="N1167" s="34" t="s">
        <v>27</v>
      </c>
      <c r="O1167" s="44">
        <v>1362</v>
      </c>
      <c r="P1167" s="49">
        <v>0.15091684999999999</v>
      </c>
      <c r="Q1167" s="34" t="s">
        <v>28</v>
      </c>
      <c r="R1167" s="28">
        <v>21</v>
      </c>
      <c r="S1167" s="44">
        <v>2060</v>
      </c>
      <c r="T1167" s="39">
        <v>5464.8333329999996</v>
      </c>
      <c r="U1167" s="34" t="str">
        <f t="shared" si="55"/>
        <v>Medium Income</v>
      </c>
      <c r="V1167" s="44">
        <v>17051</v>
      </c>
      <c r="W1167" s="49">
        <v>0.26156523700000001</v>
      </c>
      <c r="X1167" s="28">
        <v>0</v>
      </c>
      <c r="Y1167" s="28">
        <v>45</v>
      </c>
      <c r="Z1167" s="34" t="str">
        <f t="shared" si="56"/>
        <v>Medium Risk</v>
      </c>
    </row>
    <row r="1168" spans="1:26" x14ac:dyDescent="0.25">
      <c r="A1168" s="20">
        <v>44267</v>
      </c>
      <c r="B1168" s="21">
        <v>56</v>
      </c>
      <c r="C1168" s="33" t="str">
        <f t="shared" si="54"/>
        <v>Senior</v>
      </c>
      <c r="D1168" s="43">
        <v>36653</v>
      </c>
      <c r="E1168" s="27">
        <v>606</v>
      </c>
      <c r="F1168" s="33" t="s">
        <v>230</v>
      </c>
      <c r="G1168" s="33" t="s">
        <v>45</v>
      </c>
      <c r="H1168" s="33" t="s">
        <v>29</v>
      </c>
      <c r="I1168" s="43">
        <v>16301</v>
      </c>
      <c r="J1168" s="27">
        <v>24</v>
      </c>
      <c r="K1168" s="48">
        <v>0.44473849343846344</v>
      </c>
      <c r="L1168" s="48" t="s">
        <v>240</v>
      </c>
      <c r="M1168" s="33" t="s">
        <v>26</v>
      </c>
      <c r="N1168" s="33" t="s">
        <v>23</v>
      </c>
      <c r="O1168" s="43">
        <v>483</v>
      </c>
      <c r="P1168" s="48">
        <v>0.34693665400000001</v>
      </c>
      <c r="Q1168" s="33" t="s">
        <v>24</v>
      </c>
      <c r="R1168" s="27">
        <v>24</v>
      </c>
      <c r="S1168" s="43">
        <v>1430</v>
      </c>
      <c r="T1168" s="38">
        <v>3054.416667</v>
      </c>
      <c r="U1168" s="33" t="str">
        <f t="shared" si="55"/>
        <v>Low Income</v>
      </c>
      <c r="V1168" s="43">
        <v>116430</v>
      </c>
      <c r="W1168" s="48">
        <v>0.20935614599999999</v>
      </c>
      <c r="X1168" s="27">
        <v>0</v>
      </c>
      <c r="Y1168" s="27">
        <v>50</v>
      </c>
      <c r="Z1168" s="33" t="str">
        <f t="shared" si="56"/>
        <v>Medium Risk</v>
      </c>
    </row>
    <row r="1169" spans="1:26" x14ac:dyDescent="0.25">
      <c r="A1169" s="22">
        <v>44268</v>
      </c>
      <c r="B1169" s="23">
        <v>46</v>
      </c>
      <c r="C1169" s="34" t="str">
        <f t="shared" si="54"/>
        <v>Senior</v>
      </c>
      <c r="D1169" s="44">
        <v>39827</v>
      </c>
      <c r="E1169" s="28">
        <v>595</v>
      </c>
      <c r="F1169" s="34" t="s">
        <v>230</v>
      </c>
      <c r="G1169" s="34" t="s">
        <v>20</v>
      </c>
      <c r="H1169" s="34" t="s">
        <v>25</v>
      </c>
      <c r="I1169" s="44">
        <v>25425</v>
      </c>
      <c r="J1169" s="28">
        <v>48</v>
      </c>
      <c r="K1169" s="49">
        <v>0.6383860195344867</v>
      </c>
      <c r="L1169" s="49" t="s">
        <v>241</v>
      </c>
      <c r="M1169" s="34" t="s">
        <v>22</v>
      </c>
      <c r="N1169" s="34" t="s">
        <v>30</v>
      </c>
      <c r="O1169" s="44">
        <v>713</v>
      </c>
      <c r="P1169" s="49">
        <v>0.25832716300000003</v>
      </c>
      <c r="Q1169" s="34" t="s">
        <v>28</v>
      </c>
      <c r="R1169" s="28">
        <v>13</v>
      </c>
      <c r="S1169" s="44">
        <v>485</v>
      </c>
      <c r="T1169" s="39">
        <v>3318.916667</v>
      </c>
      <c r="U1169" s="34" t="str">
        <f t="shared" si="55"/>
        <v>Low Income</v>
      </c>
      <c r="V1169" s="44">
        <v>35159</v>
      </c>
      <c r="W1169" s="49">
        <v>0.17834</v>
      </c>
      <c r="X1169" s="28">
        <v>0</v>
      </c>
      <c r="Y1169" s="28">
        <v>56</v>
      </c>
      <c r="Z1169" s="34" t="str">
        <f t="shared" si="56"/>
        <v>High Risk</v>
      </c>
    </row>
    <row r="1170" spans="1:26" x14ac:dyDescent="0.25">
      <c r="A1170" s="20">
        <v>44269</v>
      </c>
      <c r="B1170" s="21">
        <v>47</v>
      </c>
      <c r="C1170" s="33" t="str">
        <f t="shared" si="54"/>
        <v>Senior</v>
      </c>
      <c r="D1170" s="43">
        <v>85311</v>
      </c>
      <c r="E1170" s="27">
        <v>627</v>
      </c>
      <c r="F1170" s="33" t="s">
        <v>230</v>
      </c>
      <c r="G1170" s="33" t="s">
        <v>20</v>
      </c>
      <c r="H1170" s="33" t="s">
        <v>29</v>
      </c>
      <c r="I1170" s="43">
        <v>24072</v>
      </c>
      <c r="J1170" s="27">
        <v>60</v>
      </c>
      <c r="K1170" s="48">
        <v>0.28216759855118334</v>
      </c>
      <c r="L1170" s="48" t="s">
        <v>240</v>
      </c>
      <c r="M1170" s="33" t="s">
        <v>26</v>
      </c>
      <c r="N1170" s="33" t="s">
        <v>27</v>
      </c>
      <c r="O1170" s="43">
        <v>1082</v>
      </c>
      <c r="P1170" s="48">
        <v>0.35000714300000002</v>
      </c>
      <c r="Q1170" s="33" t="s">
        <v>28</v>
      </c>
      <c r="R1170" s="27">
        <v>16</v>
      </c>
      <c r="S1170" s="43">
        <v>2597</v>
      </c>
      <c r="T1170" s="38">
        <v>7109.25</v>
      </c>
      <c r="U1170" s="33" t="str">
        <f t="shared" si="55"/>
        <v>Medium Income</v>
      </c>
      <c r="V1170" s="43">
        <v>3238</v>
      </c>
      <c r="W1170" s="48">
        <v>0.20233257900000001</v>
      </c>
      <c r="X1170" s="27">
        <v>1</v>
      </c>
      <c r="Y1170" s="27">
        <v>40</v>
      </c>
      <c r="Z1170" s="33" t="str">
        <f t="shared" si="56"/>
        <v>Medium Risk</v>
      </c>
    </row>
    <row r="1171" spans="1:26" x14ac:dyDescent="0.25">
      <c r="A1171" s="22">
        <v>44270</v>
      </c>
      <c r="B1171" s="23">
        <v>50</v>
      </c>
      <c r="C1171" s="34" t="str">
        <f t="shared" si="54"/>
        <v>Senior</v>
      </c>
      <c r="D1171" s="44">
        <v>29683</v>
      </c>
      <c r="E1171" s="28">
        <v>642</v>
      </c>
      <c r="F1171" s="34" t="s">
        <v>230</v>
      </c>
      <c r="G1171" s="34" t="s">
        <v>20</v>
      </c>
      <c r="H1171" s="34" t="s">
        <v>29</v>
      </c>
      <c r="I1171" s="44">
        <v>14853</v>
      </c>
      <c r="J1171" s="28">
        <v>84</v>
      </c>
      <c r="K1171" s="49">
        <v>0.50038742714685169</v>
      </c>
      <c r="L1171" s="49" t="s">
        <v>241</v>
      </c>
      <c r="M1171" s="34" t="s">
        <v>26</v>
      </c>
      <c r="N1171" s="34" t="s">
        <v>27</v>
      </c>
      <c r="O1171" s="44">
        <v>256</v>
      </c>
      <c r="P1171" s="49">
        <v>0.23183525199999999</v>
      </c>
      <c r="Q1171" s="34" t="s">
        <v>38</v>
      </c>
      <c r="R1171" s="28">
        <v>28</v>
      </c>
      <c r="S1171" s="44">
        <v>8943</v>
      </c>
      <c r="T1171" s="39">
        <v>2473.583333</v>
      </c>
      <c r="U1171" s="34" t="str">
        <f t="shared" si="55"/>
        <v>Low Income</v>
      </c>
      <c r="V1171" s="44">
        <v>7455</v>
      </c>
      <c r="W1171" s="49">
        <v>0.24032558000000001</v>
      </c>
      <c r="X1171" s="28">
        <v>0</v>
      </c>
      <c r="Y1171" s="28">
        <v>52</v>
      </c>
      <c r="Z1171" s="34" t="str">
        <f t="shared" si="56"/>
        <v>Medium Risk</v>
      </c>
    </row>
    <row r="1172" spans="1:26" x14ac:dyDescent="0.25">
      <c r="A1172" s="20">
        <v>44271</v>
      </c>
      <c r="B1172" s="21">
        <v>49</v>
      </c>
      <c r="C1172" s="33" t="str">
        <f t="shared" si="54"/>
        <v>Senior</v>
      </c>
      <c r="D1172" s="43">
        <v>48065</v>
      </c>
      <c r="E1172" s="27">
        <v>582</v>
      </c>
      <c r="F1172" s="33" t="s">
        <v>230</v>
      </c>
      <c r="G1172" s="33" t="s">
        <v>20</v>
      </c>
      <c r="H1172" s="33" t="s">
        <v>29</v>
      </c>
      <c r="I1172" s="43">
        <v>27038</v>
      </c>
      <c r="J1172" s="27">
        <v>36</v>
      </c>
      <c r="K1172" s="48">
        <v>0.56252990741703945</v>
      </c>
      <c r="L1172" s="48" t="s">
        <v>241</v>
      </c>
      <c r="M1172" s="33" t="s">
        <v>26</v>
      </c>
      <c r="N1172" s="33" t="s">
        <v>27</v>
      </c>
      <c r="O1172" s="43">
        <v>354</v>
      </c>
      <c r="P1172" s="48">
        <v>0.10908672799999999</v>
      </c>
      <c r="Q1172" s="33" t="s">
        <v>24</v>
      </c>
      <c r="R1172" s="27">
        <v>21</v>
      </c>
      <c r="S1172" s="43">
        <v>1026</v>
      </c>
      <c r="T1172" s="38">
        <v>4005.416667</v>
      </c>
      <c r="U1172" s="33" t="str">
        <f t="shared" si="55"/>
        <v>Low Income</v>
      </c>
      <c r="V1172" s="43">
        <v>6353</v>
      </c>
      <c r="W1172" s="48">
        <v>0.215509754</v>
      </c>
      <c r="X1172" s="27">
        <v>0</v>
      </c>
      <c r="Y1172" s="27">
        <v>50</v>
      </c>
      <c r="Z1172" s="33" t="str">
        <f t="shared" si="56"/>
        <v>Medium Risk</v>
      </c>
    </row>
    <row r="1173" spans="1:26" x14ac:dyDescent="0.25">
      <c r="A1173" s="22">
        <v>44272</v>
      </c>
      <c r="B1173" s="23">
        <v>43</v>
      </c>
      <c r="C1173" s="34" t="str">
        <f t="shared" si="54"/>
        <v>Senior</v>
      </c>
      <c r="D1173" s="44">
        <v>82482</v>
      </c>
      <c r="E1173" s="28">
        <v>543</v>
      </c>
      <c r="F1173" s="34" t="s">
        <v>231</v>
      </c>
      <c r="G1173" s="34" t="s">
        <v>20</v>
      </c>
      <c r="H1173" s="34" t="s">
        <v>41</v>
      </c>
      <c r="I1173" s="44">
        <v>10548</v>
      </c>
      <c r="J1173" s="28">
        <v>48</v>
      </c>
      <c r="K1173" s="49">
        <v>0.12788244707936278</v>
      </c>
      <c r="L1173" s="49" t="s">
        <v>240</v>
      </c>
      <c r="M1173" s="34" t="s">
        <v>26</v>
      </c>
      <c r="N1173" s="34" t="s">
        <v>34</v>
      </c>
      <c r="O1173" s="44">
        <v>414</v>
      </c>
      <c r="P1173" s="49">
        <v>0.14522501099999999</v>
      </c>
      <c r="Q1173" s="34" t="s">
        <v>28</v>
      </c>
      <c r="R1173" s="28">
        <v>28</v>
      </c>
      <c r="S1173" s="44">
        <v>1873</v>
      </c>
      <c r="T1173" s="39">
        <v>6873.5</v>
      </c>
      <c r="U1173" s="34" t="str">
        <f t="shared" si="55"/>
        <v>Medium Income</v>
      </c>
      <c r="V1173" s="44">
        <v>10909</v>
      </c>
      <c r="W1173" s="49">
        <v>0.25493909300000001</v>
      </c>
      <c r="X1173" s="28">
        <v>1</v>
      </c>
      <c r="Y1173" s="28">
        <v>40</v>
      </c>
      <c r="Z1173" s="34" t="str">
        <f t="shared" si="56"/>
        <v>Medium Risk</v>
      </c>
    </row>
    <row r="1174" spans="1:26" x14ac:dyDescent="0.25">
      <c r="A1174" s="20">
        <v>44273</v>
      </c>
      <c r="B1174" s="21">
        <v>41</v>
      </c>
      <c r="C1174" s="33" t="str">
        <f t="shared" si="54"/>
        <v>Senior</v>
      </c>
      <c r="D1174" s="43">
        <v>43855</v>
      </c>
      <c r="E1174" s="27">
        <v>573.55555555555554</v>
      </c>
      <c r="F1174" s="33" t="s">
        <v>230</v>
      </c>
      <c r="G1174" s="33" t="s">
        <v>20</v>
      </c>
      <c r="H1174" s="33" t="s">
        <v>29</v>
      </c>
      <c r="I1174" s="43">
        <v>21592</v>
      </c>
      <c r="J1174" s="27">
        <v>60</v>
      </c>
      <c r="K1174" s="48">
        <v>0.49234978907764221</v>
      </c>
      <c r="L1174" s="48" t="s">
        <v>240</v>
      </c>
      <c r="M1174" s="33" t="s">
        <v>26</v>
      </c>
      <c r="N1174" s="33" t="s">
        <v>27</v>
      </c>
      <c r="O1174" s="43">
        <v>287</v>
      </c>
      <c r="P1174" s="48">
        <v>0.32396258900000002</v>
      </c>
      <c r="Q1174" s="33" t="s">
        <v>38</v>
      </c>
      <c r="R1174" s="27">
        <v>28</v>
      </c>
      <c r="S1174" s="43">
        <v>2855</v>
      </c>
      <c r="T1174" s="38">
        <v>3654.583333</v>
      </c>
      <c r="U1174" s="33" t="str">
        <f t="shared" si="55"/>
        <v>Low Income</v>
      </c>
      <c r="V1174" s="43">
        <v>8746</v>
      </c>
      <c r="W1174" s="48">
        <v>0.250663205</v>
      </c>
      <c r="X1174" s="27">
        <v>0</v>
      </c>
      <c r="Y1174" s="27">
        <v>55</v>
      </c>
      <c r="Z1174" s="33" t="str">
        <f t="shared" si="56"/>
        <v>High Risk</v>
      </c>
    </row>
    <row r="1175" spans="1:26" x14ac:dyDescent="0.25">
      <c r="A1175" s="22">
        <v>44274</v>
      </c>
      <c r="B1175" s="23">
        <v>39</v>
      </c>
      <c r="C1175" s="34" t="str">
        <f t="shared" si="54"/>
        <v>Mid</v>
      </c>
      <c r="D1175" s="44">
        <v>27876</v>
      </c>
      <c r="E1175" s="28">
        <v>569</v>
      </c>
      <c r="F1175" s="34" t="s">
        <v>230</v>
      </c>
      <c r="G1175" s="34" t="s">
        <v>20</v>
      </c>
      <c r="H1175" s="34" t="s">
        <v>41</v>
      </c>
      <c r="I1175" s="44">
        <v>19584</v>
      </c>
      <c r="J1175" s="28">
        <v>36</v>
      </c>
      <c r="K1175" s="49">
        <v>0.70253981919931119</v>
      </c>
      <c r="L1175" s="49" t="s">
        <v>241</v>
      </c>
      <c r="M1175" s="34" t="s">
        <v>26</v>
      </c>
      <c r="N1175" s="34" t="s">
        <v>30</v>
      </c>
      <c r="O1175" s="44">
        <v>601</v>
      </c>
      <c r="P1175" s="49">
        <v>3.3302786000000001E-2</v>
      </c>
      <c r="Q1175" s="34" t="s">
        <v>24</v>
      </c>
      <c r="R1175" s="28">
        <v>19</v>
      </c>
      <c r="S1175" s="44">
        <v>268</v>
      </c>
      <c r="T1175" s="39">
        <v>2323</v>
      </c>
      <c r="U1175" s="34" t="str">
        <f t="shared" si="55"/>
        <v>Low Income</v>
      </c>
      <c r="V1175" s="44">
        <v>543957</v>
      </c>
      <c r="W1175" s="49">
        <v>0.23651933</v>
      </c>
      <c r="X1175" s="28">
        <v>1</v>
      </c>
      <c r="Y1175" s="28">
        <v>35.200000000000003</v>
      </c>
      <c r="Z1175" s="34" t="str">
        <f t="shared" si="56"/>
        <v>Low Risk</v>
      </c>
    </row>
    <row r="1176" spans="1:26" x14ac:dyDescent="0.25">
      <c r="A1176" s="20">
        <v>44275</v>
      </c>
      <c r="B1176" s="21">
        <v>30</v>
      </c>
      <c r="C1176" s="33" t="str">
        <f t="shared" si="54"/>
        <v>Mid</v>
      </c>
      <c r="D1176" s="43">
        <v>28772</v>
      </c>
      <c r="E1176" s="27">
        <v>619</v>
      </c>
      <c r="F1176" s="33" t="s">
        <v>230</v>
      </c>
      <c r="G1176" s="33" t="s">
        <v>20</v>
      </c>
      <c r="H1176" s="33" t="s">
        <v>29</v>
      </c>
      <c r="I1176" s="43">
        <v>24695.307531380753</v>
      </c>
      <c r="J1176" s="27">
        <v>36</v>
      </c>
      <c r="K1176" s="48">
        <v>0.85831042441890559</v>
      </c>
      <c r="L1176" s="48" t="s">
        <v>241</v>
      </c>
      <c r="M1176" s="33" t="s">
        <v>22</v>
      </c>
      <c r="N1176" s="33" t="s">
        <v>30</v>
      </c>
      <c r="O1176" s="43">
        <v>331</v>
      </c>
      <c r="P1176" s="48">
        <v>0.34736822000000001</v>
      </c>
      <c r="Q1176" s="33" t="s">
        <v>24</v>
      </c>
      <c r="R1176" s="27">
        <v>29</v>
      </c>
      <c r="S1176" s="43">
        <v>4630</v>
      </c>
      <c r="T1176" s="38">
        <v>2397.666667</v>
      </c>
      <c r="U1176" s="33" t="str">
        <f t="shared" si="55"/>
        <v>Low Income</v>
      </c>
      <c r="V1176" s="43">
        <v>253596</v>
      </c>
      <c r="W1176" s="48">
        <v>0.205129166</v>
      </c>
      <c r="X1176" s="27">
        <v>0</v>
      </c>
      <c r="Y1176" s="27">
        <v>48</v>
      </c>
      <c r="Z1176" s="33" t="str">
        <f t="shared" si="56"/>
        <v>Medium Risk</v>
      </c>
    </row>
    <row r="1177" spans="1:26" x14ac:dyDescent="0.25">
      <c r="A1177" s="22">
        <v>44276</v>
      </c>
      <c r="B1177" s="23">
        <v>36</v>
      </c>
      <c r="C1177" s="34" t="str">
        <f t="shared" si="54"/>
        <v>Mid</v>
      </c>
      <c r="D1177" s="44">
        <v>39234</v>
      </c>
      <c r="E1177" s="28">
        <v>593</v>
      </c>
      <c r="F1177" s="34" t="s">
        <v>230</v>
      </c>
      <c r="G1177" s="34" t="s">
        <v>20</v>
      </c>
      <c r="H1177" s="34" t="s">
        <v>29</v>
      </c>
      <c r="I1177" s="44">
        <v>15505</v>
      </c>
      <c r="J1177" s="28">
        <v>12</v>
      </c>
      <c r="K1177" s="49">
        <v>0.39519294489473417</v>
      </c>
      <c r="L1177" s="49" t="s">
        <v>240</v>
      </c>
      <c r="M1177" s="34" t="s">
        <v>22</v>
      </c>
      <c r="N1177" s="34" t="s">
        <v>23</v>
      </c>
      <c r="O1177" s="44">
        <v>272</v>
      </c>
      <c r="P1177" s="49">
        <v>0.262196498</v>
      </c>
      <c r="Q1177" s="34" t="s">
        <v>34</v>
      </c>
      <c r="R1177" s="28">
        <v>22</v>
      </c>
      <c r="S1177" s="44">
        <v>6258</v>
      </c>
      <c r="T1177" s="39">
        <v>3269.5</v>
      </c>
      <c r="U1177" s="34" t="str">
        <f t="shared" si="55"/>
        <v>Low Income</v>
      </c>
      <c r="V1177" s="44">
        <v>5560</v>
      </c>
      <c r="W1177" s="49">
        <v>0.15072851300000001</v>
      </c>
      <c r="X1177" s="28">
        <v>0</v>
      </c>
      <c r="Y1177" s="28">
        <v>58</v>
      </c>
      <c r="Z1177" s="34" t="str">
        <f t="shared" si="56"/>
        <v>High Risk</v>
      </c>
    </row>
    <row r="1178" spans="1:26" x14ac:dyDescent="0.25">
      <c r="A1178" s="20">
        <v>44277</v>
      </c>
      <c r="B1178" s="21">
        <v>19</v>
      </c>
      <c r="C1178" s="33" t="str">
        <f t="shared" si="54"/>
        <v>Young</v>
      </c>
      <c r="D1178" s="43">
        <v>22831</v>
      </c>
      <c r="E1178" s="27">
        <v>489</v>
      </c>
      <c r="F1178" s="33" t="s">
        <v>231</v>
      </c>
      <c r="G1178" s="33" t="s">
        <v>20</v>
      </c>
      <c r="H1178" s="33" t="s">
        <v>25</v>
      </c>
      <c r="I1178" s="43">
        <v>24478</v>
      </c>
      <c r="J1178" s="27">
        <v>60</v>
      </c>
      <c r="K1178" s="48">
        <v>1.0721387587052691</v>
      </c>
      <c r="L1178" s="48" t="s">
        <v>242</v>
      </c>
      <c r="M1178" s="33" t="s">
        <v>26</v>
      </c>
      <c r="N1178" s="33" t="s">
        <v>30</v>
      </c>
      <c r="O1178" s="43">
        <v>411</v>
      </c>
      <c r="P1178" s="48">
        <v>0.271470084</v>
      </c>
      <c r="Q1178" s="33" t="s">
        <v>31</v>
      </c>
      <c r="R1178" s="27">
        <v>26</v>
      </c>
      <c r="S1178" s="43">
        <v>5144</v>
      </c>
      <c r="T1178" s="38">
        <v>1902.583333</v>
      </c>
      <c r="U1178" s="33" t="str">
        <f t="shared" si="55"/>
        <v>Low Income</v>
      </c>
      <c r="V1178" s="43">
        <v>166774</v>
      </c>
      <c r="W1178" s="48">
        <v>0.27126588299999999</v>
      </c>
      <c r="X1178" s="27">
        <v>0</v>
      </c>
      <c r="Y1178" s="27">
        <v>61</v>
      </c>
      <c r="Z1178" s="33" t="str">
        <f t="shared" si="56"/>
        <v>High Risk</v>
      </c>
    </row>
    <row r="1179" spans="1:26" x14ac:dyDescent="0.25">
      <c r="A1179" s="22">
        <v>44278</v>
      </c>
      <c r="B1179" s="23">
        <v>38</v>
      </c>
      <c r="C1179" s="34" t="str">
        <f t="shared" si="54"/>
        <v>Mid</v>
      </c>
      <c r="D1179" s="44">
        <v>17777</v>
      </c>
      <c r="E1179" s="28">
        <v>550</v>
      </c>
      <c r="F1179" s="34" t="s">
        <v>230</v>
      </c>
      <c r="G1179" s="34" t="s">
        <v>20</v>
      </c>
      <c r="H1179" s="34" t="s">
        <v>29</v>
      </c>
      <c r="I1179" s="44">
        <v>35197</v>
      </c>
      <c r="J1179" s="28">
        <v>48</v>
      </c>
      <c r="K1179" s="49">
        <v>1.9799178714068741</v>
      </c>
      <c r="L1179" s="49" t="s">
        <v>242</v>
      </c>
      <c r="M1179" s="34" t="s">
        <v>22</v>
      </c>
      <c r="N1179" s="34" t="s">
        <v>34</v>
      </c>
      <c r="O1179" s="44">
        <v>693</v>
      </c>
      <c r="P1179" s="49">
        <v>0.19931987600000001</v>
      </c>
      <c r="Q1179" s="34" t="s">
        <v>24</v>
      </c>
      <c r="R1179" s="28">
        <v>23</v>
      </c>
      <c r="S1179" s="44">
        <v>5884</v>
      </c>
      <c r="T1179" s="39">
        <v>1481.416667</v>
      </c>
      <c r="U1179" s="34" t="str">
        <f t="shared" si="55"/>
        <v>Low Income</v>
      </c>
      <c r="V1179" s="44">
        <v>4091</v>
      </c>
      <c r="W1179" s="49">
        <v>0.23349455599999999</v>
      </c>
      <c r="X1179" s="28">
        <v>0</v>
      </c>
      <c r="Y1179" s="28">
        <v>53</v>
      </c>
      <c r="Z1179" s="34" t="str">
        <f t="shared" si="56"/>
        <v>Medium Risk</v>
      </c>
    </row>
    <row r="1180" spans="1:26" x14ac:dyDescent="0.25">
      <c r="A1180" s="20">
        <v>44279</v>
      </c>
      <c r="B1180" s="21">
        <v>28</v>
      </c>
      <c r="C1180" s="33" t="str">
        <f t="shared" si="54"/>
        <v>Mid</v>
      </c>
      <c r="D1180" s="43">
        <v>30708</v>
      </c>
      <c r="E1180" s="27">
        <v>610</v>
      </c>
      <c r="F1180" s="33" t="s">
        <v>230</v>
      </c>
      <c r="G1180" s="33" t="s">
        <v>20</v>
      </c>
      <c r="H1180" s="33" t="s">
        <v>29</v>
      </c>
      <c r="I1180" s="43">
        <v>25160</v>
      </c>
      <c r="J1180" s="27">
        <v>53.018181818181816</v>
      </c>
      <c r="K1180" s="48">
        <v>0.81933046763058481</v>
      </c>
      <c r="L1180" s="48" t="s">
        <v>241</v>
      </c>
      <c r="M1180" s="33" t="s">
        <v>35</v>
      </c>
      <c r="N1180" s="33" t="s">
        <v>27</v>
      </c>
      <c r="O1180" s="43">
        <v>462</v>
      </c>
      <c r="P1180" s="48">
        <v>0.30750920300000001</v>
      </c>
      <c r="Q1180" s="33" t="s">
        <v>28</v>
      </c>
      <c r="R1180" s="27">
        <v>29</v>
      </c>
      <c r="S1180" s="43">
        <v>4746</v>
      </c>
      <c r="T1180" s="38">
        <v>2559</v>
      </c>
      <c r="U1180" s="33" t="str">
        <f t="shared" si="55"/>
        <v>Low Income</v>
      </c>
      <c r="V1180" s="43">
        <v>25112</v>
      </c>
      <c r="W1180" s="48">
        <v>0.25379848799999999</v>
      </c>
      <c r="X1180" s="27">
        <v>0</v>
      </c>
      <c r="Y1180" s="27">
        <v>51</v>
      </c>
      <c r="Z1180" s="33" t="str">
        <f t="shared" si="56"/>
        <v>Medium Risk</v>
      </c>
    </row>
    <row r="1181" spans="1:26" x14ac:dyDescent="0.25">
      <c r="A1181" s="22">
        <v>44280</v>
      </c>
      <c r="B1181" s="23">
        <v>26</v>
      </c>
      <c r="C1181" s="34" t="str">
        <f t="shared" si="54"/>
        <v>Mid</v>
      </c>
      <c r="D1181" s="44">
        <v>23152</v>
      </c>
      <c r="E1181" s="28">
        <v>414</v>
      </c>
      <c r="F1181" s="34" t="s">
        <v>233</v>
      </c>
      <c r="G1181" s="34" t="s">
        <v>20</v>
      </c>
      <c r="H1181" s="34" t="s">
        <v>29</v>
      </c>
      <c r="I1181" s="44">
        <v>10113</v>
      </c>
      <c r="J1181" s="28">
        <v>36</v>
      </c>
      <c r="K1181" s="49">
        <v>0.43680891499654456</v>
      </c>
      <c r="L1181" s="49" t="s">
        <v>240</v>
      </c>
      <c r="M1181" s="34" t="s">
        <v>26</v>
      </c>
      <c r="N1181" s="34" t="s">
        <v>27</v>
      </c>
      <c r="O1181" s="44">
        <v>394</v>
      </c>
      <c r="P1181" s="49">
        <v>0.223937786</v>
      </c>
      <c r="Q1181" s="34" t="s">
        <v>28</v>
      </c>
      <c r="R1181" s="28">
        <v>30</v>
      </c>
      <c r="S1181" s="44">
        <v>1035</v>
      </c>
      <c r="T1181" s="39">
        <v>1929.333333</v>
      </c>
      <c r="U1181" s="34" t="str">
        <f t="shared" si="55"/>
        <v>Low Income</v>
      </c>
      <c r="V1181" s="44">
        <v>9773</v>
      </c>
      <c r="W1181" s="49">
        <v>0.27140364099999997</v>
      </c>
      <c r="X1181" s="28">
        <v>0</v>
      </c>
      <c r="Y1181" s="28">
        <v>54</v>
      </c>
      <c r="Z1181" s="34" t="str">
        <f t="shared" si="56"/>
        <v>Medium Risk</v>
      </c>
    </row>
    <row r="1182" spans="1:26" x14ac:dyDescent="0.25">
      <c r="A1182" s="20">
        <v>44281</v>
      </c>
      <c r="B1182" s="21">
        <v>42</v>
      </c>
      <c r="C1182" s="33" t="str">
        <f t="shared" si="54"/>
        <v>Senior</v>
      </c>
      <c r="D1182" s="43">
        <v>63580</v>
      </c>
      <c r="E1182" s="27">
        <v>609</v>
      </c>
      <c r="F1182" s="33" t="s">
        <v>230</v>
      </c>
      <c r="G1182" s="33" t="s">
        <v>33</v>
      </c>
      <c r="H1182" s="33" t="s">
        <v>29</v>
      </c>
      <c r="I1182" s="43">
        <v>40097</v>
      </c>
      <c r="J1182" s="27">
        <v>36</v>
      </c>
      <c r="K1182" s="48">
        <v>0.63065429380308269</v>
      </c>
      <c r="L1182" s="48" t="s">
        <v>241</v>
      </c>
      <c r="M1182" s="33" t="s">
        <v>22</v>
      </c>
      <c r="N1182" s="33" t="s">
        <v>23</v>
      </c>
      <c r="O1182" s="43">
        <v>265</v>
      </c>
      <c r="P1182" s="48">
        <v>0.27203071400000001</v>
      </c>
      <c r="Q1182" s="33" t="s">
        <v>31</v>
      </c>
      <c r="R1182" s="27">
        <v>28</v>
      </c>
      <c r="S1182" s="43">
        <v>2561</v>
      </c>
      <c r="T1182" s="38">
        <v>5298.3333329999996</v>
      </c>
      <c r="U1182" s="33" t="str">
        <f t="shared" si="55"/>
        <v>Medium Income</v>
      </c>
      <c r="V1182" s="43">
        <v>177322</v>
      </c>
      <c r="W1182" s="48">
        <v>0.20405496300000001</v>
      </c>
      <c r="X1182" s="27">
        <v>1</v>
      </c>
      <c r="Y1182" s="27">
        <v>37.6</v>
      </c>
      <c r="Z1182" s="33" t="str">
        <f t="shared" si="56"/>
        <v>Low Risk</v>
      </c>
    </row>
    <row r="1183" spans="1:26" x14ac:dyDescent="0.25">
      <c r="A1183" s="22">
        <v>44282</v>
      </c>
      <c r="B1183" s="23">
        <v>56</v>
      </c>
      <c r="C1183" s="34" t="str">
        <f t="shared" si="54"/>
        <v>Senior</v>
      </c>
      <c r="D1183" s="44">
        <v>22266</v>
      </c>
      <c r="E1183" s="28">
        <v>594</v>
      </c>
      <c r="F1183" s="34" t="s">
        <v>230</v>
      </c>
      <c r="G1183" s="34" t="s">
        <v>33</v>
      </c>
      <c r="H1183" s="34" t="s">
        <v>21</v>
      </c>
      <c r="I1183" s="44">
        <v>31591</v>
      </c>
      <c r="J1183" s="28">
        <v>72</v>
      </c>
      <c r="K1183" s="49">
        <v>1.4187999640707805</v>
      </c>
      <c r="L1183" s="49" t="s">
        <v>242</v>
      </c>
      <c r="M1183" s="34" t="s">
        <v>26</v>
      </c>
      <c r="N1183" s="34" t="s">
        <v>30</v>
      </c>
      <c r="O1183" s="44">
        <v>521</v>
      </c>
      <c r="P1183" s="49">
        <v>0.124806782</v>
      </c>
      <c r="Q1183" s="34" t="s">
        <v>38</v>
      </c>
      <c r="R1183" s="28">
        <v>27</v>
      </c>
      <c r="S1183" s="44">
        <v>2547</v>
      </c>
      <c r="T1183" s="39">
        <v>1855.5</v>
      </c>
      <c r="U1183" s="34" t="str">
        <f t="shared" si="55"/>
        <v>Low Income</v>
      </c>
      <c r="V1183" s="44">
        <v>68969</v>
      </c>
      <c r="W1183" s="49">
        <v>0.23658449500000001</v>
      </c>
      <c r="X1183" s="28">
        <v>0</v>
      </c>
      <c r="Y1183" s="28">
        <v>52</v>
      </c>
      <c r="Z1183" s="34" t="str">
        <f t="shared" si="56"/>
        <v>Medium Risk</v>
      </c>
    </row>
    <row r="1184" spans="1:26" x14ac:dyDescent="0.25">
      <c r="A1184" s="20">
        <v>44283</v>
      </c>
      <c r="B1184" s="21">
        <v>51</v>
      </c>
      <c r="C1184" s="33" t="str">
        <f t="shared" si="54"/>
        <v>Senior</v>
      </c>
      <c r="D1184" s="43">
        <v>119667</v>
      </c>
      <c r="E1184" s="27">
        <v>531</v>
      </c>
      <c r="F1184" s="33" t="s">
        <v>231</v>
      </c>
      <c r="G1184" s="33" t="s">
        <v>20</v>
      </c>
      <c r="H1184" s="33" t="s">
        <v>32</v>
      </c>
      <c r="I1184" s="43">
        <v>11607</v>
      </c>
      <c r="J1184" s="27">
        <v>72</v>
      </c>
      <c r="K1184" s="48">
        <v>9.6994158790644033E-2</v>
      </c>
      <c r="L1184" s="48" t="s">
        <v>240</v>
      </c>
      <c r="M1184" s="33" t="s">
        <v>22</v>
      </c>
      <c r="N1184" s="33" t="s">
        <v>23</v>
      </c>
      <c r="O1184" s="43">
        <v>452</v>
      </c>
      <c r="P1184" s="48">
        <v>0.53645237800000001</v>
      </c>
      <c r="Q1184" s="33" t="s">
        <v>28</v>
      </c>
      <c r="R1184" s="27">
        <v>26</v>
      </c>
      <c r="S1184" s="43">
        <v>3312</v>
      </c>
      <c r="T1184" s="38">
        <v>9972.25</v>
      </c>
      <c r="U1184" s="33" t="str">
        <f t="shared" si="55"/>
        <v>Medium Income</v>
      </c>
      <c r="V1184" s="43">
        <v>23235</v>
      </c>
      <c r="W1184" s="48">
        <v>0.27146679200000001</v>
      </c>
      <c r="X1184" s="27">
        <v>1</v>
      </c>
      <c r="Y1184" s="27">
        <v>44.8</v>
      </c>
      <c r="Z1184" s="33" t="str">
        <f t="shared" si="56"/>
        <v>Medium Risk</v>
      </c>
    </row>
    <row r="1185" spans="1:26" x14ac:dyDescent="0.25">
      <c r="A1185" s="22">
        <v>44284</v>
      </c>
      <c r="B1185" s="23">
        <v>21</v>
      </c>
      <c r="C1185" s="34" t="str">
        <f t="shared" si="54"/>
        <v>Young</v>
      </c>
      <c r="D1185" s="44">
        <v>156576</v>
      </c>
      <c r="E1185" s="28">
        <v>597</v>
      </c>
      <c r="F1185" s="34" t="s">
        <v>230</v>
      </c>
      <c r="G1185" s="34" t="s">
        <v>20</v>
      </c>
      <c r="H1185" s="34" t="s">
        <v>29</v>
      </c>
      <c r="I1185" s="44">
        <v>8981</v>
      </c>
      <c r="J1185" s="28">
        <v>96</v>
      </c>
      <c r="K1185" s="49">
        <v>5.7358726752503579E-2</v>
      </c>
      <c r="L1185" s="49" t="s">
        <v>240</v>
      </c>
      <c r="M1185" s="34" t="s">
        <v>22</v>
      </c>
      <c r="N1185" s="34" t="s">
        <v>23</v>
      </c>
      <c r="O1185" s="44">
        <v>496</v>
      </c>
      <c r="P1185" s="49">
        <v>6.6234235000000002E-2</v>
      </c>
      <c r="Q1185" s="34" t="s">
        <v>24</v>
      </c>
      <c r="R1185" s="28">
        <v>16</v>
      </c>
      <c r="S1185" s="44">
        <v>10343</v>
      </c>
      <c r="T1185" s="39">
        <v>13048</v>
      </c>
      <c r="U1185" s="34" t="str">
        <f t="shared" si="55"/>
        <v>High Income</v>
      </c>
      <c r="V1185" s="44">
        <v>20658</v>
      </c>
      <c r="W1185" s="49">
        <v>0.26173613000000001</v>
      </c>
      <c r="X1185" s="28">
        <v>1</v>
      </c>
      <c r="Y1185" s="28">
        <v>40.799999999999997</v>
      </c>
      <c r="Z1185" s="34" t="str">
        <f t="shared" si="56"/>
        <v>Medium Risk</v>
      </c>
    </row>
    <row r="1186" spans="1:26" x14ac:dyDescent="0.25">
      <c r="A1186" s="20">
        <v>44285</v>
      </c>
      <c r="B1186" s="21">
        <v>28</v>
      </c>
      <c r="C1186" s="33" t="str">
        <f t="shared" si="54"/>
        <v>Mid</v>
      </c>
      <c r="D1186" s="43">
        <v>32565</v>
      </c>
      <c r="E1186" s="27">
        <v>613</v>
      </c>
      <c r="F1186" s="33" t="s">
        <v>230</v>
      </c>
      <c r="G1186" s="33" t="s">
        <v>20</v>
      </c>
      <c r="H1186" s="33" t="s">
        <v>29</v>
      </c>
      <c r="I1186" s="43">
        <v>16745</v>
      </c>
      <c r="J1186" s="27">
        <v>36</v>
      </c>
      <c r="K1186" s="48">
        <v>0.51420236450176571</v>
      </c>
      <c r="L1186" s="48" t="s">
        <v>241</v>
      </c>
      <c r="M1186" s="33" t="s">
        <v>26</v>
      </c>
      <c r="N1186" s="33" t="s">
        <v>23</v>
      </c>
      <c r="O1186" s="43">
        <v>324</v>
      </c>
      <c r="P1186" s="48">
        <v>0.104500274</v>
      </c>
      <c r="Q1186" s="33" t="s">
        <v>38</v>
      </c>
      <c r="R1186" s="27">
        <v>20</v>
      </c>
      <c r="S1186" s="43">
        <v>7703</v>
      </c>
      <c r="T1186" s="38">
        <v>2713.75</v>
      </c>
      <c r="U1186" s="33" t="str">
        <f t="shared" si="55"/>
        <v>Low Income</v>
      </c>
      <c r="V1186" s="43">
        <v>79784</v>
      </c>
      <c r="W1186" s="48">
        <v>0.19331716700000001</v>
      </c>
      <c r="X1186" s="27">
        <v>0</v>
      </c>
      <c r="Y1186" s="27">
        <v>45</v>
      </c>
      <c r="Z1186" s="33" t="str">
        <f t="shared" si="56"/>
        <v>Medium Risk</v>
      </c>
    </row>
    <row r="1187" spans="1:26" x14ac:dyDescent="0.25">
      <c r="A1187" s="22">
        <v>44286</v>
      </c>
      <c r="B1187" s="23">
        <v>51</v>
      </c>
      <c r="C1187" s="34" t="str">
        <f t="shared" si="54"/>
        <v>Senior</v>
      </c>
      <c r="D1187" s="44">
        <v>30100</v>
      </c>
      <c r="E1187" s="28">
        <v>606</v>
      </c>
      <c r="F1187" s="34" t="s">
        <v>230</v>
      </c>
      <c r="G1187" s="34" t="s">
        <v>20</v>
      </c>
      <c r="H1187" s="34" t="s">
        <v>32</v>
      </c>
      <c r="I1187" s="44">
        <v>19889</v>
      </c>
      <c r="J1187" s="28">
        <v>60</v>
      </c>
      <c r="K1187" s="49">
        <v>0.66076411960132886</v>
      </c>
      <c r="L1187" s="49" t="s">
        <v>241</v>
      </c>
      <c r="M1187" s="34" t="s">
        <v>35</v>
      </c>
      <c r="N1187" s="34" t="s">
        <v>30</v>
      </c>
      <c r="O1187" s="44">
        <v>110</v>
      </c>
      <c r="P1187" s="49">
        <v>0.241183014</v>
      </c>
      <c r="Q1187" s="34" t="s">
        <v>38</v>
      </c>
      <c r="R1187" s="28">
        <v>21</v>
      </c>
      <c r="S1187" s="44">
        <v>9452</v>
      </c>
      <c r="T1187" s="39">
        <v>2508.333333</v>
      </c>
      <c r="U1187" s="34" t="str">
        <f t="shared" si="55"/>
        <v>Low Income</v>
      </c>
      <c r="V1187" s="44">
        <v>1149</v>
      </c>
      <c r="W1187" s="49">
        <v>0.23853970199999999</v>
      </c>
      <c r="X1187" s="28">
        <v>0</v>
      </c>
      <c r="Y1187" s="28">
        <v>51</v>
      </c>
      <c r="Z1187" s="34" t="str">
        <f t="shared" si="56"/>
        <v>Medium Risk</v>
      </c>
    </row>
    <row r="1188" spans="1:26" x14ac:dyDescent="0.25">
      <c r="A1188" s="20">
        <v>44287</v>
      </c>
      <c r="B1188" s="21">
        <v>28</v>
      </c>
      <c r="C1188" s="33" t="str">
        <f t="shared" si="54"/>
        <v>Mid</v>
      </c>
      <c r="D1188" s="43">
        <v>90296</v>
      </c>
      <c r="E1188" s="27">
        <v>561</v>
      </c>
      <c r="F1188" s="33" t="s">
        <v>230</v>
      </c>
      <c r="G1188" s="33" t="s">
        <v>20</v>
      </c>
      <c r="H1188" s="33" t="s">
        <v>41</v>
      </c>
      <c r="I1188" s="43">
        <v>32622</v>
      </c>
      <c r="J1188" s="27">
        <v>36</v>
      </c>
      <c r="K1188" s="48">
        <v>0.36127846194737306</v>
      </c>
      <c r="L1188" s="48" t="s">
        <v>240</v>
      </c>
      <c r="M1188" s="33" t="s">
        <v>22</v>
      </c>
      <c r="N1188" s="33" t="s">
        <v>27</v>
      </c>
      <c r="O1188" s="43">
        <v>286</v>
      </c>
      <c r="P1188" s="48">
        <v>0.355562512</v>
      </c>
      <c r="Q1188" s="33" t="s">
        <v>24</v>
      </c>
      <c r="R1188" s="27">
        <v>21</v>
      </c>
      <c r="S1188" s="43">
        <v>686</v>
      </c>
      <c r="T1188" s="38">
        <v>7524.6666670000004</v>
      </c>
      <c r="U1188" s="33" t="str">
        <f t="shared" si="55"/>
        <v>Medium Income</v>
      </c>
      <c r="V1188" s="43">
        <v>161444</v>
      </c>
      <c r="W1188" s="48">
        <v>0.22005973700000001</v>
      </c>
      <c r="X1188" s="27">
        <v>1</v>
      </c>
      <c r="Y1188" s="27">
        <v>39.200000000000003</v>
      </c>
      <c r="Z1188" s="33" t="str">
        <f t="shared" si="56"/>
        <v>Low Risk</v>
      </c>
    </row>
    <row r="1189" spans="1:26" x14ac:dyDescent="0.25">
      <c r="A1189" s="22">
        <v>44288</v>
      </c>
      <c r="B1189" s="23">
        <v>37</v>
      </c>
      <c r="C1189" s="34" t="str">
        <f t="shared" si="54"/>
        <v>Mid</v>
      </c>
      <c r="D1189" s="44">
        <v>114953.000004</v>
      </c>
      <c r="E1189" s="28">
        <v>560</v>
      </c>
      <c r="F1189" s="34" t="s">
        <v>230</v>
      </c>
      <c r="G1189" s="34" t="s">
        <v>20</v>
      </c>
      <c r="H1189" s="34" t="s">
        <v>29</v>
      </c>
      <c r="I1189" s="44">
        <v>15183</v>
      </c>
      <c r="J1189" s="28">
        <v>53.77215189873418</v>
      </c>
      <c r="K1189" s="49">
        <v>0.13208006750125426</v>
      </c>
      <c r="L1189" s="49" t="s">
        <v>240</v>
      </c>
      <c r="M1189" s="34" t="s">
        <v>35</v>
      </c>
      <c r="N1189" s="34" t="s">
        <v>23</v>
      </c>
      <c r="O1189" s="44">
        <v>581</v>
      </c>
      <c r="P1189" s="49">
        <v>0.53100332299999997</v>
      </c>
      <c r="Q1189" s="34" t="s">
        <v>38</v>
      </c>
      <c r="R1189" s="28">
        <v>18</v>
      </c>
      <c r="S1189" s="44">
        <v>4869</v>
      </c>
      <c r="T1189" s="39">
        <v>9579.4166669999995</v>
      </c>
      <c r="U1189" s="34" t="str">
        <f t="shared" si="55"/>
        <v>Medium Income</v>
      </c>
      <c r="V1189" s="44">
        <v>178058</v>
      </c>
      <c r="W1189" s="49">
        <v>0.27174874799999998</v>
      </c>
      <c r="X1189" s="28">
        <v>1</v>
      </c>
      <c r="Y1189" s="28">
        <v>42.4</v>
      </c>
      <c r="Z1189" s="34" t="str">
        <f t="shared" si="56"/>
        <v>Medium Risk</v>
      </c>
    </row>
    <row r="1190" spans="1:26" x14ac:dyDescent="0.25">
      <c r="A1190" s="20">
        <v>44289</v>
      </c>
      <c r="B1190" s="21">
        <v>46</v>
      </c>
      <c r="C1190" s="33" t="str">
        <f t="shared" si="54"/>
        <v>Senior</v>
      </c>
      <c r="D1190" s="43">
        <v>33027</v>
      </c>
      <c r="E1190" s="27">
        <v>568.61417322834643</v>
      </c>
      <c r="F1190" s="33" t="s">
        <v>230</v>
      </c>
      <c r="G1190" s="33" t="s">
        <v>20</v>
      </c>
      <c r="H1190" s="33" t="s">
        <v>25</v>
      </c>
      <c r="I1190" s="43">
        <v>38092</v>
      </c>
      <c r="J1190" s="27">
        <v>60</v>
      </c>
      <c r="K1190" s="48">
        <v>1.153359372634511</v>
      </c>
      <c r="L1190" s="48" t="s">
        <v>242</v>
      </c>
      <c r="M1190" s="33" t="s">
        <v>22</v>
      </c>
      <c r="N1190" s="33" t="s">
        <v>23</v>
      </c>
      <c r="O1190" s="43">
        <v>606</v>
      </c>
      <c r="P1190" s="48">
        <v>0.441678562</v>
      </c>
      <c r="Q1190" s="33" t="s">
        <v>28</v>
      </c>
      <c r="R1190" s="27">
        <v>19</v>
      </c>
      <c r="S1190" s="43">
        <v>5789</v>
      </c>
      <c r="T1190" s="38">
        <v>2752.25</v>
      </c>
      <c r="U1190" s="33" t="str">
        <f t="shared" si="55"/>
        <v>Low Income</v>
      </c>
      <c r="V1190" s="43">
        <v>9791</v>
      </c>
      <c r="W1190" s="48">
        <v>0.26387989099999998</v>
      </c>
      <c r="X1190" s="27">
        <v>0</v>
      </c>
      <c r="Y1190" s="27">
        <v>57</v>
      </c>
      <c r="Z1190" s="33" t="str">
        <f t="shared" si="56"/>
        <v>High Risk</v>
      </c>
    </row>
    <row r="1191" spans="1:26" x14ac:dyDescent="0.25">
      <c r="A1191" s="22">
        <v>44290</v>
      </c>
      <c r="B1191" s="23">
        <v>28</v>
      </c>
      <c r="C1191" s="34" t="str">
        <f t="shared" si="54"/>
        <v>Mid</v>
      </c>
      <c r="D1191" s="44">
        <v>35262</v>
      </c>
      <c r="E1191" s="28">
        <v>536</v>
      </c>
      <c r="F1191" s="34" t="s">
        <v>231</v>
      </c>
      <c r="G1191" s="34" t="s">
        <v>20</v>
      </c>
      <c r="H1191" s="34" t="s">
        <v>25</v>
      </c>
      <c r="I1191" s="44">
        <v>18400</v>
      </c>
      <c r="J1191" s="28">
        <v>96</v>
      </c>
      <c r="K1191" s="49">
        <v>0.52180817877601948</v>
      </c>
      <c r="L1191" s="49" t="s">
        <v>241</v>
      </c>
      <c r="M1191" s="34" t="s">
        <v>22</v>
      </c>
      <c r="N1191" s="34" t="s">
        <v>23</v>
      </c>
      <c r="O1191" s="44">
        <v>472</v>
      </c>
      <c r="P1191" s="49">
        <v>0.34058576499999998</v>
      </c>
      <c r="Q1191" s="34" t="s">
        <v>38</v>
      </c>
      <c r="R1191" s="28">
        <v>27</v>
      </c>
      <c r="S1191" s="44">
        <v>670</v>
      </c>
      <c r="T1191" s="39">
        <v>2938.5</v>
      </c>
      <c r="U1191" s="34" t="str">
        <f t="shared" si="55"/>
        <v>Low Income</v>
      </c>
      <c r="V1191" s="44">
        <v>11975</v>
      </c>
      <c r="W1191" s="49">
        <v>0.31454591700000001</v>
      </c>
      <c r="X1191" s="28">
        <v>0</v>
      </c>
      <c r="Y1191" s="28">
        <v>58</v>
      </c>
      <c r="Z1191" s="34" t="str">
        <f t="shared" si="56"/>
        <v>High Risk</v>
      </c>
    </row>
    <row r="1192" spans="1:26" x14ac:dyDescent="0.25">
      <c r="A1192" s="20">
        <v>44291</v>
      </c>
      <c r="B1192" s="21">
        <v>41</v>
      </c>
      <c r="C1192" s="33" t="str">
        <f t="shared" si="54"/>
        <v>Senior</v>
      </c>
      <c r="D1192" s="43">
        <v>33753</v>
      </c>
      <c r="E1192" s="27">
        <v>608</v>
      </c>
      <c r="F1192" s="33" t="s">
        <v>230</v>
      </c>
      <c r="G1192" s="33" t="s">
        <v>20</v>
      </c>
      <c r="H1192" s="33" t="s">
        <v>29</v>
      </c>
      <c r="I1192" s="43">
        <v>19534</v>
      </c>
      <c r="J1192" s="27">
        <v>84</v>
      </c>
      <c r="K1192" s="48">
        <v>0.57873374218587981</v>
      </c>
      <c r="L1192" s="48" t="s">
        <v>241</v>
      </c>
      <c r="M1192" s="33" t="s">
        <v>26</v>
      </c>
      <c r="N1192" s="33" t="s">
        <v>27</v>
      </c>
      <c r="O1192" s="43">
        <v>411</v>
      </c>
      <c r="P1192" s="48">
        <v>0.24063278699999999</v>
      </c>
      <c r="Q1192" s="33" t="s">
        <v>24</v>
      </c>
      <c r="R1192" s="27">
        <v>23</v>
      </c>
      <c r="S1192" s="43">
        <v>1030</v>
      </c>
      <c r="T1192" s="38">
        <v>2812.75</v>
      </c>
      <c r="U1192" s="33" t="str">
        <f t="shared" si="55"/>
        <v>Low Income</v>
      </c>
      <c r="V1192" s="43">
        <v>5273</v>
      </c>
      <c r="W1192" s="48">
        <v>0.246013814</v>
      </c>
      <c r="X1192" s="27">
        <v>0</v>
      </c>
      <c r="Y1192" s="27">
        <v>52</v>
      </c>
      <c r="Z1192" s="33" t="str">
        <f t="shared" si="56"/>
        <v>Medium Risk</v>
      </c>
    </row>
    <row r="1193" spans="1:26" x14ac:dyDescent="0.25">
      <c r="A1193" s="22">
        <v>44292</v>
      </c>
      <c r="B1193" s="23">
        <v>23</v>
      </c>
      <c r="C1193" s="34" t="str">
        <f t="shared" si="54"/>
        <v>Young</v>
      </c>
      <c r="D1193" s="44">
        <v>19898</v>
      </c>
      <c r="E1193" s="28">
        <v>575</v>
      </c>
      <c r="F1193" s="34" t="s">
        <v>230</v>
      </c>
      <c r="G1193" s="34" t="s">
        <v>20</v>
      </c>
      <c r="H1193" s="34" t="s">
        <v>32</v>
      </c>
      <c r="I1193" s="44">
        <v>25961.919161676647</v>
      </c>
      <c r="J1193" s="28">
        <v>60</v>
      </c>
      <c r="K1193" s="49">
        <v>1.3047501840223463</v>
      </c>
      <c r="L1193" s="49" t="s">
        <v>242</v>
      </c>
      <c r="M1193" s="34" t="s">
        <v>22</v>
      </c>
      <c r="N1193" s="34" t="s">
        <v>27</v>
      </c>
      <c r="O1193" s="44">
        <v>276</v>
      </c>
      <c r="P1193" s="49">
        <v>0.58243713500000005</v>
      </c>
      <c r="Q1193" s="34" t="s">
        <v>38</v>
      </c>
      <c r="R1193" s="28">
        <v>22</v>
      </c>
      <c r="S1193" s="44">
        <v>3016</v>
      </c>
      <c r="T1193" s="39">
        <v>1658.166667</v>
      </c>
      <c r="U1193" s="34" t="str">
        <f t="shared" si="55"/>
        <v>Low Income</v>
      </c>
      <c r="V1193" s="44">
        <v>7435</v>
      </c>
      <c r="W1193" s="49">
        <v>0.20600019899999999</v>
      </c>
      <c r="X1193" s="28">
        <v>0</v>
      </c>
      <c r="Y1193" s="28">
        <v>61</v>
      </c>
      <c r="Z1193" s="34" t="str">
        <f t="shared" si="56"/>
        <v>High Risk</v>
      </c>
    </row>
    <row r="1194" spans="1:26" x14ac:dyDescent="0.25">
      <c r="A1194" s="20">
        <v>44293</v>
      </c>
      <c r="B1194" s="21">
        <v>32</v>
      </c>
      <c r="C1194" s="33" t="str">
        <f t="shared" si="54"/>
        <v>Mid</v>
      </c>
      <c r="D1194" s="43">
        <v>79301</v>
      </c>
      <c r="E1194" s="27">
        <v>508</v>
      </c>
      <c r="F1194" s="33" t="s">
        <v>231</v>
      </c>
      <c r="G1194" s="33" t="s">
        <v>20</v>
      </c>
      <c r="H1194" s="33" t="s">
        <v>25</v>
      </c>
      <c r="I1194" s="43">
        <v>26155.335766423359</v>
      </c>
      <c r="J1194" s="27">
        <v>12</v>
      </c>
      <c r="K1194" s="48">
        <v>0.32982353017519778</v>
      </c>
      <c r="L1194" s="48" t="s">
        <v>240</v>
      </c>
      <c r="M1194" s="33" t="s">
        <v>26</v>
      </c>
      <c r="N1194" s="33" t="s">
        <v>30</v>
      </c>
      <c r="O1194" s="43">
        <v>364</v>
      </c>
      <c r="P1194" s="48">
        <v>0.26202323500000002</v>
      </c>
      <c r="Q1194" s="33" t="s">
        <v>31</v>
      </c>
      <c r="R1194" s="27">
        <v>23</v>
      </c>
      <c r="S1194" s="43">
        <v>4873</v>
      </c>
      <c r="T1194" s="38">
        <v>6608.4166670000004</v>
      </c>
      <c r="U1194" s="33" t="str">
        <f t="shared" si="55"/>
        <v>Medium Income</v>
      </c>
      <c r="V1194" s="43">
        <v>127133</v>
      </c>
      <c r="W1194" s="48">
        <v>0.24388188199999999</v>
      </c>
      <c r="X1194" s="27">
        <v>0</v>
      </c>
      <c r="Y1194" s="27">
        <v>52</v>
      </c>
      <c r="Z1194" s="33" t="str">
        <f t="shared" si="56"/>
        <v>Medium Risk</v>
      </c>
    </row>
    <row r="1195" spans="1:26" x14ac:dyDescent="0.25">
      <c r="A1195" s="22">
        <v>44294</v>
      </c>
      <c r="B1195" s="23">
        <v>43</v>
      </c>
      <c r="C1195" s="34" t="str">
        <f t="shared" si="54"/>
        <v>Senior</v>
      </c>
      <c r="D1195" s="44">
        <v>44424</v>
      </c>
      <c r="E1195" s="28">
        <v>546</v>
      </c>
      <c r="F1195" s="34" t="s">
        <v>231</v>
      </c>
      <c r="G1195" s="34" t="s">
        <v>20</v>
      </c>
      <c r="H1195" s="34" t="s">
        <v>25</v>
      </c>
      <c r="I1195" s="44">
        <v>25184</v>
      </c>
      <c r="J1195" s="28">
        <v>24</v>
      </c>
      <c r="K1195" s="49">
        <v>0.5669007743562039</v>
      </c>
      <c r="L1195" s="49" t="s">
        <v>241</v>
      </c>
      <c r="M1195" s="34" t="s">
        <v>35</v>
      </c>
      <c r="N1195" s="34" t="s">
        <v>34</v>
      </c>
      <c r="O1195" s="44">
        <v>537</v>
      </c>
      <c r="P1195" s="49">
        <v>0.21685021900000001</v>
      </c>
      <c r="Q1195" s="34" t="s">
        <v>24</v>
      </c>
      <c r="R1195" s="28">
        <v>24</v>
      </c>
      <c r="S1195" s="44">
        <v>897</v>
      </c>
      <c r="T1195" s="39">
        <v>3702</v>
      </c>
      <c r="U1195" s="34" t="str">
        <f t="shared" si="55"/>
        <v>Low Income</v>
      </c>
      <c r="V1195" s="44">
        <v>3447</v>
      </c>
      <c r="W1195" s="49">
        <v>0.24310568699999999</v>
      </c>
      <c r="X1195" s="28">
        <v>0</v>
      </c>
      <c r="Y1195" s="28">
        <v>52</v>
      </c>
      <c r="Z1195" s="34" t="str">
        <f t="shared" si="56"/>
        <v>Medium Risk</v>
      </c>
    </row>
    <row r="1196" spans="1:26" x14ac:dyDescent="0.25">
      <c r="A1196" s="20">
        <v>44295</v>
      </c>
      <c r="B1196" s="21">
        <v>20</v>
      </c>
      <c r="C1196" s="33" t="str">
        <f t="shared" si="54"/>
        <v>Young</v>
      </c>
      <c r="D1196" s="43">
        <v>33228</v>
      </c>
      <c r="E1196" s="27">
        <v>599</v>
      </c>
      <c r="F1196" s="33" t="s">
        <v>230</v>
      </c>
      <c r="G1196" s="33" t="s">
        <v>20</v>
      </c>
      <c r="H1196" s="33" t="s">
        <v>29</v>
      </c>
      <c r="I1196" s="43">
        <v>27384</v>
      </c>
      <c r="J1196" s="27">
        <v>12</v>
      </c>
      <c r="K1196" s="48">
        <v>0.82412423257493683</v>
      </c>
      <c r="L1196" s="48" t="s">
        <v>241</v>
      </c>
      <c r="M1196" s="33" t="s">
        <v>22</v>
      </c>
      <c r="N1196" s="33" t="s">
        <v>27</v>
      </c>
      <c r="O1196" s="43">
        <v>961</v>
      </c>
      <c r="P1196" s="48">
        <v>0.36775581099999999</v>
      </c>
      <c r="Q1196" s="33" t="s">
        <v>24</v>
      </c>
      <c r="R1196" s="27">
        <v>22</v>
      </c>
      <c r="S1196" s="43">
        <v>24762</v>
      </c>
      <c r="T1196" s="38">
        <v>2769</v>
      </c>
      <c r="U1196" s="33" t="str">
        <f t="shared" si="55"/>
        <v>Low Income</v>
      </c>
      <c r="V1196" s="43">
        <v>20078</v>
      </c>
      <c r="W1196" s="48">
        <v>0.206121625</v>
      </c>
      <c r="X1196" s="27">
        <v>0</v>
      </c>
      <c r="Y1196" s="27">
        <v>54</v>
      </c>
      <c r="Z1196" s="33" t="str">
        <f t="shared" si="56"/>
        <v>Medium Risk</v>
      </c>
    </row>
    <row r="1197" spans="1:26" x14ac:dyDescent="0.25">
      <c r="A1197" s="22">
        <v>44296</v>
      </c>
      <c r="B1197" s="23">
        <v>45</v>
      </c>
      <c r="C1197" s="34" t="str">
        <f t="shared" si="54"/>
        <v>Senior</v>
      </c>
      <c r="D1197" s="44">
        <v>55376</v>
      </c>
      <c r="E1197" s="28">
        <v>621</v>
      </c>
      <c r="F1197" s="34" t="s">
        <v>230</v>
      </c>
      <c r="G1197" s="34" t="s">
        <v>20</v>
      </c>
      <c r="H1197" s="34" t="s">
        <v>29</v>
      </c>
      <c r="I1197" s="44">
        <v>12273</v>
      </c>
      <c r="J1197" s="28">
        <v>72</v>
      </c>
      <c r="K1197" s="49">
        <v>0.22163030915920254</v>
      </c>
      <c r="L1197" s="49" t="s">
        <v>240</v>
      </c>
      <c r="M1197" s="34" t="s">
        <v>44</v>
      </c>
      <c r="N1197" s="34" t="s">
        <v>27</v>
      </c>
      <c r="O1197" s="44">
        <v>111</v>
      </c>
      <c r="P1197" s="49">
        <v>0.152886621</v>
      </c>
      <c r="Q1197" s="34" t="s">
        <v>34</v>
      </c>
      <c r="R1197" s="28">
        <v>20</v>
      </c>
      <c r="S1197" s="44">
        <v>1967</v>
      </c>
      <c r="T1197" s="39">
        <v>4614.6666670000004</v>
      </c>
      <c r="U1197" s="34" t="str">
        <f t="shared" si="55"/>
        <v>Low Income</v>
      </c>
      <c r="V1197" s="44">
        <v>30506</v>
      </c>
      <c r="W1197" s="49">
        <v>0.216683759</v>
      </c>
      <c r="X1197" s="28">
        <v>1</v>
      </c>
      <c r="Y1197" s="28">
        <v>36.799999999999997</v>
      </c>
      <c r="Z1197" s="34" t="str">
        <f t="shared" si="56"/>
        <v>Low Risk</v>
      </c>
    </row>
    <row r="1198" spans="1:26" x14ac:dyDescent="0.25">
      <c r="A1198" s="20">
        <v>44297</v>
      </c>
      <c r="B1198" s="21">
        <v>39</v>
      </c>
      <c r="C1198" s="33" t="str">
        <f t="shared" si="54"/>
        <v>Mid</v>
      </c>
      <c r="D1198" s="43">
        <v>34475</v>
      </c>
      <c r="E1198" s="27">
        <v>568</v>
      </c>
      <c r="F1198" s="33" t="s">
        <v>230</v>
      </c>
      <c r="G1198" s="33" t="s">
        <v>20</v>
      </c>
      <c r="H1198" s="33" t="s">
        <v>25</v>
      </c>
      <c r="I1198" s="43">
        <v>55955</v>
      </c>
      <c r="J1198" s="27">
        <v>24</v>
      </c>
      <c r="K1198" s="48">
        <v>1.6230601885424221</v>
      </c>
      <c r="L1198" s="48" t="s">
        <v>242</v>
      </c>
      <c r="M1198" s="33" t="s">
        <v>44</v>
      </c>
      <c r="N1198" s="33" t="s">
        <v>30</v>
      </c>
      <c r="O1198" s="43">
        <v>665</v>
      </c>
      <c r="P1198" s="48">
        <v>0.62170414699999998</v>
      </c>
      <c r="Q1198" s="33" t="s">
        <v>28</v>
      </c>
      <c r="R1198" s="27">
        <v>23</v>
      </c>
      <c r="S1198" s="43">
        <v>1509</v>
      </c>
      <c r="T1198" s="38">
        <v>2872.916667</v>
      </c>
      <c r="U1198" s="33" t="str">
        <f t="shared" si="55"/>
        <v>Low Income</v>
      </c>
      <c r="V1198" s="43">
        <v>14511</v>
      </c>
      <c r="W1198" s="48">
        <v>0.23862649799999999</v>
      </c>
      <c r="X1198" s="27">
        <v>0</v>
      </c>
      <c r="Y1198" s="27">
        <v>59</v>
      </c>
      <c r="Z1198" s="33" t="str">
        <f t="shared" si="56"/>
        <v>High Risk</v>
      </c>
    </row>
    <row r="1199" spans="1:26" x14ac:dyDescent="0.25">
      <c r="A1199" s="22">
        <v>44298</v>
      </c>
      <c r="B1199" s="23">
        <v>46</v>
      </c>
      <c r="C1199" s="34" t="str">
        <f t="shared" si="54"/>
        <v>Senior</v>
      </c>
      <c r="D1199" s="44">
        <v>257997</v>
      </c>
      <c r="E1199" s="28">
        <v>596</v>
      </c>
      <c r="F1199" s="34" t="s">
        <v>230</v>
      </c>
      <c r="G1199" s="34" t="s">
        <v>20</v>
      </c>
      <c r="H1199" s="34" t="s">
        <v>21</v>
      </c>
      <c r="I1199" s="44">
        <v>47793</v>
      </c>
      <c r="J1199" s="28">
        <v>52.421052631578945</v>
      </c>
      <c r="K1199" s="49">
        <v>0.18524634007372179</v>
      </c>
      <c r="L1199" s="49" t="s">
        <v>240</v>
      </c>
      <c r="M1199" s="34" t="s">
        <v>22</v>
      </c>
      <c r="N1199" s="34" t="s">
        <v>27</v>
      </c>
      <c r="O1199" s="44">
        <v>409</v>
      </c>
      <c r="P1199" s="49">
        <v>0.26962180899999999</v>
      </c>
      <c r="Q1199" s="34" t="s">
        <v>38</v>
      </c>
      <c r="R1199" s="28">
        <v>29</v>
      </c>
      <c r="S1199" s="44">
        <v>2948</v>
      </c>
      <c r="T1199" s="39">
        <v>21499.75</v>
      </c>
      <c r="U1199" s="34" t="str">
        <f t="shared" si="55"/>
        <v>High Income</v>
      </c>
      <c r="V1199" s="44">
        <v>9562</v>
      </c>
      <c r="W1199" s="49">
        <v>0.33725717100000002</v>
      </c>
      <c r="X1199" s="28">
        <v>1</v>
      </c>
      <c r="Y1199" s="28">
        <v>40</v>
      </c>
      <c r="Z1199" s="34" t="str">
        <f t="shared" si="56"/>
        <v>Medium Risk</v>
      </c>
    </row>
    <row r="1200" spans="1:26" x14ac:dyDescent="0.25">
      <c r="A1200" s="20">
        <v>44299</v>
      </c>
      <c r="B1200" s="21">
        <v>42</v>
      </c>
      <c r="C1200" s="33" t="str">
        <f t="shared" si="54"/>
        <v>Senior</v>
      </c>
      <c r="D1200" s="43">
        <v>45171</v>
      </c>
      <c r="E1200" s="27">
        <v>572.83333333333337</v>
      </c>
      <c r="F1200" s="33" t="s">
        <v>230</v>
      </c>
      <c r="G1200" s="33" t="s">
        <v>20</v>
      </c>
      <c r="H1200" s="33" t="s">
        <v>21</v>
      </c>
      <c r="I1200" s="43">
        <v>24695.307531380753</v>
      </c>
      <c r="J1200" s="27">
        <v>36</v>
      </c>
      <c r="K1200" s="48">
        <v>0.54670712473447014</v>
      </c>
      <c r="L1200" s="48" t="s">
        <v>241</v>
      </c>
      <c r="M1200" s="33" t="s">
        <v>35</v>
      </c>
      <c r="N1200" s="33" t="s">
        <v>27</v>
      </c>
      <c r="O1200" s="43">
        <v>271</v>
      </c>
      <c r="P1200" s="48">
        <v>5.4791433E-2</v>
      </c>
      <c r="Q1200" s="33" t="s">
        <v>24</v>
      </c>
      <c r="R1200" s="27">
        <v>21</v>
      </c>
      <c r="S1200" s="43">
        <v>4464</v>
      </c>
      <c r="T1200" s="38">
        <v>3764.25</v>
      </c>
      <c r="U1200" s="33" t="str">
        <f t="shared" si="55"/>
        <v>Low Income</v>
      </c>
      <c r="V1200" s="43">
        <v>26350</v>
      </c>
      <c r="W1200" s="48">
        <v>0.26414770700000001</v>
      </c>
      <c r="X1200" s="27">
        <v>0</v>
      </c>
      <c r="Y1200" s="27">
        <v>55</v>
      </c>
      <c r="Z1200" s="33" t="str">
        <f t="shared" si="56"/>
        <v>High Risk</v>
      </c>
    </row>
    <row r="1201" spans="1:26" x14ac:dyDescent="0.25">
      <c r="A1201" s="22">
        <v>44300</v>
      </c>
      <c r="B1201" s="23">
        <v>56</v>
      </c>
      <c r="C1201" s="34" t="str">
        <f t="shared" si="54"/>
        <v>Senior</v>
      </c>
      <c r="D1201" s="44">
        <v>84567</v>
      </c>
      <c r="E1201" s="28">
        <v>507</v>
      </c>
      <c r="F1201" s="34" t="s">
        <v>231</v>
      </c>
      <c r="G1201" s="34" t="s">
        <v>20</v>
      </c>
      <c r="H1201" s="34" t="s">
        <v>29</v>
      </c>
      <c r="I1201" s="44">
        <v>39411</v>
      </c>
      <c r="J1201" s="28">
        <v>84</v>
      </c>
      <c r="K1201" s="49">
        <v>0.46603284969314274</v>
      </c>
      <c r="L1201" s="49" t="s">
        <v>240</v>
      </c>
      <c r="M1201" s="34" t="s">
        <v>22</v>
      </c>
      <c r="N1201" s="34" t="s">
        <v>27</v>
      </c>
      <c r="O1201" s="44">
        <v>95</v>
      </c>
      <c r="P1201" s="49">
        <v>0.20930806599999999</v>
      </c>
      <c r="Q1201" s="34" t="s">
        <v>24</v>
      </c>
      <c r="R1201" s="28">
        <v>25</v>
      </c>
      <c r="S1201" s="44">
        <v>1367</v>
      </c>
      <c r="T1201" s="39">
        <v>7047.25</v>
      </c>
      <c r="U1201" s="34" t="str">
        <f t="shared" si="55"/>
        <v>Medium Income</v>
      </c>
      <c r="V1201" s="44">
        <v>43960</v>
      </c>
      <c r="W1201" s="49">
        <v>0.29280366899999999</v>
      </c>
      <c r="X1201" s="28">
        <v>0</v>
      </c>
      <c r="Y1201" s="28">
        <v>54</v>
      </c>
      <c r="Z1201" s="34" t="str">
        <f t="shared" si="56"/>
        <v>Medium Risk</v>
      </c>
    </row>
    <row r="1202" spans="1:26" x14ac:dyDescent="0.25">
      <c r="A1202" s="20">
        <v>44301</v>
      </c>
      <c r="B1202" s="21">
        <v>41</v>
      </c>
      <c r="C1202" s="33" t="str">
        <f t="shared" si="54"/>
        <v>Senior</v>
      </c>
      <c r="D1202" s="43">
        <v>51525</v>
      </c>
      <c r="E1202" s="27">
        <v>610</v>
      </c>
      <c r="F1202" s="33" t="s">
        <v>230</v>
      </c>
      <c r="G1202" s="33" t="s">
        <v>45</v>
      </c>
      <c r="H1202" s="33" t="s">
        <v>32</v>
      </c>
      <c r="I1202" s="43">
        <v>24014.413793103449</v>
      </c>
      <c r="J1202" s="27">
        <v>60</v>
      </c>
      <c r="K1202" s="48">
        <v>0.46607304790108589</v>
      </c>
      <c r="L1202" s="48" t="s">
        <v>240</v>
      </c>
      <c r="M1202" s="33" t="s">
        <v>35</v>
      </c>
      <c r="N1202" s="33" t="s">
        <v>34</v>
      </c>
      <c r="O1202" s="43">
        <v>100</v>
      </c>
      <c r="P1202" s="48">
        <v>0.27445694300000001</v>
      </c>
      <c r="Q1202" s="33" t="s">
        <v>34</v>
      </c>
      <c r="R1202" s="27">
        <v>28</v>
      </c>
      <c r="S1202" s="43">
        <v>4635</v>
      </c>
      <c r="T1202" s="38">
        <v>4293.75</v>
      </c>
      <c r="U1202" s="33" t="str">
        <f t="shared" si="55"/>
        <v>Low Income</v>
      </c>
      <c r="V1202" s="43">
        <v>12416</v>
      </c>
      <c r="W1202" s="48">
        <v>0.242882659</v>
      </c>
      <c r="X1202" s="27">
        <v>0</v>
      </c>
      <c r="Y1202" s="27">
        <v>59</v>
      </c>
      <c r="Z1202" s="33" t="str">
        <f t="shared" si="56"/>
        <v>High Risk</v>
      </c>
    </row>
    <row r="1203" spans="1:26" x14ac:dyDescent="0.25">
      <c r="A1203" s="22">
        <v>44302</v>
      </c>
      <c r="B1203" s="23">
        <v>34</v>
      </c>
      <c r="C1203" s="34" t="str">
        <f t="shared" si="54"/>
        <v>Mid</v>
      </c>
      <c r="D1203" s="44">
        <v>39065</v>
      </c>
      <c r="E1203" s="28">
        <v>626</v>
      </c>
      <c r="F1203" s="34" t="s">
        <v>230</v>
      </c>
      <c r="G1203" s="34" t="s">
        <v>20</v>
      </c>
      <c r="H1203" s="34" t="s">
        <v>29</v>
      </c>
      <c r="I1203" s="44">
        <v>16934</v>
      </c>
      <c r="J1203" s="28">
        <v>84</v>
      </c>
      <c r="K1203" s="49">
        <v>0.43348265710994499</v>
      </c>
      <c r="L1203" s="49" t="s">
        <v>240</v>
      </c>
      <c r="M1203" s="34" t="s">
        <v>22</v>
      </c>
      <c r="N1203" s="34" t="s">
        <v>30</v>
      </c>
      <c r="O1203" s="44">
        <v>447</v>
      </c>
      <c r="P1203" s="49">
        <v>0.65439291200000005</v>
      </c>
      <c r="Q1203" s="34" t="s">
        <v>28</v>
      </c>
      <c r="R1203" s="28">
        <v>24</v>
      </c>
      <c r="S1203" s="44">
        <v>4193</v>
      </c>
      <c r="T1203" s="39">
        <v>3255.416667</v>
      </c>
      <c r="U1203" s="34" t="str">
        <f t="shared" si="55"/>
        <v>Low Income</v>
      </c>
      <c r="V1203" s="44">
        <v>463279</v>
      </c>
      <c r="W1203" s="49">
        <v>0.225221279</v>
      </c>
      <c r="X1203" s="28">
        <v>1</v>
      </c>
      <c r="Y1203" s="28">
        <v>39.200000000000003</v>
      </c>
      <c r="Z1203" s="34" t="str">
        <f t="shared" si="56"/>
        <v>Low Risk</v>
      </c>
    </row>
    <row r="1204" spans="1:26" x14ac:dyDescent="0.25">
      <c r="A1204" s="20">
        <v>44303</v>
      </c>
      <c r="B1204" s="21">
        <v>41</v>
      </c>
      <c r="C1204" s="33" t="str">
        <f t="shared" si="54"/>
        <v>Senior</v>
      </c>
      <c r="D1204" s="43">
        <v>51854</v>
      </c>
      <c r="E1204" s="27">
        <v>580</v>
      </c>
      <c r="F1204" s="33" t="s">
        <v>230</v>
      </c>
      <c r="G1204" s="33" t="s">
        <v>20</v>
      </c>
      <c r="H1204" s="33" t="s">
        <v>25</v>
      </c>
      <c r="I1204" s="43">
        <v>17382</v>
      </c>
      <c r="J1204" s="27">
        <v>48</v>
      </c>
      <c r="K1204" s="48">
        <v>0.33521039842635092</v>
      </c>
      <c r="L1204" s="48" t="s">
        <v>240</v>
      </c>
      <c r="M1204" s="33" t="s">
        <v>26</v>
      </c>
      <c r="N1204" s="33" t="s">
        <v>23</v>
      </c>
      <c r="O1204" s="43">
        <v>603</v>
      </c>
      <c r="P1204" s="48">
        <v>0.175159391</v>
      </c>
      <c r="Q1204" s="33" t="s">
        <v>31</v>
      </c>
      <c r="R1204" s="27">
        <v>19</v>
      </c>
      <c r="S1204" s="43">
        <v>2712</v>
      </c>
      <c r="T1204" s="38">
        <v>4321.1666670000004</v>
      </c>
      <c r="U1204" s="33" t="str">
        <f t="shared" si="55"/>
        <v>Low Income</v>
      </c>
      <c r="V1204" s="43">
        <v>112855</v>
      </c>
      <c r="W1204" s="48">
        <v>0.19091411699999999</v>
      </c>
      <c r="X1204" s="27">
        <v>1</v>
      </c>
      <c r="Y1204" s="27">
        <v>37.6</v>
      </c>
      <c r="Z1204" s="33" t="str">
        <f t="shared" si="56"/>
        <v>Low Risk</v>
      </c>
    </row>
    <row r="1205" spans="1:26" x14ac:dyDescent="0.25">
      <c r="A1205" s="22">
        <v>44304</v>
      </c>
      <c r="B1205" s="23">
        <v>46</v>
      </c>
      <c r="C1205" s="34" t="str">
        <f t="shared" si="54"/>
        <v>Senior</v>
      </c>
      <c r="D1205" s="44">
        <v>48662</v>
      </c>
      <c r="E1205" s="28">
        <v>579</v>
      </c>
      <c r="F1205" s="34" t="s">
        <v>230</v>
      </c>
      <c r="G1205" s="34" t="s">
        <v>20</v>
      </c>
      <c r="H1205" s="34" t="s">
        <v>29</v>
      </c>
      <c r="I1205" s="44">
        <v>19271</v>
      </c>
      <c r="J1205" s="28">
        <v>120</v>
      </c>
      <c r="K1205" s="49">
        <v>0.39601742632855208</v>
      </c>
      <c r="L1205" s="49" t="s">
        <v>240</v>
      </c>
      <c r="M1205" s="34" t="s">
        <v>22</v>
      </c>
      <c r="N1205" s="34" t="s">
        <v>30</v>
      </c>
      <c r="O1205" s="44">
        <v>353</v>
      </c>
      <c r="P1205" s="49">
        <v>9.7016449000000005E-2</v>
      </c>
      <c r="Q1205" s="34" t="s">
        <v>38</v>
      </c>
      <c r="R1205" s="28">
        <v>23</v>
      </c>
      <c r="S1205" s="44">
        <v>1420</v>
      </c>
      <c r="T1205" s="39">
        <v>4055.166667</v>
      </c>
      <c r="U1205" s="34" t="str">
        <f t="shared" si="55"/>
        <v>Low Income</v>
      </c>
      <c r="V1205" s="44">
        <v>43995</v>
      </c>
      <c r="W1205" s="49">
        <v>0.31947735999999999</v>
      </c>
      <c r="X1205" s="28">
        <v>0</v>
      </c>
      <c r="Y1205" s="28">
        <v>57</v>
      </c>
      <c r="Z1205" s="34" t="str">
        <f t="shared" si="56"/>
        <v>High Risk</v>
      </c>
    </row>
    <row r="1206" spans="1:26" x14ac:dyDescent="0.25">
      <c r="A1206" s="20">
        <v>44305</v>
      </c>
      <c r="B1206" s="21">
        <v>40</v>
      </c>
      <c r="C1206" s="33" t="str">
        <f t="shared" si="54"/>
        <v>Senior</v>
      </c>
      <c r="D1206" s="43">
        <v>201820</v>
      </c>
      <c r="E1206" s="27">
        <v>559</v>
      </c>
      <c r="F1206" s="33" t="s">
        <v>230</v>
      </c>
      <c r="G1206" s="33" t="s">
        <v>20</v>
      </c>
      <c r="H1206" s="33" t="s">
        <v>32</v>
      </c>
      <c r="I1206" s="43">
        <v>69282</v>
      </c>
      <c r="J1206" s="27">
        <v>48</v>
      </c>
      <c r="K1206" s="48">
        <v>0.34328609652165298</v>
      </c>
      <c r="L1206" s="48" t="s">
        <v>240</v>
      </c>
      <c r="M1206" s="33" t="s">
        <v>22</v>
      </c>
      <c r="N1206" s="33" t="s">
        <v>27</v>
      </c>
      <c r="O1206" s="43">
        <v>342</v>
      </c>
      <c r="P1206" s="48">
        <v>0.161054902</v>
      </c>
      <c r="Q1206" s="33" t="s">
        <v>28</v>
      </c>
      <c r="R1206" s="27">
        <v>28</v>
      </c>
      <c r="S1206" s="43">
        <v>2068</v>
      </c>
      <c r="T1206" s="38">
        <v>16818.333330000001</v>
      </c>
      <c r="U1206" s="33" t="str">
        <f t="shared" si="55"/>
        <v>High Income</v>
      </c>
      <c r="V1206" s="43">
        <v>54454</v>
      </c>
      <c r="W1206" s="48">
        <v>0.26004550300000001</v>
      </c>
      <c r="X1206" s="27">
        <v>1</v>
      </c>
      <c r="Y1206" s="27">
        <v>41.6</v>
      </c>
      <c r="Z1206" s="33" t="str">
        <f t="shared" si="56"/>
        <v>Medium Risk</v>
      </c>
    </row>
    <row r="1207" spans="1:26" x14ac:dyDescent="0.25">
      <c r="A1207" s="22">
        <v>44306</v>
      </c>
      <c r="B1207" s="23">
        <v>40</v>
      </c>
      <c r="C1207" s="34" t="str">
        <f t="shared" si="54"/>
        <v>Senior</v>
      </c>
      <c r="D1207" s="44">
        <v>49751</v>
      </c>
      <c r="E1207" s="28">
        <v>613</v>
      </c>
      <c r="F1207" s="34" t="s">
        <v>230</v>
      </c>
      <c r="G1207" s="34" t="s">
        <v>20</v>
      </c>
      <c r="H1207" s="34" t="s">
        <v>29</v>
      </c>
      <c r="I1207" s="44">
        <v>24695.307531380753</v>
      </c>
      <c r="J1207" s="28">
        <v>36</v>
      </c>
      <c r="K1207" s="49">
        <v>0.49637811363350992</v>
      </c>
      <c r="L1207" s="49" t="s">
        <v>240</v>
      </c>
      <c r="M1207" s="34" t="s">
        <v>22</v>
      </c>
      <c r="N1207" s="34" t="s">
        <v>30</v>
      </c>
      <c r="O1207" s="44">
        <v>603</v>
      </c>
      <c r="P1207" s="49">
        <v>0.14353544600000001</v>
      </c>
      <c r="Q1207" s="34" t="s">
        <v>24</v>
      </c>
      <c r="R1207" s="28">
        <v>28</v>
      </c>
      <c r="S1207" s="44">
        <v>20647</v>
      </c>
      <c r="T1207" s="39">
        <v>4145.9166670000004</v>
      </c>
      <c r="U1207" s="34" t="str">
        <f t="shared" si="55"/>
        <v>Low Income</v>
      </c>
      <c r="V1207" s="44">
        <v>60900</v>
      </c>
      <c r="W1207" s="49">
        <v>0.20076785799999999</v>
      </c>
      <c r="X1207" s="28">
        <v>0</v>
      </c>
      <c r="Y1207" s="28">
        <v>45</v>
      </c>
      <c r="Z1207" s="34" t="str">
        <f t="shared" si="56"/>
        <v>Medium Risk</v>
      </c>
    </row>
    <row r="1208" spans="1:26" x14ac:dyDescent="0.25">
      <c r="A1208" s="20">
        <v>44307</v>
      </c>
      <c r="B1208" s="21">
        <v>31</v>
      </c>
      <c r="C1208" s="33" t="str">
        <f t="shared" si="54"/>
        <v>Mid</v>
      </c>
      <c r="D1208" s="43">
        <v>15000</v>
      </c>
      <c r="E1208" s="27">
        <v>580</v>
      </c>
      <c r="F1208" s="33" t="s">
        <v>230</v>
      </c>
      <c r="G1208" s="33" t="s">
        <v>20</v>
      </c>
      <c r="H1208" s="33" t="s">
        <v>25</v>
      </c>
      <c r="I1208" s="43">
        <v>17839</v>
      </c>
      <c r="J1208" s="27">
        <v>60</v>
      </c>
      <c r="K1208" s="48">
        <v>1.1892666666666667</v>
      </c>
      <c r="L1208" s="48" t="s">
        <v>242</v>
      </c>
      <c r="M1208" s="33" t="s">
        <v>26</v>
      </c>
      <c r="N1208" s="33" t="s">
        <v>30</v>
      </c>
      <c r="O1208" s="43">
        <v>445</v>
      </c>
      <c r="P1208" s="48">
        <v>0.116815768</v>
      </c>
      <c r="Q1208" s="33" t="s">
        <v>28</v>
      </c>
      <c r="R1208" s="27">
        <v>20</v>
      </c>
      <c r="S1208" s="43">
        <v>6583</v>
      </c>
      <c r="T1208" s="38">
        <v>1250</v>
      </c>
      <c r="U1208" s="33" t="str">
        <f t="shared" si="55"/>
        <v>Low Income</v>
      </c>
      <c r="V1208" s="43">
        <v>52647</v>
      </c>
      <c r="W1208" s="48">
        <v>0.23197383599999999</v>
      </c>
      <c r="X1208" s="27">
        <v>0</v>
      </c>
      <c r="Y1208" s="27">
        <v>50</v>
      </c>
      <c r="Z1208" s="33" t="str">
        <f t="shared" si="56"/>
        <v>Medium Risk</v>
      </c>
    </row>
    <row r="1209" spans="1:26" x14ac:dyDescent="0.25">
      <c r="A1209" s="22">
        <v>44308</v>
      </c>
      <c r="B1209" s="23">
        <v>32</v>
      </c>
      <c r="C1209" s="34" t="str">
        <f t="shared" si="54"/>
        <v>Mid</v>
      </c>
      <c r="D1209" s="44">
        <v>180760</v>
      </c>
      <c r="E1209" s="28">
        <v>604</v>
      </c>
      <c r="F1209" s="34" t="s">
        <v>230</v>
      </c>
      <c r="G1209" s="34" t="s">
        <v>20</v>
      </c>
      <c r="H1209" s="34" t="s">
        <v>29</v>
      </c>
      <c r="I1209" s="44">
        <v>27670</v>
      </c>
      <c r="J1209" s="28">
        <v>24</v>
      </c>
      <c r="K1209" s="49">
        <v>0.15307590174817437</v>
      </c>
      <c r="L1209" s="49" t="s">
        <v>240</v>
      </c>
      <c r="M1209" s="34" t="s">
        <v>44</v>
      </c>
      <c r="N1209" s="34" t="s">
        <v>30</v>
      </c>
      <c r="O1209" s="44">
        <v>199</v>
      </c>
      <c r="P1209" s="49">
        <v>0.26887166600000001</v>
      </c>
      <c r="Q1209" s="34" t="s">
        <v>28</v>
      </c>
      <c r="R1209" s="28">
        <v>25</v>
      </c>
      <c r="S1209" s="44">
        <v>1767</v>
      </c>
      <c r="T1209" s="39">
        <v>15063.333329999999</v>
      </c>
      <c r="U1209" s="34" t="str">
        <f t="shared" si="55"/>
        <v>High Income</v>
      </c>
      <c r="V1209" s="44">
        <v>58566</v>
      </c>
      <c r="W1209" s="49">
        <v>0.218886356</v>
      </c>
      <c r="X1209" s="28">
        <v>1</v>
      </c>
      <c r="Y1209" s="28">
        <v>36</v>
      </c>
      <c r="Z1209" s="34" t="str">
        <f t="shared" si="56"/>
        <v>Low Risk</v>
      </c>
    </row>
    <row r="1210" spans="1:26" x14ac:dyDescent="0.25">
      <c r="A1210" s="20">
        <v>44309</v>
      </c>
      <c r="B1210" s="21">
        <v>23</v>
      </c>
      <c r="C1210" s="33" t="str">
        <f t="shared" si="54"/>
        <v>Young</v>
      </c>
      <c r="D1210" s="43">
        <v>30453</v>
      </c>
      <c r="E1210" s="27">
        <v>592</v>
      </c>
      <c r="F1210" s="33" t="s">
        <v>230</v>
      </c>
      <c r="G1210" s="33" t="s">
        <v>20</v>
      </c>
      <c r="H1210" s="33" t="s">
        <v>32</v>
      </c>
      <c r="I1210" s="43">
        <v>31949</v>
      </c>
      <c r="J1210" s="27">
        <v>54.618025751072963</v>
      </c>
      <c r="K1210" s="48">
        <v>1.0491248809641087</v>
      </c>
      <c r="L1210" s="48" t="s">
        <v>242</v>
      </c>
      <c r="M1210" s="33" t="s">
        <v>22</v>
      </c>
      <c r="N1210" s="33" t="s">
        <v>27</v>
      </c>
      <c r="O1210" s="43">
        <v>569</v>
      </c>
      <c r="P1210" s="48">
        <v>0.21960652</v>
      </c>
      <c r="Q1210" s="33" t="s">
        <v>24</v>
      </c>
      <c r="R1210" s="27">
        <v>25</v>
      </c>
      <c r="S1210" s="43">
        <v>6798</v>
      </c>
      <c r="T1210" s="38">
        <v>2537.75</v>
      </c>
      <c r="U1210" s="33" t="str">
        <f t="shared" si="55"/>
        <v>Low Income</v>
      </c>
      <c r="V1210" s="43">
        <v>44396</v>
      </c>
      <c r="W1210" s="48">
        <v>0.198316774</v>
      </c>
      <c r="X1210" s="27">
        <v>0</v>
      </c>
      <c r="Y1210" s="27">
        <v>52</v>
      </c>
      <c r="Z1210" s="33" t="str">
        <f t="shared" si="56"/>
        <v>Medium Risk</v>
      </c>
    </row>
    <row r="1211" spans="1:26" x14ac:dyDescent="0.25">
      <c r="A1211" s="22">
        <v>44310</v>
      </c>
      <c r="B1211" s="23">
        <v>60</v>
      </c>
      <c r="C1211" s="34" t="str">
        <f t="shared" si="54"/>
        <v>Old</v>
      </c>
      <c r="D1211" s="44">
        <v>60665</v>
      </c>
      <c r="E1211" s="28">
        <v>661</v>
      </c>
      <c r="F1211" s="34" t="s">
        <v>232</v>
      </c>
      <c r="G1211" s="34" t="s">
        <v>20</v>
      </c>
      <c r="H1211" s="34" t="s">
        <v>29</v>
      </c>
      <c r="I1211" s="44">
        <v>9243</v>
      </c>
      <c r="J1211" s="28">
        <v>96</v>
      </c>
      <c r="K1211" s="49">
        <v>0.15236132860792878</v>
      </c>
      <c r="L1211" s="49" t="s">
        <v>240</v>
      </c>
      <c r="M1211" s="34" t="s">
        <v>22</v>
      </c>
      <c r="N1211" s="34" t="s">
        <v>30</v>
      </c>
      <c r="O1211" s="44">
        <v>931</v>
      </c>
      <c r="P1211" s="49">
        <v>7.5242265000000003E-2</v>
      </c>
      <c r="Q1211" s="34" t="s">
        <v>38</v>
      </c>
      <c r="R1211" s="28">
        <v>27</v>
      </c>
      <c r="S1211" s="44">
        <v>1343</v>
      </c>
      <c r="T1211" s="39">
        <v>5055.4166670000004</v>
      </c>
      <c r="U1211" s="34" t="str">
        <f t="shared" si="55"/>
        <v>Medium Income</v>
      </c>
      <c r="V1211" s="44">
        <v>183800</v>
      </c>
      <c r="W1211" s="49">
        <v>0.20350316500000001</v>
      </c>
      <c r="X1211" s="28">
        <v>0</v>
      </c>
      <c r="Y1211" s="28">
        <v>40</v>
      </c>
      <c r="Z1211" s="34" t="str">
        <f t="shared" si="56"/>
        <v>Medium Risk</v>
      </c>
    </row>
    <row r="1212" spans="1:26" x14ac:dyDescent="0.25">
      <c r="A1212" s="20">
        <v>44311</v>
      </c>
      <c r="B1212" s="21">
        <v>25</v>
      </c>
      <c r="C1212" s="33" t="str">
        <f t="shared" si="54"/>
        <v>Mid</v>
      </c>
      <c r="D1212" s="43">
        <v>32137</v>
      </c>
      <c r="E1212" s="27">
        <v>607</v>
      </c>
      <c r="F1212" s="33" t="s">
        <v>230</v>
      </c>
      <c r="G1212" s="33" t="s">
        <v>20</v>
      </c>
      <c r="H1212" s="33" t="s">
        <v>29</v>
      </c>
      <c r="I1212" s="43">
        <v>26075</v>
      </c>
      <c r="J1212" s="27">
        <v>48</v>
      </c>
      <c r="K1212" s="48">
        <v>0.81137007187976473</v>
      </c>
      <c r="L1212" s="48" t="s">
        <v>241</v>
      </c>
      <c r="M1212" s="33" t="s">
        <v>22</v>
      </c>
      <c r="N1212" s="33" t="s">
        <v>30</v>
      </c>
      <c r="O1212" s="43">
        <v>172</v>
      </c>
      <c r="P1212" s="48">
        <v>0.32503849499999998</v>
      </c>
      <c r="Q1212" s="33" t="s">
        <v>38</v>
      </c>
      <c r="R1212" s="27">
        <v>27</v>
      </c>
      <c r="S1212" s="43">
        <v>4433</v>
      </c>
      <c r="T1212" s="38">
        <v>2678.083333</v>
      </c>
      <c r="U1212" s="33" t="str">
        <f t="shared" si="55"/>
        <v>Low Income</v>
      </c>
      <c r="V1212" s="43">
        <v>124397</v>
      </c>
      <c r="W1212" s="48">
        <v>0.19701917899999999</v>
      </c>
      <c r="X1212" s="27">
        <v>0</v>
      </c>
      <c r="Y1212" s="27">
        <v>51</v>
      </c>
      <c r="Z1212" s="33" t="str">
        <f t="shared" si="56"/>
        <v>Medium Risk</v>
      </c>
    </row>
    <row r="1213" spans="1:26" x14ac:dyDescent="0.25">
      <c r="A1213" s="22">
        <v>44312</v>
      </c>
      <c r="B1213" s="23">
        <v>31</v>
      </c>
      <c r="C1213" s="34" t="str">
        <f t="shared" si="54"/>
        <v>Mid</v>
      </c>
      <c r="D1213" s="44">
        <v>33899</v>
      </c>
      <c r="E1213" s="28">
        <v>573.55555555555554</v>
      </c>
      <c r="F1213" s="34" t="s">
        <v>230</v>
      </c>
      <c r="G1213" s="34" t="s">
        <v>20</v>
      </c>
      <c r="H1213" s="34" t="s">
        <v>32</v>
      </c>
      <c r="I1213" s="44">
        <v>29274</v>
      </c>
      <c r="J1213" s="28">
        <v>48</v>
      </c>
      <c r="K1213" s="49">
        <v>0.86356529691141337</v>
      </c>
      <c r="L1213" s="49" t="s">
        <v>241</v>
      </c>
      <c r="M1213" s="34" t="s">
        <v>35</v>
      </c>
      <c r="N1213" s="34" t="s">
        <v>23</v>
      </c>
      <c r="O1213" s="44">
        <v>532</v>
      </c>
      <c r="P1213" s="49">
        <v>0.24589190399999999</v>
      </c>
      <c r="Q1213" s="34" t="s">
        <v>38</v>
      </c>
      <c r="R1213" s="28">
        <v>28</v>
      </c>
      <c r="S1213" s="44">
        <v>2233</v>
      </c>
      <c r="T1213" s="39">
        <v>2824.916667</v>
      </c>
      <c r="U1213" s="34" t="str">
        <f t="shared" si="55"/>
        <v>Low Income</v>
      </c>
      <c r="V1213" s="44">
        <v>8743</v>
      </c>
      <c r="W1213" s="49">
        <v>0.237592201</v>
      </c>
      <c r="X1213" s="28">
        <v>0</v>
      </c>
      <c r="Y1213" s="28">
        <v>54</v>
      </c>
      <c r="Z1213" s="34" t="str">
        <f t="shared" si="56"/>
        <v>Medium Risk</v>
      </c>
    </row>
    <row r="1214" spans="1:26" x14ac:dyDescent="0.25">
      <c r="A1214" s="20">
        <v>44313</v>
      </c>
      <c r="B1214" s="21">
        <v>31</v>
      </c>
      <c r="C1214" s="33" t="str">
        <f t="shared" si="54"/>
        <v>Mid</v>
      </c>
      <c r="D1214" s="43">
        <v>24987</v>
      </c>
      <c r="E1214" s="27">
        <v>630</v>
      </c>
      <c r="F1214" s="33" t="s">
        <v>230</v>
      </c>
      <c r="G1214" s="33" t="s">
        <v>20</v>
      </c>
      <c r="H1214" s="33" t="s">
        <v>29</v>
      </c>
      <c r="I1214" s="43">
        <v>5233</v>
      </c>
      <c r="J1214" s="27">
        <v>60</v>
      </c>
      <c r="K1214" s="48">
        <v>0.20942890302957537</v>
      </c>
      <c r="L1214" s="48" t="s">
        <v>240</v>
      </c>
      <c r="M1214" s="33" t="s">
        <v>26</v>
      </c>
      <c r="N1214" s="33" t="s">
        <v>23</v>
      </c>
      <c r="O1214" s="43">
        <v>270</v>
      </c>
      <c r="P1214" s="48">
        <v>0.183590911</v>
      </c>
      <c r="Q1214" s="33" t="s">
        <v>38</v>
      </c>
      <c r="R1214" s="27">
        <v>26</v>
      </c>
      <c r="S1214" s="43">
        <v>9662</v>
      </c>
      <c r="T1214" s="38">
        <v>2082.25</v>
      </c>
      <c r="U1214" s="33" t="str">
        <f t="shared" si="55"/>
        <v>Low Income</v>
      </c>
      <c r="V1214" s="43">
        <v>6841</v>
      </c>
      <c r="W1214" s="48">
        <v>0.198597628</v>
      </c>
      <c r="X1214" s="27">
        <v>0</v>
      </c>
      <c r="Y1214" s="27">
        <v>48</v>
      </c>
      <c r="Z1214" s="33" t="str">
        <f t="shared" si="56"/>
        <v>Medium Risk</v>
      </c>
    </row>
    <row r="1215" spans="1:26" x14ac:dyDescent="0.25">
      <c r="A1215" s="22">
        <v>44314</v>
      </c>
      <c r="B1215" s="23">
        <v>50</v>
      </c>
      <c r="C1215" s="34" t="str">
        <f t="shared" si="54"/>
        <v>Senior</v>
      </c>
      <c r="D1215" s="44">
        <v>15126</v>
      </c>
      <c r="E1215" s="28">
        <v>551</v>
      </c>
      <c r="F1215" s="34" t="s">
        <v>230</v>
      </c>
      <c r="G1215" s="34" t="s">
        <v>20</v>
      </c>
      <c r="H1215" s="34" t="s">
        <v>32</v>
      </c>
      <c r="I1215" s="44">
        <v>25667</v>
      </c>
      <c r="J1215" s="28">
        <v>84</v>
      </c>
      <c r="K1215" s="49">
        <v>1.6968795451540395</v>
      </c>
      <c r="L1215" s="49" t="s">
        <v>242</v>
      </c>
      <c r="M1215" s="34" t="s">
        <v>22</v>
      </c>
      <c r="N1215" s="34" t="s">
        <v>27</v>
      </c>
      <c r="O1215" s="44">
        <v>322</v>
      </c>
      <c r="P1215" s="49">
        <v>0.41954653600000003</v>
      </c>
      <c r="Q1215" s="34" t="s">
        <v>24</v>
      </c>
      <c r="R1215" s="28">
        <v>28</v>
      </c>
      <c r="S1215" s="44">
        <v>1926</v>
      </c>
      <c r="T1215" s="39">
        <v>1260.5</v>
      </c>
      <c r="U1215" s="34" t="str">
        <f t="shared" si="55"/>
        <v>Low Income</v>
      </c>
      <c r="V1215" s="44">
        <v>60832</v>
      </c>
      <c r="W1215" s="49">
        <v>0.26334190400000002</v>
      </c>
      <c r="X1215" s="28">
        <v>0</v>
      </c>
      <c r="Y1215" s="28">
        <v>55</v>
      </c>
      <c r="Z1215" s="34" t="str">
        <f t="shared" si="56"/>
        <v>High Risk</v>
      </c>
    </row>
    <row r="1216" spans="1:26" x14ac:dyDescent="0.25">
      <c r="A1216" s="20">
        <v>44315</v>
      </c>
      <c r="B1216" s="21">
        <v>36</v>
      </c>
      <c r="C1216" s="33" t="str">
        <f t="shared" si="54"/>
        <v>Mid</v>
      </c>
      <c r="D1216" s="43">
        <v>33380</v>
      </c>
      <c r="E1216" s="27">
        <v>496</v>
      </c>
      <c r="F1216" s="33" t="s">
        <v>231</v>
      </c>
      <c r="G1216" s="33" t="s">
        <v>20</v>
      </c>
      <c r="H1216" s="33" t="s">
        <v>29</v>
      </c>
      <c r="I1216" s="43">
        <v>25183.596306068601</v>
      </c>
      <c r="J1216" s="27">
        <v>36</v>
      </c>
      <c r="K1216" s="48">
        <v>0.75445165686245064</v>
      </c>
      <c r="L1216" s="48" t="s">
        <v>241</v>
      </c>
      <c r="M1216" s="33" t="s">
        <v>22</v>
      </c>
      <c r="N1216" s="33" t="s">
        <v>27</v>
      </c>
      <c r="O1216" s="43">
        <v>341</v>
      </c>
      <c r="P1216" s="48">
        <v>9.6995263999999998E-2</v>
      </c>
      <c r="Q1216" s="33" t="s">
        <v>28</v>
      </c>
      <c r="R1216" s="27">
        <v>34</v>
      </c>
      <c r="S1216" s="43">
        <v>1329</v>
      </c>
      <c r="T1216" s="38">
        <v>2781.666667</v>
      </c>
      <c r="U1216" s="33" t="str">
        <f t="shared" si="55"/>
        <v>Low Income</v>
      </c>
      <c r="V1216" s="43">
        <v>7791</v>
      </c>
      <c r="W1216" s="48">
        <v>0.24144447999999999</v>
      </c>
      <c r="X1216" s="27">
        <v>0</v>
      </c>
      <c r="Y1216" s="27">
        <v>57</v>
      </c>
      <c r="Z1216" s="33" t="str">
        <f t="shared" si="56"/>
        <v>High Risk</v>
      </c>
    </row>
    <row r="1217" spans="1:26" x14ac:dyDescent="0.25">
      <c r="A1217" s="22">
        <v>44316</v>
      </c>
      <c r="B1217" s="23">
        <v>54</v>
      </c>
      <c r="C1217" s="34" t="str">
        <f t="shared" si="54"/>
        <v>Senior</v>
      </c>
      <c r="D1217" s="44">
        <v>74274</v>
      </c>
      <c r="E1217" s="28">
        <v>647</v>
      </c>
      <c r="F1217" s="34" t="s">
        <v>230</v>
      </c>
      <c r="G1217" s="34" t="s">
        <v>20</v>
      </c>
      <c r="H1217" s="34" t="s">
        <v>25</v>
      </c>
      <c r="I1217" s="44">
        <v>35345</v>
      </c>
      <c r="J1217" s="28">
        <v>60</v>
      </c>
      <c r="K1217" s="49">
        <v>0.47587311845329455</v>
      </c>
      <c r="L1217" s="49" t="s">
        <v>240</v>
      </c>
      <c r="M1217" s="34" t="s">
        <v>26</v>
      </c>
      <c r="N1217" s="34" t="s">
        <v>30</v>
      </c>
      <c r="O1217" s="44">
        <v>340</v>
      </c>
      <c r="P1217" s="49">
        <v>0.35939648099999999</v>
      </c>
      <c r="Q1217" s="34" t="s">
        <v>31</v>
      </c>
      <c r="R1217" s="28">
        <v>31</v>
      </c>
      <c r="S1217" s="44">
        <v>3155</v>
      </c>
      <c r="T1217" s="39">
        <v>6189.5</v>
      </c>
      <c r="U1217" s="34" t="str">
        <f t="shared" si="55"/>
        <v>Medium Income</v>
      </c>
      <c r="V1217" s="44">
        <v>71193</v>
      </c>
      <c r="W1217" s="49">
        <v>0.199472068</v>
      </c>
      <c r="X1217" s="28">
        <v>0</v>
      </c>
      <c r="Y1217" s="28">
        <v>51</v>
      </c>
      <c r="Z1217" s="34" t="str">
        <f t="shared" si="56"/>
        <v>Medium Risk</v>
      </c>
    </row>
    <row r="1218" spans="1:26" x14ac:dyDescent="0.25">
      <c r="A1218" s="20">
        <v>44317</v>
      </c>
      <c r="B1218" s="21">
        <v>31</v>
      </c>
      <c r="C1218" s="33" t="str">
        <f t="shared" ref="C1218:C1281" si="57">IF(B1218&lt;25,"Young",IF(B1218&lt;40,"Mid",IF(B1218&lt;60,"Senior","Old")))</f>
        <v>Mid</v>
      </c>
      <c r="D1218" s="43">
        <v>15953</v>
      </c>
      <c r="E1218" s="27">
        <v>531</v>
      </c>
      <c r="F1218" s="33" t="s">
        <v>231</v>
      </c>
      <c r="G1218" s="33" t="s">
        <v>33</v>
      </c>
      <c r="H1218" s="33" t="s">
        <v>29</v>
      </c>
      <c r="I1218" s="43">
        <v>10317</v>
      </c>
      <c r="J1218" s="27">
        <v>24</v>
      </c>
      <c r="K1218" s="48">
        <v>0.64671221713784244</v>
      </c>
      <c r="L1218" s="48" t="s">
        <v>241</v>
      </c>
      <c r="M1218" s="33" t="s">
        <v>22</v>
      </c>
      <c r="N1218" s="33" t="s">
        <v>30</v>
      </c>
      <c r="O1218" s="43">
        <v>503</v>
      </c>
      <c r="P1218" s="48">
        <v>6.4467274000000005E-2</v>
      </c>
      <c r="Q1218" s="33" t="s">
        <v>28</v>
      </c>
      <c r="R1218" s="27">
        <v>30</v>
      </c>
      <c r="S1218" s="43">
        <v>2569</v>
      </c>
      <c r="T1218" s="38">
        <v>1329.416667</v>
      </c>
      <c r="U1218" s="33" t="str">
        <f t="shared" ref="U1218:U1281" si="58">IF(T1218&lt;=5000,"Low Income",IF(T1218&lt;=12000,"Medium Income","High Income"))</f>
        <v>Low Income</v>
      </c>
      <c r="V1218" s="43">
        <v>8569</v>
      </c>
      <c r="W1218" s="48">
        <v>0.24574247399999999</v>
      </c>
      <c r="X1218" s="27">
        <v>0</v>
      </c>
      <c r="Y1218" s="27">
        <v>58</v>
      </c>
      <c r="Z1218" s="33" t="str">
        <f t="shared" ref="Z1218:Z1281" si="59">IF(Y1218&lt;40,"Low Risk", IF(Y1218&lt;55,"Medium Risk", IF(Y1218&lt;70,"High Risk","Very High Risk")))</f>
        <v>High Risk</v>
      </c>
    </row>
    <row r="1219" spans="1:26" x14ac:dyDescent="0.25">
      <c r="A1219" s="22">
        <v>44318</v>
      </c>
      <c r="B1219" s="23">
        <v>43</v>
      </c>
      <c r="C1219" s="34" t="str">
        <f t="shared" si="57"/>
        <v>Senior</v>
      </c>
      <c r="D1219" s="44">
        <v>58596</v>
      </c>
      <c r="E1219" s="28">
        <v>538</v>
      </c>
      <c r="F1219" s="34" t="s">
        <v>231</v>
      </c>
      <c r="G1219" s="34" t="s">
        <v>20</v>
      </c>
      <c r="H1219" s="34" t="s">
        <v>25</v>
      </c>
      <c r="I1219" s="44">
        <v>14156</v>
      </c>
      <c r="J1219" s="28">
        <v>48</v>
      </c>
      <c r="K1219" s="49">
        <v>0.24158645641340706</v>
      </c>
      <c r="L1219" s="49" t="s">
        <v>240</v>
      </c>
      <c r="M1219" s="34" t="s">
        <v>22</v>
      </c>
      <c r="N1219" s="34" t="s">
        <v>34</v>
      </c>
      <c r="O1219" s="44">
        <v>476</v>
      </c>
      <c r="P1219" s="49">
        <v>0.158803218</v>
      </c>
      <c r="Q1219" s="34" t="s">
        <v>38</v>
      </c>
      <c r="R1219" s="28">
        <v>22</v>
      </c>
      <c r="S1219" s="44">
        <v>1679</v>
      </c>
      <c r="T1219" s="39">
        <v>4883</v>
      </c>
      <c r="U1219" s="34" t="str">
        <f t="shared" si="58"/>
        <v>Low Income</v>
      </c>
      <c r="V1219" s="44">
        <v>2202</v>
      </c>
      <c r="W1219" s="49">
        <v>0.23399678500000001</v>
      </c>
      <c r="X1219" s="28">
        <v>0</v>
      </c>
      <c r="Y1219" s="28">
        <v>50</v>
      </c>
      <c r="Z1219" s="34" t="str">
        <f t="shared" si="59"/>
        <v>Medium Risk</v>
      </c>
    </row>
    <row r="1220" spans="1:26" x14ac:dyDescent="0.25">
      <c r="A1220" s="20">
        <v>44319</v>
      </c>
      <c r="B1220" s="21">
        <v>29</v>
      </c>
      <c r="C1220" s="33" t="str">
        <f t="shared" si="57"/>
        <v>Mid</v>
      </c>
      <c r="D1220" s="43">
        <v>168394</v>
      </c>
      <c r="E1220" s="27">
        <v>565</v>
      </c>
      <c r="F1220" s="33" t="s">
        <v>230</v>
      </c>
      <c r="G1220" s="33" t="s">
        <v>20</v>
      </c>
      <c r="H1220" s="33" t="s">
        <v>32</v>
      </c>
      <c r="I1220" s="43">
        <v>17987</v>
      </c>
      <c r="J1220" s="27">
        <v>48</v>
      </c>
      <c r="K1220" s="48">
        <v>0.10681496965450075</v>
      </c>
      <c r="L1220" s="48" t="s">
        <v>240</v>
      </c>
      <c r="M1220" s="33" t="s">
        <v>22</v>
      </c>
      <c r="N1220" s="33" t="s">
        <v>27</v>
      </c>
      <c r="O1220" s="43">
        <v>427</v>
      </c>
      <c r="P1220" s="48">
        <v>0.537815818</v>
      </c>
      <c r="Q1220" s="33" t="s">
        <v>28</v>
      </c>
      <c r="R1220" s="27">
        <v>24</v>
      </c>
      <c r="S1220" s="43">
        <v>5479</v>
      </c>
      <c r="T1220" s="38">
        <v>14032.833329999999</v>
      </c>
      <c r="U1220" s="33" t="str">
        <f t="shared" si="58"/>
        <v>High Income</v>
      </c>
      <c r="V1220" s="43">
        <v>28836</v>
      </c>
      <c r="W1220" s="48">
        <v>0.27658440000000001</v>
      </c>
      <c r="X1220" s="27">
        <v>1</v>
      </c>
      <c r="Y1220" s="27">
        <v>53.6</v>
      </c>
      <c r="Z1220" s="33" t="str">
        <f t="shared" si="59"/>
        <v>Medium Risk</v>
      </c>
    </row>
    <row r="1221" spans="1:26" x14ac:dyDescent="0.25">
      <c r="A1221" s="22">
        <v>44320</v>
      </c>
      <c r="B1221" s="23">
        <v>65</v>
      </c>
      <c r="C1221" s="34" t="str">
        <f t="shared" si="57"/>
        <v>Old</v>
      </c>
      <c r="D1221" s="44">
        <v>64456</v>
      </c>
      <c r="E1221" s="28">
        <v>604</v>
      </c>
      <c r="F1221" s="34" t="s">
        <v>230</v>
      </c>
      <c r="G1221" s="34" t="s">
        <v>20</v>
      </c>
      <c r="H1221" s="34" t="s">
        <v>32</v>
      </c>
      <c r="I1221" s="44">
        <v>14351</v>
      </c>
      <c r="J1221" s="28">
        <v>12</v>
      </c>
      <c r="K1221" s="49">
        <v>0.22264800794340325</v>
      </c>
      <c r="L1221" s="49" t="s">
        <v>240</v>
      </c>
      <c r="M1221" s="34" t="s">
        <v>35</v>
      </c>
      <c r="N1221" s="34" t="s">
        <v>30</v>
      </c>
      <c r="O1221" s="44">
        <v>317</v>
      </c>
      <c r="P1221" s="49">
        <v>0.136259307</v>
      </c>
      <c r="Q1221" s="34" t="s">
        <v>34</v>
      </c>
      <c r="R1221" s="28">
        <v>24</v>
      </c>
      <c r="S1221" s="44">
        <v>4158</v>
      </c>
      <c r="T1221" s="39">
        <v>5371.3333329999996</v>
      </c>
      <c r="U1221" s="34" t="str">
        <f t="shared" si="58"/>
        <v>Medium Income</v>
      </c>
      <c r="V1221" s="44">
        <v>5453</v>
      </c>
      <c r="W1221" s="49">
        <v>0.191368542</v>
      </c>
      <c r="X1221" s="28">
        <v>0</v>
      </c>
      <c r="Y1221" s="28">
        <v>47</v>
      </c>
      <c r="Z1221" s="34" t="str">
        <f t="shared" si="59"/>
        <v>Medium Risk</v>
      </c>
    </row>
    <row r="1222" spans="1:26" x14ac:dyDescent="0.25">
      <c r="A1222" s="20">
        <v>44321</v>
      </c>
      <c r="B1222" s="21">
        <v>25</v>
      </c>
      <c r="C1222" s="33" t="str">
        <f t="shared" si="57"/>
        <v>Mid</v>
      </c>
      <c r="D1222" s="43">
        <v>21195</v>
      </c>
      <c r="E1222" s="27">
        <v>494</v>
      </c>
      <c r="F1222" s="33" t="s">
        <v>231</v>
      </c>
      <c r="G1222" s="33" t="s">
        <v>45</v>
      </c>
      <c r="H1222" s="33" t="s">
        <v>21</v>
      </c>
      <c r="I1222" s="43">
        <v>21007</v>
      </c>
      <c r="J1222" s="27">
        <v>72</v>
      </c>
      <c r="K1222" s="48">
        <v>0.99112998348667136</v>
      </c>
      <c r="L1222" s="48" t="s">
        <v>241</v>
      </c>
      <c r="M1222" s="33" t="s">
        <v>22</v>
      </c>
      <c r="N1222" s="33" t="s">
        <v>27</v>
      </c>
      <c r="O1222" s="43">
        <v>544</v>
      </c>
      <c r="P1222" s="48">
        <v>8.8663061000000001E-2</v>
      </c>
      <c r="Q1222" s="33" t="s">
        <v>38</v>
      </c>
      <c r="R1222" s="27">
        <v>29</v>
      </c>
      <c r="S1222" s="43">
        <v>1305</v>
      </c>
      <c r="T1222" s="38">
        <v>1766.25</v>
      </c>
      <c r="U1222" s="33" t="str">
        <f t="shared" si="58"/>
        <v>Low Income</v>
      </c>
      <c r="V1222" s="43">
        <v>95073</v>
      </c>
      <c r="W1222" s="48">
        <v>0.25151785799999998</v>
      </c>
      <c r="X1222" s="27">
        <v>0</v>
      </c>
      <c r="Y1222" s="27">
        <v>52</v>
      </c>
      <c r="Z1222" s="33" t="str">
        <f t="shared" si="59"/>
        <v>Medium Risk</v>
      </c>
    </row>
    <row r="1223" spans="1:26" x14ac:dyDescent="0.25">
      <c r="A1223" s="22">
        <v>44322</v>
      </c>
      <c r="B1223" s="23">
        <v>43</v>
      </c>
      <c r="C1223" s="34" t="str">
        <f t="shared" si="57"/>
        <v>Senior</v>
      </c>
      <c r="D1223" s="44">
        <v>67951</v>
      </c>
      <c r="E1223" s="28">
        <v>466</v>
      </c>
      <c r="F1223" s="34" t="s">
        <v>231</v>
      </c>
      <c r="G1223" s="34" t="s">
        <v>33</v>
      </c>
      <c r="H1223" s="34" t="s">
        <v>29</v>
      </c>
      <c r="I1223" s="44">
        <v>42078</v>
      </c>
      <c r="J1223" s="28">
        <v>108</v>
      </c>
      <c r="K1223" s="49">
        <v>0.6192403349472414</v>
      </c>
      <c r="L1223" s="49" t="s">
        <v>241</v>
      </c>
      <c r="M1223" s="34" t="s">
        <v>22</v>
      </c>
      <c r="N1223" s="34" t="s">
        <v>30</v>
      </c>
      <c r="O1223" s="44">
        <v>317</v>
      </c>
      <c r="P1223" s="49">
        <v>0.177506465</v>
      </c>
      <c r="Q1223" s="34" t="s">
        <v>31</v>
      </c>
      <c r="R1223" s="28">
        <v>18</v>
      </c>
      <c r="S1223" s="44">
        <v>2258</v>
      </c>
      <c r="T1223" s="39">
        <v>5662.5833329999996</v>
      </c>
      <c r="U1223" s="34" t="str">
        <f t="shared" si="58"/>
        <v>Medium Income</v>
      </c>
      <c r="V1223" s="44">
        <v>13331</v>
      </c>
      <c r="W1223" s="49">
        <v>0.37860657599999997</v>
      </c>
      <c r="X1223" s="28">
        <v>0</v>
      </c>
      <c r="Y1223" s="28">
        <v>53</v>
      </c>
      <c r="Z1223" s="34" t="str">
        <f t="shared" si="59"/>
        <v>Medium Risk</v>
      </c>
    </row>
    <row r="1224" spans="1:26" x14ac:dyDescent="0.25">
      <c r="A1224" s="20">
        <v>44323</v>
      </c>
      <c r="B1224" s="21">
        <v>47</v>
      </c>
      <c r="C1224" s="33" t="str">
        <f t="shared" si="57"/>
        <v>Senior</v>
      </c>
      <c r="D1224" s="43">
        <v>104173</v>
      </c>
      <c r="E1224" s="27">
        <v>615</v>
      </c>
      <c r="F1224" s="33" t="s">
        <v>230</v>
      </c>
      <c r="G1224" s="33" t="s">
        <v>20</v>
      </c>
      <c r="H1224" s="33" t="s">
        <v>29</v>
      </c>
      <c r="I1224" s="43">
        <v>27127</v>
      </c>
      <c r="J1224" s="27">
        <v>48</v>
      </c>
      <c r="K1224" s="48">
        <v>0.2604033674752575</v>
      </c>
      <c r="L1224" s="48" t="s">
        <v>240</v>
      </c>
      <c r="M1224" s="33" t="s">
        <v>35</v>
      </c>
      <c r="N1224" s="33" t="s">
        <v>30</v>
      </c>
      <c r="O1224" s="43">
        <v>337</v>
      </c>
      <c r="P1224" s="48">
        <v>0.18434932800000001</v>
      </c>
      <c r="Q1224" s="33" t="s">
        <v>28</v>
      </c>
      <c r="R1224" s="27">
        <v>24</v>
      </c>
      <c r="S1224" s="43">
        <v>1447</v>
      </c>
      <c r="T1224" s="38">
        <v>8681.0833330000005</v>
      </c>
      <c r="U1224" s="33" t="str">
        <f t="shared" si="58"/>
        <v>Medium Income</v>
      </c>
      <c r="V1224" s="43">
        <v>42600</v>
      </c>
      <c r="W1224" s="48">
        <v>0.20006043700000001</v>
      </c>
      <c r="X1224" s="27">
        <v>1</v>
      </c>
      <c r="Y1224" s="27">
        <v>36.799999999999997</v>
      </c>
      <c r="Z1224" s="33" t="str">
        <f t="shared" si="59"/>
        <v>Low Risk</v>
      </c>
    </row>
    <row r="1225" spans="1:26" x14ac:dyDescent="0.25">
      <c r="A1225" s="22">
        <v>44324</v>
      </c>
      <c r="B1225" s="23">
        <v>44</v>
      </c>
      <c r="C1225" s="34" t="str">
        <f t="shared" si="57"/>
        <v>Senior</v>
      </c>
      <c r="D1225" s="44">
        <v>110217</v>
      </c>
      <c r="E1225" s="28">
        <v>551</v>
      </c>
      <c r="F1225" s="34" t="s">
        <v>230</v>
      </c>
      <c r="G1225" s="34" t="s">
        <v>20</v>
      </c>
      <c r="H1225" s="34" t="s">
        <v>21</v>
      </c>
      <c r="I1225" s="44">
        <v>15263</v>
      </c>
      <c r="J1225" s="28">
        <v>72</v>
      </c>
      <c r="K1225" s="49">
        <v>0.13848135949989565</v>
      </c>
      <c r="L1225" s="49" t="s">
        <v>240</v>
      </c>
      <c r="M1225" s="34" t="s">
        <v>26</v>
      </c>
      <c r="N1225" s="34" t="s">
        <v>27</v>
      </c>
      <c r="O1225" s="44">
        <v>156</v>
      </c>
      <c r="P1225" s="49">
        <v>0.20987060299999999</v>
      </c>
      <c r="Q1225" s="34" t="s">
        <v>31</v>
      </c>
      <c r="R1225" s="28">
        <v>21</v>
      </c>
      <c r="S1225" s="44">
        <v>1193</v>
      </c>
      <c r="T1225" s="39">
        <v>9184.75</v>
      </c>
      <c r="U1225" s="34" t="str">
        <f t="shared" si="58"/>
        <v>Medium Income</v>
      </c>
      <c r="V1225" s="44">
        <v>9084</v>
      </c>
      <c r="W1225" s="49">
        <v>0.27950892399999999</v>
      </c>
      <c r="X1225" s="28">
        <v>1</v>
      </c>
      <c r="Y1225" s="28">
        <v>44</v>
      </c>
      <c r="Z1225" s="34" t="str">
        <f t="shared" si="59"/>
        <v>Medium Risk</v>
      </c>
    </row>
    <row r="1226" spans="1:26" x14ac:dyDescent="0.25">
      <c r="A1226" s="20">
        <v>44325</v>
      </c>
      <c r="B1226" s="21">
        <v>37</v>
      </c>
      <c r="C1226" s="33" t="str">
        <f t="shared" si="57"/>
        <v>Mid</v>
      </c>
      <c r="D1226" s="43">
        <v>56798</v>
      </c>
      <c r="E1226" s="27">
        <v>629</v>
      </c>
      <c r="F1226" s="33" t="s">
        <v>230</v>
      </c>
      <c r="G1226" s="33" t="s">
        <v>45</v>
      </c>
      <c r="H1226" s="33" t="s">
        <v>21</v>
      </c>
      <c r="I1226" s="43">
        <v>58960</v>
      </c>
      <c r="J1226" s="27">
        <v>48</v>
      </c>
      <c r="K1226" s="48">
        <v>1.0380647205887532</v>
      </c>
      <c r="L1226" s="48" t="s">
        <v>242</v>
      </c>
      <c r="M1226" s="33" t="s">
        <v>22</v>
      </c>
      <c r="N1226" s="33" t="s">
        <v>30</v>
      </c>
      <c r="O1226" s="43">
        <v>782</v>
      </c>
      <c r="P1226" s="48">
        <v>0.179290589</v>
      </c>
      <c r="Q1226" s="33" t="s">
        <v>28</v>
      </c>
      <c r="R1226" s="27">
        <v>32</v>
      </c>
      <c r="S1226" s="43">
        <v>2201</v>
      </c>
      <c r="T1226" s="38">
        <v>4733.1666670000004</v>
      </c>
      <c r="U1226" s="33" t="str">
        <f t="shared" si="58"/>
        <v>Low Income</v>
      </c>
      <c r="V1226" s="43">
        <v>185524</v>
      </c>
      <c r="W1226" s="48">
        <v>0.26769140699999999</v>
      </c>
      <c r="X1226" s="27">
        <v>0</v>
      </c>
      <c r="Y1226" s="27">
        <v>47</v>
      </c>
      <c r="Z1226" s="33" t="str">
        <f t="shared" si="59"/>
        <v>Medium Risk</v>
      </c>
    </row>
    <row r="1227" spans="1:26" x14ac:dyDescent="0.25">
      <c r="A1227" s="22">
        <v>44326</v>
      </c>
      <c r="B1227" s="23">
        <v>38</v>
      </c>
      <c r="C1227" s="34" t="str">
        <f t="shared" si="57"/>
        <v>Mid</v>
      </c>
      <c r="D1227" s="44">
        <v>72049</v>
      </c>
      <c r="E1227" s="28">
        <v>609</v>
      </c>
      <c r="F1227" s="34" t="s">
        <v>230</v>
      </c>
      <c r="G1227" s="34" t="s">
        <v>20</v>
      </c>
      <c r="H1227" s="34" t="s">
        <v>29</v>
      </c>
      <c r="I1227" s="44">
        <v>35254</v>
      </c>
      <c r="J1227" s="28">
        <v>36</v>
      </c>
      <c r="K1227" s="49">
        <v>0.48930588904773142</v>
      </c>
      <c r="L1227" s="49" t="s">
        <v>240</v>
      </c>
      <c r="M1227" s="34" t="s">
        <v>26</v>
      </c>
      <c r="N1227" s="34" t="s">
        <v>27</v>
      </c>
      <c r="O1227" s="44">
        <v>347</v>
      </c>
      <c r="P1227" s="49">
        <v>0.178277824</v>
      </c>
      <c r="Q1227" s="34" t="s">
        <v>28</v>
      </c>
      <c r="R1227" s="28">
        <v>16</v>
      </c>
      <c r="S1227" s="44">
        <v>912</v>
      </c>
      <c r="T1227" s="39">
        <v>6004.0833329999996</v>
      </c>
      <c r="U1227" s="34" t="str">
        <f t="shared" si="58"/>
        <v>Medium Income</v>
      </c>
      <c r="V1227" s="44">
        <v>72043</v>
      </c>
      <c r="W1227" s="49">
        <v>0.20186567599999999</v>
      </c>
      <c r="X1227" s="28">
        <v>0</v>
      </c>
      <c r="Y1227" s="28">
        <v>52</v>
      </c>
      <c r="Z1227" s="34" t="str">
        <f t="shared" si="59"/>
        <v>Medium Risk</v>
      </c>
    </row>
    <row r="1228" spans="1:26" x14ac:dyDescent="0.25">
      <c r="A1228" s="20">
        <v>44327</v>
      </c>
      <c r="B1228" s="21">
        <v>40</v>
      </c>
      <c r="C1228" s="33" t="str">
        <f t="shared" si="57"/>
        <v>Senior</v>
      </c>
      <c r="D1228" s="43">
        <v>68262</v>
      </c>
      <c r="E1228" s="27">
        <v>591</v>
      </c>
      <c r="F1228" s="33" t="s">
        <v>230</v>
      </c>
      <c r="G1228" s="33" t="s">
        <v>20</v>
      </c>
      <c r="H1228" s="33" t="s">
        <v>32</v>
      </c>
      <c r="I1228" s="43">
        <v>15992</v>
      </c>
      <c r="J1228" s="27">
        <v>48</v>
      </c>
      <c r="K1228" s="48">
        <v>0.23427382731241395</v>
      </c>
      <c r="L1228" s="48" t="s">
        <v>240</v>
      </c>
      <c r="M1228" s="33" t="s">
        <v>22</v>
      </c>
      <c r="N1228" s="33" t="s">
        <v>34</v>
      </c>
      <c r="O1228" s="43">
        <v>476</v>
      </c>
      <c r="P1228" s="48">
        <v>0.13731463999999999</v>
      </c>
      <c r="Q1228" s="33" t="s">
        <v>28</v>
      </c>
      <c r="R1228" s="27">
        <v>25</v>
      </c>
      <c r="S1228" s="43">
        <v>1214</v>
      </c>
      <c r="T1228" s="38">
        <v>5688.5</v>
      </c>
      <c r="U1228" s="33" t="str">
        <f t="shared" si="58"/>
        <v>Medium Income</v>
      </c>
      <c r="V1228" s="43">
        <v>156000</v>
      </c>
      <c r="W1228" s="48">
        <v>0.2585904</v>
      </c>
      <c r="X1228" s="27">
        <v>0</v>
      </c>
      <c r="Y1228" s="27">
        <v>45</v>
      </c>
      <c r="Z1228" s="33" t="str">
        <f t="shared" si="59"/>
        <v>Medium Risk</v>
      </c>
    </row>
    <row r="1229" spans="1:26" x14ac:dyDescent="0.25">
      <c r="A1229" s="22">
        <v>44328</v>
      </c>
      <c r="B1229" s="23">
        <v>38</v>
      </c>
      <c r="C1229" s="34" t="str">
        <f t="shared" si="57"/>
        <v>Mid</v>
      </c>
      <c r="D1229" s="44">
        <v>90141</v>
      </c>
      <c r="E1229" s="28">
        <v>549</v>
      </c>
      <c r="F1229" s="34" t="s">
        <v>231</v>
      </c>
      <c r="G1229" s="34" t="s">
        <v>20</v>
      </c>
      <c r="H1229" s="34" t="s">
        <v>21</v>
      </c>
      <c r="I1229" s="44">
        <v>14659</v>
      </c>
      <c r="J1229" s="28">
        <v>72</v>
      </c>
      <c r="K1229" s="49">
        <v>0.16262300174171576</v>
      </c>
      <c r="L1229" s="49" t="s">
        <v>240</v>
      </c>
      <c r="M1229" s="34" t="s">
        <v>35</v>
      </c>
      <c r="N1229" s="34" t="s">
        <v>27</v>
      </c>
      <c r="O1229" s="44">
        <v>287</v>
      </c>
      <c r="P1229" s="49">
        <v>0.23310230100000001</v>
      </c>
      <c r="Q1229" s="34" t="s">
        <v>34</v>
      </c>
      <c r="R1229" s="28">
        <v>30</v>
      </c>
      <c r="S1229" s="44">
        <v>6464</v>
      </c>
      <c r="T1229" s="39">
        <v>7511.75</v>
      </c>
      <c r="U1229" s="34" t="str">
        <f t="shared" si="58"/>
        <v>Medium Income</v>
      </c>
      <c r="V1229" s="44">
        <v>139162</v>
      </c>
      <c r="W1229" s="49">
        <v>0.218901972</v>
      </c>
      <c r="X1229" s="28">
        <v>1</v>
      </c>
      <c r="Y1229" s="28">
        <v>37.6</v>
      </c>
      <c r="Z1229" s="34" t="str">
        <f t="shared" si="59"/>
        <v>Low Risk</v>
      </c>
    </row>
    <row r="1230" spans="1:26" x14ac:dyDescent="0.25">
      <c r="A1230" s="20">
        <v>44329</v>
      </c>
      <c r="B1230" s="21">
        <v>51</v>
      </c>
      <c r="C1230" s="33" t="str">
        <f t="shared" si="57"/>
        <v>Senior</v>
      </c>
      <c r="D1230" s="43">
        <v>66084</v>
      </c>
      <c r="E1230" s="27">
        <v>651</v>
      </c>
      <c r="F1230" s="33" t="s">
        <v>232</v>
      </c>
      <c r="G1230" s="33" t="s">
        <v>20</v>
      </c>
      <c r="H1230" s="33" t="s">
        <v>32</v>
      </c>
      <c r="I1230" s="43">
        <v>27649</v>
      </c>
      <c r="J1230" s="27">
        <v>48</v>
      </c>
      <c r="K1230" s="48">
        <v>0.41839174384117184</v>
      </c>
      <c r="L1230" s="48" t="s">
        <v>240</v>
      </c>
      <c r="M1230" s="33" t="s">
        <v>26</v>
      </c>
      <c r="N1230" s="33" t="s">
        <v>23</v>
      </c>
      <c r="O1230" s="43">
        <v>196</v>
      </c>
      <c r="P1230" s="48">
        <v>0.28018143299999998</v>
      </c>
      <c r="Q1230" s="33" t="s">
        <v>24</v>
      </c>
      <c r="R1230" s="27">
        <v>22</v>
      </c>
      <c r="S1230" s="43">
        <v>579</v>
      </c>
      <c r="T1230" s="38">
        <v>5507</v>
      </c>
      <c r="U1230" s="33" t="str">
        <f t="shared" si="58"/>
        <v>Medium Income</v>
      </c>
      <c r="V1230" s="43">
        <v>32898</v>
      </c>
      <c r="W1230" s="48">
        <v>0.15996459499999999</v>
      </c>
      <c r="X1230" s="27">
        <v>1</v>
      </c>
      <c r="Y1230" s="27">
        <v>36.799999999999997</v>
      </c>
      <c r="Z1230" s="33" t="str">
        <f t="shared" si="59"/>
        <v>Low Risk</v>
      </c>
    </row>
    <row r="1231" spans="1:26" x14ac:dyDescent="0.25">
      <c r="A1231" s="22">
        <v>44330</v>
      </c>
      <c r="B1231" s="23">
        <v>66</v>
      </c>
      <c r="C1231" s="34" t="str">
        <f t="shared" si="57"/>
        <v>Old</v>
      </c>
      <c r="D1231" s="44">
        <v>46419</v>
      </c>
      <c r="E1231" s="28">
        <v>619</v>
      </c>
      <c r="F1231" s="34" t="s">
        <v>230</v>
      </c>
      <c r="G1231" s="34" t="s">
        <v>20</v>
      </c>
      <c r="H1231" s="34" t="s">
        <v>29</v>
      </c>
      <c r="I1231" s="44">
        <v>22788</v>
      </c>
      <c r="J1231" s="28">
        <v>48</v>
      </c>
      <c r="K1231" s="49">
        <v>0.49091966651586633</v>
      </c>
      <c r="L1231" s="49" t="s">
        <v>240</v>
      </c>
      <c r="M1231" s="34" t="s">
        <v>22</v>
      </c>
      <c r="N1231" s="34" t="s">
        <v>30</v>
      </c>
      <c r="O1231" s="44">
        <v>716</v>
      </c>
      <c r="P1231" s="49">
        <v>0.11965638100000001</v>
      </c>
      <c r="Q1231" s="34" t="s">
        <v>28</v>
      </c>
      <c r="R1231" s="28">
        <v>24</v>
      </c>
      <c r="S1231" s="44">
        <v>1462</v>
      </c>
      <c r="T1231" s="39">
        <v>3868.25</v>
      </c>
      <c r="U1231" s="34" t="str">
        <f t="shared" si="58"/>
        <v>Low Income</v>
      </c>
      <c r="V1231" s="44">
        <v>128356</v>
      </c>
      <c r="W1231" s="49">
        <v>0.19898986499999999</v>
      </c>
      <c r="X1231" s="28">
        <v>0</v>
      </c>
      <c r="Y1231" s="28">
        <v>57</v>
      </c>
      <c r="Z1231" s="34" t="str">
        <f t="shared" si="59"/>
        <v>High Risk</v>
      </c>
    </row>
    <row r="1232" spans="1:26" x14ac:dyDescent="0.25">
      <c r="A1232" s="20">
        <v>44331</v>
      </c>
      <c r="B1232" s="21">
        <v>33</v>
      </c>
      <c r="C1232" s="33" t="str">
        <f t="shared" si="57"/>
        <v>Mid</v>
      </c>
      <c r="D1232" s="43">
        <v>102371</v>
      </c>
      <c r="E1232" s="27">
        <v>629</v>
      </c>
      <c r="F1232" s="33" t="s">
        <v>230</v>
      </c>
      <c r="G1232" s="33" t="s">
        <v>20</v>
      </c>
      <c r="H1232" s="33" t="s">
        <v>21</v>
      </c>
      <c r="I1232" s="43">
        <v>23297</v>
      </c>
      <c r="J1232" s="27">
        <v>24</v>
      </c>
      <c r="K1232" s="48">
        <v>0.22757421535395767</v>
      </c>
      <c r="L1232" s="48" t="s">
        <v>240</v>
      </c>
      <c r="M1232" s="33" t="s">
        <v>26</v>
      </c>
      <c r="N1232" s="33" t="s">
        <v>30</v>
      </c>
      <c r="O1232" s="43">
        <v>718</v>
      </c>
      <c r="P1232" s="48">
        <v>0.34847370700000002</v>
      </c>
      <c r="Q1232" s="33" t="s">
        <v>38</v>
      </c>
      <c r="R1232" s="27">
        <v>22</v>
      </c>
      <c r="S1232" s="43">
        <v>533</v>
      </c>
      <c r="T1232" s="38">
        <v>8530.9166669999995</v>
      </c>
      <c r="U1232" s="33" t="str">
        <f t="shared" si="58"/>
        <v>Medium Income</v>
      </c>
      <c r="V1232" s="43">
        <v>141694</v>
      </c>
      <c r="W1232" s="48">
        <v>0.18725045100000001</v>
      </c>
      <c r="X1232" s="27">
        <v>1</v>
      </c>
      <c r="Y1232" s="27">
        <v>37.6</v>
      </c>
      <c r="Z1232" s="33" t="str">
        <f t="shared" si="59"/>
        <v>Low Risk</v>
      </c>
    </row>
    <row r="1233" spans="1:26" x14ac:dyDescent="0.25">
      <c r="A1233" s="22">
        <v>44332</v>
      </c>
      <c r="B1233" s="23">
        <v>23</v>
      </c>
      <c r="C1233" s="34" t="str">
        <f t="shared" si="57"/>
        <v>Young</v>
      </c>
      <c r="D1233" s="44">
        <v>25972</v>
      </c>
      <c r="E1233" s="28">
        <v>508</v>
      </c>
      <c r="F1233" s="34" t="s">
        <v>231</v>
      </c>
      <c r="G1233" s="34" t="s">
        <v>33</v>
      </c>
      <c r="H1233" s="34" t="s">
        <v>25</v>
      </c>
      <c r="I1233" s="44">
        <v>14214</v>
      </c>
      <c r="J1233" s="28">
        <v>48</v>
      </c>
      <c r="K1233" s="49">
        <v>0.54728168797166177</v>
      </c>
      <c r="L1233" s="49" t="s">
        <v>241</v>
      </c>
      <c r="M1233" s="34" t="s">
        <v>26</v>
      </c>
      <c r="N1233" s="34" t="s">
        <v>27</v>
      </c>
      <c r="O1233" s="44">
        <v>209</v>
      </c>
      <c r="P1233" s="49">
        <v>0.18188362999999999</v>
      </c>
      <c r="Q1233" s="34" t="s">
        <v>24</v>
      </c>
      <c r="R1233" s="28">
        <v>26</v>
      </c>
      <c r="S1233" s="44">
        <v>675</v>
      </c>
      <c r="T1233" s="39">
        <v>2164.333333</v>
      </c>
      <c r="U1233" s="34" t="str">
        <f t="shared" si="58"/>
        <v>Low Income</v>
      </c>
      <c r="V1233" s="44">
        <v>14385</v>
      </c>
      <c r="W1233" s="49">
        <v>0.25710925400000001</v>
      </c>
      <c r="X1233" s="28">
        <v>0</v>
      </c>
      <c r="Y1233" s="28">
        <v>62</v>
      </c>
      <c r="Z1233" s="34" t="str">
        <f t="shared" si="59"/>
        <v>High Risk</v>
      </c>
    </row>
    <row r="1234" spans="1:26" x14ac:dyDescent="0.25">
      <c r="A1234" s="20">
        <v>44333</v>
      </c>
      <c r="B1234" s="21">
        <v>38</v>
      </c>
      <c r="C1234" s="33" t="str">
        <f t="shared" si="57"/>
        <v>Mid</v>
      </c>
      <c r="D1234" s="43">
        <v>217035</v>
      </c>
      <c r="E1234" s="27">
        <v>579.93124999999998</v>
      </c>
      <c r="F1234" s="33" t="s">
        <v>230</v>
      </c>
      <c r="G1234" s="33" t="s">
        <v>20</v>
      </c>
      <c r="H1234" s="33" t="s">
        <v>32</v>
      </c>
      <c r="I1234" s="43">
        <v>15933</v>
      </c>
      <c r="J1234" s="27">
        <v>12</v>
      </c>
      <c r="K1234" s="48">
        <v>7.3412122468726249E-2</v>
      </c>
      <c r="L1234" s="48" t="s">
        <v>240</v>
      </c>
      <c r="M1234" s="33" t="s">
        <v>22</v>
      </c>
      <c r="N1234" s="33" t="s">
        <v>27</v>
      </c>
      <c r="O1234" s="43">
        <v>809</v>
      </c>
      <c r="P1234" s="48">
        <v>0.181774925</v>
      </c>
      <c r="Q1234" s="33" t="s">
        <v>28</v>
      </c>
      <c r="R1234" s="27">
        <v>27</v>
      </c>
      <c r="S1234" s="43">
        <v>7206</v>
      </c>
      <c r="T1234" s="38">
        <v>18086.25</v>
      </c>
      <c r="U1234" s="33" t="str">
        <f t="shared" si="58"/>
        <v>High Income</v>
      </c>
      <c r="V1234" s="43">
        <v>17680</v>
      </c>
      <c r="W1234" s="48">
        <v>0.23211896000000001</v>
      </c>
      <c r="X1234" s="27">
        <v>1</v>
      </c>
      <c r="Y1234" s="27">
        <v>40</v>
      </c>
      <c r="Z1234" s="33" t="str">
        <f t="shared" si="59"/>
        <v>Medium Risk</v>
      </c>
    </row>
    <row r="1235" spans="1:26" x14ac:dyDescent="0.25">
      <c r="A1235" s="22">
        <v>44334</v>
      </c>
      <c r="B1235" s="23">
        <v>70</v>
      </c>
      <c r="C1235" s="34" t="str">
        <f t="shared" si="57"/>
        <v>Old</v>
      </c>
      <c r="D1235" s="44">
        <v>39859</v>
      </c>
      <c r="E1235" s="28">
        <v>635</v>
      </c>
      <c r="F1235" s="34" t="s">
        <v>230</v>
      </c>
      <c r="G1235" s="34" t="s">
        <v>20</v>
      </c>
      <c r="H1235" s="34" t="s">
        <v>25</v>
      </c>
      <c r="I1235" s="44">
        <v>9119</v>
      </c>
      <c r="J1235" s="28">
        <v>72</v>
      </c>
      <c r="K1235" s="49">
        <v>0.22878145462756216</v>
      </c>
      <c r="L1235" s="49" t="s">
        <v>240</v>
      </c>
      <c r="M1235" s="34" t="s">
        <v>22</v>
      </c>
      <c r="N1235" s="34" t="s">
        <v>30</v>
      </c>
      <c r="O1235" s="44">
        <v>616</v>
      </c>
      <c r="P1235" s="49">
        <v>0.173239696</v>
      </c>
      <c r="Q1235" s="34" t="s">
        <v>28</v>
      </c>
      <c r="R1235" s="28">
        <v>22</v>
      </c>
      <c r="S1235" s="44">
        <v>2270</v>
      </c>
      <c r="T1235" s="39">
        <v>3321.583333</v>
      </c>
      <c r="U1235" s="34" t="str">
        <f t="shared" si="58"/>
        <v>Low Income</v>
      </c>
      <c r="V1235" s="44">
        <v>6488</v>
      </c>
      <c r="W1235" s="49">
        <v>0.20973825099999999</v>
      </c>
      <c r="X1235" s="28">
        <v>0</v>
      </c>
      <c r="Y1235" s="28">
        <v>48</v>
      </c>
      <c r="Z1235" s="34" t="str">
        <f t="shared" si="59"/>
        <v>Medium Risk</v>
      </c>
    </row>
    <row r="1236" spans="1:26" x14ac:dyDescent="0.25">
      <c r="A1236" s="20">
        <v>44335</v>
      </c>
      <c r="B1236" s="21">
        <v>30</v>
      </c>
      <c r="C1236" s="33" t="str">
        <f t="shared" si="57"/>
        <v>Mid</v>
      </c>
      <c r="D1236" s="43">
        <v>83995</v>
      </c>
      <c r="E1236" s="27">
        <v>547</v>
      </c>
      <c r="F1236" s="33" t="s">
        <v>231</v>
      </c>
      <c r="G1236" s="33" t="s">
        <v>45</v>
      </c>
      <c r="H1236" s="33" t="s">
        <v>41</v>
      </c>
      <c r="I1236" s="43">
        <v>24515</v>
      </c>
      <c r="J1236" s="27">
        <v>108</v>
      </c>
      <c r="K1236" s="48">
        <v>0.29186261086969462</v>
      </c>
      <c r="L1236" s="48" t="s">
        <v>240</v>
      </c>
      <c r="M1236" s="33" t="s">
        <v>22</v>
      </c>
      <c r="N1236" s="33" t="s">
        <v>30</v>
      </c>
      <c r="O1236" s="43">
        <v>231</v>
      </c>
      <c r="P1236" s="48">
        <v>0.62721362700000005</v>
      </c>
      <c r="Q1236" s="33" t="s">
        <v>38</v>
      </c>
      <c r="R1236" s="27">
        <v>27</v>
      </c>
      <c r="S1236" s="43">
        <v>6406</v>
      </c>
      <c r="T1236" s="38">
        <v>6999.5833329999996</v>
      </c>
      <c r="U1236" s="33" t="str">
        <f t="shared" si="58"/>
        <v>Medium Income</v>
      </c>
      <c r="V1236" s="43">
        <v>23158</v>
      </c>
      <c r="W1236" s="48">
        <v>0.27427335800000002</v>
      </c>
      <c r="X1236" s="27">
        <v>0</v>
      </c>
      <c r="Y1236" s="27">
        <v>63</v>
      </c>
      <c r="Z1236" s="33" t="str">
        <f t="shared" si="59"/>
        <v>High Risk</v>
      </c>
    </row>
    <row r="1237" spans="1:26" x14ac:dyDescent="0.25">
      <c r="A1237" s="22">
        <v>44336</v>
      </c>
      <c r="B1237" s="23">
        <v>59</v>
      </c>
      <c r="C1237" s="34" t="str">
        <f t="shared" si="57"/>
        <v>Senior</v>
      </c>
      <c r="D1237" s="44">
        <v>31448</v>
      </c>
      <c r="E1237" s="28">
        <v>580.73529411764707</v>
      </c>
      <c r="F1237" s="34" t="s">
        <v>230</v>
      </c>
      <c r="G1237" s="34" t="s">
        <v>45</v>
      </c>
      <c r="H1237" s="34" t="s">
        <v>41</v>
      </c>
      <c r="I1237" s="44">
        <v>24014.413793103449</v>
      </c>
      <c r="J1237" s="28">
        <v>36</v>
      </c>
      <c r="K1237" s="49">
        <v>0.76362292651689934</v>
      </c>
      <c r="L1237" s="49" t="s">
        <v>241</v>
      </c>
      <c r="M1237" s="34" t="s">
        <v>26</v>
      </c>
      <c r="N1237" s="34" t="s">
        <v>27</v>
      </c>
      <c r="O1237" s="44">
        <v>516</v>
      </c>
      <c r="P1237" s="49">
        <v>0.26895068700000002</v>
      </c>
      <c r="Q1237" s="34" t="s">
        <v>34</v>
      </c>
      <c r="R1237" s="28">
        <v>31</v>
      </c>
      <c r="S1237" s="44">
        <v>3685</v>
      </c>
      <c r="T1237" s="39">
        <v>2620.666667</v>
      </c>
      <c r="U1237" s="34" t="str">
        <f t="shared" si="58"/>
        <v>Low Income</v>
      </c>
      <c r="V1237" s="44">
        <v>74920</v>
      </c>
      <c r="W1237" s="49">
        <v>0.159883425</v>
      </c>
      <c r="X1237" s="28">
        <v>0</v>
      </c>
      <c r="Y1237" s="28">
        <v>48</v>
      </c>
      <c r="Z1237" s="34" t="str">
        <f t="shared" si="59"/>
        <v>Medium Risk</v>
      </c>
    </row>
    <row r="1238" spans="1:26" x14ac:dyDescent="0.25">
      <c r="A1238" s="20">
        <v>44337</v>
      </c>
      <c r="B1238" s="21">
        <v>60</v>
      </c>
      <c r="C1238" s="33" t="str">
        <f t="shared" si="57"/>
        <v>Old</v>
      </c>
      <c r="D1238" s="43">
        <v>43319</v>
      </c>
      <c r="E1238" s="27">
        <v>645</v>
      </c>
      <c r="F1238" s="33" t="s">
        <v>230</v>
      </c>
      <c r="G1238" s="33" t="s">
        <v>20</v>
      </c>
      <c r="H1238" s="33" t="s">
        <v>29</v>
      </c>
      <c r="I1238" s="43">
        <v>70896</v>
      </c>
      <c r="J1238" s="27">
        <v>60</v>
      </c>
      <c r="K1238" s="48">
        <v>1.6366028763360188</v>
      </c>
      <c r="L1238" s="48" t="s">
        <v>242</v>
      </c>
      <c r="M1238" s="33" t="s">
        <v>22</v>
      </c>
      <c r="N1238" s="33" t="s">
        <v>27</v>
      </c>
      <c r="O1238" s="43">
        <v>189</v>
      </c>
      <c r="P1238" s="48">
        <v>6.3452855000000002E-2</v>
      </c>
      <c r="Q1238" s="33" t="s">
        <v>28</v>
      </c>
      <c r="R1238" s="27">
        <v>29</v>
      </c>
      <c r="S1238" s="43">
        <v>2560</v>
      </c>
      <c r="T1238" s="38">
        <v>3609.916667</v>
      </c>
      <c r="U1238" s="33" t="str">
        <f t="shared" si="58"/>
        <v>Low Income</v>
      </c>
      <c r="V1238" s="43">
        <v>4198</v>
      </c>
      <c r="W1238" s="48">
        <v>0.274746506</v>
      </c>
      <c r="X1238" s="27">
        <v>0</v>
      </c>
      <c r="Y1238" s="27">
        <v>53</v>
      </c>
      <c r="Z1238" s="33" t="str">
        <f t="shared" si="59"/>
        <v>Medium Risk</v>
      </c>
    </row>
    <row r="1239" spans="1:26" x14ac:dyDescent="0.25">
      <c r="A1239" s="22">
        <v>44338</v>
      </c>
      <c r="B1239" s="23">
        <v>33</v>
      </c>
      <c r="C1239" s="34" t="str">
        <f t="shared" si="57"/>
        <v>Mid</v>
      </c>
      <c r="D1239" s="44">
        <v>34764.999995999999</v>
      </c>
      <c r="E1239" s="28">
        <v>546</v>
      </c>
      <c r="F1239" s="34" t="s">
        <v>231</v>
      </c>
      <c r="G1239" s="34" t="s">
        <v>20</v>
      </c>
      <c r="H1239" s="34" t="s">
        <v>21</v>
      </c>
      <c r="I1239" s="44">
        <v>24404</v>
      </c>
      <c r="J1239" s="28">
        <v>54.618025751072963</v>
      </c>
      <c r="K1239" s="49">
        <v>0.70197037258184614</v>
      </c>
      <c r="L1239" s="49" t="s">
        <v>241</v>
      </c>
      <c r="M1239" s="34" t="s">
        <v>35</v>
      </c>
      <c r="N1239" s="34" t="s">
        <v>34</v>
      </c>
      <c r="O1239" s="44">
        <v>344</v>
      </c>
      <c r="P1239" s="49">
        <v>0.26673418399999999</v>
      </c>
      <c r="Q1239" s="34" t="s">
        <v>24</v>
      </c>
      <c r="R1239" s="28">
        <v>31</v>
      </c>
      <c r="S1239" s="44">
        <v>1369</v>
      </c>
      <c r="T1239" s="39">
        <v>2897.083333</v>
      </c>
      <c r="U1239" s="34" t="str">
        <f t="shared" si="58"/>
        <v>Low Income</v>
      </c>
      <c r="V1239" s="44">
        <v>8030</v>
      </c>
      <c r="W1239" s="49">
        <v>0.245237439</v>
      </c>
      <c r="X1239" s="28">
        <v>0</v>
      </c>
      <c r="Y1239" s="28">
        <v>52</v>
      </c>
      <c r="Z1239" s="34" t="str">
        <f t="shared" si="59"/>
        <v>Medium Risk</v>
      </c>
    </row>
    <row r="1240" spans="1:26" x14ac:dyDescent="0.25">
      <c r="A1240" s="20">
        <v>44339</v>
      </c>
      <c r="B1240" s="21">
        <v>46</v>
      </c>
      <c r="C1240" s="33" t="str">
        <f t="shared" si="57"/>
        <v>Senior</v>
      </c>
      <c r="D1240" s="43">
        <v>18156</v>
      </c>
      <c r="E1240" s="27">
        <v>592</v>
      </c>
      <c r="F1240" s="33" t="s">
        <v>230</v>
      </c>
      <c r="G1240" s="33" t="s">
        <v>20</v>
      </c>
      <c r="H1240" s="33" t="s">
        <v>32</v>
      </c>
      <c r="I1240" s="43">
        <v>34993</v>
      </c>
      <c r="J1240" s="27">
        <v>72</v>
      </c>
      <c r="K1240" s="48">
        <v>1.9273518396122493</v>
      </c>
      <c r="L1240" s="48" t="s">
        <v>242</v>
      </c>
      <c r="M1240" s="33" t="s">
        <v>22</v>
      </c>
      <c r="N1240" s="33" t="s">
        <v>30</v>
      </c>
      <c r="O1240" s="43">
        <v>707</v>
      </c>
      <c r="P1240" s="48">
        <v>0.32224086699999999</v>
      </c>
      <c r="Q1240" s="33" t="s">
        <v>38</v>
      </c>
      <c r="R1240" s="27">
        <v>29</v>
      </c>
      <c r="S1240" s="43">
        <v>2178</v>
      </c>
      <c r="T1240" s="38">
        <v>1513</v>
      </c>
      <c r="U1240" s="33" t="str">
        <f t="shared" si="58"/>
        <v>Low Income</v>
      </c>
      <c r="V1240" s="43">
        <v>54794</v>
      </c>
      <c r="W1240" s="48">
        <v>0.239701731</v>
      </c>
      <c r="X1240" s="27">
        <v>0</v>
      </c>
      <c r="Y1240" s="27">
        <v>55</v>
      </c>
      <c r="Z1240" s="33" t="str">
        <f t="shared" si="59"/>
        <v>High Risk</v>
      </c>
    </row>
    <row r="1241" spans="1:26" x14ac:dyDescent="0.25">
      <c r="A1241" s="22">
        <v>44340</v>
      </c>
      <c r="B1241" s="23">
        <v>59</v>
      </c>
      <c r="C1241" s="34" t="str">
        <f t="shared" si="57"/>
        <v>Senior</v>
      </c>
      <c r="D1241" s="44">
        <v>30522</v>
      </c>
      <c r="E1241" s="28">
        <v>580</v>
      </c>
      <c r="F1241" s="34" t="s">
        <v>230</v>
      </c>
      <c r="G1241" s="34" t="s">
        <v>20</v>
      </c>
      <c r="H1241" s="34" t="s">
        <v>32</v>
      </c>
      <c r="I1241" s="44">
        <v>29778</v>
      </c>
      <c r="J1241" s="28">
        <v>96</v>
      </c>
      <c r="K1241" s="49">
        <v>0.97562413996461572</v>
      </c>
      <c r="L1241" s="49" t="s">
        <v>241</v>
      </c>
      <c r="M1241" s="34" t="s">
        <v>22</v>
      </c>
      <c r="N1241" s="34" t="s">
        <v>27</v>
      </c>
      <c r="O1241" s="44">
        <v>602</v>
      </c>
      <c r="P1241" s="49">
        <v>0.24190304900000001</v>
      </c>
      <c r="Q1241" s="34" t="s">
        <v>31</v>
      </c>
      <c r="R1241" s="28">
        <v>25</v>
      </c>
      <c r="S1241" s="44">
        <v>64234</v>
      </c>
      <c r="T1241" s="39">
        <v>2543.5</v>
      </c>
      <c r="U1241" s="34" t="str">
        <f t="shared" si="58"/>
        <v>Low Income</v>
      </c>
      <c r="V1241" s="44">
        <v>316184</v>
      </c>
      <c r="W1241" s="49">
        <v>0.28728657400000002</v>
      </c>
      <c r="X1241" s="28">
        <v>0</v>
      </c>
      <c r="Y1241" s="28">
        <v>49</v>
      </c>
      <c r="Z1241" s="34" t="str">
        <f t="shared" si="59"/>
        <v>Medium Risk</v>
      </c>
    </row>
    <row r="1242" spans="1:26" x14ac:dyDescent="0.25">
      <c r="A1242" s="20">
        <v>44341</v>
      </c>
      <c r="B1242" s="21">
        <v>35</v>
      </c>
      <c r="C1242" s="33" t="str">
        <f t="shared" si="57"/>
        <v>Mid</v>
      </c>
      <c r="D1242" s="43">
        <v>47644</v>
      </c>
      <c r="E1242" s="27">
        <v>460</v>
      </c>
      <c r="F1242" s="33" t="s">
        <v>231</v>
      </c>
      <c r="G1242" s="33" t="s">
        <v>20</v>
      </c>
      <c r="H1242" s="33" t="s">
        <v>25</v>
      </c>
      <c r="I1242" s="43">
        <v>11399</v>
      </c>
      <c r="J1242" s="27">
        <v>24</v>
      </c>
      <c r="K1242" s="48">
        <v>0.23925363109730502</v>
      </c>
      <c r="L1242" s="48" t="s">
        <v>240</v>
      </c>
      <c r="M1242" s="33" t="s">
        <v>26</v>
      </c>
      <c r="N1242" s="33" t="s">
        <v>23</v>
      </c>
      <c r="O1242" s="43">
        <v>797</v>
      </c>
      <c r="P1242" s="48">
        <v>0.26613634800000002</v>
      </c>
      <c r="Q1242" s="33" t="s">
        <v>38</v>
      </c>
      <c r="R1242" s="27">
        <v>29</v>
      </c>
      <c r="S1242" s="43">
        <v>9996</v>
      </c>
      <c r="T1242" s="38">
        <v>3970.333333</v>
      </c>
      <c r="U1242" s="33" t="str">
        <f t="shared" si="58"/>
        <v>Low Income</v>
      </c>
      <c r="V1242" s="43">
        <v>19256</v>
      </c>
      <c r="W1242" s="48">
        <v>0.22055459399999999</v>
      </c>
      <c r="X1242" s="27">
        <v>1</v>
      </c>
      <c r="Y1242" s="27">
        <v>42.4</v>
      </c>
      <c r="Z1242" s="33" t="str">
        <f t="shared" si="59"/>
        <v>Medium Risk</v>
      </c>
    </row>
    <row r="1243" spans="1:26" x14ac:dyDescent="0.25">
      <c r="A1243" s="22">
        <v>44342</v>
      </c>
      <c r="B1243" s="23">
        <v>37</v>
      </c>
      <c r="C1243" s="34" t="str">
        <f t="shared" si="57"/>
        <v>Mid</v>
      </c>
      <c r="D1243" s="44">
        <v>37773</v>
      </c>
      <c r="E1243" s="28">
        <v>570</v>
      </c>
      <c r="F1243" s="34" t="s">
        <v>230</v>
      </c>
      <c r="G1243" s="34" t="s">
        <v>20</v>
      </c>
      <c r="H1243" s="34" t="s">
        <v>32</v>
      </c>
      <c r="I1243" s="44">
        <v>22092</v>
      </c>
      <c r="J1243" s="28">
        <v>36</v>
      </c>
      <c r="K1243" s="49">
        <v>0.58486220316098803</v>
      </c>
      <c r="L1243" s="49" t="s">
        <v>241</v>
      </c>
      <c r="M1243" s="34" t="s">
        <v>35</v>
      </c>
      <c r="N1243" s="34" t="s">
        <v>34</v>
      </c>
      <c r="O1243" s="44">
        <v>431</v>
      </c>
      <c r="P1243" s="49">
        <v>0.27305132799999998</v>
      </c>
      <c r="Q1243" s="34" t="s">
        <v>24</v>
      </c>
      <c r="R1243" s="28">
        <v>25</v>
      </c>
      <c r="S1243" s="44">
        <v>4384</v>
      </c>
      <c r="T1243" s="39">
        <v>3147.75</v>
      </c>
      <c r="U1243" s="34" t="str">
        <f t="shared" si="58"/>
        <v>Low Income</v>
      </c>
      <c r="V1243" s="44">
        <v>22054</v>
      </c>
      <c r="W1243" s="49">
        <v>0.20358544200000001</v>
      </c>
      <c r="X1243" s="28">
        <v>0</v>
      </c>
      <c r="Y1243" s="28">
        <v>55</v>
      </c>
      <c r="Z1243" s="34" t="str">
        <f t="shared" si="59"/>
        <v>High Risk</v>
      </c>
    </row>
    <row r="1244" spans="1:26" x14ac:dyDescent="0.25">
      <c r="A1244" s="20">
        <v>44343</v>
      </c>
      <c r="B1244" s="21">
        <v>33</v>
      </c>
      <c r="C1244" s="33" t="str">
        <f t="shared" si="57"/>
        <v>Mid</v>
      </c>
      <c r="D1244" s="43">
        <v>64640</v>
      </c>
      <c r="E1244" s="27">
        <v>560</v>
      </c>
      <c r="F1244" s="33" t="s">
        <v>230</v>
      </c>
      <c r="G1244" s="33" t="s">
        <v>20</v>
      </c>
      <c r="H1244" s="33" t="s">
        <v>25</v>
      </c>
      <c r="I1244" s="43">
        <v>24070</v>
      </c>
      <c r="J1244" s="27">
        <v>36</v>
      </c>
      <c r="K1244" s="48">
        <v>0.37237004950495051</v>
      </c>
      <c r="L1244" s="48" t="s">
        <v>240</v>
      </c>
      <c r="M1244" s="33" t="s">
        <v>26</v>
      </c>
      <c r="N1244" s="33" t="s">
        <v>34</v>
      </c>
      <c r="O1244" s="43">
        <v>467</v>
      </c>
      <c r="P1244" s="48">
        <v>0.474878244</v>
      </c>
      <c r="Q1244" s="33" t="s">
        <v>38</v>
      </c>
      <c r="R1244" s="27">
        <v>26</v>
      </c>
      <c r="S1244" s="43">
        <v>265</v>
      </c>
      <c r="T1244" s="38">
        <v>5386.6666670000004</v>
      </c>
      <c r="U1244" s="33" t="str">
        <f t="shared" si="58"/>
        <v>Medium Income</v>
      </c>
      <c r="V1244" s="43">
        <v>78253</v>
      </c>
      <c r="W1244" s="48">
        <v>0.27402590999999998</v>
      </c>
      <c r="X1244" s="27">
        <v>0</v>
      </c>
      <c r="Y1244" s="27">
        <v>54</v>
      </c>
      <c r="Z1244" s="33" t="str">
        <f t="shared" si="59"/>
        <v>Medium Risk</v>
      </c>
    </row>
    <row r="1245" spans="1:26" x14ac:dyDescent="0.25">
      <c r="A1245" s="22">
        <v>44344</v>
      </c>
      <c r="B1245" s="23">
        <v>27</v>
      </c>
      <c r="C1245" s="34" t="str">
        <f t="shared" si="57"/>
        <v>Mid</v>
      </c>
      <c r="D1245" s="44">
        <v>26048</v>
      </c>
      <c r="E1245" s="28">
        <v>538</v>
      </c>
      <c r="F1245" s="34" t="s">
        <v>231</v>
      </c>
      <c r="G1245" s="34" t="s">
        <v>20</v>
      </c>
      <c r="H1245" s="34" t="s">
        <v>32</v>
      </c>
      <c r="I1245" s="44">
        <v>25183.596306068601</v>
      </c>
      <c r="J1245" s="28">
        <v>24</v>
      </c>
      <c r="K1245" s="49">
        <v>0.96681496875263362</v>
      </c>
      <c r="L1245" s="49" t="s">
        <v>241</v>
      </c>
      <c r="M1245" s="34" t="s">
        <v>26</v>
      </c>
      <c r="N1245" s="34" t="s">
        <v>23</v>
      </c>
      <c r="O1245" s="44">
        <v>484</v>
      </c>
      <c r="P1245" s="49">
        <v>0.23543750099999999</v>
      </c>
      <c r="Q1245" s="34" t="s">
        <v>28</v>
      </c>
      <c r="R1245" s="28">
        <v>25</v>
      </c>
      <c r="S1245" s="44">
        <v>4770</v>
      </c>
      <c r="T1245" s="39">
        <v>2170.666667</v>
      </c>
      <c r="U1245" s="34" t="str">
        <f t="shared" si="58"/>
        <v>Low Income</v>
      </c>
      <c r="V1245" s="44">
        <v>129745</v>
      </c>
      <c r="W1245" s="49">
        <v>0.28281304400000001</v>
      </c>
      <c r="X1245" s="28">
        <v>0</v>
      </c>
      <c r="Y1245" s="28">
        <v>51</v>
      </c>
      <c r="Z1245" s="34" t="str">
        <f t="shared" si="59"/>
        <v>Medium Risk</v>
      </c>
    </row>
    <row r="1246" spans="1:26" x14ac:dyDescent="0.25">
      <c r="A1246" s="20">
        <v>44345</v>
      </c>
      <c r="B1246" s="21">
        <v>32</v>
      </c>
      <c r="C1246" s="33" t="str">
        <f t="shared" si="57"/>
        <v>Mid</v>
      </c>
      <c r="D1246" s="43">
        <v>134339</v>
      </c>
      <c r="E1246" s="27">
        <v>603</v>
      </c>
      <c r="F1246" s="33" t="s">
        <v>230</v>
      </c>
      <c r="G1246" s="33" t="s">
        <v>33</v>
      </c>
      <c r="H1246" s="33" t="s">
        <v>29</v>
      </c>
      <c r="I1246" s="43">
        <v>17800</v>
      </c>
      <c r="J1246" s="27">
        <v>60</v>
      </c>
      <c r="K1246" s="48">
        <v>0.13250061411801486</v>
      </c>
      <c r="L1246" s="48" t="s">
        <v>240</v>
      </c>
      <c r="M1246" s="33" t="s">
        <v>26</v>
      </c>
      <c r="N1246" s="33" t="s">
        <v>30</v>
      </c>
      <c r="O1246" s="43">
        <v>220</v>
      </c>
      <c r="P1246" s="48">
        <v>0.391003196</v>
      </c>
      <c r="Q1246" s="33" t="s">
        <v>28</v>
      </c>
      <c r="R1246" s="27">
        <v>23</v>
      </c>
      <c r="S1246" s="43">
        <v>5922</v>
      </c>
      <c r="T1246" s="38">
        <v>5744.4166670000004</v>
      </c>
      <c r="U1246" s="33" t="str">
        <f t="shared" si="58"/>
        <v>Medium Income</v>
      </c>
      <c r="V1246" s="43">
        <v>3025</v>
      </c>
      <c r="W1246" s="48">
        <v>0.25852631100000001</v>
      </c>
      <c r="X1246" s="27">
        <v>0</v>
      </c>
      <c r="Y1246" s="27">
        <v>53</v>
      </c>
      <c r="Z1246" s="33" t="str">
        <f t="shared" si="59"/>
        <v>Medium Risk</v>
      </c>
    </row>
    <row r="1247" spans="1:26" x14ac:dyDescent="0.25">
      <c r="A1247" s="22">
        <v>44346</v>
      </c>
      <c r="B1247" s="23">
        <v>25</v>
      </c>
      <c r="C1247" s="34" t="str">
        <f t="shared" si="57"/>
        <v>Mid</v>
      </c>
      <c r="D1247" s="44">
        <v>21495</v>
      </c>
      <c r="E1247" s="28">
        <v>524</v>
      </c>
      <c r="F1247" s="34" t="s">
        <v>231</v>
      </c>
      <c r="G1247" s="34" t="s">
        <v>20</v>
      </c>
      <c r="H1247" s="34" t="s">
        <v>32</v>
      </c>
      <c r="I1247" s="44">
        <v>9558</v>
      </c>
      <c r="J1247" s="28">
        <v>108</v>
      </c>
      <c r="K1247" s="49">
        <v>0.44466154919748779</v>
      </c>
      <c r="L1247" s="49" t="s">
        <v>240</v>
      </c>
      <c r="M1247" s="34" t="s">
        <v>22</v>
      </c>
      <c r="N1247" s="34" t="s">
        <v>27</v>
      </c>
      <c r="O1247" s="44">
        <v>660</v>
      </c>
      <c r="P1247" s="49">
        <v>0.293287772</v>
      </c>
      <c r="Q1247" s="34" t="s">
        <v>24</v>
      </c>
      <c r="R1247" s="28">
        <v>24</v>
      </c>
      <c r="S1247" s="44">
        <v>738</v>
      </c>
      <c r="T1247" s="39">
        <v>1791.25</v>
      </c>
      <c r="U1247" s="34" t="str">
        <f t="shared" si="58"/>
        <v>Low Income</v>
      </c>
      <c r="V1247" s="44">
        <v>196299</v>
      </c>
      <c r="W1247" s="49">
        <v>0.27613467800000002</v>
      </c>
      <c r="X1247" s="28">
        <v>0</v>
      </c>
      <c r="Y1247" s="28">
        <v>51</v>
      </c>
      <c r="Z1247" s="34" t="str">
        <f t="shared" si="59"/>
        <v>Medium Risk</v>
      </c>
    </row>
    <row r="1248" spans="1:26" x14ac:dyDescent="0.25">
      <c r="A1248" s="20">
        <v>44347</v>
      </c>
      <c r="B1248" s="21">
        <v>40</v>
      </c>
      <c r="C1248" s="33" t="str">
        <f t="shared" si="57"/>
        <v>Senior</v>
      </c>
      <c r="D1248" s="43">
        <v>89532</v>
      </c>
      <c r="E1248" s="27">
        <v>510</v>
      </c>
      <c r="F1248" s="33" t="s">
        <v>231</v>
      </c>
      <c r="G1248" s="33" t="s">
        <v>20</v>
      </c>
      <c r="H1248" s="33" t="s">
        <v>32</v>
      </c>
      <c r="I1248" s="43">
        <v>20570</v>
      </c>
      <c r="J1248" s="27">
        <v>24</v>
      </c>
      <c r="K1248" s="48">
        <v>0.22975025689139078</v>
      </c>
      <c r="L1248" s="48" t="s">
        <v>240</v>
      </c>
      <c r="M1248" s="33" t="s">
        <v>26</v>
      </c>
      <c r="N1248" s="33" t="s">
        <v>27</v>
      </c>
      <c r="O1248" s="43">
        <v>663</v>
      </c>
      <c r="P1248" s="48">
        <v>0.59620543199999998</v>
      </c>
      <c r="Q1248" s="33" t="s">
        <v>38</v>
      </c>
      <c r="R1248" s="27">
        <v>18</v>
      </c>
      <c r="S1248" s="43">
        <v>999</v>
      </c>
      <c r="T1248" s="38">
        <v>7461</v>
      </c>
      <c r="U1248" s="33" t="str">
        <f t="shared" si="58"/>
        <v>Medium Income</v>
      </c>
      <c r="V1248" s="43">
        <v>38237</v>
      </c>
      <c r="W1248" s="48">
        <v>0.22863423499999999</v>
      </c>
      <c r="X1248" s="27">
        <v>1</v>
      </c>
      <c r="Y1248" s="27">
        <v>48</v>
      </c>
      <c r="Z1248" s="33" t="str">
        <f t="shared" si="59"/>
        <v>Medium Risk</v>
      </c>
    </row>
    <row r="1249" spans="1:26" x14ac:dyDescent="0.25">
      <c r="A1249" s="22">
        <v>44348</v>
      </c>
      <c r="B1249" s="23">
        <v>30</v>
      </c>
      <c r="C1249" s="34" t="str">
        <f t="shared" si="57"/>
        <v>Mid</v>
      </c>
      <c r="D1249" s="44">
        <v>79731</v>
      </c>
      <c r="E1249" s="28">
        <v>586</v>
      </c>
      <c r="F1249" s="34" t="s">
        <v>230</v>
      </c>
      <c r="G1249" s="34" t="s">
        <v>20</v>
      </c>
      <c r="H1249" s="34" t="s">
        <v>21</v>
      </c>
      <c r="I1249" s="44">
        <v>12481</v>
      </c>
      <c r="J1249" s="28">
        <v>60</v>
      </c>
      <c r="K1249" s="49">
        <v>0.15653886192321681</v>
      </c>
      <c r="L1249" s="49" t="s">
        <v>240</v>
      </c>
      <c r="M1249" s="34" t="s">
        <v>22</v>
      </c>
      <c r="N1249" s="34" t="s">
        <v>34</v>
      </c>
      <c r="O1249" s="44">
        <v>382</v>
      </c>
      <c r="P1249" s="49">
        <v>0.27249578499999999</v>
      </c>
      <c r="Q1249" s="34" t="s">
        <v>28</v>
      </c>
      <c r="R1249" s="28">
        <v>24</v>
      </c>
      <c r="S1249" s="44">
        <v>1317</v>
      </c>
      <c r="T1249" s="39">
        <v>6644.25</v>
      </c>
      <c r="U1249" s="34" t="str">
        <f t="shared" si="58"/>
        <v>Medium Income</v>
      </c>
      <c r="V1249" s="44">
        <v>8257</v>
      </c>
      <c r="W1249" s="49">
        <v>0.24556123599999999</v>
      </c>
      <c r="X1249" s="28">
        <v>0</v>
      </c>
      <c r="Y1249" s="28">
        <v>57</v>
      </c>
      <c r="Z1249" s="34" t="str">
        <f t="shared" si="59"/>
        <v>High Risk</v>
      </c>
    </row>
    <row r="1250" spans="1:26" x14ac:dyDescent="0.25">
      <c r="A1250" s="20">
        <v>44349</v>
      </c>
      <c r="B1250" s="21">
        <v>42</v>
      </c>
      <c r="C1250" s="33" t="str">
        <f t="shared" si="57"/>
        <v>Senior</v>
      </c>
      <c r="D1250" s="43">
        <v>73649</v>
      </c>
      <c r="E1250" s="27">
        <v>527</v>
      </c>
      <c r="F1250" s="33" t="s">
        <v>231</v>
      </c>
      <c r="G1250" s="33" t="s">
        <v>20</v>
      </c>
      <c r="H1250" s="33" t="s">
        <v>32</v>
      </c>
      <c r="I1250" s="43">
        <v>54387</v>
      </c>
      <c r="J1250" s="27">
        <v>48</v>
      </c>
      <c r="K1250" s="48">
        <v>0.73846216513462504</v>
      </c>
      <c r="L1250" s="48" t="s">
        <v>241</v>
      </c>
      <c r="M1250" s="33" t="s">
        <v>26</v>
      </c>
      <c r="N1250" s="33" t="s">
        <v>27</v>
      </c>
      <c r="O1250" s="43">
        <v>615</v>
      </c>
      <c r="P1250" s="48">
        <v>3.6839944999999999E-2</v>
      </c>
      <c r="Q1250" s="33" t="s">
        <v>34</v>
      </c>
      <c r="R1250" s="27">
        <v>24</v>
      </c>
      <c r="S1250" s="43">
        <v>1769</v>
      </c>
      <c r="T1250" s="38">
        <v>6137.4166670000004</v>
      </c>
      <c r="U1250" s="33" t="str">
        <f t="shared" si="58"/>
        <v>Medium Income</v>
      </c>
      <c r="V1250" s="43">
        <v>9557</v>
      </c>
      <c r="W1250" s="48">
        <v>0.308378967</v>
      </c>
      <c r="X1250" s="27">
        <v>0</v>
      </c>
      <c r="Y1250" s="27">
        <v>56</v>
      </c>
      <c r="Z1250" s="33" t="str">
        <f t="shared" si="59"/>
        <v>High Risk</v>
      </c>
    </row>
    <row r="1251" spans="1:26" x14ac:dyDescent="0.25">
      <c r="A1251" s="22">
        <v>44350</v>
      </c>
      <c r="B1251" s="23">
        <v>21</v>
      </c>
      <c r="C1251" s="34" t="str">
        <f t="shared" si="57"/>
        <v>Young</v>
      </c>
      <c r="D1251" s="44">
        <v>31071</v>
      </c>
      <c r="E1251" s="28">
        <v>534</v>
      </c>
      <c r="F1251" s="34" t="s">
        <v>231</v>
      </c>
      <c r="G1251" s="34" t="s">
        <v>20</v>
      </c>
      <c r="H1251" s="34" t="s">
        <v>29</v>
      </c>
      <c r="I1251" s="44">
        <v>14665</v>
      </c>
      <c r="J1251" s="28">
        <v>60</v>
      </c>
      <c r="K1251" s="49">
        <v>0.47198352161179236</v>
      </c>
      <c r="L1251" s="49" t="s">
        <v>240</v>
      </c>
      <c r="M1251" s="34" t="s">
        <v>26</v>
      </c>
      <c r="N1251" s="34" t="s">
        <v>27</v>
      </c>
      <c r="O1251" s="44">
        <v>213</v>
      </c>
      <c r="P1251" s="49">
        <v>0.33609086700000002</v>
      </c>
      <c r="Q1251" s="34" t="s">
        <v>38</v>
      </c>
      <c r="R1251" s="28">
        <v>24</v>
      </c>
      <c r="S1251" s="44">
        <v>1031</v>
      </c>
      <c r="T1251" s="39">
        <v>2589.25</v>
      </c>
      <c r="U1251" s="34" t="str">
        <f t="shared" si="58"/>
        <v>Low Income</v>
      </c>
      <c r="V1251" s="44">
        <v>34112</v>
      </c>
      <c r="W1251" s="49">
        <v>0.26831061699999997</v>
      </c>
      <c r="X1251" s="28">
        <v>0</v>
      </c>
      <c r="Y1251" s="28">
        <v>56</v>
      </c>
      <c r="Z1251" s="34" t="str">
        <f t="shared" si="59"/>
        <v>High Risk</v>
      </c>
    </row>
    <row r="1252" spans="1:26" x14ac:dyDescent="0.25">
      <c r="A1252" s="20">
        <v>44351</v>
      </c>
      <c r="B1252" s="21">
        <v>43</v>
      </c>
      <c r="C1252" s="33" t="str">
        <f t="shared" si="57"/>
        <v>Senior</v>
      </c>
      <c r="D1252" s="43">
        <v>95093</v>
      </c>
      <c r="E1252" s="27">
        <v>599</v>
      </c>
      <c r="F1252" s="33" t="s">
        <v>230</v>
      </c>
      <c r="G1252" s="33" t="s">
        <v>20</v>
      </c>
      <c r="H1252" s="33" t="s">
        <v>32</v>
      </c>
      <c r="I1252" s="43">
        <v>17414</v>
      </c>
      <c r="J1252" s="27">
        <v>72</v>
      </c>
      <c r="K1252" s="48">
        <v>0.18312599244949682</v>
      </c>
      <c r="L1252" s="48" t="s">
        <v>240</v>
      </c>
      <c r="M1252" s="33" t="s">
        <v>22</v>
      </c>
      <c r="N1252" s="33" t="s">
        <v>30</v>
      </c>
      <c r="O1252" s="43">
        <v>720</v>
      </c>
      <c r="P1252" s="48">
        <v>0.14162408500000001</v>
      </c>
      <c r="Q1252" s="33" t="s">
        <v>24</v>
      </c>
      <c r="R1252" s="27">
        <v>21</v>
      </c>
      <c r="S1252" s="43">
        <v>3946</v>
      </c>
      <c r="T1252" s="38">
        <v>7924.4166670000004</v>
      </c>
      <c r="U1252" s="33" t="str">
        <f t="shared" si="58"/>
        <v>Medium Income</v>
      </c>
      <c r="V1252" s="43">
        <v>68418</v>
      </c>
      <c r="W1252" s="48">
        <v>0.200994859</v>
      </c>
      <c r="X1252" s="27">
        <v>1</v>
      </c>
      <c r="Y1252" s="27">
        <v>38.4</v>
      </c>
      <c r="Z1252" s="33" t="str">
        <f t="shared" si="59"/>
        <v>Low Risk</v>
      </c>
    </row>
    <row r="1253" spans="1:26" x14ac:dyDescent="0.25">
      <c r="A1253" s="22">
        <v>44352</v>
      </c>
      <c r="B1253" s="23">
        <v>50</v>
      </c>
      <c r="C1253" s="34" t="str">
        <f t="shared" si="57"/>
        <v>Senior</v>
      </c>
      <c r="D1253" s="44">
        <v>24933</v>
      </c>
      <c r="E1253" s="28">
        <v>679</v>
      </c>
      <c r="F1253" s="34" t="s">
        <v>232</v>
      </c>
      <c r="G1253" s="34" t="s">
        <v>20</v>
      </c>
      <c r="H1253" s="34" t="s">
        <v>21</v>
      </c>
      <c r="I1253" s="44">
        <v>23904</v>
      </c>
      <c r="J1253" s="28">
        <v>36</v>
      </c>
      <c r="K1253" s="49">
        <v>0.95872939477800501</v>
      </c>
      <c r="L1253" s="49" t="s">
        <v>241</v>
      </c>
      <c r="M1253" s="34" t="s">
        <v>26</v>
      </c>
      <c r="N1253" s="34" t="s">
        <v>27</v>
      </c>
      <c r="O1253" s="44">
        <v>376</v>
      </c>
      <c r="P1253" s="49">
        <v>0.45548470699999999</v>
      </c>
      <c r="Q1253" s="34" t="s">
        <v>24</v>
      </c>
      <c r="R1253" s="28">
        <v>18</v>
      </c>
      <c r="S1253" s="44">
        <v>11053</v>
      </c>
      <c r="T1253" s="39">
        <v>2077.75</v>
      </c>
      <c r="U1253" s="34" t="str">
        <f t="shared" si="58"/>
        <v>Low Income</v>
      </c>
      <c r="V1253" s="44">
        <v>10080</v>
      </c>
      <c r="W1253" s="49">
        <v>0.17662813899999999</v>
      </c>
      <c r="X1253" s="28">
        <v>0</v>
      </c>
      <c r="Y1253" s="28">
        <v>52</v>
      </c>
      <c r="Z1253" s="34" t="str">
        <f t="shared" si="59"/>
        <v>Medium Risk</v>
      </c>
    </row>
    <row r="1254" spans="1:26" x14ac:dyDescent="0.25">
      <c r="A1254" s="20">
        <v>44353</v>
      </c>
      <c r="B1254" s="21">
        <v>18</v>
      </c>
      <c r="C1254" s="33" t="str">
        <f t="shared" si="57"/>
        <v>Young</v>
      </c>
      <c r="D1254" s="43">
        <v>41894</v>
      </c>
      <c r="E1254" s="27">
        <v>457</v>
      </c>
      <c r="F1254" s="33" t="s">
        <v>231</v>
      </c>
      <c r="G1254" s="33" t="s">
        <v>45</v>
      </c>
      <c r="H1254" s="33" t="s">
        <v>29</v>
      </c>
      <c r="I1254" s="43">
        <v>10036</v>
      </c>
      <c r="J1254" s="27">
        <v>24</v>
      </c>
      <c r="K1254" s="48">
        <v>0.23955697713276364</v>
      </c>
      <c r="L1254" s="48" t="s">
        <v>240</v>
      </c>
      <c r="M1254" s="33" t="s">
        <v>26</v>
      </c>
      <c r="N1254" s="33" t="s">
        <v>27</v>
      </c>
      <c r="O1254" s="43">
        <v>480</v>
      </c>
      <c r="P1254" s="48">
        <v>0.34027358000000002</v>
      </c>
      <c r="Q1254" s="33" t="s">
        <v>24</v>
      </c>
      <c r="R1254" s="27">
        <v>17</v>
      </c>
      <c r="S1254" s="43">
        <v>7905</v>
      </c>
      <c r="T1254" s="38">
        <v>3491.166667</v>
      </c>
      <c r="U1254" s="33" t="str">
        <f t="shared" si="58"/>
        <v>Low Income</v>
      </c>
      <c r="V1254" s="43">
        <v>3217</v>
      </c>
      <c r="W1254" s="48">
        <v>0.20522879999999999</v>
      </c>
      <c r="X1254" s="27">
        <v>0</v>
      </c>
      <c r="Y1254" s="27">
        <v>58</v>
      </c>
      <c r="Z1254" s="33" t="str">
        <f t="shared" si="59"/>
        <v>High Risk</v>
      </c>
    </row>
    <row r="1255" spans="1:26" x14ac:dyDescent="0.25">
      <c r="A1255" s="22">
        <v>44354</v>
      </c>
      <c r="B1255" s="23">
        <v>44</v>
      </c>
      <c r="C1255" s="34" t="str">
        <f t="shared" si="57"/>
        <v>Senior</v>
      </c>
      <c r="D1255" s="44">
        <v>59114</v>
      </c>
      <c r="E1255" s="28">
        <v>611</v>
      </c>
      <c r="F1255" s="34" t="s">
        <v>230</v>
      </c>
      <c r="G1255" s="34" t="s">
        <v>20</v>
      </c>
      <c r="H1255" s="34" t="s">
        <v>29</v>
      </c>
      <c r="I1255" s="44">
        <v>40271</v>
      </c>
      <c r="J1255" s="28">
        <v>48</v>
      </c>
      <c r="K1255" s="49">
        <v>0.68124302195757347</v>
      </c>
      <c r="L1255" s="49" t="s">
        <v>241</v>
      </c>
      <c r="M1255" s="34" t="s">
        <v>35</v>
      </c>
      <c r="N1255" s="34" t="s">
        <v>30</v>
      </c>
      <c r="O1255" s="44">
        <v>214</v>
      </c>
      <c r="P1255" s="49">
        <v>0.52344806399999999</v>
      </c>
      <c r="Q1255" s="34" t="s">
        <v>31</v>
      </c>
      <c r="R1255" s="28">
        <v>26</v>
      </c>
      <c r="S1255" s="44">
        <v>5157</v>
      </c>
      <c r="T1255" s="39">
        <v>4926.1666670000004</v>
      </c>
      <c r="U1255" s="34" t="str">
        <f t="shared" si="58"/>
        <v>Low Income</v>
      </c>
      <c r="V1255" s="44">
        <v>73572</v>
      </c>
      <c r="W1255" s="49">
        <v>0.2194284</v>
      </c>
      <c r="X1255" s="28">
        <v>0</v>
      </c>
      <c r="Y1255" s="28">
        <v>59</v>
      </c>
      <c r="Z1255" s="34" t="str">
        <f t="shared" si="59"/>
        <v>High Risk</v>
      </c>
    </row>
    <row r="1256" spans="1:26" x14ac:dyDescent="0.25">
      <c r="A1256" s="20">
        <v>44355</v>
      </c>
      <c r="B1256" s="21">
        <v>54</v>
      </c>
      <c r="C1256" s="33" t="str">
        <f t="shared" si="57"/>
        <v>Senior</v>
      </c>
      <c r="D1256" s="43">
        <v>94169</v>
      </c>
      <c r="E1256" s="27">
        <v>565</v>
      </c>
      <c r="F1256" s="33" t="s">
        <v>230</v>
      </c>
      <c r="G1256" s="33" t="s">
        <v>20</v>
      </c>
      <c r="H1256" s="33" t="s">
        <v>32</v>
      </c>
      <c r="I1256" s="43">
        <v>29305</v>
      </c>
      <c r="J1256" s="27">
        <v>36</v>
      </c>
      <c r="K1256" s="48">
        <v>0.31119582877592411</v>
      </c>
      <c r="L1256" s="48" t="s">
        <v>240</v>
      </c>
      <c r="M1256" s="33" t="s">
        <v>22</v>
      </c>
      <c r="N1256" s="33" t="s">
        <v>30</v>
      </c>
      <c r="O1256" s="43">
        <v>808</v>
      </c>
      <c r="P1256" s="48">
        <v>0.27400017799999998</v>
      </c>
      <c r="Q1256" s="33" t="s">
        <v>31</v>
      </c>
      <c r="R1256" s="27">
        <v>18</v>
      </c>
      <c r="S1256" s="43">
        <v>13603</v>
      </c>
      <c r="T1256" s="38">
        <v>7847.4166670000004</v>
      </c>
      <c r="U1256" s="33" t="str">
        <f t="shared" si="58"/>
        <v>Medium Income</v>
      </c>
      <c r="V1256" s="43">
        <v>10638</v>
      </c>
      <c r="W1256" s="48">
        <v>0.25829964799999999</v>
      </c>
      <c r="X1256" s="27">
        <v>0</v>
      </c>
      <c r="Y1256" s="27">
        <v>53</v>
      </c>
      <c r="Z1256" s="33" t="str">
        <f t="shared" si="59"/>
        <v>Medium Risk</v>
      </c>
    </row>
    <row r="1257" spans="1:26" x14ac:dyDescent="0.25">
      <c r="A1257" s="22">
        <v>44356</v>
      </c>
      <c r="B1257" s="23">
        <v>25</v>
      </c>
      <c r="C1257" s="34" t="str">
        <f t="shared" si="57"/>
        <v>Mid</v>
      </c>
      <c r="D1257" s="44">
        <v>36114</v>
      </c>
      <c r="E1257" s="28">
        <v>447</v>
      </c>
      <c r="F1257" s="34" t="s">
        <v>233</v>
      </c>
      <c r="G1257" s="34" t="s">
        <v>20</v>
      </c>
      <c r="H1257" s="34" t="s">
        <v>25</v>
      </c>
      <c r="I1257" s="44">
        <v>42021</v>
      </c>
      <c r="J1257" s="28">
        <v>36</v>
      </c>
      <c r="K1257" s="49">
        <v>1.1635653763083569</v>
      </c>
      <c r="L1257" s="49" t="s">
        <v>242</v>
      </c>
      <c r="M1257" s="34" t="s">
        <v>22</v>
      </c>
      <c r="N1257" s="34" t="s">
        <v>27</v>
      </c>
      <c r="O1257" s="44">
        <v>264</v>
      </c>
      <c r="P1257" s="49">
        <v>5.7905377000000001E-2</v>
      </c>
      <c r="Q1257" s="34" t="s">
        <v>24</v>
      </c>
      <c r="R1257" s="28">
        <v>24</v>
      </c>
      <c r="S1257" s="44">
        <v>4487</v>
      </c>
      <c r="T1257" s="39">
        <v>3009.5</v>
      </c>
      <c r="U1257" s="34" t="str">
        <f t="shared" si="58"/>
        <v>Low Income</v>
      </c>
      <c r="V1257" s="44">
        <v>75125</v>
      </c>
      <c r="W1257" s="49">
        <v>0.28686160700000002</v>
      </c>
      <c r="X1257" s="28">
        <v>0</v>
      </c>
      <c r="Y1257" s="28">
        <v>49</v>
      </c>
      <c r="Z1257" s="34" t="str">
        <f t="shared" si="59"/>
        <v>Medium Risk</v>
      </c>
    </row>
    <row r="1258" spans="1:26" x14ac:dyDescent="0.25">
      <c r="A1258" s="20">
        <v>44357</v>
      </c>
      <c r="B1258" s="21">
        <v>60</v>
      </c>
      <c r="C1258" s="33" t="str">
        <f t="shared" si="57"/>
        <v>Old</v>
      </c>
      <c r="D1258" s="43">
        <v>29629</v>
      </c>
      <c r="E1258" s="27">
        <v>614</v>
      </c>
      <c r="F1258" s="33" t="s">
        <v>230</v>
      </c>
      <c r="G1258" s="33" t="s">
        <v>20</v>
      </c>
      <c r="H1258" s="33" t="s">
        <v>32</v>
      </c>
      <c r="I1258" s="43">
        <v>10679</v>
      </c>
      <c r="J1258" s="27">
        <v>48</v>
      </c>
      <c r="K1258" s="48">
        <v>0.36042390900806642</v>
      </c>
      <c r="L1258" s="48" t="s">
        <v>240</v>
      </c>
      <c r="M1258" s="33" t="s">
        <v>26</v>
      </c>
      <c r="N1258" s="33" t="s">
        <v>30</v>
      </c>
      <c r="O1258" s="43">
        <v>459</v>
      </c>
      <c r="P1258" s="48">
        <v>0.269041117</v>
      </c>
      <c r="Q1258" s="33" t="s">
        <v>31</v>
      </c>
      <c r="R1258" s="27">
        <v>24</v>
      </c>
      <c r="S1258" s="43">
        <v>8021</v>
      </c>
      <c r="T1258" s="38">
        <v>2469.083333</v>
      </c>
      <c r="U1258" s="33" t="str">
        <f t="shared" si="58"/>
        <v>Low Income</v>
      </c>
      <c r="V1258" s="43">
        <v>53078</v>
      </c>
      <c r="W1258" s="48">
        <v>0.17413081399999999</v>
      </c>
      <c r="X1258" s="27">
        <v>0</v>
      </c>
      <c r="Y1258" s="27">
        <v>48</v>
      </c>
      <c r="Z1258" s="33" t="str">
        <f t="shared" si="59"/>
        <v>Medium Risk</v>
      </c>
    </row>
    <row r="1259" spans="1:26" x14ac:dyDescent="0.25">
      <c r="A1259" s="22">
        <v>44358</v>
      </c>
      <c r="B1259" s="23">
        <v>45</v>
      </c>
      <c r="C1259" s="34" t="str">
        <f t="shared" si="57"/>
        <v>Senior</v>
      </c>
      <c r="D1259" s="44">
        <v>27011</v>
      </c>
      <c r="E1259" s="28">
        <v>567</v>
      </c>
      <c r="F1259" s="34" t="s">
        <v>230</v>
      </c>
      <c r="G1259" s="34" t="s">
        <v>20</v>
      </c>
      <c r="H1259" s="34" t="s">
        <v>25</v>
      </c>
      <c r="I1259" s="44">
        <v>13586</v>
      </c>
      <c r="J1259" s="28">
        <v>72</v>
      </c>
      <c r="K1259" s="49">
        <v>0.50298026729850798</v>
      </c>
      <c r="L1259" s="49" t="s">
        <v>241</v>
      </c>
      <c r="M1259" s="34" t="s">
        <v>22</v>
      </c>
      <c r="N1259" s="34" t="s">
        <v>27</v>
      </c>
      <c r="O1259" s="44">
        <v>594</v>
      </c>
      <c r="P1259" s="49">
        <v>0.121178957</v>
      </c>
      <c r="Q1259" s="34" t="s">
        <v>31</v>
      </c>
      <c r="R1259" s="28">
        <v>24</v>
      </c>
      <c r="S1259" s="44">
        <v>5306</v>
      </c>
      <c r="T1259" s="39">
        <v>2250.916667</v>
      </c>
      <c r="U1259" s="34" t="str">
        <f t="shared" si="58"/>
        <v>Low Income</v>
      </c>
      <c r="V1259" s="44">
        <v>5285</v>
      </c>
      <c r="W1259" s="49">
        <v>0.26785841300000002</v>
      </c>
      <c r="X1259" s="28">
        <v>0</v>
      </c>
      <c r="Y1259" s="28">
        <v>52</v>
      </c>
      <c r="Z1259" s="34" t="str">
        <f t="shared" si="59"/>
        <v>Medium Risk</v>
      </c>
    </row>
    <row r="1260" spans="1:26" x14ac:dyDescent="0.25">
      <c r="A1260" s="20">
        <v>44359</v>
      </c>
      <c r="B1260" s="21">
        <v>31</v>
      </c>
      <c r="C1260" s="33" t="str">
        <f t="shared" si="57"/>
        <v>Mid</v>
      </c>
      <c r="D1260" s="43">
        <v>56038</v>
      </c>
      <c r="E1260" s="27">
        <v>595</v>
      </c>
      <c r="F1260" s="33" t="s">
        <v>230</v>
      </c>
      <c r="G1260" s="33" t="s">
        <v>20</v>
      </c>
      <c r="H1260" s="33" t="s">
        <v>29</v>
      </c>
      <c r="I1260" s="43">
        <v>39381</v>
      </c>
      <c r="J1260" s="27">
        <v>60</v>
      </c>
      <c r="K1260" s="48">
        <v>0.70275527320746634</v>
      </c>
      <c r="L1260" s="48" t="s">
        <v>241</v>
      </c>
      <c r="M1260" s="33" t="s">
        <v>22</v>
      </c>
      <c r="N1260" s="33" t="s">
        <v>30</v>
      </c>
      <c r="O1260" s="43">
        <v>549</v>
      </c>
      <c r="P1260" s="48">
        <v>0.314944326</v>
      </c>
      <c r="Q1260" s="33" t="s">
        <v>38</v>
      </c>
      <c r="R1260" s="27">
        <v>20</v>
      </c>
      <c r="S1260" s="43">
        <v>666</v>
      </c>
      <c r="T1260" s="38">
        <v>4669.8333329999996</v>
      </c>
      <c r="U1260" s="33" t="str">
        <f t="shared" si="58"/>
        <v>Low Income</v>
      </c>
      <c r="V1260" s="43">
        <v>61398</v>
      </c>
      <c r="W1260" s="48">
        <v>0.209936808</v>
      </c>
      <c r="X1260" s="27">
        <v>0</v>
      </c>
      <c r="Y1260" s="27">
        <v>51</v>
      </c>
      <c r="Z1260" s="33" t="str">
        <f t="shared" si="59"/>
        <v>Medium Risk</v>
      </c>
    </row>
    <row r="1261" spans="1:26" x14ac:dyDescent="0.25">
      <c r="A1261" s="22">
        <v>44360</v>
      </c>
      <c r="B1261" s="23">
        <v>39</v>
      </c>
      <c r="C1261" s="34" t="str">
        <f t="shared" si="57"/>
        <v>Mid</v>
      </c>
      <c r="D1261" s="44">
        <v>49190</v>
      </c>
      <c r="E1261" s="28">
        <v>602</v>
      </c>
      <c r="F1261" s="34" t="s">
        <v>230</v>
      </c>
      <c r="G1261" s="34" t="s">
        <v>20</v>
      </c>
      <c r="H1261" s="34" t="s">
        <v>29</v>
      </c>
      <c r="I1261" s="44">
        <v>11174</v>
      </c>
      <c r="J1261" s="28">
        <v>36</v>
      </c>
      <c r="K1261" s="49">
        <v>0.22715999186826591</v>
      </c>
      <c r="L1261" s="49" t="s">
        <v>240</v>
      </c>
      <c r="M1261" s="34" t="s">
        <v>35</v>
      </c>
      <c r="N1261" s="34" t="s">
        <v>23</v>
      </c>
      <c r="O1261" s="44">
        <v>221</v>
      </c>
      <c r="P1261" s="49">
        <v>0.16344240300000001</v>
      </c>
      <c r="Q1261" s="34" t="s">
        <v>38</v>
      </c>
      <c r="R1261" s="28">
        <v>31</v>
      </c>
      <c r="S1261" s="44">
        <v>5006</v>
      </c>
      <c r="T1261" s="39">
        <v>4099.1666670000004</v>
      </c>
      <c r="U1261" s="34" t="str">
        <f t="shared" si="58"/>
        <v>Low Income</v>
      </c>
      <c r="V1261" s="44">
        <v>99964</v>
      </c>
      <c r="W1261" s="49">
        <v>0.208427368</v>
      </c>
      <c r="X1261" s="28">
        <v>1</v>
      </c>
      <c r="Y1261" s="28">
        <v>39.200000000000003</v>
      </c>
      <c r="Z1261" s="34" t="str">
        <f t="shared" si="59"/>
        <v>Low Risk</v>
      </c>
    </row>
    <row r="1262" spans="1:26" x14ac:dyDescent="0.25">
      <c r="A1262" s="20">
        <v>44361</v>
      </c>
      <c r="B1262" s="21">
        <v>46</v>
      </c>
      <c r="C1262" s="33" t="str">
        <f t="shared" si="57"/>
        <v>Senior</v>
      </c>
      <c r="D1262" s="43">
        <v>81899</v>
      </c>
      <c r="E1262" s="27">
        <v>621</v>
      </c>
      <c r="F1262" s="33" t="s">
        <v>230</v>
      </c>
      <c r="G1262" s="33" t="s">
        <v>20</v>
      </c>
      <c r="H1262" s="33" t="s">
        <v>32</v>
      </c>
      <c r="I1262" s="43">
        <v>16467</v>
      </c>
      <c r="J1262" s="27">
        <v>24</v>
      </c>
      <c r="K1262" s="48">
        <v>0.20106472606503131</v>
      </c>
      <c r="L1262" s="48" t="s">
        <v>240</v>
      </c>
      <c r="M1262" s="33" t="s">
        <v>26</v>
      </c>
      <c r="N1262" s="33" t="s">
        <v>30</v>
      </c>
      <c r="O1262" s="43">
        <v>786</v>
      </c>
      <c r="P1262" s="48">
        <v>8.5638735999999993E-2</v>
      </c>
      <c r="Q1262" s="33" t="s">
        <v>38</v>
      </c>
      <c r="R1262" s="27">
        <v>13</v>
      </c>
      <c r="S1262" s="43">
        <v>10533</v>
      </c>
      <c r="T1262" s="38">
        <v>6824.9166670000004</v>
      </c>
      <c r="U1262" s="33" t="str">
        <f t="shared" si="58"/>
        <v>Medium Income</v>
      </c>
      <c r="V1262" s="43">
        <v>16369</v>
      </c>
      <c r="W1262" s="48">
        <v>0.18388981200000001</v>
      </c>
      <c r="X1262" s="27">
        <v>0</v>
      </c>
      <c r="Y1262" s="27">
        <v>58</v>
      </c>
      <c r="Z1262" s="33" t="str">
        <f t="shared" si="59"/>
        <v>High Risk</v>
      </c>
    </row>
    <row r="1263" spans="1:26" x14ac:dyDescent="0.25">
      <c r="A1263" s="22">
        <v>44362</v>
      </c>
      <c r="B1263" s="23">
        <v>40</v>
      </c>
      <c r="C1263" s="34" t="str">
        <f t="shared" si="57"/>
        <v>Senior</v>
      </c>
      <c r="D1263" s="44">
        <v>101702</v>
      </c>
      <c r="E1263" s="28">
        <v>604</v>
      </c>
      <c r="F1263" s="34" t="s">
        <v>230</v>
      </c>
      <c r="G1263" s="34" t="s">
        <v>20</v>
      </c>
      <c r="H1263" s="34" t="s">
        <v>29</v>
      </c>
      <c r="I1263" s="44">
        <v>25177</v>
      </c>
      <c r="J1263" s="28">
        <v>108</v>
      </c>
      <c r="K1263" s="49">
        <v>0.24755658689111326</v>
      </c>
      <c r="L1263" s="49" t="s">
        <v>240</v>
      </c>
      <c r="M1263" s="34" t="s">
        <v>26</v>
      </c>
      <c r="N1263" s="34" t="s">
        <v>30</v>
      </c>
      <c r="O1263" s="44">
        <v>754</v>
      </c>
      <c r="P1263" s="49">
        <v>0.11160619200000001</v>
      </c>
      <c r="Q1263" s="34" t="s">
        <v>28</v>
      </c>
      <c r="R1263" s="28">
        <v>16</v>
      </c>
      <c r="S1263" s="44">
        <v>7847</v>
      </c>
      <c r="T1263" s="39">
        <v>8475.1666669999995</v>
      </c>
      <c r="U1263" s="34" t="str">
        <f t="shared" si="58"/>
        <v>Medium Income</v>
      </c>
      <c r="V1263" s="44">
        <v>21072</v>
      </c>
      <c r="W1263" s="49">
        <v>0.30194003800000002</v>
      </c>
      <c r="X1263" s="28">
        <v>0</v>
      </c>
      <c r="Y1263" s="28">
        <v>46</v>
      </c>
      <c r="Z1263" s="34" t="str">
        <f t="shared" si="59"/>
        <v>Medium Risk</v>
      </c>
    </row>
    <row r="1264" spans="1:26" x14ac:dyDescent="0.25">
      <c r="A1264" s="20">
        <v>44363</v>
      </c>
      <c r="B1264" s="21">
        <v>46</v>
      </c>
      <c r="C1264" s="33" t="str">
        <f t="shared" si="57"/>
        <v>Senior</v>
      </c>
      <c r="D1264" s="43">
        <v>49599</v>
      </c>
      <c r="E1264" s="27">
        <v>552</v>
      </c>
      <c r="F1264" s="33" t="s">
        <v>230</v>
      </c>
      <c r="G1264" s="33" t="s">
        <v>20</v>
      </c>
      <c r="H1264" s="33" t="s">
        <v>32</v>
      </c>
      <c r="I1264" s="43">
        <v>35473</v>
      </c>
      <c r="J1264" s="27">
        <v>12</v>
      </c>
      <c r="K1264" s="48">
        <v>0.71519587088449366</v>
      </c>
      <c r="L1264" s="48" t="s">
        <v>241</v>
      </c>
      <c r="M1264" s="33" t="s">
        <v>35</v>
      </c>
      <c r="N1264" s="33" t="s">
        <v>27</v>
      </c>
      <c r="O1264" s="43">
        <v>465</v>
      </c>
      <c r="P1264" s="48">
        <v>0.25932406099999999</v>
      </c>
      <c r="Q1264" s="33" t="s">
        <v>28</v>
      </c>
      <c r="R1264" s="27">
        <v>24</v>
      </c>
      <c r="S1264" s="43">
        <v>27117</v>
      </c>
      <c r="T1264" s="38">
        <v>4133.25</v>
      </c>
      <c r="U1264" s="33" t="str">
        <f t="shared" si="58"/>
        <v>Low Income</v>
      </c>
      <c r="V1264" s="43">
        <v>638917</v>
      </c>
      <c r="W1264" s="48">
        <v>0.21454210200000001</v>
      </c>
      <c r="X1264" s="27">
        <v>0</v>
      </c>
      <c r="Y1264" s="27">
        <v>48</v>
      </c>
      <c r="Z1264" s="33" t="str">
        <f t="shared" si="59"/>
        <v>Medium Risk</v>
      </c>
    </row>
    <row r="1265" spans="1:26" x14ac:dyDescent="0.25">
      <c r="A1265" s="22">
        <v>44364</v>
      </c>
      <c r="B1265" s="23">
        <v>28</v>
      </c>
      <c r="C1265" s="34" t="str">
        <f t="shared" si="57"/>
        <v>Mid</v>
      </c>
      <c r="D1265" s="44">
        <v>39900</v>
      </c>
      <c r="E1265" s="28">
        <v>565</v>
      </c>
      <c r="F1265" s="34" t="s">
        <v>230</v>
      </c>
      <c r="G1265" s="34" t="s">
        <v>20</v>
      </c>
      <c r="H1265" s="34" t="s">
        <v>25</v>
      </c>
      <c r="I1265" s="44">
        <v>55894</v>
      </c>
      <c r="J1265" s="28">
        <v>60</v>
      </c>
      <c r="K1265" s="49">
        <v>1.4008521303258146</v>
      </c>
      <c r="L1265" s="49" t="s">
        <v>242</v>
      </c>
      <c r="M1265" s="34" t="s">
        <v>22</v>
      </c>
      <c r="N1265" s="34" t="s">
        <v>34</v>
      </c>
      <c r="O1265" s="44">
        <v>176</v>
      </c>
      <c r="P1265" s="49">
        <v>0.10087359999999999</v>
      </c>
      <c r="Q1265" s="34" t="s">
        <v>38</v>
      </c>
      <c r="R1265" s="28">
        <v>27</v>
      </c>
      <c r="S1265" s="44">
        <v>4493</v>
      </c>
      <c r="T1265" s="39">
        <v>3325</v>
      </c>
      <c r="U1265" s="34" t="str">
        <f t="shared" si="58"/>
        <v>Low Income</v>
      </c>
      <c r="V1265" s="44">
        <v>81508</v>
      </c>
      <c r="W1265" s="49">
        <v>0.26400285699999998</v>
      </c>
      <c r="X1265" s="28">
        <v>0</v>
      </c>
      <c r="Y1265" s="28">
        <v>48</v>
      </c>
      <c r="Z1265" s="34" t="str">
        <f t="shared" si="59"/>
        <v>Medium Risk</v>
      </c>
    </row>
    <row r="1266" spans="1:26" x14ac:dyDescent="0.25">
      <c r="A1266" s="20">
        <v>44365</v>
      </c>
      <c r="B1266" s="21">
        <v>42</v>
      </c>
      <c r="C1266" s="33" t="str">
        <f t="shared" si="57"/>
        <v>Senior</v>
      </c>
      <c r="D1266" s="43">
        <v>77167</v>
      </c>
      <c r="E1266" s="27">
        <v>556</v>
      </c>
      <c r="F1266" s="33" t="s">
        <v>230</v>
      </c>
      <c r="G1266" s="33" t="s">
        <v>20</v>
      </c>
      <c r="H1266" s="33" t="s">
        <v>32</v>
      </c>
      <c r="I1266" s="43">
        <v>10328</v>
      </c>
      <c r="J1266" s="27">
        <v>12</v>
      </c>
      <c r="K1266" s="48">
        <v>0.13383959464537951</v>
      </c>
      <c r="L1266" s="48" t="s">
        <v>240</v>
      </c>
      <c r="M1266" s="33" t="s">
        <v>22</v>
      </c>
      <c r="N1266" s="33" t="s">
        <v>27</v>
      </c>
      <c r="O1266" s="43">
        <v>328</v>
      </c>
      <c r="P1266" s="48">
        <v>0.32414330499999999</v>
      </c>
      <c r="Q1266" s="33" t="s">
        <v>31</v>
      </c>
      <c r="R1266" s="27">
        <v>18</v>
      </c>
      <c r="S1266" s="43">
        <v>7679</v>
      </c>
      <c r="T1266" s="38">
        <v>6430.5833329999996</v>
      </c>
      <c r="U1266" s="33" t="str">
        <f t="shared" si="58"/>
        <v>Medium Income</v>
      </c>
      <c r="V1266" s="43">
        <v>7938</v>
      </c>
      <c r="W1266" s="48">
        <v>0.18400377000000001</v>
      </c>
      <c r="X1266" s="27">
        <v>1</v>
      </c>
      <c r="Y1266" s="27">
        <v>44</v>
      </c>
      <c r="Z1266" s="33" t="str">
        <f t="shared" si="59"/>
        <v>Medium Risk</v>
      </c>
    </row>
    <row r="1267" spans="1:26" x14ac:dyDescent="0.25">
      <c r="A1267" s="22">
        <v>44366</v>
      </c>
      <c r="B1267" s="23">
        <v>23</v>
      </c>
      <c r="C1267" s="34" t="str">
        <f t="shared" si="57"/>
        <v>Young</v>
      </c>
      <c r="D1267" s="44">
        <v>41847</v>
      </c>
      <c r="E1267" s="28">
        <v>617</v>
      </c>
      <c r="F1267" s="34" t="s">
        <v>230</v>
      </c>
      <c r="G1267" s="34" t="s">
        <v>20</v>
      </c>
      <c r="H1267" s="34" t="s">
        <v>21</v>
      </c>
      <c r="I1267" s="44">
        <v>16379</v>
      </c>
      <c r="J1267" s="28">
        <v>48</v>
      </c>
      <c r="K1267" s="49">
        <v>0.39140201209166725</v>
      </c>
      <c r="L1267" s="49" t="s">
        <v>240</v>
      </c>
      <c r="M1267" s="34" t="s">
        <v>26</v>
      </c>
      <c r="N1267" s="34" t="s">
        <v>27</v>
      </c>
      <c r="O1267" s="44">
        <v>340</v>
      </c>
      <c r="P1267" s="49">
        <v>0.28993516200000002</v>
      </c>
      <c r="Q1267" s="34" t="s">
        <v>34</v>
      </c>
      <c r="R1267" s="28">
        <v>27</v>
      </c>
      <c r="S1267" s="44">
        <v>8417</v>
      </c>
      <c r="T1267" s="39">
        <v>3487.25</v>
      </c>
      <c r="U1267" s="34" t="str">
        <f t="shared" si="58"/>
        <v>Low Income</v>
      </c>
      <c r="V1267" s="44">
        <v>1187</v>
      </c>
      <c r="W1267" s="49">
        <v>0.18640403699999999</v>
      </c>
      <c r="X1267" s="28">
        <v>1</v>
      </c>
      <c r="Y1267" s="28">
        <v>40.799999999999997</v>
      </c>
      <c r="Z1267" s="34" t="str">
        <f t="shared" si="59"/>
        <v>Medium Risk</v>
      </c>
    </row>
    <row r="1268" spans="1:26" x14ac:dyDescent="0.25">
      <c r="A1268" s="20">
        <v>44367</v>
      </c>
      <c r="B1268" s="21">
        <v>38</v>
      </c>
      <c r="C1268" s="33" t="str">
        <f t="shared" si="57"/>
        <v>Mid</v>
      </c>
      <c r="D1268" s="43">
        <v>39105</v>
      </c>
      <c r="E1268" s="27">
        <v>552</v>
      </c>
      <c r="F1268" s="33" t="s">
        <v>230</v>
      </c>
      <c r="G1268" s="33" t="s">
        <v>20</v>
      </c>
      <c r="H1268" s="33" t="s">
        <v>32</v>
      </c>
      <c r="I1268" s="43">
        <v>17443</v>
      </c>
      <c r="J1268" s="27">
        <v>53.018181818181816</v>
      </c>
      <c r="K1268" s="48">
        <v>0.44605549162511188</v>
      </c>
      <c r="L1268" s="48" t="s">
        <v>240</v>
      </c>
      <c r="M1268" s="33" t="s">
        <v>26</v>
      </c>
      <c r="N1268" s="33" t="s">
        <v>27</v>
      </c>
      <c r="O1268" s="43">
        <v>248</v>
      </c>
      <c r="P1268" s="48">
        <v>0.29922548500000001</v>
      </c>
      <c r="Q1268" s="33" t="s">
        <v>28</v>
      </c>
      <c r="R1268" s="27">
        <v>19</v>
      </c>
      <c r="S1268" s="43">
        <v>876</v>
      </c>
      <c r="T1268" s="38">
        <v>3258.75</v>
      </c>
      <c r="U1268" s="33" t="str">
        <f t="shared" si="58"/>
        <v>Low Income</v>
      </c>
      <c r="V1268" s="43">
        <v>10609</v>
      </c>
      <c r="W1268" s="48">
        <v>0.228865187</v>
      </c>
      <c r="X1268" s="27">
        <v>0</v>
      </c>
      <c r="Y1268" s="27">
        <v>52</v>
      </c>
      <c r="Z1268" s="33" t="str">
        <f t="shared" si="59"/>
        <v>Medium Risk</v>
      </c>
    </row>
    <row r="1269" spans="1:26" x14ac:dyDescent="0.25">
      <c r="A1269" s="22">
        <v>44368</v>
      </c>
      <c r="B1269" s="23">
        <v>29</v>
      </c>
      <c r="C1269" s="34" t="str">
        <f t="shared" si="57"/>
        <v>Mid</v>
      </c>
      <c r="D1269" s="44">
        <v>21390</v>
      </c>
      <c r="E1269" s="28">
        <v>538</v>
      </c>
      <c r="F1269" s="34" t="s">
        <v>231</v>
      </c>
      <c r="G1269" s="34" t="s">
        <v>20</v>
      </c>
      <c r="H1269" s="34" t="s">
        <v>29</v>
      </c>
      <c r="I1269" s="44">
        <v>28416</v>
      </c>
      <c r="J1269" s="28">
        <v>54.618025751072963</v>
      </c>
      <c r="K1269" s="49">
        <v>1.3284712482468444</v>
      </c>
      <c r="L1269" s="49" t="s">
        <v>242</v>
      </c>
      <c r="M1269" s="34" t="s">
        <v>26</v>
      </c>
      <c r="N1269" s="34" t="s">
        <v>30</v>
      </c>
      <c r="O1269" s="44">
        <v>336</v>
      </c>
      <c r="P1269" s="49">
        <v>0.42617131800000002</v>
      </c>
      <c r="Q1269" s="34" t="s">
        <v>24</v>
      </c>
      <c r="R1269" s="28">
        <v>29</v>
      </c>
      <c r="S1269" s="44">
        <v>1730</v>
      </c>
      <c r="T1269" s="39">
        <v>1782.5</v>
      </c>
      <c r="U1269" s="34" t="str">
        <f t="shared" si="58"/>
        <v>Low Income</v>
      </c>
      <c r="V1269" s="44">
        <v>8319</v>
      </c>
      <c r="W1269" s="49">
        <v>0.22671633299999999</v>
      </c>
      <c r="X1269" s="28">
        <v>0</v>
      </c>
      <c r="Y1269" s="28">
        <v>58</v>
      </c>
      <c r="Z1269" s="34" t="str">
        <f t="shared" si="59"/>
        <v>High Risk</v>
      </c>
    </row>
    <row r="1270" spans="1:26" x14ac:dyDescent="0.25">
      <c r="A1270" s="20">
        <v>44369</v>
      </c>
      <c r="B1270" s="21">
        <v>31</v>
      </c>
      <c r="C1270" s="33" t="str">
        <f t="shared" si="57"/>
        <v>Mid</v>
      </c>
      <c r="D1270" s="43">
        <v>58455</v>
      </c>
      <c r="E1270" s="27">
        <v>466</v>
      </c>
      <c r="F1270" s="33" t="s">
        <v>231</v>
      </c>
      <c r="G1270" s="33" t="s">
        <v>20</v>
      </c>
      <c r="H1270" s="33" t="s">
        <v>32</v>
      </c>
      <c r="I1270" s="43">
        <v>8451</v>
      </c>
      <c r="J1270" s="27">
        <v>53.057851239669418</v>
      </c>
      <c r="K1270" s="48">
        <v>0.14457274826789837</v>
      </c>
      <c r="L1270" s="48" t="s">
        <v>240</v>
      </c>
      <c r="M1270" s="33" t="s">
        <v>26</v>
      </c>
      <c r="N1270" s="33" t="s">
        <v>30</v>
      </c>
      <c r="O1270" s="43">
        <v>848</v>
      </c>
      <c r="P1270" s="48">
        <v>0.45851541000000001</v>
      </c>
      <c r="Q1270" s="33" t="s">
        <v>31</v>
      </c>
      <c r="R1270" s="27">
        <v>20</v>
      </c>
      <c r="S1270" s="43">
        <v>972</v>
      </c>
      <c r="T1270" s="38">
        <v>4871.25</v>
      </c>
      <c r="U1270" s="33" t="str">
        <f t="shared" si="58"/>
        <v>Low Income</v>
      </c>
      <c r="V1270" s="43">
        <v>1060</v>
      </c>
      <c r="W1270" s="48">
        <v>0.27512685999999997</v>
      </c>
      <c r="X1270" s="27">
        <v>0</v>
      </c>
      <c r="Y1270" s="27">
        <v>58</v>
      </c>
      <c r="Z1270" s="33" t="str">
        <f t="shared" si="59"/>
        <v>High Risk</v>
      </c>
    </row>
    <row r="1271" spans="1:26" x14ac:dyDescent="0.25">
      <c r="A1271" s="22">
        <v>44370</v>
      </c>
      <c r="B1271" s="23">
        <v>54</v>
      </c>
      <c r="C1271" s="34" t="str">
        <f t="shared" si="57"/>
        <v>Senior</v>
      </c>
      <c r="D1271" s="44">
        <v>47999</v>
      </c>
      <c r="E1271" s="28">
        <v>642</v>
      </c>
      <c r="F1271" s="34" t="s">
        <v>230</v>
      </c>
      <c r="G1271" s="34" t="s">
        <v>20</v>
      </c>
      <c r="H1271" s="34" t="s">
        <v>25</v>
      </c>
      <c r="I1271" s="44">
        <v>25961.919161676647</v>
      </c>
      <c r="J1271" s="28">
        <v>48</v>
      </c>
      <c r="K1271" s="49">
        <v>0.54088458429710307</v>
      </c>
      <c r="L1271" s="49" t="s">
        <v>241</v>
      </c>
      <c r="M1271" s="34" t="s">
        <v>35</v>
      </c>
      <c r="N1271" s="34" t="s">
        <v>30</v>
      </c>
      <c r="O1271" s="44">
        <v>537</v>
      </c>
      <c r="P1271" s="49">
        <v>0.66096894900000003</v>
      </c>
      <c r="Q1271" s="34" t="s">
        <v>38</v>
      </c>
      <c r="R1271" s="28">
        <v>26</v>
      </c>
      <c r="S1271" s="44">
        <v>485</v>
      </c>
      <c r="T1271" s="39">
        <v>3999.916667</v>
      </c>
      <c r="U1271" s="34" t="str">
        <f t="shared" si="58"/>
        <v>Low Income</v>
      </c>
      <c r="V1271" s="44">
        <v>218644</v>
      </c>
      <c r="W1271" s="49">
        <v>0.22966339699999999</v>
      </c>
      <c r="X1271" s="28">
        <v>0</v>
      </c>
      <c r="Y1271" s="28">
        <v>53</v>
      </c>
      <c r="Z1271" s="34" t="str">
        <f t="shared" si="59"/>
        <v>Medium Risk</v>
      </c>
    </row>
    <row r="1272" spans="1:26" x14ac:dyDescent="0.25">
      <c r="A1272" s="20">
        <v>44371</v>
      </c>
      <c r="B1272" s="21">
        <v>53</v>
      </c>
      <c r="C1272" s="33" t="str">
        <f t="shared" si="57"/>
        <v>Senior</v>
      </c>
      <c r="D1272" s="43">
        <v>87793</v>
      </c>
      <c r="E1272" s="27">
        <v>599</v>
      </c>
      <c r="F1272" s="33" t="s">
        <v>230</v>
      </c>
      <c r="G1272" s="33" t="s">
        <v>20</v>
      </c>
      <c r="H1272" s="33" t="s">
        <v>25</v>
      </c>
      <c r="I1272" s="43">
        <v>12999</v>
      </c>
      <c r="J1272" s="27">
        <v>36</v>
      </c>
      <c r="K1272" s="48">
        <v>0.14806419646213251</v>
      </c>
      <c r="L1272" s="48" t="s">
        <v>240</v>
      </c>
      <c r="M1272" s="33" t="s">
        <v>22</v>
      </c>
      <c r="N1272" s="33" t="s">
        <v>27</v>
      </c>
      <c r="O1272" s="43">
        <v>639</v>
      </c>
      <c r="P1272" s="48">
        <v>0.15730576900000001</v>
      </c>
      <c r="Q1272" s="33" t="s">
        <v>38</v>
      </c>
      <c r="R1272" s="27">
        <v>21</v>
      </c>
      <c r="S1272" s="43">
        <v>1636</v>
      </c>
      <c r="T1272" s="38">
        <v>7316.0833329999996</v>
      </c>
      <c r="U1272" s="33" t="str">
        <f t="shared" si="58"/>
        <v>Medium Income</v>
      </c>
      <c r="V1272" s="43">
        <v>10049</v>
      </c>
      <c r="W1272" s="48">
        <v>0.20840660599999999</v>
      </c>
      <c r="X1272" s="27">
        <v>1</v>
      </c>
      <c r="Y1272" s="27">
        <v>40</v>
      </c>
      <c r="Z1272" s="33" t="str">
        <f t="shared" si="59"/>
        <v>Medium Risk</v>
      </c>
    </row>
    <row r="1273" spans="1:26" x14ac:dyDescent="0.25">
      <c r="A1273" s="22">
        <v>44372</v>
      </c>
      <c r="B1273" s="23">
        <v>47</v>
      </c>
      <c r="C1273" s="34" t="str">
        <f t="shared" si="57"/>
        <v>Senior</v>
      </c>
      <c r="D1273" s="44">
        <v>23296</v>
      </c>
      <c r="E1273" s="28">
        <v>622</v>
      </c>
      <c r="F1273" s="34" t="s">
        <v>230</v>
      </c>
      <c r="G1273" s="34" t="s">
        <v>20</v>
      </c>
      <c r="H1273" s="34" t="s">
        <v>29</v>
      </c>
      <c r="I1273" s="44">
        <v>16825</v>
      </c>
      <c r="J1273" s="28">
        <v>36</v>
      </c>
      <c r="K1273" s="49">
        <v>0.72222699175824179</v>
      </c>
      <c r="L1273" s="49" t="s">
        <v>241</v>
      </c>
      <c r="M1273" s="34" t="s">
        <v>22</v>
      </c>
      <c r="N1273" s="34" t="s">
        <v>23</v>
      </c>
      <c r="O1273" s="44">
        <v>909</v>
      </c>
      <c r="P1273" s="49">
        <v>0.26780337399999998</v>
      </c>
      <c r="Q1273" s="34" t="s">
        <v>38</v>
      </c>
      <c r="R1273" s="28">
        <v>15</v>
      </c>
      <c r="S1273" s="44">
        <v>1809</v>
      </c>
      <c r="T1273" s="39">
        <v>1941.333333</v>
      </c>
      <c r="U1273" s="34" t="str">
        <f t="shared" si="58"/>
        <v>Low Income</v>
      </c>
      <c r="V1273" s="44">
        <v>19733</v>
      </c>
      <c r="W1273" s="49">
        <v>0.18239124300000001</v>
      </c>
      <c r="X1273" s="28">
        <v>0</v>
      </c>
      <c r="Y1273" s="28">
        <v>50</v>
      </c>
      <c r="Z1273" s="34" t="str">
        <f t="shared" si="59"/>
        <v>Medium Risk</v>
      </c>
    </row>
    <row r="1274" spans="1:26" x14ac:dyDescent="0.25">
      <c r="A1274" s="20">
        <v>44373</v>
      </c>
      <c r="B1274" s="21">
        <v>26</v>
      </c>
      <c r="C1274" s="33" t="str">
        <f t="shared" si="57"/>
        <v>Mid</v>
      </c>
      <c r="D1274" s="43">
        <v>43376</v>
      </c>
      <c r="E1274" s="27">
        <v>628</v>
      </c>
      <c r="F1274" s="33" t="s">
        <v>230</v>
      </c>
      <c r="G1274" s="33" t="s">
        <v>20</v>
      </c>
      <c r="H1274" s="33" t="s">
        <v>21</v>
      </c>
      <c r="I1274" s="43">
        <v>25183.596306068601</v>
      </c>
      <c r="J1274" s="27">
        <v>60</v>
      </c>
      <c r="K1274" s="48">
        <v>0.5805882586238611</v>
      </c>
      <c r="L1274" s="48" t="s">
        <v>241</v>
      </c>
      <c r="M1274" s="33" t="s">
        <v>26</v>
      </c>
      <c r="N1274" s="33" t="s">
        <v>30</v>
      </c>
      <c r="O1274" s="43">
        <v>252</v>
      </c>
      <c r="P1274" s="48">
        <v>8.8696106999999996E-2</v>
      </c>
      <c r="Q1274" s="33" t="s">
        <v>28</v>
      </c>
      <c r="R1274" s="27">
        <v>21</v>
      </c>
      <c r="S1274" s="43">
        <v>5369</v>
      </c>
      <c r="T1274" s="38">
        <v>3614.666667</v>
      </c>
      <c r="U1274" s="33" t="str">
        <f t="shared" si="58"/>
        <v>Low Income</v>
      </c>
      <c r="V1274" s="43">
        <v>5115</v>
      </c>
      <c r="W1274" s="48">
        <v>0.204514956</v>
      </c>
      <c r="X1274" s="27">
        <v>0</v>
      </c>
      <c r="Y1274" s="27">
        <v>49</v>
      </c>
      <c r="Z1274" s="33" t="str">
        <f t="shared" si="59"/>
        <v>Medium Risk</v>
      </c>
    </row>
    <row r="1275" spans="1:26" x14ac:dyDescent="0.25">
      <c r="A1275" s="22">
        <v>44374</v>
      </c>
      <c r="B1275" s="23">
        <v>36</v>
      </c>
      <c r="C1275" s="34" t="str">
        <f t="shared" si="57"/>
        <v>Mid</v>
      </c>
      <c r="D1275" s="44">
        <v>92257</v>
      </c>
      <c r="E1275" s="28">
        <v>638</v>
      </c>
      <c r="F1275" s="34" t="s">
        <v>230</v>
      </c>
      <c r="G1275" s="34" t="s">
        <v>20</v>
      </c>
      <c r="H1275" s="34" t="s">
        <v>29</v>
      </c>
      <c r="I1275" s="44">
        <v>18700</v>
      </c>
      <c r="J1275" s="28">
        <v>36</v>
      </c>
      <c r="K1275" s="49">
        <v>0.20269464647669011</v>
      </c>
      <c r="L1275" s="49" t="s">
        <v>240</v>
      </c>
      <c r="M1275" s="34" t="s">
        <v>22</v>
      </c>
      <c r="N1275" s="34" t="s">
        <v>23</v>
      </c>
      <c r="O1275" s="44">
        <v>444</v>
      </c>
      <c r="P1275" s="49">
        <v>0.42957376600000002</v>
      </c>
      <c r="Q1275" s="34" t="s">
        <v>38</v>
      </c>
      <c r="R1275" s="28">
        <v>33</v>
      </c>
      <c r="S1275" s="44">
        <v>5183</v>
      </c>
      <c r="T1275" s="39">
        <v>7688.0833329999996</v>
      </c>
      <c r="U1275" s="34" t="str">
        <f t="shared" si="58"/>
        <v>Medium Income</v>
      </c>
      <c r="V1275" s="44">
        <v>8159</v>
      </c>
      <c r="W1275" s="49">
        <v>0.19808640899999999</v>
      </c>
      <c r="X1275" s="28">
        <v>1</v>
      </c>
      <c r="Y1275" s="28">
        <v>40.799999999999997</v>
      </c>
      <c r="Z1275" s="34" t="str">
        <f t="shared" si="59"/>
        <v>Medium Risk</v>
      </c>
    </row>
    <row r="1276" spans="1:26" x14ac:dyDescent="0.25">
      <c r="A1276" s="20">
        <v>44375</v>
      </c>
      <c r="B1276" s="21">
        <v>54</v>
      </c>
      <c r="C1276" s="33" t="str">
        <f t="shared" si="57"/>
        <v>Senior</v>
      </c>
      <c r="D1276" s="43">
        <v>46898</v>
      </c>
      <c r="E1276" s="27">
        <v>565.24120603015081</v>
      </c>
      <c r="F1276" s="33" t="s">
        <v>230</v>
      </c>
      <c r="G1276" s="33" t="s">
        <v>20</v>
      </c>
      <c r="H1276" s="33" t="s">
        <v>32</v>
      </c>
      <c r="I1276" s="43">
        <v>14471</v>
      </c>
      <c r="J1276" s="27">
        <v>72</v>
      </c>
      <c r="K1276" s="48">
        <v>0.30856326495799397</v>
      </c>
      <c r="L1276" s="48" t="s">
        <v>240</v>
      </c>
      <c r="M1276" s="33" t="s">
        <v>35</v>
      </c>
      <c r="N1276" s="33" t="s">
        <v>27</v>
      </c>
      <c r="O1276" s="43">
        <v>280</v>
      </c>
      <c r="P1276" s="48">
        <v>0.112443234</v>
      </c>
      <c r="Q1276" s="33" t="s">
        <v>38</v>
      </c>
      <c r="R1276" s="27">
        <v>23</v>
      </c>
      <c r="S1276" s="43">
        <v>6499</v>
      </c>
      <c r="T1276" s="38">
        <v>3908.166667</v>
      </c>
      <c r="U1276" s="33" t="str">
        <f t="shared" si="58"/>
        <v>Low Income</v>
      </c>
      <c r="V1276" s="43">
        <v>1154</v>
      </c>
      <c r="W1276" s="48">
        <v>0.21794567000000001</v>
      </c>
      <c r="X1276" s="27">
        <v>0</v>
      </c>
      <c r="Y1276" s="27">
        <v>48</v>
      </c>
      <c r="Z1276" s="33" t="str">
        <f t="shared" si="59"/>
        <v>Medium Risk</v>
      </c>
    </row>
    <row r="1277" spans="1:26" x14ac:dyDescent="0.25">
      <c r="A1277" s="22">
        <v>44376</v>
      </c>
      <c r="B1277" s="23">
        <v>41</v>
      </c>
      <c r="C1277" s="34" t="str">
        <f t="shared" si="57"/>
        <v>Senior</v>
      </c>
      <c r="D1277" s="44">
        <v>25550</v>
      </c>
      <c r="E1277" s="28">
        <v>558</v>
      </c>
      <c r="F1277" s="34" t="s">
        <v>230</v>
      </c>
      <c r="G1277" s="34" t="s">
        <v>20</v>
      </c>
      <c r="H1277" s="34" t="s">
        <v>29</v>
      </c>
      <c r="I1277" s="44">
        <v>15890</v>
      </c>
      <c r="J1277" s="28">
        <v>84</v>
      </c>
      <c r="K1277" s="49">
        <v>0.62191780821917808</v>
      </c>
      <c r="L1277" s="49" t="s">
        <v>241</v>
      </c>
      <c r="M1277" s="34" t="s">
        <v>22</v>
      </c>
      <c r="N1277" s="34" t="s">
        <v>34</v>
      </c>
      <c r="O1277" s="44">
        <v>1127</v>
      </c>
      <c r="P1277" s="49">
        <v>0.589449479</v>
      </c>
      <c r="Q1277" s="34" t="s">
        <v>24</v>
      </c>
      <c r="R1277" s="28">
        <v>29</v>
      </c>
      <c r="S1277" s="44">
        <v>1459</v>
      </c>
      <c r="T1277" s="39">
        <v>2129.166667</v>
      </c>
      <c r="U1277" s="34" t="str">
        <f t="shared" si="58"/>
        <v>Low Income</v>
      </c>
      <c r="V1277" s="44">
        <v>101763</v>
      </c>
      <c r="W1277" s="49">
        <v>0.28345711400000001</v>
      </c>
      <c r="X1277" s="28">
        <v>0</v>
      </c>
      <c r="Y1277" s="28">
        <v>70</v>
      </c>
      <c r="Z1277" s="34" t="str">
        <f t="shared" si="59"/>
        <v>Very High Risk</v>
      </c>
    </row>
    <row r="1278" spans="1:26" x14ac:dyDescent="0.25">
      <c r="A1278" s="20">
        <v>44377</v>
      </c>
      <c r="B1278" s="21">
        <v>67</v>
      </c>
      <c r="C1278" s="33" t="str">
        <f t="shared" si="57"/>
        <v>Old</v>
      </c>
      <c r="D1278" s="43">
        <v>99216</v>
      </c>
      <c r="E1278" s="27">
        <v>605</v>
      </c>
      <c r="F1278" s="33" t="s">
        <v>230</v>
      </c>
      <c r="G1278" s="33" t="s">
        <v>20</v>
      </c>
      <c r="H1278" s="33" t="s">
        <v>25</v>
      </c>
      <c r="I1278" s="43">
        <v>18701</v>
      </c>
      <c r="J1278" s="27">
        <v>48</v>
      </c>
      <c r="K1278" s="48">
        <v>0.18848774391227222</v>
      </c>
      <c r="L1278" s="48" t="s">
        <v>240</v>
      </c>
      <c r="M1278" s="33" t="s">
        <v>22</v>
      </c>
      <c r="N1278" s="33" t="s">
        <v>27</v>
      </c>
      <c r="O1278" s="43">
        <v>261</v>
      </c>
      <c r="P1278" s="48">
        <v>0.33031669000000002</v>
      </c>
      <c r="Q1278" s="33" t="s">
        <v>38</v>
      </c>
      <c r="R1278" s="27">
        <v>23</v>
      </c>
      <c r="S1278" s="43">
        <v>3634</v>
      </c>
      <c r="T1278" s="38">
        <v>8268</v>
      </c>
      <c r="U1278" s="33" t="str">
        <f t="shared" si="58"/>
        <v>Medium Income</v>
      </c>
      <c r="V1278" s="43">
        <v>10524</v>
      </c>
      <c r="W1278" s="48">
        <v>0.23031439500000001</v>
      </c>
      <c r="X1278" s="27">
        <v>1</v>
      </c>
      <c r="Y1278" s="27">
        <v>40.799999999999997</v>
      </c>
      <c r="Z1278" s="33" t="str">
        <f t="shared" si="59"/>
        <v>Medium Risk</v>
      </c>
    </row>
    <row r="1279" spans="1:26" x14ac:dyDescent="0.25">
      <c r="A1279" s="22">
        <v>44378</v>
      </c>
      <c r="B1279" s="23">
        <v>44</v>
      </c>
      <c r="C1279" s="34" t="str">
        <f t="shared" si="57"/>
        <v>Senior</v>
      </c>
      <c r="D1279" s="44">
        <v>22823</v>
      </c>
      <c r="E1279" s="28">
        <v>542</v>
      </c>
      <c r="F1279" s="34" t="s">
        <v>231</v>
      </c>
      <c r="G1279" s="34" t="s">
        <v>20</v>
      </c>
      <c r="H1279" s="34" t="s">
        <v>29</v>
      </c>
      <c r="I1279" s="44">
        <v>13133</v>
      </c>
      <c r="J1279" s="28">
        <v>60</v>
      </c>
      <c r="K1279" s="49">
        <v>0.57542829601717571</v>
      </c>
      <c r="L1279" s="49" t="s">
        <v>241</v>
      </c>
      <c r="M1279" s="34" t="s">
        <v>22</v>
      </c>
      <c r="N1279" s="34" t="s">
        <v>27</v>
      </c>
      <c r="O1279" s="44">
        <v>479</v>
      </c>
      <c r="P1279" s="49">
        <v>0.16481404399999999</v>
      </c>
      <c r="Q1279" s="34" t="s">
        <v>28</v>
      </c>
      <c r="R1279" s="28">
        <v>21</v>
      </c>
      <c r="S1279" s="44">
        <v>12993</v>
      </c>
      <c r="T1279" s="39">
        <v>1901.916667</v>
      </c>
      <c r="U1279" s="34" t="str">
        <f t="shared" si="58"/>
        <v>Low Income</v>
      </c>
      <c r="V1279" s="44">
        <v>6869</v>
      </c>
      <c r="W1279" s="49">
        <v>0.23969502600000001</v>
      </c>
      <c r="X1279" s="28">
        <v>0</v>
      </c>
      <c r="Y1279" s="28">
        <v>51</v>
      </c>
      <c r="Z1279" s="34" t="str">
        <f t="shared" si="59"/>
        <v>Medium Risk</v>
      </c>
    </row>
    <row r="1280" spans="1:26" x14ac:dyDescent="0.25">
      <c r="A1280" s="20">
        <v>44379</v>
      </c>
      <c r="B1280" s="21">
        <v>42</v>
      </c>
      <c r="C1280" s="33" t="str">
        <f t="shared" si="57"/>
        <v>Senior</v>
      </c>
      <c r="D1280" s="43">
        <v>68367</v>
      </c>
      <c r="E1280" s="27">
        <v>568.61417322834643</v>
      </c>
      <c r="F1280" s="33" t="s">
        <v>230</v>
      </c>
      <c r="G1280" s="33" t="s">
        <v>20</v>
      </c>
      <c r="H1280" s="33" t="s">
        <v>29</v>
      </c>
      <c r="I1280" s="43">
        <v>30623</v>
      </c>
      <c r="J1280" s="27">
        <v>48</v>
      </c>
      <c r="K1280" s="48">
        <v>0.44792078049351297</v>
      </c>
      <c r="L1280" s="48" t="s">
        <v>240</v>
      </c>
      <c r="M1280" s="33" t="s">
        <v>22</v>
      </c>
      <c r="N1280" s="33" t="s">
        <v>27</v>
      </c>
      <c r="O1280" s="43">
        <v>375</v>
      </c>
      <c r="P1280" s="48">
        <v>0.10465839</v>
      </c>
      <c r="Q1280" s="33" t="s">
        <v>28</v>
      </c>
      <c r="R1280" s="27">
        <v>19</v>
      </c>
      <c r="S1280" s="43">
        <v>319</v>
      </c>
      <c r="T1280" s="38">
        <v>5697.25</v>
      </c>
      <c r="U1280" s="33" t="str">
        <f t="shared" si="58"/>
        <v>Medium Income</v>
      </c>
      <c r="V1280" s="43">
        <v>42012</v>
      </c>
      <c r="W1280" s="48">
        <v>0.21108874399999999</v>
      </c>
      <c r="X1280" s="27">
        <v>1</v>
      </c>
      <c r="Y1280" s="27">
        <v>39.200000000000003</v>
      </c>
      <c r="Z1280" s="33" t="str">
        <f t="shared" si="59"/>
        <v>Low Risk</v>
      </c>
    </row>
    <row r="1281" spans="1:26" x14ac:dyDescent="0.25">
      <c r="A1281" s="22">
        <v>44380</v>
      </c>
      <c r="B1281" s="23">
        <v>36</v>
      </c>
      <c r="C1281" s="34" t="str">
        <f t="shared" si="57"/>
        <v>Mid</v>
      </c>
      <c r="D1281" s="44">
        <v>23889</v>
      </c>
      <c r="E1281" s="28">
        <v>456</v>
      </c>
      <c r="F1281" s="34" t="s">
        <v>231</v>
      </c>
      <c r="G1281" s="34" t="s">
        <v>20</v>
      </c>
      <c r="H1281" s="34" t="s">
        <v>32</v>
      </c>
      <c r="I1281" s="44">
        <v>29584</v>
      </c>
      <c r="J1281" s="28">
        <v>24</v>
      </c>
      <c r="K1281" s="49">
        <v>1.2383942400267907</v>
      </c>
      <c r="L1281" s="49" t="s">
        <v>242</v>
      </c>
      <c r="M1281" s="34" t="s">
        <v>35</v>
      </c>
      <c r="N1281" s="34" t="s">
        <v>34</v>
      </c>
      <c r="O1281" s="44">
        <v>351</v>
      </c>
      <c r="P1281" s="49">
        <v>0.23040949899999999</v>
      </c>
      <c r="Q1281" s="34" t="s">
        <v>34</v>
      </c>
      <c r="R1281" s="28">
        <v>16</v>
      </c>
      <c r="S1281" s="44">
        <v>210</v>
      </c>
      <c r="T1281" s="39">
        <v>1990.75</v>
      </c>
      <c r="U1281" s="34" t="str">
        <f t="shared" si="58"/>
        <v>Low Income</v>
      </c>
      <c r="V1281" s="44">
        <v>79982</v>
      </c>
      <c r="W1281" s="49">
        <v>0.31773118900000002</v>
      </c>
      <c r="X1281" s="28">
        <v>0</v>
      </c>
      <c r="Y1281" s="28">
        <v>52</v>
      </c>
      <c r="Z1281" s="34" t="str">
        <f t="shared" si="59"/>
        <v>Medium Risk</v>
      </c>
    </row>
    <row r="1282" spans="1:26" x14ac:dyDescent="0.25">
      <c r="A1282" s="20">
        <v>44381</v>
      </c>
      <c r="B1282" s="21">
        <v>41</v>
      </c>
      <c r="C1282" s="33" t="str">
        <f t="shared" ref="C1282:C1345" si="60">IF(B1282&lt;25,"Young",IF(B1282&lt;40,"Mid",IF(B1282&lt;60,"Senior","Old")))</f>
        <v>Senior</v>
      </c>
      <c r="D1282" s="43">
        <v>126158</v>
      </c>
      <c r="E1282" s="27">
        <v>632</v>
      </c>
      <c r="F1282" s="33" t="s">
        <v>230</v>
      </c>
      <c r="G1282" s="33" t="s">
        <v>20</v>
      </c>
      <c r="H1282" s="33" t="s">
        <v>21</v>
      </c>
      <c r="I1282" s="43">
        <v>46315</v>
      </c>
      <c r="J1282" s="27">
        <v>84</v>
      </c>
      <c r="K1282" s="48">
        <v>0.36711900949602877</v>
      </c>
      <c r="L1282" s="48" t="s">
        <v>240</v>
      </c>
      <c r="M1282" s="33" t="s">
        <v>26</v>
      </c>
      <c r="N1282" s="33" t="s">
        <v>27</v>
      </c>
      <c r="O1282" s="43">
        <v>636</v>
      </c>
      <c r="P1282" s="48">
        <v>6.2557563999999996E-2</v>
      </c>
      <c r="Q1282" s="33" t="s">
        <v>38</v>
      </c>
      <c r="R1282" s="27">
        <v>26</v>
      </c>
      <c r="S1282" s="43">
        <v>1257</v>
      </c>
      <c r="T1282" s="38">
        <v>10513.166670000001</v>
      </c>
      <c r="U1282" s="33" t="str">
        <f t="shared" ref="U1282:U1345" si="61">IF(T1282&lt;=5000,"Low Income",IF(T1282&lt;=12000,"Medium Income","High Income"))</f>
        <v>Medium Income</v>
      </c>
      <c r="V1282" s="43">
        <v>92689</v>
      </c>
      <c r="W1282" s="48">
        <v>0.25334560900000003</v>
      </c>
      <c r="X1282" s="27">
        <v>0</v>
      </c>
      <c r="Y1282" s="27">
        <v>55</v>
      </c>
      <c r="Z1282" s="33" t="str">
        <f t="shared" ref="Z1282:Z1345" si="62">IF(Y1282&lt;40,"Low Risk", IF(Y1282&lt;55,"Medium Risk", IF(Y1282&lt;70,"High Risk","Very High Risk")))</f>
        <v>High Risk</v>
      </c>
    </row>
    <row r="1283" spans="1:26" x14ac:dyDescent="0.25">
      <c r="A1283" s="22">
        <v>44382</v>
      </c>
      <c r="B1283" s="23">
        <v>38</v>
      </c>
      <c r="C1283" s="34" t="str">
        <f t="shared" si="60"/>
        <v>Mid</v>
      </c>
      <c r="D1283" s="44">
        <v>40384</v>
      </c>
      <c r="E1283" s="28">
        <v>496</v>
      </c>
      <c r="F1283" s="34" t="s">
        <v>231</v>
      </c>
      <c r="G1283" s="34" t="s">
        <v>20</v>
      </c>
      <c r="H1283" s="34" t="s">
        <v>32</v>
      </c>
      <c r="I1283" s="44">
        <v>16624</v>
      </c>
      <c r="J1283" s="28">
        <v>84</v>
      </c>
      <c r="K1283" s="49">
        <v>0.41164817749603805</v>
      </c>
      <c r="L1283" s="49" t="s">
        <v>240</v>
      </c>
      <c r="M1283" s="34" t="s">
        <v>22</v>
      </c>
      <c r="N1283" s="34" t="s">
        <v>23</v>
      </c>
      <c r="O1283" s="44">
        <v>340</v>
      </c>
      <c r="P1283" s="49">
        <v>0.74276494000000004</v>
      </c>
      <c r="Q1283" s="34" t="s">
        <v>38</v>
      </c>
      <c r="R1283" s="28">
        <v>22</v>
      </c>
      <c r="S1283" s="44">
        <v>16014</v>
      </c>
      <c r="T1283" s="39">
        <v>3365.333333</v>
      </c>
      <c r="U1283" s="34" t="str">
        <f t="shared" si="61"/>
        <v>Low Income</v>
      </c>
      <c r="V1283" s="44">
        <v>1186</v>
      </c>
      <c r="W1283" s="49">
        <v>0.263879101</v>
      </c>
      <c r="X1283" s="28">
        <v>0</v>
      </c>
      <c r="Y1283" s="28">
        <v>64</v>
      </c>
      <c r="Z1283" s="34" t="str">
        <f t="shared" si="62"/>
        <v>High Risk</v>
      </c>
    </row>
    <row r="1284" spans="1:26" x14ac:dyDescent="0.25">
      <c r="A1284" s="20">
        <v>44383</v>
      </c>
      <c r="B1284" s="21">
        <v>48</v>
      </c>
      <c r="C1284" s="33" t="str">
        <f t="shared" si="60"/>
        <v>Senior</v>
      </c>
      <c r="D1284" s="43">
        <v>52441</v>
      </c>
      <c r="E1284" s="27">
        <v>605</v>
      </c>
      <c r="F1284" s="33" t="s">
        <v>230</v>
      </c>
      <c r="G1284" s="33" t="s">
        <v>20</v>
      </c>
      <c r="H1284" s="33" t="s">
        <v>32</v>
      </c>
      <c r="I1284" s="43">
        <v>17650</v>
      </c>
      <c r="J1284" s="27">
        <v>48</v>
      </c>
      <c r="K1284" s="48">
        <v>0.33656871531816707</v>
      </c>
      <c r="L1284" s="48" t="s">
        <v>240</v>
      </c>
      <c r="M1284" s="33" t="s">
        <v>22</v>
      </c>
      <c r="N1284" s="33" t="s">
        <v>23</v>
      </c>
      <c r="O1284" s="43">
        <v>662</v>
      </c>
      <c r="P1284" s="48">
        <v>0.517833239</v>
      </c>
      <c r="Q1284" s="33" t="s">
        <v>24</v>
      </c>
      <c r="R1284" s="27">
        <v>15</v>
      </c>
      <c r="S1284" s="43">
        <v>537</v>
      </c>
      <c r="T1284" s="38">
        <v>4370.0833329999996</v>
      </c>
      <c r="U1284" s="33" t="str">
        <f t="shared" si="61"/>
        <v>Low Income</v>
      </c>
      <c r="V1284" s="43">
        <v>13570</v>
      </c>
      <c r="W1284" s="48">
        <v>0.19426301300000001</v>
      </c>
      <c r="X1284" s="27">
        <v>0</v>
      </c>
      <c r="Y1284" s="27">
        <v>57</v>
      </c>
      <c r="Z1284" s="33" t="str">
        <f t="shared" si="62"/>
        <v>High Risk</v>
      </c>
    </row>
    <row r="1285" spans="1:26" x14ac:dyDescent="0.25">
      <c r="A1285" s="22">
        <v>44384</v>
      </c>
      <c r="B1285" s="23">
        <v>51</v>
      </c>
      <c r="C1285" s="34" t="str">
        <f t="shared" si="60"/>
        <v>Senior</v>
      </c>
      <c r="D1285" s="44">
        <v>52652</v>
      </c>
      <c r="E1285" s="28">
        <v>647</v>
      </c>
      <c r="F1285" s="34" t="s">
        <v>230</v>
      </c>
      <c r="G1285" s="34" t="s">
        <v>20</v>
      </c>
      <c r="H1285" s="34" t="s">
        <v>29</v>
      </c>
      <c r="I1285" s="44">
        <v>10482</v>
      </c>
      <c r="J1285" s="28">
        <v>24</v>
      </c>
      <c r="K1285" s="49">
        <v>0.19908075666641342</v>
      </c>
      <c r="L1285" s="49" t="s">
        <v>240</v>
      </c>
      <c r="M1285" s="34" t="s">
        <v>22</v>
      </c>
      <c r="N1285" s="34" t="s">
        <v>30</v>
      </c>
      <c r="O1285" s="44">
        <v>323</v>
      </c>
      <c r="P1285" s="49">
        <v>0.67803101600000004</v>
      </c>
      <c r="Q1285" s="34" t="s">
        <v>38</v>
      </c>
      <c r="R1285" s="28">
        <v>25</v>
      </c>
      <c r="S1285" s="44">
        <v>2622</v>
      </c>
      <c r="T1285" s="39">
        <v>4387.6666670000004</v>
      </c>
      <c r="U1285" s="34" t="str">
        <f t="shared" si="61"/>
        <v>Low Income</v>
      </c>
      <c r="V1285" s="44">
        <v>193890</v>
      </c>
      <c r="W1285" s="49">
        <v>0.16814311200000001</v>
      </c>
      <c r="X1285" s="28">
        <v>1</v>
      </c>
      <c r="Y1285" s="28">
        <v>40</v>
      </c>
      <c r="Z1285" s="34" t="str">
        <f t="shared" si="62"/>
        <v>Medium Risk</v>
      </c>
    </row>
    <row r="1286" spans="1:26" x14ac:dyDescent="0.25">
      <c r="A1286" s="20">
        <v>44385</v>
      </c>
      <c r="B1286" s="21">
        <v>30</v>
      </c>
      <c r="C1286" s="33" t="str">
        <f t="shared" si="60"/>
        <v>Mid</v>
      </c>
      <c r="D1286" s="43">
        <v>47195</v>
      </c>
      <c r="E1286" s="27">
        <v>598</v>
      </c>
      <c r="F1286" s="33" t="s">
        <v>230</v>
      </c>
      <c r="G1286" s="33" t="s">
        <v>20</v>
      </c>
      <c r="H1286" s="33" t="s">
        <v>32</v>
      </c>
      <c r="I1286" s="43">
        <v>32556</v>
      </c>
      <c r="J1286" s="27">
        <v>36</v>
      </c>
      <c r="K1286" s="48">
        <v>0.68981883674118016</v>
      </c>
      <c r="L1286" s="48" t="s">
        <v>241</v>
      </c>
      <c r="M1286" s="33" t="s">
        <v>22</v>
      </c>
      <c r="N1286" s="33" t="s">
        <v>30</v>
      </c>
      <c r="O1286" s="43">
        <v>664</v>
      </c>
      <c r="P1286" s="48">
        <v>0.24790461799999999</v>
      </c>
      <c r="Q1286" s="33" t="s">
        <v>31</v>
      </c>
      <c r="R1286" s="27">
        <v>27</v>
      </c>
      <c r="S1286" s="43">
        <v>3791</v>
      </c>
      <c r="T1286" s="38">
        <v>3932.916667</v>
      </c>
      <c r="U1286" s="33" t="str">
        <f t="shared" si="61"/>
        <v>Low Income</v>
      </c>
      <c r="V1286" s="43">
        <v>10956</v>
      </c>
      <c r="W1286" s="48">
        <v>0.25640677200000001</v>
      </c>
      <c r="X1286" s="27">
        <v>0</v>
      </c>
      <c r="Y1286" s="27">
        <v>67</v>
      </c>
      <c r="Z1286" s="33" t="str">
        <f t="shared" si="62"/>
        <v>High Risk</v>
      </c>
    </row>
    <row r="1287" spans="1:26" x14ac:dyDescent="0.25">
      <c r="A1287" s="22">
        <v>44386</v>
      </c>
      <c r="B1287" s="23">
        <v>24</v>
      </c>
      <c r="C1287" s="34" t="str">
        <f t="shared" si="60"/>
        <v>Young</v>
      </c>
      <c r="D1287" s="44">
        <v>37828</v>
      </c>
      <c r="E1287" s="28">
        <v>533</v>
      </c>
      <c r="F1287" s="34" t="s">
        <v>231</v>
      </c>
      <c r="G1287" s="34" t="s">
        <v>20</v>
      </c>
      <c r="H1287" s="34" t="s">
        <v>29</v>
      </c>
      <c r="I1287" s="44">
        <v>25183.596306068601</v>
      </c>
      <c r="J1287" s="28">
        <v>12</v>
      </c>
      <c r="K1287" s="49">
        <v>0.66573956609042506</v>
      </c>
      <c r="L1287" s="49" t="s">
        <v>241</v>
      </c>
      <c r="M1287" s="34" t="s">
        <v>26</v>
      </c>
      <c r="N1287" s="34" t="s">
        <v>27</v>
      </c>
      <c r="O1287" s="44">
        <v>411</v>
      </c>
      <c r="P1287" s="49">
        <v>0.15002447599999999</v>
      </c>
      <c r="Q1287" s="34" t="s">
        <v>28</v>
      </c>
      <c r="R1287" s="28">
        <v>23</v>
      </c>
      <c r="S1287" s="44">
        <v>2399</v>
      </c>
      <c r="T1287" s="39">
        <v>3152.333333</v>
      </c>
      <c r="U1287" s="34" t="str">
        <f t="shared" si="61"/>
        <v>Low Income</v>
      </c>
      <c r="V1287" s="44">
        <v>88219</v>
      </c>
      <c r="W1287" s="49">
        <v>0.24371208499999999</v>
      </c>
      <c r="X1287" s="28">
        <v>0</v>
      </c>
      <c r="Y1287" s="28">
        <v>57</v>
      </c>
      <c r="Z1287" s="34" t="str">
        <f t="shared" si="62"/>
        <v>High Risk</v>
      </c>
    </row>
    <row r="1288" spans="1:26" x14ac:dyDescent="0.25">
      <c r="A1288" s="20">
        <v>44387</v>
      </c>
      <c r="B1288" s="21">
        <v>18</v>
      </c>
      <c r="C1288" s="33" t="str">
        <f t="shared" si="60"/>
        <v>Young</v>
      </c>
      <c r="D1288" s="43">
        <v>56333</v>
      </c>
      <c r="E1288" s="27">
        <v>552</v>
      </c>
      <c r="F1288" s="33" t="s">
        <v>230</v>
      </c>
      <c r="G1288" s="33" t="s">
        <v>20</v>
      </c>
      <c r="H1288" s="33" t="s">
        <v>25</v>
      </c>
      <c r="I1288" s="43">
        <v>40663</v>
      </c>
      <c r="J1288" s="27">
        <v>60</v>
      </c>
      <c r="K1288" s="48">
        <v>0.7218326735661158</v>
      </c>
      <c r="L1288" s="48" t="s">
        <v>241</v>
      </c>
      <c r="M1288" s="33" t="s">
        <v>22</v>
      </c>
      <c r="N1288" s="33" t="s">
        <v>30</v>
      </c>
      <c r="O1288" s="43">
        <v>914</v>
      </c>
      <c r="P1288" s="48">
        <v>0.15472174899999999</v>
      </c>
      <c r="Q1288" s="33" t="s">
        <v>24</v>
      </c>
      <c r="R1288" s="27">
        <v>29</v>
      </c>
      <c r="S1288" s="43">
        <v>860</v>
      </c>
      <c r="T1288" s="38">
        <v>4694.4166670000004</v>
      </c>
      <c r="U1288" s="33" t="str">
        <f t="shared" si="61"/>
        <v>Low Income</v>
      </c>
      <c r="V1288" s="43">
        <v>15669</v>
      </c>
      <c r="W1288" s="48">
        <v>0.30758619999999998</v>
      </c>
      <c r="X1288" s="27">
        <v>0</v>
      </c>
      <c r="Y1288" s="27">
        <v>50</v>
      </c>
      <c r="Z1288" s="33" t="str">
        <f t="shared" si="62"/>
        <v>Medium Risk</v>
      </c>
    </row>
    <row r="1289" spans="1:26" x14ac:dyDescent="0.25">
      <c r="A1289" s="22">
        <v>44388</v>
      </c>
      <c r="B1289" s="23">
        <v>46</v>
      </c>
      <c r="C1289" s="34" t="str">
        <f t="shared" si="60"/>
        <v>Senior</v>
      </c>
      <c r="D1289" s="44">
        <v>54118</v>
      </c>
      <c r="E1289" s="28">
        <v>614</v>
      </c>
      <c r="F1289" s="34" t="s">
        <v>230</v>
      </c>
      <c r="G1289" s="34" t="s">
        <v>33</v>
      </c>
      <c r="H1289" s="34" t="s">
        <v>21</v>
      </c>
      <c r="I1289" s="44">
        <v>21849</v>
      </c>
      <c r="J1289" s="28">
        <v>36</v>
      </c>
      <c r="K1289" s="49">
        <v>0.40372888872463875</v>
      </c>
      <c r="L1289" s="49" t="s">
        <v>240</v>
      </c>
      <c r="M1289" s="34" t="s">
        <v>22</v>
      </c>
      <c r="N1289" s="34" t="s">
        <v>30</v>
      </c>
      <c r="O1289" s="44">
        <v>469</v>
      </c>
      <c r="P1289" s="49">
        <v>0.29891405999999998</v>
      </c>
      <c r="Q1289" s="34" t="s">
        <v>31</v>
      </c>
      <c r="R1289" s="28">
        <v>27</v>
      </c>
      <c r="S1289" s="44">
        <v>986</v>
      </c>
      <c r="T1289" s="39">
        <v>4509.8333329999996</v>
      </c>
      <c r="U1289" s="34" t="str">
        <f t="shared" si="61"/>
        <v>Low Income</v>
      </c>
      <c r="V1289" s="44">
        <v>170616</v>
      </c>
      <c r="W1289" s="49">
        <v>0.19610918899999999</v>
      </c>
      <c r="X1289" s="28">
        <v>1</v>
      </c>
      <c r="Y1289" s="28">
        <v>40.799999999999997</v>
      </c>
      <c r="Z1289" s="34" t="str">
        <f t="shared" si="62"/>
        <v>Medium Risk</v>
      </c>
    </row>
    <row r="1290" spans="1:26" x14ac:dyDescent="0.25">
      <c r="A1290" s="20">
        <v>44389</v>
      </c>
      <c r="B1290" s="21">
        <v>26</v>
      </c>
      <c r="C1290" s="33" t="str">
        <f t="shared" si="60"/>
        <v>Mid</v>
      </c>
      <c r="D1290" s="43">
        <v>96075</v>
      </c>
      <c r="E1290" s="27">
        <v>581</v>
      </c>
      <c r="F1290" s="33" t="s">
        <v>230</v>
      </c>
      <c r="G1290" s="33" t="s">
        <v>20</v>
      </c>
      <c r="H1290" s="33" t="s">
        <v>32</v>
      </c>
      <c r="I1290" s="43">
        <v>38708</v>
      </c>
      <c r="J1290" s="27">
        <v>36</v>
      </c>
      <c r="K1290" s="48">
        <v>0.40289357272963833</v>
      </c>
      <c r="L1290" s="48" t="s">
        <v>240</v>
      </c>
      <c r="M1290" s="33" t="s">
        <v>22</v>
      </c>
      <c r="N1290" s="33" t="s">
        <v>30</v>
      </c>
      <c r="O1290" s="43">
        <v>900</v>
      </c>
      <c r="P1290" s="48">
        <v>0.51892843499999997</v>
      </c>
      <c r="Q1290" s="33" t="s">
        <v>24</v>
      </c>
      <c r="R1290" s="27">
        <v>25</v>
      </c>
      <c r="S1290" s="43">
        <v>24609</v>
      </c>
      <c r="T1290" s="38">
        <v>8006.25</v>
      </c>
      <c r="U1290" s="33" t="str">
        <f t="shared" si="61"/>
        <v>Medium Income</v>
      </c>
      <c r="V1290" s="43">
        <v>31084</v>
      </c>
      <c r="W1290" s="48">
        <v>0.23510439999999999</v>
      </c>
      <c r="X1290" s="27">
        <v>0</v>
      </c>
      <c r="Y1290" s="27">
        <v>57</v>
      </c>
      <c r="Z1290" s="33" t="str">
        <f t="shared" si="62"/>
        <v>High Risk</v>
      </c>
    </row>
    <row r="1291" spans="1:26" x14ac:dyDescent="0.25">
      <c r="A1291" s="22">
        <v>44390</v>
      </c>
      <c r="B1291" s="23">
        <v>18</v>
      </c>
      <c r="C1291" s="34" t="str">
        <f t="shared" si="60"/>
        <v>Young</v>
      </c>
      <c r="D1291" s="44">
        <v>20487</v>
      </c>
      <c r="E1291" s="28">
        <v>538</v>
      </c>
      <c r="F1291" s="34" t="s">
        <v>231</v>
      </c>
      <c r="G1291" s="34" t="s">
        <v>45</v>
      </c>
      <c r="H1291" s="34" t="s">
        <v>25</v>
      </c>
      <c r="I1291" s="44">
        <v>18369</v>
      </c>
      <c r="J1291" s="28">
        <v>36</v>
      </c>
      <c r="K1291" s="49">
        <v>0.89661736711085083</v>
      </c>
      <c r="L1291" s="49" t="s">
        <v>241</v>
      </c>
      <c r="M1291" s="34" t="s">
        <v>22</v>
      </c>
      <c r="N1291" s="34" t="s">
        <v>27</v>
      </c>
      <c r="O1291" s="44">
        <v>191</v>
      </c>
      <c r="P1291" s="49">
        <v>9.0133273E-2</v>
      </c>
      <c r="Q1291" s="34" t="s">
        <v>28</v>
      </c>
      <c r="R1291" s="28">
        <v>22</v>
      </c>
      <c r="S1291" s="44">
        <v>904</v>
      </c>
      <c r="T1291" s="39">
        <v>1707.25</v>
      </c>
      <c r="U1291" s="34" t="str">
        <f t="shared" si="61"/>
        <v>Low Income</v>
      </c>
      <c r="V1291" s="44">
        <v>4751</v>
      </c>
      <c r="W1291" s="49">
        <v>0.22412464700000001</v>
      </c>
      <c r="X1291" s="28">
        <v>0</v>
      </c>
      <c r="Y1291" s="28">
        <v>54</v>
      </c>
      <c r="Z1291" s="34" t="str">
        <f t="shared" si="62"/>
        <v>Medium Risk</v>
      </c>
    </row>
    <row r="1292" spans="1:26" x14ac:dyDescent="0.25">
      <c r="A1292" s="20">
        <v>44391</v>
      </c>
      <c r="B1292" s="21">
        <v>44</v>
      </c>
      <c r="C1292" s="33" t="str">
        <f t="shared" si="60"/>
        <v>Senior</v>
      </c>
      <c r="D1292" s="43">
        <v>73721</v>
      </c>
      <c r="E1292" s="27">
        <v>548</v>
      </c>
      <c r="F1292" s="33" t="s">
        <v>231</v>
      </c>
      <c r="G1292" s="33" t="s">
        <v>20</v>
      </c>
      <c r="H1292" s="33" t="s">
        <v>32</v>
      </c>
      <c r="I1292" s="43">
        <v>11347</v>
      </c>
      <c r="J1292" s="27">
        <v>12</v>
      </c>
      <c r="K1292" s="48">
        <v>0.15391815086610328</v>
      </c>
      <c r="L1292" s="48" t="s">
        <v>240</v>
      </c>
      <c r="M1292" s="33" t="s">
        <v>26</v>
      </c>
      <c r="N1292" s="33" t="s">
        <v>30</v>
      </c>
      <c r="O1292" s="43">
        <v>285</v>
      </c>
      <c r="P1292" s="48">
        <v>0.22485961600000001</v>
      </c>
      <c r="Q1292" s="33" t="s">
        <v>38</v>
      </c>
      <c r="R1292" s="27">
        <v>22</v>
      </c>
      <c r="S1292" s="43">
        <v>8591</v>
      </c>
      <c r="T1292" s="38">
        <v>6143.4166670000004</v>
      </c>
      <c r="U1292" s="33" t="str">
        <f t="shared" si="61"/>
        <v>Medium Income</v>
      </c>
      <c r="V1292" s="43">
        <v>27917</v>
      </c>
      <c r="W1292" s="48">
        <v>0.205213745</v>
      </c>
      <c r="X1292" s="27">
        <v>1</v>
      </c>
      <c r="Y1292" s="27">
        <v>41.6</v>
      </c>
      <c r="Z1292" s="33" t="str">
        <f t="shared" si="62"/>
        <v>Medium Risk</v>
      </c>
    </row>
    <row r="1293" spans="1:26" x14ac:dyDescent="0.25">
      <c r="A1293" s="22">
        <v>44392</v>
      </c>
      <c r="B1293" s="23">
        <v>69</v>
      </c>
      <c r="C1293" s="34" t="str">
        <f t="shared" si="60"/>
        <v>Old</v>
      </c>
      <c r="D1293" s="44">
        <v>78972</v>
      </c>
      <c r="E1293" s="28">
        <v>627</v>
      </c>
      <c r="F1293" s="34" t="s">
        <v>230</v>
      </c>
      <c r="G1293" s="34" t="s">
        <v>20</v>
      </c>
      <c r="H1293" s="34" t="s">
        <v>25</v>
      </c>
      <c r="I1293" s="44">
        <v>23758</v>
      </c>
      <c r="J1293" s="28">
        <v>55.032258064516128</v>
      </c>
      <c r="K1293" s="49">
        <v>0.30084080433571392</v>
      </c>
      <c r="L1293" s="49" t="s">
        <v>240</v>
      </c>
      <c r="M1293" s="34" t="s">
        <v>22</v>
      </c>
      <c r="N1293" s="34" t="s">
        <v>27</v>
      </c>
      <c r="O1293" s="44">
        <v>153</v>
      </c>
      <c r="P1293" s="49">
        <v>0.244689722</v>
      </c>
      <c r="Q1293" s="34" t="s">
        <v>28</v>
      </c>
      <c r="R1293" s="28">
        <v>17</v>
      </c>
      <c r="S1293" s="44">
        <v>345</v>
      </c>
      <c r="T1293" s="39">
        <v>6581</v>
      </c>
      <c r="U1293" s="34" t="str">
        <f t="shared" si="61"/>
        <v>Medium Income</v>
      </c>
      <c r="V1293" s="44">
        <v>5293</v>
      </c>
      <c r="W1293" s="49">
        <v>0.178028666</v>
      </c>
      <c r="X1293" s="28">
        <v>1</v>
      </c>
      <c r="Y1293" s="28">
        <v>39.200000000000003</v>
      </c>
      <c r="Z1293" s="34" t="str">
        <f t="shared" si="62"/>
        <v>Low Risk</v>
      </c>
    </row>
    <row r="1294" spans="1:26" x14ac:dyDescent="0.25">
      <c r="A1294" s="20">
        <v>44393</v>
      </c>
      <c r="B1294" s="21">
        <v>39</v>
      </c>
      <c r="C1294" s="33" t="str">
        <f t="shared" si="60"/>
        <v>Mid</v>
      </c>
      <c r="D1294" s="43">
        <v>104810</v>
      </c>
      <c r="E1294" s="27">
        <v>517</v>
      </c>
      <c r="F1294" s="33" t="s">
        <v>231</v>
      </c>
      <c r="G1294" s="33" t="s">
        <v>20</v>
      </c>
      <c r="H1294" s="33" t="s">
        <v>29</v>
      </c>
      <c r="I1294" s="43">
        <v>15920</v>
      </c>
      <c r="J1294" s="27">
        <v>60</v>
      </c>
      <c r="K1294" s="48">
        <v>0.15189390325350635</v>
      </c>
      <c r="L1294" s="48" t="s">
        <v>240</v>
      </c>
      <c r="M1294" s="33" t="s">
        <v>22</v>
      </c>
      <c r="N1294" s="33" t="s">
        <v>27</v>
      </c>
      <c r="O1294" s="43">
        <v>300</v>
      </c>
      <c r="P1294" s="48">
        <v>0.41387301399999998</v>
      </c>
      <c r="Q1294" s="33" t="s">
        <v>38</v>
      </c>
      <c r="R1294" s="27">
        <v>26</v>
      </c>
      <c r="S1294" s="43">
        <v>11025</v>
      </c>
      <c r="T1294" s="38">
        <v>8734.1666669999995</v>
      </c>
      <c r="U1294" s="33" t="str">
        <f t="shared" si="61"/>
        <v>Medium Income</v>
      </c>
      <c r="V1294" s="43">
        <v>96466</v>
      </c>
      <c r="W1294" s="48">
        <v>0.23357546600000001</v>
      </c>
      <c r="X1294" s="27">
        <v>1</v>
      </c>
      <c r="Y1294" s="27">
        <v>42.4</v>
      </c>
      <c r="Z1294" s="33" t="str">
        <f t="shared" si="62"/>
        <v>Medium Risk</v>
      </c>
    </row>
    <row r="1295" spans="1:26" x14ac:dyDescent="0.25">
      <c r="A1295" s="22">
        <v>44394</v>
      </c>
      <c r="B1295" s="23">
        <v>50</v>
      </c>
      <c r="C1295" s="34" t="str">
        <f t="shared" si="60"/>
        <v>Senior</v>
      </c>
      <c r="D1295" s="44">
        <v>50755</v>
      </c>
      <c r="E1295" s="28">
        <v>564</v>
      </c>
      <c r="F1295" s="34" t="s">
        <v>230</v>
      </c>
      <c r="G1295" s="34" t="s">
        <v>20</v>
      </c>
      <c r="H1295" s="34" t="s">
        <v>25</v>
      </c>
      <c r="I1295" s="44">
        <v>17243</v>
      </c>
      <c r="J1295" s="28">
        <v>96</v>
      </c>
      <c r="K1295" s="49">
        <v>0.33973007585459558</v>
      </c>
      <c r="L1295" s="49" t="s">
        <v>240</v>
      </c>
      <c r="M1295" s="34" t="s">
        <v>26</v>
      </c>
      <c r="N1295" s="34" t="s">
        <v>34</v>
      </c>
      <c r="O1295" s="44">
        <v>252</v>
      </c>
      <c r="P1295" s="49">
        <v>0.42219383599999999</v>
      </c>
      <c r="Q1295" s="34" t="s">
        <v>28</v>
      </c>
      <c r="R1295" s="28">
        <v>28</v>
      </c>
      <c r="S1295" s="44">
        <v>1657</v>
      </c>
      <c r="T1295" s="39">
        <v>4229.5833329999996</v>
      </c>
      <c r="U1295" s="34" t="str">
        <f t="shared" si="61"/>
        <v>Low Income</v>
      </c>
      <c r="V1295" s="44">
        <v>9198</v>
      </c>
      <c r="W1295" s="49">
        <v>0.28191045599999998</v>
      </c>
      <c r="X1295" s="28">
        <v>0</v>
      </c>
      <c r="Y1295" s="28">
        <v>61</v>
      </c>
      <c r="Z1295" s="34" t="str">
        <f t="shared" si="62"/>
        <v>High Risk</v>
      </c>
    </row>
    <row r="1296" spans="1:26" x14ac:dyDescent="0.25">
      <c r="A1296" s="20">
        <v>44395</v>
      </c>
      <c r="B1296" s="21">
        <v>40</v>
      </c>
      <c r="C1296" s="33" t="str">
        <f t="shared" si="60"/>
        <v>Senior</v>
      </c>
      <c r="D1296" s="43">
        <v>53861</v>
      </c>
      <c r="E1296" s="27">
        <v>571</v>
      </c>
      <c r="F1296" s="33" t="s">
        <v>230</v>
      </c>
      <c r="G1296" s="33" t="s">
        <v>20</v>
      </c>
      <c r="H1296" s="33" t="s">
        <v>29</v>
      </c>
      <c r="I1296" s="43">
        <v>27329</v>
      </c>
      <c r="J1296" s="27">
        <v>36</v>
      </c>
      <c r="K1296" s="48">
        <v>0.50739867436549635</v>
      </c>
      <c r="L1296" s="48" t="s">
        <v>241</v>
      </c>
      <c r="M1296" s="33" t="s">
        <v>44</v>
      </c>
      <c r="N1296" s="33" t="s">
        <v>27</v>
      </c>
      <c r="O1296" s="43">
        <v>493</v>
      </c>
      <c r="P1296" s="48">
        <v>0.42423007800000001</v>
      </c>
      <c r="Q1296" s="33" t="s">
        <v>38</v>
      </c>
      <c r="R1296" s="27">
        <v>23</v>
      </c>
      <c r="S1296" s="43">
        <v>973</v>
      </c>
      <c r="T1296" s="38">
        <v>4488.4166670000004</v>
      </c>
      <c r="U1296" s="33" t="str">
        <f t="shared" si="61"/>
        <v>Low Income</v>
      </c>
      <c r="V1296" s="43">
        <v>563520</v>
      </c>
      <c r="W1296" s="48">
        <v>0.23919415799999999</v>
      </c>
      <c r="X1296" s="27">
        <v>1</v>
      </c>
      <c r="Y1296" s="27">
        <v>44</v>
      </c>
      <c r="Z1296" s="33" t="str">
        <f t="shared" si="62"/>
        <v>Medium Risk</v>
      </c>
    </row>
    <row r="1297" spans="1:26" x14ac:dyDescent="0.25">
      <c r="A1297" s="22">
        <v>44396</v>
      </c>
      <c r="B1297" s="23">
        <v>38</v>
      </c>
      <c r="C1297" s="34" t="str">
        <f t="shared" si="60"/>
        <v>Mid</v>
      </c>
      <c r="D1297" s="44">
        <v>65732</v>
      </c>
      <c r="E1297" s="28">
        <v>560</v>
      </c>
      <c r="F1297" s="34" t="s">
        <v>230</v>
      </c>
      <c r="G1297" s="34" t="s">
        <v>20</v>
      </c>
      <c r="H1297" s="34" t="s">
        <v>29</v>
      </c>
      <c r="I1297" s="44">
        <v>18707</v>
      </c>
      <c r="J1297" s="28">
        <v>120</v>
      </c>
      <c r="K1297" s="49">
        <v>0.28459502221140387</v>
      </c>
      <c r="L1297" s="49" t="s">
        <v>240</v>
      </c>
      <c r="M1297" s="34" t="s">
        <v>22</v>
      </c>
      <c r="N1297" s="34" t="s">
        <v>30</v>
      </c>
      <c r="O1297" s="44">
        <v>388</v>
      </c>
      <c r="P1297" s="49">
        <v>0.49625101599999999</v>
      </c>
      <c r="Q1297" s="34" t="s">
        <v>31</v>
      </c>
      <c r="R1297" s="28">
        <v>24</v>
      </c>
      <c r="S1297" s="44">
        <v>1237</v>
      </c>
      <c r="T1297" s="39">
        <v>5477.6666670000004</v>
      </c>
      <c r="U1297" s="34" t="str">
        <f t="shared" si="61"/>
        <v>Medium Income</v>
      </c>
      <c r="V1297" s="44">
        <v>1937</v>
      </c>
      <c r="W1297" s="49">
        <v>0.24857079500000001</v>
      </c>
      <c r="X1297" s="28">
        <v>0</v>
      </c>
      <c r="Y1297" s="28">
        <v>59</v>
      </c>
      <c r="Z1297" s="34" t="str">
        <f t="shared" si="62"/>
        <v>High Risk</v>
      </c>
    </row>
    <row r="1298" spans="1:26" x14ac:dyDescent="0.25">
      <c r="A1298" s="20">
        <v>44397</v>
      </c>
      <c r="B1298" s="21">
        <v>51</v>
      </c>
      <c r="C1298" s="33" t="str">
        <f t="shared" si="60"/>
        <v>Senior</v>
      </c>
      <c r="D1298" s="43">
        <v>20434</v>
      </c>
      <c r="E1298" s="27">
        <v>581</v>
      </c>
      <c r="F1298" s="33" t="s">
        <v>230</v>
      </c>
      <c r="G1298" s="33" t="s">
        <v>20</v>
      </c>
      <c r="H1298" s="33" t="s">
        <v>25</v>
      </c>
      <c r="I1298" s="43">
        <v>31257</v>
      </c>
      <c r="J1298" s="27">
        <v>120</v>
      </c>
      <c r="K1298" s="48">
        <v>1.5296564549280611</v>
      </c>
      <c r="L1298" s="48" t="s">
        <v>242</v>
      </c>
      <c r="M1298" s="33" t="s">
        <v>35</v>
      </c>
      <c r="N1298" s="33" t="s">
        <v>23</v>
      </c>
      <c r="O1298" s="43">
        <v>384</v>
      </c>
      <c r="P1298" s="48">
        <v>0.14783449000000001</v>
      </c>
      <c r="Q1298" s="33" t="s">
        <v>28</v>
      </c>
      <c r="R1298" s="27">
        <v>15</v>
      </c>
      <c r="S1298" s="43">
        <v>1245</v>
      </c>
      <c r="T1298" s="38">
        <v>1702.833333</v>
      </c>
      <c r="U1298" s="33" t="str">
        <f t="shared" si="61"/>
        <v>Low Income</v>
      </c>
      <c r="V1298" s="43">
        <v>6795</v>
      </c>
      <c r="W1298" s="48">
        <v>0.29092862400000002</v>
      </c>
      <c r="X1298" s="27">
        <v>0</v>
      </c>
      <c r="Y1298" s="27">
        <v>52</v>
      </c>
      <c r="Z1298" s="33" t="str">
        <f t="shared" si="62"/>
        <v>Medium Risk</v>
      </c>
    </row>
    <row r="1299" spans="1:26" x14ac:dyDescent="0.25">
      <c r="A1299" s="22">
        <v>44398</v>
      </c>
      <c r="B1299" s="23">
        <v>36</v>
      </c>
      <c r="C1299" s="34" t="str">
        <f t="shared" si="60"/>
        <v>Mid</v>
      </c>
      <c r="D1299" s="44">
        <v>67288</v>
      </c>
      <c r="E1299" s="28">
        <v>643</v>
      </c>
      <c r="F1299" s="34" t="s">
        <v>230</v>
      </c>
      <c r="G1299" s="34" t="s">
        <v>20</v>
      </c>
      <c r="H1299" s="34" t="s">
        <v>25</v>
      </c>
      <c r="I1299" s="44">
        <v>36034</v>
      </c>
      <c r="J1299" s="28">
        <v>48</v>
      </c>
      <c r="K1299" s="49">
        <v>0.53551896326239445</v>
      </c>
      <c r="L1299" s="49" t="s">
        <v>241</v>
      </c>
      <c r="M1299" s="34" t="s">
        <v>22</v>
      </c>
      <c r="N1299" s="34" t="s">
        <v>27</v>
      </c>
      <c r="O1299" s="44">
        <v>232</v>
      </c>
      <c r="P1299" s="49">
        <v>7.3962567000000007E-2</v>
      </c>
      <c r="Q1299" s="34" t="s">
        <v>38</v>
      </c>
      <c r="R1299" s="28">
        <v>13</v>
      </c>
      <c r="S1299" s="44">
        <v>2555</v>
      </c>
      <c r="T1299" s="39">
        <v>5607.3333329999996</v>
      </c>
      <c r="U1299" s="34" t="str">
        <f t="shared" si="61"/>
        <v>Medium Income</v>
      </c>
      <c r="V1299" s="44">
        <v>35127</v>
      </c>
      <c r="W1299" s="49">
        <v>0.184674648</v>
      </c>
      <c r="X1299" s="28">
        <v>0</v>
      </c>
      <c r="Y1299" s="28">
        <v>54</v>
      </c>
      <c r="Z1299" s="34" t="str">
        <f t="shared" si="62"/>
        <v>Medium Risk</v>
      </c>
    </row>
    <row r="1300" spans="1:26" x14ac:dyDescent="0.25">
      <c r="A1300" s="20">
        <v>44399</v>
      </c>
      <c r="B1300" s="21">
        <v>43</v>
      </c>
      <c r="C1300" s="33" t="str">
        <f t="shared" si="60"/>
        <v>Senior</v>
      </c>
      <c r="D1300" s="43">
        <v>300000</v>
      </c>
      <c r="E1300" s="27">
        <v>607</v>
      </c>
      <c r="F1300" s="33" t="s">
        <v>230</v>
      </c>
      <c r="G1300" s="33" t="s">
        <v>20</v>
      </c>
      <c r="H1300" s="33" t="s">
        <v>29</v>
      </c>
      <c r="I1300" s="43">
        <v>29361</v>
      </c>
      <c r="J1300" s="27">
        <v>60</v>
      </c>
      <c r="K1300" s="48">
        <v>9.7869999999999999E-2</v>
      </c>
      <c r="L1300" s="48" t="s">
        <v>240</v>
      </c>
      <c r="M1300" s="33" t="s">
        <v>22</v>
      </c>
      <c r="N1300" s="33" t="s">
        <v>27</v>
      </c>
      <c r="O1300" s="43">
        <v>104</v>
      </c>
      <c r="P1300" s="48">
        <v>0.17441758800000001</v>
      </c>
      <c r="Q1300" s="33" t="s">
        <v>28</v>
      </c>
      <c r="R1300" s="27">
        <v>26</v>
      </c>
      <c r="S1300" s="43">
        <v>1514</v>
      </c>
      <c r="T1300" s="38">
        <v>25000</v>
      </c>
      <c r="U1300" s="33" t="str">
        <f t="shared" si="61"/>
        <v>High Income</v>
      </c>
      <c r="V1300" s="43">
        <v>3822</v>
      </c>
      <c r="W1300" s="48">
        <v>0.247109143</v>
      </c>
      <c r="X1300" s="27">
        <v>1</v>
      </c>
      <c r="Y1300" s="27">
        <v>52</v>
      </c>
      <c r="Z1300" s="33" t="str">
        <f t="shared" si="62"/>
        <v>Medium Risk</v>
      </c>
    </row>
    <row r="1301" spans="1:26" x14ac:dyDescent="0.25">
      <c r="A1301" s="22">
        <v>44400</v>
      </c>
      <c r="B1301" s="23">
        <v>43</v>
      </c>
      <c r="C1301" s="34" t="str">
        <f t="shared" si="60"/>
        <v>Senior</v>
      </c>
      <c r="D1301" s="44">
        <v>147908</v>
      </c>
      <c r="E1301" s="28">
        <v>631</v>
      </c>
      <c r="F1301" s="34" t="s">
        <v>230</v>
      </c>
      <c r="G1301" s="34" t="s">
        <v>20</v>
      </c>
      <c r="H1301" s="34" t="s">
        <v>29</v>
      </c>
      <c r="I1301" s="44">
        <v>22850</v>
      </c>
      <c r="J1301" s="28">
        <v>48</v>
      </c>
      <c r="K1301" s="49">
        <v>0.15448792492630553</v>
      </c>
      <c r="L1301" s="49" t="s">
        <v>240</v>
      </c>
      <c r="M1301" s="34" t="s">
        <v>35</v>
      </c>
      <c r="N1301" s="34" t="s">
        <v>23</v>
      </c>
      <c r="O1301" s="44">
        <v>251</v>
      </c>
      <c r="P1301" s="49">
        <v>0.15548241800000001</v>
      </c>
      <c r="Q1301" s="34" t="s">
        <v>38</v>
      </c>
      <c r="R1301" s="28">
        <v>26</v>
      </c>
      <c r="S1301" s="44">
        <v>1776</v>
      </c>
      <c r="T1301" s="39">
        <v>12325.666670000001</v>
      </c>
      <c r="U1301" s="34" t="str">
        <f t="shared" si="61"/>
        <v>High Income</v>
      </c>
      <c r="V1301" s="44">
        <v>1750</v>
      </c>
      <c r="W1301" s="49">
        <v>0.20135360399999999</v>
      </c>
      <c r="X1301" s="28">
        <v>1</v>
      </c>
      <c r="Y1301" s="28">
        <v>36.799999999999997</v>
      </c>
      <c r="Z1301" s="34" t="str">
        <f t="shared" si="62"/>
        <v>Low Risk</v>
      </c>
    </row>
    <row r="1302" spans="1:26" x14ac:dyDescent="0.25">
      <c r="A1302" s="20">
        <v>44401</v>
      </c>
      <c r="B1302" s="21">
        <v>31</v>
      </c>
      <c r="C1302" s="33" t="str">
        <f t="shared" si="60"/>
        <v>Mid</v>
      </c>
      <c r="D1302" s="43">
        <v>32432</v>
      </c>
      <c r="E1302" s="27">
        <v>564</v>
      </c>
      <c r="F1302" s="33" t="s">
        <v>230</v>
      </c>
      <c r="G1302" s="33" t="s">
        <v>20</v>
      </c>
      <c r="H1302" s="33" t="s">
        <v>21</v>
      </c>
      <c r="I1302" s="43">
        <v>39628</v>
      </c>
      <c r="J1302" s="27">
        <v>12</v>
      </c>
      <c r="K1302" s="48">
        <v>1.2218796250616675</v>
      </c>
      <c r="L1302" s="48" t="s">
        <v>242</v>
      </c>
      <c r="M1302" s="33" t="s">
        <v>26</v>
      </c>
      <c r="N1302" s="33" t="s">
        <v>23</v>
      </c>
      <c r="O1302" s="43">
        <v>1934</v>
      </c>
      <c r="P1302" s="48">
        <v>0.286821082</v>
      </c>
      <c r="Q1302" s="33" t="s">
        <v>28</v>
      </c>
      <c r="R1302" s="27">
        <v>29</v>
      </c>
      <c r="S1302" s="43">
        <v>1049</v>
      </c>
      <c r="T1302" s="38">
        <v>2702.666667</v>
      </c>
      <c r="U1302" s="33" t="str">
        <f t="shared" si="61"/>
        <v>Low Income</v>
      </c>
      <c r="V1302" s="43">
        <v>7774</v>
      </c>
      <c r="W1302" s="48">
        <v>0.208704537</v>
      </c>
      <c r="X1302" s="27">
        <v>0</v>
      </c>
      <c r="Y1302" s="27">
        <v>58</v>
      </c>
      <c r="Z1302" s="33" t="str">
        <f t="shared" si="62"/>
        <v>High Risk</v>
      </c>
    </row>
    <row r="1303" spans="1:26" x14ac:dyDescent="0.25">
      <c r="A1303" s="22">
        <v>44402</v>
      </c>
      <c r="B1303" s="23">
        <v>51</v>
      </c>
      <c r="C1303" s="34" t="str">
        <f t="shared" si="60"/>
        <v>Senior</v>
      </c>
      <c r="D1303" s="44">
        <v>22753</v>
      </c>
      <c r="E1303" s="28">
        <v>606</v>
      </c>
      <c r="F1303" s="34" t="s">
        <v>230</v>
      </c>
      <c r="G1303" s="34" t="s">
        <v>20</v>
      </c>
      <c r="H1303" s="34" t="s">
        <v>21</v>
      </c>
      <c r="I1303" s="44">
        <v>37617</v>
      </c>
      <c r="J1303" s="28">
        <v>36</v>
      </c>
      <c r="K1303" s="49">
        <v>1.6532764910121742</v>
      </c>
      <c r="L1303" s="49" t="s">
        <v>242</v>
      </c>
      <c r="M1303" s="34" t="s">
        <v>22</v>
      </c>
      <c r="N1303" s="34" t="s">
        <v>27</v>
      </c>
      <c r="O1303" s="44">
        <v>845</v>
      </c>
      <c r="P1303" s="49">
        <v>0.10443891199999999</v>
      </c>
      <c r="Q1303" s="34" t="s">
        <v>28</v>
      </c>
      <c r="R1303" s="28">
        <v>20</v>
      </c>
      <c r="S1303" s="44">
        <v>10293</v>
      </c>
      <c r="T1303" s="39">
        <v>1896.083333</v>
      </c>
      <c r="U1303" s="34" t="str">
        <f t="shared" si="61"/>
        <v>Low Income</v>
      </c>
      <c r="V1303" s="44">
        <v>5093</v>
      </c>
      <c r="W1303" s="49">
        <v>0.206309877</v>
      </c>
      <c r="X1303" s="28">
        <v>0</v>
      </c>
      <c r="Y1303" s="28">
        <v>50</v>
      </c>
      <c r="Z1303" s="34" t="str">
        <f t="shared" si="62"/>
        <v>Medium Risk</v>
      </c>
    </row>
    <row r="1304" spans="1:26" x14ac:dyDescent="0.25">
      <c r="A1304" s="20">
        <v>44403</v>
      </c>
      <c r="B1304" s="21">
        <v>37</v>
      </c>
      <c r="C1304" s="33" t="str">
        <f t="shared" si="60"/>
        <v>Mid</v>
      </c>
      <c r="D1304" s="43">
        <v>52587</v>
      </c>
      <c r="E1304" s="27">
        <v>527</v>
      </c>
      <c r="F1304" s="33" t="s">
        <v>231</v>
      </c>
      <c r="G1304" s="33" t="s">
        <v>20</v>
      </c>
      <c r="H1304" s="33" t="s">
        <v>29</v>
      </c>
      <c r="I1304" s="43">
        <v>15855</v>
      </c>
      <c r="J1304" s="27">
        <v>24</v>
      </c>
      <c r="K1304" s="48">
        <v>0.30150037081407954</v>
      </c>
      <c r="L1304" s="48" t="s">
        <v>240</v>
      </c>
      <c r="M1304" s="33" t="s">
        <v>26</v>
      </c>
      <c r="N1304" s="33" t="s">
        <v>34</v>
      </c>
      <c r="O1304" s="43">
        <v>455</v>
      </c>
      <c r="P1304" s="48">
        <v>0.20879003900000001</v>
      </c>
      <c r="Q1304" s="33" t="s">
        <v>24</v>
      </c>
      <c r="R1304" s="27">
        <v>25</v>
      </c>
      <c r="S1304" s="43">
        <v>4113</v>
      </c>
      <c r="T1304" s="38">
        <v>4382.25</v>
      </c>
      <c r="U1304" s="33" t="str">
        <f t="shared" si="61"/>
        <v>Low Income</v>
      </c>
      <c r="V1304" s="43">
        <v>57544</v>
      </c>
      <c r="W1304" s="48">
        <v>0.242741755</v>
      </c>
      <c r="X1304" s="27">
        <v>0</v>
      </c>
      <c r="Y1304" s="27">
        <v>49</v>
      </c>
      <c r="Z1304" s="33" t="str">
        <f t="shared" si="62"/>
        <v>Medium Risk</v>
      </c>
    </row>
    <row r="1305" spans="1:26" x14ac:dyDescent="0.25">
      <c r="A1305" s="22">
        <v>44404</v>
      </c>
      <c r="B1305" s="23">
        <v>30</v>
      </c>
      <c r="C1305" s="34" t="str">
        <f t="shared" si="60"/>
        <v>Mid</v>
      </c>
      <c r="D1305" s="44">
        <v>120004</v>
      </c>
      <c r="E1305" s="28">
        <v>634</v>
      </c>
      <c r="F1305" s="34" t="s">
        <v>230</v>
      </c>
      <c r="G1305" s="34" t="s">
        <v>20</v>
      </c>
      <c r="H1305" s="34" t="s">
        <v>41</v>
      </c>
      <c r="I1305" s="44">
        <v>18427</v>
      </c>
      <c r="J1305" s="28">
        <v>24</v>
      </c>
      <c r="K1305" s="49">
        <v>0.15355321489283691</v>
      </c>
      <c r="L1305" s="49" t="s">
        <v>240</v>
      </c>
      <c r="M1305" s="34" t="s">
        <v>35</v>
      </c>
      <c r="N1305" s="34" t="s">
        <v>30</v>
      </c>
      <c r="O1305" s="44">
        <v>253</v>
      </c>
      <c r="P1305" s="49">
        <v>0.13888698799999999</v>
      </c>
      <c r="Q1305" s="34" t="s">
        <v>31</v>
      </c>
      <c r="R1305" s="28">
        <v>29</v>
      </c>
      <c r="S1305" s="44">
        <v>6109</v>
      </c>
      <c r="T1305" s="39">
        <v>10000.333329999999</v>
      </c>
      <c r="U1305" s="34" t="str">
        <f t="shared" si="61"/>
        <v>Medium Income</v>
      </c>
      <c r="V1305" s="44">
        <v>8998</v>
      </c>
      <c r="W1305" s="49">
        <v>0.168918029</v>
      </c>
      <c r="X1305" s="28">
        <v>1</v>
      </c>
      <c r="Y1305" s="28">
        <v>37.6</v>
      </c>
      <c r="Z1305" s="34" t="str">
        <f t="shared" si="62"/>
        <v>Low Risk</v>
      </c>
    </row>
    <row r="1306" spans="1:26" x14ac:dyDescent="0.25">
      <c r="A1306" s="20">
        <v>44405</v>
      </c>
      <c r="B1306" s="21">
        <v>46</v>
      </c>
      <c r="C1306" s="33" t="str">
        <f t="shared" si="60"/>
        <v>Senior</v>
      </c>
      <c r="D1306" s="43">
        <v>57727</v>
      </c>
      <c r="E1306" s="27">
        <v>664</v>
      </c>
      <c r="F1306" s="33" t="s">
        <v>232</v>
      </c>
      <c r="G1306" s="33" t="s">
        <v>20</v>
      </c>
      <c r="H1306" s="33" t="s">
        <v>29</v>
      </c>
      <c r="I1306" s="43">
        <v>10796</v>
      </c>
      <c r="J1306" s="27">
        <v>60</v>
      </c>
      <c r="K1306" s="48">
        <v>0.18701820638522701</v>
      </c>
      <c r="L1306" s="48" t="s">
        <v>240</v>
      </c>
      <c r="M1306" s="33" t="s">
        <v>35</v>
      </c>
      <c r="N1306" s="33" t="s">
        <v>23</v>
      </c>
      <c r="O1306" s="43">
        <v>219</v>
      </c>
      <c r="P1306" s="48">
        <v>8.6919059000000007E-2</v>
      </c>
      <c r="Q1306" s="33" t="s">
        <v>28</v>
      </c>
      <c r="R1306" s="27">
        <v>11</v>
      </c>
      <c r="S1306" s="43">
        <v>2448</v>
      </c>
      <c r="T1306" s="38">
        <v>4810.5833329999996</v>
      </c>
      <c r="U1306" s="33" t="str">
        <f t="shared" si="61"/>
        <v>Low Income</v>
      </c>
      <c r="V1306" s="43">
        <v>57437</v>
      </c>
      <c r="W1306" s="48">
        <v>0.18720921800000001</v>
      </c>
      <c r="X1306" s="27">
        <v>1</v>
      </c>
      <c r="Y1306" s="27">
        <v>34.4</v>
      </c>
      <c r="Z1306" s="33" t="str">
        <f t="shared" si="62"/>
        <v>Low Risk</v>
      </c>
    </row>
    <row r="1307" spans="1:26" x14ac:dyDescent="0.25">
      <c r="A1307" s="22">
        <v>44406</v>
      </c>
      <c r="B1307" s="23">
        <v>29</v>
      </c>
      <c r="C1307" s="34" t="str">
        <f t="shared" si="60"/>
        <v>Mid</v>
      </c>
      <c r="D1307" s="44">
        <v>136716</v>
      </c>
      <c r="E1307" s="28">
        <v>531</v>
      </c>
      <c r="F1307" s="34" t="s">
        <v>231</v>
      </c>
      <c r="G1307" s="34" t="s">
        <v>20</v>
      </c>
      <c r="H1307" s="34" t="s">
        <v>32</v>
      </c>
      <c r="I1307" s="44">
        <v>30354</v>
      </c>
      <c r="J1307" s="28">
        <v>72</v>
      </c>
      <c r="K1307" s="49">
        <v>0.2220222943912929</v>
      </c>
      <c r="L1307" s="49" t="s">
        <v>240</v>
      </c>
      <c r="M1307" s="34" t="s">
        <v>22</v>
      </c>
      <c r="N1307" s="34" t="s">
        <v>27</v>
      </c>
      <c r="O1307" s="44">
        <v>683</v>
      </c>
      <c r="P1307" s="49">
        <v>0.42180726499999999</v>
      </c>
      <c r="Q1307" s="34" t="s">
        <v>24</v>
      </c>
      <c r="R1307" s="28">
        <v>28</v>
      </c>
      <c r="S1307" s="44">
        <v>8833</v>
      </c>
      <c r="T1307" s="39">
        <v>11393</v>
      </c>
      <c r="U1307" s="34" t="str">
        <f t="shared" si="61"/>
        <v>Medium Income</v>
      </c>
      <c r="V1307" s="44">
        <v>452024</v>
      </c>
      <c r="W1307" s="49">
        <v>0.33396590799999998</v>
      </c>
      <c r="X1307" s="28">
        <v>1</v>
      </c>
      <c r="Y1307" s="28">
        <v>40</v>
      </c>
      <c r="Z1307" s="34" t="str">
        <f t="shared" si="62"/>
        <v>Medium Risk</v>
      </c>
    </row>
    <row r="1308" spans="1:26" x14ac:dyDescent="0.25">
      <c r="A1308" s="20">
        <v>44407</v>
      </c>
      <c r="B1308" s="21">
        <v>40</v>
      </c>
      <c r="C1308" s="33" t="str">
        <f t="shared" si="60"/>
        <v>Senior</v>
      </c>
      <c r="D1308" s="43">
        <v>28883</v>
      </c>
      <c r="E1308" s="27">
        <v>548</v>
      </c>
      <c r="F1308" s="33" t="s">
        <v>231</v>
      </c>
      <c r="G1308" s="33" t="s">
        <v>20</v>
      </c>
      <c r="H1308" s="33" t="s">
        <v>29</v>
      </c>
      <c r="I1308" s="43">
        <v>26152</v>
      </c>
      <c r="J1308" s="27">
        <v>36</v>
      </c>
      <c r="K1308" s="48">
        <v>0.90544611016861132</v>
      </c>
      <c r="L1308" s="48" t="s">
        <v>241</v>
      </c>
      <c r="M1308" s="33" t="s">
        <v>22</v>
      </c>
      <c r="N1308" s="33" t="s">
        <v>23</v>
      </c>
      <c r="O1308" s="43">
        <v>223</v>
      </c>
      <c r="P1308" s="48">
        <v>0.39138445799999999</v>
      </c>
      <c r="Q1308" s="33" t="s">
        <v>34</v>
      </c>
      <c r="R1308" s="27">
        <v>28</v>
      </c>
      <c r="S1308" s="43">
        <v>2300</v>
      </c>
      <c r="T1308" s="38">
        <v>2406.916667</v>
      </c>
      <c r="U1308" s="33" t="str">
        <f t="shared" si="61"/>
        <v>Low Income</v>
      </c>
      <c r="V1308" s="43">
        <v>22681</v>
      </c>
      <c r="W1308" s="48">
        <v>0.23477334899999999</v>
      </c>
      <c r="X1308" s="27">
        <v>0</v>
      </c>
      <c r="Y1308" s="27">
        <v>68</v>
      </c>
      <c r="Z1308" s="33" t="str">
        <f t="shared" si="62"/>
        <v>High Risk</v>
      </c>
    </row>
    <row r="1309" spans="1:26" x14ac:dyDescent="0.25">
      <c r="A1309" s="22">
        <v>44408</v>
      </c>
      <c r="B1309" s="23">
        <v>39</v>
      </c>
      <c r="C1309" s="34" t="str">
        <f t="shared" si="60"/>
        <v>Mid</v>
      </c>
      <c r="D1309" s="44">
        <v>47578</v>
      </c>
      <c r="E1309" s="28">
        <v>490</v>
      </c>
      <c r="F1309" s="34" t="s">
        <v>231</v>
      </c>
      <c r="G1309" s="34" t="s">
        <v>33</v>
      </c>
      <c r="H1309" s="34" t="s">
        <v>32</v>
      </c>
      <c r="I1309" s="44">
        <v>24014.413793103449</v>
      </c>
      <c r="J1309" s="28">
        <v>60</v>
      </c>
      <c r="K1309" s="49">
        <v>0.50473777361602945</v>
      </c>
      <c r="L1309" s="49" t="s">
        <v>241</v>
      </c>
      <c r="M1309" s="34" t="s">
        <v>35</v>
      </c>
      <c r="N1309" s="34" t="s">
        <v>27</v>
      </c>
      <c r="O1309" s="44">
        <v>500</v>
      </c>
      <c r="P1309" s="49">
        <v>0.24024922700000001</v>
      </c>
      <c r="Q1309" s="34" t="s">
        <v>34</v>
      </c>
      <c r="R1309" s="28">
        <v>33</v>
      </c>
      <c r="S1309" s="44">
        <v>3104</v>
      </c>
      <c r="T1309" s="39">
        <v>3964.833333</v>
      </c>
      <c r="U1309" s="34" t="str">
        <f t="shared" si="61"/>
        <v>Low Income</v>
      </c>
      <c r="V1309" s="44">
        <v>162668</v>
      </c>
      <c r="W1309" s="49">
        <v>0.30460155500000002</v>
      </c>
      <c r="X1309" s="28">
        <v>0</v>
      </c>
      <c r="Y1309" s="28">
        <v>58</v>
      </c>
      <c r="Z1309" s="34" t="str">
        <f t="shared" si="62"/>
        <v>High Risk</v>
      </c>
    </row>
    <row r="1310" spans="1:26" x14ac:dyDescent="0.25">
      <c r="A1310" s="20">
        <v>44409</v>
      </c>
      <c r="B1310" s="21">
        <v>53</v>
      </c>
      <c r="C1310" s="33" t="str">
        <f t="shared" si="60"/>
        <v>Senior</v>
      </c>
      <c r="D1310" s="43">
        <v>49107</v>
      </c>
      <c r="E1310" s="27">
        <v>593</v>
      </c>
      <c r="F1310" s="33" t="s">
        <v>230</v>
      </c>
      <c r="G1310" s="33" t="s">
        <v>45</v>
      </c>
      <c r="H1310" s="33" t="s">
        <v>25</v>
      </c>
      <c r="I1310" s="43">
        <v>38781</v>
      </c>
      <c r="J1310" s="27">
        <v>48</v>
      </c>
      <c r="K1310" s="48">
        <v>0.78972447919848499</v>
      </c>
      <c r="L1310" s="48" t="s">
        <v>241</v>
      </c>
      <c r="M1310" s="33" t="s">
        <v>22</v>
      </c>
      <c r="N1310" s="33" t="s">
        <v>30</v>
      </c>
      <c r="O1310" s="43">
        <v>217</v>
      </c>
      <c r="P1310" s="48">
        <v>0.60489285199999998</v>
      </c>
      <c r="Q1310" s="33" t="s">
        <v>38</v>
      </c>
      <c r="R1310" s="27">
        <v>25</v>
      </c>
      <c r="S1310" s="43">
        <v>1127</v>
      </c>
      <c r="T1310" s="38">
        <v>4092.25</v>
      </c>
      <c r="U1310" s="33" t="str">
        <f t="shared" si="61"/>
        <v>Low Income</v>
      </c>
      <c r="V1310" s="43">
        <v>7884</v>
      </c>
      <c r="W1310" s="48">
        <v>0.26848535800000001</v>
      </c>
      <c r="X1310" s="27">
        <v>0</v>
      </c>
      <c r="Y1310" s="27">
        <v>61</v>
      </c>
      <c r="Z1310" s="33" t="str">
        <f t="shared" si="62"/>
        <v>High Risk</v>
      </c>
    </row>
    <row r="1311" spans="1:26" x14ac:dyDescent="0.25">
      <c r="A1311" s="22">
        <v>44410</v>
      </c>
      <c r="B1311" s="23">
        <v>45</v>
      </c>
      <c r="C1311" s="34" t="str">
        <f t="shared" si="60"/>
        <v>Senior</v>
      </c>
      <c r="D1311" s="44">
        <v>76850</v>
      </c>
      <c r="E1311" s="28">
        <v>582</v>
      </c>
      <c r="F1311" s="34" t="s">
        <v>230</v>
      </c>
      <c r="G1311" s="34" t="s">
        <v>20</v>
      </c>
      <c r="H1311" s="34" t="s">
        <v>25</v>
      </c>
      <c r="I1311" s="44">
        <v>25386.350427350426</v>
      </c>
      <c r="J1311" s="28">
        <v>48</v>
      </c>
      <c r="K1311" s="49">
        <v>0.33033637511191183</v>
      </c>
      <c r="L1311" s="49" t="s">
        <v>240</v>
      </c>
      <c r="M1311" s="34" t="s">
        <v>26</v>
      </c>
      <c r="N1311" s="34" t="s">
        <v>30</v>
      </c>
      <c r="O1311" s="44">
        <v>416</v>
      </c>
      <c r="P1311" s="49">
        <v>9.6057484999999998E-2</v>
      </c>
      <c r="Q1311" s="34" t="s">
        <v>24</v>
      </c>
      <c r="R1311" s="28">
        <v>27</v>
      </c>
      <c r="S1311" s="44">
        <v>4543</v>
      </c>
      <c r="T1311" s="39">
        <v>6404.1666670000004</v>
      </c>
      <c r="U1311" s="34" t="str">
        <f t="shared" si="61"/>
        <v>Medium Income</v>
      </c>
      <c r="V1311" s="44">
        <v>109289</v>
      </c>
      <c r="W1311" s="49">
        <v>0.17747199999999999</v>
      </c>
      <c r="X1311" s="28">
        <v>1</v>
      </c>
      <c r="Y1311" s="28">
        <v>37.6</v>
      </c>
      <c r="Z1311" s="34" t="str">
        <f t="shared" si="62"/>
        <v>Low Risk</v>
      </c>
    </row>
    <row r="1312" spans="1:26" x14ac:dyDescent="0.25">
      <c r="A1312" s="20">
        <v>44411</v>
      </c>
      <c r="B1312" s="21">
        <v>39</v>
      </c>
      <c r="C1312" s="33" t="str">
        <f t="shared" si="60"/>
        <v>Mid</v>
      </c>
      <c r="D1312" s="43">
        <v>73853.000004000001</v>
      </c>
      <c r="E1312" s="27">
        <v>505</v>
      </c>
      <c r="F1312" s="33" t="s">
        <v>231</v>
      </c>
      <c r="G1312" s="33" t="s">
        <v>20</v>
      </c>
      <c r="H1312" s="33" t="s">
        <v>32</v>
      </c>
      <c r="I1312" s="43">
        <v>33788</v>
      </c>
      <c r="J1312" s="27">
        <v>53.77215189873418</v>
      </c>
      <c r="K1312" s="48">
        <v>0.45750341892908869</v>
      </c>
      <c r="L1312" s="48" t="s">
        <v>240</v>
      </c>
      <c r="M1312" s="33" t="s">
        <v>26</v>
      </c>
      <c r="N1312" s="33" t="s">
        <v>27</v>
      </c>
      <c r="O1312" s="43">
        <v>365</v>
      </c>
      <c r="P1312" s="48">
        <v>0.44951660799999998</v>
      </c>
      <c r="Q1312" s="33" t="s">
        <v>38</v>
      </c>
      <c r="R1312" s="27">
        <v>27</v>
      </c>
      <c r="S1312" s="43">
        <v>966</v>
      </c>
      <c r="T1312" s="38">
        <v>6154.4166670000004</v>
      </c>
      <c r="U1312" s="33" t="str">
        <f t="shared" si="61"/>
        <v>Medium Income</v>
      </c>
      <c r="V1312" s="43">
        <v>3825</v>
      </c>
      <c r="W1312" s="48">
        <v>0.22765486200000001</v>
      </c>
      <c r="X1312" s="27">
        <v>0</v>
      </c>
      <c r="Y1312" s="27">
        <v>57</v>
      </c>
      <c r="Z1312" s="33" t="str">
        <f t="shared" si="62"/>
        <v>High Risk</v>
      </c>
    </row>
    <row r="1313" spans="1:26" x14ac:dyDescent="0.25">
      <c r="A1313" s="22">
        <v>44412</v>
      </c>
      <c r="B1313" s="23">
        <v>49</v>
      </c>
      <c r="C1313" s="34" t="str">
        <f t="shared" si="60"/>
        <v>Senior</v>
      </c>
      <c r="D1313" s="44">
        <v>95758</v>
      </c>
      <c r="E1313" s="28">
        <v>636</v>
      </c>
      <c r="F1313" s="34" t="s">
        <v>230</v>
      </c>
      <c r="G1313" s="34" t="s">
        <v>20</v>
      </c>
      <c r="H1313" s="34" t="s">
        <v>25</v>
      </c>
      <c r="I1313" s="44">
        <v>19467</v>
      </c>
      <c r="J1313" s="28">
        <v>24</v>
      </c>
      <c r="K1313" s="49">
        <v>0.20329371958478665</v>
      </c>
      <c r="L1313" s="49" t="s">
        <v>240</v>
      </c>
      <c r="M1313" s="34" t="s">
        <v>22</v>
      </c>
      <c r="N1313" s="34" t="s">
        <v>30</v>
      </c>
      <c r="O1313" s="44">
        <v>390</v>
      </c>
      <c r="P1313" s="49">
        <v>0.23192115899999999</v>
      </c>
      <c r="Q1313" s="34" t="s">
        <v>24</v>
      </c>
      <c r="R1313" s="28">
        <v>28</v>
      </c>
      <c r="S1313" s="44">
        <v>1901</v>
      </c>
      <c r="T1313" s="39">
        <v>7979.8333329999996</v>
      </c>
      <c r="U1313" s="34" t="str">
        <f t="shared" si="61"/>
        <v>Medium Income</v>
      </c>
      <c r="V1313" s="44">
        <v>55153</v>
      </c>
      <c r="W1313" s="49">
        <v>0.165014256</v>
      </c>
      <c r="X1313" s="28">
        <v>1</v>
      </c>
      <c r="Y1313" s="28">
        <v>36</v>
      </c>
      <c r="Z1313" s="34" t="str">
        <f t="shared" si="62"/>
        <v>Low Risk</v>
      </c>
    </row>
    <row r="1314" spans="1:26" x14ac:dyDescent="0.25">
      <c r="A1314" s="20">
        <v>44413</v>
      </c>
      <c r="B1314" s="21">
        <v>56</v>
      </c>
      <c r="C1314" s="33" t="str">
        <f t="shared" si="60"/>
        <v>Senior</v>
      </c>
      <c r="D1314" s="43">
        <v>50032</v>
      </c>
      <c r="E1314" s="27">
        <v>628</v>
      </c>
      <c r="F1314" s="33" t="s">
        <v>230</v>
      </c>
      <c r="G1314" s="33" t="s">
        <v>20</v>
      </c>
      <c r="H1314" s="33" t="s">
        <v>25</v>
      </c>
      <c r="I1314" s="43">
        <v>12333</v>
      </c>
      <c r="J1314" s="27">
        <v>24</v>
      </c>
      <c r="K1314" s="48">
        <v>0.24650223856731693</v>
      </c>
      <c r="L1314" s="48" t="s">
        <v>240</v>
      </c>
      <c r="M1314" s="33" t="s">
        <v>26</v>
      </c>
      <c r="N1314" s="33" t="s">
        <v>34</v>
      </c>
      <c r="O1314" s="43">
        <v>319</v>
      </c>
      <c r="P1314" s="48">
        <v>0.39863214899999999</v>
      </c>
      <c r="Q1314" s="33" t="s">
        <v>28</v>
      </c>
      <c r="R1314" s="27">
        <v>29</v>
      </c>
      <c r="S1314" s="43">
        <v>2029</v>
      </c>
      <c r="T1314" s="38">
        <v>4169.3333329999996</v>
      </c>
      <c r="U1314" s="33" t="str">
        <f t="shared" si="61"/>
        <v>Low Income</v>
      </c>
      <c r="V1314" s="43">
        <v>59956</v>
      </c>
      <c r="W1314" s="48">
        <v>0.19418529600000001</v>
      </c>
      <c r="X1314" s="27">
        <v>0</v>
      </c>
      <c r="Y1314" s="27">
        <v>49</v>
      </c>
      <c r="Z1314" s="33" t="str">
        <f t="shared" si="62"/>
        <v>Medium Risk</v>
      </c>
    </row>
    <row r="1315" spans="1:26" x14ac:dyDescent="0.25">
      <c r="A1315" s="22">
        <v>44414</v>
      </c>
      <c r="B1315" s="23">
        <v>46</v>
      </c>
      <c r="C1315" s="34" t="str">
        <f t="shared" si="60"/>
        <v>Senior</v>
      </c>
      <c r="D1315" s="44">
        <v>102604</v>
      </c>
      <c r="E1315" s="28">
        <v>597</v>
      </c>
      <c r="F1315" s="34" t="s">
        <v>230</v>
      </c>
      <c r="G1315" s="34" t="s">
        <v>20</v>
      </c>
      <c r="H1315" s="34" t="s">
        <v>32</v>
      </c>
      <c r="I1315" s="44">
        <v>28322</v>
      </c>
      <c r="J1315" s="28">
        <v>84</v>
      </c>
      <c r="K1315" s="49">
        <v>0.27603212350395695</v>
      </c>
      <c r="L1315" s="49" t="s">
        <v>240</v>
      </c>
      <c r="M1315" s="34" t="s">
        <v>22</v>
      </c>
      <c r="N1315" s="34" t="s">
        <v>27</v>
      </c>
      <c r="O1315" s="44">
        <v>428</v>
      </c>
      <c r="P1315" s="49">
        <v>9.3920686000000003E-2</v>
      </c>
      <c r="Q1315" s="34" t="s">
        <v>38</v>
      </c>
      <c r="R1315" s="28">
        <v>23</v>
      </c>
      <c r="S1315" s="44">
        <v>289</v>
      </c>
      <c r="T1315" s="39">
        <v>8550.3333330000005</v>
      </c>
      <c r="U1315" s="34" t="str">
        <f t="shared" si="61"/>
        <v>Medium Income</v>
      </c>
      <c r="V1315" s="44">
        <v>5339</v>
      </c>
      <c r="W1315" s="49">
        <v>0.227457257</v>
      </c>
      <c r="X1315" s="28">
        <v>0</v>
      </c>
      <c r="Y1315" s="28">
        <v>51</v>
      </c>
      <c r="Z1315" s="34" t="str">
        <f t="shared" si="62"/>
        <v>Medium Risk</v>
      </c>
    </row>
    <row r="1316" spans="1:26" x14ac:dyDescent="0.25">
      <c r="A1316" s="20">
        <v>44415</v>
      </c>
      <c r="B1316" s="21">
        <v>40</v>
      </c>
      <c r="C1316" s="33" t="str">
        <f t="shared" si="60"/>
        <v>Senior</v>
      </c>
      <c r="D1316" s="43">
        <v>40805</v>
      </c>
      <c r="E1316" s="27">
        <v>566</v>
      </c>
      <c r="F1316" s="33" t="s">
        <v>230</v>
      </c>
      <c r="G1316" s="33" t="s">
        <v>20</v>
      </c>
      <c r="H1316" s="33" t="s">
        <v>32</v>
      </c>
      <c r="I1316" s="43">
        <v>14736</v>
      </c>
      <c r="J1316" s="27">
        <v>36</v>
      </c>
      <c r="K1316" s="48">
        <v>0.36113221418943758</v>
      </c>
      <c r="L1316" s="48" t="s">
        <v>240</v>
      </c>
      <c r="M1316" s="33" t="s">
        <v>22</v>
      </c>
      <c r="N1316" s="33" t="s">
        <v>27</v>
      </c>
      <c r="O1316" s="43">
        <v>577</v>
      </c>
      <c r="P1316" s="48">
        <v>0.166599199</v>
      </c>
      <c r="Q1316" s="33" t="s">
        <v>38</v>
      </c>
      <c r="R1316" s="27">
        <v>23</v>
      </c>
      <c r="S1316" s="43">
        <v>25026</v>
      </c>
      <c r="T1316" s="38">
        <v>3400.416667</v>
      </c>
      <c r="U1316" s="33" t="str">
        <f t="shared" si="61"/>
        <v>Low Income</v>
      </c>
      <c r="V1316" s="43">
        <v>4200</v>
      </c>
      <c r="W1316" s="48">
        <v>0.206598585</v>
      </c>
      <c r="X1316" s="27">
        <v>0</v>
      </c>
      <c r="Y1316" s="27">
        <v>50</v>
      </c>
      <c r="Z1316" s="33" t="str">
        <f t="shared" si="62"/>
        <v>Medium Risk</v>
      </c>
    </row>
    <row r="1317" spans="1:26" x14ac:dyDescent="0.25">
      <c r="A1317" s="22">
        <v>44416</v>
      </c>
      <c r="B1317" s="23">
        <v>24</v>
      </c>
      <c r="C1317" s="34" t="str">
        <f t="shared" si="60"/>
        <v>Young</v>
      </c>
      <c r="D1317" s="44">
        <v>110035</v>
      </c>
      <c r="E1317" s="28">
        <v>565.24120603015081</v>
      </c>
      <c r="F1317" s="34" t="s">
        <v>230</v>
      </c>
      <c r="G1317" s="34" t="s">
        <v>20</v>
      </c>
      <c r="H1317" s="34" t="s">
        <v>29</v>
      </c>
      <c r="I1317" s="44">
        <v>29181</v>
      </c>
      <c r="J1317" s="28">
        <v>24</v>
      </c>
      <c r="K1317" s="49">
        <v>0.2651974371790794</v>
      </c>
      <c r="L1317" s="49" t="s">
        <v>240</v>
      </c>
      <c r="M1317" s="34" t="s">
        <v>22</v>
      </c>
      <c r="N1317" s="34" t="s">
        <v>34</v>
      </c>
      <c r="O1317" s="44">
        <v>504</v>
      </c>
      <c r="P1317" s="49">
        <v>0.124760256</v>
      </c>
      <c r="Q1317" s="34" t="s">
        <v>28</v>
      </c>
      <c r="R1317" s="28">
        <v>23</v>
      </c>
      <c r="S1317" s="44">
        <v>4628</v>
      </c>
      <c r="T1317" s="39">
        <v>9169.5833330000005</v>
      </c>
      <c r="U1317" s="34" t="str">
        <f t="shared" si="61"/>
        <v>Medium Income</v>
      </c>
      <c r="V1317" s="44">
        <v>14454</v>
      </c>
      <c r="W1317" s="49">
        <v>0.27313753699999999</v>
      </c>
      <c r="X1317" s="28">
        <v>1</v>
      </c>
      <c r="Y1317" s="28">
        <v>39.200000000000003</v>
      </c>
      <c r="Z1317" s="34" t="str">
        <f t="shared" si="62"/>
        <v>Low Risk</v>
      </c>
    </row>
    <row r="1318" spans="1:26" x14ac:dyDescent="0.25">
      <c r="A1318" s="20">
        <v>44417</v>
      </c>
      <c r="B1318" s="21">
        <v>27</v>
      </c>
      <c r="C1318" s="33" t="str">
        <f t="shared" si="60"/>
        <v>Mid</v>
      </c>
      <c r="D1318" s="43">
        <v>121871</v>
      </c>
      <c r="E1318" s="27">
        <v>468</v>
      </c>
      <c r="F1318" s="33" t="s">
        <v>231</v>
      </c>
      <c r="G1318" s="33" t="s">
        <v>20</v>
      </c>
      <c r="H1318" s="33" t="s">
        <v>25</v>
      </c>
      <c r="I1318" s="43">
        <v>17336</v>
      </c>
      <c r="J1318" s="27">
        <v>24</v>
      </c>
      <c r="K1318" s="48">
        <v>0.1422487712417228</v>
      </c>
      <c r="L1318" s="48" t="s">
        <v>240</v>
      </c>
      <c r="M1318" s="33" t="s">
        <v>35</v>
      </c>
      <c r="N1318" s="33" t="s">
        <v>30</v>
      </c>
      <c r="O1318" s="43">
        <v>504</v>
      </c>
      <c r="P1318" s="48">
        <v>0.51323463499999999</v>
      </c>
      <c r="Q1318" s="33" t="s">
        <v>31</v>
      </c>
      <c r="R1318" s="27">
        <v>26</v>
      </c>
      <c r="S1318" s="43">
        <v>8060</v>
      </c>
      <c r="T1318" s="38">
        <v>10155.916670000001</v>
      </c>
      <c r="U1318" s="33" t="str">
        <f t="shared" si="61"/>
        <v>Medium Income</v>
      </c>
      <c r="V1318" s="43">
        <v>35874</v>
      </c>
      <c r="W1318" s="48">
        <v>0.23805425599999999</v>
      </c>
      <c r="X1318" s="27">
        <v>1</v>
      </c>
      <c r="Y1318" s="27">
        <v>48.8</v>
      </c>
      <c r="Z1318" s="33" t="str">
        <f t="shared" si="62"/>
        <v>Medium Risk</v>
      </c>
    </row>
    <row r="1319" spans="1:26" x14ac:dyDescent="0.25">
      <c r="A1319" s="22">
        <v>44418</v>
      </c>
      <c r="B1319" s="23">
        <v>36</v>
      </c>
      <c r="C1319" s="34" t="str">
        <f t="shared" si="60"/>
        <v>Mid</v>
      </c>
      <c r="D1319" s="44">
        <v>48565</v>
      </c>
      <c r="E1319" s="28">
        <v>629</v>
      </c>
      <c r="F1319" s="34" t="s">
        <v>230</v>
      </c>
      <c r="G1319" s="34" t="s">
        <v>20</v>
      </c>
      <c r="H1319" s="34" t="s">
        <v>29</v>
      </c>
      <c r="I1319" s="44">
        <v>20588</v>
      </c>
      <c r="J1319" s="28">
        <v>48</v>
      </c>
      <c r="K1319" s="49">
        <v>0.42392669618037682</v>
      </c>
      <c r="L1319" s="49" t="s">
        <v>240</v>
      </c>
      <c r="M1319" s="34" t="s">
        <v>44</v>
      </c>
      <c r="N1319" s="34" t="s">
        <v>23</v>
      </c>
      <c r="O1319" s="44">
        <v>644</v>
      </c>
      <c r="P1319" s="49">
        <v>0.38910955699999999</v>
      </c>
      <c r="Q1319" s="34" t="s">
        <v>31</v>
      </c>
      <c r="R1319" s="28">
        <v>22</v>
      </c>
      <c r="S1319" s="44">
        <v>835</v>
      </c>
      <c r="T1319" s="39">
        <v>4047.083333</v>
      </c>
      <c r="U1319" s="34" t="str">
        <f t="shared" si="61"/>
        <v>Low Income</v>
      </c>
      <c r="V1319" s="44">
        <v>10558</v>
      </c>
      <c r="W1319" s="49">
        <v>0.20106299899999999</v>
      </c>
      <c r="X1319" s="28">
        <v>0</v>
      </c>
      <c r="Y1319" s="28">
        <v>53</v>
      </c>
      <c r="Z1319" s="34" t="str">
        <f t="shared" si="62"/>
        <v>Medium Risk</v>
      </c>
    </row>
    <row r="1320" spans="1:26" x14ac:dyDescent="0.25">
      <c r="A1320" s="20">
        <v>44419</v>
      </c>
      <c r="B1320" s="21">
        <v>32</v>
      </c>
      <c r="C1320" s="33" t="str">
        <f t="shared" si="60"/>
        <v>Mid</v>
      </c>
      <c r="D1320" s="43">
        <v>39788.000004000001</v>
      </c>
      <c r="E1320" s="27">
        <v>599</v>
      </c>
      <c r="F1320" s="33" t="s">
        <v>230</v>
      </c>
      <c r="G1320" s="33" t="s">
        <v>20</v>
      </c>
      <c r="H1320" s="33" t="s">
        <v>21</v>
      </c>
      <c r="I1320" s="43">
        <v>10568</v>
      </c>
      <c r="J1320" s="27">
        <v>53.057851239669418</v>
      </c>
      <c r="K1320" s="48">
        <v>0.26560772089417839</v>
      </c>
      <c r="L1320" s="48" t="s">
        <v>240</v>
      </c>
      <c r="M1320" s="33" t="s">
        <v>22</v>
      </c>
      <c r="N1320" s="33" t="s">
        <v>30</v>
      </c>
      <c r="O1320" s="43">
        <v>441</v>
      </c>
      <c r="P1320" s="48">
        <v>0.48279451299999998</v>
      </c>
      <c r="Q1320" s="33" t="s">
        <v>31</v>
      </c>
      <c r="R1320" s="27">
        <v>26</v>
      </c>
      <c r="S1320" s="43">
        <v>1733</v>
      </c>
      <c r="T1320" s="38">
        <v>3315.666667</v>
      </c>
      <c r="U1320" s="33" t="str">
        <f t="shared" si="61"/>
        <v>Low Income</v>
      </c>
      <c r="V1320" s="43">
        <v>6232</v>
      </c>
      <c r="W1320" s="48">
        <v>0.20402267599999999</v>
      </c>
      <c r="X1320" s="27">
        <v>0</v>
      </c>
      <c r="Y1320" s="27">
        <v>63</v>
      </c>
      <c r="Z1320" s="33" t="str">
        <f t="shared" si="62"/>
        <v>High Risk</v>
      </c>
    </row>
    <row r="1321" spans="1:26" x14ac:dyDescent="0.25">
      <c r="A1321" s="22">
        <v>44420</v>
      </c>
      <c r="B1321" s="23">
        <v>37</v>
      </c>
      <c r="C1321" s="34" t="str">
        <f t="shared" si="60"/>
        <v>Mid</v>
      </c>
      <c r="D1321" s="44">
        <v>57913</v>
      </c>
      <c r="E1321" s="28">
        <v>568</v>
      </c>
      <c r="F1321" s="34" t="s">
        <v>230</v>
      </c>
      <c r="G1321" s="34" t="s">
        <v>20</v>
      </c>
      <c r="H1321" s="34" t="s">
        <v>29</v>
      </c>
      <c r="I1321" s="44">
        <v>18393</v>
      </c>
      <c r="J1321" s="28">
        <v>12</v>
      </c>
      <c r="K1321" s="49">
        <v>0.31759708528309705</v>
      </c>
      <c r="L1321" s="49" t="s">
        <v>240</v>
      </c>
      <c r="M1321" s="34" t="s">
        <v>22</v>
      </c>
      <c r="N1321" s="34" t="s">
        <v>27</v>
      </c>
      <c r="O1321" s="44">
        <v>460</v>
      </c>
      <c r="P1321" s="49">
        <v>0.29627641500000002</v>
      </c>
      <c r="Q1321" s="34" t="s">
        <v>28</v>
      </c>
      <c r="R1321" s="28">
        <v>22</v>
      </c>
      <c r="S1321" s="44">
        <v>1211</v>
      </c>
      <c r="T1321" s="39">
        <v>4826.0833329999996</v>
      </c>
      <c r="U1321" s="34" t="str">
        <f t="shared" si="61"/>
        <v>Low Income</v>
      </c>
      <c r="V1321" s="44">
        <v>19369</v>
      </c>
      <c r="W1321" s="49">
        <v>0.19298204499999999</v>
      </c>
      <c r="X1321" s="28">
        <v>0</v>
      </c>
      <c r="Y1321" s="28">
        <v>69</v>
      </c>
      <c r="Z1321" s="34" t="str">
        <f t="shared" si="62"/>
        <v>High Risk</v>
      </c>
    </row>
    <row r="1322" spans="1:26" x14ac:dyDescent="0.25">
      <c r="A1322" s="20">
        <v>44421</v>
      </c>
      <c r="B1322" s="21">
        <v>40</v>
      </c>
      <c r="C1322" s="33" t="str">
        <f t="shared" si="60"/>
        <v>Senior</v>
      </c>
      <c r="D1322" s="43">
        <v>77186</v>
      </c>
      <c r="E1322" s="27">
        <v>545</v>
      </c>
      <c r="F1322" s="33" t="s">
        <v>231</v>
      </c>
      <c r="G1322" s="33" t="s">
        <v>20</v>
      </c>
      <c r="H1322" s="33" t="s">
        <v>25</v>
      </c>
      <c r="I1322" s="43">
        <v>17131</v>
      </c>
      <c r="J1322" s="27">
        <v>48</v>
      </c>
      <c r="K1322" s="48">
        <v>0.22194439406109917</v>
      </c>
      <c r="L1322" s="48" t="s">
        <v>240</v>
      </c>
      <c r="M1322" s="33" t="s">
        <v>22</v>
      </c>
      <c r="N1322" s="33" t="s">
        <v>27</v>
      </c>
      <c r="O1322" s="43">
        <v>542</v>
      </c>
      <c r="P1322" s="48">
        <v>0.36498450999999998</v>
      </c>
      <c r="Q1322" s="33" t="s">
        <v>24</v>
      </c>
      <c r="R1322" s="27">
        <v>25</v>
      </c>
      <c r="S1322" s="43">
        <v>2979</v>
      </c>
      <c r="T1322" s="38">
        <v>6432.1666670000004</v>
      </c>
      <c r="U1322" s="33" t="str">
        <f t="shared" si="61"/>
        <v>Medium Income</v>
      </c>
      <c r="V1322" s="43">
        <v>35807</v>
      </c>
      <c r="W1322" s="48">
        <v>0.26309982500000001</v>
      </c>
      <c r="X1322" s="27">
        <v>0</v>
      </c>
      <c r="Y1322" s="27">
        <v>54</v>
      </c>
      <c r="Z1322" s="33" t="str">
        <f t="shared" si="62"/>
        <v>Medium Risk</v>
      </c>
    </row>
    <row r="1323" spans="1:26" x14ac:dyDescent="0.25">
      <c r="A1323" s="22">
        <v>44422</v>
      </c>
      <c r="B1323" s="23">
        <v>46</v>
      </c>
      <c r="C1323" s="34" t="str">
        <f t="shared" si="60"/>
        <v>Senior</v>
      </c>
      <c r="D1323" s="44">
        <v>23525</v>
      </c>
      <c r="E1323" s="28">
        <v>640</v>
      </c>
      <c r="F1323" s="34" t="s">
        <v>230</v>
      </c>
      <c r="G1323" s="34" t="s">
        <v>20</v>
      </c>
      <c r="H1323" s="34" t="s">
        <v>29</v>
      </c>
      <c r="I1323" s="44">
        <v>42191</v>
      </c>
      <c r="J1323" s="28">
        <v>60</v>
      </c>
      <c r="K1323" s="49">
        <v>1.7934537725823592</v>
      </c>
      <c r="L1323" s="49" t="s">
        <v>242</v>
      </c>
      <c r="M1323" s="34" t="s">
        <v>22</v>
      </c>
      <c r="N1323" s="34" t="s">
        <v>23</v>
      </c>
      <c r="O1323" s="44">
        <v>639</v>
      </c>
      <c r="P1323" s="49">
        <v>9.0289432000000003E-2</v>
      </c>
      <c r="Q1323" s="34" t="s">
        <v>31</v>
      </c>
      <c r="R1323" s="28">
        <v>24</v>
      </c>
      <c r="S1323" s="44">
        <v>2973</v>
      </c>
      <c r="T1323" s="39">
        <v>1960.416667</v>
      </c>
      <c r="U1323" s="34" t="str">
        <f t="shared" si="61"/>
        <v>Low Income</v>
      </c>
      <c r="V1323" s="44">
        <v>20515</v>
      </c>
      <c r="W1323" s="49">
        <v>0.21290208499999999</v>
      </c>
      <c r="X1323" s="28">
        <v>0</v>
      </c>
      <c r="Y1323" s="28">
        <v>49</v>
      </c>
      <c r="Z1323" s="34" t="str">
        <f t="shared" si="62"/>
        <v>Medium Risk</v>
      </c>
    </row>
    <row r="1324" spans="1:26" x14ac:dyDescent="0.25">
      <c r="A1324" s="20">
        <v>44423</v>
      </c>
      <c r="B1324" s="21">
        <v>39</v>
      </c>
      <c r="C1324" s="33" t="str">
        <f t="shared" si="60"/>
        <v>Mid</v>
      </c>
      <c r="D1324" s="43">
        <v>38020</v>
      </c>
      <c r="E1324" s="27">
        <v>616</v>
      </c>
      <c r="F1324" s="33" t="s">
        <v>230</v>
      </c>
      <c r="G1324" s="33" t="s">
        <v>20</v>
      </c>
      <c r="H1324" s="33" t="s">
        <v>32</v>
      </c>
      <c r="I1324" s="43">
        <v>13552</v>
      </c>
      <c r="J1324" s="27">
        <v>48</v>
      </c>
      <c r="K1324" s="48">
        <v>0.35644397685428719</v>
      </c>
      <c r="L1324" s="48" t="s">
        <v>240</v>
      </c>
      <c r="M1324" s="33" t="s">
        <v>22</v>
      </c>
      <c r="N1324" s="33" t="s">
        <v>27</v>
      </c>
      <c r="O1324" s="43">
        <v>396</v>
      </c>
      <c r="P1324" s="48">
        <v>0.41266109299999998</v>
      </c>
      <c r="Q1324" s="33" t="s">
        <v>38</v>
      </c>
      <c r="R1324" s="27">
        <v>36</v>
      </c>
      <c r="S1324" s="43">
        <v>3103</v>
      </c>
      <c r="T1324" s="38">
        <v>3168.333333</v>
      </c>
      <c r="U1324" s="33" t="str">
        <f t="shared" si="61"/>
        <v>Low Income</v>
      </c>
      <c r="V1324" s="43">
        <v>3609</v>
      </c>
      <c r="W1324" s="48">
        <v>0.21095326</v>
      </c>
      <c r="X1324" s="27">
        <v>0</v>
      </c>
      <c r="Y1324" s="27">
        <v>54</v>
      </c>
      <c r="Z1324" s="33" t="str">
        <f t="shared" si="62"/>
        <v>Medium Risk</v>
      </c>
    </row>
    <row r="1325" spans="1:26" x14ac:dyDescent="0.25">
      <c r="A1325" s="22">
        <v>44424</v>
      </c>
      <c r="B1325" s="23">
        <v>45</v>
      </c>
      <c r="C1325" s="34" t="str">
        <f t="shared" si="60"/>
        <v>Senior</v>
      </c>
      <c r="D1325" s="44">
        <v>76848</v>
      </c>
      <c r="E1325" s="28">
        <v>564</v>
      </c>
      <c r="F1325" s="34" t="s">
        <v>230</v>
      </c>
      <c r="G1325" s="34" t="s">
        <v>33</v>
      </c>
      <c r="H1325" s="34" t="s">
        <v>29</v>
      </c>
      <c r="I1325" s="44">
        <v>41545</v>
      </c>
      <c r="J1325" s="28">
        <v>60</v>
      </c>
      <c r="K1325" s="49">
        <v>0.54061263793462422</v>
      </c>
      <c r="L1325" s="49" t="s">
        <v>241</v>
      </c>
      <c r="M1325" s="34" t="s">
        <v>22</v>
      </c>
      <c r="N1325" s="34" t="s">
        <v>27</v>
      </c>
      <c r="O1325" s="44">
        <v>1431</v>
      </c>
      <c r="P1325" s="49">
        <v>0.443019946</v>
      </c>
      <c r="Q1325" s="34" t="s">
        <v>28</v>
      </c>
      <c r="R1325" s="28">
        <v>24</v>
      </c>
      <c r="S1325" s="44">
        <v>3869</v>
      </c>
      <c r="T1325" s="39">
        <v>6404</v>
      </c>
      <c r="U1325" s="34" t="str">
        <f t="shared" si="61"/>
        <v>Medium Income</v>
      </c>
      <c r="V1325" s="44">
        <v>214606</v>
      </c>
      <c r="W1325" s="49">
        <v>0.30690663499999998</v>
      </c>
      <c r="X1325" s="28">
        <v>0</v>
      </c>
      <c r="Y1325" s="28">
        <v>55</v>
      </c>
      <c r="Z1325" s="34" t="str">
        <f t="shared" si="62"/>
        <v>High Risk</v>
      </c>
    </row>
    <row r="1326" spans="1:26" x14ac:dyDescent="0.25">
      <c r="A1326" s="20">
        <v>44425</v>
      </c>
      <c r="B1326" s="21">
        <v>40</v>
      </c>
      <c r="C1326" s="33" t="str">
        <f t="shared" si="60"/>
        <v>Senior</v>
      </c>
      <c r="D1326" s="43">
        <v>15000</v>
      </c>
      <c r="E1326" s="27">
        <v>559</v>
      </c>
      <c r="F1326" s="33" t="s">
        <v>230</v>
      </c>
      <c r="G1326" s="33" t="s">
        <v>20</v>
      </c>
      <c r="H1326" s="33" t="s">
        <v>25</v>
      </c>
      <c r="I1326" s="43">
        <v>28045</v>
      </c>
      <c r="J1326" s="27">
        <v>36</v>
      </c>
      <c r="K1326" s="48">
        <v>1.8696666666666666</v>
      </c>
      <c r="L1326" s="48" t="s">
        <v>242</v>
      </c>
      <c r="M1326" s="33" t="s">
        <v>35</v>
      </c>
      <c r="N1326" s="33" t="s">
        <v>30</v>
      </c>
      <c r="O1326" s="43">
        <v>527</v>
      </c>
      <c r="P1326" s="48">
        <v>0.14883866900000001</v>
      </c>
      <c r="Q1326" s="33" t="s">
        <v>24</v>
      </c>
      <c r="R1326" s="27">
        <v>16</v>
      </c>
      <c r="S1326" s="43">
        <v>3339</v>
      </c>
      <c r="T1326" s="38">
        <v>1250</v>
      </c>
      <c r="U1326" s="33" t="str">
        <f t="shared" si="61"/>
        <v>Low Income</v>
      </c>
      <c r="V1326" s="43">
        <v>6346</v>
      </c>
      <c r="W1326" s="48">
        <v>0.208150161</v>
      </c>
      <c r="X1326" s="27">
        <v>0</v>
      </c>
      <c r="Y1326" s="27">
        <v>55</v>
      </c>
      <c r="Z1326" s="33" t="str">
        <f t="shared" si="62"/>
        <v>High Risk</v>
      </c>
    </row>
    <row r="1327" spans="1:26" x14ac:dyDescent="0.25">
      <c r="A1327" s="22">
        <v>44426</v>
      </c>
      <c r="B1327" s="23">
        <v>18</v>
      </c>
      <c r="C1327" s="34" t="str">
        <f t="shared" si="60"/>
        <v>Young</v>
      </c>
      <c r="D1327" s="44">
        <v>18195</v>
      </c>
      <c r="E1327" s="28">
        <v>559</v>
      </c>
      <c r="F1327" s="34" t="s">
        <v>230</v>
      </c>
      <c r="G1327" s="34" t="s">
        <v>20</v>
      </c>
      <c r="H1327" s="34" t="s">
        <v>29</v>
      </c>
      <c r="I1327" s="44">
        <v>12872</v>
      </c>
      <c r="J1327" s="28">
        <v>60</v>
      </c>
      <c r="K1327" s="49">
        <v>0.70744710085188234</v>
      </c>
      <c r="L1327" s="49" t="s">
        <v>241</v>
      </c>
      <c r="M1327" s="34" t="s">
        <v>44</v>
      </c>
      <c r="N1327" s="34" t="s">
        <v>34</v>
      </c>
      <c r="O1327" s="44">
        <v>346</v>
      </c>
      <c r="P1327" s="49">
        <v>0.31112812899999998</v>
      </c>
      <c r="Q1327" s="34" t="s">
        <v>24</v>
      </c>
      <c r="R1327" s="28">
        <v>20</v>
      </c>
      <c r="S1327" s="44">
        <v>2858</v>
      </c>
      <c r="T1327" s="39">
        <v>1516.25</v>
      </c>
      <c r="U1327" s="34" t="str">
        <f t="shared" si="61"/>
        <v>Low Income</v>
      </c>
      <c r="V1327" s="44">
        <v>1695</v>
      </c>
      <c r="W1327" s="49">
        <v>0.20253210099999999</v>
      </c>
      <c r="X1327" s="28">
        <v>0</v>
      </c>
      <c r="Y1327" s="28">
        <v>61</v>
      </c>
      <c r="Z1327" s="34" t="str">
        <f t="shared" si="62"/>
        <v>High Risk</v>
      </c>
    </row>
    <row r="1328" spans="1:26" x14ac:dyDescent="0.25">
      <c r="A1328" s="20">
        <v>44427</v>
      </c>
      <c r="B1328" s="21">
        <v>28</v>
      </c>
      <c r="C1328" s="33" t="str">
        <f t="shared" si="60"/>
        <v>Mid</v>
      </c>
      <c r="D1328" s="43">
        <v>31514</v>
      </c>
      <c r="E1328" s="27">
        <v>559</v>
      </c>
      <c r="F1328" s="33" t="s">
        <v>230</v>
      </c>
      <c r="G1328" s="33" t="s">
        <v>20</v>
      </c>
      <c r="H1328" s="33" t="s">
        <v>29</v>
      </c>
      <c r="I1328" s="43">
        <v>13338</v>
      </c>
      <c r="J1328" s="27">
        <v>48</v>
      </c>
      <c r="K1328" s="48">
        <v>0.42324046455543568</v>
      </c>
      <c r="L1328" s="48" t="s">
        <v>240</v>
      </c>
      <c r="M1328" s="33" t="s">
        <v>22</v>
      </c>
      <c r="N1328" s="33" t="s">
        <v>27</v>
      </c>
      <c r="O1328" s="43">
        <v>727</v>
      </c>
      <c r="P1328" s="48">
        <v>0.30800273299999997</v>
      </c>
      <c r="Q1328" s="33" t="s">
        <v>28</v>
      </c>
      <c r="R1328" s="27">
        <v>21</v>
      </c>
      <c r="S1328" s="43">
        <v>718</v>
      </c>
      <c r="T1328" s="38">
        <v>2626.166667</v>
      </c>
      <c r="U1328" s="33" t="str">
        <f t="shared" si="61"/>
        <v>Low Income</v>
      </c>
      <c r="V1328" s="43">
        <v>41572</v>
      </c>
      <c r="W1328" s="48">
        <v>0.21172930100000001</v>
      </c>
      <c r="X1328" s="27">
        <v>0</v>
      </c>
      <c r="Y1328" s="27">
        <v>54</v>
      </c>
      <c r="Z1328" s="33" t="str">
        <f t="shared" si="62"/>
        <v>Medium Risk</v>
      </c>
    </row>
    <row r="1329" spans="1:26" x14ac:dyDescent="0.25">
      <c r="A1329" s="22">
        <v>44428</v>
      </c>
      <c r="B1329" s="23">
        <v>38</v>
      </c>
      <c r="C1329" s="34" t="str">
        <f t="shared" si="60"/>
        <v>Mid</v>
      </c>
      <c r="D1329" s="44">
        <v>49708</v>
      </c>
      <c r="E1329" s="28">
        <v>620</v>
      </c>
      <c r="F1329" s="34" t="s">
        <v>230</v>
      </c>
      <c r="G1329" s="34" t="s">
        <v>20</v>
      </c>
      <c r="H1329" s="34" t="s">
        <v>29</v>
      </c>
      <c r="I1329" s="44">
        <v>11233</v>
      </c>
      <c r="J1329" s="28">
        <v>36</v>
      </c>
      <c r="K1329" s="49">
        <v>0.22597972157399213</v>
      </c>
      <c r="L1329" s="49" t="s">
        <v>240</v>
      </c>
      <c r="M1329" s="34" t="s">
        <v>22</v>
      </c>
      <c r="N1329" s="34" t="s">
        <v>27</v>
      </c>
      <c r="O1329" s="44">
        <v>259</v>
      </c>
      <c r="P1329" s="49">
        <v>0.39650434499999998</v>
      </c>
      <c r="Q1329" s="34" t="s">
        <v>34</v>
      </c>
      <c r="R1329" s="28">
        <v>21</v>
      </c>
      <c r="S1329" s="44">
        <v>11972</v>
      </c>
      <c r="T1329" s="39">
        <v>4142.3333329999996</v>
      </c>
      <c r="U1329" s="34" t="str">
        <f t="shared" si="61"/>
        <v>Low Income</v>
      </c>
      <c r="V1329" s="44">
        <v>155027</v>
      </c>
      <c r="W1329" s="49">
        <v>0.19770111900000001</v>
      </c>
      <c r="X1329" s="28">
        <v>1</v>
      </c>
      <c r="Y1329" s="28">
        <v>38.4</v>
      </c>
      <c r="Z1329" s="34" t="str">
        <f t="shared" si="62"/>
        <v>Low Risk</v>
      </c>
    </row>
    <row r="1330" spans="1:26" x14ac:dyDescent="0.25">
      <c r="A1330" s="20">
        <v>44429</v>
      </c>
      <c r="B1330" s="21">
        <v>25</v>
      </c>
      <c r="C1330" s="33" t="str">
        <f t="shared" si="60"/>
        <v>Mid</v>
      </c>
      <c r="D1330" s="43">
        <v>45415</v>
      </c>
      <c r="E1330" s="27">
        <v>566.45263157894738</v>
      </c>
      <c r="F1330" s="33" t="s">
        <v>230</v>
      </c>
      <c r="G1330" s="33" t="s">
        <v>20</v>
      </c>
      <c r="H1330" s="33" t="s">
        <v>29</v>
      </c>
      <c r="I1330" s="43">
        <v>42843</v>
      </c>
      <c r="J1330" s="27">
        <v>48</v>
      </c>
      <c r="K1330" s="48">
        <v>0.94336672905427721</v>
      </c>
      <c r="L1330" s="48" t="s">
        <v>241</v>
      </c>
      <c r="M1330" s="33" t="s">
        <v>22</v>
      </c>
      <c r="N1330" s="33" t="s">
        <v>23</v>
      </c>
      <c r="O1330" s="43">
        <v>752</v>
      </c>
      <c r="P1330" s="48">
        <v>0.26561006700000001</v>
      </c>
      <c r="Q1330" s="33" t="s">
        <v>28</v>
      </c>
      <c r="R1330" s="27">
        <v>22</v>
      </c>
      <c r="S1330" s="43">
        <v>1416</v>
      </c>
      <c r="T1330" s="38">
        <v>3784.583333</v>
      </c>
      <c r="U1330" s="33" t="str">
        <f t="shared" si="61"/>
        <v>Low Income</v>
      </c>
      <c r="V1330" s="43">
        <v>271283</v>
      </c>
      <c r="W1330" s="48">
        <v>0.238184014</v>
      </c>
      <c r="X1330" s="27">
        <v>0</v>
      </c>
      <c r="Y1330" s="27">
        <v>43</v>
      </c>
      <c r="Z1330" s="33" t="str">
        <f t="shared" si="62"/>
        <v>Medium Risk</v>
      </c>
    </row>
    <row r="1331" spans="1:26" x14ac:dyDescent="0.25">
      <c r="A1331" s="22">
        <v>44430</v>
      </c>
      <c r="B1331" s="23">
        <v>47</v>
      </c>
      <c r="C1331" s="34" t="str">
        <f t="shared" si="60"/>
        <v>Senior</v>
      </c>
      <c r="D1331" s="44">
        <v>45251</v>
      </c>
      <c r="E1331" s="28">
        <v>623</v>
      </c>
      <c r="F1331" s="34" t="s">
        <v>230</v>
      </c>
      <c r="G1331" s="34" t="s">
        <v>20</v>
      </c>
      <c r="H1331" s="34" t="s">
        <v>32</v>
      </c>
      <c r="I1331" s="44">
        <v>19962</v>
      </c>
      <c r="J1331" s="28">
        <v>84</v>
      </c>
      <c r="K1331" s="49">
        <v>0.44113942233320813</v>
      </c>
      <c r="L1331" s="49" t="s">
        <v>240</v>
      </c>
      <c r="M1331" s="34" t="s">
        <v>26</v>
      </c>
      <c r="N1331" s="34" t="s">
        <v>30</v>
      </c>
      <c r="O1331" s="44">
        <v>485</v>
      </c>
      <c r="P1331" s="49">
        <v>9.5025684999999999E-2</v>
      </c>
      <c r="Q1331" s="34" t="s">
        <v>24</v>
      </c>
      <c r="R1331" s="28">
        <v>35</v>
      </c>
      <c r="S1331" s="44">
        <v>4205</v>
      </c>
      <c r="T1331" s="39">
        <v>3770.916667</v>
      </c>
      <c r="U1331" s="34" t="str">
        <f t="shared" si="61"/>
        <v>Low Income</v>
      </c>
      <c r="V1331" s="44">
        <v>6156</v>
      </c>
      <c r="W1331" s="49">
        <v>0.24004178600000001</v>
      </c>
      <c r="X1331" s="28">
        <v>0</v>
      </c>
      <c r="Y1331" s="28">
        <v>47</v>
      </c>
      <c r="Z1331" s="34" t="str">
        <f t="shared" si="62"/>
        <v>Medium Risk</v>
      </c>
    </row>
    <row r="1332" spans="1:26" x14ac:dyDescent="0.25">
      <c r="A1332" s="20">
        <v>44431</v>
      </c>
      <c r="B1332" s="21">
        <v>58</v>
      </c>
      <c r="C1332" s="33" t="str">
        <f t="shared" si="60"/>
        <v>Senior</v>
      </c>
      <c r="D1332" s="43">
        <v>24165</v>
      </c>
      <c r="E1332" s="27">
        <v>580</v>
      </c>
      <c r="F1332" s="33" t="s">
        <v>230</v>
      </c>
      <c r="G1332" s="33" t="s">
        <v>20</v>
      </c>
      <c r="H1332" s="33" t="s">
        <v>29</v>
      </c>
      <c r="I1332" s="43">
        <v>23403</v>
      </c>
      <c r="J1332" s="27">
        <v>48</v>
      </c>
      <c r="K1332" s="48">
        <v>0.96846679081315956</v>
      </c>
      <c r="L1332" s="48" t="s">
        <v>241</v>
      </c>
      <c r="M1332" s="33" t="s">
        <v>22</v>
      </c>
      <c r="N1332" s="33" t="s">
        <v>27</v>
      </c>
      <c r="O1332" s="43">
        <v>344</v>
      </c>
      <c r="P1332" s="48">
        <v>8.2069033999999999E-2</v>
      </c>
      <c r="Q1332" s="33" t="s">
        <v>38</v>
      </c>
      <c r="R1332" s="27">
        <v>33</v>
      </c>
      <c r="S1332" s="43">
        <v>827</v>
      </c>
      <c r="T1332" s="38">
        <v>2013.75</v>
      </c>
      <c r="U1332" s="33" t="str">
        <f t="shared" si="61"/>
        <v>Low Income</v>
      </c>
      <c r="V1332" s="43">
        <v>18889</v>
      </c>
      <c r="W1332" s="48">
        <v>0.262373725</v>
      </c>
      <c r="X1332" s="27">
        <v>0</v>
      </c>
      <c r="Y1332" s="27">
        <v>51</v>
      </c>
      <c r="Z1332" s="33" t="str">
        <f t="shared" si="62"/>
        <v>Medium Risk</v>
      </c>
    </row>
    <row r="1333" spans="1:26" x14ac:dyDescent="0.25">
      <c r="A1333" s="22">
        <v>44432</v>
      </c>
      <c r="B1333" s="23">
        <v>54</v>
      </c>
      <c r="C1333" s="34" t="str">
        <f t="shared" si="60"/>
        <v>Senior</v>
      </c>
      <c r="D1333" s="44">
        <v>164796</v>
      </c>
      <c r="E1333" s="28">
        <v>574</v>
      </c>
      <c r="F1333" s="34" t="s">
        <v>230</v>
      </c>
      <c r="G1333" s="34" t="s">
        <v>20</v>
      </c>
      <c r="H1333" s="34" t="s">
        <v>25</v>
      </c>
      <c r="I1333" s="44">
        <v>27989</v>
      </c>
      <c r="J1333" s="28">
        <v>48</v>
      </c>
      <c r="K1333" s="49">
        <v>0.16984028738561616</v>
      </c>
      <c r="L1333" s="49" t="s">
        <v>240</v>
      </c>
      <c r="M1333" s="34" t="s">
        <v>26</v>
      </c>
      <c r="N1333" s="34" t="s">
        <v>27</v>
      </c>
      <c r="O1333" s="44">
        <v>266</v>
      </c>
      <c r="P1333" s="49">
        <v>0.222023152</v>
      </c>
      <c r="Q1333" s="34" t="s">
        <v>24</v>
      </c>
      <c r="R1333" s="28">
        <v>21</v>
      </c>
      <c r="S1333" s="44">
        <v>7449</v>
      </c>
      <c r="T1333" s="39">
        <v>13733</v>
      </c>
      <c r="U1333" s="34" t="str">
        <f t="shared" si="61"/>
        <v>High Income</v>
      </c>
      <c r="V1333" s="44">
        <v>162142</v>
      </c>
      <c r="W1333" s="49">
        <v>0.21330957</v>
      </c>
      <c r="X1333" s="28">
        <v>1</v>
      </c>
      <c r="Y1333" s="28">
        <v>36.799999999999997</v>
      </c>
      <c r="Z1333" s="34" t="str">
        <f t="shared" si="62"/>
        <v>Low Risk</v>
      </c>
    </row>
    <row r="1334" spans="1:26" x14ac:dyDescent="0.25">
      <c r="A1334" s="20">
        <v>44433</v>
      </c>
      <c r="B1334" s="21">
        <v>37</v>
      </c>
      <c r="C1334" s="33" t="str">
        <f t="shared" si="60"/>
        <v>Mid</v>
      </c>
      <c r="D1334" s="43">
        <v>27737</v>
      </c>
      <c r="E1334" s="27">
        <v>566.45263157894738</v>
      </c>
      <c r="F1334" s="33" t="s">
        <v>230</v>
      </c>
      <c r="G1334" s="33" t="s">
        <v>20</v>
      </c>
      <c r="H1334" s="33" t="s">
        <v>25</v>
      </c>
      <c r="I1334" s="43">
        <v>38096</v>
      </c>
      <c r="J1334" s="27">
        <v>48</v>
      </c>
      <c r="K1334" s="48">
        <v>1.3734722572736777</v>
      </c>
      <c r="L1334" s="48" t="s">
        <v>242</v>
      </c>
      <c r="M1334" s="33" t="s">
        <v>22</v>
      </c>
      <c r="N1334" s="33" t="s">
        <v>30</v>
      </c>
      <c r="O1334" s="43">
        <v>207</v>
      </c>
      <c r="P1334" s="48">
        <v>0.148257954</v>
      </c>
      <c r="Q1334" s="33" t="s">
        <v>24</v>
      </c>
      <c r="R1334" s="27">
        <v>22</v>
      </c>
      <c r="S1334" s="43">
        <v>1875</v>
      </c>
      <c r="T1334" s="38">
        <v>2311.416667</v>
      </c>
      <c r="U1334" s="33" t="str">
        <f t="shared" si="61"/>
        <v>Low Income</v>
      </c>
      <c r="V1334" s="43">
        <v>12571</v>
      </c>
      <c r="W1334" s="48">
        <v>0.27191058899999998</v>
      </c>
      <c r="X1334" s="27">
        <v>0</v>
      </c>
      <c r="Y1334" s="27">
        <v>55</v>
      </c>
      <c r="Z1334" s="33" t="str">
        <f t="shared" si="62"/>
        <v>High Risk</v>
      </c>
    </row>
    <row r="1335" spans="1:26" x14ac:dyDescent="0.25">
      <c r="A1335" s="22">
        <v>44434</v>
      </c>
      <c r="B1335" s="23">
        <v>57</v>
      </c>
      <c r="C1335" s="34" t="str">
        <f t="shared" si="60"/>
        <v>Senior</v>
      </c>
      <c r="D1335" s="44">
        <v>17855</v>
      </c>
      <c r="E1335" s="28">
        <v>537</v>
      </c>
      <c r="F1335" s="34" t="s">
        <v>231</v>
      </c>
      <c r="G1335" s="34" t="s">
        <v>20</v>
      </c>
      <c r="H1335" s="34" t="s">
        <v>25</v>
      </c>
      <c r="I1335" s="44">
        <v>16301</v>
      </c>
      <c r="J1335" s="28">
        <v>48</v>
      </c>
      <c r="K1335" s="49">
        <v>0.91296555586670403</v>
      </c>
      <c r="L1335" s="49" t="s">
        <v>241</v>
      </c>
      <c r="M1335" s="34" t="s">
        <v>22</v>
      </c>
      <c r="N1335" s="34" t="s">
        <v>34</v>
      </c>
      <c r="O1335" s="44">
        <v>342</v>
      </c>
      <c r="P1335" s="49">
        <v>0.15806705300000001</v>
      </c>
      <c r="Q1335" s="34" t="s">
        <v>24</v>
      </c>
      <c r="R1335" s="28">
        <v>18</v>
      </c>
      <c r="S1335" s="44">
        <v>4395</v>
      </c>
      <c r="T1335" s="39">
        <v>1487.916667</v>
      </c>
      <c r="U1335" s="34" t="str">
        <f t="shared" si="61"/>
        <v>Low Income</v>
      </c>
      <c r="V1335" s="44">
        <v>8996</v>
      </c>
      <c r="W1335" s="49">
        <v>0.20909317499999999</v>
      </c>
      <c r="X1335" s="28">
        <v>0</v>
      </c>
      <c r="Y1335" s="28">
        <v>53</v>
      </c>
      <c r="Z1335" s="34" t="str">
        <f t="shared" si="62"/>
        <v>Medium Risk</v>
      </c>
    </row>
    <row r="1336" spans="1:26" x14ac:dyDescent="0.25">
      <c r="A1336" s="20">
        <v>44435</v>
      </c>
      <c r="B1336" s="21">
        <v>41</v>
      </c>
      <c r="C1336" s="33" t="str">
        <f t="shared" si="60"/>
        <v>Senior</v>
      </c>
      <c r="D1336" s="43">
        <v>94277.000004000001</v>
      </c>
      <c r="E1336" s="27">
        <v>637</v>
      </c>
      <c r="F1336" s="33" t="s">
        <v>230</v>
      </c>
      <c r="G1336" s="33" t="s">
        <v>20</v>
      </c>
      <c r="H1336" s="33" t="s">
        <v>25</v>
      </c>
      <c r="I1336" s="43">
        <v>33618</v>
      </c>
      <c r="J1336" s="27">
        <v>51.067669172932334</v>
      </c>
      <c r="K1336" s="48">
        <v>0.35658750276921891</v>
      </c>
      <c r="L1336" s="48" t="s">
        <v>240</v>
      </c>
      <c r="M1336" s="33" t="s">
        <v>35</v>
      </c>
      <c r="N1336" s="33" t="s">
        <v>27</v>
      </c>
      <c r="O1336" s="43">
        <v>418</v>
      </c>
      <c r="P1336" s="48">
        <v>0.57871267800000004</v>
      </c>
      <c r="Q1336" s="33" t="s">
        <v>31</v>
      </c>
      <c r="R1336" s="27">
        <v>24</v>
      </c>
      <c r="S1336" s="43">
        <v>758</v>
      </c>
      <c r="T1336" s="38">
        <v>7856.4166670000004</v>
      </c>
      <c r="U1336" s="33" t="str">
        <f t="shared" si="61"/>
        <v>Medium Income</v>
      </c>
      <c r="V1336" s="43">
        <v>8324</v>
      </c>
      <c r="W1336" s="48">
        <v>0.199104475</v>
      </c>
      <c r="X1336" s="27">
        <v>1</v>
      </c>
      <c r="Y1336" s="27">
        <v>42.4</v>
      </c>
      <c r="Z1336" s="33" t="str">
        <f t="shared" si="62"/>
        <v>Medium Risk</v>
      </c>
    </row>
    <row r="1337" spans="1:26" x14ac:dyDescent="0.25">
      <c r="A1337" s="22">
        <v>44436</v>
      </c>
      <c r="B1337" s="23">
        <v>35</v>
      </c>
      <c r="C1337" s="34" t="str">
        <f t="shared" si="60"/>
        <v>Mid</v>
      </c>
      <c r="D1337" s="44">
        <v>26326</v>
      </c>
      <c r="E1337" s="28">
        <v>593</v>
      </c>
      <c r="F1337" s="34" t="s">
        <v>230</v>
      </c>
      <c r="G1337" s="34" t="s">
        <v>20</v>
      </c>
      <c r="H1337" s="34" t="s">
        <v>25</v>
      </c>
      <c r="I1337" s="44">
        <v>46948</v>
      </c>
      <c r="J1337" s="28">
        <v>72</v>
      </c>
      <c r="K1337" s="49">
        <v>1.7833320671579427</v>
      </c>
      <c r="L1337" s="49" t="s">
        <v>242</v>
      </c>
      <c r="M1337" s="34" t="s">
        <v>22</v>
      </c>
      <c r="N1337" s="34" t="s">
        <v>30</v>
      </c>
      <c r="O1337" s="44">
        <v>301</v>
      </c>
      <c r="P1337" s="49">
        <v>0.237279611</v>
      </c>
      <c r="Q1337" s="34" t="s">
        <v>24</v>
      </c>
      <c r="R1337" s="28">
        <v>26</v>
      </c>
      <c r="S1337" s="44">
        <v>1537</v>
      </c>
      <c r="T1337" s="39">
        <v>2193.833333</v>
      </c>
      <c r="U1337" s="34" t="str">
        <f t="shared" si="61"/>
        <v>Low Income</v>
      </c>
      <c r="V1337" s="44">
        <v>139933</v>
      </c>
      <c r="W1337" s="49">
        <v>0.28039198199999998</v>
      </c>
      <c r="X1337" s="28">
        <v>0</v>
      </c>
      <c r="Y1337" s="28">
        <v>53</v>
      </c>
      <c r="Z1337" s="34" t="str">
        <f t="shared" si="62"/>
        <v>Medium Risk</v>
      </c>
    </row>
    <row r="1338" spans="1:26" x14ac:dyDescent="0.25">
      <c r="A1338" s="20">
        <v>44437</v>
      </c>
      <c r="B1338" s="21">
        <v>32</v>
      </c>
      <c r="C1338" s="33" t="str">
        <f t="shared" si="60"/>
        <v>Mid</v>
      </c>
      <c r="D1338" s="43">
        <v>22885</v>
      </c>
      <c r="E1338" s="27">
        <v>566</v>
      </c>
      <c r="F1338" s="33" t="s">
        <v>230</v>
      </c>
      <c r="G1338" s="33" t="s">
        <v>20</v>
      </c>
      <c r="H1338" s="33" t="s">
        <v>29</v>
      </c>
      <c r="I1338" s="43">
        <v>30380</v>
      </c>
      <c r="J1338" s="27">
        <v>96</v>
      </c>
      <c r="K1338" s="48">
        <v>1.3275071007209962</v>
      </c>
      <c r="L1338" s="48" t="s">
        <v>242</v>
      </c>
      <c r="M1338" s="33" t="s">
        <v>35</v>
      </c>
      <c r="N1338" s="33" t="s">
        <v>30</v>
      </c>
      <c r="O1338" s="43">
        <v>409</v>
      </c>
      <c r="P1338" s="48">
        <v>0.114000221</v>
      </c>
      <c r="Q1338" s="33" t="s">
        <v>24</v>
      </c>
      <c r="R1338" s="27">
        <v>28</v>
      </c>
      <c r="S1338" s="43">
        <v>7134</v>
      </c>
      <c r="T1338" s="38">
        <v>1907.083333</v>
      </c>
      <c r="U1338" s="33" t="str">
        <f t="shared" si="61"/>
        <v>Low Income</v>
      </c>
      <c r="V1338" s="43">
        <v>6127</v>
      </c>
      <c r="W1338" s="48">
        <v>0.32301274000000002</v>
      </c>
      <c r="X1338" s="27">
        <v>0</v>
      </c>
      <c r="Y1338" s="27">
        <v>52</v>
      </c>
      <c r="Z1338" s="33" t="str">
        <f t="shared" si="62"/>
        <v>Medium Risk</v>
      </c>
    </row>
    <row r="1339" spans="1:26" x14ac:dyDescent="0.25">
      <c r="A1339" s="22">
        <v>44438</v>
      </c>
      <c r="B1339" s="23">
        <v>36</v>
      </c>
      <c r="C1339" s="34" t="str">
        <f t="shared" si="60"/>
        <v>Mid</v>
      </c>
      <c r="D1339" s="44">
        <v>77361</v>
      </c>
      <c r="E1339" s="28">
        <v>583</v>
      </c>
      <c r="F1339" s="34" t="s">
        <v>230</v>
      </c>
      <c r="G1339" s="34" t="s">
        <v>20</v>
      </c>
      <c r="H1339" s="34" t="s">
        <v>29</v>
      </c>
      <c r="I1339" s="44">
        <v>26293</v>
      </c>
      <c r="J1339" s="28">
        <v>60</v>
      </c>
      <c r="K1339" s="49">
        <v>0.33987409676710489</v>
      </c>
      <c r="L1339" s="49" t="s">
        <v>240</v>
      </c>
      <c r="M1339" s="34" t="s">
        <v>22</v>
      </c>
      <c r="N1339" s="34" t="s">
        <v>27</v>
      </c>
      <c r="O1339" s="44">
        <v>299</v>
      </c>
      <c r="P1339" s="49">
        <v>0.41167817800000001</v>
      </c>
      <c r="Q1339" s="34" t="s">
        <v>28</v>
      </c>
      <c r="R1339" s="28">
        <v>23</v>
      </c>
      <c r="S1339" s="44">
        <v>3581</v>
      </c>
      <c r="T1339" s="39">
        <v>6446.75</v>
      </c>
      <c r="U1339" s="34" t="str">
        <f t="shared" si="61"/>
        <v>Medium Income</v>
      </c>
      <c r="V1339" s="44">
        <v>69744</v>
      </c>
      <c r="W1339" s="49">
        <v>0.20337517199999999</v>
      </c>
      <c r="X1339" s="28">
        <v>1</v>
      </c>
      <c r="Y1339" s="28">
        <v>43.2</v>
      </c>
      <c r="Z1339" s="34" t="str">
        <f t="shared" si="62"/>
        <v>Medium Risk</v>
      </c>
    </row>
    <row r="1340" spans="1:26" x14ac:dyDescent="0.25">
      <c r="A1340" s="20">
        <v>44439</v>
      </c>
      <c r="B1340" s="21">
        <v>35</v>
      </c>
      <c r="C1340" s="33" t="str">
        <f t="shared" si="60"/>
        <v>Mid</v>
      </c>
      <c r="D1340" s="43">
        <v>33059</v>
      </c>
      <c r="E1340" s="27">
        <v>547</v>
      </c>
      <c r="F1340" s="33" t="s">
        <v>231</v>
      </c>
      <c r="G1340" s="33" t="s">
        <v>20</v>
      </c>
      <c r="H1340" s="33" t="s">
        <v>32</v>
      </c>
      <c r="I1340" s="43">
        <v>15333</v>
      </c>
      <c r="J1340" s="27">
        <v>12</v>
      </c>
      <c r="K1340" s="48">
        <v>0.46380713270213858</v>
      </c>
      <c r="L1340" s="48" t="s">
        <v>240</v>
      </c>
      <c r="M1340" s="33" t="s">
        <v>22</v>
      </c>
      <c r="N1340" s="33" t="s">
        <v>27</v>
      </c>
      <c r="O1340" s="43">
        <v>696</v>
      </c>
      <c r="P1340" s="48">
        <v>0.16292272999999999</v>
      </c>
      <c r="Q1340" s="33" t="s">
        <v>24</v>
      </c>
      <c r="R1340" s="27">
        <v>19</v>
      </c>
      <c r="S1340" s="43">
        <v>11110</v>
      </c>
      <c r="T1340" s="38">
        <v>2754.916667</v>
      </c>
      <c r="U1340" s="33" t="str">
        <f t="shared" si="61"/>
        <v>Low Income</v>
      </c>
      <c r="V1340" s="43">
        <v>6765</v>
      </c>
      <c r="W1340" s="48">
        <v>0.20425285300000001</v>
      </c>
      <c r="X1340" s="27">
        <v>0</v>
      </c>
      <c r="Y1340" s="27">
        <v>53</v>
      </c>
      <c r="Z1340" s="33" t="str">
        <f t="shared" si="62"/>
        <v>Medium Risk</v>
      </c>
    </row>
    <row r="1341" spans="1:26" x14ac:dyDescent="0.25">
      <c r="A1341" s="22">
        <v>44440</v>
      </c>
      <c r="B1341" s="23">
        <v>42</v>
      </c>
      <c r="C1341" s="34" t="str">
        <f t="shared" si="60"/>
        <v>Senior</v>
      </c>
      <c r="D1341" s="44">
        <v>45931</v>
      </c>
      <c r="E1341" s="28">
        <v>573</v>
      </c>
      <c r="F1341" s="34" t="s">
        <v>230</v>
      </c>
      <c r="G1341" s="34" t="s">
        <v>20</v>
      </c>
      <c r="H1341" s="34" t="s">
        <v>32</v>
      </c>
      <c r="I1341" s="44">
        <v>9258</v>
      </c>
      <c r="J1341" s="28">
        <v>72</v>
      </c>
      <c r="K1341" s="49">
        <v>0.20156321438679758</v>
      </c>
      <c r="L1341" s="49" t="s">
        <v>240</v>
      </c>
      <c r="M1341" s="34" t="s">
        <v>26</v>
      </c>
      <c r="N1341" s="34" t="s">
        <v>27</v>
      </c>
      <c r="O1341" s="44">
        <v>923</v>
      </c>
      <c r="P1341" s="49">
        <v>0.201197136</v>
      </c>
      <c r="Q1341" s="34" t="s">
        <v>28</v>
      </c>
      <c r="R1341" s="28">
        <v>23</v>
      </c>
      <c r="S1341" s="44">
        <v>5668</v>
      </c>
      <c r="T1341" s="39">
        <v>3827.583333</v>
      </c>
      <c r="U1341" s="34" t="str">
        <f t="shared" si="61"/>
        <v>Low Income</v>
      </c>
      <c r="V1341" s="44">
        <v>14305</v>
      </c>
      <c r="W1341" s="49">
        <v>0.251685785</v>
      </c>
      <c r="X1341" s="28">
        <v>0</v>
      </c>
      <c r="Y1341" s="28">
        <v>57</v>
      </c>
      <c r="Z1341" s="34" t="str">
        <f t="shared" si="62"/>
        <v>High Risk</v>
      </c>
    </row>
    <row r="1342" spans="1:26" x14ac:dyDescent="0.25">
      <c r="A1342" s="20">
        <v>44441</v>
      </c>
      <c r="B1342" s="21">
        <v>41</v>
      </c>
      <c r="C1342" s="33" t="str">
        <f t="shared" si="60"/>
        <v>Senior</v>
      </c>
      <c r="D1342" s="43">
        <v>35150</v>
      </c>
      <c r="E1342" s="27">
        <v>572.83333333333337</v>
      </c>
      <c r="F1342" s="33" t="s">
        <v>230</v>
      </c>
      <c r="G1342" s="33" t="s">
        <v>20</v>
      </c>
      <c r="H1342" s="33" t="s">
        <v>29</v>
      </c>
      <c r="I1342" s="43">
        <v>13834</v>
      </c>
      <c r="J1342" s="27">
        <v>108</v>
      </c>
      <c r="K1342" s="48">
        <v>0.39357041251778097</v>
      </c>
      <c r="L1342" s="48" t="s">
        <v>240</v>
      </c>
      <c r="M1342" s="33" t="s">
        <v>22</v>
      </c>
      <c r="N1342" s="33" t="s">
        <v>30</v>
      </c>
      <c r="O1342" s="43">
        <v>167</v>
      </c>
      <c r="P1342" s="48">
        <v>0.50960712900000005</v>
      </c>
      <c r="Q1342" s="33" t="s">
        <v>28</v>
      </c>
      <c r="R1342" s="27">
        <v>21</v>
      </c>
      <c r="S1342" s="43">
        <v>4640</v>
      </c>
      <c r="T1342" s="38">
        <v>2929.166667</v>
      </c>
      <c r="U1342" s="33" t="str">
        <f t="shared" si="61"/>
        <v>Low Income</v>
      </c>
      <c r="V1342" s="43">
        <v>4712</v>
      </c>
      <c r="W1342" s="48">
        <v>0.27477724799999997</v>
      </c>
      <c r="X1342" s="27">
        <v>0</v>
      </c>
      <c r="Y1342" s="27">
        <v>59</v>
      </c>
      <c r="Z1342" s="33" t="str">
        <f t="shared" si="62"/>
        <v>High Risk</v>
      </c>
    </row>
    <row r="1343" spans="1:26" x14ac:dyDescent="0.25">
      <c r="A1343" s="22">
        <v>44442</v>
      </c>
      <c r="B1343" s="23">
        <v>40</v>
      </c>
      <c r="C1343" s="34" t="str">
        <f t="shared" si="60"/>
        <v>Senior</v>
      </c>
      <c r="D1343" s="44">
        <v>33560</v>
      </c>
      <c r="E1343" s="28">
        <v>579.93124999999998</v>
      </c>
      <c r="F1343" s="34" t="s">
        <v>230</v>
      </c>
      <c r="G1343" s="34" t="s">
        <v>20</v>
      </c>
      <c r="H1343" s="34" t="s">
        <v>21</v>
      </c>
      <c r="I1343" s="44">
        <v>26380</v>
      </c>
      <c r="J1343" s="28">
        <v>36</v>
      </c>
      <c r="K1343" s="49">
        <v>0.78605482717520858</v>
      </c>
      <c r="L1343" s="49" t="s">
        <v>241</v>
      </c>
      <c r="M1343" s="34" t="s">
        <v>22</v>
      </c>
      <c r="N1343" s="34" t="s">
        <v>30</v>
      </c>
      <c r="O1343" s="44">
        <v>228</v>
      </c>
      <c r="P1343" s="49">
        <v>0.54982820700000001</v>
      </c>
      <c r="Q1343" s="34" t="s">
        <v>24</v>
      </c>
      <c r="R1343" s="28">
        <v>27</v>
      </c>
      <c r="S1343" s="44">
        <v>15645</v>
      </c>
      <c r="T1343" s="39">
        <v>2796.666667</v>
      </c>
      <c r="U1343" s="34" t="str">
        <f t="shared" si="61"/>
        <v>Low Income</v>
      </c>
      <c r="V1343" s="44">
        <v>95073</v>
      </c>
      <c r="W1343" s="49">
        <v>0.17189527399999999</v>
      </c>
      <c r="X1343" s="28">
        <v>0</v>
      </c>
      <c r="Y1343" s="28">
        <v>54</v>
      </c>
      <c r="Z1343" s="34" t="str">
        <f t="shared" si="62"/>
        <v>Medium Risk</v>
      </c>
    </row>
    <row r="1344" spans="1:26" x14ac:dyDescent="0.25">
      <c r="A1344" s="20">
        <v>44443</v>
      </c>
      <c r="B1344" s="21">
        <v>45</v>
      </c>
      <c r="C1344" s="33" t="str">
        <f t="shared" si="60"/>
        <v>Senior</v>
      </c>
      <c r="D1344" s="43">
        <v>24269</v>
      </c>
      <c r="E1344" s="27">
        <v>515</v>
      </c>
      <c r="F1344" s="33" t="s">
        <v>231</v>
      </c>
      <c r="G1344" s="33" t="s">
        <v>20</v>
      </c>
      <c r="H1344" s="33" t="s">
        <v>32</v>
      </c>
      <c r="I1344" s="43">
        <v>35118</v>
      </c>
      <c r="J1344" s="27">
        <v>60</v>
      </c>
      <c r="K1344" s="48">
        <v>1.4470311920557088</v>
      </c>
      <c r="L1344" s="48" t="s">
        <v>242</v>
      </c>
      <c r="M1344" s="33" t="s">
        <v>22</v>
      </c>
      <c r="N1344" s="33" t="s">
        <v>34</v>
      </c>
      <c r="O1344" s="43">
        <v>271</v>
      </c>
      <c r="P1344" s="48">
        <v>0.420179417</v>
      </c>
      <c r="Q1344" s="33" t="s">
        <v>24</v>
      </c>
      <c r="R1344" s="27">
        <v>15</v>
      </c>
      <c r="S1344" s="43">
        <v>2975</v>
      </c>
      <c r="T1344" s="38">
        <v>2022.416667</v>
      </c>
      <c r="U1344" s="33" t="str">
        <f t="shared" si="61"/>
        <v>Low Income</v>
      </c>
      <c r="V1344" s="43">
        <v>57614</v>
      </c>
      <c r="W1344" s="48">
        <v>0.29271709299999998</v>
      </c>
      <c r="X1344" s="27">
        <v>0</v>
      </c>
      <c r="Y1344" s="27">
        <v>62</v>
      </c>
      <c r="Z1344" s="33" t="str">
        <f t="shared" si="62"/>
        <v>High Risk</v>
      </c>
    </row>
    <row r="1345" spans="1:26" x14ac:dyDescent="0.25">
      <c r="A1345" s="22">
        <v>44444</v>
      </c>
      <c r="B1345" s="23">
        <v>54</v>
      </c>
      <c r="C1345" s="34" t="str">
        <f t="shared" si="60"/>
        <v>Senior</v>
      </c>
      <c r="D1345" s="44">
        <v>27028</v>
      </c>
      <c r="E1345" s="28">
        <v>589</v>
      </c>
      <c r="F1345" s="34" t="s">
        <v>230</v>
      </c>
      <c r="G1345" s="34" t="s">
        <v>20</v>
      </c>
      <c r="H1345" s="34" t="s">
        <v>29</v>
      </c>
      <c r="I1345" s="44">
        <v>23204</v>
      </c>
      <c r="J1345" s="28">
        <v>36</v>
      </c>
      <c r="K1345" s="49">
        <v>0.85851709338463811</v>
      </c>
      <c r="L1345" s="49" t="s">
        <v>241</v>
      </c>
      <c r="M1345" s="34" t="s">
        <v>22</v>
      </c>
      <c r="N1345" s="34" t="s">
        <v>30</v>
      </c>
      <c r="O1345" s="44">
        <v>260</v>
      </c>
      <c r="P1345" s="49">
        <v>0.552028819</v>
      </c>
      <c r="Q1345" s="34" t="s">
        <v>28</v>
      </c>
      <c r="R1345" s="28">
        <v>18</v>
      </c>
      <c r="S1345" s="44">
        <v>2182</v>
      </c>
      <c r="T1345" s="39">
        <v>2252.333333</v>
      </c>
      <c r="U1345" s="34" t="str">
        <f t="shared" si="61"/>
        <v>Low Income</v>
      </c>
      <c r="V1345" s="44">
        <v>157188</v>
      </c>
      <c r="W1345" s="49">
        <v>0.21360541399999999</v>
      </c>
      <c r="X1345" s="28">
        <v>0</v>
      </c>
      <c r="Y1345" s="28">
        <v>55</v>
      </c>
      <c r="Z1345" s="34" t="str">
        <f t="shared" si="62"/>
        <v>High Risk</v>
      </c>
    </row>
    <row r="1346" spans="1:26" x14ac:dyDescent="0.25">
      <c r="A1346" s="20">
        <v>44445</v>
      </c>
      <c r="B1346" s="21">
        <v>51</v>
      </c>
      <c r="C1346" s="33" t="str">
        <f t="shared" ref="C1346:C1409" si="63">IF(B1346&lt;25,"Young",IF(B1346&lt;40,"Mid",IF(B1346&lt;60,"Senior","Old")))</f>
        <v>Senior</v>
      </c>
      <c r="D1346" s="43">
        <v>300000</v>
      </c>
      <c r="E1346" s="27">
        <v>563</v>
      </c>
      <c r="F1346" s="33" t="s">
        <v>230</v>
      </c>
      <c r="G1346" s="33" t="s">
        <v>20</v>
      </c>
      <c r="H1346" s="33" t="s">
        <v>21</v>
      </c>
      <c r="I1346" s="43">
        <v>12314</v>
      </c>
      <c r="J1346" s="27">
        <v>36</v>
      </c>
      <c r="K1346" s="48">
        <v>4.1046666666666669E-2</v>
      </c>
      <c r="L1346" s="48" t="s">
        <v>240</v>
      </c>
      <c r="M1346" s="33" t="s">
        <v>22</v>
      </c>
      <c r="N1346" s="33" t="s">
        <v>30</v>
      </c>
      <c r="O1346" s="43">
        <v>476</v>
      </c>
      <c r="P1346" s="48">
        <v>0.55984763100000001</v>
      </c>
      <c r="Q1346" s="33" t="s">
        <v>28</v>
      </c>
      <c r="R1346" s="27">
        <v>21</v>
      </c>
      <c r="S1346" s="43">
        <v>722</v>
      </c>
      <c r="T1346" s="38">
        <v>25000</v>
      </c>
      <c r="U1346" s="33" t="str">
        <f t="shared" ref="U1346:U1409" si="64">IF(T1346&lt;=5000,"Low Income",IF(T1346&lt;=12000,"Medium Income","High Income"))</f>
        <v>High Income</v>
      </c>
      <c r="V1346" s="43">
        <v>71303</v>
      </c>
      <c r="W1346" s="48">
        <v>0.21859087399999999</v>
      </c>
      <c r="X1346" s="27">
        <v>1</v>
      </c>
      <c r="Y1346" s="27">
        <v>48</v>
      </c>
      <c r="Z1346" s="33" t="str">
        <f t="shared" ref="Z1346:Z1409" si="65">IF(Y1346&lt;40,"Low Risk", IF(Y1346&lt;55,"Medium Risk", IF(Y1346&lt;70,"High Risk","Very High Risk")))</f>
        <v>Medium Risk</v>
      </c>
    </row>
    <row r="1347" spans="1:26" x14ac:dyDescent="0.25">
      <c r="A1347" s="22">
        <v>44446</v>
      </c>
      <c r="B1347" s="23">
        <v>22</v>
      </c>
      <c r="C1347" s="34" t="str">
        <f t="shared" si="63"/>
        <v>Young</v>
      </c>
      <c r="D1347" s="44">
        <v>21454</v>
      </c>
      <c r="E1347" s="28">
        <v>564</v>
      </c>
      <c r="F1347" s="34" t="s">
        <v>230</v>
      </c>
      <c r="G1347" s="34" t="s">
        <v>20</v>
      </c>
      <c r="H1347" s="34" t="s">
        <v>32</v>
      </c>
      <c r="I1347" s="44">
        <v>40916</v>
      </c>
      <c r="J1347" s="28">
        <v>60</v>
      </c>
      <c r="K1347" s="49">
        <v>1.9071501817842826</v>
      </c>
      <c r="L1347" s="49" t="s">
        <v>242</v>
      </c>
      <c r="M1347" s="34" t="s">
        <v>35</v>
      </c>
      <c r="N1347" s="34" t="s">
        <v>27</v>
      </c>
      <c r="O1347" s="44">
        <v>775</v>
      </c>
      <c r="P1347" s="49">
        <v>0.67057859500000006</v>
      </c>
      <c r="Q1347" s="34" t="s">
        <v>24</v>
      </c>
      <c r="R1347" s="28">
        <v>26</v>
      </c>
      <c r="S1347" s="44">
        <v>1661</v>
      </c>
      <c r="T1347" s="39">
        <v>1787.833333</v>
      </c>
      <c r="U1347" s="34" t="str">
        <f t="shared" si="64"/>
        <v>Low Income</v>
      </c>
      <c r="V1347" s="44">
        <v>166046</v>
      </c>
      <c r="W1347" s="49">
        <v>0.26885364699999997</v>
      </c>
      <c r="X1347" s="28">
        <v>0</v>
      </c>
      <c r="Y1347" s="28">
        <v>58</v>
      </c>
      <c r="Z1347" s="34" t="str">
        <f t="shared" si="65"/>
        <v>High Risk</v>
      </c>
    </row>
    <row r="1348" spans="1:26" x14ac:dyDescent="0.25">
      <c r="A1348" s="20">
        <v>44447</v>
      </c>
      <c r="B1348" s="21">
        <v>18</v>
      </c>
      <c r="C1348" s="33" t="str">
        <f t="shared" si="63"/>
        <v>Young</v>
      </c>
      <c r="D1348" s="43">
        <v>15000</v>
      </c>
      <c r="E1348" s="27">
        <v>490</v>
      </c>
      <c r="F1348" s="33" t="s">
        <v>231</v>
      </c>
      <c r="G1348" s="33" t="s">
        <v>20</v>
      </c>
      <c r="H1348" s="33" t="s">
        <v>32</v>
      </c>
      <c r="I1348" s="43">
        <v>53098</v>
      </c>
      <c r="J1348" s="27">
        <v>72</v>
      </c>
      <c r="K1348" s="48">
        <v>3.5398666666666667</v>
      </c>
      <c r="L1348" s="48" t="s">
        <v>242</v>
      </c>
      <c r="M1348" s="33" t="s">
        <v>26</v>
      </c>
      <c r="N1348" s="33" t="s">
        <v>34</v>
      </c>
      <c r="O1348" s="43">
        <v>231</v>
      </c>
      <c r="P1348" s="48">
        <v>0.15844935399999999</v>
      </c>
      <c r="Q1348" s="33" t="s">
        <v>31</v>
      </c>
      <c r="R1348" s="27">
        <v>25</v>
      </c>
      <c r="S1348" s="43">
        <v>2968</v>
      </c>
      <c r="T1348" s="38">
        <v>1250</v>
      </c>
      <c r="U1348" s="33" t="str">
        <f t="shared" si="64"/>
        <v>Low Income</v>
      </c>
      <c r="V1348" s="43">
        <v>15474</v>
      </c>
      <c r="W1348" s="48">
        <v>0.32267527099999999</v>
      </c>
      <c r="X1348" s="27">
        <v>0</v>
      </c>
      <c r="Y1348" s="27">
        <v>55</v>
      </c>
      <c r="Z1348" s="33" t="str">
        <f t="shared" si="65"/>
        <v>High Risk</v>
      </c>
    </row>
    <row r="1349" spans="1:26" x14ac:dyDescent="0.25">
      <c r="A1349" s="22">
        <v>44448</v>
      </c>
      <c r="B1349" s="23">
        <v>51</v>
      </c>
      <c r="C1349" s="34" t="str">
        <f t="shared" si="63"/>
        <v>Senior</v>
      </c>
      <c r="D1349" s="44">
        <v>108674</v>
      </c>
      <c r="E1349" s="28">
        <v>622</v>
      </c>
      <c r="F1349" s="34" t="s">
        <v>230</v>
      </c>
      <c r="G1349" s="34" t="s">
        <v>33</v>
      </c>
      <c r="H1349" s="34" t="s">
        <v>21</v>
      </c>
      <c r="I1349" s="44">
        <v>18158</v>
      </c>
      <c r="J1349" s="28">
        <v>48</v>
      </c>
      <c r="K1349" s="49">
        <v>0.16708688370723448</v>
      </c>
      <c r="L1349" s="49" t="s">
        <v>240</v>
      </c>
      <c r="M1349" s="34" t="s">
        <v>22</v>
      </c>
      <c r="N1349" s="34" t="s">
        <v>30</v>
      </c>
      <c r="O1349" s="44">
        <v>317</v>
      </c>
      <c r="P1349" s="49">
        <v>0.34818299899999999</v>
      </c>
      <c r="Q1349" s="34" t="s">
        <v>31</v>
      </c>
      <c r="R1349" s="28">
        <v>13</v>
      </c>
      <c r="S1349" s="44">
        <v>1397</v>
      </c>
      <c r="T1349" s="39">
        <v>9056.1666669999995</v>
      </c>
      <c r="U1349" s="34" t="str">
        <f t="shared" si="64"/>
        <v>Medium Income</v>
      </c>
      <c r="V1349" s="44">
        <v>46103</v>
      </c>
      <c r="W1349" s="49">
        <v>0.20956382600000001</v>
      </c>
      <c r="X1349" s="28">
        <v>1</v>
      </c>
      <c r="Y1349" s="28">
        <v>41.6</v>
      </c>
      <c r="Z1349" s="34" t="str">
        <f t="shared" si="65"/>
        <v>Medium Risk</v>
      </c>
    </row>
    <row r="1350" spans="1:26" x14ac:dyDescent="0.25">
      <c r="A1350" s="20">
        <v>44449</v>
      </c>
      <c r="B1350" s="21">
        <v>23</v>
      </c>
      <c r="C1350" s="33" t="str">
        <f t="shared" si="63"/>
        <v>Young</v>
      </c>
      <c r="D1350" s="43">
        <v>39729</v>
      </c>
      <c r="E1350" s="27">
        <v>510</v>
      </c>
      <c r="F1350" s="33" t="s">
        <v>231</v>
      </c>
      <c r="G1350" s="33" t="s">
        <v>20</v>
      </c>
      <c r="H1350" s="33" t="s">
        <v>32</v>
      </c>
      <c r="I1350" s="43">
        <v>77498</v>
      </c>
      <c r="J1350" s="27">
        <v>36</v>
      </c>
      <c r="K1350" s="48">
        <v>1.9506657605275743</v>
      </c>
      <c r="L1350" s="48" t="s">
        <v>242</v>
      </c>
      <c r="M1350" s="33" t="s">
        <v>26</v>
      </c>
      <c r="N1350" s="33" t="s">
        <v>23</v>
      </c>
      <c r="O1350" s="43">
        <v>377</v>
      </c>
      <c r="P1350" s="48">
        <v>0.41678928900000001</v>
      </c>
      <c r="Q1350" s="33" t="s">
        <v>28</v>
      </c>
      <c r="R1350" s="27">
        <v>23</v>
      </c>
      <c r="S1350" s="43">
        <v>1346</v>
      </c>
      <c r="T1350" s="38">
        <v>3310.75</v>
      </c>
      <c r="U1350" s="33" t="str">
        <f t="shared" si="64"/>
        <v>Low Income</v>
      </c>
      <c r="V1350" s="43">
        <v>28360</v>
      </c>
      <c r="W1350" s="48">
        <v>0.24599840000000001</v>
      </c>
      <c r="X1350" s="27">
        <v>0</v>
      </c>
      <c r="Y1350" s="27">
        <v>58</v>
      </c>
      <c r="Z1350" s="33" t="str">
        <f t="shared" si="65"/>
        <v>High Risk</v>
      </c>
    </row>
    <row r="1351" spans="1:26" x14ac:dyDescent="0.25">
      <c r="A1351" s="22">
        <v>44450</v>
      </c>
      <c r="B1351" s="23">
        <v>37</v>
      </c>
      <c r="C1351" s="34" t="str">
        <f t="shared" si="63"/>
        <v>Mid</v>
      </c>
      <c r="D1351" s="44">
        <v>44686</v>
      </c>
      <c r="E1351" s="28">
        <v>516</v>
      </c>
      <c r="F1351" s="34" t="s">
        <v>231</v>
      </c>
      <c r="G1351" s="34" t="s">
        <v>20</v>
      </c>
      <c r="H1351" s="34" t="s">
        <v>29</v>
      </c>
      <c r="I1351" s="44">
        <v>8134</v>
      </c>
      <c r="J1351" s="28">
        <v>84</v>
      </c>
      <c r="K1351" s="49">
        <v>0.18202569037282371</v>
      </c>
      <c r="L1351" s="49" t="s">
        <v>240</v>
      </c>
      <c r="M1351" s="34" t="s">
        <v>22</v>
      </c>
      <c r="N1351" s="34" t="s">
        <v>23</v>
      </c>
      <c r="O1351" s="44">
        <v>782</v>
      </c>
      <c r="P1351" s="49">
        <v>0.45853507700000001</v>
      </c>
      <c r="Q1351" s="34" t="s">
        <v>24</v>
      </c>
      <c r="R1351" s="28">
        <v>21</v>
      </c>
      <c r="S1351" s="44">
        <v>10815</v>
      </c>
      <c r="T1351" s="39">
        <v>3723.833333</v>
      </c>
      <c r="U1351" s="34" t="str">
        <f t="shared" si="64"/>
        <v>Low Income</v>
      </c>
      <c r="V1351" s="44">
        <v>80232</v>
      </c>
      <c r="W1351" s="49">
        <v>0.306694515</v>
      </c>
      <c r="X1351" s="28">
        <v>0</v>
      </c>
      <c r="Y1351" s="28">
        <v>68</v>
      </c>
      <c r="Z1351" s="34" t="str">
        <f t="shared" si="65"/>
        <v>High Risk</v>
      </c>
    </row>
    <row r="1352" spans="1:26" x14ac:dyDescent="0.25">
      <c r="A1352" s="20">
        <v>44451</v>
      </c>
      <c r="B1352" s="21">
        <v>25</v>
      </c>
      <c r="C1352" s="33" t="str">
        <f t="shared" si="63"/>
        <v>Mid</v>
      </c>
      <c r="D1352" s="43">
        <v>34135</v>
      </c>
      <c r="E1352" s="27">
        <v>479</v>
      </c>
      <c r="F1352" s="33" t="s">
        <v>231</v>
      </c>
      <c r="G1352" s="33" t="s">
        <v>20</v>
      </c>
      <c r="H1352" s="33" t="s">
        <v>29</v>
      </c>
      <c r="I1352" s="43">
        <v>25183.596306068601</v>
      </c>
      <c r="J1352" s="27">
        <v>108</v>
      </c>
      <c r="K1352" s="48">
        <v>0.73776464936483377</v>
      </c>
      <c r="L1352" s="48" t="s">
        <v>241</v>
      </c>
      <c r="M1352" s="33" t="s">
        <v>22</v>
      </c>
      <c r="N1352" s="33" t="s">
        <v>34</v>
      </c>
      <c r="O1352" s="43">
        <v>486</v>
      </c>
      <c r="P1352" s="48">
        <v>0.36459939000000002</v>
      </c>
      <c r="Q1352" s="33" t="s">
        <v>28</v>
      </c>
      <c r="R1352" s="27">
        <v>27</v>
      </c>
      <c r="S1352" s="43">
        <v>2102</v>
      </c>
      <c r="T1352" s="38">
        <v>2844.583333</v>
      </c>
      <c r="U1352" s="33" t="str">
        <f t="shared" si="64"/>
        <v>Low Income</v>
      </c>
      <c r="V1352" s="43">
        <v>210801</v>
      </c>
      <c r="W1352" s="48">
        <v>0.32430921000000001</v>
      </c>
      <c r="X1352" s="27">
        <v>0</v>
      </c>
      <c r="Y1352" s="27">
        <v>53</v>
      </c>
      <c r="Z1352" s="33" t="str">
        <f t="shared" si="65"/>
        <v>Medium Risk</v>
      </c>
    </row>
    <row r="1353" spans="1:26" x14ac:dyDescent="0.25">
      <c r="A1353" s="22">
        <v>44452</v>
      </c>
      <c r="B1353" s="23">
        <v>18</v>
      </c>
      <c r="C1353" s="34" t="str">
        <f t="shared" si="63"/>
        <v>Young</v>
      </c>
      <c r="D1353" s="44">
        <v>30049</v>
      </c>
      <c r="E1353" s="28">
        <v>489</v>
      </c>
      <c r="F1353" s="34" t="s">
        <v>231</v>
      </c>
      <c r="G1353" s="34" t="s">
        <v>20</v>
      </c>
      <c r="H1353" s="34" t="s">
        <v>32</v>
      </c>
      <c r="I1353" s="44">
        <v>40209</v>
      </c>
      <c r="J1353" s="28">
        <v>72</v>
      </c>
      <c r="K1353" s="49">
        <v>1.3381144131252287</v>
      </c>
      <c r="L1353" s="49" t="s">
        <v>242</v>
      </c>
      <c r="M1353" s="34" t="s">
        <v>22</v>
      </c>
      <c r="N1353" s="34" t="s">
        <v>30</v>
      </c>
      <c r="O1353" s="44">
        <v>366</v>
      </c>
      <c r="P1353" s="49">
        <v>0.56258095799999996</v>
      </c>
      <c r="Q1353" s="34" t="s">
        <v>31</v>
      </c>
      <c r="R1353" s="28">
        <v>27</v>
      </c>
      <c r="S1353" s="44">
        <v>288</v>
      </c>
      <c r="T1353" s="39">
        <v>2504.083333</v>
      </c>
      <c r="U1353" s="34" t="str">
        <f t="shared" si="64"/>
        <v>Low Income</v>
      </c>
      <c r="V1353" s="44">
        <v>4903</v>
      </c>
      <c r="W1353" s="49">
        <v>0.34836256900000001</v>
      </c>
      <c r="X1353" s="28">
        <v>0</v>
      </c>
      <c r="Y1353" s="28">
        <v>58</v>
      </c>
      <c r="Z1353" s="34" t="str">
        <f t="shared" si="65"/>
        <v>High Risk</v>
      </c>
    </row>
    <row r="1354" spans="1:26" x14ac:dyDescent="0.25">
      <c r="A1354" s="20">
        <v>44453</v>
      </c>
      <c r="B1354" s="21">
        <v>46</v>
      </c>
      <c r="C1354" s="33" t="str">
        <f t="shared" si="63"/>
        <v>Senior</v>
      </c>
      <c r="D1354" s="43">
        <v>37153</v>
      </c>
      <c r="E1354" s="27">
        <v>571</v>
      </c>
      <c r="F1354" s="33" t="s">
        <v>230</v>
      </c>
      <c r="G1354" s="33" t="s">
        <v>20</v>
      </c>
      <c r="H1354" s="33" t="s">
        <v>32</v>
      </c>
      <c r="I1354" s="43">
        <v>58498</v>
      </c>
      <c r="J1354" s="27">
        <v>84</v>
      </c>
      <c r="K1354" s="48">
        <v>1.5745161898097058</v>
      </c>
      <c r="L1354" s="48" t="s">
        <v>242</v>
      </c>
      <c r="M1354" s="33" t="s">
        <v>22</v>
      </c>
      <c r="N1354" s="33" t="s">
        <v>30</v>
      </c>
      <c r="O1354" s="43">
        <v>388</v>
      </c>
      <c r="P1354" s="48">
        <v>6.2834060999999997E-2</v>
      </c>
      <c r="Q1354" s="33" t="s">
        <v>24</v>
      </c>
      <c r="R1354" s="27">
        <v>21</v>
      </c>
      <c r="S1354" s="43">
        <v>9899</v>
      </c>
      <c r="T1354" s="38">
        <v>3096.083333</v>
      </c>
      <c r="U1354" s="33" t="str">
        <f t="shared" si="64"/>
        <v>Low Income</v>
      </c>
      <c r="V1354" s="43">
        <v>4095</v>
      </c>
      <c r="W1354" s="48">
        <v>0.25523114899999999</v>
      </c>
      <c r="X1354" s="27">
        <v>0</v>
      </c>
      <c r="Y1354" s="27">
        <v>51</v>
      </c>
      <c r="Z1354" s="33" t="str">
        <f t="shared" si="65"/>
        <v>Medium Risk</v>
      </c>
    </row>
    <row r="1355" spans="1:26" x14ac:dyDescent="0.25">
      <c r="A1355" s="22">
        <v>44454</v>
      </c>
      <c r="B1355" s="23">
        <v>49</v>
      </c>
      <c r="C1355" s="34" t="str">
        <f t="shared" si="63"/>
        <v>Senior</v>
      </c>
      <c r="D1355" s="44">
        <v>110511</v>
      </c>
      <c r="E1355" s="28">
        <v>616</v>
      </c>
      <c r="F1355" s="34" t="s">
        <v>230</v>
      </c>
      <c r="G1355" s="34" t="s">
        <v>20</v>
      </c>
      <c r="H1355" s="34" t="s">
        <v>29</v>
      </c>
      <c r="I1355" s="44">
        <v>21296</v>
      </c>
      <c r="J1355" s="28">
        <v>12</v>
      </c>
      <c r="K1355" s="49">
        <v>0.19270479861733222</v>
      </c>
      <c r="L1355" s="49" t="s">
        <v>240</v>
      </c>
      <c r="M1355" s="34" t="s">
        <v>22</v>
      </c>
      <c r="N1355" s="34" t="s">
        <v>23</v>
      </c>
      <c r="O1355" s="44">
        <v>571</v>
      </c>
      <c r="P1355" s="49">
        <v>9.1633467999999996E-2</v>
      </c>
      <c r="Q1355" s="34" t="s">
        <v>38</v>
      </c>
      <c r="R1355" s="28">
        <v>21</v>
      </c>
      <c r="S1355" s="44">
        <v>386</v>
      </c>
      <c r="T1355" s="39">
        <v>9209.25</v>
      </c>
      <c r="U1355" s="34" t="str">
        <f t="shared" si="64"/>
        <v>Medium Income</v>
      </c>
      <c r="V1355" s="44">
        <v>7107</v>
      </c>
      <c r="W1355" s="49">
        <v>0.17537834299999999</v>
      </c>
      <c r="X1355" s="28">
        <v>1</v>
      </c>
      <c r="Y1355" s="28">
        <v>36</v>
      </c>
      <c r="Z1355" s="34" t="str">
        <f t="shared" si="65"/>
        <v>Low Risk</v>
      </c>
    </row>
    <row r="1356" spans="1:26" x14ac:dyDescent="0.25">
      <c r="A1356" s="20">
        <v>44455</v>
      </c>
      <c r="B1356" s="21">
        <v>33</v>
      </c>
      <c r="C1356" s="33" t="str">
        <f t="shared" si="63"/>
        <v>Mid</v>
      </c>
      <c r="D1356" s="43">
        <v>39985</v>
      </c>
      <c r="E1356" s="27">
        <v>612</v>
      </c>
      <c r="F1356" s="33" t="s">
        <v>230</v>
      </c>
      <c r="G1356" s="33" t="s">
        <v>20</v>
      </c>
      <c r="H1356" s="33" t="s">
        <v>29</v>
      </c>
      <c r="I1356" s="43">
        <v>36805</v>
      </c>
      <c r="J1356" s="27">
        <v>48</v>
      </c>
      <c r="K1356" s="48">
        <v>0.92047017631611849</v>
      </c>
      <c r="L1356" s="48" t="s">
        <v>241</v>
      </c>
      <c r="M1356" s="33" t="s">
        <v>35</v>
      </c>
      <c r="N1356" s="33" t="s">
        <v>30</v>
      </c>
      <c r="O1356" s="43">
        <v>267</v>
      </c>
      <c r="P1356" s="48">
        <v>0.120647087</v>
      </c>
      <c r="Q1356" s="33" t="s">
        <v>24</v>
      </c>
      <c r="R1356" s="27">
        <v>19</v>
      </c>
      <c r="S1356" s="43">
        <v>5308</v>
      </c>
      <c r="T1356" s="38">
        <v>3332.083333</v>
      </c>
      <c r="U1356" s="33" t="str">
        <f t="shared" si="64"/>
        <v>Low Income</v>
      </c>
      <c r="V1356" s="43">
        <v>5508</v>
      </c>
      <c r="W1356" s="48">
        <v>0.19317242700000001</v>
      </c>
      <c r="X1356" s="27">
        <v>0</v>
      </c>
      <c r="Y1356" s="27">
        <v>51</v>
      </c>
      <c r="Z1356" s="33" t="str">
        <f t="shared" si="65"/>
        <v>Medium Risk</v>
      </c>
    </row>
    <row r="1357" spans="1:26" x14ac:dyDescent="0.25">
      <c r="A1357" s="22">
        <v>44456</v>
      </c>
      <c r="B1357" s="23">
        <v>18</v>
      </c>
      <c r="C1357" s="34" t="str">
        <f t="shared" si="63"/>
        <v>Young</v>
      </c>
      <c r="D1357" s="44">
        <v>80382</v>
      </c>
      <c r="E1357" s="28">
        <v>545</v>
      </c>
      <c r="F1357" s="34" t="s">
        <v>231</v>
      </c>
      <c r="G1357" s="34" t="s">
        <v>20</v>
      </c>
      <c r="H1357" s="34" t="s">
        <v>32</v>
      </c>
      <c r="I1357" s="44">
        <v>36970</v>
      </c>
      <c r="J1357" s="28">
        <v>36</v>
      </c>
      <c r="K1357" s="49">
        <v>0.45992883979000276</v>
      </c>
      <c r="L1357" s="49" t="s">
        <v>240</v>
      </c>
      <c r="M1357" s="34" t="s">
        <v>22</v>
      </c>
      <c r="N1357" s="34" t="s">
        <v>27</v>
      </c>
      <c r="O1357" s="44">
        <v>489</v>
      </c>
      <c r="P1357" s="49">
        <v>0.43302523300000001</v>
      </c>
      <c r="Q1357" s="34" t="s">
        <v>24</v>
      </c>
      <c r="R1357" s="28">
        <v>38</v>
      </c>
      <c r="S1357" s="44">
        <v>4741</v>
      </c>
      <c r="T1357" s="39">
        <v>6698.5</v>
      </c>
      <c r="U1357" s="34" t="str">
        <f t="shared" si="64"/>
        <v>Medium Income</v>
      </c>
      <c r="V1357" s="44">
        <v>3590</v>
      </c>
      <c r="W1357" s="49">
        <v>0.23947205999999999</v>
      </c>
      <c r="X1357" s="28">
        <v>0</v>
      </c>
      <c r="Y1357" s="28">
        <v>54</v>
      </c>
      <c r="Z1357" s="34" t="str">
        <f t="shared" si="65"/>
        <v>Medium Risk</v>
      </c>
    </row>
    <row r="1358" spans="1:26" x14ac:dyDescent="0.25">
      <c r="A1358" s="20">
        <v>44457</v>
      </c>
      <c r="B1358" s="21">
        <v>33</v>
      </c>
      <c r="C1358" s="33" t="str">
        <f t="shared" si="63"/>
        <v>Mid</v>
      </c>
      <c r="D1358" s="43">
        <v>46668</v>
      </c>
      <c r="E1358" s="27">
        <v>568</v>
      </c>
      <c r="F1358" s="33" t="s">
        <v>230</v>
      </c>
      <c r="G1358" s="33" t="s">
        <v>20</v>
      </c>
      <c r="H1358" s="33" t="s">
        <v>29</v>
      </c>
      <c r="I1358" s="43">
        <v>18410</v>
      </c>
      <c r="J1358" s="27">
        <v>60</v>
      </c>
      <c r="K1358" s="48">
        <v>0.39448872889346021</v>
      </c>
      <c r="L1358" s="48" t="s">
        <v>240</v>
      </c>
      <c r="M1358" s="33" t="s">
        <v>22</v>
      </c>
      <c r="N1358" s="33" t="s">
        <v>23</v>
      </c>
      <c r="O1358" s="43">
        <v>279</v>
      </c>
      <c r="P1358" s="48">
        <v>0.267522537</v>
      </c>
      <c r="Q1358" s="33" t="s">
        <v>24</v>
      </c>
      <c r="R1358" s="27">
        <v>31</v>
      </c>
      <c r="S1358" s="43">
        <v>1248</v>
      </c>
      <c r="T1358" s="38">
        <v>3889</v>
      </c>
      <c r="U1358" s="33" t="str">
        <f t="shared" si="64"/>
        <v>Low Income</v>
      </c>
      <c r="V1358" s="43">
        <v>110249</v>
      </c>
      <c r="W1358" s="48">
        <v>0.22235049400000001</v>
      </c>
      <c r="X1358" s="27">
        <v>1</v>
      </c>
      <c r="Y1358" s="27">
        <v>39.200000000000003</v>
      </c>
      <c r="Z1358" s="33" t="str">
        <f t="shared" si="65"/>
        <v>Low Risk</v>
      </c>
    </row>
    <row r="1359" spans="1:26" x14ac:dyDescent="0.25">
      <c r="A1359" s="22">
        <v>44458</v>
      </c>
      <c r="B1359" s="23">
        <v>44</v>
      </c>
      <c r="C1359" s="34" t="str">
        <f t="shared" si="63"/>
        <v>Senior</v>
      </c>
      <c r="D1359" s="44">
        <v>47521</v>
      </c>
      <c r="E1359" s="28">
        <v>576.96694214876038</v>
      </c>
      <c r="F1359" s="34" t="s">
        <v>230</v>
      </c>
      <c r="G1359" s="34" t="s">
        <v>20</v>
      </c>
      <c r="H1359" s="34" t="s">
        <v>29</v>
      </c>
      <c r="I1359" s="44">
        <v>42056</v>
      </c>
      <c r="J1359" s="28">
        <v>60</v>
      </c>
      <c r="K1359" s="49">
        <v>0.88499821131710188</v>
      </c>
      <c r="L1359" s="49" t="s">
        <v>241</v>
      </c>
      <c r="M1359" s="34" t="s">
        <v>22</v>
      </c>
      <c r="N1359" s="34" t="s">
        <v>23</v>
      </c>
      <c r="O1359" s="44">
        <v>691</v>
      </c>
      <c r="P1359" s="49">
        <v>0.13904419900000001</v>
      </c>
      <c r="Q1359" s="34" t="s">
        <v>34</v>
      </c>
      <c r="R1359" s="28">
        <v>29</v>
      </c>
      <c r="S1359" s="44">
        <v>673</v>
      </c>
      <c r="T1359" s="39">
        <v>3960.083333</v>
      </c>
      <c r="U1359" s="34" t="str">
        <f t="shared" si="64"/>
        <v>Low Income</v>
      </c>
      <c r="V1359" s="44">
        <v>9803</v>
      </c>
      <c r="W1359" s="49">
        <v>0.23476067</v>
      </c>
      <c r="X1359" s="28">
        <v>0</v>
      </c>
      <c r="Y1359" s="28">
        <v>53</v>
      </c>
      <c r="Z1359" s="34" t="str">
        <f t="shared" si="65"/>
        <v>Medium Risk</v>
      </c>
    </row>
    <row r="1360" spans="1:26" x14ac:dyDescent="0.25">
      <c r="A1360" s="20">
        <v>44459</v>
      </c>
      <c r="B1360" s="21">
        <v>22</v>
      </c>
      <c r="C1360" s="33" t="str">
        <f t="shared" si="63"/>
        <v>Young</v>
      </c>
      <c r="D1360" s="43">
        <v>23383</v>
      </c>
      <c r="E1360" s="27">
        <v>582</v>
      </c>
      <c r="F1360" s="33" t="s">
        <v>230</v>
      </c>
      <c r="G1360" s="33" t="s">
        <v>20</v>
      </c>
      <c r="H1360" s="33" t="s">
        <v>25</v>
      </c>
      <c r="I1360" s="43">
        <v>23557</v>
      </c>
      <c r="J1360" s="27">
        <v>48</v>
      </c>
      <c r="K1360" s="48">
        <v>1.0074413035110978</v>
      </c>
      <c r="L1360" s="48" t="s">
        <v>242</v>
      </c>
      <c r="M1360" s="33" t="s">
        <v>44</v>
      </c>
      <c r="N1360" s="33" t="s">
        <v>27</v>
      </c>
      <c r="O1360" s="43">
        <v>425</v>
      </c>
      <c r="P1360" s="48">
        <v>0.37625398300000001</v>
      </c>
      <c r="Q1360" s="33" t="s">
        <v>31</v>
      </c>
      <c r="R1360" s="27">
        <v>24</v>
      </c>
      <c r="S1360" s="43">
        <v>904</v>
      </c>
      <c r="T1360" s="38">
        <v>1948.583333</v>
      </c>
      <c r="U1360" s="33" t="str">
        <f t="shared" si="64"/>
        <v>Low Income</v>
      </c>
      <c r="V1360" s="43">
        <v>9050</v>
      </c>
      <c r="W1360" s="48">
        <v>0.206904484</v>
      </c>
      <c r="X1360" s="27">
        <v>0</v>
      </c>
      <c r="Y1360" s="27">
        <v>57</v>
      </c>
      <c r="Z1360" s="33" t="str">
        <f t="shared" si="65"/>
        <v>High Risk</v>
      </c>
    </row>
    <row r="1361" spans="1:26" x14ac:dyDescent="0.25">
      <c r="A1361" s="22">
        <v>44460</v>
      </c>
      <c r="B1361" s="23">
        <v>42</v>
      </c>
      <c r="C1361" s="34" t="str">
        <f t="shared" si="63"/>
        <v>Senior</v>
      </c>
      <c r="D1361" s="44">
        <v>192070</v>
      </c>
      <c r="E1361" s="28">
        <v>622</v>
      </c>
      <c r="F1361" s="34" t="s">
        <v>230</v>
      </c>
      <c r="G1361" s="34" t="s">
        <v>20</v>
      </c>
      <c r="H1361" s="34" t="s">
        <v>29</v>
      </c>
      <c r="I1361" s="44">
        <v>10299</v>
      </c>
      <c r="J1361" s="28">
        <v>60</v>
      </c>
      <c r="K1361" s="49">
        <v>5.3621075649502782E-2</v>
      </c>
      <c r="L1361" s="49" t="s">
        <v>240</v>
      </c>
      <c r="M1361" s="34" t="s">
        <v>44</v>
      </c>
      <c r="N1361" s="34" t="s">
        <v>27</v>
      </c>
      <c r="O1361" s="44">
        <v>283</v>
      </c>
      <c r="P1361" s="49">
        <v>0.53315616499999996</v>
      </c>
      <c r="Q1361" s="34" t="s">
        <v>28</v>
      </c>
      <c r="R1361" s="28">
        <v>29</v>
      </c>
      <c r="S1361" s="44">
        <v>6778</v>
      </c>
      <c r="T1361" s="39">
        <v>16005.833329999999</v>
      </c>
      <c r="U1361" s="34" t="str">
        <f t="shared" si="64"/>
        <v>High Income</v>
      </c>
      <c r="V1361" s="44">
        <v>312532</v>
      </c>
      <c r="W1361" s="49">
        <v>0.19179469599999999</v>
      </c>
      <c r="X1361" s="28">
        <v>1</v>
      </c>
      <c r="Y1361" s="28">
        <v>36.799999999999997</v>
      </c>
      <c r="Z1361" s="34" t="str">
        <f t="shared" si="65"/>
        <v>Low Risk</v>
      </c>
    </row>
    <row r="1362" spans="1:26" x14ac:dyDescent="0.25">
      <c r="A1362" s="20">
        <v>44461</v>
      </c>
      <c r="B1362" s="21">
        <v>39</v>
      </c>
      <c r="C1362" s="33" t="str">
        <f t="shared" si="63"/>
        <v>Mid</v>
      </c>
      <c r="D1362" s="43">
        <v>50097</v>
      </c>
      <c r="E1362" s="27">
        <v>625</v>
      </c>
      <c r="F1362" s="33" t="s">
        <v>230</v>
      </c>
      <c r="G1362" s="33" t="s">
        <v>20</v>
      </c>
      <c r="H1362" s="33" t="s">
        <v>32</v>
      </c>
      <c r="I1362" s="43">
        <v>24695.307531380753</v>
      </c>
      <c r="J1362" s="27">
        <v>96</v>
      </c>
      <c r="K1362" s="48">
        <v>0.49294982796136999</v>
      </c>
      <c r="L1362" s="48" t="s">
        <v>240</v>
      </c>
      <c r="M1362" s="33" t="s">
        <v>35</v>
      </c>
      <c r="N1362" s="33" t="s">
        <v>27</v>
      </c>
      <c r="O1362" s="43">
        <v>1347</v>
      </c>
      <c r="P1362" s="48">
        <v>0.28391844599999999</v>
      </c>
      <c r="Q1362" s="33" t="s">
        <v>24</v>
      </c>
      <c r="R1362" s="27">
        <v>30</v>
      </c>
      <c r="S1362" s="43">
        <v>1495</v>
      </c>
      <c r="T1362" s="38">
        <v>4174.75</v>
      </c>
      <c r="U1362" s="33" t="str">
        <f t="shared" si="64"/>
        <v>Low Income</v>
      </c>
      <c r="V1362" s="43">
        <v>10073</v>
      </c>
      <c r="W1362" s="48">
        <v>0.22963212599999999</v>
      </c>
      <c r="X1362" s="27">
        <v>0</v>
      </c>
      <c r="Y1362" s="27">
        <v>49</v>
      </c>
      <c r="Z1362" s="33" t="str">
        <f t="shared" si="65"/>
        <v>Medium Risk</v>
      </c>
    </row>
    <row r="1363" spans="1:26" x14ac:dyDescent="0.25">
      <c r="A1363" s="22">
        <v>44462</v>
      </c>
      <c r="B1363" s="23">
        <v>46</v>
      </c>
      <c r="C1363" s="34" t="str">
        <f t="shared" si="63"/>
        <v>Senior</v>
      </c>
      <c r="D1363" s="44">
        <v>46580</v>
      </c>
      <c r="E1363" s="28">
        <v>576</v>
      </c>
      <c r="F1363" s="34" t="s">
        <v>230</v>
      </c>
      <c r="G1363" s="34" t="s">
        <v>20</v>
      </c>
      <c r="H1363" s="34" t="s">
        <v>25</v>
      </c>
      <c r="I1363" s="44">
        <v>19392</v>
      </c>
      <c r="J1363" s="28">
        <v>84</v>
      </c>
      <c r="K1363" s="49">
        <v>0.41631601545727781</v>
      </c>
      <c r="L1363" s="49" t="s">
        <v>240</v>
      </c>
      <c r="M1363" s="34" t="s">
        <v>35</v>
      </c>
      <c r="N1363" s="34" t="s">
        <v>34</v>
      </c>
      <c r="O1363" s="44">
        <v>781</v>
      </c>
      <c r="P1363" s="49">
        <v>0.256618703</v>
      </c>
      <c r="Q1363" s="34" t="s">
        <v>24</v>
      </c>
      <c r="R1363" s="28">
        <v>28</v>
      </c>
      <c r="S1363" s="44">
        <v>1919</v>
      </c>
      <c r="T1363" s="39">
        <v>3881.666667</v>
      </c>
      <c r="U1363" s="34" t="str">
        <f t="shared" si="64"/>
        <v>Low Income</v>
      </c>
      <c r="V1363" s="44">
        <v>37284</v>
      </c>
      <c r="W1363" s="49">
        <v>0.27077154399999998</v>
      </c>
      <c r="X1363" s="28">
        <v>0</v>
      </c>
      <c r="Y1363" s="28">
        <v>69</v>
      </c>
      <c r="Z1363" s="34" t="str">
        <f t="shared" si="65"/>
        <v>High Risk</v>
      </c>
    </row>
    <row r="1364" spans="1:26" x14ac:dyDescent="0.25">
      <c r="A1364" s="20">
        <v>44463</v>
      </c>
      <c r="B1364" s="21">
        <v>41</v>
      </c>
      <c r="C1364" s="33" t="str">
        <f t="shared" si="63"/>
        <v>Senior</v>
      </c>
      <c r="D1364" s="43">
        <v>185502</v>
      </c>
      <c r="E1364" s="27">
        <v>527</v>
      </c>
      <c r="F1364" s="33" t="s">
        <v>231</v>
      </c>
      <c r="G1364" s="33" t="s">
        <v>20</v>
      </c>
      <c r="H1364" s="33" t="s">
        <v>29</v>
      </c>
      <c r="I1364" s="43">
        <v>34297</v>
      </c>
      <c r="J1364" s="27">
        <v>48</v>
      </c>
      <c r="K1364" s="48">
        <v>0.1848874944744531</v>
      </c>
      <c r="L1364" s="48" t="s">
        <v>240</v>
      </c>
      <c r="M1364" s="33" t="s">
        <v>26</v>
      </c>
      <c r="N1364" s="33" t="s">
        <v>30</v>
      </c>
      <c r="O1364" s="43">
        <v>437</v>
      </c>
      <c r="P1364" s="48">
        <v>0.20536138500000001</v>
      </c>
      <c r="Q1364" s="33" t="s">
        <v>28</v>
      </c>
      <c r="R1364" s="27">
        <v>21</v>
      </c>
      <c r="S1364" s="43">
        <v>8939</v>
      </c>
      <c r="T1364" s="38">
        <v>15458.5</v>
      </c>
      <c r="U1364" s="33" t="str">
        <f t="shared" si="64"/>
        <v>High Income</v>
      </c>
      <c r="V1364" s="43">
        <v>32554</v>
      </c>
      <c r="W1364" s="48">
        <v>0.25130872500000001</v>
      </c>
      <c r="X1364" s="27">
        <v>1</v>
      </c>
      <c r="Y1364" s="27">
        <v>40</v>
      </c>
      <c r="Z1364" s="33" t="str">
        <f t="shared" si="65"/>
        <v>Medium Risk</v>
      </c>
    </row>
    <row r="1365" spans="1:26" x14ac:dyDescent="0.25">
      <c r="A1365" s="22">
        <v>44464</v>
      </c>
      <c r="B1365" s="23">
        <v>28</v>
      </c>
      <c r="C1365" s="34" t="str">
        <f t="shared" si="63"/>
        <v>Mid</v>
      </c>
      <c r="D1365" s="44">
        <v>51787</v>
      </c>
      <c r="E1365" s="28">
        <v>572</v>
      </c>
      <c r="F1365" s="34" t="s">
        <v>230</v>
      </c>
      <c r="G1365" s="34" t="s">
        <v>20</v>
      </c>
      <c r="H1365" s="34" t="s">
        <v>25</v>
      </c>
      <c r="I1365" s="44">
        <v>20849</v>
      </c>
      <c r="J1365" s="28">
        <v>48</v>
      </c>
      <c r="K1365" s="49">
        <v>0.40259138393805394</v>
      </c>
      <c r="L1365" s="49" t="s">
        <v>240</v>
      </c>
      <c r="M1365" s="34" t="s">
        <v>26</v>
      </c>
      <c r="N1365" s="34" t="s">
        <v>23</v>
      </c>
      <c r="O1365" s="44">
        <v>593</v>
      </c>
      <c r="P1365" s="49">
        <v>0.237378757</v>
      </c>
      <c r="Q1365" s="34" t="s">
        <v>38</v>
      </c>
      <c r="R1365" s="28">
        <v>21</v>
      </c>
      <c r="S1365" s="44">
        <v>1185</v>
      </c>
      <c r="T1365" s="39">
        <v>4315.5833329999996</v>
      </c>
      <c r="U1365" s="34" t="str">
        <f t="shared" si="64"/>
        <v>Low Income</v>
      </c>
      <c r="V1365" s="44">
        <v>98974</v>
      </c>
      <c r="W1365" s="49">
        <v>0.22207539300000001</v>
      </c>
      <c r="X1365" s="28">
        <v>0</v>
      </c>
      <c r="Y1365" s="28">
        <v>49</v>
      </c>
      <c r="Z1365" s="34" t="str">
        <f t="shared" si="65"/>
        <v>Medium Risk</v>
      </c>
    </row>
    <row r="1366" spans="1:26" x14ac:dyDescent="0.25">
      <c r="A1366" s="20">
        <v>44465</v>
      </c>
      <c r="B1366" s="21">
        <v>54</v>
      </c>
      <c r="C1366" s="33" t="str">
        <f t="shared" si="63"/>
        <v>Senior</v>
      </c>
      <c r="D1366" s="43">
        <v>67628</v>
      </c>
      <c r="E1366" s="27">
        <v>573.64242424242423</v>
      </c>
      <c r="F1366" s="33" t="s">
        <v>230</v>
      </c>
      <c r="G1366" s="33" t="s">
        <v>20</v>
      </c>
      <c r="H1366" s="33" t="s">
        <v>25</v>
      </c>
      <c r="I1366" s="43">
        <v>17247</v>
      </c>
      <c r="J1366" s="27">
        <v>36</v>
      </c>
      <c r="K1366" s="48">
        <v>0.2550275034009582</v>
      </c>
      <c r="L1366" s="48" t="s">
        <v>240</v>
      </c>
      <c r="M1366" s="33" t="s">
        <v>26</v>
      </c>
      <c r="N1366" s="33" t="s">
        <v>30</v>
      </c>
      <c r="O1366" s="43">
        <v>389</v>
      </c>
      <c r="P1366" s="48">
        <v>0.199708042</v>
      </c>
      <c r="Q1366" s="33" t="s">
        <v>38</v>
      </c>
      <c r="R1366" s="27">
        <v>20</v>
      </c>
      <c r="S1366" s="43">
        <v>6539</v>
      </c>
      <c r="T1366" s="38">
        <v>5635.6666670000004</v>
      </c>
      <c r="U1366" s="33" t="str">
        <f t="shared" si="64"/>
        <v>Medium Income</v>
      </c>
      <c r="V1366" s="43">
        <v>2022</v>
      </c>
      <c r="W1366" s="48">
        <v>0.17768077600000001</v>
      </c>
      <c r="X1366" s="27">
        <v>1</v>
      </c>
      <c r="Y1366" s="27">
        <v>40</v>
      </c>
      <c r="Z1366" s="33" t="str">
        <f t="shared" si="65"/>
        <v>Medium Risk</v>
      </c>
    </row>
    <row r="1367" spans="1:26" x14ac:dyDescent="0.25">
      <c r="A1367" s="22">
        <v>44466</v>
      </c>
      <c r="B1367" s="23">
        <v>38</v>
      </c>
      <c r="C1367" s="34" t="str">
        <f t="shared" si="63"/>
        <v>Mid</v>
      </c>
      <c r="D1367" s="44">
        <v>44175</v>
      </c>
      <c r="E1367" s="28">
        <v>510</v>
      </c>
      <c r="F1367" s="34" t="s">
        <v>231</v>
      </c>
      <c r="G1367" s="34" t="s">
        <v>33</v>
      </c>
      <c r="H1367" s="34" t="s">
        <v>29</v>
      </c>
      <c r="I1367" s="44">
        <v>31380</v>
      </c>
      <c r="J1367" s="28">
        <v>54.618025751072963</v>
      </c>
      <c r="K1367" s="49">
        <v>0.71035653650254671</v>
      </c>
      <c r="L1367" s="49" t="s">
        <v>241</v>
      </c>
      <c r="M1367" s="34" t="s">
        <v>26</v>
      </c>
      <c r="N1367" s="34" t="s">
        <v>30</v>
      </c>
      <c r="O1367" s="44">
        <v>569</v>
      </c>
      <c r="P1367" s="49">
        <v>0.228368503</v>
      </c>
      <c r="Q1367" s="34" t="s">
        <v>24</v>
      </c>
      <c r="R1367" s="28">
        <v>24</v>
      </c>
      <c r="S1367" s="44">
        <v>2141</v>
      </c>
      <c r="T1367" s="39">
        <v>3681.25</v>
      </c>
      <c r="U1367" s="34" t="str">
        <f t="shared" si="64"/>
        <v>Low Income</v>
      </c>
      <c r="V1367" s="44">
        <v>124460</v>
      </c>
      <c r="W1367" s="49">
        <v>0.251967618</v>
      </c>
      <c r="X1367" s="28">
        <v>0</v>
      </c>
      <c r="Y1367" s="28">
        <v>51</v>
      </c>
      <c r="Z1367" s="34" t="str">
        <f t="shared" si="65"/>
        <v>Medium Risk</v>
      </c>
    </row>
    <row r="1368" spans="1:26" x14ac:dyDescent="0.25">
      <c r="A1368" s="20">
        <v>44467</v>
      </c>
      <c r="B1368" s="21">
        <v>39</v>
      </c>
      <c r="C1368" s="33" t="str">
        <f t="shared" si="63"/>
        <v>Mid</v>
      </c>
      <c r="D1368" s="43">
        <v>34539</v>
      </c>
      <c r="E1368" s="27">
        <v>572.83333333333337</v>
      </c>
      <c r="F1368" s="33" t="s">
        <v>230</v>
      </c>
      <c r="G1368" s="33" t="s">
        <v>20</v>
      </c>
      <c r="H1368" s="33" t="s">
        <v>29</v>
      </c>
      <c r="I1368" s="43">
        <v>24581</v>
      </c>
      <c r="J1368" s="27">
        <v>48</v>
      </c>
      <c r="K1368" s="48">
        <v>0.71168823648629087</v>
      </c>
      <c r="L1368" s="48" t="s">
        <v>241</v>
      </c>
      <c r="M1368" s="33" t="s">
        <v>22</v>
      </c>
      <c r="N1368" s="33" t="s">
        <v>34</v>
      </c>
      <c r="O1368" s="43">
        <v>479</v>
      </c>
      <c r="P1368" s="48">
        <v>0.227367702</v>
      </c>
      <c r="Q1368" s="33" t="s">
        <v>28</v>
      </c>
      <c r="R1368" s="27">
        <v>21</v>
      </c>
      <c r="S1368" s="43">
        <v>1304</v>
      </c>
      <c r="T1368" s="38">
        <v>2878.25</v>
      </c>
      <c r="U1368" s="33" t="str">
        <f t="shared" si="64"/>
        <v>Low Income</v>
      </c>
      <c r="V1368" s="43">
        <v>11690</v>
      </c>
      <c r="W1368" s="48">
        <v>0.22230844</v>
      </c>
      <c r="X1368" s="27">
        <v>0</v>
      </c>
      <c r="Y1368" s="27">
        <v>52</v>
      </c>
      <c r="Z1368" s="33" t="str">
        <f t="shared" si="65"/>
        <v>Medium Risk</v>
      </c>
    </row>
    <row r="1369" spans="1:26" x14ac:dyDescent="0.25">
      <c r="A1369" s="22">
        <v>44468</v>
      </c>
      <c r="B1369" s="23">
        <v>28</v>
      </c>
      <c r="C1369" s="34" t="str">
        <f t="shared" si="63"/>
        <v>Mid</v>
      </c>
      <c r="D1369" s="44">
        <v>92356</v>
      </c>
      <c r="E1369" s="28">
        <v>540</v>
      </c>
      <c r="F1369" s="34" t="s">
        <v>231</v>
      </c>
      <c r="G1369" s="34" t="s">
        <v>20</v>
      </c>
      <c r="H1369" s="34" t="s">
        <v>29</v>
      </c>
      <c r="I1369" s="44">
        <v>17577</v>
      </c>
      <c r="J1369" s="28">
        <v>60</v>
      </c>
      <c r="K1369" s="49">
        <v>0.1903179002988436</v>
      </c>
      <c r="L1369" s="49" t="s">
        <v>240</v>
      </c>
      <c r="M1369" s="34" t="s">
        <v>26</v>
      </c>
      <c r="N1369" s="34" t="s">
        <v>27</v>
      </c>
      <c r="O1369" s="44">
        <v>430</v>
      </c>
      <c r="P1369" s="49">
        <v>0.27881193799999998</v>
      </c>
      <c r="Q1369" s="34" t="s">
        <v>24</v>
      </c>
      <c r="R1369" s="28">
        <v>28</v>
      </c>
      <c r="S1369" s="44">
        <v>2579</v>
      </c>
      <c r="T1369" s="39">
        <v>7696.3333329999996</v>
      </c>
      <c r="U1369" s="34" t="str">
        <f t="shared" si="64"/>
        <v>Medium Income</v>
      </c>
      <c r="V1369" s="44">
        <v>12771</v>
      </c>
      <c r="W1369" s="49">
        <v>0.239480726</v>
      </c>
      <c r="X1369" s="28">
        <v>1</v>
      </c>
      <c r="Y1369" s="28">
        <v>46.4</v>
      </c>
      <c r="Z1369" s="34" t="str">
        <f t="shared" si="65"/>
        <v>Medium Risk</v>
      </c>
    </row>
    <row r="1370" spans="1:26" x14ac:dyDescent="0.25">
      <c r="A1370" s="20">
        <v>44469</v>
      </c>
      <c r="B1370" s="21">
        <v>34</v>
      </c>
      <c r="C1370" s="33" t="str">
        <f t="shared" si="63"/>
        <v>Mid</v>
      </c>
      <c r="D1370" s="43">
        <v>22519</v>
      </c>
      <c r="E1370" s="27">
        <v>528</v>
      </c>
      <c r="F1370" s="33" t="s">
        <v>231</v>
      </c>
      <c r="G1370" s="33" t="s">
        <v>20</v>
      </c>
      <c r="H1370" s="33" t="s">
        <v>21</v>
      </c>
      <c r="I1370" s="43">
        <v>14613</v>
      </c>
      <c r="J1370" s="27">
        <v>24</v>
      </c>
      <c r="K1370" s="48">
        <v>0.64891869088325416</v>
      </c>
      <c r="L1370" s="48" t="s">
        <v>241</v>
      </c>
      <c r="M1370" s="33" t="s">
        <v>22</v>
      </c>
      <c r="N1370" s="33" t="s">
        <v>30</v>
      </c>
      <c r="O1370" s="43">
        <v>209</v>
      </c>
      <c r="P1370" s="48">
        <v>0.20329561800000001</v>
      </c>
      <c r="Q1370" s="33" t="s">
        <v>28</v>
      </c>
      <c r="R1370" s="27">
        <v>17</v>
      </c>
      <c r="S1370" s="43">
        <v>4583</v>
      </c>
      <c r="T1370" s="38">
        <v>1876.583333</v>
      </c>
      <c r="U1370" s="33" t="str">
        <f t="shared" si="64"/>
        <v>Low Income</v>
      </c>
      <c r="V1370" s="43">
        <v>53769</v>
      </c>
      <c r="W1370" s="48">
        <v>0.20023999000000001</v>
      </c>
      <c r="X1370" s="27">
        <v>0</v>
      </c>
      <c r="Y1370" s="27">
        <v>60</v>
      </c>
      <c r="Z1370" s="33" t="str">
        <f t="shared" si="65"/>
        <v>High Risk</v>
      </c>
    </row>
    <row r="1371" spans="1:26" x14ac:dyDescent="0.25">
      <c r="A1371" s="22">
        <v>44470</v>
      </c>
      <c r="B1371" s="23">
        <v>29</v>
      </c>
      <c r="C1371" s="34" t="str">
        <f t="shared" si="63"/>
        <v>Mid</v>
      </c>
      <c r="D1371" s="44">
        <v>29904</v>
      </c>
      <c r="E1371" s="28">
        <v>545</v>
      </c>
      <c r="F1371" s="34" t="s">
        <v>231</v>
      </c>
      <c r="G1371" s="34" t="s">
        <v>20</v>
      </c>
      <c r="H1371" s="34" t="s">
        <v>41</v>
      </c>
      <c r="I1371" s="44">
        <v>14572</v>
      </c>
      <c r="J1371" s="28">
        <v>48</v>
      </c>
      <c r="K1371" s="49">
        <v>0.48729266987693953</v>
      </c>
      <c r="L1371" s="49" t="s">
        <v>240</v>
      </c>
      <c r="M1371" s="34" t="s">
        <v>26</v>
      </c>
      <c r="N1371" s="34" t="s">
        <v>23</v>
      </c>
      <c r="O1371" s="44">
        <v>167</v>
      </c>
      <c r="P1371" s="49">
        <v>0.24337161299999999</v>
      </c>
      <c r="Q1371" s="34" t="s">
        <v>24</v>
      </c>
      <c r="R1371" s="28">
        <v>25</v>
      </c>
      <c r="S1371" s="44">
        <v>3447</v>
      </c>
      <c r="T1371" s="39">
        <v>2492</v>
      </c>
      <c r="U1371" s="34" t="str">
        <f t="shared" si="64"/>
        <v>Low Income</v>
      </c>
      <c r="V1371" s="44">
        <v>5945</v>
      </c>
      <c r="W1371" s="49">
        <v>0.235521071</v>
      </c>
      <c r="X1371" s="28">
        <v>0</v>
      </c>
      <c r="Y1371" s="28">
        <v>56</v>
      </c>
      <c r="Z1371" s="34" t="str">
        <f t="shared" si="65"/>
        <v>High Risk</v>
      </c>
    </row>
    <row r="1372" spans="1:26" x14ac:dyDescent="0.25">
      <c r="A1372" s="20">
        <v>44471</v>
      </c>
      <c r="B1372" s="21">
        <v>37</v>
      </c>
      <c r="C1372" s="33" t="str">
        <f t="shared" si="63"/>
        <v>Mid</v>
      </c>
      <c r="D1372" s="43">
        <v>28606</v>
      </c>
      <c r="E1372" s="27">
        <v>609</v>
      </c>
      <c r="F1372" s="33" t="s">
        <v>230</v>
      </c>
      <c r="G1372" s="33" t="s">
        <v>33</v>
      </c>
      <c r="H1372" s="33" t="s">
        <v>29</v>
      </c>
      <c r="I1372" s="43">
        <v>24695.307531380753</v>
      </c>
      <c r="J1372" s="27">
        <v>96</v>
      </c>
      <c r="K1372" s="48">
        <v>0.86329118126899085</v>
      </c>
      <c r="L1372" s="48" t="s">
        <v>241</v>
      </c>
      <c r="M1372" s="33" t="s">
        <v>22</v>
      </c>
      <c r="N1372" s="33" t="s">
        <v>30</v>
      </c>
      <c r="O1372" s="43">
        <v>564</v>
      </c>
      <c r="P1372" s="48">
        <v>0.153864424</v>
      </c>
      <c r="Q1372" s="33" t="s">
        <v>24</v>
      </c>
      <c r="R1372" s="27">
        <v>18</v>
      </c>
      <c r="S1372" s="43">
        <v>8139</v>
      </c>
      <c r="T1372" s="38">
        <v>2383.833333</v>
      </c>
      <c r="U1372" s="33" t="str">
        <f t="shared" si="64"/>
        <v>Low Income</v>
      </c>
      <c r="V1372" s="43">
        <v>69232</v>
      </c>
      <c r="W1372" s="48">
        <v>0.251447686</v>
      </c>
      <c r="X1372" s="27">
        <v>0</v>
      </c>
      <c r="Y1372" s="27">
        <v>49</v>
      </c>
      <c r="Z1372" s="33" t="str">
        <f t="shared" si="65"/>
        <v>Medium Risk</v>
      </c>
    </row>
    <row r="1373" spans="1:26" x14ac:dyDescent="0.25">
      <c r="A1373" s="22">
        <v>44472</v>
      </c>
      <c r="B1373" s="23">
        <v>60</v>
      </c>
      <c r="C1373" s="34" t="str">
        <f t="shared" si="63"/>
        <v>Old</v>
      </c>
      <c r="D1373" s="44">
        <v>70462</v>
      </c>
      <c r="E1373" s="28">
        <v>590</v>
      </c>
      <c r="F1373" s="34" t="s">
        <v>230</v>
      </c>
      <c r="G1373" s="34" t="s">
        <v>20</v>
      </c>
      <c r="H1373" s="34" t="s">
        <v>25</v>
      </c>
      <c r="I1373" s="44">
        <v>31200</v>
      </c>
      <c r="J1373" s="28">
        <v>96</v>
      </c>
      <c r="K1373" s="49">
        <v>0.44279185944196869</v>
      </c>
      <c r="L1373" s="49" t="s">
        <v>240</v>
      </c>
      <c r="M1373" s="34" t="s">
        <v>35</v>
      </c>
      <c r="N1373" s="34" t="s">
        <v>27</v>
      </c>
      <c r="O1373" s="44">
        <v>183</v>
      </c>
      <c r="P1373" s="49">
        <v>0.32349835399999999</v>
      </c>
      <c r="Q1373" s="34" t="s">
        <v>28</v>
      </c>
      <c r="R1373" s="28">
        <v>27</v>
      </c>
      <c r="S1373" s="44">
        <v>2017</v>
      </c>
      <c r="T1373" s="39">
        <v>5871.8333329999996</v>
      </c>
      <c r="U1373" s="34" t="str">
        <f t="shared" si="64"/>
        <v>Medium Income</v>
      </c>
      <c r="V1373" s="44">
        <v>60176</v>
      </c>
      <c r="W1373" s="49">
        <v>0.26233158499999998</v>
      </c>
      <c r="X1373" s="28">
        <v>0</v>
      </c>
      <c r="Y1373" s="28">
        <v>51</v>
      </c>
      <c r="Z1373" s="34" t="str">
        <f t="shared" si="65"/>
        <v>Medium Risk</v>
      </c>
    </row>
    <row r="1374" spans="1:26" x14ac:dyDescent="0.25">
      <c r="A1374" s="20">
        <v>44473</v>
      </c>
      <c r="B1374" s="21">
        <v>23</v>
      </c>
      <c r="C1374" s="33" t="str">
        <f t="shared" si="63"/>
        <v>Young</v>
      </c>
      <c r="D1374" s="43">
        <v>45130</v>
      </c>
      <c r="E1374" s="27">
        <v>520</v>
      </c>
      <c r="F1374" s="33" t="s">
        <v>231</v>
      </c>
      <c r="G1374" s="33" t="s">
        <v>33</v>
      </c>
      <c r="H1374" s="33" t="s">
        <v>29</v>
      </c>
      <c r="I1374" s="43">
        <v>31518</v>
      </c>
      <c r="J1374" s="27">
        <v>60</v>
      </c>
      <c r="K1374" s="48">
        <v>0.69838245069798355</v>
      </c>
      <c r="L1374" s="48" t="s">
        <v>241</v>
      </c>
      <c r="M1374" s="33" t="s">
        <v>35</v>
      </c>
      <c r="N1374" s="33" t="s">
        <v>27</v>
      </c>
      <c r="O1374" s="43">
        <v>409</v>
      </c>
      <c r="P1374" s="48">
        <v>0.24390453300000001</v>
      </c>
      <c r="Q1374" s="33" t="s">
        <v>24</v>
      </c>
      <c r="R1374" s="27">
        <v>24</v>
      </c>
      <c r="S1374" s="43">
        <v>1732</v>
      </c>
      <c r="T1374" s="38">
        <v>3760.833333</v>
      </c>
      <c r="U1374" s="33" t="str">
        <f t="shared" si="64"/>
        <v>Low Income</v>
      </c>
      <c r="V1374" s="43">
        <v>7098</v>
      </c>
      <c r="W1374" s="48">
        <v>0.27969000300000002</v>
      </c>
      <c r="X1374" s="27">
        <v>0</v>
      </c>
      <c r="Y1374" s="27">
        <v>57</v>
      </c>
      <c r="Z1374" s="33" t="str">
        <f t="shared" si="65"/>
        <v>High Risk</v>
      </c>
    </row>
    <row r="1375" spans="1:26" x14ac:dyDescent="0.25">
      <c r="A1375" s="22">
        <v>44474</v>
      </c>
      <c r="B1375" s="23">
        <v>20</v>
      </c>
      <c r="C1375" s="34" t="str">
        <f t="shared" si="63"/>
        <v>Young</v>
      </c>
      <c r="D1375" s="44">
        <v>15000</v>
      </c>
      <c r="E1375" s="28">
        <v>493</v>
      </c>
      <c r="F1375" s="34" t="s">
        <v>231</v>
      </c>
      <c r="G1375" s="34" t="s">
        <v>20</v>
      </c>
      <c r="H1375" s="34" t="s">
        <v>32</v>
      </c>
      <c r="I1375" s="44">
        <v>24408</v>
      </c>
      <c r="J1375" s="28">
        <v>48</v>
      </c>
      <c r="K1375" s="49">
        <v>1.6272</v>
      </c>
      <c r="L1375" s="49" t="s">
        <v>242</v>
      </c>
      <c r="M1375" s="34" t="s">
        <v>26</v>
      </c>
      <c r="N1375" s="34" t="s">
        <v>23</v>
      </c>
      <c r="O1375" s="44">
        <v>256</v>
      </c>
      <c r="P1375" s="49">
        <v>0.18399367599999999</v>
      </c>
      <c r="Q1375" s="34" t="s">
        <v>38</v>
      </c>
      <c r="R1375" s="28">
        <v>19</v>
      </c>
      <c r="S1375" s="44">
        <v>557</v>
      </c>
      <c r="T1375" s="39">
        <v>1250</v>
      </c>
      <c r="U1375" s="34" t="str">
        <f t="shared" si="64"/>
        <v>Low Income</v>
      </c>
      <c r="V1375" s="44">
        <v>2010</v>
      </c>
      <c r="W1375" s="49">
        <v>0.31562985300000002</v>
      </c>
      <c r="X1375" s="28">
        <v>0</v>
      </c>
      <c r="Y1375" s="28">
        <v>57</v>
      </c>
      <c r="Z1375" s="34" t="str">
        <f t="shared" si="65"/>
        <v>High Risk</v>
      </c>
    </row>
    <row r="1376" spans="1:26" x14ac:dyDescent="0.25">
      <c r="A1376" s="20">
        <v>44475</v>
      </c>
      <c r="B1376" s="21">
        <v>57</v>
      </c>
      <c r="C1376" s="33" t="str">
        <f t="shared" si="63"/>
        <v>Senior</v>
      </c>
      <c r="D1376" s="43">
        <v>204539</v>
      </c>
      <c r="E1376" s="27">
        <v>657</v>
      </c>
      <c r="F1376" s="33" t="s">
        <v>232</v>
      </c>
      <c r="G1376" s="33" t="s">
        <v>20</v>
      </c>
      <c r="H1376" s="33" t="s">
        <v>29</v>
      </c>
      <c r="I1376" s="43">
        <v>32720</v>
      </c>
      <c r="J1376" s="27">
        <v>60</v>
      </c>
      <c r="K1376" s="48">
        <v>0.15996949237064814</v>
      </c>
      <c r="L1376" s="48" t="s">
        <v>240</v>
      </c>
      <c r="M1376" s="33" t="s">
        <v>26</v>
      </c>
      <c r="N1376" s="33" t="s">
        <v>30</v>
      </c>
      <c r="O1376" s="43">
        <v>535</v>
      </c>
      <c r="P1376" s="48">
        <v>0.391314406</v>
      </c>
      <c r="Q1376" s="33" t="s">
        <v>24</v>
      </c>
      <c r="R1376" s="27">
        <v>13</v>
      </c>
      <c r="S1376" s="43">
        <v>2514</v>
      </c>
      <c r="T1376" s="38">
        <v>17044.916669999999</v>
      </c>
      <c r="U1376" s="33" t="str">
        <f t="shared" si="64"/>
        <v>High Income</v>
      </c>
      <c r="V1376" s="43">
        <v>2870</v>
      </c>
      <c r="W1376" s="48">
        <v>0.21277077</v>
      </c>
      <c r="X1376" s="27">
        <v>1</v>
      </c>
      <c r="Y1376" s="27">
        <v>36</v>
      </c>
      <c r="Z1376" s="33" t="str">
        <f t="shared" si="65"/>
        <v>Low Risk</v>
      </c>
    </row>
    <row r="1377" spans="1:26" x14ac:dyDescent="0.25">
      <c r="A1377" s="22">
        <v>44476</v>
      </c>
      <c r="B1377" s="23">
        <v>37</v>
      </c>
      <c r="C1377" s="34" t="str">
        <f t="shared" si="63"/>
        <v>Mid</v>
      </c>
      <c r="D1377" s="44">
        <v>83755</v>
      </c>
      <c r="E1377" s="28">
        <v>634</v>
      </c>
      <c r="F1377" s="34" t="s">
        <v>230</v>
      </c>
      <c r="G1377" s="34" t="s">
        <v>20</v>
      </c>
      <c r="H1377" s="34" t="s">
        <v>29</v>
      </c>
      <c r="I1377" s="44">
        <v>24473</v>
      </c>
      <c r="J1377" s="28">
        <v>12</v>
      </c>
      <c r="K1377" s="49">
        <v>0.29219748074741808</v>
      </c>
      <c r="L1377" s="49" t="s">
        <v>240</v>
      </c>
      <c r="M1377" s="34" t="s">
        <v>35</v>
      </c>
      <c r="N1377" s="34" t="s">
        <v>27</v>
      </c>
      <c r="O1377" s="44">
        <v>410</v>
      </c>
      <c r="P1377" s="49">
        <v>0.39095004900000002</v>
      </c>
      <c r="Q1377" s="34" t="s">
        <v>31</v>
      </c>
      <c r="R1377" s="28">
        <v>24</v>
      </c>
      <c r="S1377" s="44">
        <v>6389</v>
      </c>
      <c r="T1377" s="39">
        <v>6979.5833329999996</v>
      </c>
      <c r="U1377" s="34" t="str">
        <f t="shared" si="64"/>
        <v>Medium Income</v>
      </c>
      <c r="V1377" s="44">
        <v>35280</v>
      </c>
      <c r="W1377" s="49">
        <v>0.162230976</v>
      </c>
      <c r="X1377" s="28">
        <v>1</v>
      </c>
      <c r="Y1377" s="28">
        <v>40.799999999999997</v>
      </c>
      <c r="Z1377" s="34" t="str">
        <f t="shared" si="65"/>
        <v>Medium Risk</v>
      </c>
    </row>
    <row r="1378" spans="1:26" x14ac:dyDescent="0.25">
      <c r="A1378" s="20">
        <v>44477</v>
      </c>
      <c r="B1378" s="21">
        <v>31</v>
      </c>
      <c r="C1378" s="33" t="str">
        <f t="shared" si="63"/>
        <v>Mid</v>
      </c>
      <c r="D1378" s="43">
        <v>41021</v>
      </c>
      <c r="E1378" s="27">
        <v>518</v>
      </c>
      <c r="F1378" s="33" t="s">
        <v>231</v>
      </c>
      <c r="G1378" s="33" t="s">
        <v>33</v>
      </c>
      <c r="H1378" s="33" t="s">
        <v>41</v>
      </c>
      <c r="I1378" s="43">
        <v>16639</v>
      </c>
      <c r="J1378" s="27">
        <v>12</v>
      </c>
      <c r="K1378" s="48">
        <v>0.40562151093342436</v>
      </c>
      <c r="L1378" s="48" t="s">
        <v>240</v>
      </c>
      <c r="M1378" s="33" t="s">
        <v>35</v>
      </c>
      <c r="N1378" s="33" t="s">
        <v>27</v>
      </c>
      <c r="O1378" s="43">
        <v>414</v>
      </c>
      <c r="P1378" s="48">
        <v>0.303130503</v>
      </c>
      <c r="Q1378" s="33" t="s">
        <v>38</v>
      </c>
      <c r="R1378" s="27">
        <v>20</v>
      </c>
      <c r="S1378" s="43">
        <v>5952</v>
      </c>
      <c r="T1378" s="38">
        <v>3418.416667</v>
      </c>
      <c r="U1378" s="33" t="str">
        <f t="shared" si="64"/>
        <v>Low Income</v>
      </c>
      <c r="V1378" s="43">
        <v>33521</v>
      </c>
      <c r="W1378" s="48">
        <v>0.23569147300000001</v>
      </c>
      <c r="X1378" s="27">
        <v>0</v>
      </c>
      <c r="Y1378" s="27">
        <v>59</v>
      </c>
      <c r="Z1378" s="33" t="str">
        <f t="shared" si="65"/>
        <v>High Risk</v>
      </c>
    </row>
    <row r="1379" spans="1:26" x14ac:dyDescent="0.25">
      <c r="A1379" s="22">
        <v>44478</v>
      </c>
      <c r="B1379" s="23">
        <v>52</v>
      </c>
      <c r="C1379" s="34" t="str">
        <f t="shared" si="63"/>
        <v>Senior</v>
      </c>
      <c r="D1379" s="44">
        <v>91702</v>
      </c>
      <c r="E1379" s="28">
        <v>627</v>
      </c>
      <c r="F1379" s="34" t="s">
        <v>230</v>
      </c>
      <c r="G1379" s="34" t="s">
        <v>20</v>
      </c>
      <c r="H1379" s="34" t="s">
        <v>41</v>
      </c>
      <c r="I1379" s="44">
        <v>18310</v>
      </c>
      <c r="J1379" s="28">
        <v>36</v>
      </c>
      <c r="K1379" s="49">
        <v>0.19966849141785348</v>
      </c>
      <c r="L1379" s="49" t="s">
        <v>240</v>
      </c>
      <c r="M1379" s="34" t="s">
        <v>44</v>
      </c>
      <c r="N1379" s="34" t="s">
        <v>30</v>
      </c>
      <c r="O1379" s="44">
        <v>233</v>
      </c>
      <c r="P1379" s="49">
        <v>0.25468361499999997</v>
      </c>
      <c r="Q1379" s="34" t="s">
        <v>28</v>
      </c>
      <c r="R1379" s="28">
        <v>21</v>
      </c>
      <c r="S1379" s="44">
        <v>8090</v>
      </c>
      <c r="T1379" s="39">
        <v>7641.8333329999996</v>
      </c>
      <c r="U1379" s="34" t="str">
        <f t="shared" si="64"/>
        <v>Medium Income</v>
      </c>
      <c r="V1379" s="44">
        <v>7026</v>
      </c>
      <c r="W1379" s="49">
        <v>0.20041379000000001</v>
      </c>
      <c r="X1379" s="28">
        <v>0</v>
      </c>
      <c r="Y1379" s="28">
        <v>56</v>
      </c>
      <c r="Z1379" s="34" t="str">
        <f t="shared" si="65"/>
        <v>High Risk</v>
      </c>
    </row>
    <row r="1380" spans="1:26" x14ac:dyDescent="0.25">
      <c r="A1380" s="20">
        <v>44479</v>
      </c>
      <c r="B1380" s="21">
        <v>32</v>
      </c>
      <c r="C1380" s="33" t="str">
        <f t="shared" si="63"/>
        <v>Mid</v>
      </c>
      <c r="D1380" s="43">
        <v>59450</v>
      </c>
      <c r="E1380" s="27">
        <v>490</v>
      </c>
      <c r="F1380" s="33" t="s">
        <v>231</v>
      </c>
      <c r="G1380" s="33" t="s">
        <v>20</v>
      </c>
      <c r="H1380" s="33" t="s">
        <v>29</v>
      </c>
      <c r="I1380" s="43">
        <v>62900</v>
      </c>
      <c r="J1380" s="27">
        <v>108</v>
      </c>
      <c r="K1380" s="48">
        <v>1.0580319596299412</v>
      </c>
      <c r="L1380" s="48" t="s">
        <v>242</v>
      </c>
      <c r="M1380" s="33" t="s">
        <v>26</v>
      </c>
      <c r="N1380" s="33" t="s">
        <v>27</v>
      </c>
      <c r="O1380" s="43">
        <v>1085</v>
      </c>
      <c r="P1380" s="48">
        <v>0.12498577499999999</v>
      </c>
      <c r="Q1380" s="33" t="s">
        <v>24</v>
      </c>
      <c r="R1380" s="27">
        <v>23</v>
      </c>
      <c r="S1380" s="43">
        <v>3101</v>
      </c>
      <c r="T1380" s="38">
        <v>4954.1666670000004</v>
      </c>
      <c r="U1380" s="33" t="str">
        <f t="shared" si="64"/>
        <v>Low Income</v>
      </c>
      <c r="V1380" s="43">
        <v>8389</v>
      </c>
      <c r="W1380" s="48">
        <v>0.32988156800000001</v>
      </c>
      <c r="X1380" s="27">
        <v>0</v>
      </c>
      <c r="Y1380" s="27">
        <v>52</v>
      </c>
      <c r="Z1380" s="33" t="str">
        <f t="shared" si="65"/>
        <v>Medium Risk</v>
      </c>
    </row>
    <row r="1381" spans="1:26" x14ac:dyDescent="0.25">
      <c r="A1381" s="22">
        <v>44480</v>
      </c>
      <c r="B1381" s="23">
        <v>61</v>
      </c>
      <c r="C1381" s="34" t="str">
        <f t="shared" si="63"/>
        <v>Old</v>
      </c>
      <c r="D1381" s="44">
        <v>46848.999995999999</v>
      </c>
      <c r="E1381" s="28">
        <v>648</v>
      </c>
      <c r="F1381" s="34" t="s">
        <v>230</v>
      </c>
      <c r="G1381" s="34" t="s">
        <v>20</v>
      </c>
      <c r="H1381" s="34" t="s">
        <v>25</v>
      </c>
      <c r="I1381" s="44">
        <v>18413</v>
      </c>
      <c r="J1381" s="28">
        <v>53.018181818181816</v>
      </c>
      <c r="K1381" s="49">
        <v>0.39302866660061292</v>
      </c>
      <c r="L1381" s="49" t="s">
        <v>240</v>
      </c>
      <c r="M1381" s="34" t="s">
        <v>22</v>
      </c>
      <c r="N1381" s="34" t="s">
        <v>30</v>
      </c>
      <c r="O1381" s="44">
        <v>362</v>
      </c>
      <c r="P1381" s="49">
        <v>0.223058697</v>
      </c>
      <c r="Q1381" s="34" t="s">
        <v>28</v>
      </c>
      <c r="R1381" s="28">
        <v>20</v>
      </c>
      <c r="S1381" s="44">
        <v>1518</v>
      </c>
      <c r="T1381" s="39">
        <v>3904.083333</v>
      </c>
      <c r="U1381" s="34" t="str">
        <f t="shared" si="64"/>
        <v>Low Income</v>
      </c>
      <c r="V1381" s="44">
        <v>43982</v>
      </c>
      <c r="W1381" s="49">
        <v>0.22729559999999999</v>
      </c>
      <c r="X1381" s="28">
        <v>0</v>
      </c>
      <c r="Y1381" s="28">
        <v>49</v>
      </c>
      <c r="Z1381" s="34" t="str">
        <f t="shared" si="65"/>
        <v>Medium Risk</v>
      </c>
    </row>
    <row r="1382" spans="1:26" x14ac:dyDescent="0.25">
      <c r="A1382" s="20">
        <v>44481</v>
      </c>
      <c r="B1382" s="21">
        <v>48</v>
      </c>
      <c r="C1382" s="33" t="str">
        <f t="shared" si="63"/>
        <v>Senior</v>
      </c>
      <c r="D1382" s="43">
        <v>75147</v>
      </c>
      <c r="E1382" s="27">
        <v>587</v>
      </c>
      <c r="F1382" s="33" t="s">
        <v>230</v>
      </c>
      <c r="G1382" s="33" t="s">
        <v>20</v>
      </c>
      <c r="H1382" s="33" t="s">
        <v>29</v>
      </c>
      <c r="I1382" s="43">
        <v>34774</v>
      </c>
      <c r="J1382" s="27">
        <v>36</v>
      </c>
      <c r="K1382" s="48">
        <v>0.46274635048638002</v>
      </c>
      <c r="L1382" s="48" t="s">
        <v>240</v>
      </c>
      <c r="M1382" s="33" t="s">
        <v>35</v>
      </c>
      <c r="N1382" s="33" t="s">
        <v>34</v>
      </c>
      <c r="O1382" s="43">
        <v>208</v>
      </c>
      <c r="P1382" s="48">
        <v>0.25060194400000002</v>
      </c>
      <c r="Q1382" s="33" t="s">
        <v>34</v>
      </c>
      <c r="R1382" s="27">
        <v>26</v>
      </c>
      <c r="S1382" s="43">
        <v>3484</v>
      </c>
      <c r="T1382" s="38">
        <v>6262.25</v>
      </c>
      <c r="U1382" s="33" t="str">
        <f t="shared" si="64"/>
        <v>Medium Income</v>
      </c>
      <c r="V1382" s="43">
        <v>4143</v>
      </c>
      <c r="W1382" s="48">
        <v>0.22898974599999999</v>
      </c>
      <c r="X1382" s="27">
        <v>0</v>
      </c>
      <c r="Y1382" s="27">
        <v>54</v>
      </c>
      <c r="Z1382" s="33" t="str">
        <f t="shared" si="65"/>
        <v>Medium Risk</v>
      </c>
    </row>
    <row r="1383" spans="1:26" x14ac:dyDescent="0.25">
      <c r="A1383" s="22">
        <v>44482</v>
      </c>
      <c r="B1383" s="23">
        <v>34</v>
      </c>
      <c r="C1383" s="34" t="str">
        <f t="shared" si="63"/>
        <v>Mid</v>
      </c>
      <c r="D1383" s="44">
        <v>49800</v>
      </c>
      <c r="E1383" s="28">
        <v>569.58695652173913</v>
      </c>
      <c r="F1383" s="34" t="s">
        <v>230</v>
      </c>
      <c r="G1383" s="34" t="s">
        <v>20</v>
      </c>
      <c r="H1383" s="34" t="s">
        <v>25</v>
      </c>
      <c r="I1383" s="44">
        <v>13515</v>
      </c>
      <c r="J1383" s="28">
        <v>48</v>
      </c>
      <c r="K1383" s="49">
        <v>0.27138554216867472</v>
      </c>
      <c r="L1383" s="49" t="s">
        <v>240</v>
      </c>
      <c r="M1383" s="34" t="s">
        <v>35</v>
      </c>
      <c r="N1383" s="34" t="s">
        <v>34</v>
      </c>
      <c r="O1383" s="44">
        <v>509</v>
      </c>
      <c r="P1383" s="49">
        <v>0.31837343400000001</v>
      </c>
      <c r="Q1383" s="34" t="s">
        <v>38</v>
      </c>
      <c r="R1383" s="28">
        <v>33</v>
      </c>
      <c r="S1383" s="44">
        <v>4618</v>
      </c>
      <c r="T1383" s="39">
        <v>4150</v>
      </c>
      <c r="U1383" s="34" t="str">
        <f t="shared" si="64"/>
        <v>Low Income</v>
      </c>
      <c r="V1383" s="44">
        <v>30740</v>
      </c>
      <c r="W1383" s="49">
        <v>0.24818042600000001</v>
      </c>
      <c r="X1383" s="28">
        <v>0</v>
      </c>
      <c r="Y1383" s="28">
        <v>54</v>
      </c>
      <c r="Z1383" s="34" t="str">
        <f t="shared" si="65"/>
        <v>Medium Risk</v>
      </c>
    </row>
    <row r="1384" spans="1:26" x14ac:dyDescent="0.25">
      <c r="A1384" s="20">
        <v>44483</v>
      </c>
      <c r="B1384" s="21">
        <v>65</v>
      </c>
      <c r="C1384" s="33" t="str">
        <f t="shared" si="63"/>
        <v>Old</v>
      </c>
      <c r="D1384" s="43">
        <v>146548</v>
      </c>
      <c r="E1384" s="27">
        <v>603</v>
      </c>
      <c r="F1384" s="33" t="s">
        <v>230</v>
      </c>
      <c r="G1384" s="33" t="s">
        <v>20</v>
      </c>
      <c r="H1384" s="33" t="s">
        <v>21</v>
      </c>
      <c r="I1384" s="43">
        <v>31282</v>
      </c>
      <c r="J1384" s="27">
        <v>36</v>
      </c>
      <c r="K1384" s="48">
        <v>0.21345907143052106</v>
      </c>
      <c r="L1384" s="48" t="s">
        <v>240</v>
      </c>
      <c r="M1384" s="33" t="s">
        <v>44</v>
      </c>
      <c r="N1384" s="33" t="s">
        <v>27</v>
      </c>
      <c r="O1384" s="43">
        <v>364</v>
      </c>
      <c r="P1384" s="48">
        <v>0.19263398700000001</v>
      </c>
      <c r="Q1384" s="33" t="s">
        <v>24</v>
      </c>
      <c r="R1384" s="27">
        <v>24</v>
      </c>
      <c r="S1384" s="43">
        <v>2512</v>
      </c>
      <c r="T1384" s="38">
        <v>12212.333329999999</v>
      </c>
      <c r="U1384" s="33" t="str">
        <f t="shared" si="64"/>
        <v>High Income</v>
      </c>
      <c r="V1384" s="43">
        <v>87163</v>
      </c>
      <c r="W1384" s="48">
        <v>0.214171316</v>
      </c>
      <c r="X1384" s="27">
        <v>1</v>
      </c>
      <c r="Y1384" s="27">
        <v>34.4</v>
      </c>
      <c r="Z1384" s="33" t="str">
        <f t="shared" si="65"/>
        <v>Low Risk</v>
      </c>
    </row>
    <row r="1385" spans="1:26" x14ac:dyDescent="0.25">
      <c r="A1385" s="22">
        <v>44484</v>
      </c>
      <c r="B1385" s="23">
        <v>32</v>
      </c>
      <c r="C1385" s="34" t="str">
        <f t="shared" si="63"/>
        <v>Mid</v>
      </c>
      <c r="D1385" s="44">
        <v>50427</v>
      </c>
      <c r="E1385" s="28">
        <v>613</v>
      </c>
      <c r="F1385" s="34" t="s">
        <v>230</v>
      </c>
      <c r="G1385" s="34" t="s">
        <v>20</v>
      </c>
      <c r="H1385" s="34" t="s">
        <v>29</v>
      </c>
      <c r="I1385" s="44">
        <v>34680</v>
      </c>
      <c r="J1385" s="28">
        <v>84</v>
      </c>
      <c r="K1385" s="49">
        <v>0.68772681301683625</v>
      </c>
      <c r="L1385" s="49" t="s">
        <v>241</v>
      </c>
      <c r="M1385" s="34" t="s">
        <v>22</v>
      </c>
      <c r="N1385" s="34" t="s">
        <v>27</v>
      </c>
      <c r="O1385" s="44">
        <v>340</v>
      </c>
      <c r="P1385" s="49">
        <v>0.52179570200000003</v>
      </c>
      <c r="Q1385" s="34" t="s">
        <v>38</v>
      </c>
      <c r="R1385" s="28">
        <v>20</v>
      </c>
      <c r="S1385" s="44">
        <v>2945</v>
      </c>
      <c r="T1385" s="39">
        <v>4202.25</v>
      </c>
      <c r="U1385" s="34" t="str">
        <f t="shared" si="64"/>
        <v>Low Income</v>
      </c>
      <c r="V1385" s="44">
        <v>6888</v>
      </c>
      <c r="W1385" s="49">
        <v>0.23752439</v>
      </c>
      <c r="X1385" s="28">
        <v>0</v>
      </c>
      <c r="Y1385" s="28">
        <v>55</v>
      </c>
      <c r="Z1385" s="34" t="str">
        <f t="shared" si="65"/>
        <v>High Risk</v>
      </c>
    </row>
    <row r="1386" spans="1:26" x14ac:dyDescent="0.25">
      <c r="A1386" s="20">
        <v>44485</v>
      </c>
      <c r="B1386" s="21">
        <v>48</v>
      </c>
      <c r="C1386" s="33" t="str">
        <f t="shared" si="63"/>
        <v>Senior</v>
      </c>
      <c r="D1386" s="43">
        <v>52563</v>
      </c>
      <c r="E1386" s="27">
        <v>617</v>
      </c>
      <c r="F1386" s="33" t="s">
        <v>230</v>
      </c>
      <c r="G1386" s="33" t="s">
        <v>20</v>
      </c>
      <c r="H1386" s="33" t="s">
        <v>29</v>
      </c>
      <c r="I1386" s="43">
        <v>9408</v>
      </c>
      <c r="J1386" s="27">
        <v>24</v>
      </c>
      <c r="K1386" s="48">
        <v>0.17898521773871354</v>
      </c>
      <c r="L1386" s="48" t="s">
        <v>240</v>
      </c>
      <c r="M1386" s="33" t="s">
        <v>22</v>
      </c>
      <c r="N1386" s="33" t="s">
        <v>30</v>
      </c>
      <c r="O1386" s="43">
        <v>452</v>
      </c>
      <c r="P1386" s="48">
        <v>0.67157803299999996</v>
      </c>
      <c r="Q1386" s="33" t="s">
        <v>31</v>
      </c>
      <c r="R1386" s="27">
        <v>24</v>
      </c>
      <c r="S1386" s="43">
        <v>8289</v>
      </c>
      <c r="T1386" s="38">
        <v>4380.25</v>
      </c>
      <c r="U1386" s="33" t="str">
        <f t="shared" si="64"/>
        <v>Low Income</v>
      </c>
      <c r="V1386" s="43">
        <v>22752</v>
      </c>
      <c r="W1386" s="48">
        <v>0.17399511000000001</v>
      </c>
      <c r="X1386" s="27">
        <v>1</v>
      </c>
      <c r="Y1386" s="27">
        <v>43.2</v>
      </c>
      <c r="Z1386" s="33" t="str">
        <f t="shared" si="65"/>
        <v>Medium Risk</v>
      </c>
    </row>
    <row r="1387" spans="1:26" x14ac:dyDescent="0.25">
      <c r="A1387" s="22">
        <v>44486</v>
      </c>
      <c r="B1387" s="23">
        <v>43</v>
      </c>
      <c r="C1387" s="34" t="str">
        <f t="shared" si="63"/>
        <v>Senior</v>
      </c>
      <c r="D1387" s="44">
        <v>43265</v>
      </c>
      <c r="E1387" s="28">
        <v>572.83333333333337</v>
      </c>
      <c r="F1387" s="34" t="s">
        <v>230</v>
      </c>
      <c r="G1387" s="34" t="s">
        <v>20</v>
      </c>
      <c r="H1387" s="34" t="s">
        <v>32</v>
      </c>
      <c r="I1387" s="44">
        <v>54297</v>
      </c>
      <c r="J1387" s="28">
        <v>24</v>
      </c>
      <c r="K1387" s="49">
        <v>1.2549867098116261</v>
      </c>
      <c r="L1387" s="49" t="s">
        <v>242</v>
      </c>
      <c r="M1387" s="34" t="s">
        <v>22</v>
      </c>
      <c r="N1387" s="34" t="s">
        <v>30</v>
      </c>
      <c r="O1387" s="44">
        <v>310</v>
      </c>
      <c r="P1387" s="49">
        <v>0.13910903999999999</v>
      </c>
      <c r="Q1387" s="34" t="s">
        <v>34</v>
      </c>
      <c r="R1387" s="28">
        <v>21</v>
      </c>
      <c r="S1387" s="44">
        <v>2813</v>
      </c>
      <c r="T1387" s="39">
        <v>3605.416667</v>
      </c>
      <c r="U1387" s="34" t="str">
        <f t="shared" si="64"/>
        <v>Low Income</v>
      </c>
      <c r="V1387" s="44">
        <v>56233</v>
      </c>
      <c r="W1387" s="49">
        <v>0.290947338</v>
      </c>
      <c r="X1387" s="28">
        <v>0</v>
      </c>
      <c r="Y1387" s="28">
        <v>49</v>
      </c>
      <c r="Z1387" s="34" t="str">
        <f t="shared" si="65"/>
        <v>Medium Risk</v>
      </c>
    </row>
    <row r="1388" spans="1:26" x14ac:dyDescent="0.25">
      <c r="A1388" s="20">
        <v>44487</v>
      </c>
      <c r="B1388" s="21">
        <v>55</v>
      </c>
      <c r="C1388" s="33" t="str">
        <f t="shared" si="63"/>
        <v>Senior</v>
      </c>
      <c r="D1388" s="43">
        <v>44674</v>
      </c>
      <c r="E1388" s="27">
        <v>591</v>
      </c>
      <c r="F1388" s="33" t="s">
        <v>230</v>
      </c>
      <c r="G1388" s="33" t="s">
        <v>20</v>
      </c>
      <c r="H1388" s="33" t="s">
        <v>25</v>
      </c>
      <c r="I1388" s="43">
        <v>37162</v>
      </c>
      <c r="J1388" s="27">
        <v>36</v>
      </c>
      <c r="K1388" s="48">
        <v>0.83184850248466669</v>
      </c>
      <c r="L1388" s="48" t="s">
        <v>241</v>
      </c>
      <c r="M1388" s="33" t="s">
        <v>22</v>
      </c>
      <c r="N1388" s="33" t="s">
        <v>27</v>
      </c>
      <c r="O1388" s="43">
        <v>383</v>
      </c>
      <c r="P1388" s="48">
        <v>0.25275523999999999</v>
      </c>
      <c r="Q1388" s="33" t="s">
        <v>28</v>
      </c>
      <c r="R1388" s="27">
        <v>29</v>
      </c>
      <c r="S1388" s="43">
        <v>4597</v>
      </c>
      <c r="T1388" s="38">
        <v>3722.833333</v>
      </c>
      <c r="U1388" s="33" t="str">
        <f t="shared" si="64"/>
        <v>Low Income</v>
      </c>
      <c r="V1388" s="43">
        <v>20581</v>
      </c>
      <c r="W1388" s="48">
        <v>0.19512284499999999</v>
      </c>
      <c r="X1388" s="27">
        <v>0</v>
      </c>
      <c r="Y1388" s="27">
        <v>52</v>
      </c>
      <c r="Z1388" s="33" t="str">
        <f t="shared" si="65"/>
        <v>Medium Risk</v>
      </c>
    </row>
    <row r="1389" spans="1:26" x14ac:dyDescent="0.25">
      <c r="A1389" s="22">
        <v>44488</v>
      </c>
      <c r="B1389" s="23">
        <v>58</v>
      </c>
      <c r="C1389" s="34" t="str">
        <f t="shared" si="63"/>
        <v>Senior</v>
      </c>
      <c r="D1389" s="44">
        <v>35832</v>
      </c>
      <c r="E1389" s="28">
        <v>622</v>
      </c>
      <c r="F1389" s="34" t="s">
        <v>230</v>
      </c>
      <c r="G1389" s="34" t="s">
        <v>45</v>
      </c>
      <c r="H1389" s="34" t="s">
        <v>29</v>
      </c>
      <c r="I1389" s="44">
        <v>18972</v>
      </c>
      <c r="J1389" s="28">
        <v>60</v>
      </c>
      <c r="K1389" s="49">
        <v>0.52947086403215005</v>
      </c>
      <c r="L1389" s="49" t="s">
        <v>241</v>
      </c>
      <c r="M1389" s="34" t="s">
        <v>26</v>
      </c>
      <c r="N1389" s="34" t="s">
        <v>30</v>
      </c>
      <c r="O1389" s="44">
        <v>680</v>
      </c>
      <c r="P1389" s="49">
        <v>7.8280851999999998E-2</v>
      </c>
      <c r="Q1389" s="34" t="s">
        <v>24</v>
      </c>
      <c r="R1389" s="28">
        <v>22</v>
      </c>
      <c r="S1389" s="44">
        <v>11374</v>
      </c>
      <c r="T1389" s="39">
        <v>2986</v>
      </c>
      <c r="U1389" s="34" t="str">
        <f t="shared" si="64"/>
        <v>Low Income</v>
      </c>
      <c r="V1389" s="44">
        <v>10153</v>
      </c>
      <c r="W1389" s="49">
        <v>0.21507409</v>
      </c>
      <c r="X1389" s="28">
        <v>0</v>
      </c>
      <c r="Y1389" s="28">
        <v>52</v>
      </c>
      <c r="Z1389" s="34" t="str">
        <f t="shared" si="65"/>
        <v>Medium Risk</v>
      </c>
    </row>
    <row r="1390" spans="1:26" x14ac:dyDescent="0.25">
      <c r="A1390" s="20">
        <v>44489</v>
      </c>
      <c r="B1390" s="21">
        <v>40</v>
      </c>
      <c r="C1390" s="33" t="str">
        <f t="shared" si="63"/>
        <v>Senior</v>
      </c>
      <c r="D1390" s="43">
        <v>30399</v>
      </c>
      <c r="E1390" s="27">
        <v>521</v>
      </c>
      <c r="F1390" s="33" t="s">
        <v>231</v>
      </c>
      <c r="G1390" s="33" t="s">
        <v>20</v>
      </c>
      <c r="H1390" s="33" t="s">
        <v>32</v>
      </c>
      <c r="I1390" s="43">
        <v>30970</v>
      </c>
      <c r="J1390" s="27">
        <v>72</v>
      </c>
      <c r="K1390" s="48">
        <v>1.0187835126155467</v>
      </c>
      <c r="L1390" s="48" t="s">
        <v>242</v>
      </c>
      <c r="M1390" s="33" t="s">
        <v>22</v>
      </c>
      <c r="N1390" s="33" t="s">
        <v>27</v>
      </c>
      <c r="O1390" s="43">
        <v>702</v>
      </c>
      <c r="P1390" s="48">
        <v>8.2934862999999998E-2</v>
      </c>
      <c r="Q1390" s="33" t="s">
        <v>24</v>
      </c>
      <c r="R1390" s="27">
        <v>25</v>
      </c>
      <c r="S1390" s="43">
        <v>2868</v>
      </c>
      <c r="T1390" s="38">
        <v>2533.25</v>
      </c>
      <c r="U1390" s="33" t="str">
        <f t="shared" si="64"/>
        <v>Low Income</v>
      </c>
      <c r="V1390" s="43">
        <v>1249053</v>
      </c>
      <c r="W1390" s="48">
        <v>0.299517331</v>
      </c>
      <c r="X1390" s="27">
        <v>1</v>
      </c>
      <c r="Y1390" s="27">
        <v>36.799999999999997</v>
      </c>
      <c r="Z1390" s="33" t="str">
        <f t="shared" si="65"/>
        <v>Low Risk</v>
      </c>
    </row>
    <row r="1391" spans="1:26" x14ac:dyDescent="0.25">
      <c r="A1391" s="22">
        <v>44490</v>
      </c>
      <c r="B1391" s="23">
        <v>30</v>
      </c>
      <c r="C1391" s="34" t="str">
        <f t="shared" si="63"/>
        <v>Mid</v>
      </c>
      <c r="D1391" s="44">
        <v>29991</v>
      </c>
      <c r="E1391" s="28">
        <v>584</v>
      </c>
      <c r="F1391" s="34" t="s">
        <v>230</v>
      </c>
      <c r="G1391" s="34" t="s">
        <v>20</v>
      </c>
      <c r="H1391" s="34" t="s">
        <v>25</v>
      </c>
      <c r="I1391" s="44">
        <v>24818</v>
      </c>
      <c r="J1391" s="28">
        <v>12</v>
      </c>
      <c r="K1391" s="49">
        <v>0.82751492114300962</v>
      </c>
      <c r="L1391" s="49" t="s">
        <v>241</v>
      </c>
      <c r="M1391" s="34" t="s">
        <v>22</v>
      </c>
      <c r="N1391" s="34" t="s">
        <v>27</v>
      </c>
      <c r="O1391" s="44">
        <v>243</v>
      </c>
      <c r="P1391" s="49">
        <v>0.17415482700000001</v>
      </c>
      <c r="Q1391" s="34" t="s">
        <v>28</v>
      </c>
      <c r="R1391" s="28">
        <v>26</v>
      </c>
      <c r="S1391" s="44">
        <v>3130</v>
      </c>
      <c r="T1391" s="39">
        <v>2499.25</v>
      </c>
      <c r="U1391" s="34" t="str">
        <f t="shared" si="64"/>
        <v>Low Income</v>
      </c>
      <c r="V1391" s="44">
        <v>78114</v>
      </c>
      <c r="W1391" s="49">
        <v>0.21865009199999999</v>
      </c>
      <c r="X1391" s="28">
        <v>0</v>
      </c>
      <c r="Y1391" s="28">
        <v>50</v>
      </c>
      <c r="Z1391" s="34" t="str">
        <f t="shared" si="65"/>
        <v>Medium Risk</v>
      </c>
    </row>
    <row r="1392" spans="1:26" x14ac:dyDescent="0.25">
      <c r="A1392" s="20">
        <v>44491</v>
      </c>
      <c r="B1392" s="21">
        <v>45</v>
      </c>
      <c r="C1392" s="33" t="str">
        <f t="shared" si="63"/>
        <v>Senior</v>
      </c>
      <c r="D1392" s="43">
        <v>37335</v>
      </c>
      <c r="E1392" s="27">
        <v>550</v>
      </c>
      <c r="F1392" s="33" t="s">
        <v>230</v>
      </c>
      <c r="G1392" s="33" t="s">
        <v>20</v>
      </c>
      <c r="H1392" s="33" t="s">
        <v>32</v>
      </c>
      <c r="I1392" s="43">
        <v>21596</v>
      </c>
      <c r="J1392" s="27">
        <v>84</v>
      </c>
      <c r="K1392" s="48">
        <v>0.57843846256863529</v>
      </c>
      <c r="L1392" s="48" t="s">
        <v>241</v>
      </c>
      <c r="M1392" s="33" t="s">
        <v>22</v>
      </c>
      <c r="N1392" s="33" t="s">
        <v>27</v>
      </c>
      <c r="O1392" s="43">
        <v>674</v>
      </c>
      <c r="P1392" s="48">
        <v>0.21102891800000001</v>
      </c>
      <c r="Q1392" s="33" t="s">
        <v>28</v>
      </c>
      <c r="R1392" s="27">
        <v>20</v>
      </c>
      <c r="S1392" s="43">
        <v>11259</v>
      </c>
      <c r="T1392" s="38">
        <v>3111.25</v>
      </c>
      <c r="U1392" s="33" t="str">
        <f t="shared" si="64"/>
        <v>Low Income</v>
      </c>
      <c r="V1392" s="43">
        <v>1424</v>
      </c>
      <c r="W1392" s="48">
        <v>0.27366807300000001</v>
      </c>
      <c r="X1392" s="27">
        <v>0</v>
      </c>
      <c r="Y1392" s="27">
        <v>54</v>
      </c>
      <c r="Z1392" s="33" t="str">
        <f t="shared" si="65"/>
        <v>Medium Risk</v>
      </c>
    </row>
    <row r="1393" spans="1:26" x14ac:dyDescent="0.25">
      <c r="A1393" s="22">
        <v>44492</v>
      </c>
      <c r="B1393" s="23">
        <v>31</v>
      </c>
      <c r="C1393" s="34" t="str">
        <f t="shared" si="63"/>
        <v>Mid</v>
      </c>
      <c r="D1393" s="44">
        <v>121649</v>
      </c>
      <c r="E1393" s="28">
        <v>592</v>
      </c>
      <c r="F1393" s="34" t="s">
        <v>230</v>
      </c>
      <c r="G1393" s="34" t="s">
        <v>20</v>
      </c>
      <c r="H1393" s="34" t="s">
        <v>41</v>
      </c>
      <c r="I1393" s="44">
        <v>20567</v>
      </c>
      <c r="J1393" s="28">
        <v>24</v>
      </c>
      <c r="K1393" s="49">
        <v>0.16906838527238202</v>
      </c>
      <c r="L1393" s="49" t="s">
        <v>240</v>
      </c>
      <c r="M1393" s="34" t="s">
        <v>22</v>
      </c>
      <c r="N1393" s="34" t="s">
        <v>23</v>
      </c>
      <c r="O1393" s="44">
        <v>377</v>
      </c>
      <c r="P1393" s="49">
        <v>1.1826135E-2</v>
      </c>
      <c r="Q1393" s="34" t="s">
        <v>24</v>
      </c>
      <c r="R1393" s="28">
        <v>21</v>
      </c>
      <c r="S1393" s="44">
        <v>3445</v>
      </c>
      <c r="T1393" s="39">
        <v>10137.416670000001</v>
      </c>
      <c r="U1393" s="34" t="str">
        <f t="shared" si="64"/>
        <v>Medium Income</v>
      </c>
      <c r="V1393" s="44">
        <v>19428</v>
      </c>
      <c r="W1393" s="49">
        <v>0.20425416199999999</v>
      </c>
      <c r="X1393" s="28">
        <v>1</v>
      </c>
      <c r="Y1393" s="28">
        <v>44.8</v>
      </c>
      <c r="Z1393" s="34" t="str">
        <f t="shared" si="65"/>
        <v>Medium Risk</v>
      </c>
    </row>
    <row r="1394" spans="1:26" x14ac:dyDescent="0.25">
      <c r="A1394" s="20">
        <v>44493</v>
      </c>
      <c r="B1394" s="21">
        <v>64</v>
      </c>
      <c r="C1394" s="33" t="str">
        <f t="shared" si="63"/>
        <v>Old</v>
      </c>
      <c r="D1394" s="43">
        <v>53314</v>
      </c>
      <c r="E1394" s="27">
        <v>573.64242424242423</v>
      </c>
      <c r="F1394" s="33" t="s">
        <v>230</v>
      </c>
      <c r="G1394" s="33" t="s">
        <v>20</v>
      </c>
      <c r="H1394" s="33" t="s">
        <v>29</v>
      </c>
      <c r="I1394" s="43">
        <v>17491</v>
      </c>
      <c r="J1394" s="27">
        <v>72</v>
      </c>
      <c r="K1394" s="48">
        <v>0.32807517725175378</v>
      </c>
      <c r="L1394" s="48" t="s">
        <v>240</v>
      </c>
      <c r="M1394" s="33" t="s">
        <v>22</v>
      </c>
      <c r="N1394" s="33" t="s">
        <v>27</v>
      </c>
      <c r="O1394" s="43">
        <v>115</v>
      </c>
      <c r="P1394" s="48">
        <v>0.205643042</v>
      </c>
      <c r="Q1394" s="33" t="s">
        <v>38</v>
      </c>
      <c r="R1394" s="27">
        <v>20</v>
      </c>
      <c r="S1394" s="43">
        <v>3214</v>
      </c>
      <c r="T1394" s="38">
        <v>4442.8333329999996</v>
      </c>
      <c r="U1394" s="33" t="str">
        <f t="shared" si="64"/>
        <v>Low Income</v>
      </c>
      <c r="V1394" s="43">
        <v>38248</v>
      </c>
      <c r="W1394" s="48">
        <v>0.20409572100000001</v>
      </c>
      <c r="X1394" s="27">
        <v>0</v>
      </c>
      <c r="Y1394" s="27">
        <v>62</v>
      </c>
      <c r="Z1394" s="33" t="str">
        <f t="shared" si="65"/>
        <v>High Risk</v>
      </c>
    </row>
    <row r="1395" spans="1:26" x14ac:dyDescent="0.25">
      <c r="A1395" s="22">
        <v>44494</v>
      </c>
      <c r="B1395" s="23">
        <v>41</v>
      </c>
      <c r="C1395" s="34" t="str">
        <f t="shared" si="63"/>
        <v>Senior</v>
      </c>
      <c r="D1395" s="44">
        <v>47476</v>
      </c>
      <c r="E1395" s="28">
        <v>586</v>
      </c>
      <c r="F1395" s="34" t="s">
        <v>230</v>
      </c>
      <c r="G1395" s="34" t="s">
        <v>20</v>
      </c>
      <c r="H1395" s="34" t="s">
        <v>29</v>
      </c>
      <c r="I1395" s="44">
        <v>12403</v>
      </c>
      <c r="J1395" s="28">
        <v>48</v>
      </c>
      <c r="K1395" s="49">
        <v>0.26124778835622209</v>
      </c>
      <c r="L1395" s="49" t="s">
        <v>240</v>
      </c>
      <c r="M1395" s="34" t="s">
        <v>22</v>
      </c>
      <c r="N1395" s="34" t="s">
        <v>27</v>
      </c>
      <c r="O1395" s="44">
        <v>505</v>
      </c>
      <c r="P1395" s="49">
        <v>0.32440194</v>
      </c>
      <c r="Q1395" s="34" t="s">
        <v>24</v>
      </c>
      <c r="R1395" s="28">
        <v>32</v>
      </c>
      <c r="S1395" s="44">
        <v>454</v>
      </c>
      <c r="T1395" s="39">
        <v>3956.333333</v>
      </c>
      <c r="U1395" s="34" t="str">
        <f t="shared" si="64"/>
        <v>Low Income</v>
      </c>
      <c r="V1395" s="44">
        <v>21697</v>
      </c>
      <c r="W1395" s="49">
        <v>0.19541206</v>
      </c>
      <c r="X1395" s="28">
        <v>0</v>
      </c>
      <c r="Y1395" s="28">
        <v>56</v>
      </c>
      <c r="Z1395" s="34" t="str">
        <f t="shared" si="65"/>
        <v>High Risk</v>
      </c>
    </row>
    <row r="1396" spans="1:26" x14ac:dyDescent="0.25">
      <c r="A1396" s="20">
        <v>44495</v>
      </c>
      <c r="B1396" s="21">
        <v>35</v>
      </c>
      <c r="C1396" s="33" t="str">
        <f t="shared" si="63"/>
        <v>Mid</v>
      </c>
      <c r="D1396" s="43">
        <v>37905</v>
      </c>
      <c r="E1396" s="27">
        <v>584</v>
      </c>
      <c r="F1396" s="33" t="s">
        <v>230</v>
      </c>
      <c r="G1396" s="33" t="s">
        <v>20</v>
      </c>
      <c r="H1396" s="33" t="s">
        <v>32</v>
      </c>
      <c r="I1396" s="43">
        <v>45514</v>
      </c>
      <c r="J1396" s="27">
        <v>60</v>
      </c>
      <c r="K1396" s="48">
        <v>1.2007386888273315</v>
      </c>
      <c r="L1396" s="48" t="s">
        <v>242</v>
      </c>
      <c r="M1396" s="33" t="s">
        <v>26</v>
      </c>
      <c r="N1396" s="33" t="s">
        <v>23</v>
      </c>
      <c r="O1396" s="43">
        <v>272</v>
      </c>
      <c r="P1396" s="48">
        <v>0.32446426</v>
      </c>
      <c r="Q1396" s="33" t="s">
        <v>24</v>
      </c>
      <c r="R1396" s="27">
        <v>19</v>
      </c>
      <c r="S1396" s="43">
        <v>1613</v>
      </c>
      <c r="T1396" s="38">
        <v>3158.75</v>
      </c>
      <c r="U1396" s="33" t="str">
        <f t="shared" si="64"/>
        <v>Low Income</v>
      </c>
      <c r="V1396" s="43">
        <v>3635</v>
      </c>
      <c r="W1396" s="48">
        <v>0.26944722300000001</v>
      </c>
      <c r="X1396" s="27">
        <v>0</v>
      </c>
      <c r="Y1396" s="27">
        <v>54</v>
      </c>
      <c r="Z1396" s="33" t="str">
        <f t="shared" si="65"/>
        <v>Medium Risk</v>
      </c>
    </row>
    <row r="1397" spans="1:26" x14ac:dyDescent="0.25">
      <c r="A1397" s="22">
        <v>44496</v>
      </c>
      <c r="B1397" s="23">
        <v>42</v>
      </c>
      <c r="C1397" s="34" t="str">
        <f t="shared" si="63"/>
        <v>Senior</v>
      </c>
      <c r="D1397" s="44">
        <v>39789</v>
      </c>
      <c r="E1397" s="28">
        <v>541</v>
      </c>
      <c r="F1397" s="34" t="s">
        <v>231</v>
      </c>
      <c r="G1397" s="34" t="s">
        <v>20</v>
      </c>
      <c r="H1397" s="34" t="s">
        <v>25</v>
      </c>
      <c r="I1397" s="44">
        <v>25561</v>
      </c>
      <c r="J1397" s="28">
        <v>24</v>
      </c>
      <c r="K1397" s="49">
        <v>0.64241373243861366</v>
      </c>
      <c r="L1397" s="49" t="s">
        <v>241</v>
      </c>
      <c r="M1397" s="34" t="s">
        <v>22</v>
      </c>
      <c r="N1397" s="34" t="s">
        <v>30</v>
      </c>
      <c r="O1397" s="44">
        <v>1407</v>
      </c>
      <c r="P1397" s="49">
        <v>7.3076251999999994E-2</v>
      </c>
      <c r="Q1397" s="34" t="s">
        <v>31</v>
      </c>
      <c r="R1397" s="28">
        <v>17</v>
      </c>
      <c r="S1397" s="44">
        <v>5157</v>
      </c>
      <c r="T1397" s="39">
        <v>3315.75</v>
      </c>
      <c r="U1397" s="34" t="str">
        <f t="shared" si="64"/>
        <v>Low Income</v>
      </c>
      <c r="V1397" s="44">
        <v>14237</v>
      </c>
      <c r="W1397" s="49">
        <v>0.225922872</v>
      </c>
      <c r="X1397" s="28">
        <v>0</v>
      </c>
      <c r="Y1397" s="28">
        <v>54</v>
      </c>
      <c r="Z1397" s="34" t="str">
        <f t="shared" si="65"/>
        <v>Medium Risk</v>
      </c>
    </row>
    <row r="1398" spans="1:26" x14ac:dyDescent="0.25">
      <c r="A1398" s="20">
        <v>44497</v>
      </c>
      <c r="B1398" s="21">
        <v>23</v>
      </c>
      <c r="C1398" s="33" t="str">
        <f t="shared" si="63"/>
        <v>Young</v>
      </c>
      <c r="D1398" s="43">
        <v>108789</v>
      </c>
      <c r="E1398" s="27">
        <v>561</v>
      </c>
      <c r="F1398" s="33" t="s">
        <v>230</v>
      </c>
      <c r="G1398" s="33" t="s">
        <v>33</v>
      </c>
      <c r="H1398" s="33" t="s">
        <v>29</v>
      </c>
      <c r="I1398" s="43">
        <v>24647.715909090908</v>
      </c>
      <c r="J1398" s="27">
        <v>72</v>
      </c>
      <c r="K1398" s="48">
        <v>0.2265644128458843</v>
      </c>
      <c r="L1398" s="48" t="s">
        <v>240</v>
      </c>
      <c r="M1398" s="33" t="s">
        <v>22</v>
      </c>
      <c r="N1398" s="33" t="s">
        <v>27</v>
      </c>
      <c r="O1398" s="43">
        <v>188</v>
      </c>
      <c r="P1398" s="48">
        <v>0.164114761</v>
      </c>
      <c r="Q1398" s="33" t="s">
        <v>34</v>
      </c>
      <c r="R1398" s="27">
        <v>22</v>
      </c>
      <c r="S1398" s="43">
        <v>933</v>
      </c>
      <c r="T1398" s="38">
        <v>9065.75</v>
      </c>
      <c r="U1398" s="33" t="str">
        <f t="shared" si="64"/>
        <v>Medium Income</v>
      </c>
      <c r="V1398" s="43">
        <v>15014</v>
      </c>
      <c r="W1398" s="48">
        <v>0.25911455900000002</v>
      </c>
      <c r="X1398" s="27">
        <v>1</v>
      </c>
      <c r="Y1398" s="27">
        <v>45.6</v>
      </c>
      <c r="Z1398" s="33" t="str">
        <f t="shared" si="65"/>
        <v>Medium Risk</v>
      </c>
    </row>
    <row r="1399" spans="1:26" x14ac:dyDescent="0.25">
      <c r="A1399" s="22">
        <v>44498</v>
      </c>
      <c r="B1399" s="23">
        <v>28</v>
      </c>
      <c r="C1399" s="34" t="str">
        <f t="shared" si="63"/>
        <v>Mid</v>
      </c>
      <c r="D1399" s="44">
        <v>38973</v>
      </c>
      <c r="E1399" s="28">
        <v>627</v>
      </c>
      <c r="F1399" s="34" t="s">
        <v>230</v>
      </c>
      <c r="G1399" s="34" t="s">
        <v>20</v>
      </c>
      <c r="H1399" s="34" t="s">
        <v>29</v>
      </c>
      <c r="I1399" s="44">
        <v>21643</v>
      </c>
      <c r="J1399" s="28">
        <v>60</v>
      </c>
      <c r="K1399" s="49">
        <v>0.55533317938059679</v>
      </c>
      <c r="L1399" s="49" t="s">
        <v>241</v>
      </c>
      <c r="M1399" s="34" t="s">
        <v>35</v>
      </c>
      <c r="N1399" s="34" t="s">
        <v>30</v>
      </c>
      <c r="O1399" s="44">
        <v>518</v>
      </c>
      <c r="P1399" s="49">
        <v>0.105185262</v>
      </c>
      <c r="Q1399" s="34" t="s">
        <v>28</v>
      </c>
      <c r="R1399" s="28">
        <v>18</v>
      </c>
      <c r="S1399" s="44">
        <v>4562</v>
      </c>
      <c r="T1399" s="39">
        <v>3247.75</v>
      </c>
      <c r="U1399" s="34" t="str">
        <f t="shared" si="64"/>
        <v>Low Income</v>
      </c>
      <c r="V1399" s="44">
        <v>70898</v>
      </c>
      <c r="W1399" s="49">
        <v>0.233420304</v>
      </c>
      <c r="X1399" s="28">
        <v>0</v>
      </c>
      <c r="Y1399" s="28">
        <v>45</v>
      </c>
      <c r="Z1399" s="34" t="str">
        <f t="shared" si="65"/>
        <v>Medium Risk</v>
      </c>
    </row>
    <row r="1400" spans="1:26" x14ac:dyDescent="0.25">
      <c r="A1400" s="20">
        <v>44499</v>
      </c>
      <c r="B1400" s="21">
        <v>54</v>
      </c>
      <c r="C1400" s="33" t="str">
        <f t="shared" si="63"/>
        <v>Senior</v>
      </c>
      <c r="D1400" s="43">
        <v>93911</v>
      </c>
      <c r="E1400" s="27">
        <v>609</v>
      </c>
      <c r="F1400" s="33" t="s">
        <v>230</v>
      </c>
      <c r="G1400" s="33" t="s">
        <v>45</v>
      </c>
      <c r="H1400" s="33" t="s">
        <v>21</v>
      </c>
      <c r="I1400" s="43">
        <v>34797</v>
      </c>
      <c r="J1400" s="27">
        <v>12</v>
      </c>
      <c r="K1400" s="48">
        <v>0.37053167360586087</v>
      </c>
      <c r="L1400" s="48" t="s">
        <v>240</v>
      </c>
      <c r="M1400" s="33" t="s">
        <v>22</v>
      </c>
      <c r="N1400" s="33" t="s">
        <v>30</v>
      </c>
      <c r="O1400" s="43">
        <v>637</v>
      </c>
      <c r="P1400" s="48">
        <v>0.26224602800000002</v>
      </c>
      <c r="Q1400" s="33" t="s">
        <v>24</v>
      </c>
      <c r="R1400" s="27">
        <v>24</v>
      </c>
      <c r="S1400" s="43">
        <v>3936</v>
      </c>
      <c r="T1400" s="38">
        <v>7825.9166670000004</v>
      </c>
      <c r="U1400" s="33" t="str">
        <f t="shared" si="64"/>
        <v>Medium Income</v>
      </c>
      <c r="V1400" s="43">
        <v>10211</v>
      </c>
      <c r="W1400" s="48">
        <v>0.18713222700000001</v>
      </c>
      <c r="X1400" s="27">
        <v>0</v>
      </c>
      <c r="Y1400" s="27">
        <v>63</v>
      </c>
      <c r="Z1400" s="33" t="str">
        <f t="shared" si="65"/>
        <v>High Risk</v>
      </c>
    </row>
    <row r="1401" spans="1:26" x14ac:dyDescent="0.25">
      <c r="A1401" s="22">
        <v>44500</v>
      </c>
      <c r="B1401" s="23">
        <v>32</v>
      </c>
      <c r="C1401" s="34" t="str">
        <f t="shared" si="63"/>
        <v>Mid</v>
      </c>
      <c r="D1401" s="44">
        <v>55638</v>
      </c>
      <c r="E1401" s="28">
        <v>612</v>
      </c>
      <c r="F1401" s="34" t="s">
        <v>230</v>
      </c>
      <c r="G1401" s="34" t="s">
        <v>20</v>
      </c>
      <c r="H1401" s="34" t="s">
        <v>32</v>
      </c>
      <c r="I1401" s="44">
        <v>15549</v>
      </c>
      <c r="J1401" s="28">
        <v>60</v>
      </c>
      <c r="K1401" s="49">
        <v>0.27946727057047344</v>
      </c>
      <c r="L1401" s="49" t="s">
        <v>240</v>
      </c>
      <c r="M1401" s="34" t="s">
        <v>26</v>
      </c>
      <c r="N1401" s="34" t="s">
        <v>23</v>
      </c>
      <c r="O1401" s="44">
        <v>618</v>
      </c>
      <c r="P1401" s="49">
        <v>0.53926728899999998</v>
      </c>
      <c r="Q1401" s="34" t="s">
        <v>24</v>
      </c>
      <c r="R1401" s="28">
        <v>28</v>
      </c>
      <c r="S1401" s="44">
        <v>2273</v>
      </c>
      <c r="T1401" s="39">
        <v>4636.5</v>
      </c>
      <c r="U1401" s="34" t="str">
        <f t="shared" si="64"/>
        <v>Low Income</v>
      </c>
      <c r="V1401" s="44">
        <v>306588</v>
      </c>
      <c r="W1401" s="49">
        <v>0.20343524099999999</v>
      </c>
      <c r="X1401" s="28">
        <v>1</v>
      </c>
      <c r="Y1401" s="28">
        <v>38.4</v>
      </c>
      <c r="Z1401" s="34" t="str">
        <f t="shared" si="65"/>
        <v>Low Risk</v>
      </c>
    </row>
    <row r="1402" spans="1:26" x14ac:dyDescent="0.25">
      <c r="A1402" s="20">
        <v>44501</v>
      </c>
      <c r="B1402" s="21">
        <v>27</v>
      </c>
      <c r="C1402" s="33" t="str">
        <f t="shared" si="63"/>
        <v>Mid</v>
      </c>
      <c r="D1402" s="43">
        <v>44257</v>
      </c>
      <c r="E1402" s="27">
        <v>508</v>
      </c>
      <c r="F1402" s="33" t="s">
        <v>231</v>
      </c>
      <c r="G1402" s="33" t="s">
        <v>20</v>
      </c>
      <c r="H1402" s="33" t="s">
        <v>29</v>
      </c>
      <c r="I1402" s="43">
        <v>21755</v>
      </c>
      <c r="J1402" s="27">
        <v>96</v>
      </c>
      <c r="K1402" s="48">
        <v>0.49156065707119778</v>
      </c>
      <c r="L1402" s="48" t="s">
        <v>240</v>
      </c>
      <c r="M1402" s="33" t="s">
        <v>22</v>
      </c>
      <c r="N1402" s="33" t="s">
        <v>23</v>
      </c>
      <c r="O1402" s="43">
        <v>369</v>
      </c>
      <c r="P1402" s="48">
        <v>0.14496104300000001</v>
      </c>
      <c r="Q1402" s="33" t="s">
        <v>31</v>
      </c>
      <c r="R1402" s="27">
        <v>21</v>
      </c>
      <c r="S1402" s="43">
        <v>891</v>
      </c>
      <c r="T1402" s="38">
        <v>3688.083333</v>
      </c>
      <c r="U1402" s="33" t="str">
        <f t="shared" si="64"/>
        <v>Low Income</v>
      </c>
      <c r="V1402" s="43">
        <v>58720</v>
      </c>
      <c r="W1402" s="48">
        <v>0.31973428100000001</v>
      </c>
      <c r="X1402" s="27">
        <v>0</v>
      </c>
      <c r="Y1402" s="27">
        <v>50</v>
      </c>
      <c r="Z1402" s="33" t="str">
        <f t="shared" si="65"/>
        <v>Medium Risk</v>
      </c>
    </row>
    <row r="1403" spans="1:26" x14ac:dyDescent="0.25">
      <c r="A1403" s="22">
        <v>44502</v>
      </c>
      <c r="B1403" s="23">
        <v>46</v>
      </c>
      <c r="C1403" s="34" t="str">
        <f t="shared" si="63"/>
        <v>Senior</v>
      </c>
      <c r="D1403" s="44">
        <v>23949</v>
      </c>
      <c r="E1403" s="28">
        <v>545</v>
      </c>
      <c r="F1403" s="34" t="s">
        <v>231</v>
      </c>
      <c r="G1403" s="34" t="s">
        <v>20</v>
      </c>
      <c r="H1403" s="34" t="s">
        <v>32</v>
      </c>
      <c r="I1403" s="44">
        <v>52954</v>
      </c>
      <c r="J1403" s="28">
        <v>48</v>
      </c>
      <c r="K1403" s="49">
        <v>2.2111152866507995</v>
      </c>
      <c r="L1403" s="49" t="s">
        <v>242</v>
      </c>
      <c r="M1403" s="34" t="s">
        <v>26</v>
      </c>
      <c r="N1403" s="34" t="s">
        <v>34</v>
      </c>
      <c r="O1403" s="44">
        <v>268</v>
      </c>
      <c r="P1403" s="49">
        <v>0.105824323</v>
      </c>
      <c r="Q1403" s="34" t="s">
        <v>24</v>
      </c>
      <c r="R1403" s="28">
        <v>22</v>
      </c>
      <c r="S1403" s="44">
        <v>19682</v>
      </c>
      <c r="T1403" s="39">
        <v>1995.75</v>
      </c>
      <c r="U1403" s="34" t="str">
        <f t="shared" si="64"/>
        <v>Low Income</v>
      </c>
      <c r="V1403" s="44">
        <v>94720</v>
      </c>
      <c r="W1403" s="49">
        <v>0.289392598</v>
      </c>
      <c r="X1403" s="28">
        <v>0</v>
      </c>
      <c r="Y1403" s="28">
        <v>50</v>
      </c>
      <c r="Z1403" s="34" t="str">
        <f t="shared" si="65"/>
        <v>Medium Risk</v>
      </c>
    </row>
    <row r="1404" spans="1:26" x14ac:dyDescent="0.25">
      <c r="A1404" s="20">
        <v>44503</v>
      </c>
      <c r="B1404" s="21">
        <v>54</v>
      </c>
      <c r="C1404" s="33" t="str">
        <f t="shared" si="63"/>
        <v>Senior</v>
      </c>
      <c r="D1404" s="43">
        <v>66930</v>
      </c>
      <c r="E1404" s="27">
        <v>489</v>
      </c>
      <c r="F1404" s="33" t="s">
        <v>231</v>
      </c>
      <c r="G1404" s="33" t="s">
        <v>20</v>
      </c>
      <c r="H1404" s="33" t="s">
        <v>29</v>
      </c>
      <c r="I1404" s="43">
        <v>41157</v>
      </c>
      <c r="J1404" s="27">
        <v>24</v>
      </c>
      <c r="K1404" s="48">
        <v>0.61492604213357238</v>
      </c>
      <c r="L1404" s="48" t="s">
        <v>241</v>
      </c>
      <c r="M1404" s="33" t="s">
        <v>22</v>
      </c>
      <c r="N1404" s="33" t="s">
        <v>30</v>
      </c>
      <c r="O1404" s="43">
        <v>613</v>
      </c>
      <c r="P1404" s="48">
        <v>0.57430078799999995</v>
      </c>
      <c r="Q1404" s="33" t="s">
        <v>24</v>
      </c>
      <c r="R1404" s="27">
        <v>31</v>
      </c>
      <c r="S1404" s="43">
        <v>2662</v>
      </c>
      <c r="T1404" s="38">
        <v>5577.5</v>
      </c>
      <c r="U1404" s="33" t="str">
        <f t="shared" si="64"/>
        <v>Medium Income</v>
      </c>
      <c r="V1404" s="43">
        <v>157256</v>
      </c>
      <c r="W1404" s="48">
        <v>0.30584997200000003</v>
      </c>
      <c r="X1404" s="27">
        <v>0</v>
      </c>
      <c r="Y1404" s="27">
        <v>55</v>
      </c>
      <c r="Z1404" s="33" t="str">
        <f t="shared" si="65"/>
        <v>High Risk</v>
      </c>
    </row>
    <row r="1405" spans="1:26" x14ac:dyDescent="0.25">
      <c r="A1405" s="22">
        <v>44504</v>
      </c>
      <c r="B1405" s="23">
        <v>48</v>
      </c>
      <c r="C1405" s="34" t="str">
        <f t="shared" si="63"/>
        <v>Senior</v>
      </c>
      <c r="D1405" s="44">
        <v>19356.999995999999</v>
      </c>
      <c r="E1405" s="28">
        <v>514</v>
      </c>
      <c r="F1405" s="34" t="s">
        <v>231</v>
      </c>
      <c r="G1405" s="34" t="s">
        <v>20</v>
      </c>
      <c r="H1405" s="34" t="s">
        <v>21</v>
      </c>
      <c r="I1405" s="44">
        <v>27179</v>
      </c>
      <c r="J1405" s="28">
        <v>54.618025751072963</v>
      </c>
      <c r="K1405" s="49">
        <v>1.4040915434011658</v>
      </c>
      <c r="L1405" s="49" t="s">
        <v>242</v>
      </c>
      <c r="M1405" s="34" t="s">
        <v>22</v>
      </c>
      <c r="N1405" s="34" t="s">
        <v>23</v>
      </c>
      <c r="O1405" s="44">
        <v>457</v>
      </c>
      <c r="P1405" s="49">
        <v>9.5502777999999997E-2</v>
      </c>
      <c r="Q1405" s="34" t="s">
        <v>24</v>
      </c>
      <c r="R1405" s="28">
        <v>24</v>
      </c>
      <c r="S1405" s="44">
        <v>2444</v>
      </c>
      <c r="T1405" s="39">
        <v>1613.083333</v>
      </c>
      <c r="U1405" s="34" t="str">
        <f t="shared" si="64"/>
        <v>Low Income</v>
      </c>
      <c r="V1405" s="44">
        <v>10954</v>
      </c>
      <c r="W1405" s="49">
        <v>0.25283900300000001</v>
      </c>
      <c r="X1405" s="28">
        <v>0</v>
      </c>
      <c r="Y1405" s="28">
        <v>51</v>
      </c>
      <c r="Z1405" s="34" t="str">
        <f t="shared" si="65"/>
        <v>Medium Risk</v>
      </c>
    </row>
    <row r="1406" spans="1:26" x14ac:dyDescent="0.25">
      <c r="A1406" s="20">
        <v>44505</v>
      </c>
      <c r="B1406" s="21">
        <v>51</v>
      </c>
      <c r="C1406" s="33" t="str">
        <f t="shared" si="63"/>
        <v>Senior</v>
      </c>
      <c r="D1406" s="43">
        <v>30437</v>
      </c>
      <c r="E1406" s="27">
        <v>580</v>
      </c>
      <c r="F1406" s="33" t="s">
        <v>230</v>
      </c>
      <c r="G1406" s="33" t="s">
        <v>20</v>
      </c>
      <c r="H1406" s="33" t="s">
        <v>29</v>
      </c>
      <c r="I1406" s="43">
        <v>19521</v>
      </c>
      <c r="J1406" s="27">
        <v>48</v>
      </c>
      <c r="K1406" s="48">
        <v>0.64135755823504292</v>
      </c>
      <c r="L1406" s="48" t="s">
        <v>241</v>
      </c>
      <c r="M1406" s="33" t="s">
        <v>35</v>
      </c>
      <c r="N1406" s="33" t="s">
        <v>27</v>
      </c>
      <c r="O1406" s="43">
        <v>617</v>
      </c>
      <c r="P1406" s="48">
        <v>0.30961564499999999</v>
      </c>
      <c r="Q1406" s="33" t="s">
        <v>24</v>
      </c>
      <c r="R1406" s="27">
        <v>23</v>
      </c>
      <c r="S1406" s="43">
        <v>6848</v>
      </c>
      <c r="T1406" s="38">
        <v>2536.416667</v>
      </c>
      <c r="U1406" s="33" t="str">
        <f t="shared" si="64"/>
        <v>Low Income</v>
      </c>
      <c r="V1406" s="43">
        <v>41589</v>
      </c>
      <c r="W1406" s="48">
        <v>0.23582363100000001</v>
      </c>
      <c r="X1406" s="27">
        <v>0</v>
      </c>
      <c r="Y1406" s="27">
        <v>56</v>
      </c>
      <c r="Z1406" s="33" t="str">
        <f t="shared" si="65"/>
        <v>High Risk</v>
      </c>
    </row>
    <row r="1407" spans="1:26" x14ac:dyDescent="0.25">
      <c r="A1407" s="22">
        <v>44506</v>
      </c>
      <c r="B1407" s="23">
        <v>30</v>
      </c>
      <c r="C1407" s="34" t="str">
        <f t="shared" si="63"/>
        <v>Mid</v>
      </c>
      <c r="D1407" s="44">
        <v>30148</v>
      </c>
      <c r="E1407" s="28">
        <v>607</v>
      </c>
      <c r="F1407" s="34" t="s">
        <v>230</v>
      </c>
      <c r="G1407" s="34" t="s">
        <v>20</v>
      </c>
      <c r="H1407" s="34" t="s">
        <v>29</v>
      </c>
      <c r="I1407" s="44">
        <v>30032</v>
      </c>
      <c r="J1407" s="28">
        <v>96</v>
      </c>
      <c r="K1407" s="49">
        <v>0.99615231524479231</v>
      </c>
      <c r="L1407" s="49" t="s">
        <v>241</v>
      </c>
      <c r="M1407" s="34" t="s">
        <v>35</v>
      </c>
      <c r="N1407" s="34" t="s">
        <v>34</v>
      </c>
      <c r="O1407" s="44">
        <v>442</v>
      </c>
      <c r="P1407" s="49">
        <v>4.0501575999999997E-2</v>
      </c>
      <c r="Q1407" s="34" t="s">
        <v>31</v>
      </c>
      <c r="R1407" s="28">
        <v>23</v>
      </c>
      <c r="S1407" s="44">
        <v>2332</v>
      </c>
      <c r="T1407" s="39">
        <v>2512.333333</v>
      </c>
      <c r="U1407" s="34" t="str">
        <f t="shared" si="64"/>
        <v>Low Income</v>
      </c>
      <c r="V1407" s="44">
        <v>64841</v>
      </c>
      <c r="W1407" s="49">
        <v>0.29856500600000002</v>
      </c>
      <c r="X1407" s="28">
        <v>0</v>
      </c>
      <c r="Y1407" s="28">
        <v>46</v>
      </c>
      <c r="Z1407" s="34" t="str">
        <f t="shared" si="65"/>
        <v>Medium Risk</v>
      </c>
    </row>
    <row r="1408" spans="1:26" x14ac:dyDescent="0.25">
      <c r="A1408" s="20">
        <v>44507</v>
      </c>
      <c r="B1408" s="21">
        <v>22</v>
      </c>
      <c r="C1408" s="33" t="str">
        <f t="shared" si="63"/>
        <v>Young</v>
      </c>
      <c r="D1408" s="43">
        <v>29528.000004000001</v>
      </c>
      <c r="E1408" s="27">
        <v>540</v>
      </c>
      <c r="F1408" s="33" t="s">
        <v>231</v>
      </c>
      <c r="G1408" s="33" t="s">
        <v>20</v>
      </c>
      <c r="H1408" s="33" t="s">
        <v>32</v>
      </c>
      <c r="I1408" s="43">
        <v>11607</v>
      </c>
      <c r="J1408" s="27">
        <v>53.018181818181816</v>
      </c>
      <c r="K1408" s="48">
        <v>0.39308452988443721</v>
      </c>
      <c r="L1408" s="48" t="s">
        <v>240</v>
      </c>
      <c r="M1408" s="33" t="s">
        <v>22</v>
      </c>
      <c r="N1408" s="33" t="s">
        <v>30</v>
      </c>
      <c r="O1408" s="43">
        <v>492</v>
      </c>
      <c r="P1408" s="48">
        <v>0.135410102</v>
      </c>
      <c r="Q1408" s="33" t="s">
        <v>28</v>
      </c>
      <c r="R1408" s="27">
        <v>27</v>
      </c>
      <c r="S1408" s="43">
        <v>6319</v>
      </c>
      <c r="T1408" s="38">
        <v>2460.666667</v>
      </c>
      <c r="U1408" s="33" t="str">
        <f t="shared" si="64"/>
        <v>Low Income</v>
      </c>
      <c r="V1408" s="43">
        <v>136882</v>
      </c>
      <c r="W1408" s="48">
        <v>0.23030241000000001</v>
      </c>
      <c r="X1408" s="27">
        <v>0</v>
      </c>
      <c r="Y1408" s="27">
        <v>55</v>
      </c>
      <c r="Z1408" s="33" t="str">
        <f t="shared" si="65"/>
        <v>High Risk</v>
      </c>
    </row>
    <row r="1409" spans="1:26" x14ac:dyDescent="0.25">
      <c r="A1409" s="22">
        <v>44508</v>
      </c>
      <c r="B1409" s="23">
        <v>58</v>
      </c>
      <c r="C1409" s="34" t="str">
        <f t="shared" si="63"/>
        <v>Senior</v>
      </c>
      <c r="D1409" s="44">
        <v>62876</v>
      </c>
      <c r="E1409" s="28">
        <v>594</v>
      </c>
      <c r="F1409" s="34" t="s">
        <v>230</v>
      </c>
      <c r="G1409" s="34" t="s">
        <v>20</v>
      </c>
      <c r="H1409" s="34" t="s">
        <v>29</v>
      </c>
      <c r="I1409" s="44">
        <v>24176.975155279502</v>
      </c>
      <c r="J1409" s="28">
        <v>72</v>
      </c>
      <c r="K1409" s="49">
        <v>0.38451834015012887</v>
      </c>
      <c r="L1409" s="49" t="s">
        <v>240</v>
      </c>
      <c r="M1409" s="34" t="s">
        <v>22</v>
      </c>
      <c r="N1409" s="34" t="s">
        <v>34</v>
      </c>
      <c r="O1409" s="44">
        <v>147</v>
      </c>
      <c r="P1409" s="49">
        <v>8.7571331000000002E-2</v>
      </c>
      <c r="Q1409" s="34" t="s">
        <v>38</v>
      </c>
      <c r="R1409" s="28">
        <v>27</v>
      </c>
      <c r="S1409" s="44">
        <v>10005</v>
      </c>
      <c r="T1409" s="39">
        <v>5239.6666670000004</v>
      </c>
      <c r="U1409" s="34" t="str">
        <f t="shared" si="64"/>
        <v>Medium Income</v>
      </c>
      <c r="V1409" s="44">
        <v>21642</v>
      </c>
      <c r="W1409" s="49">
        <v>0.194954918</v>
      </c>
      <c r="X1409" s="28">
        <v>1</v>
      </c>
      <c r="Y1409" s="28">
        <v>42.4</v>
      </c>
      <c r="Z1409" s="34" t="str">
        <f t="shared" si="65"/>
        <v>Medium Risk</v>
      </c>
    </row>
    <row r="1410" spans="1:26" x14ac:dyDescent="0.25">
      <c r="A1410" s="20">
        <v>44509</v>
      </c>
      <c r="B1410" s="21">
        <v>36</v>
      </c>
      <c r="C1410" s="33" t="str">
        <f t="shared" ref="C1410:C1473" si="66">IF(B1410&lt;25,"Young",IF(B1410&lt;40,"Mid",IF(B1410&lt;60,"Senior","Old")))</f>
        <v>Mid</v>
      </c>
      <c r="D1410" s="43">
        <v>95281</v>
      </c>
      <c r="E1410" s="27">
        <v>595</v>
      </c>
      <c r="F1410" s="33" t="s">
        <v>230</v>
      </c>
      <c r="G1410" s="33" t="s">
        <v>20</v>
      </c>
      <c r="H1410" s="33" t="s">
        <v>32</v>
      </c>
      <c r="I1410" s="43">
        <v>14709</v>
      </c>
      <c r="J1410" s="27">
        <v>108</v>
      </c>
      <c r="K1410" s="48">
        <v>0.15437495408318552</v>
      </c>
      <c r="L1410" s="48" t="s">
        <v>240</v>
      </c>
      <c r="M1410" s="33" t="s">
        <v>44</v>
      </c>
      <c r="N1410" s="33" t="s">
        <v>30</v>
      </c>
      <c r="O1410" s="43">
        <v>302</v>
      </c>
      <c r="P1410" s="48">
        <v>0.29052109100000001</v>
      </c>
      <c r="Q1410" s="33" t="s">
        <v>24</v>
      </c>
      <c r="R1410" s="27">
        <v>28</v>
      </c>
      <c r="S1410" s="43">
        <v>493</v>
      </c>
      <c r="T1410" s="38">
        <v>7940.0833329999996</v>
      </c>
      <c r="U1410" s="33" t="str">
        <f t="shared" ref="U1410:U1473" si="67">IF(T1410&lt;=5000,"Low Income",IF(T1410&lt;=12000,"Medium Income","High Income"))</f>
        <v>Medium Income</v>
      </c>
      <c r="V1410" s="43">
        <v>12493</v>
      </c>
      <c r="W1410" s="48">
        <v>0.25455529500000001</v>
      </c>
      <c r="X1410" s="27">
        <v>0</v>
      </c>
      <c r="Y1410" s="27">
        <v>51</v>
      </c>
      <c r="Z1410" s="33" t="str">
        <f t="shared" ref="Z1410:Z1473" si="68">IF(Y1410&lt;40,"Low Risk", IF(Y1410&lt;55,"Medium Risk", IF(Y1410&lt;70,"High Risk","Very High Risk")))</f>
        <v>Medium Risk</v>
      </c>
    </row>
    <row r="1411" spans="1:26" x14ac:dyDescent="0.25">
      <c r="A1411" s="22">
        <v>44510</v>
      </c>
      <c r="B1411" s="23">
        <v>36</v>
      </c>
      <c r="C1411" s="34" t="str">
        <f t="shared" si="66"/>
        <v>Mid</v>
      </c>
      <c r="D1411" s="44">
        <v>62770</v>
      </c>
      <c r="E1411" s="28">
        <v>465</v>
      </c>
      <c r="F1411" s="34" t="s">
        <v>231</v>
      </c>
      <c r="G1411" s="34" t="s">
        <v>45</v>
      </c>
      <c r="H1411" s="34" t="s">
        <v>25</v>
      </c>
      <c r="I1411" s="44">
        <v>21313</v>
      </c>
      <c r="J1411" s="28">
        <v>72</v>
      </c>
      <c r="K1411" s="49">
        <v>0.33954118209335671</v>
      </c>
      <c r="L1411" s="49" t="s">
        <v>240</v>
      </c>
      <c r="M1411" s="34" t="s">
        <v>22</v>
      </c>
      <c r="N1411" s="34" t="s">
        <v>23</v>
      </c>
      <c r="O1411" s="44">
        <v>223</v>
      </c>
      <c r="P1411" s="49">
        <v>0.27679341800000001</v>
      </c>
      <c r="Q1411" s="34" t="s">
        <v>28</v>
      </c>
      <c r="R1411" s="28">
        <v>18</v>
      </c>
      <c r="S1411" s="44">
        <v>8831</v>
      </c>
      <c r="T1411" s="39">
        <v>5230.8333329999996</v>
      </c>
      <c r="U1411" s="34" t="str">
        <f t="shared" si="67"/>
        <v>Medium Income</v>
      </c>
      <c r="V1411" s="44">
        <v>3658</v>
      </c>
      <c r="W1411" s="49">
        <v>0.31233065300000001</v>
      </c>
      <c r="X1411" s="28">
        <v>0</v>
      </c>
      <c r="Y1411" s="28">
        <v>66</v>
      </c>
      <c r="Z1411" s="34" t="str">
        <f t="shared" si="68"/>
        <v>High Risk</v>
      </c>
    </row>
    <row r="1412" spans="1:26" x14ac:dyDescent="0.25">
      <c r="A1412" s="20">
        <v>44511</v>
      </c>
      <c r="B1412" s="21">
        <v>55</v>
      </c>
      <c r="C1412" s="33" t="str">
        <f t="shared" si="66"/>
        <v>Senior</v>
      </c>
      <c r="D1412" s="43">
        <v>57377</v>
      </c>
      <c r="E1412" s="27">
        <v>550</v>
      </c>
      <c r="F1412" s="33" t="s">
        <v>230</v>
      </c>
      <c r="G1412" s="33" t="s">
        <v>20</v>
      </c>
      <c r="H1412" s="33" t="s">
        <v>25</v>
      </c>
      <c r="I1412" s="43">
        <v>24478</v>
      </c>
      <c r="J1412" s="27">
        <v>36</v>
      </c>
      <c r="K1412" s="48">
        <v>0.4266169371002318</v>
      </c>
      <c r="L1412" s="48" t="s">
        <v>240</v>
      </c>
      <c r="M1412" s="33" t="s">
        <v>35</v>
      </c>
      <c r="N1412" s="33" t="s">
        <v>30</v>
      </c>
      <c r="O1412" s="43">
        <v>246</v>
      </c>
      <c r="P1412" s="48">
        <v>0.44428063899999998</v>
      </c>
      <c r="Q1412" s="33" t="s">
        <v>38</v>
      </c>
      <c r="R1412" s="27">
        <v>30</v>
      </c>
      <c r="S1412" s="43">
        <v>3037</v>
      </c>
      <c r="T1412" s="38">
        <v>4781.4166670000004</v>
      </c>
      <c r="U1412" s="33" t="str">
        <f t="shared" si="67"/>
        <v>Low Income</v>
      </c>
      <c r="V1412" s="43">
        <v>13609</v>
      </c>
      <c r="W1412" s="48">
        <v>0.26668292199999999</v>
      </c>
      <c r="X1412" s="27">
        <v>0</v>
      </c>
      <c r="Y1412" s="27">
        <v>55</v>
      </c>
      <c r="Z1412" s="33" t="str">
        <f t="shared" si="68"/>
        <v>High Risk</v>
      </c>
    </row>
    <row r="1413" spans="1:26" x14ac:dyDescent="0.25">
      <c r="A1413" s="22">
        <v>44512</v>
      </c>
      <c r="B1413" s="23">
        <v>46</v>
      </c>
      <c r="C1413" s="34" t="str">
        <f t="shared" si="66"/>
        <v>Senior</v>
      </c>
      <c r="D1413" s="44">
        <v>39872</v>
      </c>
      <c r="E1413" s="28">
        <v>631</v>
      </c>
      <c r="F1413" s="34" t="s">
        <v>230</v>
      </c>
      <c r="G1413" s="34" t="s">
        <v>20</v>
      </c>
      <c r="H1413" s="34" t="s">
        <v>29</v>
      </c>
      <c r="I1413" s="44">
        <v>77447</v>
      </c>
      <c r="J1413" s="28">
        <v>24</v>
      </c>
      <c r="K1413" s="49">
        <v>1.9423906500802568</v>
      </c>
      <c r="L1413" s="49" t="s">
        <v>242</v>
      </c>
      <c r="M1413" s="34" t="s">
        <v>26</v>
      </c>
      <c r="N1413" s="34" t="s">
        <v>30</v>
      </c>
      <c r="O1413" s="44">
        <v>985</v>
      </c>
      <c r="P1413" s="49">
        <v>7.7558584E-2</v>
      </c>
      <c r="Q1413" s="34" t="s">
        <v>24</v>
      </c>
      <c r="R1413" s="28">
        <v>24</v>
      </c>
      <c r="S1413" s="44">
        <v>4178</v>
      </c>
      <c r="T1413" s="39">
        <v>3322.666667</v>
      </c>
      <c r="U1413" s="34" t="str">
        <f t="shared" si="67"/>
        <v>Low Income</v>
      </c>
      <c r="V1413" s="44">
        <v>41240</v>
      </c>
      <c r="W1413" s="49">
        <v>0.22691934999999999</v>
      </c>
      <c r="X1413" s="28">
        <v>0</v>
      </c>
      <c r="Y1413" s="28">
        <v>53</v>
      </c>
      <c r="Z1413" s="34" t="str">
        <f t="shared" si="68"/>
        <v>Medium Risk</v>
      </c>
    </row>
    <row r="1414" spans="1:26" x14ac:dyDescent="0.25">
      <c r="A1414" s="20">
        <v>44513</v>
      </c>
      <c r="B1414" s="21">
        <v>45</v>
      </c>
      <c r="C1414" s="33" t="str">
        <f t="shared" si="66"/>
        <v>Senior</v>
      </c>
      <c r="D1414" s="43">
        <v>40181</v>
      </c>
      <c r="E1414" s="27">
        <v>602</v>
      </c>
      <c r="F1414" s="33" t="s">
        <v>230</v>
      </c>
      <c r="G1414" s="33" t="s">
        <v>20</v>
      </c>
      <c r="H1414" s="33" t="s">
        <v>25</v>
      </c>
      <c r="I1414" s="43">
        <v>17153</v>
      </c>
      <c r="J1414" s="27">
        <v>36</v>
      </c>
      <c r="K1414" s="48">
        <v>0.42689330778228518</v>
      </c>
      <c r="L1414" s="48" t="s">
        <v>240</v>
      </c>
      <c r="M1414" s="33" t="s">
        <v>22</v>
      </c>
      <c r="N1414" s="33" t="s">
        <v>30</v>
      </c>
      <c r="O1414" s="43">
        <v>133</v>
      </c>
      <c r="P1414" s="48">
        <v>0.13823970599999999</v>
      </c>
      <c r="Q1414" s="33" t="s">
        <v>38</v>
      </c>
      <c r="R1414" s="27">
        <v>28</v>
      </c>
      <c r="S1414" s="43">
        <v>13544</v>
      </c>
      <c r="T1414" s="38">
        <v>3348.416667</v>
      </c>
      <c r="U1414" s="33" t="str">
        <f t="shared" si="67"/>
        <v>Low Income</v>
      </c>
      <c r="V1414" s="43">
        <v>10020</v>
      </c>
      <c r="W1414" s="48">
        <v>0.20814780699999999</v>
      </c>
      <c r="X1414" s="27">
        <v>0</v>
      </c>
      <c r="Y1414" s="27">
        <v>47</v>
      </c>
      <c r="Z1414" s="33" t="str">
        <f t="shared" si="68"/>
        <v>Medium Risk</v>
      </c>
    </row>
    <row r="1415" spans="1:26" x14ac:dyDescent="0.25">
      <c r="A1415" s="22">
        <v>44514</v>
      </c>
      <c r="B1415" s="23">
        <v>65</v>
      </c>
      <c r="C1415" s="34" t="str">
        <f t="shared" si="66"/>
        <v>Old</v>
      </c>
      <c r="D1415" s="44">
        <v>28868</v>
      </c>
      <c r="E1415" s="28">
        <v>657</v>
      </c>
      <c r="F1415" s="34" t="s">
        <v>232</v>
      </c>
      <c r="G1415" s="34" t="s">
        <v>20</v>
      </c>
      <c r="H1415" s="34" t="s">
        <v>29</v>
      </c>
      <c r="I1415" s="44">
        <v>16111</v>
      </c>
      <c r="J1415" s="28">
        <v>72</v>
      </c>
      <c r="K1415" s="49">
        <v>0.5580920049882222</v>
      </c>
      <c r="L1415" s="49" t="s">
        <v>241</v>
      </c>
      <c r="M1415" s="34" t="s">
        <v>26</v>
      </c>
      <c r="N1415" s="34" t="s">
        <v>27</v>
      </c>
      <c r="O1415" s="44">
        <v>341</v>
      </c>
      <c r="P1415" s="49">
        <v>0.221565025</v>
      </c>
      <c r="Q1415" s="34" t="s">
        <v>38</v>
      </c>
      <c r="R1415" s="28">
        <v>29</v>
      </c>
      <c r="S1415" s="44">
        <v>2981</v>
      </c>
      <c r="T1415" s="39">
        <v>2405.666667</v>
      </c>
      <c r="U1415" s="34" t="str">
        <f t="shared" si="67"/>
        <v>Low Income</v>
      </c>
      <c r="V1415" s="44">
        <v>3092</v>
      </c>
      <c r="W1415" s="49">
        <v>0.21005295500000001</v>
      </c>
      <c r="X1415" s="28">
        <v>0</v>
      </c>
      <c r="Y1415" s="28">
        <v>48</v>
      </c>
      <c r="Z1415" s="34" t="str">
        <f t="shared" si="68"/>
        <v>Medium Risk</v>
      </c>
    </row>
    <row r="1416" spans="1:26" x14ac:dyDescent="0.25">
      <c r="A1416" s="20">
        <v>44515</v>
      </c>
      <c r="B1416" s="21">
        <v>32</v>
      </c>
      <c r="C1416" s="33" t="str">
        <f t="shared" si="66"/>
        <v>Mid</v>
      </c>
      <c r="D1416" s="43">
        <v>15000</v>
      </c>
      <c r="E1416" s="27">
        <v>565</v>
      </c>
      <c r="F1416" s="33" t="s">
        <v>230</v>
      </c>
      <c r="G1416" s="33" t="s">
        <v>20</v>
      </c>
      <c r="H1416" s="33" t="s">
        <v>32</v>
      </c>
      <c r="I1416" s="43">
        <v>15971</v>
      </c>
      <c r="J1416" s="27">
        <v>48</v>
      </c>
      <c r="K1416" s="48">
        <v>1.0647333333333333</v>
      </c>
      <c r="L1416" s="48" t="s">
        <v>242</v>
      </c>
      <c r="M1416" s="33" t="s">
        <v>22</v>
      </c>
      <c r="N1416" s="33" t="s">
        <v>34</v>
      </c>
      <c r="O1416" s="43">
        <v>1090</v>
      </c>
      <c r="P1416" s="48">
        <v>0.270533721</v>
      </c>
      <c r="Q1416" s="33" t="s">
        <v>31</v>
      </c>
      <c r="R1416" s="27">
        <v>21</v>
      </c>
      <c r="S1416" s="43">
        <v>2947</v>
      </c>
      <c r="T1416" s="38">
        <v>1250</v>
      </c>
      <c r="U1416" s="33" t="str">
        <f t="shared" si="67"/>
        <v>Low Income</v>
      </c>
      <c r="V1416" s="43">
        <v>103215</v>
      </c>
      <c r="W1416" s="48">
        <v>0.24744434300000001</v>
      </c>
      <c r="X1416" s="27">
        <v>0</v>
      </c>
      <c r="Y1416" s="27">
        <v>52</v>
      </c>
      <c r="Z1416" s="33" t="str">
        <f t="shared" si="68"/>
        <v>Medium Risk</v>
      </c>
    </row>
    <row r="1417" spans="1:26" x14ac:dyDescent="0.25">
      <c r="A1417" s="22">
        <v>44516</v>
      </c>
      <c r="B1417" s="23">
        <v>51</v>
      </c>
      <c r="C1417" s="34" t="str">
        <f t="shared" si="66"/>
        <v>Senior</v>
      </c>
      <c r="D1417" s="44">
        <v>32405</v>
      </c>
      <c r="E1417" s="28">
        <v>620</v>
      </c>
      <c r="F1417" s="34" t="s">
        <v>230</v>
      </c>
      <c r="G1417" s="34" t="s">
        <v>20</v>
      </c>
      <c r="H1417" s="34" t="s">
        <v>21</v>
      </c>
      <c r="I1417" s="44">
        <v>20283</v>
      </c>
      <c r="J1417" s="28">
        <v>60</v>
      </c>
      <c r="K1417" s="49">
        <v>0.62592192562876103</v>
      </c>
      <c r="L1417" s="49" t="s">
        <v>241</v>
      </c>
      <c r="M1417" s="34" t="s">
        <v>26</v>
      </c>
      <c r="N1417" s="34" t="s">
        <v>30</v>
      </c>
      <c r="O1417" s="44">
        <v>350</v>
      </c>
      <c r="P1417" s="49">
        <v>0.31690934799999998</v>
      </c>
      <c r="Q1417" s="34" t="s">
        <v>34</v>
      </c>
      <c r="R1417" s="28">
        <v>31</v>
      </c>
      <c r="S1417" s="44">
        <v>3805</v>
      </c>
      <c r="T1417" s="39">
        <v>2700.416667</v>
      </c>
      <c r="U1417" s="34" t="str">
        <f t="shared" si="67"/>
        <v>Low Income</v>
      </c>
      <c r="V1417" s="44">
        <v>36788</v>
      </c>
      <c r="W1417" s="49">
        <v>0.19771165900000001</v>
      </c>
      <c r="X1417" s="28">
        <v>0</v>
      </c>
      <c r="Y1417" s="28">
        <v>52</v>
      </c>
      <c r="Z1417" s="34" t="str">
        <f t="shared" si="68"/>
        <v>Medium Risk</v>
      </c>
    </row>
    <row r="1418" spans="1:26" x14ac:dyDescent="0.25">
      <c r="A1418" s="20">
        <v>44517</v>
      </c>
      <c r="B1418" s="21">
        <v>40</v>
      </c>
      <c r="C1418" s="33" t="str">
        <f t="shared" si="66"/>
        <v>Senior</v>
      </c>
      <c r="D1418" s="43">
        <v>108621</v>
      </c>
      <c r="E1418" s="27">
        <v>612</v>
      </c>
      <c r="F1418" s="33" t="s">
        <v>230</v>
      </c>
      <c r="G1418" s="33" t="s">
        <v>20</v>
      </c>
      <c r="H1418" s="33" t="s">
        <v>21</v>
      </c>
      <c r="I1418" s="43">
        <v>26899</v>
      </c>
      <c r="J1418" s="27">
        <v>36</v>
      </c>
      <c r="K1418" s="48">
        <v>0.24764087975621657</v>
      </c>
      <c r="L1418" s="48" t="s">
        <v>240</v>
      </c>
      <c r="M1418" s="33" t="s">
        <v>22</v>
      </c>
      <c r="N1418" s="33" t="s">
        <v>27</v>
      </c>
      <c r="O1418" s="43">
        <v>447</v>
      </c>
      <c r="P1418" s="48">
        <v>0.49299508800000003</v>
      </c>
      <c r="Q1418" s="33" t="s">
        <v>24</v>
      </c>
      <c r="R1418" s="27">
        <v>26</v>
      </c>
      <c r="S1418" s="43">
        <v>3905</v>
      </c>
      <c r="T1418" s="38">
        <v>9051.75</v>
      </c>
      <c r="U1418" s="33" t="str">
        <f t="shared" si="67"/>
        <v>Medium Income</v>
      </c>
      <c r="V1418" s="43">
        <v>11531</v>
      </c>
      <c r="W1418" s="48">
        <v>0.20868150499999999</v>
      </c>
      <c r="X1418" s="27">
        <v>1</v>
      </c>
      <c r="Y1418" s="27">
        <v>42.4</v>
      </c>
      <c r="Z1418" s="33" t="str">
        <f t="shared" si="68"/>
        <v>Medium Risk</v>
      </c>
    </row>
    <row r="1419" spans="1:26" x14ac:dyDescent="0.25">
      <c r="A1419" s="22">
        <v>44518</v>
      </c>
      <c r="B1419" s="23">
        <v>43</v>
      </c>
      <c r="C1419" s="34" t="str">
        <f t="shared" si="66"/>
        <v>Senior</v>
      </c>
      <c r="D1419" s="44">
        <v>31946</v>
      </c>
      <c r="E1419" s="28">
        <v>619</v>
      </c>
      <c r="F1419" s="34" t="s">
        <v>230</v>
      </c>
      <c r="G1419" s="34" t="s">
        <v>20</v>
      </c>
      <c r="H1419" s="34" t="s">
        <v>25</v>
      </c>
      <c r="I1419" s="44">
        <v>60388</v>
      </c>
      <c r="J1419" s="28">
        <v>108</v>
      </c>
      <c r="K1419" s="49">
        <v>1.8903149064045577</v>
      </c>
      <c r="L1419" s="49" t="s">
        <v>242</v>
      </c>
      <c r="M1419" s="34" t="s">
        <v>35</v>
      </c>
      <c r="N1419" s="34" t="s">
        <v>23</v>
      </c>
      <c r="O1419" s="44">
        <v>231</v>
      </c>
      <c r="P1419" s="49">
        <v>0.405464928</v>
      </c>
      <c r="Q1419" s="34" t="s">
        <v>28</v>
      </c>
      <c r="R1419" s="28">
        <v>24</v>
      </c>
      <c r="S1419" s="44">
        <v>1616</v>
      </c>
      <c r="T1419" s="39">
        <v>2662.166667</v>
      </c>
      <c r="U1419" s="34" t="str">
        <f t="shared" si="67"/>
        <v>Low Income</v>
      </c>
      <c r="V1419" s="44">
        <v>63056</v>
      </c>
      <c r="W1419" s="49">
        <v>0.30253403899999998</v>
      </c>
      <c r="X1419" s="28">
        <v>0</v>
      </c>
      <c r="Y1419" s="28">
        <v>55</v>
      </c>
      <c r="Z1419" s="34" t="str">
        <f t="shared" si="68"/>
        <v>High Risk</v>
      </c>
    </row>
    <row r="1420" spans="1:26" x14ac:dyDescent="0.25">
      <c r="A1420" s="20">
        <v>44519</v>
      </c>
      <c r="B1420" s="21">
        <v>58</v>
      </c>
      <c r="C1420" s="33" t="str">
        <f t="shared" si="66"/>
        <v>Senior</v>
      </c>
      <c r="D1420" s="43">
        <v>30728</v>
      </c>
      <c r="E1420" s="27">
        <v>603</v>
      </c>
      <c r="F1420" s="33" t="s">
        <v>230</v>
      </c>
      <c r="G1420" s="33" t="s">
        <v>20</v>
      </c>
      <c r="H1420" s="33" t="s">
        <v>32</v>
      </c>
      <c r="I1420" s="43">
        <v>18088</v>
      </c>
      <c r="J1420" s="27">
        <v>60</v>
      </c>
      <c r="K1420" s="48">
        <v>0.58864878937776621</v>
      </c>
      <c r="L1420" s="48" t="s">
        <v>241</v>
      </c>
      <c r="M1420" s="33" t="s">
        <v>22</v>
      </c>
      <c r="N1420" s="33" t="s">
        <v>30</v>
      </c>
      <c r="O1420" s="43">
        <v>264</v>
      </c>
      <c r="P1420" s="48">
        <v>0.18127526999999999</v>
      </c>
      <c r="Q1420" s="33" t="s">
        <v>28</v>
      </c>
      <c r="R1420" s="27">
        <v>30</v>
      </c>
      <c r="S1420" s="43">
        <v>1743</v>
      </c>
      <c r="T1420" s="38">
        <v>2560.666667</v>
      </c>
      <c r="U1420" s="33" t="str">
        <f t="shared" si="67"/>
        <v>Low Income</v>
      </c>
      <c r="V1420" s="43">
        <v>9822</v>
      </c>
      <c r="W1420" s="48">
        <v>0.23484603600000001</v>
      </c>
      <c r="X1420" s="27">
        <v>0</v>
      </c>
      <c r="Y1420" s="27">
        <v>49</v>
      </c>
      <c r="Z1420" s="33" t="str">
        <f t="shared" si="68"/>
        <v>Medium Risk</v>
      </c>
    </row>
    <row r="1421" spans="1:26" x14ac:dyDescent="0.25">
      <c r="A1421" s="22">
        <v>44520</v>
      </c>
      <c r="B1421" s="23">
        <v>46</v>
      </c>
      <c r="C1421" s="34" t="str">
        <f t="shared" si="66"/>
        <v>Senior</v>
      </c>
      <c r="D1421" s="44">
        <v>115156</v>
      </c>
      <c r="E1421" s="28">
        <v>596</v>
      </c>
      <c r="F1421" s="34" t="s">
        <v>230</v>
      </c>
      <c r="G1421" s="34" t="s">
        <v>20</v>
      </c>
      <c r="H1421" s="34" t="s">
        <v>29</v>
      </c>
      <c r="I1421" s="44">
        <v>11143</v>
      </c>
      <c r="J1421" s="28">
        <v>60</v>
      </c>
      <c r="K1421" s="49">
        <v>9.676438917642155E-2</v>
      </c>
      <c r="L1421" s="49" t="s">
        <v>240</v>
      </c>
      <c r="M1421" s="34" t="s">
        <v>22</v>
      </c>
      <c r="N1421" s="34" t="s">
        <v>30</v>
      </c>
      <c r="O1421" s="44">
        <v>289</v>
      </c>
      <c r="P1421" s="49">
        <v>0.55739668099999995</v>
      </c>
      <c r="Q1421" s="34" t="s">
        <v>28</v>
      </c>
      <c r="R1421" s="28">
        <v>23</v>
      </c>
      <c r="S1421" s="44">
        <v>2580</v>
      </c>
      <c r="T1421" s="39">
        <v>9596.3333330000005</v>
      </c>
      <c r="U1421" s="34" t="str">
        <f t="shared" si="67"/>
        <v>Medium Income</v>
      </c>
      <c r="V1421" s="44">
        <v>199781</v>
      </c>
      <c r="W1421" s="49">
        <v>0.26051046300000003</v>
      </c>
      <c r="X1421" s="28">
        <v>1</v>
      </c>
      <c r="Y1421" s="28">
        <v>41.6</v>
      </c>
      <c r="Z1421" s="34" t="str">
        <f t="shared" si="68"/>
        <v>Medium Risk</v>
      </c>
    </row>
    <row r="1422" spans="1:26" x14ac:dyDescent="0.25">
      <c r="A1422" s="20">
        <v>44521</v>
      </c>
      <c r="B1422" s="21">
        <v>46</v>
      </c>
      <c r="C1422" s="33" t="str">
        <f t="shared" si="66"/>
        <v>Senior</v>
      </c>
      <c r="D1422" s="43">
        <v>15000</v>
      </c>
      <c r="E1422" s="27">
        <v>571</v>
      </c>
      <c r="F1422" s="33" t="s">
        <v>230</v>
      </c>
      <c r="G1422" s="33" t="s">
        <v>20</v>
      </c>
      <c r="H1422" s="33" t="s">
        <v>21</v>
      </c>
      <c r="I1422" s="43">
        <v>8744</v>
      </c>
      <c r="J1422" s="27">
        <v>108</v>
      </c>
      <c r="K1422" s="48">
        <v>0.5829333333333333</v>
      </c>
      <c r="L1422" s="48" t="s">
        <v>241</v>
      </c>
      <c r="M1422" s="33" t="s">
        <v>22</v>
      </c>
      <c r="N1422" s="33" t="s">
        <v>27</v>
      </c>
      <c r="O1422" s="43">
        <v>280</v>
      </c>
      <c r="P1422" s="48">
        <v>0.11667635599999999</v>
      </c>
      <c r="Q1422" s="33" t="s">
        <v>24</v>
      </c>
      <c r="R1422" s="27">
        <v>15</v>
      </c>
      <c r="S1422" s="43">
        <v>2948</v>
      </c>
      <c r="T1422" s="38">
        <v>1250</v>
      </c>
      <c r="U1422" s="33" t="str">
        <f t="shared" si="67"/>
        <v>Low Income</v>
      </c>
      <c r="V1422" s="43">
        <v>10229</v>
      </c>
      <c r="W1422" s="48">
        <v>0.29128177900000002</v>
      </c>
      <c r="X1422" s="27">
        <v>0</v>
      </c>
      <c r="Y1422" s="27">
        <v>55</v>
      </c>
      <c r="Z1422" s="33" t="str">
        <f t="shared" si="68"/>
        <v>High Risk</v>
      </c>
    </row>
    <row r="1423" spans="1:26" x14ac:dyDescent="0.25">
      <c r="A1423" s="22">
        <v>44522</v>
      </c>
      <c r="B1423" s="23">
        <v>52</v>
      </c>
      <c r="C1423" s="34" t="str">
        <f t="shared" si="66"/>
        <v>Senior</v>
      </c>
      <c r="D1423" s="44">
        <v>35259.999995999999</v>
      </c>
      <c r="E1423" s="28">
        <v>573</v>
      </c>
      <c r="F1423" s="34" t="s">
        <v>230</v>
      </c>
      <c r="G1423" s="34" t="s">
        <v>20</v>
      </c>
      <c r="H1423" s="34" t="s">
        <v>32</v>
      </c>
      <c r="I1423" s="44">
        <v>25789</v>
      </c>
      <c r="J1423" s="28">
        <v>54.618025751072963</v>
      </c>
      <c r="K1423" s="49">
        <v>0.73139534892018099</v>
      </c>
      <c r="L1423" s="49" t="s">
        <v>241</v>
      </c>
      <c r="M1423" s="34" t="s">
        <v>35</v>
      </c>
      <c r="N1423" s="34" t="s">
        <v>27</v>
      </c>
      <c r="O1423" s="44">
        <v>620</v>
      </c>
      <c r="P1423" s="49">
        <v>0.46021783700000002</v>
      </c>
      <c r="Q1423" s="34" t="s">
        <v>24</v>
      </c>
      <c r="R1423" s="28">
        <v>17</v>
      </c>
      <c r="S1423" s="44">
        <v>6584</v>
      </c>
      <c r="T1423" s="39">
        <v>2938.333333</v>
      </c>
      <c r="U1423" s="34" t="str">
        <f t="shared" si="67"/>
        <v>Low Income</v>
      </c>
      <c r="V1423" s="44">
        <v>737805</v>
      </c>
      <c r="W1423" s="49">
        <v>0.19228555899999999</v>
      </c>
      <c r="X1423" s="28">
        <v>1</v>
      </c>
      <c r="Y1423" s="28">
        <v>38.4</v>
      </c>
      <c r="Z1423" s="34" t="str">
        <f t="shared" si="68"/>
        <v>Low Risk</v>
      </c>
    </row>
    <row r="1424" spans="1:26" x14ac:dyDescent="0.25">
      <c r="A1424" s="20">
        <v>44523</v>
      </c>
      <c r="B1424" s="21">
        <v>35</v>
      </c>
      <c r="C1424" s="33" t="str">
        <f t="shared" si="66"/>
        <v>Mid</v>
      </c>
      <c r="D1424" s="43">
        <v>25453</v>
      </c>
      <c r="E1424" s="27">
        <v>595</v>
      </c>
      <c r="F1424" s="33" t="s">
        <v>230</v>
      </c>
      <c r="G1424" s="33" t="s">
        <v>20</v>
      </c>
      <c r="H1424" s="33" t="s">
        <v>21</v>
      </c>
      <c r="I1424" s="43">
        <v>20135</v>
      </c>
      <c r="J1424" s="27">
        <v>48</v>
      </c>
      <c r="K1424" s="48">
        <v>0.79106588614308726</v>
      </c>
      <c r="L1424" s="48" t="s">
        <v>241</v>
      </c>
      <c r="M1424" s="33" t="s">
        <v>26</v>
      </c>
      <c r="N1424" s="33" t="s">
        <v>23</v>
      </c>
      <c r="O1424" s="43">
        <v>676</v>
      </c>
      <c r="P1424" s="48">
        <v>0.27289683300000001</v>
      </c>
      <c r="Q1424" s="33" t="s">
        <v>24</v>
      </c>
      <c r="R1424" s="27">
        <v>33</v>
      </c>
      <c r="S1424" s="43">
        <v>24250</v>
      </c>
      <c r="T1424" s="38">
        <v>2121.083333</v>
      </c>
      <c r="U1424" s="33" t="str">
        <f t="shared" si="67"/>
        <v>Low Income</v>
      </c>
      <c r="V1424" s="43">
        <v>10905</v>
      </c>
      <c r="W1424" s="48">
        <v>0.223656512</v>
      </c>
      <c r="X1424" s="27">
        <v>0</v>
      </c>
      <c r="Y1424" s="27">
        <v>55</v>
      </c>
      <c r="Z1424" s="33" t="str">
        <f t="shared" si="68"/>
        <v>High Risk</v>
      </c>
    </row>
    <row r="1425" spans="1:26" x14ac:dyDescent="0.25">
      <c r="A1425" s="22">
        <v>44524</v>
      </c>
      <c r="B1425" s="23">
        <v>29</v>
      </c>
      <c r="C1425" s="34" t="str">
        <f t="shared" si="66"/>
        <v>Mid</v>
      </c>
      <c r="D1425" s="44">
        <v>46288</v>
      </c>
      <c r="E1425" s="28">
        <v>583</v>
      </c>
      <c r="F1425" s="34" t="s">
        <v>230</v>
      </c>
      <c r="G1425" s="34" t="s">
        <v>45</v>
      </c>
      <c r="H1425" s="34" t="s">
        <v>29</v>
      </c>
      <c r="I1425" s="44">
        <v>24695.307531380753</v>
      </c>
      <c r="J1425" s="28">
        <v>84</v>
      </c>
      <c r="K1425" s="49">
        <v>0.53351424843114315</v>
      </c>
      <c r="L1425" s="49" t="s">
        <v>241</v>
      </c>
      <c r="M1425" s="34" t="s">
        <v>35</v>
      </c>
      <c r="N1425" s="34" t="s">
        <v>23</v>
      </c>
      <c r="O1425" s="44">
        <v>208</v>
      </c>
      <c r="P1425" s="49">
        <v>0.73592405000000005</v>
      </c>
      <c r="Q1425" s="34" t="s">
        <v>24</v>
      </c>
      <c r="R1425" s="28">
        <v>18</v>
      </c>
      <c r="S1425" s="44">
        <v>1806</v>
      </c>
      <c r="T1425" s="39">
        <v>3857.333333</v>
      </c>
      <c r="U1425" s="34" t="str">
        <f t="shared" si="67"/>
        <v>Low Income</v>
      </c>
      <c r="V1425" s="44">
        <v>9605</v>
      </c>
      <c r="W1425" s="49">
        <v>0.29665191200000002</v>
      </c>
      <c r="X1425" s="28">
        <v>0</v>
      </c>
      <c r="Y1425" s="28">
        <v>64</v>
      </c>
      <c r="Z1425" s="34" t="str">
        <f t="shared" si="68"/>
        <v>High Risk</v>
      </c>
    </row>
    <row r="1426" spans="1:26" x14ac:dyDescent="0.25">
      <c r="A1426" s="20">
        <v>44525</v>
      </c>
      <c r="B1426" s="21">
        <v>27</v>
      </c>
      <c r="C1426" s="33" t="str">
        <f t="shared" si="66"/>
        <v>Mid</v>
      </c>
      <c r="D1426" s="43">
        <v>91521</v>
      </c>
      <c r="E1426" s="27">
        <v>623</v>
      </c>
      <c r="F1426" s="33" t="s">
        <v>230</v>
      </c>
      <c r="G1426" s="33" t="s">
        <v>20</v>
      </c>
      <c r="H1426" s="33" t="s">
        <v>41</v>
      </c>
      <c r="I1426" s="43">
        <v>38658</v>
      </c>
      <c r="J1426" s="27">
        <v>36</v>
      </c>
      <c r="K1426" s="48">
        <v>0.42239486019602057</v>
      </c>
      <c r="L1426" s="48" t="s">
        <v>240</v>
      </c>
      <c r="M1426" s="33" t="s">
        <v>22</v>
      </c>
      <c r="N1426" s="33" t="s">
        <v>30</v>
      </c>
      <c r="O1426" s="43">
        <v>451</v>
      </c>
      <c r="P1426" s="48">
        <v>0.30670640599999999</v>
      </c>
      <c r="Q1426" s="33" t="s">
        <v>28</v>
      </c>
      <c r="R1426" s="27">
        <v>18</v>
      </c>
      <c r="S1426" s="43">
        <v>704</v>
      </c>
      <c r="T1426" s="38">
        <v>7626.75</v>
      </c>
      <c r="U1426" s="33" t="str">
        <f t="shared" si="67"/>
        <v>Medium Income</v>
      </c>
      <c r="V1426" s="43">
        <v>63689</v>
      </c>
      <c r="W1426" s="48">
        <v>0.191511293</v>
      </c>
      <c r="X1426" s="27">
        <v>0</v>
      </c>
      <c r="Y1426" s="27">
        <v>47</v>
      </c>
      <c r="Z1426" s="33" t="str">
        <f t="shared" si="68"/>
        <v>Medium Risk</v>
      </c>
    </row>
    <row r="1427" spans="1:26" x14ac:dyDescent="0.25">
      <c r="A1427" s="22">
        <v>44526</v>
      </c>
      <c r="B1427" s="23">
        <v>18</v>
      </c>
      <c r="C1427" s="34" t="str">
        <f t="shared" si="66"/>
        <v>Young</v>
      </c>
      <c r="D1427" s="44">
        <v>63886</v>
      </c>
      <c r="E1427" s="28">
        <v>567</v>
      </c>
      <c r="F1427" s="34" t="s">
        <v>230</v>
      </c>
      <c r="G1427" s="34" t="s">
        <v>20</v>
      </c>
      <c r="H1427" s="34" t="s">
        <v>21</v>
      </c>
      <c r="I1427" s="44">
        <v>31692</v>
      </c>
      <c r="J1427" s="28">
        <v>24</v>
      </c>
      <c r="K1427" s="49">
        <v>0.49607112669442444</v>
      </c>
      <c r="L1427" s="49" t="s">
        <v>240</v>
      </c>
      <c r="M1427" s="34" t="s">
        <v>22</v>
      </c>
      <c r="N1427" s="34" t="s">
        <v>30</v>
      </c>
      <c r="O1427" s="44">
        <v>201</v>
      </c>
      <c r="P1427" s="49">
        <v>0.37861701599999997</v>
      </c>
      <c r="Q1427" s="34" t="s">
        <v>28</v>
      </c>
      <c r="R1427" s="28">
        <v>22</v>
      </c>
      <c r="S1427" s="44">
        <v>2938</v>
      </c>
      <c r="T1427" s="39">
        <v>5323.8333329999996</v>
      </c>
      <c r="U1427" s="34" t="str">
        <f t="shared" si="67"/>
        <v>Medium Income</v>
      </c>
      <c r="V1427" s="44">
        <v>273924</v>
      </c>
      <c r="W1427" s="49">
        <v>0.251332114</v>
      </c>
      <c r="X1427" s="28">
        <v>0</v>
      </c>
      <c r="Y1427" s="28">
        <v>48</v>
      </c>
      <c r="Z1427" s="34" t="str">
        <f t="shared" si="68"/>
        <v>Medium Risk</v>
      </c>
    </row>
    <row r="1428" spans="1:26" x14ac:dyDescent="0.25">
      <c r="A1428" s="20">
        <v>44527</v>
      </c>
      <c r="B1428" s="21">
        <v>64</v>
      </c>
      <c r="C1428" s="33" t="str">
        <f t="shared" si="66"/>
        <v>Old</v>
      </c>
      <c r="D1428" s="43">
        <v>108420</v>
      </c>
      <c r="E1428" s="27">
        <v>599</v>
      </c>
      <c r="F1428" s="33" t="s">
        <v>230</v>
      </c>
      <c r="G1428" s="33" t="s">
        <v>20</v>
      </c>
      <c r="H1428" s="33" t="s">
        <v>32</v>
      </c>
      <c r="I1428" s="43">
        <v>25619</v>
      </c>
      <c r="J1428" s="27">
        <v>53.77215189873418</v>
      </c>
      <c r="K1428" s="48">
        <v>0.23629404168972515</v>
      </c>
      <c r="L1428" s="48" t="s">
        <v>240</v>
      </c>
      <c r="M1428" s="33" t="s">
        <v>22</v>
      </c>
      <c r="N1428" s="33" t="s">
        <v>23</v>
      </c>
      <c r="O1428" s="43">
        <v>400</v>
      </c>
      <c r="P1428" s="48">
        <v>0.32553331400000002</v>
      </c>
      <c r="Q1428" s="33" t="s">
        <v>38</v>
      </c>
      <c r="R1428" s="27">
        <v>26</v>
      </c>
      <c r="S1428" s="43">
        <v>1973</v>
      </c>
      <c r="T1428" s="38">
        <v>9035</v>
      </c>
      <c r="U1428" s="33" t="str">
        <f t="shared" si="67"/>
        <v>Medium Income</v>
      </c>
      <c r="V1428" s="43">
        <v>3759</v>
      </c>
      <c r="W1428" s="48">
        <v>0.219117064</v>
      </c>
      <c r="X1428" s="27">
        <v>1</v>
      </c>
      <c r="Y1428" s="27">
        <v>42.4</v>
      </c>
      <c r="Z1428" s="33" t="str">
        <f t="shared" si="68"/>
        <v>Medium Risk</v>
      </c>
    </row>
    <row r="1429" spans="1:26" x14ac:dyDescent="0.25">
      <c r="A1429" s="22">
        <v>44528</v>
      </c>
      <c r="B1429" s="23">
        <v>26</v>
      </c>
      <c r="C1429" s="34" t="str">
        <f t="shared" si="66"/>
        <v>Mid</v>
      </c>
      <c r="D1429" s="44">
        <v>54993</v>
      </c>
      <c r="E1429" s="28">
        <v>436</v>
      </c>
      <c r="F1429" s="34" t="s">
        <v>233</v>
      </c>
      <c r="G1429" s="34" t="s">
        <v>45</v>
      </c>
      <c r="H1429" s="34" t="s">
        <v>29</v>
      </c>
      <c r="I1429" s="44">
        <v>14357</v>
      </c>
      <c r="J1429" s="28">
        <v>60</v>
      </c>
      <c r="K1429" s="49">
        <v>0.26106959067517682</v>
      </c>
      <c r="L1429" s="49" t="s">
        <v>240</v>
      </c>
      <c r="M1429" s="34" t="s">
        <v>22</v>
      </c>
      <c r="N1429" s="34" t="s">
        <v>23</v>
      </c>
      <c r="O1429" s="44">
        <v>210</v>
      </c>
      <c r="P1429" s="49">
        <v>9.1137728000000001E-2</v>
      </c>
      <c r="Q1429" s="34" t="s">
        <v>38</v>
      </c>
      <c r="R1429" s="28">
        <v>23</v>
      </c>
      <c r="S1429" s="44">
        <v>2048</v>
      </c>
      <c r="T1429" s="39">
        <v>4582.75</v>
      </c>
      <c r="U1429" s="34" t="str">
        <f t="shared" si="67"/>
        <v>Low Income</v>
      </c>
      <c r="V1429" s="44">
        <v>105666</v>
      </c>
      <c r="W1429" s="49">
        <v>0.32333624100000002</v>
      </c>
      <c r="X1429" s="28">
        <v>0</v>
      </c>
      <c r="Y1429" s="28">
        <v>48</v>
      </c>
      <c r="Z1429" s="34" t="str">
        <f t="shared" si="68"/>
        <v>Medium Risk</v>
      </c>
    </row>
    <row r="1430" spans="1:26" x14ac:dyDescent="0.25">
      <c r="A1430" s="20">
        <v>44529</v>
      </c>
      <c r="B1430" s="21">
        <v>37</v>
      </c>
      <c r="C1430" s="33" t="str">
        <f t="shared" si="66"/>
        <v>Mid</v>
      </c>
      <c r="D1430" s="43">
        <v>49988</v>
      </c>
      <c r="E1430" s="27">
        <v>559</v>
      </c>
      <c r="F1430" s="33" t="s">
        <v>230</v>
      </c>
      <c r="G1430" s="33" t="s">
        <v>20</v>
      </c>
      <c r="H1430" s="33" t="s">
        <v>32</v>
      </c>
      <c r="I1430" s="43">
        <v>17543</v>
      </c>
      <c r="J1430" s="27">
        <v>12</v>
      </c>
      <c r="K1430" s="48">
        <v>0.35094422661438746</v>
      </c>
      <c r="L1430" s="48" t="s">
        <v>240</v>
      </c>
      <c r="M1430" s="33" t="s">
        <v>22</v>
      </c>
      <c r="N1430" s="33" t="s">
        <v>27</v>
      </c>
      <c r="O1430" s="43">
        <v>661</v>
      </c>
      <c r="P1430" s="48">
        <v>0.42119551500000002</v>
      </c>
      <c r="Q1430" s="33" t="s">
        <v>31</v>
      </c>
      <c r="R1430" s="27">
        <v>23</v>
      </c>
      <c r="S1430" s="43">
        <v>1382</v>
      </c>
      <c r="T1430" s="38">
        <v>4165.6666670000004</v>
      </c>
      <c r="U1430" s="33" t="str">
        <f t="shared" si="67"/>
        <v>Low Income</v>
      </c>
      <c r="V1430" s="43">
        <v>32953</v>
      </c>
      <c r="W1430" s="48">
        <v>0.19802614499999999</v>
      </c>
      <c r="X1430" s="27">
        <v>0</v>
      </c>
      <c r="Y1430" s="27">
        <v>60</v>
      </c>
      <c r="Z1430" s="33" t="str">
        <f t="shared" si="68"/>
        <v>High Risk</v>
      </c>
    </row>
    <row r="1431" spans="1:26" x14ac:dyDescent="0.25">
      <c r="A1431" s="22">
        <v>44503</v>
      </c>
      <c r="B1431" s="23">
        <v>36</v>
      </c>
      <c r="C1431" s="34" t="str">
        <f t="shared" si="66"/>
        <v>Mid</v>
      </c>
      <c r="D1431" s="44">
        <v>156033</v>
      </c>
      <c r="E1431" s="28">
        <v>548</v>
      </c>
      <c r="F1431" s="34" t="s">
        <v>231</v>
      </c>
      <c r="G1431" s="34" t="s">
        <v>20</v>
      </c>
      <c r="H1431" s="34" t="s">
        <v>32</v>
      </c>
      <c r="I1431" s="44">
        <v>13613</v>
      </c>
      <c r="J1431" s="28">
        <v>72</v>
      </c>
      <c r="K1431" s="49">
        <v>8.7244364974075991E-2</v>
      </c>
      <c r="L1431" s="49" t="s">
        <v>240</v>
      </c>
      <c r="M1431" s="34" t="s">
        <v>26</v>
      </c>
      <c r="N1431" s="34" t="s">
        <v>23</v>
      </c>
      <c r="O1431" s="44">
        <v>181</v>
      </c>
      <c r="P1431" s="49">
        <v>0.29378562800000002</v>
      </c>
      <c r="Q1431" s="34" t="s">
        <v>24</v>
      </c>
      <c r="R1431" s="28">
        <v>14</v>
      </c>
      <c r="S1431" s="44">
        <v>3216</v>
      </c>
      <c r="T1431" s="39">
        <v>13002.75</v>
      </c>
      <c r="U1431" s="34" t="str">
        <f t="shared" si="67"/>
        <v>High Income</v>
      </c>
      <c r="V1431" s="44">
        <v>47611</v>
      </c>
      <c r="W1431" s="49">
        <v>0.20369039999999999</v>
      </c>
      <c r="X1431" s="28">
        <v>1</v>
      </c>
      <c r="Y1431" s="28">
        <v>40</v>
      </c>
      <c r="Z1431" s="34" t="str">
        <f t="shared" si="68"/>
        <v>Medium Risk</v>
      </c>
    </row>
    <row r="1432" spans="1:26" x14ac:dyDescent="0.25">
      <c r="A1432" s="20">
        <v>44531</v>
      </c>
      <c r="B1432" s="21">
        <v>43</v>
      </c>
      <c r="C1432" s="33" t="str">
        <f t="shared" si="66"/>
        <v>Senior</v>
      </c>
      <c r="D1432" s="43">
        <v>15000</v>
      </c>
      <c r="E1432" s="27">
        <v>618</v>
      </c>
      <c r="F1432" s="33" t="s">
        <v>230</v>
      </c>
      <c r="G1432" s="33" t="s">
        <v>20</v>
      </c>
      <c r="H1432" s="33" t="s">
        <v>29</v>
      </c>
      <c r="I1432" s="43">
        <v>21496</v>
      </c>
      <c r="J1432" s="27">
        <v>96</v>
      </c>
      <c r="K1432" s="48">
        <v>1.4330666666666667</v>
      </c>
      <c r="L1432" s="48" t="s">
        <v>242</v>
      </c>
      <c r="M1432" s="33" t="s">
        <v>22</v>
      </c>
      <c r="N1432" s="33" t="s">
        <v>23</v>
      </c>
      <c r="O1432" s="43">
        <v>315</v>
      </c>
      <c r="P1432" s="48">
        <v>0.39107887200000002</v>
      </c>
      <c r="Q1432" s="33" t="s">
        <v>38</v>
      </c>
      <c r="R1432" s="27">
        <v>26</v>
      </c>
      <c r="S1432" s="43">
        <v>3422</v>
      </c>
      <c r="T1432" s="38">
        <v>1250</v>
      </c>
      <c r="U1432" s="33" t="str">
        <f t="shared" si="67"/>
        <v>Low Income</v>
      </c>
      <c r="V1432" s="43">
        <v>153496</v>
      </c>
      <c r="W1432" s="48">
        <v>0.242315213</v>
      </c>
      <c r="X1432" s="27">
        <v>0</v>
      </c>
      <c r="Y1432" s="27">
        <v>55</v>
      </c>
      <c r="Z1432" s="33" t="str">
        <f t="shared" si="68"/>
        <v>High Risk</v>
      </c>
    </row>
    <row r="1433" spans="1:26" x14ac:dyDescent="0.25">
      <c r="A1433" s="22">
        <v>44532</v>
      </c>
      <c r="B1433" s="23">
        <v>49</v>
      </c>
      <c r="C1433" s="34" t="str">
        <f t="shared" si="66"/>
        <v>Senior</v>
      </c>
      <c r="D1433" s="44">
        <v>192184</v>
      </c>
      <c r="E1433" s="28">
        <v>573.55555555555554</v>
      </c>
      <c r="F1433" s="34" t="s">
        <v>230</v>
      </c>
      <c r="G1433" s="34" t="s">
        <v>33</v>
      </c>
      <c r="H1433" s="34" t="s">
        <v>21</v>
      </c>
      <c r="I1433" s="44">
        <v>22791</v>
      </c>
      <c r="J1433" s="28">
        <v>120</v>
      </c>
      <c r="K1433" s="49">
        <v>0.11858947675144653</v>
      </c>
      <c r="L1433" s="49" t="s">
        <v>240</v>
      </c>
      <c r="M1433" s="34" t="s">
        <v>26</v>
      </c>
      <c r="N1433" s="34" t="s">
        <v>27</v>
      </c>
      <c r="O1433" s="44">
        <v>480</v>
      </c>
      <c r="P1433" s="49">
        <v>8.4641724000000002E-2</v>
      </c>
      <c r="Q1433" s="34" t="s">
        <v>28</v>
      </c>
      <c r="R1433" s="28">
        <v>28</v>
      </c>
      <c r="S1433" s="44">
        <v>873</v>
      </c>
      <c r="T1433" s="39">
        <v>16015.333329999999</v>
      </c>
      <c r="U1433" s="34" t="str">
        <f t="shared" si="67"/>
        <v>High Income</v>
      </c>
      <c r="V1433" s="44">
        <v>4061</v>
      </c>
      <c r="W1433" s="49">
        <v>0.28473514599999999</v>
      </c>
      <c r="X1433" s="28">
        <v>1</v>
      </c>
      <c r="Y1433" s="28">
        <v>38.4</v>
      </c>
      <c r="Z1433" s="34" t="str">
        <f t="shared" si="68"/>
        <v>Low Risk</v>
      </c>
    </row>
    <row r="1434" spans="1:26" x14ac:dyDescent="0.25">
      <c r="A1434" s="20">
        <v>44533</v>
      </c>
      <c r="B1434" s="21">
        <v>50</v>
      </c>
      <c r="C1434" s="33" t="str">
        <f t="shared" si="66"/>
        <v>Senior</v>
      </c>
      <c r="D1434" s="43">
        <v>213434</v>
      </c>
      <c r="E1434" s="27">
        <v>621</v>
      </c>
      <c r="F1434" s="33" t="s">
        <v>230</v>
      </c>
      <c r="G1434" s="33" t="s">
        <v>20</v>
      </c>
      <c r="H1434" s="33" t="s">
        <v>41</v>
      </c>
      <c r="I1434" s="43">
        <v>21870</v>
      </c>
      <c r="J1434" s="27">
        <v>84</v>
      </c>
      <c r="K1434" s="48">
        <v>0.10246727325543259</v>
      </c>
      <c r="L1434" s="48" t="s">
        <v>240</v>
      </c>
      <c r="M1434" s="33" t="s">
        <v>22</v>
      </c>
      <c r="N1434" s="33" t="s">
        <v>34</v>
      </c>
      <c r="O1434" s="43">
        <v>611</v>
      </c>
      <c r="P1434" s="48">
        <v>0.31078149500000002</v>
      </c>
      <c r="Q1434" s="33" t="s">
        <v>34</v>
      </c>
      <c r="R1434" s="27">
        <v>25</v>
      </c>
      <c r="S1434" s="43">
        <v>3244</v>
      </c>
      <c r="T1434" s="38">
        <v>17786.166669999999</v>
      </c>
      <c r="U1434" s="33" t="str">
        <f t="shared" si="67"/>
        <v>High Income</v>
      </c>
      <c r="V1434" s="43">
        <v>43019</v>
      </c>
      <c r="W1434" s="48">
        <v>0.216572352</v>
      </c>
      <c r="X1434" s="27">
        <v>1</v>
      </c>
      <c r="Y1434" s="27">
        <v>39.200000000000003</v>
      </c>
      <c r="Z1434" s="33" t="str">
        <f t="shared" si="68"/>
        <v>Low Risk</v>
      </c>
    </row>
    <row r="1435" spans="1:26" x14ac:dyDescent="0.25">
      <c r="A1435" s="22">
        <v>44534</v>
      </c>
      <c r="B1435" s="23">
        <v>33</v>
      </c>
      <c r="C1435" s="34" t="str">
        <f t="shared" si="66"/>
        <v>Mid</v>
      </c>
      <c r="D1435" s="44">
        <v>37557</v>
      </c>
      <c r="E1435" s="28">
        <v>543</v>
      </c>
      <c r="F1435" s="34" t="s">
        <v>231</v>
      </c>
      <c r="G1435" s="34" t="s">
        <v>20</v>
      </c>
      <c r="H1435" s="34" t="s">
        <v>32</v>
      </c>
      <c r="I1435" s="44">
        <v>35508</v>
      </c>
      <c r="J1435" s="28">
        <v>12</v>
      </c>
      <c r="K1435" s="49">
        <v>0.94544292675133801</v>
      </c>
      <c r="L1435" s="49" t="s">
        <v>241</v>
      </c>
      <c r="M1435" s="34" t="s">
        <v>22</v>
      </c>
      <c r="N1435" s="34" t="s">
        <v>27</v>
      </c>
      <c r="O1435" s="44">
        <v>184</v>
      </c>
      <c r="P1435" s="49">
        <v>0.53419622700000002</v>
      </c>
      <c r="Q1435" s="34" t="s">
        <v>31</v>
      </c>
      <c r="R1435" s="28">
        <v>13</v>
      </c>
      <c r="S1435" s="44">
        <v>6450</v>
      </c>
      <c r="T1435" s="39">
        <v>3129.75</v>
      </c>
      <c r="U1435" s="34" t="str">
        <f t="shared" si="67"/>
        <v>Low Income</v>
      </c>
      <c r="V1435" s="44">
        <v>80014</v>
      </c>
      <c r="W1435" s="49">
        <v>0.25471882000000001</v>
      </c>
      <c r="X1435" s="28">
        <v>0</v>
      </c>
      <c r="Y1435" s="28">
        <v>61</v>
      </c>
      <c r="Z1435" s="34" t="str">
        <f t="shared" si="68"/>
        <v>High Risk</v>
      </c>
    </row>
    <row r="1436" spans="1:26" x14ac:dyDescent="0.25">
      <c r="A1436" s="20">
        <v>44535</v>
      </c>
      <c r="B1436" s="21">
        <v>37</v>
      </c>
      <c r="C1436" s="33" t="str">
        <f t="shared" si="66"/>
        <v>Mid</v>
      </c>
      <c r="D1436" s="43">
        <v>23965</v>
      </c>
      <c r="E1436" s="27">
        <v>470</v>
      </c>
      <c r="F1436" s="33" t="s">
        <v>231</v>
      </c>
      <c r="G1436" s="33" t="s">
        <v>20</v>
      </c>
      <c r="H1436" s="33" t="s">
        <v>32</v>
      </c>
      <c r="I1436" s="43">
        <v>36780</v>
      </c>
      <c r="J1436" s="27">
        <v>60</v>
      </c>
      <c r="K1436" s="48">
        <v>1.5347381598163989</v>
      </c>
      <c r="L1436" s="48" t="s">
        <v>242</v>
      </c>
      <c r="M1436" s="33" t="s">
        <v>22</v>
      </c>
      <c r="N1436" s="33" t="s">
        <v>30</v>
      </c>
      <c r="O1436" s="43">
        <v>617</v>
      </c>
      <c r="P1436" s="48">
        <v>0.17775168699999999</v>
      </c>
      <c r="Q1436" s="33" t="s">
        <v>34</v>
      </c>
      <c r="R1436" s="27">
        <v>25</v>
      </c>
      <c r="S1436" s="43">
        <v>6171</v>
      </c>
      <c r="T1436" s="38">
        <v>1997.083333</v>
      </c>
      <c r="U1436" s="33" t="str">
        <f t="shared" si="67"/>
        <v>Low Income</v>
      </c>
      <c r="V1436" s="43">
        <v>16315</v>
      </c>
      <c r="W1436" s="48">
        <v>0.31430112599999999</v>
      </c>
      <c r="X1436" s="27">
        <v>0</v>
      </c>
      <c r="Y1436" s="27">
        <v>53</v>
      </c>
      <c r="Z1436" s="33" t="str">
        <f t="shared" si="68"/>
        <v>Medium Risk</v>
      </c>
    </row>
    <row r="1437" spans="1:26" x14ac:dyDescent="0.25">
      <c r="A1437" s="22">
        <v>44536</v>
      </c>
      <c r="B1437" s="23">
        <v>43</v>
      </c>
      <c r="C1437" s="34" t="str">
        <f t="shared" si="66"/>
        <v>Senior</v>
      </c>
      <c r="D1437" s="44">
        <v>31525</v>
      </c>
      <c r="E1437" s="28">
        <v>552</v>
      </c>
      <c r="F1437" s="34" t="s">
        <v>230</v>
      </c>
      <c r="G1437" s="34" t="s">
        <v>20</v>
      </c>
      <c r="H1437" s="34" t="s">
        <v>29</v>
      </c>
      <c r="I1437" s="44">
        <v>20640</v>
      </c>
      <c r="J1437" s="28">
        <v>36</v>
      </c>
      <c r="K1437" s="49">
        <v>0.65471847739888978</v>
      </c>
      <c r="L1437" s="49" t="s">
        <v>241</v>
      </c>
      <c r="M1437" s="34" t="s">
        <v>22</v>
      </c>
      <c r="N1437" s="34" t="s">
        <v>34</v>
      </c>
      <c r="O1437" s="44">
        <v>191</v>
      </c>
      <c r="P1437" s="49">
        <v>6.4037185999999996E-2</v>
      </c>
      <c r="Q1437" s="34" t="s">
        <v>31</v>
      </c>
      <c r="R1437" s="28">
        <v>15</v>
      </c>
      <c r="S1437" s="44">
        <v>157</v>
      </c>
      <c r="T1437" s="39">
        <v>2627.083333</v>
      </c>
      <c r="U1437" s="34" t="str">
        <f t="shared" si="67"/>
        <v>Low Income</v>
      </c>
      <c r="V1437" s="44">
        <v>131913</v>
      </c>
      <c r="W1437" s="49">
        <v>0.1990278</v>
      </c>
      <c r="X1437" s="28">
        <v>0</v>
      </c>
      <c r="Y1437" s="28">
        <v>47</v>
      </c>
      <c r="Z1437" s="34" t="str">
        <f t="shared" si="68"/>
        <v>Medium Risk</v>
      </c>
    </row>
    <row r="1438" spans="1:26" x14ac:dyDescent="0.25">
      <c r="A1438" s="20">
        <v>44537</v>
      </c>
      <c r="B1438" s="21">
        <v>37</v>
      </c>
      <c r="C1438" s="33" t="str">
        <f t="shared" si="66"/>
        <v>Mid</v>
      </c>
      <c r="D1438" s="43">
        <v>32858</v>
      </c>
      <c r="E1438" s="27">
        <v>603</v>
      </c>
      <c r="F1438" s="33" t="s">
        <v>230</v>
      </c>
      <c r="G1438" s="33" t="s">
        <v>20</v>
      </c>
      <c r="H1438" s="33" t="s">
        <v>32</v>
      </c>
      <c r="I1438" s="43">
        <v>17245</v>
      </c>
      <c r="J1438" s="27">
        <v>60</v>
      </c>
      <c r="K1438" s="48">
        <v>0.52483413476170182</v>
      </c>
      <c r="L1438" s="48" t="s">
        <v>241</v>
      </c>
      <c r="M1438" s="33" t="s">
        <v>26</v>
      </c>
      <c r="N1438" s="33" t="s">
        <v>27</v>
      </c>
      <c r="O1438" s="43">
        <v>322</v>
      </c>
      <c r="P1438" s="48">
        <v>0.34641284700000002</v>
      </c>
      <c r="Q1438" s="33" t="s">
        <v>24</v>
      </c>
      <c r="R1438" s="27">
        <v>21</v>
      </c>
      <c r="S1438" s="43">
        <v>2779</v>
      </c>
      <c r="T1438" s="38">
        <v>2738.166667</v>
      </c>
      <c r="U1438" s="33" t="str">
        <f t="shared" si="67"/>
        <v>Low Income</v>
      </c>
      <c r="V1438" s="43">
        <v>98689</v>
      </c>
      <c r="W1438" s="48">
        <v>0.23019668500000001</v>
      </c>
      <c r="X1438" s="27">
        <v>0</v>
      </c>
      <c r="Y1438" s="27">
        <v>51</v>
      </c>
      <c r="Z1438" s="33" t="str">
        <f t="shared" si="68"/>
        <v>Medium Risk</v>
      </c>
    </row>
    <row r="1439" spans="1:26" x14ac:dyDescent="0.25">
      <c r="A1439" s="22">
        <v>44538</v>
      </c>
      <c r="B1439" s="23">
        <v>59</v>
      </c>
      <c r="C1439" s="34" t="str">
        <f t="shared" si="66"/>
        <v>Senior</v>
      </c>
      <c r="D1439" s="44">
        <v>101478</v>
      </c>
      <c r="E1439" s="28">
        <v>601</v>
      </c>
      <c r="F1439" s="34" t="s">
        <v>230</v>
      </c>
      <c r="G1439" s="34" t="s">
        <v>20</v>
      </c>
      <c r="H1439" s="34" t="s">
        <v>32</v>
      </c>
      <c r="I1439" s="44">
        <v>11687</v>
      </c>
      <c r="J1439" s="28">
        <v>36</v>
      </c>
      <c r="K1439" s="49">
        <v>0.11516781962592877</v>
      </c>
      <c r="L1439" s="49" t="s">
        <v>240</v>
      </c>
      <c r="M1439" s="34" t="s">
        <v>22</v>
      </c>
      <c r="N1439" s="34" t="s">
        <v>27</v>
      </c>
      <c r="O1439" s="44">
        <v>650</v>
      </c>
      <c r="P1439" s="49">
        <v>0.12967875700000001</v>
      </c>
      <c r="Q1439" s="34" t="s">
        <v>28</v>
      </c>
      <c r="R1439" s="28">
        <v>28</v>
      </c>
      <c r="S1439" s="44">
        <v>893</v>
      </c>
      <c r="T1439" s="39">
        <v>8456.5</v>
      </c>
      <c r="U1439" s="34" t="str">
        <f t="shared" si="67"/>
        <v>Medium Income</v>
      </c>
      <c r="V1439" s="44">
        <v>8718</v>
      </c>
      <c r="W1439" s="49">
        <v>0.18102833199999999</v>
      </c>
      <c r="X1439" s="28">
        <v>0</v>
      </c>
      <c r="Y1439" s="28">
        <v>59</v>
      </c>
      <c r="Z1439" s="34" t="str">
        <f t="shared" si="68"/>
        <v>High Risk</v>
      </c>
    </row>
    <row r="1440" spans="1:26" x14ac:dyDescent="0.25">
      <c r="A1440" s="20">
        <v>44539</v>
      </c>
      <c r="B1440" s="21">
        <v>45</v>
      </c>
      <c r="C1440" s="33" t="str">
        <f t="shared" si="66"/>
        <v>Senior</v>
      </c>
      <c r="D1440" s="43">
        <v>15000</v>
      </c>
      <c r="E1440" s="27">
        <v>648</v>
      </c>
      <c r="F1440" s="33" t="s">
        <v>230</v>
      </c>
      <c r="G1440" s="33" t="s">
        <v>33</v>
      </c>
      <c r="H1440" s="33" t="s">
        <v>21</v>
      </c>
      <c r="I1440" s="43">
        <v>19811</v>
      </c>
      <c r="J1440" s="27">
        <v>72</v>
      </c>
      <c r="K1440" s="48">
        <v>1.3207333333333333</v>
      </c>
      <c r="L1440" s="48" t="s">
        <v>242</v>
      </c>
      <c r="M1440" s="33" t="s">
        <v>22</v>
      </c>
      <c r="N1440" s="33" t="s">
        <v>34</v>
      </c>
      <c r="O1440" s="43">
        <v>161</v>
      </c>
      <c r="P1440" s="48">
        <v>4.7626305000000001E-2</v>
      </c>
      <c r="Q1440" s="33" t="s">
        <v>24</v>
      </c>
      <c r="R1440" s="27">
        <v>23</v>
      </c>
      <c r="S1440" s="43">
        <v>1991</v>
      </c>
      <c r="T1440" s="38">
        <v>1250</v>
      </c>
      <c r="U1440" s="33" t="str">
        <f t="shared" si="67"/>
        <v>Low Income</v>
      </c>
      <c r="V1440" s="43">
        <v>7559</v>
      </c>
      <c r="W1440" s="48">
        <v>0.18859274600000001</v>
      </c>
      <c r="X1440" s="27">
        <v>0</v>
      </c>
      <c r="Y1440" s="27">
        <v>52</v>
      </c>
      <c r="Z1440" s="33" t="str">
        <f t="shared" si="68"/>
        <v>Medium Risk</v>
      </c>
    </row>
    <row r="1441" spans="1:26" x14ac:dyDescent="0.25">
      <c r="A1441" s="22">
        <v>44540</v>
      </c>
      <c r="B1441" s="23">
        <v>48</v>
      </c>
      <c r="C1441" s="34" t="str">
        <f t="shared" si="66"/>
        <v>Senior</v>
      </c>
      <c r="D1441" s="44">
        <v>192918</v>
      </c>
      <c r="E1441" s="28">
        <v>631</v>
      </c>
      <c r="F1441" s="34" t="s">
        <v>230</v>
      </c>
      <c r="G1441" s="34" t="s">
        <v>20</v>
      </c>
      <c r="H1441" s="34" t="s">
        <v>21</v>
      </c>
      <c r="I1441" s="44">
        <v>16125</v>
      </c>
      <c r="J1441" s="28">
        <v>60</v>
      </c>
      <c r="K1441" s="49">
        <v>8.358473548346966E-2</v>
      </c>
      <c r="L1441" s="49" t="s">
        <v>240</v>
      </c>
      <c r="M1441" s="34" t="s">
        <v>35</v>
      </c>
      <c r="N1441" s="34" t="s">
        <v>23</v>
      </c>
      <c r="O1441" s="44">
        <v>454</v>
      </c>
      <c r="P1441" s="49">
        <v>0.53327271799999998</v>
      </c>
      <c r="Q1441" s="34" t="s">
        <v>38</v>
      </c>
      <c r="R1441" s="28">
        <v>27</v>
      </c>
      <c r="S1441" s="44">
        <v>502</v>
      </c>
      <c r="T1441" s="39">
        <v>16076.5</v>
      </c>
      <c r="U1441" s="34" t="str">
        <f t="shared" si="67"/>
        <v>High Income</v>
      </c>
      <c r="V1441" s="44">
        <v>56598</v>
      </c>
      <c r="W1441" s="49">
        <v>0.204196986</v>
      </c>
      <c r="X1441" s="28">
        <v>1</v>
      </c>
      <c r="Y1441" s="28">
        <v>40.799999999999997</v>
      </c>
      <c r="Z1441" s="34" t="str">
        <f t="shared" si="68"/>
        <v>Medium Risk</v>
      </c>
    </row>
    <row r="1442" spans="1:26" x14ac:dyDescent="0.25">
      <c r="A1442" s="20">
        <v>44541</v>
      </c>
      <c r="B1442" s="21">
        <v>47</v>
      </c>
      <c r="C1442" s="33" t="str">
        <f t="shared" si="66"/>
        <v>Senior</v>
      </c>
      <c r="D1442" s="43">
        <v>55662</v>
      </c>
      <c r="E1442" s="27">
        <v>650</v>
      </c>
      <c r="F1442" s="33" t="s">
        <v>232</v>
      </c>
      <c r="G1442" s="33" t="s">
        <v>20</v>
      </c>
      <c r="H1442" s="33" t="s">
        <v>21</v>
      </c>
      <c r="I1442" s="43">
        <v>45344</v>
      </c>
      <c r="J1442" s="27">
        <v>12</v>
      </c>
      <c r="K1442" s="48">
        <v>0.8146311666846322</v>
      </c>
      <c r="L1442" s="48" t="s">
        <v>241</v>
      </c>
      <c r="M1442" s="33" t="s">
        <v>22</v>
      </c>
      <c r="N1442" s="33" t="s">
        <v>30</v>
      </c>
      <c r="O1442" s="43">
        <v>241</v>
      </c>
      <c r="P1442" s="48">
        <v>0.251133037</v>
      </c>
      <c r="Q1442" s="33" t="s">
        <v>28</v>
      </c>
      <c r="R1442" s="27">
        <v>19</v>
      </c>
      <c r="S1442" s="43">
        <v>3139</v>
      </c>
      <c r="T1442" s="38">
        <v>4638.5</v>
      </c>
      <c r="U1442" s="33" t="str">
        <f t="shared" si="67"/>
        <v>Low Income</v>
      </c>
      <c r="V1442" s="43">
        <v>169674</v>
      </c>
      <c r="W1442" s="48">
        <v>0.16742548700000001</v>
      </c>
      <c r="X1442" s="27">
        <v>0</v>
      </c>
      <c r="Y1442" s="27">
        <v>42</v>
      </c>
      <c r="Z1442" s="33" t="str">
        <f t="shared" si="68"/>
        <v>Medium Risk</v>
      </c>
    </row>
    <row r="1443" spans="1:26" x14ac:dyDescent="0.25">
      <c r="A1443" s="22">
        <v>44542</v>
      </c>
      <c r="B1443" s="23">
        <v>54</v>
      </c>
      <c r="C1443" s="34" t="str">
        <f t="shared" si="66"/>
        <v>Senior</v>
      </c>
      <c r="D1443" s="44">
        <v>91484</v>
      </c>
      <c r="E1443" s="28">
        <v>567</v>
      </c>
      <c r="F1443" s="34" t="s">
        <v>230</v>
      </c>
      <c r="G1443" s="34" t="s">
        <v>20</v>
      </c>
      <c r="H1443" s="34" t="s">
        <v>25</v>
      </c>
      <c r="I1443" s="44">
        <v>13365</v>
      </c>
      <c r="J1443" s="28">
        <v>48</v>
      </c>
      <c r="K1443" s="49">
        <v>0.14609111975864633</v>
      </c>
      <c r="L1443" s="49" t="s">
        <v>240</v>
      </c>
      <c r="M1443" s="34" t="s">
        <v>22</v>
      </c>
      <c r="N1443" s="34" t="s">
        <v>23</v>
      </c>
      <c r="O1443" s="44">
        <v>181</v>
      </c>
      <c r="P1443" s="49">
        <v>0.17837987999999999</v>
      </c>
      <c r="Q1443" s="34" t="s">
        <v>24</v>
      </c>
      <c r="R1443" s="28">
        <v>29</v>
      </c>
      <c r="S1443" s="44">
        <v>1431</v>
      </c>
      <c r="T1443" s="39">
        <v>7623.6666670000004</v>
      </c>
      <c r="U1443" s="34" t="str">
        <f t="shared" si="67"/>
        <v>Medium Income</v>
      </c>
      <c r="V1443" s="44">
        <v>539870</v>
      </c>
      <c r="W1443" s="49">
        <v>0.21888324000000001</v>
      </c>
      <c r="X1443" s="28">
        <v>1</v>
      </c>
      <c r="Y1443" s="28">
        <v>32.799999999999997</v>
      </c>
      <c r="Z1443" s="34" t="str">
        <f t="shared" si="68"/>
        <v>Low Risk</v>
      </c>
    </row>
    <row r="1444" spans="1:26" x14ac:dyDescent="0.25">
      <c r="A1444" s="20">
        <v>44543</v>
      </c>
      <c r="B1444" s="21">
        <v>42</v>
      </c>
      <c r="C1444" s="33" t="str">
        <f t="shared" si="66"/>
        <v>Senior</v>
      </c>
      <c r="D1444" s="43">
        <v>22528</v>
      </c>
      <c r="E1444" s="27">
        <v>550</v>
      </c>
      <c r="F1444" s="33" t="s">
        <v>230</v>
      </c>
      <c r="G1444" s="33" t="s">
        <v>20</v>
      </c>
      <c r="H1444" s="33" t="s">
        <v>29</v>
      </c>
      <c r="I1444" s="43">
        <v>65027</v>
      </c>
      <c r="J1444" s="27">
        <v>36</v>
      </c>
      <c r="K1444" s="48">
        <v>2.8864968039772729</v>
      </c>
      <c r="L1444" s="48" t="s">
        <v>242</v>
      </c>
      <c r="M1444" s="33" t="s">
        <v>26</v>
      </c>
      <c r="N1444" s="33" t="s">
        <v>30</v>
      </c>
      <c r="O1444" s="43">
        <v>270</v>
      </c>
      <c r="P1444" s="48">
        <v>0.10044657</v>
      </c>
      <c r="Q1444" s="33" t="s">
        <v>24</v>
      </c>
      <c r="R1444" s="27">
        <v>20</v>
      </c>
      <c r="S1444" s="43">
        <v>1178</v>
      </c>
      <c r="T1444" s="38">
        <v>1877.333333</v>
      </c>
      <c r="U1444" s="33" t="str">
        <f t="shared" si="67"/>
        <v>Low Income</v>
      </c>
      <c r="V1444" s="43">
        <v>4510</v>
      </c>
      <c r="W1444" s="48">
        <v>0.28140934099999998</v>
      </c>
      <c r="X1444" s="27">
        <v>0</v>
      </c>
      <c r="Y1444" s="27">
        <v>53</v>
      </c>
      <c r="Z1444" s="33" t="str">
        <f t="shared" si="68"/>
        <v>Medium Risk</v>
      </c>
    </row>
    <row r="1445" spans="1:26" x14ac:dyDescent="0.25">
      <c r="A1445" s="22">
        <v>44544</v>
      </c>
      <c r="B1445" s="23">
        <v>24</v>
      </c>
      <c r="C1445" s="34" t="str">
        <f t="shared" si="66"/>
        <v>Young</v>
      </c>
      <c r="D1445" s="44">
        <v>62081</v>
      </c>
      <c r="E1445" s="28">
        <v>581</v>
      </c>
      <c r="F1445" s="34" t="s">
        <v>230</v>
      </c>
      <c r="G1445" s="34" t="s">
        <v>20</v>
      </c>
      <c r="H1445" s="34" t="s">
        <v>29</v>
      </c>
      <c r="I1445" s="44">
        <v>24176.975155279502</v>
      </c>
      <c r="J1445" s="28">
        <v>24</v>
      </c>
      <c r="K1445" s="49">
        <v>0.38944242449830868</v>
      </c>
      <c r="L1445" s="49" t="s">
        <v>240</v>
      </c>
      <c r="M1445" s="34" t="s">
        <v>22</v>
      </c>
      <c r="N1445" s="34" t="s">
        <v>30</v>
      </c>
      <c r="O1445" s="44">
        <v>294</v>
      </c>
      <c r="P1445" s="49">
        <v>5.5842889999999999E-2</v>
      </c>
      <c r="Q1445" s="34" t="s">
        <v>38</v>
      </c>
      <c r="R1445" s="28">
        <v>24</v>
      </c>
      <c r="S1445" s="44">
        <v>796</v>
      </c>
      <c r="T1445" s="39">
        <v>5173.4166670000004</v>
      </c>
      <c r="U1445" s="34" t="str">
        <f t="shared" si="67"/>
        <v>Medium Income</v>
      </c>
      <c r="V1445" s="44">
        <v>10800</v>
      </c>
      <c r="W1445" s="49">
        <v>0.202966698</v>
      </c>
      <c r="X1445" s="28">
        <v>0</v>
      </c>
      <c r="Y1445" s="28">
        <v>61</v>
      </c>
      <c r="Z1445" s="34" t="str">
        <f t="shared" si="68"/>
        <v>High Risk</v>
      </c>
    </row>
    <row r="1446" spans="1:26" x14ac:dyDescent="0.25">
      <c r="A1446" s="20">
        <v>44545</v>
      </c>
      <c r="B1446" s="21">
        <v>44</v>
      </c>
      <c r="C1446" s="33" t="str">
        <f t="shared" si="66"/>
        <v>Senior</v>
      </c>
      <c r="D1446" s="43">
        <v>47454</v>
      </c>
      <c r="E1446" s="27">
        <v>509</v>
      </c>
      <c r="F1446" s="33" t="s">
        <v>231</v>
      </c>
      <c r="G1446" s="33" t="s">
        <v>20</v>
      </c>
      <c r="H1446" s="33" t="s">
        <v>32</v>
      </c>
      <c r="I1446" s="43">
        <v>31897</v>
      </c>
      <c r="J1446" s="27">
        <v>36</v>
      </c>
      <c r="K1446" s="48">
        <v>0.67216672988578408</v>
      </c>
      <c r="L1446" s="48" t="s">
        <v>241</v>
      </c>
      <c r="M1446" s="33" t="s">
        <v>26</v>
      </c>
      <c r="N1446" s="33" t="s">
        <v>27</v>
      </c>
      <c r="O1446" s="43">
        <v>253</v>
      </c>
      <c r="P1446" s="48">
        <v>0.26919951399999997</v>
      </c>
      <c r="Q1446" s="33" t="s">
        <v>28</v>
      </c>
      <c r="R1446" s="27">
        <v>23</v>
      </c>
      <c r="S1446" s="43">
        <v>2056</v>
      </c>
      <c r="T1446" s="38">
        <v>3954.5</v>
      </c>
      <c r="U1446" s="33" t="str">
        <f t="shared" si="67"/>
        <v>Low Income</v>
      </c>
      <c r="V1446" s="43">
        <v>90701</v>
      </c>
      <c r="W1446" s="48">
        <v>0.25114772899999999</v>
      </c>
      <c r="X1446" s="27">
        <v>0</v>
      </c>
      <c r="Y1446" s="27">
        <v>57</v>
      </c>
      <c r="Z1446" s="33" t="str">
        <f t="shared" si="68"/>
        <v>High Risk</v>
      </c>
    </row>
    <row r="1447" spans="1:26" x14ac:dyDescent="0.25">
      <c r="A1447" s="22">
        <v>44546</v>
      </c>
      <c r="B1447" s="23">
        <v>32</v>
      </c>
      <c r="C1447" s="34" t="str">
        <f t="shared" si="66"/>
        <v>Mid</v>
      </c>
      <c r="D1447" s="44">
        <v>61196</v>
      </c>
      <c r="E1447" s="28">
        <v>509</v>
      </c>
      <c r="F1447" s="34" t="s">
        <v>231</v>
      </c>
      <c r="G1447" s="34" t="s">
        <v>20</v>
      </c>
      <c r="H1447" s="34" t="s">
        <v>21</v>
      </c>
      <c r="I1447" s="44">
        <v>18144</v>
      </c>
      <c r="J1447" s="28">
        <v>60</v>
      </c>
      <c r="K1447" s="49">
        <v>0.29648996666448785</v>
      </c>
      <c r="L1447" s="49" t="s">
        <v>240</v>
      </c>
      <c r="M1447" s="34" t="s">
        <v>22</v>
      </c>
      <c r="N1447" s="34" t="s">
        <v>27</v>
      </c>
      <c r="O1447" s="44">
        <v>350</v>
      </c>
      <c r="P1447" s="49">
        <v>0.20786028000000001</v>
      </c>
      <c r="Q1447" s="34" t="s">
        <v>24</v>
      </c>
      <c r="R1447" s="28">
        <v>15</v>
      </c>
      <c r="S1447" s="44">
        <v>8837</v>
      </c>
      <c r="T1447" s="39">
        <v>5099.6666670000004</v>
      </c>
      <c r="U1447" s="34" t="str">
        <f t="shared" si="67"/>
        <v>Medium Income</v>
      </c>
      <c r="V1447" s="44">
        <v>59836</v>
      </c>
      <c r="W1447" s="49">
        <v>0.27200838700000002</v>
      </c>
      <c r="X1447" s="28">
        <v>0</v>
      </c>
      <c r="Y1447" s="28">
        <v>51</v>
      </c>
      <c r="Z1447" s="34" t="str">
        <f t="shared" si="68"/>
        <v>Medium Risk</v>
      </c>
    </row>
    <row r="1448" spans="1:26" x14ac:dyDescent="0.25">
      <c r="A1448" s="20">
        <v>44547</v>
      </c>
      <c r="B1448" s="21">
        <v>33</v>
      </c>
      <c r="C1448" s="33" t="str">
        <f t="shared" si="66"/>
        <v>Mid</v>
      </c>
      <c r="D1448" s="43">
        <v>24355</v>
      </c>
      <c r="E1448" s="27">
        <v>480</v>
      </c>
      <c r="F1448" s="33" t="s">
        <v>231</v>
      </c>
      <c r="G1448" s="33" t="s">
        <v>33</v>
      </c>
      <c r="H1448" s="33" t="s">
        <v>32</v>
      </c>
      <c r="I1448" s="43">
        <v>41994</v>
      </c>
      <c r="J1448" s="27">
        <v>36</v>
      </c>
      <c r="K1448" s="48">
        <v>1.7242455347977828</v>
      </c>
      <c r="L1448" s="48" t="s">
        <v>242</v>
      </c>
      <c r="M1448" s="33" t="s">
        <v>22</v>
      </c>
      <c r="N1448" s="33" t="s">
        <v>23</v>
      </c>
      <c r="O1448" s="43">
        <v>160</v>
      </c>
      <c r="P1448" s="48">
        <v>9.1062400000000002E-2</v>
      </c>
      <c r="Q1448" s="33" t="s">
        <v>24</v>
      </c>
      <c r="R1448" s="27">
        <v>33</v>
      </c>
      <c r="S1448" s="43">
        <v>4931</v>
      </c>
      <c r="T1448" s="38">
        <v>2029.583333</v>
      </c>
      <c r="U1448" s="33" t="str">
        <f t="shared" si="67"/>
        <v>Low Income</v>
      </c>
      <c r="V1448" s="43">
        <v>52153</v>
      </c>
      <c r="W1448" s="48">
        <v>0.25020747399999999</v>
      </c>
      <c r="X1448" s="27">
        <v>0</v>
      </c>
      <c r="Y1448" s="27">
        <v>56</v>
      </c>
      <c r="Z1448" s="33" t="str">
        <f t="shared" si="68"/>
        <v>High Risk</v>
      </c>
    </row>
    <row r="1449" spans="1:26" x14ac:dyDescent="0.25">
      <c r="A1449" s="22">
        <v>44548</v>
      </c>
      <c r="B1449" s="23">
        <v>47</v>
      </c>
      <c r="C1449" s="34" t="str">
        <f t="shared" si="66"/>
        <v>Senior</v>
      </c>
      <c r="D1449" s="44">
        <v>47042.000004000001</v>
      </c>
      <c r="E1449" s="28">
        <v>615</v>
      </c>
      <c r="F1449" s="34" t="s">
        <v>230</v>
      </c>
      <c r="G1449" s="34" t="s">
        <v>20</v>
      </c>
      <c r="H1449" s="34" t="s">
        <v>29</v>
      </c>
      <c r="I1449" s="44">
        <v>16109</v>
      </c>
      <c r="J1449" s="28">
        <v>54.694362017804153</v>
      </c>
      <c r="K1449" s="49">
        <v>0.3424386717960598</v>
      </c>
      <c r="L1449" s="49" t="s">
        <v>240</v>
      </c>
      <c r="M1449" s="34" t="s">
        <v>26</v>
      </c>
      <c r="N1449" s="34" t="s">
        <v>23</v>
      </c>
      <c r="O1449" s="44">
        <v>514</v>
      </c>
      <c r="P1449" s="49">
        <v>0.25824348499999999</v>
      </c>
      <c r="Q1449" s="34" t="s">
        <v>38</v>
      </c>
      <c r="R1449" s="28">
        <v>22</v>
      </c>
      <c r="S1449" s="44">
        <v>9052</v>
      </c>
      <c r="T1449" s="39">
        <v>3920.166667</v>
      </c>
      <c r="U1449" s="34" t="str">
        <f t="shared" si="67"/>
        <v>Low Income</v>
      </c>
      <c r="V1449" s="44">
        <v>5420</v>
      </c>
      <c r="W1449" s="49">
        <v>0.16447155399999999</v>
      </c>
      <c r="X1449" s="28">
        <v>0</v>
      </c>
      <c r="Y1449" s="28">
        <v>50</v>
      </c>
      <c r="Z1449" s="34" t="str">
        <f t="shared" si="68"/>
        <v>Medium Risk</v>
      </c>
    </row>
    <row r="1450" spans="1:26" x14ac:dyDescent="0.25">
      <c r="A1450" s="20">
        <v>44549</v>
      </c>
      <c r="B1450" s="21">
        <v>54</v>
      </c>
      <c r="C1450" s="33" t="str">
        <f t="shared" si="66"/>
        <v>Senior</v>
      </c>
      <c r="D1450" s="43">
        <v>26806</v>
      </c>
      <c r="E1450" s="27">
        <v>573</v>
      </c>
      <c r="F1450" s="33" t="s">
        <v>230</v>
      </c>
      <c r="G1450" s="33" t="s">
        <v>20</v>
      </c>
      <c r="H1450" s="33" t="s">
        <v>29</v>
      </c>
      <c r="I1450" s="43">
        <v>28811</v>
      </c>
      <c r="J1450" s="27">
        <v>24</v>
      </c>
      <c r="K1450" s="48">
        <v>1.0747966873088115</v>
      </c>
      <c r="L1450" s="48" t="s">
        <v>242</v>
      </c>
      <c r="M1450" s="33" t="s">
        <v>22</v>
      </c>
      <c r="N1450" s="33" t="s">
        <v>23</v>
      </c>
      <c r="O1450" s="43">
        <v>534</v>
      </c>
      <c r="P1450" s="48">
        <v>0.53541987300000005</v>
      </c>
      <c r="Q1450" s="33" t="s">
        <v>34</v>
      </c>
      <c r="R1450" s="27">
        <v>19</v>
      </c>
      <c r="S1450" s="43">
        <v>870</v>
      </c>
      <c r="T1450" s="38">
        <v>2233.833333</v>
      </c>
      <c r="U1450" s="33" t="str">
        <f t="shared" si="67"/>
        <v>Low Income</v>
      </c>
      <c r="V1450" s="43">
        <v>202110</v>
      </c>
      <c r="W1450" s="48">
        <v>0.24768001100000001</v>
      </c>
      <c r="X1450" s="27">
        <v>0</v>
      </c>
      <c r="Y1450" s="27">
        <v>57</v>
      </c>
      <c r="Z1450" s="33" t="str">
        <f t="shared" si="68"/>
        <v>High Risk</v>
      </c>
    </row>
    <row r="1451" spans="1:26" x14ac:dyDescent="0.25">
      <c r="A1451" s="22">
        <v>44550</v>
      </c>
      <c r="B1451" s="23">
        <v>40</v>
      </c>
      <c r="C1451" s="34" t="str">
        <f t="shared" si="66"/>
        <v>Senior</v>
      </c>
      <c r="D1451" s="44">
        <v>50823</v>
      </c>
      <c r="E1451" s="28">
        <v>596</v>
      </c>
      <c r="F1451" s="34" t="s">
        <v>230</v>
      </c>
      <c r="G1451" s="34" t="s">
        <v>20</v>
      </c>
      <c r="H1451" s="34" t="s">
        <v>25</v>
      </c>
      <c r="I1451" s="44">
        <v>9717</v>
      </c>
      <c r="J1451" s="28">
        <v>48</v>
      </c>
      <c r="K1451" s="49">
        <v>0.19119296381559531</v>
      </c>
      <c r="L1451" s="49" t="s">
        <v>240</v>
      </c>
      <c r="M1451" s="34" t="s">
        <v>22</v>
      </c>
      <c r="N1451" s="34" t="s">
        <v>23</v>
      </c>
      <c r="O1451" s="44">
        <v>846</v>
      </c>
      <c r="P1451" s="49">
        <v>0.406638952</v>
      </c>
      <c r="Q1451" s="34" t="s">
        <v>24</v>
      </c>
      <c r="R1451" s="28">
        <v>17</v>
      </c>
      <c r="S1451" s="44">
        <v>18064</v>
      </c>
      <c r="T1451" s="39">
        <v>4235.25</v>
      </c>
      <c r="U1451" s="34" t="str">
        <f t="shared" si="67"/>
        <v>Low Income</v>
      </c>
      <c r="V1451" s="44">
        <v>4471</v>
      </c>
      <c r="W1451" s="49">
        <v>0.17604456800000001</v>
      </c>
      <c r="X1451" s="28">
        <v>0</v>
      </c>
      <c r="Y1451" s="28">
        <v>65</v>
      </c>
      <c r="Z1451" s="34" t="str">
        <f t="shared" si="68"/>
        <v>High Risk</v>
      </c>
    </row>
    <row r="1452" spans="1:26" x14ac:dyDescent="0.25">
      <c r="A1452" s="20">
        <v>44551</v>
      </c>
      <c r="B1452" s="21">
        <v>43</v>
      </c>
      <c r="C1452" s="33" t="str">
        <f t="shared" si="66"/>
        <v>Senior</v>
      </c>
      <c r="D1452" s="43">
        <v>132070</v>
      </c>
      <c r="E1452" s="27">
        <v>493</v>
      </c>
      <c r="F1452" s="33" t="s">
        <v>231</v>
      </c>
      <c r="G1452" s="33" t="s">
        <v>20</v>
      </c>
      <c r="H1452" s="33" t="s">
        <v>29</v>
      </c>
      <c r="I1452" s="43">
        <v>14127</v>
      </c>
      <c r="J1452" s="27">
        <v>108</v>
      </c>
      <c r="K1452" s="48">
        <v>0.10696600287726206</v>
      </c>
      <c r="L1452" s="48" t="s">
        <v>240</v>
      </c>
      <c r="M1452" s="33" t="s">
        <v>22</v>
      </c>
      <c r="N1452" s="33" t="s">
        <v>23</v>
      </c>
      <c r="O1452" s="43">
        <v>355</v>
      </c>
      <c r="P1452" s="48">
        <v>7.1729144999999994E-2</v>
      </c>
      <c r="Q1452" s="33" t="s">
        <v>24</v>
      </c>
      <c r="R1452" s="27">
        <v>28</v>
      </c>
      <c r="S1452" s="43">
        <v>692</v>
      </c>
      <c r="T1452" s="38">
        <v>11005.833329999999</v>
      </c>
      <c r="U1452" s="33" t="str">
        <f t="shared" si="67"/>
        <v>Medium Income</v>
      </c>
      <c r="V1452" s="43">
        <v>7797</v>
      </c>
      <c r="W1452" s="48">
        <v>0.29584511800000002</v>
      </c>
      <c r="X1452" s="27">
        <v>1</v>
      </c>
      <c r="Y1452" s="27">
        <v>38.4</v>
      </c>
      <c r="Z1452" s="33" t="str">
        <f t="shared" si="68"/>
        <v>Low Risk</v>
      </c>
    </row>
    <row r="1453" spans="1:26" x14ac:dyDescent="0.25">
      <c r="A1453" s="22">
        <v>44552</v>
      </c>
      <c r="B1453" s="23">
        <v>60</v>
      </c>
      <c r="C1453" s="34" t="str">
        <f t="shared" si="66"/>
        <v>Old</v>
      </c>
      <c r="D1453" s="44">
        <v>54050</v>
      </c>
      <c r="E1453" s="28">
        <v>577</v>
      </c>
      <c r="F1453" s="34" t="s">
        <v>230</v>
      </c>
      <c r="G1453" s="34" t="s">
        <v>20</v>
      </c>
      <c r="H1453" s="34" t="s">
        <v>32</v>
      </c>
      <c r="I1453" s="44">
        <v>23946.390946502059</v>
      </c>
      <c r="J1453" s="28">
        <v>48</v>
      </c>
      <c r="K1453" s="49">
        <v>0.44304146061983457</v>
      </c>
      <c r="L1453" s="49" t="s">
        <v>240</v>
      </c>
      <c r="M1453" s="34" t="s">
        <v>26</v>
      </c>
      <c r="N1453" s="34" t="s">
        <v>23</v>
      </c>
      <c r="O1453" s="44">
        <v>205</v>
      </c>
      <c r="P1453" s="49">
        <v>0.314649293</v>
      </c>
      <c r="Q1453" s="34" t="s">
        <v>31</v>
      </c>
      <c r="R1453" s="28">
        <v>23</v>
      </c>
      <c r="S1453" s="44">
        <v>230</v>
      </c>
      <c r="T1453" s="39">
        <v>4504.1666670000004</v>
      </c>
      <c r="U1453" s="34" t="str">
        <f t="shared" si="67"/>
        <v>Low Income</v>
      </c>
      <c r="V1453" s="44">
        <v>106102</v>
      </c>
      <c r="W1453" s="49">
        <v>0.187548038</v>
      </c>
      <c r="X1453" s="28">
        <v>1</v>
      </c>
      <c r="Y1453" s="28">
        <v>40</v>
      </c>
      <c r="Z1453" s="34" t="str">
        <f t="shared" si="68"/>
        <v>Medium Risk</v>
      </c>
    </row>
    <row r="1454" spans="1:26" x14ac:dyDescent="0.25">
      <c r="A1454" s="20">
        <v>44553</v>
      </c>
      <c r="B1454" s="21">
        <v>42</v>
      </c>
      <c r="C1454" s="33" t="str">
        <f t="shared" si="66"/>
        <v>Senior</v>
      </c>
      <c r="D1454" s="43">
        <v>15000</v>
      </c>
      <c r="E1454" s="27">
        <v>643</v>
      </c>
      <c r="F1454" s="33" t="s">
        <v>230</v>
      </c>
      <c r="G1454" s="33" t="s">
        <v>20</v>
      </c>
      <c r="H1454" s="33" t="s">
        <v>29</v>
      </c>
      <c r="I1454" s="43">
        <v>20672</v>
      </c>
      <c r="J1454" s="27">
        <v>96</v>
      </c>
      <c r="K1454" s="48">
        <v>1.3781333333333334</v>
      </c>
      <c r="L1454" s="48" t="s">
        <v>242</v>
      </c>
      <c r="M1454" s="33" t="s">
        <v>22</v>
      </c>
      <c r="N1454" s="33" t="s">
        <v>30</v>
      </c>
      <c r="O1454" s="43">
        <v>1266</v>
      </c>
      <c r="P1454" s="48">
        <v>0.137585919</v>
      </c>
      <c r="Q1454" s="33" t="s">
        <v>28</v>
      </c>
      <c r="R1454" s="27">
        <v>30</v>
      </c>
      <c r="S1454" s="43">
        <v>1096</v>
      </c>
      <c r="T1454" s="38">
        <v>1250</v>
      </c>
      <c r="U1454" s="33" t="str">
        <f t="shared" si="67"/>
        <v>Low Income</v>
      </c>
      <c r="V1454" s="43">
        <v>21923</v>
      </c>
      <c r="W1454" s="48">
        <v>0.247253906</v>
      </c>
      <c r="X1454" s="27">
        <v>0</v>
      </c>
      <c r="Y1454" s="27">
        <v>49</v>
      </c>
      <c r="Z1454" s="33" t="str">
        <f t="shared" si="68"/>
        <v>Medium Risk</v>
      </c>
    </row>
    <row r="1455" spans="1:26" x14ac:dyDescent="0.25">
      <c r="A1455" s="22">
        <v>44554</v>
      </c>
      <c r="B1455" s="23">
        <v>71</v>
      </c>
      <c r="C1455" s="34" t="str">
        <f t="shared" si="66"/>
        <v>Old</v>
      </c>
      <c r="D1455" s="44">
        <v>157310</v>
      </c>
      <c r="E1455" s="28">
        <v>606</v>
      </c>
      <c r="F1455" s="34" t="s">
        <v>230</v>
      </c>
      <c r="G1455" s="34" t="s">
        <v>20</v>
      </c>
      <c r="H1455" s="34" t="s">
        <v>29</v>
      </c>
      <c r="I1455" s="44">
        <v>10722</v>
      </c>
      <c r="J1455" s="28">
        <v>60</v>
      </c>
      <c r="K1455" s="49">
        <v>6.8158413324009917E-2</v>
      </c>
      <c r="L1455" s="49" t="s">
        <v>240</v>
      </c>
      <c r="M1455" s="34" t="s">
        <v>22</v>
      </c>
      <c r="N1455" s="34" t="s">
        <v>23</v>
      </c>
      <c r="O1455" s="44">
        <v>1381</v>
      </c>
      <c r="P1455" s="49">
        <v>0.254026627</v>
      </c>
      <c r="Q1455" s="34" t="s">
        <v>38</v>
      </c>
      <c r="R1455" s="28">
        <v>14</v>
      </c>
      <c r="S1455" s="44">
        <v>8304</v>
      </c>
      <c r="T1455" s="39">
        <v>13109.166670000001</v>
      </c>
      <c r="U1455" s="34" t="str">
        <f t="shared" si="67"/>
        <v>High Income</v>
      </c>
      <c r="V1455" s="44">
        <v>14962</v>
      </c>
      <c r="W1455" s="49">
        <v>0.198271475</v>
      </c>
      <c r="X1455" s="28">
        <v>1</v>
      </c>
      <c r="Y1455" s="28">
        <v>37.6</v>
      </c>
      <c r="Z1455" s="34" t="str">
        <f t="shared" si="68"/>
        <v>Low Risk</v>
      </c>
    </row>
    <row r="1456" spans="1:26" x14ac:dyDescent="0.25">
      <c r="A1456" s="20">
        <v>44555</v>
      </c>
      <c r="B1456" s="21">
        <v>46</v>
      </c>
      <c r="C1456" s="33" t="str">
        <f t="shared" si="66"/>
        <v>Senior</v>
      </c>
      <c r="D1456" s="43">
        <v>56261</v>
      </c>
      <c r="E1456" s="27">
        <v>532</v>
      </c>
      <c r="F1456" s="33" t="s">
        <v>231</v>
      </c>
      <c r="G1456" s="33" t="s">
        <v>20</v>
      </c>
      <c r="H1456" s="33" t="s">
        <v>29</v>
      </c>
      <c r="I1456" s="43">
        <v>41013</v>
      </c>
      <c r="J1456" s="27">
        <v>36</v>
      </c>
      <c r="K1456" s="48">
        <v>0.72897744441087076</v>
      </c>
      <c r="L1456" s="48" t="s">
        <v>241</v>
      </c>
      <c r="M1456" s="33" t="s">
        <v>22</v>
      </c>
      <c r="N1456" s="33" t="s">
        <v>23</v>
      </c>
      <c r="O1456" s="43">
        <v>452</v>
      </c>
      <c r="P1456" s="48">
        <v>0.223910312</v>
      </c>
      <c r="Q1456" s="33" t="s">
        <v>38</v>
      </c>
      <c r="R1456" s="27">
        <v>23</v>
      </c>
      <c r="S1456" s="43">
        <v>1970</v>
      </c>
      <c r="T1456" s="38">
        <v>4688.4166670000004</v>
      </c>
      <c r="U1456" s="33" t="str">
        <f t="shared" si="67"/>
        <v>Low Income</v>
      </c>
      <c r="V1456" s="43">
        <v>53626</v>
      </c>
      <c r="W1456" s="48">
        <v>0.24505083499999999</v>
      </c>
      <c r="X1456" s="27">
        <v>0</v>
      </c>
      <c r="Y1456" s="27">
        <v>49</v>
      </c>
      <c r="Z1456" s="33" t="str">
        <f t="shared" si="68"/>
        <v>Medium Risk</v>
      </c>
    </row>
    <row r="1457" spans="1:26" x14ac:dyDescent="0.25">
      <c r="A1457" s="22">
        <v>44556</v>
      </c>
      <c r="B1457" s="23">
        <v>18</v>
      </c>
      <c r="C1457" s="34" t="str">
        <f t="shared" si="66"/>
        <v>Young</v>
      </c>
      <c r="D1457" s="44">
        <v>15000</v>
      </c>
      <c r="E1457" s="28">
        <v>594</v>
      </c>
      <c r="F1457" s="34" t="s">
        <v>230</v>
      </c>
      <c r="G1457" s="34" t="s">
        <v>20</v>
      </c>
      <c r="H1457" s="34" t="s">
        <v>41</v>
      </c>
      <c r="I1457" s="44">
        <v>25961.919161676647</v>
      </c>
      <c r="J1457" s="28">
        <v>60</v>
      </c>
      <c r="K1457" s="49">
        <v>1.7307946107784431</v>
      </c>
      <c r="L1457" s="49" t="s">
        <v>242</v>
      </c>
      <c r="M1457" s="34" t="s">
        <v>22</v>
      </c>
      <c r="N1457" s="34" t="s">
        <v>27</v>
      </c>
      <c r="O1457" s="44">
        <v>226</v>
      </c>
      <c r="P1457" s="49">
        <v>0.68642706600000003</v>
      </c>
      <c r="Q1457" s="34" t="s">
        <v>38</v>
      </c>
      <c r="R1457" s="28">
        <v>20</v>
      </c>
      <c r="S1457" s="44">
        <v>525</v>
      </c>
      <c r="T1457" s="39">
        <v>1250</v>
      </c>
      <c r="U1457" s="34" t="str">
        <f t="shared" si="67"/>
        <v>Low Income</v>
      </c>
      <c r="V1457" s="44">
        <v>9178</v>
      </c>
      <c r="W1457" s="49">
        <v>0.20928018700000001</v>
      </c>
      <c r="X1457" s="28">
        <v>0</v>
      </c>
      <c r="Y1457" s="28">
        <v>68</v>
      </c>
      <c r="Z1457" s="34" t="str">
        <f t="shared" si="68"/>
        <v>High Risk</v>
      </c>
    </row>
    <row r="1458" spans="1:26" x14ac:dyDescent="0.25">
      <c r="A1458" s="20">
        <v>44557</v>
      </c>
      <c r="B1458" s="21">
        <v>49</v>
      </c>
      <c r="C1458" s="33" t="str">
        <f t="shared" si="66"/>
        <v>Senior</v>
      </c>
      <c r="D1458" s="43">
        <v>15000</v>
      </c>
      <c r="E1458" s="27">
        <v>593</v>
      </c>
      <c r="F1458" s="33" t="s">
        <v>230</v>
      </c>
      <c r="G1458" s="33" t="s">
        <v>20</v>
      </c>
      <c r="H1458" s="33" t="s">
        <v>32</v>
      </c>
      <c r="I1458" s="43">
        <v>15295</v>
      </c>
      <c r="J1458" s="27">
        <v>12</v>
      </c>
      <c r="K1458" s="48">
        <v>1.0196666666666667</v>
      </c>
      <c r="L1458" s="48" t="s">
        <v>242</v>
      </c>
      <c r="M1458" s="33" t="s">
        <v>26</v>
      </c>
      <c r="N1458" s="33" t="s">
        <v>23</v>
      </c>
      <c r="O1458" s="43">
        <v>519</v>
      </c>
      <c r="P1458" s="48">
        <v>0.44737178999999999</v>
      </c>
      <c r="Q1458" s="33" t="s">
        <v>24</v>
      </c>
      <c r="R1458" s="27">
        <v>27</v>
      </c>
      <c r="S1458" s="43">
        <v>592</v>
      </c>
      <c r="T1458" s="38">
        <v>1250</v>
      </c>
      <c r="U1458" s="33" t="str">
        <f t="shared" si="67"/>
        <v>Low Income</v>
      </c>
      <c r="V1458" s="43">
        <v>216660</v>
      </c>
      <c r="W1458" s="48">
        <v>0.184841966</v>
      </c>
      <c r="X1458" s="27">
        <v>0</v>
      </c>
      <c r="Y1458" s="27">
        <v>55</v>
      </c>
      <c r="Z1458" s="33" t="str">
        <f t="shared" si="68"/>
        <v>High Risk</v>
      </c>
    </row>
    <row r="1459" spans="1:26" x14ac:dyDescent="0.25">
      <c r="A1459" s="22">
        <v>44558</v>
      </c>
      <c r="B1459" s="23">
        <v>44</v>
      </c>
      <c r="C1459" s="34" t="str">
        <f t="shared" si="66"/>
        <v>Senior</v>
      </c>
      <c r="D1459" s="44">
        <v>27360</v>
      </c>
      <c r="E1459" s="28">
        <v>556</v>
      </c>
      <c r="F1459" s="34" t="s">
        <v>230</v>
      </c>
      <c r="G1459" s="34" t="s">
        <v>20</v>
      </c>
      <c r="H1459" s="34" t="s">
        <v>25</v>
      </c>
      <c r="I1459" s="44">
        <v>9038</v>
      </c>
      <c r="J1459" s="28">
        <v>96</v>
      </c>
      <c r="K1459" s="49">
        <v>0.33033625730994154</v>
      </c>
      <c r="L1459" s="49" t="s">
        <v>240</v>
      </c>
      <c r="M1459" s="34" t="s">
        <v>26</v>
      </c>
      <c r="N1459" s="34" t="s">
        <v>30</v>
      </c>
      <c r="O1459" s="44">
        <v>238</v>
      </c>
      <c r="P1459" s="49">
        <v>0.13692069900000001</v>
      </c>
      <c r="Q1459" s="34" t="s">
        <v>24</v>
      </c>
      <c r="R1459" s="28">
        <v>28</v>
      </c>
      <c r="S1459" s="44">
        <v>4080</v>
      </c>
      <c r="T1459" s="39">
        <v>2280</v>
      </c>
      <c r="U1459" s="34" t="str">
        <f t="shared" si="67"/>
        <v>Low Income</v>
      </c>
      <c r="V1459" s="44">
        <v>54230</v>
      </c>
      <c r="W1459" s="49">
        <v>0.27509328399999999</v>
      </c>
      <c r="X1459" s="28">
        <v>0</v>
      </c>
      <c r="Y1459" s="28">
        <v>52</v>
      </c>
      <c r="Z1459" s="34" t="str">
        <f t="shared" si="68"/>
        <v>Medium Risk</v>
      </c>
    </row>
    <row r="1460" spans="1:26" x14ac:dyDescent="0.25">
      <c r="A1460" s="20">
        <v>44559</v>
      </c>
      <c r="B1460" s="21">
        <v>55</v>
      </c>
      <c r="C1460" s="33" t="str">
        <f t="shared" si="66"/>
        <v>Senior</v>
      </c>
      <c r="D1460" s="43">
        <v>73470</v>
      </c>
      <c r="E1460" s="27">
        <v>634</v>
      </c>
      <c r="F1460" s="33" t="s">
        <v>230</v>
      </c>
      <c r="G1460" s="33" t="s">
        <v>20</v>
      </c>
      <c r="H1460" s="33" t="s">
        <v>21</v>
      </c>
      <c r="I1460" s="43">
        <v>20058</v>
      </c>
      <c r="J1460" s="27">
        <v>36</v>
      </c>
      <c r="K1460" s="48">
        <v>0.27300939158840343</v>
      </c>
      <c r="L1460" s="48" t="s">
        <v>240</v>
      </c>
      <c r="M1460" s="33" t="s">
        <v>22</v>
      </c>
      <c r="N1460" s="33" t="s">
        <v>30</v>
      </c>
      <c r="O1460" s="43">
        <v>272</v>
      </c>
      <c r="P1460" s="48">
        <v>0.22297679000000001</v>
      </c>
      <c r="Q1460" s="33" t="s">
        <v>34</v>
      </c>
      <c r="R1460" s="27">
        <v>24</v>
      </c>
      <c r="S1460" s="43">
        <v>5330</v>
      </c>
      <c r="T1460" s="38">
        <v>6122.5</v>
      </c>
      <c r="U1460" s="33" t="str">
        <f t="shared" si="67"/>
        <v>Medium Income</v>
      </c>
      <c r="V1460" s="43">
        <v>1903</v>
      </c>
      <c r="W1460" s="48">
        <v>0.220897863</v>
      </c>
      <c r="X1460" s="27">
        <v>0</v>
      </c>
      <c r="Y1460" s="27">
        <v>50</v>
      </c>
      <c r="Z1460" s="33" t="str">
        <f t="shared" si="68"/>
        <v>Medium Risk</v>
      </c>
    </row>
    <row r="1461" spans="1:26" x14ac:dyDescent="0.25">
      <c r="A1461" s="22">
        <v>44560</v>
      </c>
      <c r="B1461" s="23">
        <v>48</v>
      </c>
      <c r="C1461" s="34" t="str">
        <f t="shared" si="66"/>
        <v>Senior</v>
      </c>
      <c r="D1461" s="44">
        <v>27585</v>
      </c>
      <c r="E1461" s="28">
        <v>593</v>
      </c>
      <c r="F1461" s="34" t="s">
        <v>230</v>
      </c>
      <c r="G1461" s="34" t="s">
        <v>45</v>
      </c>
      <c r="H1461" s="34" t="s">
        <v>29</v>
      </c>
      <c r="I1461" s="44">
        <v>34324</v>
      </c>
      <c r="J1461" s="28">
        <v>48</v>
      </c>
      <c r="K1461" s="49">
        <v>1.2442994381004169</v>
      </c>
      <c r="L1461" s="49" t="s">
        <v>242</v>
      </c>
      <c r="M1461" s="34" t="s">
        <v>26</v>
      </c>
      <c r="N1461" s="34" t="s">
        <v>27</v>
      </c>
      <c r="O1461" s="44">
        <v>448</v>
      </c>
      <c r="P1461" s="49">
        <v>0.151984444</v>
      </c>
      <c r="Q1461" s="34" t="s">
        <v>31</v>
      </c>
      <c r="R1461" s="28">
        <v>25</v>
      </c>
      <c r="S1461" s="44">
        <v>5721</v>
      </c>
      <c r="T1461" s="39">
        <v>2298.75</v>
      </c>
      <c r="U1461" s="34" t="str">
        <f t="shared" si="67"/>
        <v>Low Income</v>
      </c>
      <c r="V1461" s="44">
        <v>59202</v>
      </c>
      <c r="W1461" s="49">
        <v>0.25305598600000001</v>
      </c>
      <c r="X1461" s="28">
        <v>0</v>
      </c>
      <c r="Y1461" s="28">
        <v>53</v>
      </c>
      <c r="Z1461" s="34" t="str">
        <f t="shared" si="68"/>
        <v>Medium Risk</v>
      </c>
    </row>
    <row r="1462" spans="1:26" x14ac:dyDescent="0.25">
      <c r="A1462" s="20">
        <v>44561</v>
      </c>
      <c r="B1462" s="21">
        <v>38</v>
      </c>
      <c r="C1462" s="33" t="str">
        <f t="shared" si="66"/>
        <v>Mid</v>
      </c>
      <c r="D1462" s="43">
        <v>30170</v>
      </c>
      <c r="E1462" s="27">
        <v>556</v>
      </c>
      <c r="F1462" s="33" t="s">
        <v>230</v>
      </c>
      <c r="G1462" s="33" t="s">
        <v>20</v>
      </c>
      <c r="H1462" s="33" t="s">
        <v>21</v>
      </c>
      <c r="I1462" s="43">
        <v>23617</v>
      </c>
      <c r="J1462" s="27">
        <v>36</v>
      </c>
      <c r="K1462" s="48">
        <v>0.7827974809413325</v>
      </c>
      <c r="L1462" s="48" t="s">
        <v>241</v>
      </c>
      <c r="M1462" s="33" t="s">
        <v>44</v>
      </c>
      <c r="N1462" s="33" t="s">
        <v>30</v>
      </c>
      <c r="O1462" s="43">
        <v>593</v>
      </c>
      <c r="P1462" s="48">
        <v>0.55809521799999995</v>
      </c>
      <c r="Q1462" s="33" t="s">
        <v>28</v>
      </c>
      <c r="R1462" s="27">
        <v>23</v>
      </c>
      <c r="S1462" s="43">
        <v>1559</v>
      </c>
      <c r="T1462" s="38">
        <v>2514.166667</v>
      </c>
      <c r="U1462" s="33" t="str">
        <f t="shared" si="67"/>
        <v>Low Income</v>
      </c>
      <c r="V1462" s="43">
        <v>1196</v>
      </c>
      <c r="W1462" s="48">
        <v>0.18983246400000001</v>
      </c>
      <c r="X1462" s="27">
        <v>0</v>
      </c>
      <c r="Y1462" s="27">
        <v>59</v>
      </c>
      <c r="Z1462" s="33" t="str">
        <f t="shared" si="68"/>
        <v>High Risk</v>
      </c>
    </row>
    <row r="1463" spans="1:26" x14ac:dyDescent="0.25">
      <c r="A1463" s="22">
        <v>44562</v>
      </c>
      <c r="B1463" s="23">
        <v>25</v>
      </c>
      <c r="C1463" s="34" t="str">
        <f t="shared" si="66"/>
        <v>Mid</v>
      </c>
      <c r="D1463" s="44">
        <v>86077</v>
      </c>
      <c r="E1463" s="28">
        <v>594</v>
      </c>
      <c r="F1463" s="34" t="s">
        <v>230</v>
      </c>
      <c r="G1463" s="34" t="s">
        <v>20</v>
      </c>
      <c r="H1463" s="34" t="s">
        <v>25</v>
      </c>
      <c r="I1463" s="44">
        <v>13834</v>
      </c>
      <c r="J1463" s="28">
        <v>12</v>
      </c>
      <c r="K1463" s="49">
        <v>0.16071656772424689</v>
      </c>
      <c r="L1463" s="49" t="s">
        <v>240</v>
      </c>
      <c r="M1463" s="34" t="s">
        <v>35</v>
      </c>
      <c r="N1463" s="34" t="s">
        <v>27</v>
      </c>
      <c r="O1463" s="44">
        <v>735</v>
      </c>
      <c r="P1463" s="49">
        <v>3.6397305999999997E-2</v>
      </c>
      <c r="Q1463" s="34" t="s">
        <v>34</v>
      </c>
      <c r="R1463" s="28">
        <v>17</v>
      </c>
      <c r="S1463" s="44">
        <v>4828</v>
      </c>
      <c r="T1463" s="39">
        <v>7173.0833329999996</v>
      </c>
      <c r="U1463" s="34" t="str">
        <f t="shared" si="67"/>
        <v>Medium Income</v>
      </c>
      <c r="V1463" s="44">
        <v>321801</v>
      </c>
      <c r="W1463" s="49">
        <v>0.18658084599999999</v>
      </c>
      <c r="X1463" s="28">
        <v>1</v>
      </c>
      <c r="Y1463" s="28">
        <v>34.4</v>
      </c>
      <c r="Z1463" s="34" t="str">
        <f t="shared" si="68"/>
        <v>Low Risk</v>
      </c>
    </row>
    <row r="1464" spans="1:26" x14ac:dyDescent="0.25">
      <c r="A1464" s="20">
        <v>44563</v>
      </c>
      <c r="B1464" s="21">
        <v>37</v>
      </c>
      <c r="C1464" s="33" t="str">
        <f t="shared" si="66"/>
        <v>Mid</v>
      </c>
      <c r="D1464" s="43">
        <v>103960</v>
      </c>
      <c r="E1464" s="27">
        <v>613</v>
      </c>
      <c r="F1464" s="33" t="s">
        <v>230</v>
      </c>
      <c r="G1464" s="33" t="s">
        <v>45</v>
      </c>
      <c r="H1464" s="33" t="s">
        <v>29</v>
      </c>
      <c r="I1464" s="43">
        <v>26206</v>
      </c>
      <c r="J1464" s="27">
        <v>36</v>
      </c>
      <c r="K1464" s="48">
        <v>0.25207772220084645</v>
      </c>
      <c r="L1464" s="48" t="s">
        <v>240</v>
      </c>
      <c r="M1464" s="33" t="s">
        <v>26</v>
      </c>
      <c r="N1464" s="33" t="s">
        <v>27</v>
      </c>
      <c r="O1464" s="43">
        <v>394</v>
      </c>
      <c r="P1464" s="48">
        <v>0.52097199900000002</v>
      </c>
      <c r="Q1464" s="33" t="s">
        <v>28</v>
      </c>
      <c r="R1464" s="27">
        <v>24</v>
      </c>
      <c r="S1464" s="43">
        <v>4620</v>
      </c>
      <c r="T1464" s="38">
        <v>8663.3333330000005</v>
      </c>
      <c r="U1464" s="33" t="str">
        <f t="shared" si="67"/>
        <v>Medium Income</v>
      </c>
      <c r="V1464" s="43">
        <v>100795</v>
      </c>
      <c r="W1464" s="48">
        <v>0.244067695</v>
      </c>
      <c r="X1464" s="27">
        <v>0</v>
      </c>
      <c r="Y1464" s="27">
        <v>53</v>
      </c>
      <c r="Z1464" s="33" t="str">
        <f t="shared" si="68"/>
        <v>Medium Risk</v>
      </c>
    </row>
    <row r="1465" spans="1:26" x14ac:dyDescent="0.25">
      <c r="A1465" s="22">
        <v>44564</v>
      </c>
      <c r="B1465" s="23">
        <v>29</v>
      </c>
      <c r="C1465" s="34" t="str">
        <f t="shared" si="66"/>
        <v>Mid</v>
      </c>
      <c r="D1465" s="44">
        <v>77809</v>
      </c>
      <c r="E1465" s="28">
        <v>563</v>
      </c>
      <c r="F1465" s="34" t="s">
        <v>230</v>
      </c>
      <c r="G1465" s="34" t="s">
        <v>20</v>
      </c>
      <c r="H1465" s="34" t="s">
        <v>29</v>
      </c>
      <c r="I1465" s="44">
        <v>16300</v>
      </c>
      <c r="J1465" s="28">
        <v>48</v>
      </c>
      <c r="K1465" s="49">
        <v>0.20948733437006001</v>
      </c>
      <c r="L1465" s="49" t="s">
        <v>240</v>
      </c>
      <c r="M1465" s="34" t="s">
        <v>44</v>
      </c>
      <c r="N1465" s="34" t="s">
        <v>23</v>
      </c>
      <c r="O1465" s="44">
        <v>245</v>
      </c>
      <c r="P1465" s="49">
        <v>5.2215965000000003E-2</v>
      </c>
      <c r="Q1465" s="34" t="s">
        <v>24</v>
      </c>
      <c r="R1465" s="28">
        <v>20</v>
      </c>
      <c r="S1465" s="44">
        <v>282</v>
      </c>
      <c r="T1465" s="39">
        <v>6484.0833329999996</v>
      </c>
      <c r="U1465" s="34" t="str">
        <f t="shared" si="67"/>
        <v>Medium Income</v>
      </c>
      <c r="V1465" s="44">
        <v>2684</v>
      </c>
      <c r="W1465" s="49">
        <v>0.26851189800000003</v>
      </c>
      <c r="X1465" s="28">
        <v>0</v>
      </c>
      <c r="Y1465" s="28">
        <v>55</v>
      </c>
      <c r="Z1465" s="34" t="str">
        <f t="shared" si="68"/>
        <v>High Risk</v>
      </c>
    </row>
    <row r="1466" spans="1:26" x14ac:dyDescent="0.25">
      <c r="A1466" s="20">
        <v>44565</v>
      </c>
      <c r="B1466" s="21">
        <v>33</v>
      </c>
      <c r="C1466" s="33" t="str">
        <f t="shared" si="66"/>
        <v>Mid</v>
      </c>
      <c r="D1466" s="43">
        <v>16958.000004000001</v>
      </c>
      <c r="E1466" s="27">
        <v>491</v>
      </c>
      <c r="F1466" s="33" t="s">
        <v>231</v>
      </c>
      <c r="G1466" s="33" t="s">
        <v>20</v>
      </c>
      <c r="H1466" s="33" t="s">
        <v>21</v>
      </c>
      <c r="I1466" s="43">
        <v>10411</v>
      </c>
      <c r="J1466" s="27">
        <v>54.618025751072963</v>
      </c>
      <c r="K1466" s="48">
        <v>0.61392852916288976</v>
      </c>
      <c r="L1466" s="48" t="s">
        <v>241</v>
      </c>
      <c r="M1466" s="33" t="s">
        <v>22</v>
      </c>
      <c r="N1466" s="33" t="s">
        <v>27</v>
      </c>
      <c r="O1466" s="43">
        <v>433</v>
      </c>
      <c r="P1466" s="48">
        <v>0.22837105599999999</v>
      </c>
      <c r="Q1466" s="33" t="s">
        <v>24</v>
      </c>
      <c r="R1466" s="27">
        <v>14</v>
      </c>
      <c r="S1466" s="43">
        <v>2571</v>
      </c>
      <c r="T1466" s="38">
        <v>1413.166667</v>
      </c>
      <c r="U1466" s="33" t="str">
        <f t="shared" si="67"/>
        <v>Low Income</v>
      </c>
      <c r="V1466" s="43">
        <v>3866</v>
      </c>
      <c r="W1466" s="48">
        <v>0.25997289000000001</v>
      </c>
      <c r="X1466" s="27">
        <v>0</v>
      </c>
      <c r="Y1466" s="27">
        <v>54</v>
      </c>
      <c r="Z1466" s="33" t="str">
        <f t="shared" si="68"/>
        <v>Medium Risk</v>
      </c>
    </row>
    <row r="1467" spans="1:26" x14ac:dyDescent="0.25">
      <c r="A1467" s="22">
        <v>44566</v>
      </c>
      <c r="B1467" s="23">
        <v>47</v>
      </c>
      <c r="C1467" s="34" t="str">
        <f t="shared" si="66"/>
        <v>Senior</v>
      </c>
      <c r="D1467" s="44">
        <v>119676</v>
      </c>
      <c r="E1467" s="28">
        <v>617</v>
      </c>
      <c r="F1467" s="34" t="s">
        <v>230</v>
      </c>
      <c r="G1467" s="34" t="s">
        <v>20</v>
      </c>
      <c r="H1467" s="34" t="s">
        <v>21</v>
      </c>
      <c r="I1467" s="44">
        <v>23473</v>
      </c>
      <c r="J1467" s="28">
        <v>55.043478260869563</v>
      </c>
      <c r="K1467" s="49">
        <v>0.19613790567866574</v>
      </c>
      <c r="L1467" s="49" t="s">
        <v>240</v>
      </c>
      <c r="M1467" s="34" t="s">
        <v>22</v>
      </c>
      <c r="N1467" s="34" t="s">
        <v>30</v>
      </c>
      <c r="O1467" s="44">
        <v>519</v>
      </c>
      <c r="P1467" s="49">
        <v>0.17100816599999999</v>
      </c>
      <c r="Q1467" s="34" t="s">
        <v>24</v>
      </c>
      <c r="R1467" s="28">
        <v>18</v>
      </c>
      <c r="S1467" s="44">
        <v>3797</v>
      </c>
      <c r="T1467" s="39">
        <v>9973</v>
      </c>
      <c r="U1467" s="34" t="str">
        <f t="shared" si="67"/>
        <v>Medium Income</v>
      </c>
      <c r="V1467" s="44">
        <v>3448</v>
      </c>
      <c r="W1467" s="49">
        <v>0.18372560199999999</v>
      </c>
      <c r="X1467" s="28">
        <v>1</v>
      </c>
      <c r="Y1467" s="28">
        <v>36.799999999999997</v>
      </c>
      <c r="Z1467" s="34" t="str">
        <f t="shared" si="68"/>
        <v>Low Risk</v>
      </c>
    </row>
    <row r="1468" spans="1:26" x14ac:dyDescent="0.25">
      <c r="A1468" s="20">
        <v>44567</v>
      </c>
      <c r="B1468" s="21">
        <v>60</v>
      </c>
      <c r="C1468" s="33" t="str">
        <f t="shared" si="66"/>
        <v>Old</v>
      </c>
      <c r="D1468" s="43">
        <v>40236</v>
      </c>
      <c r="E1468" s="27">
        <v>630</v>
      </c>
      <c r="F1468" s="33" t="s">
        <v>230</v>
      </c>
      <c r="G1468" s="33" t="s">
        <v>20</v>
      </c>
      <c r="H1468" s="33" t="s">
        <v>29</v>
      </c>
      <c r="I1468" s="43">
        <v>21938</v>
      </c>
      <c r="J1468" s="27">
        <v>48</v>
      </c>
      <c r="K1468" s="48">
        <v>0.54523312456506612</v>
      </c>
      <c r="L1468" s="48" t="s">
        <v>241</v>
      </c>
      <c r="M1468" s="33" t="s">
        <v>22</v>
      </c>
      <c r="N1468" s="33" t="s">
        <v>27</v>
      </c>
      <c r="O1468" s="43">
        <v>528</v>
      </c>
      <c r="P1468" s="48">
        <v>0.27761322399999999</v>
      </c>
      <c r="Q1468" s="33" t="s">
        <v>24</v>
      </c>
      <c r="R1468" s="27">
        <v>32</v>
      </c>
      <c r="S1468" s="43">
        <v>363</v>
      </c>
      <c r="T1468" s="38">
        <v>3353</v>
      </c>
      <c r="U1468" s="33" t="str">
        <f t="shared" si="67"/>
        <v>Low Income</v>
      </c>
      <c r="V1468" s="43">
        <v>9661</v>
      </c>
      <c r="W1468" s="48">
        <v>0.22688747200000001</v>
      </c>
      <c r="X1468" s="27">
        <v>0</v>
      </c>
      <c r="Y1468" s="27">
        <v>50</v>
      </c>
      <c r="Z1468" s="33" t="str">
        <f t="shared" si="68"/>
        <v>Medium Risk</v>
      </c>
    </row>
    <row r="1469" spans="1:26" x14ac:dyDescent="0.25">
      <c r="A1469" s="22">
        <v>44568</v>
      </c>
      <c r="B1469" s="23">
        <v>44</v>
      </c>
      <c r="C1469" s="34" t="str">
        <f t="shared" si="66"/>
        <v>Senior</v>
      </c>
      <c r="D1469" s="44">
        <v>141595</v>
      </c>
      <c r="E1469" s="28">
        <v>586</v>
      </c>
      <c r="F1469" s="34" t="s">
        <v>230</v>
      </c>
      <c r="G1469" s="34" t="s">
        <v>20</v>
      </c>
      <c r="H1469" s="34" t="s">
        <v>25</v>
      </c>
      <c r="I1469" s="44">
        <v>22406</v>
      </c>
      <c r="J1469" s="28">
        <v>72</v>
      </c>
      <c r="K1469" s="49">
        <v>0.15824005084925316</v>
      </c>
      <c r="L1469" s="49" t="s">
        <v>240</v>
      </c>
      <c r="M1469" s="34" t="s">
        <v>22</v>
      </c>
      <c r="N1469" s="34" t="s">
        <v>23</v>
      </c>
      <c r="O1469" s="44">
        <v>838</v>
      </c>
      <c r="P1469" s="49">
        <v>0.63281917899999995</v>
      </c>
      <c r="Q1469" s="34" t="s">
        <v>34</v>
      </c>
      <c r="R1469" s="28">
        <v>34</v>
      </c>
      <c r="S1469" s="44">
        <v>6065</v>
      </c>
      <c r="T1469" s="39">
        <v>11799.583329999999</v>
      </c>
      <c r="U1469" s="34" t="str">
        <f t="shared" si="67"/>
        <v>Medium Income</v>
      </c>
      <c r="V1469" s="44">
        <v>37334</v>
      </c>
      <c r="W1469" s="49">
        <v>0.25310553099999999</v>
      </c>
      <c r="X1469" s="28">
        <v>1</v>
      </c>
      <c r="Y1469" s="28">
        <v>48</v>
      </c>
      <c r="Z1469" s="34" t="str">
        <f t="shared" si="68"/>
        <v>Medium Risk</v>
      </c>
    </row>
    <row r="1470" spans="1:26" x14ac:dyDescent="0.25">
      <c r="A1470" s="20">
        <v>44569</v>
      </c>
      <c r="B1470" s="21">
        <v>25</v>
      </c>
      <c r="C1470" s="33" t="str">
        <f t="shared" si="66"/>
        <v>Mid</v>
      </c>
      <c r="D1470" s="43">
        <v>44763</v>
      </c>
      <c r="E1470" s="27">
        <v>588</v>
      </c>
      <c r="F1470" s="33" t="s">
        <v>230</v>
      </c>
      <c r="G1470" s="33" t="s">
        <v>20</v>
      </c>
      <c r="H1470" s="33" t="s">
        <v>32</v>
      </c>
      <c r="I1470" s="43">
        <v>29517</v>
      </c>
      <c r="J1470" s="27">
        <v>48</v>
      </c>
      <c r="K1470" s="48">
        <v>0.65940620601836342</v>
      </c>
      <c r="L1470" s="48" t="s">
        <v>241</v>
      </c>
      <c r="M1470" s="33" t="s">
        <v>22</v>
      </c>
      <c r="N1470" s="33" t="s">
        <v>23</v>
      </c>
      <c r="O1470" s="43">
        <v>262</v>
      </c>
      <c r="P1470" s="48">
        <v>0.59106034600000001</v>
      </c>
      <c r="Q1470" s="33" t="s">
        <v>28</v>
      </c>
      <c r="R1470" s="27">
        <v>25</v>
      </c>
      <c r="S1470" s="43">
        <v>12535</v>
      </c>
      <c r="T1470" s="38">
        <v>3730.25</v>
      </c>
      <c r="U1470" s="33" t="str">
        <f t="shared" si="67"/>
        <v>Low Income</v>
      </c>
      <c r="V1470" s="43">
        <v>39297</v>
      </c>
      <c r="W1470" s="48">
        <v>0.23822153400000001</v>
      </c>
      <c r="X1470" s="27">
        <v>0</v>
      </c>
      <c r="Y1470" s="27">
        <v>59</v>
      </c>
      <c r="Z1470" s="33" t="str">
        <f t="shared" si="68"/>
        <v>High Risk</v>
      </c>
    </row>
    <row r="1471" spans="1:26" x14ac:dyDescent="0.25">
      <c r="A1471" s="22">
        <v>44570</v>
      </c>
      <c r="B1471" s="23">
        <v>45</v>
      </c>
      <c r="C1471" s="34" t="str">
        <f t="shared" si="66"/>
        <v>Senior</v>
      </c>
      <c r="D1471" s="44">
        <v>85653</v>
      </c>
      <c r="E1471" s="28">
        <v>570</v>
      </c>
      <c r="F1471" s="34" t="s">
        <v>230</v>
      </c>
      <c r="G1471" s="34" t="s">
        <v>20</v>
      </c>
      <c r="H1471" s="34" t="s">
        <v>32</v>
      </c>
      <c r="I1471" s="44">
        <v>13761</v>
      </c>
      <c r="J1471" s="28">
        <v>48</v>
      </c>
      <c r="K1471" s="49">
        <v>0.16065987180834296</v>
      </c>
      <c r="L1471" s="49" t="s">
        <v>240</v>
      </c>
      <c r="M1471" s="34" t="s">
        <v>22</v>
      </c>
      <c r="N1471" s="34" t="s">
        <v>30</v>
      </c>
      <c r="O1471" s="44">
        <v>1318</v>
      </c>
      <c r="P1471" s="49">
        <v>3.7652110000000003E-2</v>
      </c>
      <c r="Q1471" s="34" t="s">
        <v>24</v>
      </c>
      <c r="R1471" s="28">
        <v>31</v>
      </c>
      <c r="S1471" s="44">
        <v>2031</v>
      </c>
      <c r="T1471" s="39">
        <v>7137.75</v>
      </c>
      <c r="U1471" s="34" t="str">
        <f t="shared" si="67"/>
        <v>Medium Income</v>
      </c>
      <c r="V1471" s="44">
        <v>11893</v>
      </c>
      <c r="W1471" s="49">
        <v>0.23031944100000001</v>
      </c>
      <c r="X1471" s="28">
        <v>0</v>
      </c>
      <c r="Y1471" s="28">
        <v>58</v>
      </c>
      <c r="Z1471" s="34" t="str">
        <f t="shared" si="68"/>
        <v>High Risk</v>
      </c>
    </row>
    <row r="1472" spans="1:26" x14ac:dyDescent="0.25">
      <c r="A1472" s="20">
        <v>44571</v>
      </c>
      <c r="B1472" s="21">
        <v>54</v>
      </c>
      <c r="C1472" s="33" t="str">
        <f t="shared" si="66"/>
        <v>Senior</v>
      </c>
      <c r="D1472" s="43">
        <v>58130</v>
      </c>
      <c r="E1472" s="27">
        <v>632</v>
      </c>
      <c r="F1472" s="33" t="s">
        <v>230</v>
      </c>
      <c r="G1472" s="33" t="s">
        <v>20</v>
      </c>
      <c r="H1472" s="33" t="s">
        <v>25</v>
      </c>
      <c r="I1472" s="43">
        <v>17954</v>
      </c>
      <c r="J1472" s="27">
        <v>36</v>
      </c>
      <c r="K1472" s="48">
        <v>0.30885945295028383</v>
      </c>
      <c r="L1472" s="48" t="s">
        <v>240</v>
      </c>
      <c r="M1472" s="33" t="s">
        <v>22</v>
      </c>
      <c r="N1472" s="33" t="s">
        <v>27</v>
      </c>
      <c r="O1472" s="43">
        <v>579</v>
      </c>
      <c r="P1472" s="48">
        <v>0.16833335899999999</v>
      </c>
      <c r="Q1472" s="33" t="s">
        <v>28</v>
      </c>
      <c r="R1472" s="27">
        <v>30</v>
      </c>
      <c r="S1472" s="43">
        <v>6120</v>
      </c>
      <c r="T1472" s="38">
        <v>4844.1666670000004</v>
      </c>
      <c r="U1472" s="33" t="str">
        <f t="shared" si="67"/>
        <v>Low Income</v>
      </c>
      <c r="V1472" s="43">
        <v>9366</v>
      </c>
      <c r="W1472" s="48">
        <v>0.21587198799999999</v>
      </c>
      <c r="X1472" s="27">
        <v>0</v>
      </c>
      <c r="Y1472" s="27">
        <v>47</v>
      </c>
      <c r="Z1472" s="33" t="str">
        <f t="shared" si="68"/>
        <v>Medium Risk</v>
      </c>
    </row>
    <row r="1473" spans="1:26" x14ac:dyDescent="0.25">
      <c r="A1473" s="22">
        <v>44572</v>
      </c>
      <c r="B1473" s="23">
        <v>32</v>
      </c>
      <c r="C1473" s="34" t="str">
        <f t="shared" si="66"/>
        <v>Mid</v>
      </c>
      <c r="D1473" s="44">
        <v>70005</v>
      </c>
      <c r="E1473" s="28">
        <v>579.93124999999998</v>
      </c>
      <c r="F1473" s="34" t="s">
        <v>230</v>
      </c>
      <c r="G1473" s="34" t="s">
        <v>20</v>
      </c>
      <c r="H1473" s="34" t="s">
        <v>41</v>
      </c>
      <c r="I1473" s="44">
        <v>22024</v>
      </c>
      <c r="J1473" s="28">
        <v>48</v>
      </c>
      <c r="K1473" s="49">
        <v>0.31460609956431684</v>
      </c>
      <c r="L1473" s="49" t="s">
        <v>240</v>
      </c>
      <c r="M1473" s="34" t="s">
        <v>35</v>
      </c>
      <c r="N1473" s="34" t="s">
        <v>30</v>
      </c>
      <c r="O1473" s="44">
        <v>607</v>
      </c>
      <c r="P1473" s="49">
        <v>0.10866234399999999</v>
      </c>
      <c r="Q1473" s="34" t="s">
        <v>38</v>
      </c>
      <c r="R1473" s="28">
        <v>27</v>
      </c>
      <c r="S1473" s="44">
        <v>2878</v>
      </c>
      <c r="T1473" s="39">
        <v>5833.75</v>
      </c>
      <c r="U1473" s="34" t="str">
        <f t="shared" si="67"/>
        <v>Medium Income</v>
      </c>
      <c r="V1473" s="44">
        <v>202735</v>
      </c>
      <c r="W1473" s="49">
        <v>0.192685615</v>
      </c>
      <c r="X1473" s="28">
        <v>1</v>
      </c>
      <c r="Y1473" s="28">
        <v>40</v>
      </c>
      <c r="Z1473" s="34" t="str">
        <f t="shared" si="68"/>
        <v>Medium Risk</v>
      </c>
    </row>
    <row r="1474" spans="1:26" x14ac:dyDescent="0.25">
      <c r="A1474" s="20">
        <v>44573</v>
      </c>
      <c r="B1474" s="21">
        <v>38</v>
      </c>
      <c r="C1474" s="33" t="str">
        <f t="shared" ref="C1474:C1537" si="69">IF(B1474&lt;25,"Young",IF(B1474&lt;40,"Mid",IF(B1474&lt;60,"Senior","Old")))</f>
        <v>Mid</v>
      </c>
      <c r="D1474" s="43">
        <v>40498</v>
      </c>
      <c r="E1474" s="27">
        <v>582.59322033898309</v>
      </c>
      <c r="F1474" s="33" t="s">
        <v>230</v>
      </c>
      <c r="G1474" s="33" t="s">
        <v>20</v>
      </c>
      <c r="H1474" s="33" t="s">
        <v>29</v>
      </c>
      <c r="I1474" s="43">
        <v>12214</v>
      </c>
      <c r="J1474" s="27">
        <v>60</v>
      </c>
      <c r="K1474" s="48">
        <v>0.30159514050076547</v>
      </c>
      <c r="L1474" s="48" t="s">
        <v>240</v>
      </c>
      <c r="M1474" s="33" t="s">
        <v>35</v>
      </c>
      <c r="N1474" s="33" t="s">
        <v>23</v>
      </c>
      <c r="O1474" s="43">
        <v>129</v>
      </c>
      <c r="P1474" s="48">
        <v>0.53667892100000003</v>
      </c>
      <c r="Q1474" s="33" t="s">
        <v>34</v>
      </c>
      <c r="R1474" s="27">
        <v>32</v>
      </c>
      <c r="S1474" s="43">
        <v>1147</v>
      </c>
      <c r="T1474" s="38">
        <v>3374.833333</v>
      </c>
      <c r="U1474" s="33" t="str">
        <f t="shared" ref="U1474:U1537" si="70">IF(T1474&lt;=5000,"Low Income",IF(T1474&lt;=12000,"Medium Income","High Income"))</f>
        <v>Low Income</v>
      </c>
      <c r="V1474" s="43">
        <v>15953</v>
      </c>
      <c r="W1474" s="48">
        <v>0.255166273</v>
      </c>
      <c r="X1474" s="27">
        <v>0</v>
      </c>
      <c r="Y1474" s="27">
        <v>61</v>
      </c>
      <c r="Z1474" s="33" t="str">
        <f t="shared" ref="Z1474:Z1537" si="71">IF(Y1474&lt;40,"Low Risk", IF(Y1474&lt;55,"Medium Risk", IF(Y1474&lt;70,"High Risk","Very High Risk")))</f>
        <v>High Risk</v>
      </c>
    </row>
    <row r="1475" spans="1:26" x14ac:dyDescent="0.25">
      <c r="A1475" s="22">
        <v>44574</v>
      </c>
      <c r="B1475" s="23">
        <v>40</v>
      </c>
      <c r="C1475" s="34" t="str">
        <f t="shared" si="69"/>
        <v>Senior</v>
      </c>
      <c r="D1475" s="44">
        <v>96945</v>
      </c>
      <c r="E1475" s="28">
        <v>520</v>
      </c>
      <c r="F1475" s="34" t="s">
        <v>231</v>
      </c>
      <c r="G1475" s="34" t="s">
        <v>20</v>
      </c>
      <c r="H1475" s="34" t="s">
        <v>29</v>
      </c>
      <c r="I1475" s="44">
        <v>32209</v>
      </c>
      <c r="J1475" s="28">
        <v>60</v>
      </c>
      <c r="K1475" s="49">
        <v>0.33223992985713546</v>
      </c>
      <c r="L1475" s="49" t="s">
        <v>240</v>
      </c>
      <c r="M1475" s="34" t="s">
        <v>26</v>
      </c>
      <c r="N1475" s="34" t="s">
        <v>27</v>
      </c>
      <c r="O1475" s="44">
        <v>436</v>
      </c>
      <c r="P1475" s="49">
        <v>7.4066851000000003E-2</v>
      </c>
      <c r="Q1475" s="34" t="s">
        <v>34</v>
      </c>
      <c r="R1475" s="28">
        <v>20</v>
      </c>
      <c r="S1475" s="44">
        <v>21425</v>
      </c>
      <c r="T1475" s="39">
        <v>8078.75</v>
      </c>
      <c r="U1475" s="34" t="str">
        <f t="shared" si="70"/>
        <v>Medium Income</v>
      </c>
      <c r="V1475" s="44">
        <v>13700</v>
      </c>
      <c r="W1475" s="49">
        <v>0.25767446199999999</v>
      </c>
      <c r="X1475" s="28">
        <v>0</v>
      </c>
      <c r="Y1475" s="28">
        <v>55</v>
      </c>
      <c r="Z1475" s="34" t="str">
        <f t="shared" si="71"/>
        <v>High Risk</v>
      </c>
    </row>
    <row r="1476" spans="1:26" x14ac:dyDescent="0.25">
      <c r="A1476" s="20">
        <v>44575</v>
      </c>
      <c r="B1476" s="21">
        <v>30</v>
      </c>
      <c r="C1476" s="33" t="str">
        <f t="shared" si="69"/>
        <v>Mid</v>
      </c>
      <c r="D1476" s="43">
        <v>80097</v>
      </c>
      <c r="E1476" s="27">
        <v>462</v>
      </c>
      <c r="F1476" s="33" t="s">
        <v>231</v>
      </c>
      <c r="G1476" s="33" t="s">
        <v>45</v>
      </c>
      <c r="H1476" s="33" t="s">
        <v>21</v>
      </c>
      <c r="I1476" s="43">
        <v>23478</v>
      </c>
      <c r="J1476" s="27">
        <v>24</v>
      </c>
      <c r="K1476" s="48">
        <v>0.29311959249410091</v>
      </c>
      <c r="L1476" s="48" t="s">
        <v>240</v>
      </c>
      <c r="M1476" s="33" t="s">
        <v>26</v>
      </c>
      <c r="N1476" s="33" t="s">
        <v>27</v>
      </c>
      <c r="O1476" s="43">
        <v>802</v>
      </c>
      <c r="P1476" s="48">
        <v>0.50144934699999999</v>
      </c>
      <c r="Q1476" s="33" t="s">
        <v>28</v>
      </c>
      <c r="R1476" s="27">
        <v>33</v>
      </c>
      <c r="S1476" s="43">
        <v>3550</v>
      </c>
      <c r="T1476" s="38">
        <v>6674.75</v>
      </c>
      <c r="U1476" s="33" t="str">
        <f t="shared" si="70"/>
        <v>Medium Income</v>
      </c>
      <c r="V1476" s="43">
        <v>11710</v>
      </c>
      <c r="W1476" s="48">
        <v>0.30892188300000001</v>
      </c>
      <c r="X1476" s="27">
        <v>0</v>
      </c>
      <c r="Y1476" s="27">
        <v>60</v>
      </c>
      <c r="Z1476" s="33" t="str">
        <f t="shared" si="71"/>
        <v>High Risk</v>
      </c>
    </row>
    <row r="1477" spans="1:26" x14ac:dyDescent="0.25">
      <c r="A1477" s="22">
        <v>44576</v>
      </c>
      <c r="B1477" s="23">
        <v>47</v>
      </c>
      <c r="C1477" s="34" t="str">
        <f t="shared" si="69"/>
        <v>Senior</v>
      </c>
      <c r="D1477" s="44">
        <v>32684</v>
      </c>
      <c r="E1477" s="28">
        <v>563</v>
      </c>
      <c r="F1477" s="34" t="s">
        <v>230</v>
      </c>
      <c r="G1477" s="34" t="s">
        <v>20</v>
      </c>
      <c r="H1477" s="34" t="s">
        <v>32</v>
      </c>
      <c r="I1477" s="44">
        <v>12317</v>
      </c>
      <c r="J1477" s="28">
        <v>48</v>
      </c>
      <c r="K1477" s="49">
        <v>0.37685105862195567</v>
      </c>
      <c r="L1477" s="49" t="s">
        <v>240</v>
      </c>
      <c r="M1477" s="34" t="s">
        <v>22</v>
      </c>
      <c r="N1477" s="34" t="s">
        <v>23</v>
      </c>
      <c r="O1477" s="44">
        <v>565</v>
      </c>
      <c r="P1477" s="49">
        <v>0.30281534999999998</v>
      </c>
      <c r="Q1477" s="34" t="s">
        <v>34</v>
      </c>
      <c r="R1477" s="28">
        <v>21</v>
      </c>
      <c r="S1477" s="44">
        <v>3041</v>
      </c>
      <c r="T1477" s="39">
        <v>2723.666667</v>
      </c>
      <c r="U1477" s="34" t="str">
        <f t="shared" si="70"/>
        <v>Low Income</v>
      </c>
      <c r="V1477" s="44">
        <v>10689</v>
      </c>
      <c r="W1477" s="49">
        <v>0.27098040000000001</v>
      </c>
      <c r="X1477" s="28">
        <v>0</v>
      </c>
      <c r="Y1477" s="28">
        <v>58</v>
      </c>
      <c r="Z1477" s="34" t="str">
        <f t="shared" si="71"/>
        <v>High Risk</v>
      </c>
    </row>
    <row r="1478" spans="1:26" x14ac:dyDescent="0.25">
      <c r="A1478" s="20">
        <v>44577</v>
      </c>
      <c r="B1478" s="21">
        <v>38</v>
      </c>
      <c r="C1478" s="33" t="str">
        <f t="shared" si="69"/>
        <v>Mid</v>
      </c>
      <c r="D1478" s="43">
        <v>31956</v>
      </c>
      <c r="E1478" s="27">
        <v>534</v>
      </c>
      <c r="F1478" s="33" t="s">
        <v>231</v>
      </c>
      <c r="G1478" s="33" t="s">
        <v>20</v>
      </c>
      <c r="H1478" s="33" t="s">
        <v>32</v>
      </c>
      <c r="I1478" s="43">
        <v>18855</v>
      </c>
      <c r="J1478" s="27">
        <v>36</v>
      </c>
      <c r="K1478" s="48">
        <v>0.59003004130679682</v>
      </c>
      <c r="L1478" s="48" t="s">
        <v>241</v>
      </c>
      <c r="M1478" s="33" t="s">
        <v>26</v>
      </c>
      <c r="N1478" s="33" t="s">
        <v>23</v>
      </c>
      <c r="O1478" s="43">
        <v>358</v>
      </c>
      <c r="P1478" s="48">
        <v>7.6408878999999999E-2</v>
      </c>
      <c r="Q1478" s="33" t="s">
        <v>38</v>
      </c>
      <c r="R1478" s="27">
        <v>35</v>
      </c>
      <c r="S1478" s="43">
        <v>14522</v>
      </c>
      <c r="T1478" s="38">
        <v>2663</v>
      </c>
      <c r="U1478" s="33" t="str">
        <f t="shared" si="70"/>
        <v>Low Income</v>
      </c>
      <c r="V1478" s="43">
        <v>30005</v>
      </c>
      <c r="W1478" s="48">
        <v>0.240752142</v>
      </c>
      <c r="X1478" s="27">
        <v>0</v>
      </c>
      <c r="Y1478" s="27">
        <v>53</v>
      </c>
      <c r="Z1478" s="33" t="str">
        <f t="shared" si="71"/>
        <v>Medium Risk</v>
      </c>
    </row>
    <row r="1479" spans="1:26" x14ac:dyDescent="0.25">
      <c r="A1479" s="22">
        <v>44578</v>
      </c>
      <c r="B1479" s="23">
        <v>45</v>
      </c>
      <c r="C1479" s="34" t="str">
        <f t="shared" si="69"/>
        <v>Senior</v>
      </c>
      <c r="D1479" s="44">
        <v>29505</v>
      </c>
      <c r="E1479" s="28">
        <v>603</v>
      </c>
      <c r="F1479" s="34" t="s">
        <v>230</v>
      </c>
      <c r="G1479" s="34" t="s">
        <v>20</v>
      </c>
      <c r="H1479" s="34" t="s">
        <v>32</v>
      </c>
      <c r="I1479" s="44">
        <v>28622</v>
      </c>
      <c r="J1479" s="28">
        <v>36</v>
      </c>
      <c r="K1479" s="49">
        <v>0.97007286900525336</v>
      </c>
      <c r="L1479" s="49" t="s">
        <v>241</v>
      </c>
      <c r="M1479" s="34" t="s">
        <v>26</v>
      </c>
      <c r="N1479" s="34" t="s">
        <v>23</v>
      </c>
      <c r="O1479" s="44">
        <v>466</v>
      </c>
      <c r="P1479" s="49">
        <v>0.48526757399999998</v>
      </c>
      <c r="Q1479" s="34" t="s">
        <v>28</v>
      </c>
      <c r="R1479" s="28">
        <v>17</v>
      </c>
      <c r="S1479" s="44">
        <v>3123</v>
      </c>
      <c r="T1479" s="39">
        <v>2458.75</v>
      </c>
      <c r="U1479" s="34" t="str">
        <f t="shared" si="70"/>
        <v>Low Income</v>
      </c>
      <c r="V1479" s="44">
        <v>1207</v>
      </c>
      <c r="W1479" s="49">
        <v>0.206457053</v>
      </c>
      <c r="X1479" s="28">
        <v>0</v>
      </c>
      <c r="Y1479" s="28">
        <v>54</v>
      </c>
      <c r="Z1479" s="34" t="str">
        <f t="shared" si="71"/>
        <v>Medium Risk</v>
      </c>
    </row>
    <row r="1480" spans="1:26" x14ac:dyDescent="0.25">
      <c r="A1480" s="20">
        <v>44579</v>
      </c>
      <c r="B1480" s="21">
        <v>29</v>
      </c>
      <c r="C1480" s="33" t="str">
        <f t="shared" si="69"/>
        <v>Mid</v>
      </c>
      <c r="D1480" s="43">
        <v>63947</v>
      </c>
      <c r="E1480" s="27">
        <v>585</v>
      </c>
      <c r="F1480" s="33" t="s">
        <v>230</v>
      </c>
      <c r="G1480" s="33" t="s">
        <v>20</v>
      </c>
      <c r="H1480" s="33" t="s">
        <v>29</v>
      </c>
      <c r="I1480" s="43">
        <v>17407</v>
      </c>
      <c r="J1480" s="27">
        <v>60</v>
      </c>
      <c r="K1480" s="48">
        <v>0.27220979873958123</v>
      </c>
      <c r="L1480" s="48" t="s">
        <v>240</v>
      </c>
      <c r="M1480" s="33" t="s">
        <v>26</v>
      </c>
      <c r="N1480" s="33" t="s">
        <v>30</v>
      </c>
      <c r="O1480" s="43">
        <v>1223</v>
      </c>
      <c r="P1480" s="48">
        <v>0.47365399800000002</v>
      </c>
      <c r="Q1480" s="33" t="s">
        <v>34</v>
      </c>
      <c r="R1480" s="27">
        <v>33</v>
      </c>
      <c r="S1480" s="43">
        <v>34131</v>
      </c>
      <c r="T1480" s="38">
        <v>5328.9166670000004</v>
      </c>
      <c r="U1480" s="33" t="str">
        <f t="shared" si="70"/>
        <v>Medium Income</v>
      </c>
      <c r="V1480" s="43">
        <v>29148</v>
      </c>
      <c r="W1480" s="48">
        <v>0.196388436</v>
      </c>
      <c r="X1480" s="27">
        <v>0</v>
      </c>
      <c r="Y1480" s="27">
        <v>56</v>
      </c>
      <c r="Z1480" s="33" t="str">
        <f t="shared" si="71"/>
        <v>High Risk</v>
      </c>
    </row>
    <row r="1481" spans="1:26" x14ac:dyDescent="0.25">
      <c r="A1481" s="22">
        <v>44580</v>
      </c>
      <c r="B1481" s="23">
        <v>34</v>
      </c>
      <c r="C1481" s="34" t="str">
        <f t="shared" si="69"/>
        <v>Mid</v>
      </c>
      <c r="D1481" s="44">
        <v>42959</v>
      </c>
      <c r="E1481" s="28">
        <v>581</v>
      </c>
      <c r="F1481" s="34" t="s">
        <v>230</v>
      </c>
      <c r="G1481" s="34" t="s">
        <v>20</v>
      </c>
      <c r="H1481" s="34" t="s">
        <v>32</v>
      </c>
      <c r="I1481" s="44">
        <v>11817</v>
      </c>
      <c r="J1481" s="28">
        <v>24</v>
      </c>
      <c r="K1481" s="49">
        <v>0.27507623548034171</v>
      </c>
      <c r="L1481" s="49" t="s">
        <v>240</v>
      </c>
      <c r="M1481" s="34" t="s">
        <v>35</v>
      </c>
      <c r="N1481" s="34" t="s">
        <v>23</v>
      </c>
      <c r="O1481" s="44">
        <v>256</v>
      </c>
      <c r="P1481" s="49">
        <v>8.6102223000000006E-2</v>
      </c>
      <c r="Q1481" s="34" t="s">
        <v>24</v>
      </c>
      <c r="R1481" s="28">
        <v>22</v>
      </c>
      <c r="S1481" s="44">
        <v>4009</v>
      </c>
      <c r="T1481" s="39">
        <v>3579.916667</v>
      </c>
      <c r="U1481" s="34" t="str">
        <f t="shared" si="70"/>
        <v>Low Income</v>
      </c>
      <c r="V1481" s="44">
        <v>314168</v>
      </c>
      <c r="W1481" s="49">
        <v>0.20420702199999999</v>
      </c>
      <c r="X1481" s="28">
        <v>1</v>
      </c>
      <c r="Y1481" s="28">
        <v>36.799999999999997</v>
      </c>
      <c r="Z1481" s="34" t="str">
        <f t="shared" si="71"/>
        <v>Low Risk</v>
      </c>
    </row>
    <row r="1482" spans="1:26" x14ac:dyDescent="0.25">
      <c r="A1482" s="20">
        <v>44581</v>
      </c>
      <c r="B1482" s="21">
        <v>48</v>
      </c>
      <c r="C1482" s="33" t="str">
        <f t="shared" si="69"/>
        <v>Senior</v>
      </c>
      <c r="D1482" s="43">
        <v>63168</v>
      </c>
      <c r="E1482" s="27">
        <v>597</v>
      </c>
      <c r="F1482" s="33" t="s">
        <v>230</v>
      </c>
      <c r="G1482" s="33" t="s">
        <v>20</v>
      </c>
      <c r="H1482" s="33" t="s">
        <v>29</v>
      </c>
      <c r="I1482" s="43">
        <v>9583</v>
      </c>
      <c r="J1482" s="27">
        <v>120</v>
      </c>
      <c r="K1482" s="48">
        <v>0.15170656028368795</v>
      </c>
      <c r="L1482" s="48" t="s">
        <v>240</v>
      </c>
      <c r="M1482" s="33" t="s">
        <v>35</v>
      </c>
      <c r="N1482" s="33" t="s">
        <v>27</v>
      </c>
      <c r="O1482" s="43">
        <v>279</v>
      </c>
      <c r="P1482" s="48">
        <v>0.45855632699999999</v>
      </c>
      <c r="Q1482" s="33" t="s">
        <v>38</v>
      </c>
      <c r="R1482" s="27">
        <v>25</v>
      </c>
      <c r="S1482" s="43">
        <v>496</v>
      </c>
      <c r="T1482" s="38">
        <v>5264</v>
      </c>
      <c r="U1482" s="33" t="str">
        <f t="shared" si="70"/>
        <v>Medium Income</v>
      </c>
      <c r="V1482" s="43">
        <v>152675</v>
      </c>
      <c r="W1482" s="48">
        <v>0.241536793</v>
      </c>
      <c r="X1482" s="27">
        <v>1</v>
      </c>
      <c r="Y1482" s="27">
        <v>42.4</v>
      </c>
      <c r="Z1482" s="33" t="str">
        <f t="shared" si="71"/>
        <v>Medium Risk</v>
      </c>
    </row>
    <row r="1483" spans="1:26" x14ac:dyDescent="0.25">
      <c r="A1483" s="22">
        <v>44582</v>
      </c>
      <c r="B1483" s="23">
        <v>35</v>
      </c>
      <c r="C1483" s="34" t="str">
        <f t="shared" si="69"/>
        <v>Mid</v>
      </c>
      <c r="D1483" s="44">
        <v>27311</v>
      </c>
      <c r="E1483" s="28">
        <v>530</v>
      </c>
      <c r="F1483" s="34" t="s">
        <v>231</v>
      </c>
      <c r="G1483" s="34" t="s">
        <v>20</v>
      </c>
      <c r="H1483" s="34" t="s">
        <v>32</v>
      </c>
      <c r="I1483" s="44">
        <v>30390</v>
      </c>
      <c r="J1483" s="28">
        <v>24</v>
      </c>
      <c r="K1483" s="49">
        <v>1.1127384570319652</v>
      </c>
      <c r="L1483" s="49" t="s">
        <v>242</v>
      </c>
      <c r="M1483" s="34" t="s">
        <v>44</v>
      </c>
      <c r="N1483" s="34" t="s">
        <v>30</v>
      </c>
      <c r="O1483" s="44">
        <v>771</v>
      </c>
      <c r="P1483" s="49">
        <v>0.68388792899999995</v>
      </c>
      <c r="Q1483" s="34" t="s">
        <v>24</v>
      </c>
      <c r="R1483" s="28">
        <v>32</v>
      </c>
      <c r="S1483" s="44">
        <v>591</v>
      </c>
      <c r="T1483" s="39">
        <v>2275.916667</v>
      </c>
      <c r="U1483" s="34" t="str">
        <f t="shared" si="70"/>
        <v>Low Income</v>
      </c>
      <c r="V1483" s="44">
        <v>44512</v>
      </c>
      <c r="W1483" s="49">
        <v>0.21560137400000001</v>
      </c>
      <c r="X1483" s="28">
        <v>0</v>
      </c>
      <c r="Y1483" s="28">
        <v>69</v>
      </c>
      <c r="Z1483" s="34" t="str">
        <f t="shared" si="71"/>
        <v>High Risk</v>
      </c>
    </row>
    <row r="1484" spans="1:26" x14ac:dyDescent="0.25">
      <c r="A1484" s="20">
        <v>44583</v>
      </c>
      <c r="B1484" s="21">
        <v>60</v>
      </c>
      <c r="C1484" s="33" t="str">
        <f t="shared" si="69"/>
        <v>Old</v>
      </c>
      <c r="D1484" s="43">
        <v>224926</v>
      </c>
      <c r="E1484" s="27">
        <v>645</v>
      </c>
      <c r="F1484" s="33" t="s">
        <v>230</v>
      </c>
      <c r="G1484" s="33" t="s">
        <v>20</v>
      </c>
      <c r="H1484" s="33" t="s">
        <v>32</v>
      </c>
      <c r="I1484" s="43">
        <v>17157</v>
      </c>
      <c r="J1484" s="27">
        <v>60</v>
      </c>
      <c r="K1484" s="48">
        <v>7.6278420458284063E-2</v>
      </c>
      <c r="L1484" s="48" t="s">
        <v>240</v>
      </c>
      <c r="M1484" s="33" t="s">
        <v>22</v>
      </c>
      <c r="N1484" s="33" t="s">
        <v>27</v>
      </c>
      <c r="O1484" s="43">
        <v>307</v>
      </c>
      <c r="P1484" s="48">
        <v>0.57655481799999997</v>
      </c>
      <c r="Q1484" s="33" t="s">
        <v>34</v>
      </c>
      <c r="R1484" s="27">
        <v>28</v>
      </c>
      <c r="S1484" s="43">
        <v>2494</v>
      </c>
      <c r="T1484" s="38">
        <v>10017.666670000001</v>
      </c>
      <c r="U1484" s="33" t="str">
        <f t="shared" si="70"/>
        <v>Medium Income</v>
      </c>
      <c r="V1484" s="43">
        <v>5322</v>
      </c>
      <c r="W1484" s="48">
        <v>0.20792835500000001</v>
      </c>
      <c r="X1484" s="27">
        <v>1</v>
      </c>
      <c r="Y1484" s="27">
        <v>44</v>
      </c>
      <c r="Z1484" s="33" t="str">
        <f t="shared" si="71"/>
        <v>Medium Risk</v>
      </c>
    </row>
    <row r="1485" spans="1:26" x14ac:dyDescent="0.25">
      <c r="A1485" s="22">
        <v>44584</v>
      </c>
      <c r="B1485" s="23">
        <v>35</v>
      </c>
      <c r="C1485" s="34" t="str">
        <f t="shared" si="69"/>
        <v>Mid</v>
      </c>
      <c r="D1485" s="44">
        <v>19404</v>
      </c>
      <c r="E1485" s="28">
        <v>628</v>
      </c>
      <c r="F1485" s="34" t="s">
        <v>230</v>
      </c>
      <c r="G1485" s="34" t="s">
        <v>20</v>
      </c>
      <c r="H1485" s="34" t="s">
        <v>25</v>
      </c>
      <c r="I1485" s="44">
        <v>34088</v>
      </c>
      <c r="J1485" s="28">
        <v>12</v>
      </c>
      <c r="K1485" s="49">
        <v>1.7567511853226139</v>
      </c>
      <c r="L1485" s="49" t="s">
        <v>242</v>
      </c>
      <c r="M1485" s="34" t="s">
        <v>22</v>
      </c>
      <c r="N1485" s="34" t="s">
        <v>23</v>
      </c>
      <c r="O1485" s="44">
        <v>392</v>
      </c>
      <c r="P1485" s="49">
        <v>0.64560085300000003</v>
      </c>
      <c r="Q1485" s="34" t="s">
        <v>28</v>
      </c>
      <c r="R1485" s="28">
        <v>24</v>
      </c>
      <c r="S1485" s="44">
        <v>520</v>
      </c>
      <c r="T1485" s="39">
        <v>1617</v>
      </c>
      <c r="U1485" s="34" t="str">
        <f t="shared" si="70"/>
        <v>Low Income</v>
      </c>
      <c r="V1485" s="44">
        <v>95921</v>
      </c>
      <c r="W1485" s="49">
        <v>0.19429079299999999</v>
      </c>
      <c r="X1485" s="28">
        <v>0</v>
      </c>
      <c r="Y1485" s="28">
        <v>56</v>
      </c>
      <c r="Z1485" s="34" t="str">
        <f t="shared" si="71"/>
        <v>High Risk</v>
      </c>
    </row>
    <row r="1486" spans="1:26" x14ac:dyDescent="0.25">
      <c r="A1486" s="20">
        <v>44585</v>
      </c>
      <c r="B1486" s="21">
        <v>42</v>
      </c>
      <c r="C1486" s="33" t="str">
        <f t="shared" si="69"/>
        <v>Senior</v>
      </c>
      <c r="D1486" s="43">
        <v>84781</v>
      </c>
      <c r="E1486" s="27">
        <v>648</v>
      </c>
      <c r="F1486" s="33" t="s">
        <v>230</v>
      </c>
      <c r="G1486" s="33" t="s">
        <v>20</v>
      </c>
      <c r="H1486" s="33" t="s">
        <v>29</v>
      </c>
      <c r="I1486" s="43">
        <v>54028</v>
      </c>
      <c r="J1486" s="27">
        <v>24</v>
      </c>
      <c r="K1486" s="48">
        <v>0.63726542503626993</v>
      </c>
      <c r="L1486" s="48" t="s">
        <v>241</v>
      </c>
      <c r="M1486" s="33" t="s">
        <v>26</v>
      </c>
      <c r="N1486" s="33" t="s">
        <v>27</v>
      </c>
      <c r="O1486" s="43">
        <v>700</v>
      </c>
      <c r="P1486" s="48">
        <v>0.186324295</v>
      </c>
      <c r="Q1486" s="33" t="s">
        <v>24</v>
      </c>
      <c r="R1486" s="27">
        <v>33</v>
      </c>
      <c r="S1486" s="43">
        <v>4173</v>
      </c>
      <c r="T1486" s="38">
        <v>7065.0833329999996</v>
      </c>
      <c r="U1486" s="33" t="str">
        <f t="shared" si="70"/>
        <v>Medium Income</v>
      </c>
      <c r="V1486" s="43">
        <v>10018</v>
      </c>
      <c r="W1486" s="48">
        <v>0.17917318199999999</v>
      </c>
      <c r="X1486" s="27">
        <v>0</v>
      </c>
      <c r="Y1486" s="27">
        <v>48</v>
      </c>
      <c r="Z1486" s="33" t="str">
        <f t="shared" si="71"/>
        <v>Medium Risk</v>
      </c>
    </row>
    <row r="1487" spans="1:26" x14ac:dyDescent="0.25">
      <c r="A1487" s="22">
        <v>44586</v>
      </c>
      <c r="B1487" s="23">
        <v>51</v>
      </c>
      <c r="C1487" s="34" t="str">
        <f t="shared" si="69"/>
        <v>Senior</v>
      </c>
      <c r="D1487" s="44">
        <v>96740</v>
      </c>
      <c r="E1487" s="28">
        <v>623</v>
      </c>
      <c r="F1487" s="34" t="s">
        <v>230</v>
      </c>
      <c r="G1487" s="34" t="s">
        <v>20</v>
      </c>
      <c r="H1487" s="34" t="s">
        <v>21</v>
      </c>
      <c r="I1487" s="44">
        <v>15121</v>
      </c>
      <c r="J1487" s="28">
        <v>48</v>
      </c>
      <c r="K1487" s="49">
        <v>0.1563055612983254</v>
      </c>
      <c r="L1487" s="49" t="s">
        <v>240</v>
      </c>
      <c r="M1487" s="34" t="s">
        <v>22</v>
      </c>
      <c r="N1487" s="34" t="s">
        <v>23</v>
      </c>
      <c r="O1487" s="44">
        <v>698</v>
      </c>
      <c r="P1487" s="49">
        <v>6.3684792000000004E-2</v>
      </c>
      <c r="Q1487" s="34" t="s">
        <v>38</v>
      </c>
      <c r="R1487" s="28">
        <v>29</v>
      </c>
      <c r="S1487" s="44">
        <v>1330</v>
      </c>
      <c r="T1487" s="39">
        <v>8061.6666670000004</v>
      </c>
      <c r="U1487" s="34" t="str">
        <f t="shared" si="70"/>
        <v>Medium Income</v>
      </c>
      <c r="V1487" s="44">
        <v>12163</v>
      </c>
      <c r="W1487" s="49">
        <v>0.185398329</v>
      </c>
      <c r="X1487" s="28">
        <v>1</v>
      </c>
      <c r="Y1487" s="28">
        <v>36</v>
      </c>
      <c r="Z1487" s="34" t="str">
        <f t="shared" si="71"/>
        <v>Low Risk</v>
      </c>
    </row>
    <row r="1488" spans="1:26" x14ac:dyDescent="0.25">
      <c r="A1488" s="20">
        <v>44587</v>
      </c>
      <c r="B1488" s="21">
        <v>22</v>
      </c>
      <c r="C1488" s="33" t="str">
        <f t="shared" si="69"/>
        <v>Young</v>
      </c>
      <c r="D1488" s="43">
        <v>44537</v>
      </c>
      <c r="E1488" s="27">
        <v>605</v>
      </c>
      <c r="F1488" s="33" t="s">
        <v>230</v>
      </c>
      <c r="G1488" s="33" t="s">
        <v>33</v>
      </c>
      <c r="H1488" s="33" t="s">
        <v>41</v>
      </c>
      <c r="I1488" s="43">
        <v>24695.307531380753</v>
      </c>
      <c r="J1488" s="27">
        <v>60</v>
      </c>
      <c r="K1488" s="48">
        <v>0.55448969466692311</v>
      </c>
      <c r="L1488" s="48" t="s">
        <v>241</v>
      </c>
      <c r="M1488" s="33" t="s">
        <v>22</v>
      </c>
      <c r="N1488" s="33" t="s">
        <v>27</v>
      </c>
      <c r="O1488" s="43">
        <v>589</v>
      </c>
      <c r="P1488" s="48">
        <v>0.33322959899999999</v>
      </c>
      <c r="Q1488" s="33" t="s">
        <v>24</v>
      </c>
      <c r="R1488" s="27">
        <v>24</v>
      </c>
      <c r="S1488" s="43">
        <v>2172</v>
      </c>
      <c r="T1488" s="38">
        <v>3711.416667</v>
      </c>
      <c r="U1488" s="33" t="str">
        <f t="shared" si="70"/>
        <v>Low Income</v>
      </c>
      <c r="V1488" s="43">
        <v>7117</v>
      </c>
      <c r="W1488" s="48">
        <v>0.25716887700000002</v>
      </c>
      <c r="X1488" s="27">
        <v>0</v>
      </c>
      <c r="Y1488" s="27">
        <v>56</v>
      </c>
      <c r="Z1488" s="33" t="str">
        <f t="shared" si="71"/>
        <v>High Risk</v>
      </c>
    </row>
    <row r="1489" spans="1:26" x14ac:dyDescent="0.25">
      <c r="A1489" s="22">
        <v>44588</v>
      </c>
      <c r="B1489" s="23">
        <v>18</v>
      </c>
      <c r="C1489" s="34" t="str">
        <f t="shared" si="69"/>
        <v>Young</v>
      </c>
      <c r="D1489" s="44">
        <v>19580.000004000001</v>
      </c>
      <c r="E1489" s="28">
        <v>569</v>
      </c>
      <c r="F1489" s="34" t="s">
        <v>230</v>
      </c>
      <c r="G1489" s="34" t="s">
        <v>20</v>
      </c>
      <c r="H1489" s="34" t="s">
        <v>21</v>
      </c>
      <c r="I1489" s="44">
        <v>15281</v>
      </c>
      <c r="J1489" s="28">
        <v>54.618025751072963</v>
      </c>
      <c r="K1489" s="49">
        <v>0.7804392235382146</v>
      </c>
      <c r="L1489" s="49" t="s">
        <v>241</v>
      </c>
      <c r="M1489" s="34" t="s">
        <v>22</v>
      </c>
      <c r="N1489" s="34" t="s">
        <v>23</v>
      </c>
      <c r="O1489" s="44">
        <v>545</v>
      </c>
      <c r="P1489" s="49">
        <v>0.33648144499999999</v>
      </c>
      <c r="Q1489" s="34" t="s">
        <v>24</v>
      </c>
      <c r="R1489" s="28">
        <v>28</v>
      </c>
      <c r="S1489" s="44">
        <v>4972</v>
      </c>
      <c r="T1489" s="39">
        <v>1631.666667</v>
      </c>
      <c r="U1489" s="34" t="str">
        <f t="shared" si="70"/>
        <v>Low Income</v>
      </c>
      <c r="V1489" s="44">
        <v>2235</v>
      </c>
      <c r="W1489" s="49">
        <v>0.223347672</v>
      </c>
      <c r="X1489" s="28">
        <v>0</v>
      </c>
      <c r="Y1489" s="28">
        <v>55</v>
      </c>
      <c r="Z1489" s="34" t="str">
        <f t="shared" si="71"/>
        <v>High Risk</v>
      </c>
    </row>
    <row r="1490" spans="1:26" x14ac:dyDescent="0.25">
      <c r="A1490" s="20">
        <v>44589</v>
      </c>
      <c r="B1490" s="21">
        <v>21</v>
      </c>
      <c r="C1490" s="33" t="str">
        <f t="shared" si="69"/>
        <v>Young</v>
      </c>
      <c r="D1490" s="43">
        <v>50172</v>
      </c>
      <c r="E1490" s="27">
        <v>487</v>
      </c>
      <c r="F1490" s="33" t="s">
        <v>231</v>
      </c>
      <c r="G1490" s="33" t="s">
        <v>20</v>
      </c>
      <c r="H1490" s="33" t="s">
        <v>32</v>
      </c>
      <c r="I1490" s="43">
        <v>10943</v>
      </c>
      <c r="J1490" s="27">
        <v>36</v>
      </c>
      <c r="K1490" s="48">
        <v>0.21810970262297696</v>
      </c>
      <c r="L1490" s="48" t="s">
        <v>240</v>
      </c>
      <c r="M1490" s="33" t="s">
        <v>22</v>
      </c>
      <c r="N1490" s="33" t="s">
        <v>30</v>
      </c>
      <c r="O1490" s="43">
        <v>317</v>
      </c>
      <c r="P1490" s="48">
        <v>0.26276555400000001</v>
      </c>
      <c r="Q1490" s="33" t="s">
        <v>34</v>
      </c>
      <c r="R1490" s="27">
        <v>28</v>
      </c>
      <c r="S1490" s="43">
        <v>7641</v>
      </c>
      <c r="T1490" s="38">
        <v>4181</v>
      </c>
      <c r="U1490" s="33" t="str">
        <f t="shared" si="70"/>
        <v>Low Income</v>
      </c>
      <c r="V1490" s="43">
        <v>22297</v>
      </c>
      <c r="W1490" s="48">
        <v>0.23018239300000001</v>
      </c>
      <c r="X1490" s="27">
        <v>0</v>
      </c>
      <c r="Y1490" s="27">
        <v>53</v>
      </c>
      <c r="Z1490" s="33" t="str">
        <f t="shared" si="71"/>
        <v>Medium Risk</v>
      </c>
    </row>
    <row r="1491" spans="1:26" x14ac:dyDescent="0.25">
      <c r="A1491" s="22">
        <v>44590</v>
      </c>
      <c r="B1491" s="23">
        <v>55</v>
      </c>
      <c r="C1491" s="34" t="str">
        <f t="shared" si="69"/>
        <v>Senior</v>
      </c>
      <c r="D1491" s="44">
        <v>127314</v>
      </c>
      <c r="E1491" s="28">
        <v>653</v>
      </c>
      <c r="F1491" s="34" t="s">
        <v>232</v>
      </c>
      <c r="G1491" s="34" t="s">
        <v>20</v>
      </c>
      <c r="H1491" s="34" t="s">
        <v>29</v>
      </c>
      <c r="I1491" s="44">
        <v>12358</v>
      </c>
      <c r="J1491" s="28">
        <v>48</v>
      </c>
      <c r="K1491" s="49">
        <v>9.7067093956674053E-2</v>
      </c>
      <c r="L1491" s="49" t="s">
        <v>240</v>
      </c>
      <c r="M1491" s="34" t="s">
        <v>26</v>
      </c>
      <c r="N1491" s="34" t="s">
        <v>30</v>
      </c>
      <c r="O1491" s="44">
        <v>376</v>
      </c>
      <c r="P1491" s="49">
        <v>0.22709232900000001</v>
      </c>
      <c r="Q1491" s="34" t="s">
        <v>28</v>
      </c>
      <c r="R1491" s="28">
        <v>21</v>
      </c>
      <c r="S1491" s="44">
        <v>2324</v>
      </c>
      <c r="T1491" s="39">
        <v>10609.5</v>
      </c>
      <c r="U1491" s="34" t="str">
        <f t="shared" si="70"/>
        <v>Medium Income</v>
      </c>
      <c r="V1491" s="44">
        <v>34066</v>
      </c>
      <c r="W1491" s="49">
        <v>0.199996174</v>
      </c>
      <c r="X1491" s="28">
        <v>1</v>
      </c>
      <c r="Y1491" s="28">
        <v>44.8</v>
      </c>
      <c r="Z1491" s="34" t="str">
        <f t="shared" si="71"/>
        <v>Medium Risk</v>
      </c>
    </row>
    <row r="1492" spans="1:26" x14ac:dyDescent="0.25">
      <c r="A1492" s="20">
        <v>44591</v>
      </c>
      <c r="B1492" s="21">
        <v>33</v>
      </c>
      <c r="C1492" s="33" t="str">
        <f t="shared" si="69"/>
        <v>Mid</v>
      </c>
      <c r="D1492" s="43">
        <v>133594</v>
      </c>
      <c r="E1492" s="27">
        <v>594</v>
      </c>
      <c r="F1492" s="33" t="s">
        <v>230</v>
      </c>
      <c r="G1492" s="33" t="s">
        <v>20</v>
      </c>
      <c r="H1492" s="33" t="s">
        <v>25</v>
      </c>
      <c r="I1492" s="43">
        <v>35819</v>
      </c>
      <c r="J1492" s="27">
        <v>48</v>
      </c>
      <c r="K1492" s="48">
        <v>0.26811832866745511</v>
      </c>
      <c r="L1492" s="48" t="s">
        <v>240</v>
      </c>
      <c r="M1492" s="33" t="s">
        <v>22</v>
      </c>
      <c r="N1492" s="33" t="s">
        <v>23</v>
      </c>
      <c r="O1492" s="43">
        <v>322</v>
      </c>
      <c r="P1492" s="48">
        <v>0.32977873099999999</v>
      </c>
      <c r="Q1492" s="33" t="s">
        <v>38</v>
      </c>
      <c r="R1492" s="27">
        <v>29</v>
      </c>
      <c r="S1492" s="43">
        <v>2825</v>
      </c>
      <c r="T1492" s="38">
        <v>11132.833329999999</v>
      </c>
      <c r="U1492" s="33" t="str">
        <f t="shared" si="70"/>
        <v>Medium Income</v>
      </c>
      <c r="V1492" s="43">
        <v>13326</v>
      </c>
      <c r="W1492" s="48">
        <v>0.22828911099999999</v>
      </c>
      <c r="X1492" s="27">
        <v>1</v>
      </c>
      <c r="Y1492" s="27">
        <v>43.2</v>
      </c>
      <c r="Z1492" s="33" t="str">
        <f t="shared" si="71"/>
        <v>Medium Risk</v>
      </c>
    </row>
    <row r="1493" spans="1:26" x14ac:dyDescent="0.25">
      <c r="A1493" s="22">
        <v>44592</v>
      </c>
      <c r="B1493" s="23">
        <v>70</v>
      </c>
      <c r="C1493" s="34" t="str">
        <f t="shared" si="69"/>
        <v>Old</v>
      </c>
      <c r="D1493" s="44">
        <v>75903</v>
      </c>
      <c r="E1493" s="28">
        <v>532</v>
      </c>
      <c r="F1493" s="34" t="s">
        <v>231</v>
      </c>
      <c r="G1493" s="34" t="s">
        <v>20</v>
      </c>
      <c r="H1493" s="34" t="s">
        <v>32</v>
      </c>
      <c r="I1493" s="44">
        <v>113452</v>
      </c>
      <c r="J1493" s="28">
        <v>60</v>
      </c>
      <c r="K1493" s="49">
        <v>1.494697179294626</v>
      </c>
      <c r="L1493" s="49" t="s">
        <v>242</v>
      </c>
      <c r="M1493" s="34" t="s">
        <v>26</v>
      </c>
      <c r="N1493" s="34" t="s">
        <v>27</v>
      </c>
      <c r="O1493" s="44">
        <v>613</v>
      </c>
      <c r="P1493" s="49">
        <v>0.129225067</v>
      </c>
      <c r="Q1493" s="34" t="s">
        <v>28</v>
      </c>
      <c r="R1493" s="28">
        <v>26</v>
      </c>
      <c r="S1493" s="44">
        <v>3305</v>
      </c>
      <c r="T1493" s="39">
        <v>6325.25</v>
      </c>
      <c r="U1493" s="34" t="str">
        <f t="shared" si="70"/>
        <v>Medium Income</v>
      </c>
      <c r="V1493" s="44">
        <v>3172</v>
      </c>
      <c r="W1493" s="49">
        <v>0.37323973900000001</v>
      </c>
      <c r="X1493" s="28">
        <v>0</v>
      </c>
      <c r="Y1493" s="28">
        <v>56</v>
      </c>
      <c r="Z1493" s="34" t="str">
        <f t="shared" si="71"/>
        <v>High Risk</v>
      </c>
    </row>
    <row r="1494" spans="1:26" x14ac:dyDescent="0.25">
      <c r="A1494" s="20">
        <v>44593</v>
      </c>
      <c r="B1494" s="21">
        <v>33</v>
      </c>
      <c r="C1494" s="33" t="str">
        <f t="shared" si="69"/>
        <v>Mid</v>
      </c>
      <c r="D1494" s="43">
        <v>36341</v>
      </c>
      <c r="E1494" s="27">
        <v>424</v>
      </c>
      <c r="F1494" s="33" t="s">
        <v>233</v>
      </c>
      <c r="G1494" s="33" t="s">
        <v>20</v>
      </c>
      <c r="H1494" s="33" t="s">
        <v>29</v>
      </c>
      <c r="I1494" s="43">
        <v>19330</v>
      </c>
      <c r="J1494" s="27">
        <v>36</v>
      </c>
      <c r="K1494" s="48">
        <v>0.53190611155444267</v>
      </c>
      <c r="L1494" s="48" t="s">
        <v>241</v>
      </c>
      <c r="M1494" s="33" t="s">
        <v>35</v>
      </c>
      <c r="N1494" s="33" t="s">
        <v>27</v>
      </c>
      <c r="O1494" s="43">
        <v>351</v>
      </c>
      <c r="P1494" s="48">
        <v>0.62730774300000003</v>
      </c>
      <c r="Q1494" s="33" t="s">
        <v>38</v>
      </c>
      <c r="R1494" s="27">
        <v>16</v>
      </c>
      <c r="S1494" s="43">
        <v>1174</v>
      </c>
      <c r="T1494" s="38">
        <v>3028.416667</v>
      </c>
      <c r="U1494" s="33" t="str">
        <f t="shared" si="70"/>
        <v>Low Income</v>
      </c>
      <c r="V1494" s="43">
        <v>7353</v>
      </c>
      <c r="W1494" s="48">
        <v>0.31327483900000003</v>
      </c>
      <c r="X1494" s="27">
        <v>0</v>
      </c>
      <c r="Y1494" s="27">
        <v>60</v>
      </c>
      <c r="Z1494" s="33" t="str">
        <f t="shared" si="71"/>
        <v>High Risk</v>
      </c>
    </row>
    <row r="1495" spans="1:26" x14ac:dyDescent="0.25">
      <c r="A1495" s="22">
        <v>44594</v>
      </c>
      <c r="B1495" s="23">
        <v>42</v>
      </c>
      <c r="C1495" s="34" t="str">
        <f t="shared" si="69"/>
        <v>Senior</v>
      </c>
      <c r="D1495" s="44">
        <v>62747</v>
      </c>
      <c r="E1495" s="28">
        <v>616</v>
      </c>
      <c r="F1495" s="34" t="s">
        <v>230</v>
      </c>
      <c r="G1495" s="34" t="s">
        <v>20</v>
      </c>
      <c r="H1495" s="34" t="s">
        <v>25</v>
      </c>
      <c r="I1495" s="44">
        <v>33517</v>
      </c>
      <c r="J1495" s="28">
        <v>60</v>
      </c>
      <c r="K1495" s="49">
        <v>0.53416099574481646</v>
      </c>
      <c r="L1495" s="49" t="s">
        <v>241</v>
      </c>
      <c r="M1495" s="34" t="s">
        <v>22</v>
      </c>
      <c r="N1495" s="34" t="s">
        <v>30</v>
      </c>
      <c r="O1495" s="44">
        <v>258</v>
      </c>
      <c r="P1495" s="49">
        <v>0.18950384000000001</v>
      </c>
      <c r="Q1495" s="34" t="s">
        <v>28</v>
      </c>
      <c r="R1495" s="28">
        <v>20</v>
      </c>
      <c r="S1495" s="44">
        <v>3045</v>
      </c>
      <c r="T1495" s="39">
        <v>5228.9166670000004</v>
      </c>
      <c r="U1495" s="34" t="str">
        <f t="shared" si="70"/>
        <v>Medium Income</v>
      </c>
      <c r="V1495" s="44">
        <v>86919</v>
      </c>
      <c r="W1495" s="49">
        <v>0.25977482699999999</v>
      </c>
      <c r="X1495" s="28">
        <v>0</v>
      </c>
      <c r="Y1495" s="28">
        <v>48</v>
      </c>
      <c r="Z1495" s="34" t="str">
        <f t="shared" si="71"/>
        <v>Medium Risk</v>
      </c>
    </row>
    <row r="1496" spans="1:26" x14ac:dyDescent="0.25">
      <c r="A1496" s="20">
        <v>44595</v>
      </c>
      <c r="B1496" s="21">
        <v>58</v>
      </c>
      <c r="C1496" s="33" t="str">
        <f t="shared" si="69"/>
        <v>Senior</v>
      </c>
      <c r="D1496" s="43">
        <v>63615</v>
      </c>
      <c r="E1496" s="27">
        <v>587</v>
      </c>
      <c r="F1496" s="33" t="s">
        <v>230</v>
      </c>
      <c r="G1496" s="33" t="s">
        <v>20</v>
      </c>
      <c r="H1496" s="33" t="s">
        <v>25</v>
      </c>
      <c r="I1496" s="43">
        <v>62838</v>
      </c>
      <c r="J1496" s="27">
        <v>72</v>
      </c>
      <c r="K1496" s="48">
        <v>0.98778589955199247</v>
      </c>
      <c r="L1496" s="48" t="s">
        <v>241</v>
      </c>
      <c r="M1496" s="33" t="s">
        <v>22</v>
      </c>
      <c r="N1496" s="33" t="s">
        <v>30</v>
      </c>
      <c r="O1496" s="43">
        <v>332</v>
      </c>
      <c r="P1496" s="48">
        <v>0.22576337299999999</v>
      </c>
      <c r="Q1496" s="33" t="s">
        <v>34</v>
      </c>
      <c r="R1496" s="27">
        <v>27</v>
      </c>
      <c r="S1496" s="43">
        <v>2527</v>
      </c>
      <c r="T1496" s="38">
        <v>5301.25</v>
      </c>
      <c r="U1496" s="33" t="str">
        <f t="shared" si="70"/>
        <v>Medium Income</v>
      </c>
      <c r="V1496" s="43">
        <v>21186</v>
      </c>
      <c r="W1496" s="48">
        <v>0.28989140400000002</v>
      </c>
      <c r="X1496" s="27">
        <v>0</v>
      </c>
      <c r="Y1496" s="27">
        <v>51</v>
      </c>
      <c r="Z1496" s="33" t="str">
        <f t="shared" si="71"/>
        <v>Medium Risk</v>
      </c>
    </row>
    <row r="1497" spans="1:26" x14ac:dyDescent="0.25">
      <c r="A1497" s="22">
        <v>44596</v>
      </c>
      <c r="B1497" s="23">
        <v>64</v>
      </c>
      <c r="C1497" s="34" t="str">
        <f t="shared" si="69"/>
        <v>Old</v>
      </c>
      <c r="D1497" s="44">
        <v>80266</v>
      </c>
      <c r="E1497" s="28">
        <v>634</v>
      </c>
      <c r="F1497" s="34" t="s">
        <v>230</v>
      </c>
      <c r="G1497" s="34" t="s">
        <v>20</v>
      </c>
      <c r="H1497" s="34" t="s">
        <v>32</v>
      </c>
      <c r="I1497" s="44">
        <v>30329</v>
      </c>
      <c r="J1497" s="28">
        <v>48</v>
      </c>
      <c r="K1497" s="49">
        <v>0.37785612837315924</v>
      </c>
      <c r="L1497" s="49" t="s">
        <v>240</v>
      </c>
      <c r="M1497" s="34" t="s">
        <v>22</v>
      </c>
      <c r="N1497" s="34" t="s">
        <v>23</v>
      </c>
      <c r="O1497" s="44">
        <v>476</v>
      </c>
      <c r="P1497" s="49">
        <v>0.44068739299999998</v>
      </c>
      <c r="Q1497" s="34" t="s">
        <v>34</v>
      </c>
      <c r="R1497" s="28">
        <v>18</v>
      </c>
      <c r="S1497" s="44">
        <v>1481</v>
      </c>
      <c r="T1497" s="39">
        <v>6688.8333329999996</v>
      </c>
      <c r="U1497" s="34" t="str">
        <f t="shared" si="70"/>
        <v>Medium Income</v>
      </c>
      <c r="V1497" s="44">
        <v>2575</v>
      </c>
      <c r="W1497" s="49">
        <v>0.223350733</v>
      </c>
      <c r="X1497" s="28">
        <v>0</v>
      </c>
      <c r="Y1497" s="28">
        <v>52</v>
      </c>
      <c r="Z1497" s="34" t="str">
        <f t="shared" si="71"/>
        <v>Medium Risk</v>
      </c>
    </row>
    <row r="1498" spans="1:26" x14ac:dyDescent="0.25">
      <c r="A1498" s="20">
        <v>44597</v>
      </c>
      <c r="B1498" s="21">
        <v>64</v>
      </c>
      <c r="C1498" s="33" t="str">
        <f t="shared" si="69"/>
        <v>Old</v>
      </c>
      <c r="D1498" s="43">
        <v>33490</v>
      </c>
      <c r="E1498" s="27">
        <v>634</v>
      </c>
      <c r="F1498" s="33" t="s">
        <v>230</v>
      </c>
      <c r="G1498" s="33" t="s">
        <v>20</v>
      </c>
      <c r="H1498" s="33" t="s">
        <v>41</v>
      </c>
      <c r="I1498" s="43">
        <v>39652</v>
      </c>
      <c r="J1498" s="27">
        <v>72</v>
      </c>
      <c r="K1498" s="48">
        <v>1.1839952224544641</v>
      </c>
      <c r="L1498" s="48" t="s">
        <v>242</v>
      </c>
      <c r="M1498" s="33" t="s">
        <v>22</v>
      </c>
      <c r="N1498" s="33" t="s">
        <v>27</v>
      </c>
      <c r="O1498" s="43">
        <v>521</v>
      </c>
      <c r="P1498" s="48">
        <v>0.23872410699999999</v>
      </c>
      <c r="Q1498" s="33" t="s">
        <v>38</v>
      </c>
      <c r="R1498" s="27">
        <v>24</v>
      </c>
      <c r="S1498" s="43">
        <v>634</v>
      </c>
      <c r="T1498" s="38">
        <v>2790.833333</v>
      </c>
      <c r="U1498" s="33" t="str">
        <f t="shared" si="70"/>
        <v>Low Income</v>
      </c>
      <c r="V1498" s="43">
        <v>152898</v>
      </c>
      <c r="W1498" s="48">
        <v>0.23709255900000001</v>
      </c>
      <c r="X1498" s="27">
        <v>0</v>
      </c>
      <c r="Y1498" s="27">
        <v>46</v>
      </c>
      <c r="Z1498" s="33" t="str">
        <f t="shared" si="71"/>
        <v>Medium Risk</v>
      </c>
    </row>
    <row r="1499" spans="1:26" x14ac:dyDescent="0.25">
      <c r="A1499" s="22">
        <v>44598</v>
      </c>
      <c r="B1499" s="23">
        <v>54</v>
      </c>
      <c r="C1499" s="34" t="str">
        <f t="shared" si="69"/>
        <v>Senior</v>
      </c>
      <c r="D1499" s="44">
        <v>72011</v>
      </c>
      <c r="E1499" s="28">
        <v>611</v>
      </c>
      <c r="F1499" s="34" t="s">
        <v>230</v>
      </c>
      <c r="G1499" s="34" t="s">
        <v>20</v>
      </c>
      <c r="H1499" s="34" t="s">
        <v>29</v>
      </c>
      <c r="I1499" s="44">
        <v>28303</v>
      </c>
      <c r="J1499" s="28">
        <v>120</v>
      </c>
      <c r="K1499" s="49">
        <v>0.3930371748760606</v>
      </c>
      <c r="L1499" s="49" t="s">
        <v>240</v>
      </c>
      <c r="M1499" s="34" t="s">
        <v>22</v>
      </c>
      <c r="N1499" s="34" t="s">
        <v>27</v>
      </c>
      <c r="O1499" s="44">
        <v>609</v>
      </c>
      <c r="P1499" s="49">
        <v>0.52785741100000005</v>
      </c>
      <c r="Q1499" s="34" t="s">
        <v>34</v>
      </c>
      <c r="R1499" s="28">
        <v>21</v>
      </c>
      <c r="S1499" s="44">
        <v>3886</v>
      </c>
      <c r="T1499" s="39">
        <v>6000.9166670000004</v>
      </c>
      <c r="U1499" s="34" t="str">
        <f t="shared" si="70"/>
        <v>Medium Income</v>
      </c>
      <c r="V1499" s="44">
        <v>24879</v>
      </c>
      <c r="W1499" s="49">
        <v>0.22224240000000001</v>
      </c>
      <c r="X1499" s="28">
        <v>0</v>
      </c>
      <c r="Y1499" s="28">
        <v>55</v>
      </c>
      <c r="Z1499" s="34" t="str">
        <f t="shared" si="71"/>
        <v>High Risk</v>
      </c>
    </row>
    <row r="1500" spans="1:26" x14ac:dyDescent="0.25">
      <c r="A1500" s="20">
        <v>44599</v>
      </c>
      <c r="B1500" s="21">
        <v>52</v>
      </c>
      <c r="C1500" s="33" t="str">
        <f t="shared" si="69"/>
        <v>Senior</v>
      </c>
      <c r="D1500" s="43">
        <v>66576</v>
      </c>
      <c r="E1500" s="27">
        <v>555</v>
      </c>
      <c r="F1500" s="33" t="s">
        <v>230</v>
      </c>
      <c r="G1500" s="33" t="s">
        <v>20</v>
      </c>
      <c r="H1500" s="33" t="s">
        <v>32</v>
      </c>
      <c r="I1500" s="43">
        <v>15526</v>
      </c>
      <c r="J1500" s="27">
        <v>48</v>
      </c>
      <c r="K1500" s="48">
        <v>0.23320716173996636</v>
      </c>
      <c r="L1500" s="48" t="s">
        <v>240</v>
      </c>
      <c r="M1500" s="33" t="s">
        <v>35</v>
      </c>
      <c r="N1500" s="33" t="s">
        <v>30</v>
      </c>
      <c r="O1500" s="43">
        <v>613</v>
      </c>
      <c r="P1500" s="48">
        <v>0.219463251</v>
      </c>
      <c r="Q1500" s="33" t="s">
        <v>31</v>
      </c>
      <c r="R1500" s="27">
        <v>23</v>
      </c>
      <c r="S1500" s="43">
        <v>2880</v>
      </c>
      <c r="T1500" s="38">
        <v>5548</v>
      </c>
      <c r="U1500" s="33" t="str">
        <f t="shared" si="70"/>
        <v>Medium Income</v>
      </c>
      <c r="V1500" s="43">
        <v>4699</v>
      </c>
      <c r="W1500" s="48">
        <v>0.221979016</v>
      </c>
      <c r="X1500" s="27">
        <v>0</v>
      </c>
      <c r="Y1500" s="27">
        <v>55</v>
      </c>
      <c r="Z1500" s="33" t="str">
        <f t="shared" si="71"/>
        <v>High Risk</v>
      </c>
    </row>
    <row r="1501" spans="1:26" x14ac:dyDescent="0.25">
      <c r="A1501" s="22">
        <v>44600</v>
      </c>
      <c r="B1501" s="23">
        <v>47</v>
      </c>
      <c r="C1501" s="34" t="str">
        <f t="shared" si="69"/>
        <v>Senior</v>
      </c>
      <c r="D1501" s="44">
        <v>422480</v>
      </c>
      <c r="E1501" s="28">
        <v>518</v>
      </c>
      <c r="F1501" s="34" t="s">
        <v>231</v>
      </c>
      <c r="G1501" s="34" t="s">
        <v>20</v>
      </c>
      <c r="H1501" s="34" t="s">
        <v>21</v>
      </c>
      <c r="I1501" s="44">
        <v>50214</v>
      </c>
      <c r="J1501" s="28">
        <v>84</v>
      </c>
      <c r="K1501" s="49">
        <v>0.11885533042984284</v>
      </c>
      <c r="L1501" s="49" t="s">
        <v>240</v>
      </c>
      <c r="M1501" s="34" t="s">
        <v>35</v>
      </c>
      <c r="N1501" s="34" t="s">
        <v>30</v>
      </c>
      <c r="O1501" s="44">
        <v>397</v>
      </c>
      <c r="P1501" s="49">
        <v>0.248193425</v>
      </c>
      <c r="Q1501" s="34" t="s">
        <v>24</v>
      </c>
      <c r="R1501" s="28">
        <v>29</v>
      </c>
      <c r="S1501" s="44">
        <v>1756</v>
      </c>
      <c r="T1501" s="39">
        <v>17952.583330000001</v>
      </c>
      <c r="U1501" s="34" t="str">
        <f t="shared" si="70"/>
        <v>High Income</v>
      </c>
      <c r="V1501" s="44">
        <v>45451</v>
      </c>
      <c r="W1501" s="49">
        <v>0.25788335099999998</v>
      </c>
      <c r="X1501" s="28">
        <v>1</v>
      </c>
      <c r="Y1501" s="28">
        <v>39.200000000000003</v>
      </c>
      <c r="Z1501" s="34" t="str">
        <f t="shared" si="71"/>
        <v>Low Risk</v>
      </c>
    </row>
    <row r="1502" spans="1:26" x14ac:dyDescent="0.25">
      <c r="A1502" s="20">
        <v>44601</v>
      </c>
      <c r="B1502" s="21">
        <v>49</v>
      </c>
      <c r="C1502" s="33" t="str">
        <f t="shared" si="69"/>
        <v>Senior</v>
      </c>
      <c r="D1502" s="43">
        <v>66239</v>
      </c>
      <c r="E1502" s="27">
        <v>496</v>
      </c>
      <c r="F1502" s="33" t="s">
        <v>231</v>
      </c>
      <c r="G1502" s="33" t="s">
        <v>20</v>
      </c>
      <c r="H1502" s="33" t="s">
        <v>21</v>
      </c>
      <c r="I1502" s="43">
        <v>30517</v>
      </c>
      <c r="J1502" s="27">
        <v>60</v>
      </c>
      <c r="K1502" s="48">
        <v>0.4607104575854104</v>
      </c>
      <c r="L1502" s="48" t="s">
        <v>240</v>
      </c>
      <c r="M1502" s="33" t="s">
        <v>22</v>
      </c>
      <c r="N1502" s="33" t="s">
        <v>30</v>
      </c>
      <c r="O1502" s="43">
        <v>401</v>
      </c>
      <c r="P1502" s="48">
        <v>0.353323791</v>
      </c>
      <c r="Q1502" s="33" t="s">
        <v>24</v>
      </c>
      <c r="R1502" s="27">
        <v>22</v>
      </c>
      <c r="S1502" s="43">
        <v>7430</v>
      </c>
      <c r="T1502" s="38">
        <v>5519.9166670000004</v>
      </c>
      <c r="U1502" s="33" t="str">
        <f t="shared" si="70"/>
        <v>Medium Income</v>
      </c>
      <c r="V1502" s="43">
        <v>257017</v>
      </c>
      <c r="W1502" s="48">
        <v>0.31462886400000001</v>
      </c>
      <c r="X1502" s="27">
        <v>0</v>
      </c>
      <c r="Y1502" s="27">
        <v>48</v>
      </c>
      <c r="Z1502" s="33" t="str">
        <f t="shared" si="71"/>
        <v>Medium Risk</v>
      </c>
    </row>
    <row r="1503" spans="1:26" x14ac:dyDescent="0.25">
      <c r="A1503" s="22">
        <v>44602</v>
      </c>
      <c r="B1503" s="23">
        <v>33</v>
      </c>
      <c r="C1503" s="34" t="str">
        <f t="shared" si="69"/>
        <v>Mid</v>
      </c>
      <c r="D1503" s="44">
        <v>158303</v>
      </c>
      <c r="E1503" s="28">
        <v>624</v>
      </c>
      <c r="F1503" s="34" t="s">
        <v>230</v>
      </c>
      <c r="G1503" s="34" t="s">
        <v>20</v>
      </c>
      <c r="H1503" s="34" t="s">
        <v>21</v>
      </c>
      <c r="I1503" s="44">
        <v>34538</v>
      </c>
      <c r="J1503" s="28">
        <v>60</v>
      </c>
      <c r="K1503" s="49">
        <v>0.21817653487299671</v>
      </c>
      <c r="L1503" s="49" t="s">
        <v>240</v>
      </c>
      <c r="M1503" s="34" t="s">
        <v>22</v>
      </c>
      <c r="N1503" s="34" t="s">
        <v>23</v>
      </c>
      <c r="O1503" s="44">
        <v>493</v>
      </c>
      <c r="P1503" s="49">
        <v>0.49271409500000002</v>
      </c>
      <c r="Q1503" s="34" t="s">
        <v>28</v>
      </c>
      <c r="R1503" s="28">
        <v>20</v>
      </c>
      <c r="S1503" s="44">
        <v>5341</v>
      </c>
      <c r="T1503" s="39">
        <v>13191.916670000001</v>
      </c>
      <c r="U1503" s="34" t="str">
        <f t="shared" si="70"/>
        <v>High Income</v>
      </c>
      <c r="V1503" s="44">
        <v>37585</v>
      </c>
      <c r="W1503" s="49">
        <v>0.242706966</v>
      </c>
      <c r="X1503" s="28">
        <v>1</v>
      </c>
      <c r="Y1503" s="28">
        <v>45.6</v>
      </c>
      <c r="Z1503" s="34" t="str">
        <f t="shared" si="71"/>
        <v>Medium Risk</v>
      </c>
    </row>
    <row r="1504" spans="1:26" x14ac:dyDescent="0.25">
      <c r="A1504" s="20">
        <v>44603</v>
      </c>
      <c r="B1504" s="21">
        <v>30</v>
      </c>
      <c r="C1504" s="33" t="str">
        <f t="shared" si="69"/>
        <v>Mid</v>
      </c>
      <c r="D1504" s="43">
        <v>121911</v>
      </c>
      <c r="E1504" s="27">
        <v>632</v>
      </c>
      <c r="F1504" s="33" t="s">
        <v>230</v>
      </c>
      <c r="G1504" s="33" t="s">
        <v>45</v>
      </c>
      <c r="H1504" s="33" t="s">
        <v>29</v>
      </c>
      <c r="I1504" s="43">
        <v>24513</v>
      </c>
      <c r="J1504" s="27">
        <v>96</v>
      </c>
      <c r="K1504" s="48">
        <v>0.20107291384698672</v>
      </c>
      <c r="L1504" s="48" t="s">
        <v>240</v>
      </c>
      <c r="M1504" s="33" t="s">
        <v>22</v>
      </c>
      <c r="N1504" s="33" t="s">
        <v>27</v>
      </c>
      <c r="O1504" s="43">
        <v>572</v>
      </c>
      <c r="P1504" s="48">
        <v>0.492179164</v>
      </c>
      <c r="Q1504" s="33" t="s">
        <v>31</v>
      </c>
      <c r="R1504" s="27">
        <v>30</v>
      </c>
      <c r="S1504" s="43">
        <v>1934</v>
      </c>
      <c r="T1504" s="38">
        <v>10159.25</v>
      </c>
      <c r="U1504" s="33" t="str">
        <f t="shared" si="70"/>
        <v>Medium Income</v>
      </c>
      <c r="V1504" s="43">
        <v>1480</v>
      </c>
      <c r="W1504" s="48">
        <v>0.25329601899999998</v>
      </c>
      <c r="X1504" s="27">
        <v>0</v>
      </c>
      <c r="Y1504" s="27">
        <v>55</v>
      </c>
      <c r="Z1504" s="33" t="str">
        <f t="shared" si="71"/>
        <v>High Risk</v>
      </c>
    </row>
    <row r="1505" spans="1:26" x14ac:dyDescent="0.25">
      <c r="A1505" s="22">
        <v>44604</v>
      </c>
      <c r="B1505" s="23">
        <v>39</v>
      </c>
      <c r="C1505" s="34" t="str">
        <f t="shared" si="69"/>
        <v>Mid</v>
      </c>
      <c r="D1505" s="44">
        <v>48895</v>
      </c>
      <c r="E1505" s="28">
        <v>585</v>
      </c>
      <c r="F1505" s="34" t="s">
        <v>230</v>
      </c>
      <c r="G1505" s="34" t="s">
        <v>20</v>
      </c>
      <c r="H1505" s="34" t="s">
        <v>25</v>
      </c>
      <c r="I1505" s="44">
        <v>33655</v>
      </c>
      <c r="J1505" s="28">
        <v>48</v>
      </c>
      <c r="K1505" s="49">
        <v>0.68831168831168832</v>
      </c>
      <c r="L1505" s="49" t="s">
        <v>241</v>
      </c>
      <c r="M1505" s="34" t="s">
        <v>44</v>
      </c>
      <c r="N1505" s="34" t="s">
        <v>23</v>
      </c>
      <c r="O1505" s="44">
        <v>396</v>
      </c>
      <c r="P1505" s="49">
        <v>0.104512363</v>
      </c>
      <c r="Q1505" s="34" t="s">
        <v>38</v>
      </c>
      <c r="R1505" s="28">
        <v>18</v>
      </c>
      <c r="S1505" s="44">
        <v>1236</v>
      </c>
      <c r="T1505" s="39">
        <v>4074.583333</v>
      </c>
      <c r="U1505" s="34" t="str">
        <f t="shared" si="70"/>
        <v>Low Income</v>
      </c>
      <c r="V1505" s="44">
        <v>10326</v>
      </c>
      <c r="W1505" s="49">
        <v>0.221128672</v>
      </c>
      <c r="X1505" s="28">
        <v>0</v>
      </c>
      <c r="Y1505" s="28">
        <v>51</v>
      </c>
      <c r="Z1505" s="34" t="str">
        <f t="shared" si="71"/>
        <v>Medium Risk</v>
      </c>
    </row>
    <row r="1506" spans="1:26" x14ac:dyDescent="0.25">
      <c r="A1506" s="20">
        <v>44605</v>
      </c>
      <c r="B1506" s="21">
        <v>37</v>
      </c>
      <c r="C1506" s="33" t="str">
        <f t="shared" si="69"/>
        <v>Mid</v>
      </c>
      <c r="D1506" s="43">
        <v>85188</v>
      </c>
      <c r="E1506" s="27">
        <v>571</v>
      </c>
      <c r="F1506" s="33" t="s">
        <v>230</v>
      </c>
      <c r="G1506" s="33" t="s">
        <v>20</v>
      </c>
      <c r="H1506" s="33" t="s">
        <v>25</v>
      </c>
      <c r="I1506" s="43">
        <v>35173</v>
      </c>
      <c r="J1506" s="27">
        <v>84</v>
      </c>
      <c r="K1506" s="48">
        <v>0.41288679156688735</v>
      </c>
      <c r="L1506" s="48" t="s">
        <v>240</v>
      </c>
      <c r="M1506" s="33" t="s">
        <v>22</v>
      </c>
      <c r="N1506" s="33" t="s">
        <v>27</v>
      </c>
      <c r="O1506" s="43">
        <v>560</v>
      </c>
      <c r="P1506" s="48">
        <v>0.42381375199999999</v>
      </c>
      <c r="Q1506" s="33" t="s">
        <v>24</v>
      </c>
      <c r="R1506" s="27">
        <v>23</v>
      </c>
      <c r="S1506" s="43">
        <v>4193</v>
      </c>
      <c r="T1506" s="38">
        <v>7099</v>
      </c>
      <c r="U1506" s="33" t="str">
        <f t="shared" si="70"/>
        <v>Medium Income</v>
      </c>
      <c r="V1506" s="43">
        <v>9798</v>
      </c>
      <c r="W1506" s="48">
        <v>0.25328904899999999</v>
      </c>
      <c r="X1506" s="27">
        <v>0</v>
      </c>
      <c r="Y1506" s="27">
        <v>66</v>
      </c>
      <c r="Z1506" s="33" t="str">
        <f t="shared" si="71"/>
        <v>High Risk</v>
      </c>
    </row>
    <row r="1507" spans="1:26" x14ac:dyDescent="0.25">
      <c r="A1507" s="22">
        <v>44606</v>
      </c>
      <c r="B1507" s="23">
        <v>34</v>
      </c>
      <c r="C1507" s="34" t="str">
        <f t="shared" si="69"/>
        <v>Mid</v>
      </c>
      <c r="D1507" s="44">
        <v>24951</v>
      </c>
      <c r="E1507" s="28">
        <v>450</v>
      </c>
      <c r="F1507" s="34" t="s">
        <v>231</v>
      </c>
      <c r="G1507" s="34" t="s">
        <v>20</v>
      </c>
      <c r="H1507" s="34" t="s">
        <v>25</v>
      </c>
      <c r="I1507" s="44">
        <v>21181</v>
      </c>
      <c r="J1507" s="28">
        <v>60</v>
      </c>
      <c r="K1507" s="49">
        <v>0.84890385154903614</v>
      </c>
      <c r="L1507" s="49" t="s">
        <v>241</v>
      </c>
      <c r="M1507" s="34" t="s">
        <v>22</v>
      </c>
      <c r="N1507" s="34" t="s">
        <v>27</v>
      </c>
      <c r="O1507" s="44">
        <v>1243</v>
      </c>
      <c r="P1507" s="49">
        <v>7.0222206999999995E-2</v>
      </c>
      <c r="Q1507" s="34" t="s">
        <v>24</v>
      </c>
      <c r="R1507" s="28">
        <v>29</v>
      </c>
      <c r="S1507" s="44">
        <v>2443</v>
      </c>
      <c r="T1507" s="39">
        <v>2079.25</v>
      </c>
      <c r="U1507" s="34" t="str">
        <f t="shared" si="70"/>
        <v>Low Income</v>
      </c>
      <c r="V1507" s="44">
        <v>39067</v>
      </c>
      <c r="W1507" s="49">
        <v>0.30286906099999999</v>
      </c>
      <c r="X1507" s="28">
        <v>0</v>
      </c>
      <c r="Y1507" s="28">
        <v>52</v>
      </c>
      <c r="Z1507" s="34" t="str">
        <f t="shared" si="71"/>
        <v>Medium Risk</v>
      </c>
    </row>
    <row r="1508" spans="1:26" x14ac:dyDescent="0.25">
      <c r="A1508" s="20">
        <v>44607</v>
      </c>
      <c r="B1508" s="21">
        <v>48</v>
      </c>
      <c r="C1508" s="33" t="str">
        <f t="shared" si="69"/>
        <v>Senior</v>
      </c>
      <c r="D1508" s="43">
        <v>59238</v>
      </c>
      <c r="E1508" s="27">
        <v>595</v>
      </c>
      <c r="F1508" s="33" t="s">
        <v>230</v>
      </c>
      <c r="G1508" s="33" t="s">
        <v>20</v>
      </c>
      <c r="H1508" s="33" t="s">
        <v>21</v>
      </c>
      <c r="I1508" s="43">
        <v>16829</v>
      </c>
      <c r="J1508" s="27">
        <v>60</v>
      </c>
      <c r="K1508" s="48">
        <v>0.28409129275127454</v>
      </c>
      <c r="L1508" s="48" t="s">
        <v>240</v>
      </c>
      <c r="M1508" s="33" t="s">
        <v>26</v>
      </c>
      <c r="N1508" s="33" t="s">
        <v>23</v>
      </c>
      <c r="O1508" s="43">
        <v>196</v>
      </c>
      <c r="P1508" s="48">
        <v>0.35391989699999998</v>
      </c>
      <c r="Q1508" s="33" t="s">
        <v>24</v>
      </c>
      <c r="R1508" s="27">
        <v>23</v>
      </c>
      <c r="S1508" s="43">
        <v>9655</v>
      </c>
      <c r="T1508" s="38">
        <v>4936.5</v>
      </c>
      <c r="U1508" s="33" t="str">
        <f t="shared" si="70"/>
        <v>Low Income</v>
      </c>
      <c r="V1508" s="43">
        <v>8171</v>
      </c>
      <c r="W1508" s="48">
        <v>0.21251875100000001</v>
      </c>
      <c r="X1508" s="27">
        <v>0</v>
      </c>
      <c r="Y1508" s="27">
        <v>65</v>
      </c>
      <c r="Z1508" s="33" t="str">
        <f t="shared" si="71"/>
        <v>High Risk</v>
      </c>
    </row>
    <row r="1509" spans="1:26" x14ac:dyDescent="0.25">
      <c r="A1509" s="22">
        <v>44608</v>
      </c>
      <c r="B1509" s="23">
        <v>51</v>
      </c>
      <c r="C1509" s="34" t="str">
        <f t="shared" si="69"/>
        <v>Senior</v>
      </c>
      <c r="D1509" s="44">
        <v>32641</v>
      </c>
      <c r="E1509" s="28">
        <v>614</v>
      </c>
      <c r="F1509" s="34" t="s">
        <v>230</v>
      </c>
      <c r="G1509" s="34" t="s">
        <v>20</v>
      </c>
      <c r="H1509" s="34" t="s">
        <v>29</v>
      </c>
      <c r="I1509" s="44">
        <v>18481</v>
      </c>
      <c r="J1509" s="28">
        <v>24</v>
      </c>
      <c r="K1509" s="49">
        <v>0.56618976134309607</v>
      </c>
      <c r="L1509" s="49" t="s">
        <v>241</v>
      </c>
      <c r="M1509" s="34" t="s">
        <v>22</v>
      </c>
      <c r="N1509" s="34" t="s">
        <v>34</v>
      </c>
      <c r="O1509" s="44">
        <v>581</v>
      </c>
      <c r="P1509" s="49">
        <v>0.19872435699999999</v>
      </c>
      <c r="Q1509" s="34" t="s">
        <v>24</v>
      </c>
      <c r="R1509" s="28">
        <v>26</v>
      </c>
      <c r="S1509" s="44">
        <v>1594</v>
      </c>
      <c r="T1509" s="39">
        <v>2720.083333</v>
      </c>
      <c r="U1509" s="34" t="str">
        <f t="shared" si="70"/>
        <v>Low Income</v>
      </c>
      <c r="V1509" s="44">
        <v>9425</v>
      </c>
      <c r="W1509" s="49">
        <v>0.19705829499999999</v>
      </c>
      <c r="X1509" s="28">
        <v>0</v>
      </c>
      <c r="Y1509" s="28">
        <v>48</v>
      </c>
      <c r="Z1509" s="34" t="str">
        <f t="shared" si="71"/>
        <v>Medium Risk</v>
      </c>
    </row>
    <row r="1510" spans="1:26" x14ac:dyDescent="0.25">
      <c r="A1510" s="20">
        <v>44609</v>
      </c>
      <c r="B1510" s="21">
        <v>41</v>
      </c>
      <c r="C1510" s="33" t="str">
        <f t="shared" si="69"/>
        <v>Senior</v>
      </c>
      <c r="D1510" s="43">
        <v>41482</v>
      </c>
      <c r="E1510" s="27">
        <v>501</v>
      </c>
      <c r="F1510" s="33" t="s">
        <v>231</v>
      </c>
      <c r="G1510" s="33" t="s">
        <v>20</v>
      </c>
      <c r="H1510" s="33" t="s">
        <v>32</v>
      </c>
      <c r="I1510" s="43">
        <v>15842</v>
      </c>
      <c r="J1510" s="27">
        <v>24</v>
      </c>
      <c r="K1510" s="48">
        <v>0.38190058338556482</v>
      </c>
      <c r="L1510" s="48" t="s">
        <v>240</v>
      </c>
      <c r="M1510" s="33" t="s">
        <v>22</v>
      </c>
      <c r="N1510" s="33" t="s">
        <v>30</v>
      </c>
      <c r="O1510" s="43">
        <v>105</v>
      </c>
      <c r="P1510" s="48">
        <v>3.3098764000000003E-2</v>
      </c>
      <c r="Q1510" s="33" t="s">
        <v>24</v>
      </c>
      <c r="R1510" s="27">
        <v>26</v>
      </c>
      <c r="S1510" s="43">
        <v>1590</v>
      </c>
      <c r="T1510" s="38">
        <v>3456.833333</v>
      </c>
      <c r="U1510" s="33" t="str">
        <f t="shared" si="70"/>
        <v>Low Income</v>
      </c>
      <c r="V1510" s="43">
        <v>71622</v>
      </c>
      <c r="W1510" s="48">
        <v>0.23181402700000001</v>
      </c>
      <c r="X1510" s="27">
        <v>0</v>
      </c>
      <c r="Y1510" s="27">
        <v>54</v>
      </c>
      <c r="Z1510" s="33" t="str">
        <f t="shared" si="71"/>
        <v>Medium Risk</v>
      </c>
    </row>
    <row r="1511" spans="1:26" x14ac:dyDescent="0.25">
      <c r="A1511" s="22">
        <v>44610</v>
      </c>
      <c r="B1511" s="23">
        <v>57</v>
      </c>
      <c r="C1511" s="34" t="str">
        <f t="shared" si="69"/>
        <v>Senior</v>
      </c>
      <c r="D1511" s="44">
        <v>15000</v>
      </c>
      <c r="E1511" s="28">
        <v>549</v>
      </c>
      <c r="F1511" s="34" t="s">
        <v>231</v>
      </c>
      <c r="G1511" s="34" t="s">
        <v>45</v>
      </c>
      <c r="H1511" s="34" t="s">
        <v>29</v>
      </c>
      <c r="I1511" s="44">
        <v>45418</v>
      </c>
      <c r="J1511" s="28">
        <v>96</v>
      </c>
      <c r="K1511" s="49">
        <v>3.0278666666666667</v>
      </c>
      <c r="L1511" s="49" t="s">
        <v>242</v>
      </c>
      <c r="M1511" s="34" t="s">
        <v>35</v>
      </c>
      <c r="N1511" s="34" t="s">
        <v>34</v>
      </c>
      <c r="O1511" s="44">
        <v>353</v>
      </c>
      <c r="P1511" s="49">
        <v>0.57623311600000005</v>
      </c>
      <c r="Q1511" s="34" t="s">
        <v>24</v>
      </c>
      <c r="R1511" s="28">
        <v>19</v>
      </c>
      <c r="S1511" s="44">
        <v>1835</v>
      </c>
      <c r="T1511" s="39">
        <v>1250</v>
      </c>
      <c r="U1511" s="34" t="str">
        <f t="shared" si="70"/>
        <v>Low Income</v>
      </c>
      <c r="V1511" s="44">
        <v>33252</v>
      </c>
      <c r="W1511" s="49">
        <v>0.24473439999999999</v>
      </c>
      <c r="X1511" s="28">
        <v>0</v>
      </c>
      <c r="Y1511" s="28">
        <v>66</v>
      </c>
      <c r="Z1511" s="34" t="str">
        <f t="shared" si="71"/>
        <v>High Risk</v>
      </c>
    </row>
    <row r="1512" spans="1:26" x14ac:dyDescent="0.25">
      <c r="A1512" s="20">
        <v>44611</v>
      </c>
      <c r="B1512" s="21">
        <v>26</v>
      </c>
      <c r="C1512" s="33" t="str">
        <f t="shared" si="69"/>
        <v>Mid</v>
      </c>
      <c r="D1512" s="43">
        <v>134679</v>
      </c>
      <c r="E1512" s="27">
        <v>588</v>
      </c>
      <c r="F1512" s="33" t="s">
        <v>230</v>
      </c>
      <c r="G1512" s="33" t="s">
        <v>20</v>
      </c>
      <c r="H1512" s="33" t="s">
        <v>29</v>
      </c>
      <c r="I1512" s="43">
        <v>7454</v>
      </c>
      <c r="J1512" s="27">
        <v>48</v>
      </c>
      <c r="K1512" s="48">
        <v>5.5346416293557271E-2</v>
      </c>
      <c r="L1512" s="48" t="s">
        <v>240</v>
      </c>
      <c r="M1512" s="33" t="s">
        <v>22</v>
      </c>
      <c r="N1512" s="33" t="s">
        <v>23</v>
      </c>
      <c r="O1512" s="43">
        <v>228</v>
      </c>
      <c r="P1512" s="48">
        <v>0.39424293399999999</v>
      </c>
      <c r="Q1512" s="33" t="s">
        <v>34</v>
      </c>
      <c r="R1512" s="27">
        <v>28</v>
      </c>
      <c r="S1512" s="43">
        <v>2738</v>
      </c>
      <c r="T1512" s="38">
        <v>11223.25</v>
      </c>
      <c r="U1512" s="33" t="str">
        <f t="shared" si="70"/>
        <v>Medium Income</v>
      </c>
      <c r="V1512" s="43">
        <v>291316</v>
      </c>
      <c r="W1512" s="48">
        <v>0.22355699400000001</v>
      </c>
      <c r="X1512" s="27">
        <v>1</v>
      </c>
      <c r="Y1512" s="27">
        <v>36.799999999999997</v>
      </c>
      <c r="Z1512" s="33" t="str">
        <f t="shared" si="71"/>
        <v>Low Risk</v>
      </c>
    </row>
    <row r="1513" spans="1:26" x14ac:dyDescent="0.25">
      <c r="A1513" s="22">
        <v>44612</v>
      </c>
      <c r="B1513" s="23">
        <v>37</v>
      </c>
      <c r="C1513" s="34" t="str">
        <f t="shared" si="69"/>
        <v>Mid</v>
      </c>
      <c r="D1513" s="44">
        <v>42408</v>
      </c>
      <c r="E1513" s="28">
        <v>644</v>
      </c>
      <c r="F1513" s="34" t="s">
        <v>230</v>
      </c>
      <c r="G1513" s="34" t="s">
        <v>20</v>
      </c>
      <c r="H1513" s="34" t="s">
        <v>21</v>
      </c>
      <c r="I1513" s="44">
        <v>45422</v>
      </c>
      <c r="J1513" s="28">
        <v>84</v>
      </c>
      <c r="K1513" s="49">
        <v>1.0710714959441614</v>
      </c>
      <c r="L1513" s="49" t="s">
        <v>242</v>
      </c>
      <c r="M1513" s="34" t="s">
        <v>26</v>
      </c>
      <c r="N1513" s="34" t="s">
        <v>30</v>
      </c>
      <c r="O1513" s="44">
        <v>590</v>
      </c>
      <c r="P1513" s="49">
        <v>0.34497874099999998</v>
      </c>
      <c r="Q1513" s="34" t="s">
        <v>24</v>
      </c>
      <c r="R1513" s="28">
        <v>17</v>
      </c>
      <c r="S1513" s="44">
        <v>1031</v>
      </c>
      <c r="T1513" s="39">
        <v>3534</v>
      </c>
      <c r="U1513" s="34" t="str">
        <f t="shared" si="70"/>
        <v>Low Income</v>
      </c>
      <c r="V1513" s="44">
        <v>25132</v>
      </c>
      <c r="W1513" s="49">
        <v>0.24716444700000001</v>
      </c>
      <c r="X1513" s="28">
        <v>0</v>
      </c>
      <c r="Y1513" s="28">
        <v>52</v>
      </c>
      <c r="Z1513" s="34" t="str">
        <f t="shared" si="71"/>
        <v>Medium Risk</v>
      </c>
    </row>
    <row r="1514" spans="1:26" x14ac:dyDescent="0.25">
      <c r="A1514" s="20">
        <v>44613</v>
      </c>
      <c r="B1514" s="21">
        <v>31</v>
      </c>
      <c r="C1514" s="33" t="str">
        <f t="shared" si="69"/>
        <v>Mid</v>
      </c>
      <c r="D1514" s="43">
        <v>60659.000004000001</v>
      </c>
      <c r="E1514" s="27">
        <v>593</v>
      </c>
      <c r="F1514" s="33" t="s">
        <v>230</v>
      </c>
      <c r="G1514" s="33" t="s">
        <v>20</v>
      </c>
      <c r="H1514" s="33" t="s">
        <v>32</v>
      </c>
      <c r="I1514" s="43">
        <v>8604</v>
      </c>
      <c r="J1514" s="27">
        <v>51.067669172932334</v>
      </c>
      <c r="K1514" s="48">
        <v>0.14184210091548874</v>
      </c>
      <c r="L1514" s="48" t="s">
        <v>240</v>
      </c>
      <c r="M1514" s="33" t="s">
        <v>26</v>
      </c>
      <c r="N1514" s="33" t="s">
        <v>30</v>
      </c>
      <c r="O1514" s="43">
        <v>400</v>
      </c>
      <c r="P1514" s="48">
        <v>0.58669216300000004</v>
      </c>
      <c r="Q1514" s="33" t="s">
        <v>31</v>
      </c>
      <c r="R1514" s="27">
        <v>28</v>
      </c>
      <c r="S1514" s="43">
        <v>2164</v>
      </c>
      <c r="T1514" s="38">
        <v>5054.9166670000004</v>
      </c>
      <c r="U1514" s="33" t="str">
        <f t="shared" si="70"/>
        <v>Medium Income</v>
      </c>
      <c r="V1514" s="43">
        <v>146774</v>
      </c>
      <c r="W1514" s="48">
        <v>0.20030974400000001</v>
      </c>
      <c r="X1514" s="27">
        <v>1</v>
      </c>
      <c r="Y1514" s="27">
        <v>43.2</v>
      </c>
      <c r="Z1514" s="33" t="str">
        <f t="shared" si="71"/>
        <v>Medium Risk</v>
      </c>
    </row>
    <row r="1515" spans="1:26" x14ac:dyDescent="0.25">
      <c r="A1515" s="22">
        <v>44614</v>
      </c>
      <c r="B1515" s="23">
        <v>18</v>
      </c>
      <c r="C1515" s="34" t="str">
        <f t="shared" si="69"/>
        <v>Young</v>
      </c>
      <c r="D1515" s="44">
        <v>57262</v>
      </c>
      <c r="E1515" s="28">
        <v>605</v>
      </c>
      <c r="F1515" s="34" t="s">
        <v>230</v>
      </c>
      <c r="G1515" s="34" t="s">
        <v>20</v>
      </c>
      <c r="H1515" s="34" t="s">
        <v>29</v>
      </c>
      <c r="I1515" s="44">
        <v>37919</v>
      </c>
      <c r="J1515" s="28">
        <v>72</v>
      </c>
      <c r="K1515" s="49">
        <v>0.66220180922776017</v>
      </c>
      <c r="L1515" s="49" t="s">
        <v>241</v>
      </c>
      <c r="M1515" s="34" t="s">
        <v>22</v>
      </c>
      <c r="N1515" s="34" t="s">
        <v>30</v>
      </c>
      <c r="O1515" s="44">
        <v>440</v>
      </c>
      <c r="P1515" s="49">
        <v>0.26685478899999998</v>
      </c>
      <c r="Q1515" s="34" t="s">
        <v>24</v>
      </c>
      <c r="R1515" s="28">
        <v>27</v>
      </c>
      <c r="S1515" s="44">
        <v>7748</v>
      </c>
      <c r="T1515" s="39">
        <v>4771.8333329999996</v>
      </c>
      <c r="U1515" s="34" t="str">
        <f t="shared" si="70"/>
        <v>Low Income</v>
      </c>
      <c r="V1515" s="44">
        <v>24970</v>
      </c>
      <c r="W1515" s="49">
        <v>0.22988397599999999</v>
      </c>
      <c r="X1515" s="28">
        <v>0</v>
      </c>
      <c r="Y1515" s="28">
        <v>50</v>
      </c>
      <c r="Z1515" s="34" t="str">
        <f t="shared" si="71"/>
        <v>Medium Risk</v>
      </c>
    </row>
    <row r="1516" spans="1:26" x14ac:dyDescent="0.25">
      <c r="A1516" s="20">
        <v>44615</v>
      </c>
      <c r="B1516" s="21">
        <v>39</v>
      </c>
      <c r="C1516" s="33" t="str">
        <f t="shared" si="69"/>
        <v>Mid</v>
      </c>
      <c r="D1516" s="43">
        <v>38210</v>
      </c>
      <c r="E1516" s="27">
        <v>568</v>
      </c>
      <c r="F1516" s="33" t="s">
        <v>230</v>
      </c>
      <c r="G1516" s="33" t="s">
        <v>20</v>
      </c>
      <c r="H1516" s="33" t="s">
        <v>25</v>
      </c>
      <c r="I1516" s="43">
        <v>36950</v>
      </c>
      <c r="J1516" s="27">
        <v>48</v>
      </c>
      <c r="K1516" s="48">
        <v>0.96702433917822561</v>
      </c>
      <c r="L1516" s="48" t="s">
        <v>241</v>
      </c>
      <c r="M1516" s="33" t="s">
        <v>22</v>
      </c>
      <c r="N1516" s="33" t="s">
        <v>30</v>
      </c>
      <c r="O1516" s="43">
        <v>380</v>
      </c>
      <c r="P1516" s="48">
        <v>0.28919191900000002</v>
      </c>
      <c r="Q1516" s="33" t="s">
        <v>24</v>
      </c>
      <c r="R1516" s="27">
        <v>29</v>
      </c>
      <c r="S1516" s="43">
        <v>6759</v>
      </c>
      <c r="T1516" s="38">
        <v>3184.166667</v>
      </c>
      <c r="U1516" s="33" t="str">
        <f t="shared" si="70"/>
        <v>Low Income</v>
      </c>
      <c r="V1516" s="43">
        <v>108007</v>
      </c>
      <c r="W1516" s="48">
        <v>0.23802658800000001</v>
      </c>
      <c r="X1516" s="27">
        <v>0</v>
      </c>
      <c r="Y1516" s="27">
        <v>52</v>
      </c>
      <c r="Z1516" s="33" t="str">
        <f t="shared" si="71"/>
        <v>Medium Risk</v>
      </c>
    </row>
    <row r="1517" spans="1:26" x14ac:dyDescent="0.25">
      <c r="A1517" s="22">
        <v>44616</v>
      </c>
      <c r="B1517" s="23">
        <v>38</v>
      </c>
      <c r="C1517" s="34" t="str">
        <f t="shared" si="69"/>
        <v>Mid</v>
      </c>
      <c r="D1517" s="44">
        <v>21059</v>
      </c>
      <c r="E1517" s="28">
        <v>566.45263157894738</v>
      </c>
      <c r="F1517" s="34" t="s">
        <v>230</v>
      </c>
      <c r="G1517" s="34" t="s">
        <v>45</v>
      </c>
      <c r="H1517" s="34" t="s">
        <v>32</v>
      </c>
      <c r="I1517" s="44">
        <v>37535</v>
      </c>
      <c r="J1517" s="28">
        <v>48</v>
      </c>
      <c r="K1517" s="49">
        <v>1.7823733320670496</v>
      </c>
      <c r="L1517" s="49" t="s">
        <v>242</v>
      </c>
      <c r="M1517" s="34" t="s">
        <v>35</v>
      </c>
      <c r="N1517" s="34" t="s">
        <v>30</v>
      </c>
      <c r="O1517" s="44">
        <v>446</v>
      </c>
      <c r="P1517" s="49">
        <v>0.27809621899999998</v>
      </c>
      <c r="Q1517" s="34" t="s">
        <v>38</v>
      </c>
      <c r="R1517" s="28">
        <v>22</v>
      </c>
      <c r="S1517" s="44">
        <v>715</v>
      </c>
      <c r="T1517" s="39">
        <v>1754.916667</v>
      </c>
      <c r="U1517" s="34" t="str">
        <f t="shared" si="70"/>
        <v>Low Income</v>
      </c>
      <c r="V1517" s="44">
        <v>10826</v>
      </c>
      <c r="W1517" s="49">
        <v>0.34498061299999999</v>
      </c>
      <c r="X1517" s="28">
        <v>0</v>
      </c>
      <c r="Y1517" s="28">
        <v>56</v>
      </c>
      <c r="Z1517" s="34" t="str">
        <f t="shared" si="71"/>
        <v>High Risk</v>
      </c>
    </row>
    <row r="1518" spans="1:26" x14ac:dyDescent="0.25">
      <c r="A1518" s="20">
        <v>44617</v>
      </c>
      <c r="B1518" s="21">
        <v>58</v>
      </c>
      <c r="C1518" s="33" t="str">
        <f t="shared" si="69"/>
        <v>Senior</v>
      </c>
      <c r="D1518" s="43">
        <v>31081</v>
      </c>
      <c r="E1518" s="27">
        <v>619</v>
      </c>
      <c r="F1518" s="33" t="s">
        <v>230</v>
      </c>
      <c r="G1518" s="33" t="s">
        <v>33</v>
      </c>
      <c r="H1518" s="33" t="s">
        <v>29</v>
      </c>
      <c r="I1518" s="43">
        <v>18080</v>
      </c>
      <c r="J1518" s="27">
        <v>96</v>
      </c>
      <c r="K1518" s="48">
        <v>0.58170586531964863</v>
      </c>
      <c r="L1518" s="48" t="s">
        <v>241</v>
      </c>
      <c r="M1518" s="33" t="s">
        <v>35</v>
      </c>
      <c r="N1518" s="33" t="s">
        <v>27</v>
      </c>
      <c r="O1518" s="43">
        <v>452</v>
      </c>
      <c r="P1518" s="48">
        <v>0.48349909299999999</v>
      </c>
      <c r="Q1518" s="33" t="s">
        <v>31</v>
      </c>
      <c r="R1518" s="27">
        <v>29</v>
      </c>
      <c r="S1518" s="43">
        <v>444</v>
      </c>
      <c r="T1518" s="38">
        <v>2590.083333</v>
      </c>
      <c r="U1518" s="33" t="str">
        <f t="shared" si="70"/>
        <v>Low Income</v>
      </c>
      <c r="V1518" s="43">
        <v>199948</v>
      </c>
      <c r="W1518" s="48">
        <v>0.24599240999999999</v>
      </c>
      <c r="X1518" s="27">
        <v>0</v>
      </c>
      <c r="Y1518" s="27">
        <v>52</v>
      </c>
      <c r="Z1518" s="33" t="str">
        <f t="shared" si="71"/>
        <v>Medium Risk</v>
      </c>
    </row>
    <row r="1519" spans="1:26" x14ac:dyDescent="0.25">
      <c r="A1519" s="22">
        <v>44618</v>
      </c>
      <c r="B1519" s="23">
        <v>47</v>
      </c>
      <c r="C1519" s="34" t="str">
        <f t="shared" si="69"/>
        <v>Senior</v>
      </c>
      <c r="D1519" s="44">
        <v>44129</v>
      </c>
      <c r="E1519" s="28">
        <v>551</v>
      </c>
      <c r="F1519" s="34" t="s">
        <v>230</v>
      </c>
      <c r="G1519" s="34" t="s">
        <v>20</v>
      </c>
      <c r="H1519" s="34" t="s">
        <v>25</v>
      </c>
      <c r="I1519" s="44">
        <v>29275</v>
      </c>
      <c r="J1519" s="28">
        <v>24</v>
      </c>
      <c r="K1519" s="49">
        <v>0.66339595277481933</v>
      </c>
      <c r="L1519" s="49" t="s">
        <v>241</v>
      </c>
      <c r="M1519" s="34" t="s">
        <v>22</v>
      </c>
      <c r="N1519" s="34" t="s">
        <v>27</v>
      </c>
      <c r="O1519" s="44">
        <v>439</v>
      </c>
      <c r="P1519" s="49">
        <v>0.31778582</v>
      </c>
      <c r="Q1519" s="34" t="s">
        <v>38</v>
      </c>
      <c r="R1519" s="28">
        <v>30</v>
      </c>
      <c r="S1519" s="44">
        <v>4628</v>
      </c>
      <c r="T1519" s="39">
        <v>3677.416667</v>
      </c>
      <c r="U1519" s="34" t="str">
        <f t="shared" si="70"/>
        <v>Low Income</v>
      </c>
      <c r="V1519" s="44">
        <v>33927</v>
      </c>
      <c r="W1519" s="49">
        <v>0.245070814</v>
      </c>
      <c r="X1519" s="28">
        <v>0</v>
      </c>
      <c r="Y1519" s="28">
        <v>56</v>
      </c>
      <c r="Z1519" s="34" t="str">
        <f t="shared" si="71"/>
        <v>High Risk</v>
      </c>
    </row>
    <row r="1520" spans="1:26" x14ac:dyDescent="0.25">
      <c r="A1520" s="20">
        <v>44619</v>
      </c>
      <c r="B1520" s="21">
        <v>27</v>
      </c>
      <c r="C1520" s="33" t="str">
        <f t="shared" si="69"/>
        <v>Mid</v>
      </c>
      <c r="D1520" s="43">
        <v>33656</v>
      </c>
      <c r="E1520" s="27">
        <v>514</v>
      </c>
      <c r="F1520" s="33" t="s">
        <v>231</v>
      </c>
      <c r="G1520" s="33" t="s">
        <v>20</v>
      </c>
      <c r="H1520" s="33" t="s">
        <v>29</v>
      </c>
      <c r="I1520" s="43">
        <v>25183.596306068601</v>
      </c>
      <c r="J1520" s="27">
        <v>48</v>
      </c>
      <c r="K1520" s="48">
        <v>0.74826468701178395</v>
      </c>
      <c r="L1520" s="48" t="s">
        <v>241</v>
      </c>
      <c r="M1520" s="33" t="s">
        <v>22</v>
      </c>
      <c r="N1520" s="33" t="s">
        <v>23</v>
      </c>
      <c r="O1520" s="43">
        <v>464</v>
      </c>
      <c r="P1520" s="48">
        <v>0.21856985400000001</v>
      </c>
      <c r="Q1520" s="33" t="s">
        <v>28</v>
      </c>
      <c r="R1520" s="27">
        <v>19</v>
      </c>
      <c r="S1520" s="43">
        <v>3057</v>
      </c>
      <c r="T1520" s="38">
        <v>2804.666667</v>
      </c>
      <c r="U1520" s="33" t="str">
        <f t="shared" si="70"/>
        <v>Low Income</v>
      </c>
      <c r="V1520" s="43">
        <v>2048</v>
      </c>
      <c r="W1520" s="48">
        <v>0.25495287700000002</v>
      </c>
      <c r="X1520" s="27">
        <v>0</v>
      </c>
      <c r="Y1520" s="27">
        <v>52</v>
      </c>
      <c r="Z1520" s="33" t="str">
        <f t="shared" si="71"/>
        <v>Medium Risk</v>
      </c>
    </row>
    <row r="1521" spans="1:26" x14ac:dyDescent="0.25">
      <c r="A1521" s="22">
        <v>44620</v>
      </c>
      <c r="B1521" s="23">
        <v>62</v>
      </c>
      <c r="C1521" s="34" t="str">
        <f t="shared" si="69"/>
        <v>Old</v>
      </c>
      <c r="D1521" s="44">
        <v>24627</v>
      </c>
      <c r="E1521" s="28">
        <v>515</v>
      </c>
      <c r="F1521" s="34" t="s">
        <v>231</v>
      </c>
      <c r="G1521" s="34" t="s">
        <v>20</v>
      </c>
      <c r="H1521" s="34" t="s">
        <v>32</v>
      </c>
      <c r="I1521" s="44">
        <v>25126</v>
      </c>
      <c r="J1521" s="28">
        <v>108</v>
      </c>
      <c r="K1521" s="49">
        <v>1.020262313720713</v>
      </c>
      <c r="L1521" s="49" t="s">
        <v>242</v>
      </c>
      <c r="M1521" s="34" t="s">
        <v>26</v>
      </c>
      <c r="N1521" s="34" t="s">
        <v>30</v>
      </c>
      <c r="O1521" s="44">
        <v>573</v>
      </c>
      <c r="P1521" s="49">
        <v>0.47695236299999999</v>
      </c>
      <c r="Q1521" s="34" t="s">
        <v>34</v>
      </c>
      <c r="R1521" s="28">
        <v>19</v>
      </c>
      <c r="S1521" s="44">
        <v>2404</v>
      </c>
      <c r="T1521" s="39">
        <v>2052.25</v>
      </c>
      <c r="U1521" s="34" t="str">
        <f t="shared" si="70"/>
        <v>Low Income</v>
      </c>
      <c r="V1521" s="44">
        <v>16584</v>
      </c>
      <c r="W1521" s="49">
        <v>0.29658766199999997</v>
      </c>
      <c r="X1521" s="28">
        <v>0</v>
      </c>
      <c r="Y1521" s="28">
        <v>58</v>
      </c>
      <c r="Z1521" s="34" t="str">
        <f t="shared" si="71"/>
        <v>High Risk</v>
      </c>
    </row>
    <row r="1522" spans="1:26" x14ac:dyDescent="0.25">
      <c r="A1522" s="20">
        <v>44621</v>
      </c>
      <c r="B1522" s="21">
        <v>54</v>
      </c>
      <c r="C1522" s="33" t="str">
        <f t="shared" si="69"/>
        <v>Senior</v>
      </c>
      <c r="D1522" s="43">
        <v>38728</v>
      </c>
      <c r="E1522" s="27">
        <v>642</v>
      </c>
      <c r="F1522" s="33" t="s">
        <v>230</v>
      </c>
      <c r="G1522" s="33" t="s">
        <v>20</v>
      </c>
      <c r="H1522" s="33" t="s">
        <v>41</v>
      </c>
      <c r="I1522" s="43">
        <v>23003</v>
      </c>
      <c r="J1522" s="27">
        <v>72</v>
      </c>
      <c r="K1522" s="48">
        <v>0.59396302416856017</v>
      </c>
      <c r="L1522" s="48" t="s">
        <v>241</v>
      </c>
      <c r="M1522" s="33" t="s">
        <v>22</v>
      </c>
      <c r="N1522" s="33" t="s">
        <v>27</v>
      </c>
      <c r="O1522" s="43">
        <v>308</v>
      </c>
      <c r="P1522" s="48">
        <v>0.26345238199999998</v>
      </c>
      <c r="Q1522" s="33" t="s">
        <v>38</v>
      </c>
      <c r="R1522" s="27">
        <v>20</v>
      </c>
      <c r="S1522" s="43">
        <v>867</v>
      </c>
      <c r="T1522" s="38">
        <v>3227.333333</v>
      </c>
      <c r="U1522" s="33" t="str">
        <f t="shared" si="70"/>
        <v>Low Income</v>
      </c>
      <c r="V1522" s="43">
        <v>33871</v>
      </c>
      <c r="W1522" s="48">
        <v>0.21158558</v>
      </c>
      <c r="X1522" s="27">
        <v>0</v>
      </c>
      <c r="Y1522" s="27">
        <v>53</v>
      </c>
      <c r="Z1522" s="33" t="str">
        <f t="shared" si="71"/>
        <v>Medium Risk</v>
      </c>
    </row>
    <row r="1523" spans="1:26" x14ac:dyDescent="0.25">
      <c r="A1523" s="22">
        <v>44622</v>
      </c>
      <c r="B1523" s="23">
        <v>46</v>
      </c>
      <c r="C1523" s="34" t="str">
        <f t="shared" si="69"/>
        <v>Senior</v>
      </c>
      <c r="D1523" s="44">
        <v>75173</v>
      </c>
      <c r="E1523" s="28">
        <v>619</v>
      </c>
      <c r="F1523" s="34" t="s">
        <v>230</v>
      </c>
      <c r="G1523" s="34" t="s">
        <v>20</v>
      </c>
      <c r="H1523" s="34" t="s">
        <v>21</v>
      </c>
      <c r="I1523" s="44">
        <v>47414</v>
      </c>
      <c r="J1523" s="28">
        <v>48</v>
      </c>
      <c r="K1523" s="49">
        <v>0.63073177869713859</v>
      </c>
      <c r="L1523" s="49" t="s">
        <v>241</v>
      </c>
      <c r="M1523" s="34" t="s">
        <v>26</v>
      </c>
      <c r="N1523" s="34" t="s">
        <v>23</v>
      </c>
      <c r="O1523" s="44">
        <v>539</v>
      </c>
      <c r="P1523" s="49">
        <v>0.49108429300000001</v>
      </c>
      <c r="Q1523" s="34" t="s">
        <v>24</v>
      </c>
      <c r="R1523" s="28">
        <v>20</v>
      </c>
      <c r="S1523" s="44">
        <v>20587</v>
      </c>
      <c r="T1523" s="39">
        <v>6264.4166670000004</v>
      </c>
      <c r="U1523" s="34" t="str">
        <f t="shared" si="70"/>
        <v>Medium Income</v>
      </c>
      <c r="V1523" s="44">
        <v>13868</v>
      </c>
      <c r="W1523" s="49">
        <v>0.21772325000000001</v>
      </c>
      <c r="X1523" s="28">
        <v>0</v>
      </c>
      <c r="Y1523" s="28">
        <v>54</v>
      </c>
      <c r="Z1523" s="34" t="str">
        <f t="shared" si="71"/>
        <v>Medium Risk</v>
      </c>
    </row>
    <row r="1524" spans="1:26" x14ac:dyDescent="0.25">
      <c r="A1524" s="20">
        <v>44623</v>
      </c>
      <c r="B1524" s="21">
        <v>37</v>
      </c>
      <c r="C1524" s="33" t="str">
        <f t="shared" si="69"/>
        <v>Mid</v>
      </c>
      <c r="D1524" s="43">
        <v>66124</v>
      </c>
      <c r="E1524" s="27">
        <v>494</v>
      </c>
      <c r="F1524" s="33" t="s">
        <v>231</v>
      </c>
      <c r="G1524" s="33" t="s">
        <v>20</v>
      </c>
      <c r="H1524" s="33" t="s">
        <v>32</v>
      </c>
      <c r="I1524" s="43">
        <v>13893</v>
      </c>
      <c r="J1524" s="27">
        <v>48</v>
      </c>
      <c r="K1524" s="48">
        <v>0.21010525679027281</v>
      </c>
      <c r="L1524" s="48" t="s">
        <v>240</v>
      </c>
      <c r="M1524" s="33" t="s">
        <v>22</v>
      </c>
      <c r="N1524" s="33" t="s">
        <v>23</v>
      </c>
      <c r="O1524" s="43">
        <v>844</v>
      </c>
      <c r="P1524" s="48">
        <v>0.215502636</v>
      </c>
      <c r="Q1524" s="33" t="s">
        <v>31</v>
      </c>
      <c r="R1524" s="27">
        <v>17</v>
      </c>
      <c r="S1524" s="43">
        <v>680</v>
      </c>
      <c r="T1524" s="38">
        <v>5510.3333329999996</v>
      </c>
      <c r="U1524" s="33" t="str">
        <f t="shared" si="70"/>
        <v>Medium Income</v>
      </c>
      <c r="V1524" s="43">
        <v>15824</v>
      </c>
      <c r="W1524" s="48">
        <v>0.20951439999999999</v>
      </c>
      <c r="X1524" s="27">
        <v>1</v>
      </c>
      <c r="Y1524" s="27">
        <v>41.6</v>
      </c>
      <c r="Z1524" s="33" t="str">
        <f t="shared" si="71"/>
        <v>Medium Risk</v>
      </c>
    </row>
    <row r="1525" spans="1:26" x14ac:dyDescent="0.25">
      <c r="A1525" s="22">
        <v>44624</v>
      </c>
      <c r="B1525" s="23">
        <v>28</v>
      </c>
      <c r="C1525" s="34" t="str">
        <f t="shared" si="69"/>
        <v>Mid</v>
      </c>
      <c r="D1525" s="44">
        <v>24493</v>
      </c>
      <c r="E1525" s="28">
        <v>492</v>
      </c>
      <c r="F1525" s="34" t="s">
        <v>231</v>
      </c>
      <c r="G1525" s="34" t="s">
        <v>20</v>
      </c>
      <c r="H1525" s="34" t="s">
        <v>29</v>
      </c>
      <c r="I1525" s="44">
        <v>25183.596306068601</v>
      </c>
      <c r="J1525" s="28">
        <v>36</v>
      </c>
      <c r="K1525" s="49">
        <v>1.0281956602322542</v>
      </c>
      <c r="L1525" s="49" t="s">
        <v>242</v>
      </c>
      <c r="M1525" s="34" t="s">
        <v>35</v>
      </c>
      <c r="N1525" s="34" t="s">
        <v>30</v>
      </c>
      <c r="O1525" s="44">
        <v>467</v>
      </c>
      <c r="P1525" s="49">
        <v>0.136732507</v>
      </c>
      <c r="Q1525" s="34" t="s">
        <v>28</v>
      </c>
      <c r="R1525" s="28">
        <v>19</v>
      </c>
      <c r="S1525" s="44">
        <v>2715</v>
      </c>
      <c r="T1525" s="39">
        <v>2041.083333</v>
      </c>
      <c r="U1525" s="34" t="str">
        <f t="shared" si="70"/>
        <v>Low Income</v>
      </c>
      <c r="V1525" s="44">
        <v>7927</v>
      </c>
      <c r="W1525" s="49">
        <v>0.25478421499999998</v>
      </c>
      <c r="X1525" s="28">
        <v>0</v>
      </c>
      <c r="Y1525" s="28">
        <v>51</v>
      </c>
      <c r="Z1525" s="34" t="str">
        <f t="shared" si="71"/>
        <v>Medium Risk</v>
      </c>
    </row>
    <row r="1526" spans="1:26" x14ac:dyDescent="0.25">
      <c r="A1526" s="20">
        <v>44625</v>
      </c>
      <c r="B1526" s="21">
        <v>35</v>
      </c>
      <c r="C1526" s="33" t="str">
        <f t="shared" si="69"/>
        <v>Mid</v>
      </c>
      <c r="D1526" s="43">
        <v>20060</v>
      </c>
      <c r="E1526" s="27">
        <v>565.24120603015081</v>
      </c>
      <c r="F1526" s="33" t="s">
        <v>230</v>
      </c>
      <c r="G1526" s="33" t="s">
        <v>20</v>
      </c>
      <c r="H1526" s="33" t="s">
        <v>32</v>
      </c>
      <c r="I1526" s="43">
        <v>18975</v>
      </c>
      <c r="J1526" s="27">
        <v>60</v>
      </c>
      <c r="K1526" s="48">
        <v>0.94591226321036892</v>
      </c>
      <c r="L1526" s="48" t="s">
        <v>241</v>
      </c>
      <c r="M1526" s="33" t="s">
        <v>26</v>
      </c>
      <c r="N1526" s="33" t="s">
        <v>27</v>
      </c>
      <c r="O1526" s="43">
        <v>311</v>
      </c>
      <c r="P1526" s="48">
        <v>0.287007976</v>
      </c>
      <c r="Q1526" s="33" t="s">
        <v>31</v>
      </c>
      <c r="R1526" s="27">
        <v>23</v>
      </c>
      <c r="S1526" s="43">
        <v>2331</v>
      </c>
      <c r="T1526" s="38">
        <v>1671.666667</v>
      </c>
      <c r="U1526" s="33" t="str">
        <f t="shared" si="70"/>
        <v>Low Income</v>
      </c>
      <c r="V1526" s="43">
        <v>350394</v>
      </c>
      <c r="W1526" s="48">
        <v>0.28469456100000001</v>
      </c>
      <c r="X1526" s="27">
        <v>0</v>
      </c>
      <c r="Y1526" s="27">
        <v>54</v>
      </c>
      <c r="Z1526" s="33" t="str">
        <f t="shared" si="71"/>
        <v>Medium Risk</v>
      </c>
    </row>
    <row r="1527" spans="1:26" x14ac:dyDescent="0.25">
      <c r="A1527" s="22">
        <v>44626</v>
      </c>
      <c r="B1527" s="23">
        <v>53</v>
      </c>
      <c r="C1527" s="34" t="str">
        <f t="shared" si="69"/>
        <v>Senior</v>
      </c>
      <c r="D1527" s="44">
        <v>59112</v>
      </c>
      <c r="E1527" s="28">
        <v>591</v>
      </c>
      <c r="F1527" s="34" t="s">
        <v>230</v>
      </c>
      <c r="G1527" s="34" t="s">
        <v>20</v>
      </c>
      <c r="H1527" s="34" t="s">
        <v>29</v>
      </c>
      <c r="I1527" s="44">
        <v>8758</v>
      </c>
      <c r="J1527" s="28">
        <v>96</v>
      </c>
      <c r="K1527" s="49">
        <v>0.14815942617404249</v>
      </c>
      <c r="L1527" s="49" t="s">
        <v>240</v>
      </c>
      <c r="M1527" s="34" t="s">
        <v>26</v>
      </c>
      <c r="N1527" s="34" t="s">
        <v>27</v>
      </c>
      <c r="O1527" s="44">
        <v>203</v>
      </c>
      <c r="P1527" s="49">
        <v>0.21514905400000001</v>
      </c>
      <c r="Q1527" s="34" t="s">
        <v>38</v>
      </c>
      <c r="R1527" s="28">
        <v>36</v>
      </c>
      <c r="S1527" s="44">
        <v>11316</v>
      </c>
      <c r="T1527" s="39">
        <v>4926</v>
      </c>
      <c r="U1527" s="34" t="str">
        <f t="shared" si="70"/>
        <v>Low Income</v>
      </c>
      <c r="V1527" s="44">
        <v>6163</v>
      </c>
      <c r="W1527" s="49">
        <v>0.24163109599999999</v>
      </c>
      <c r="X1527" s="28">
        <v>0</v>
      </c>
      <c r="Y1527" s="28">
        <v>52</v>
      </c>
      <c r="Z1527" s="34" t="str">
        <f t="shared" si="71"/>
        <v>Medium Risk</v>
      </c>
    </row>
    <row r="1528" spans="1:26" x14ac:dyDescent="0.25">
      <c r="A1528" s="20">
        <v>44627</v>
      </c>
      <c r="B1528" s="21">
        <v>62</v>
      </c>
      <c r="C1528" s="33" t="str">
        <f t="shared" si="69"/>
        <v>Old</v>
      </c>
      <c r="D1528" s="43">
        <v>47389</v>
      </c>
      <c r="E1528" s="27">
        <v>639</v>
      </c>
      <c r="F1528" s="33" t="s">
        <v>230</v>
      </c>
      <c r="G1528" s="33" t="s">
        <v>20</v>
      </c>
      <c r="H1528" s="33" t="s">
        <v>32</v>
      </c>
      <c r="I1528" s="43">
        <v>23710</v>
      </c>
      <c r="J1528" s="27">
        <v>48</v>
      </c>
      <c r="K1528" s="48">
        <v>0.50032708012407945</v>
      </c>
      <c r="L1528" s="48" t="s">
        <v>241</v>
      </c>
      <c r="M1528" s="33" t="s">
        <v>26</v>
      </c>
      <c r="N1528" s="33" t="s">
        <v>27</v>
      </c>
      <c r="O1528" s="43">
        <v>219</v>
      </c>
      <c r="P1528" s="48">
        <v>0.17688915699999999</v>
      </c>
      <c r="Q1528" s="33" t="s">
        <v>28</v>
      </c>
      <c r="R1528" s="27">
        <v>25</v>
      </c>
      <c r="S1528" s="43">
        <v>3922</v>
      </c>
      <c r="T1528" s="38">
        <v>3949.083333</v>
      </c>
      <c r="U1528" s="33" t="str">
        <f t="shared" si="70"/>
        <v>Low Income</v>
      </c>
      <c r="V1528" s="43">
        <v>8423</v>
      </c>
      <c r="W1528" s="48">
        <v>0.20955220999999999</v>
      </c>
      <c r="X1528" s="27">
        <v>0</v>
      </c>
      <c r="Y1528" s="27">
        <v>51</v>
      </c>
      <c r="Z1528" s="33" t="str">
        <f t="shared" si="71"/>
        <v>Medium Risk</v>
      </c>
    </row>
    <row r="1529" spans="1:26" x14ac:dyDescent="0.25">
      <c r="A1529" s="22">
        <v>44628</v>
      </c>
      <c r="B1529" s="23">
        <v>58</v>
      </c>
      <c r="C1529" s="34" t="str">
        <f t="shared" si="69"/>
        <v>Senior</v>
      </c>
      <c r="D1529" s="44">
        <v>42523</v>
      </c>
      <c r="E1529" s="28">
        <v>648</v>
      </c>
      <c r="F1529" s="34" t="s">
        <v>230</v>
      </c>
      <c r="G1529" s="34" t="s">
        <v>20</v>
      </c>
      <c r="H1529" s="34" t="s">
        <v>25</v>
      </c>
      <c r="I1529" s="44">
        <v>32815</v>
      </c>
      <c r="J1529" s="28">
        <v>72</v>
      </c>
      <c r="K1529" s="49">
        <v>0.77170002116501657</v>
      </c>
      <c r="L1529" s="49" t="s">
        <v>241</v>
      </c>
      <c r="M1529" s="34" t="s">
        <v>26</v>
      </c>
      <c r="N1529" s="34" t="s">
        <v>27</v>
      </c>
      <c r="O1529" s="44">
        <v>582</v>
      </c>
      <c r="P1529" s="49">
        <v>0.14599436800000001</v>
      </c>
      <c r="Q1529" s="34" t="s">
        <v>31</v>
      </c>
      <c r="R1529" s="28">
        <v>22</v>
      </c>
      <c r="S1529" s="44">
        <v>2462</v>
      </c>
      <c r="T1529" s="39">
        <v>3543.583333</v>
      </c>
      <c r="U1529" s="34" t="str">
        <f t="shared" si="70"/>
        <v>Low Income</v>
      </c>
      <c r="V1529" s="44">
        <v>46681</v>
      </c>
      <c r="W1529" s="49">
        <v>0.22431116000000001</v>
      </c>
      <c r="X1529" s="28">
        <v>0</v>
      </c>
      <c r="Y1529" s="28">
        <v>48</v>
      </c>
      <c r="Z1529" s="34" t="str">
        <f t="shared" si="71"/>
        <v>Medium Risk</v>
      </c>
    </row>
    <row r="1530" spans="1:26" x14ac:dyDescent="0.25">
      <c r="A1530" s="20">
        <v>44629</v>
      </c>
      <c r="B1530" s="21">
        <v>34</v>
      </c>
      <c r="C1530" s="33" t="str">
        <f t="shared" si="69"/>
        <v>Mid</v>
      </c>
      <c r="D1530" s="43">
        <v>82361</v>
      </c>
      <c r="E1530" s="27">
        <v>476</v>
      </c>
      <c r="F1530" s="33" t="s">
        <v>231</v>
      </c>
      <c r="G1530" s="33" t="s">
        <v>45</v>
      </c>
      <c r="H1530" s="33" t="s">
        <v>41</v>
      </c>
      <c r="I1530" s="43">
        <v>13060</v>
      </c>
      <c r="J1530" s="27">
        <v>48</v>
      </c>
      <c r="K1530" s="48">
        <v>0.15857019705928777</v>
      </c>
      <c r="L1530" s="48" t="s">
        <v>240</v>
      </c>
      <c r="M1530" s="33" t="s">
        <v>26</v>
      </c>
      <c r="N1530" s="33" t="s">
        <v>30</v>
      </c>
      <c r="O1530" s="43">
        <v>578</v>
      </c>
      <c r="P1530" s="48">
        <v>0.41194613099999999</v>
      </c>
      <c r="Q1530" s="33" t="s">
        <v>28</v>
      </c>
      <c r="R1530" s="27">
        <v>31</v>
      </c>
      <c r="S1530" s="43">
        <v>693</v>
      </c>
      <c r="T1530" s="38">
        <v>6863.4166670000004</v>
      </c>
      <c r="U1530" s="33" t="str">
        <f t="shared" si="70"/>
        <v>Medium Income</v>
      </c>
      <c r="V1530" s="43">
        <v>2736</v>
      </c>
      <c r="W1530" s="48">
        <v>0.32407200000000003</v>
      </c>
      <c r="X1530" s="27">
        <v>0</v>
      </c>
      <c r="Y1530" s="27">
        <v>57</v>
      </c>
      <c r="Z1530" s="33" t="str">
        <f t="shared" si="71"/>
        <v>High Risk</v>
      </c>
    </row>
    <row r="1531" spans="1:26" x14ac:dyDescent="0.25">
      <c r="A1531" s="22">
        <v>44630</v>
      </c>
      <c r="B1531" s="23">
        <v>26</v>
      </c>
      <c r="C1531" s="34" t="str">
        <f t="shared" si="69"/>
        <v>Mid</v>
      </c>
      <c r="D1531" s="44">
        <v>42875</v>
      </c>
      <c r="E1531" s="28">
        <v>561</v>
      </c>
      <c r="F1531" s="34" t="s">
        <v>230</v>
      </c>
      <c r="G1531" s="34" t="s">
        <v>20</v>
      </c>
      <c r="H1531" s="34" t="s">
        <v>32</v>
      </c>
      <c r="I1531" s="44">
        <v>31604</v>
      </c>
      <c r="J1531" s="28">
        <v>84</v>
      </c>
      <c r="K1531" s="49">
        <v>0.73711953352769677</v>
      </c>
      <c r="L1531" s="49" t="s">
        <v>241</v>
      </c>
      <c r="M1531" s="34" t="s">
        <v>26</v>
      </c>
      <c r="N1531" s="34" t="s">
        <v>27</v>
      </c>
      <c r="O1531" s="44">
        <v>741</v>
      </c>
      <c r="P1531" s="49">
        <v>0.41934173800000002</v>
      </c>
      <c r="Q1531" s="34" t="s">
        <v>38</v>
      </c>
      <c r="R1531" s="28">
        <v>12</v>
      </c>
      <c r="S1531" s="44">
        <v>15548</v>
      </c>
      <c r="T1531" s="39">
        <v>3572.916667</v>
      </c>
      <c r="U1531" s="34" t="str">
        <f t="shared" si="70"/>
        <v>Low Income</v>
      </c>
      <c r="V1531" s="44">
        <v>277336</v>
      </c>
      <c r="W1531" s="49">
        <v>0.314823666</v>
      </c>
      <c r="X1531" s="28">
        <v>0</v>
      </c>
      <c r="Y1531" s="28">
        <v>50</v>
      </c>
      <c r="Z1531" s="34" t="str">
        <f t="shared" si="71"/>
        <v>Medium Risk</v>
      </c>
    </row>
    <row r="1532" spans="1:26" x14ac:dyDescent="0.25">
      <c r="A1532" s="20">
        <v>44631</v>
      </c>
      <c r="B1532" s="21">
        <v>41</v>
      </c>
      <c r="C1532" s="33" t="str">
        <f t="shared" si="69"/>
        <v>Senior</v>
      </c>
      <c r="D1532" s="43">
        <v>21601</v>
      </c>
      <c r="E1532" s="27">
        <v>577</v>
      </c>
      <c r="F1532" s="33" t="s">
        <v>230</v>
      </c>
      <c r="G1532" s="33" t="s">
        <v>20</v>
      </c>
      <c r="H1532" s="33" t="s">
        <v>29</v>
      </c>
      <c r="I1532" s="43">
        <v>18373</v>
      </c>
      <c r="J1532" s="27">
        <v>12</v>
      </c>
      <c r="K1532" s="48">
        <v>0.85056247395953888</v>
      </c>
      <c r="L1532" s="48" t="s">
        <v>241</v>
      </c>
      <c r="M1532" s="33" t="s">
        <v>22</v>
      </c>
      <c r="N1532" s="33" t="s">
        <v>30</v>
      </c>
      <c r="O1532" s="43">
        <v>485</v>
      </c>
      <c r="P1532" s="48">
        <v>0.26409242999999999</v>
      </c>
      <c r="Q1532" s="33" t="s">
        <v>38</v>
      </c>
      <c r="R1532" s="27">
        <v>21</v>
      </c>
      <c r="S1532" s="43">
        <v>2129</v>
      </c>
      <c r="T1532" s="38">
        <v>1800.083333</v>
      </c>
      <c r="U1532" s="33" t="str">
        <f t="shared" si="70"/>
        <v>Low Income</v>
      </c>
      <c r="V1532" s="43">
        <v>32819</v>
      </c>
      <c r="W1532" s="48">
        <v>0.17820681899999999</v>
      </c>
      <c r="X1532" s="27">
        <v>0</v>
      </c>
      <c r="Y1532" s="27">
        <v>54</v>
      </c>
      <c r="Z1532" s="33" t="str">
        <f t="shared" si="71"/>
        <v>Medium Risk</v>
      </c>
    </row>
    <row r="1533" spans="1:26" x14ac:dyDescent="0.25">
      <c r="A1533" s="22">
        <v>44632</v>
      </c>
      <c r="B1533" s="23">
        <v>18</v>
      </c>
      <c r="C1533" s="34" t="str">
        <f t="shared" si="69"/>
        <v>Young</v>
      </c>
      <c r="D1533" s="44">
        <v>20235</v>
      </c>
      <c r="E1533" s="28">
        <v>539</v>
      </c>
      <c r="F1533" s="34" t="s">
        <v>231</v>
      </c>
      <c r="G1533" s="34" t="s">
        <v>20</v>
      </c>
      <c r="H1533" s="34" t="s">
        <v>32</v>
      </c>
      <c r="I1533" s="44">
        <v>38336</v>
      </c>
      <c r="J1533" s="28">
        <v>24</v>
      </c>
      <c r="K1533" s="49">
        <v>1.894539164813442</v>
      </c>
      <c r="L1533" s="49" t="s">
        <v>242</v>
      </c>
      <c r="M1533" s="34" t="s">
        <v>35</v>
      </c>
      <c r="N1533" s="34" t="s">
        <v>30</v>
      </c>
      <c r="O1533" s="44">
        <v>424</v>
      </c>
      <c r="P1533" s="49">
        <v>0.233207201</v>
      </c>
      <c r="Q1533" s="34" t="s">
        <v>24</v>
      </c>
      <c r="R1533" s="28">
        <v>21</v>
      </c>
      <c r="S1533" s="44">
        <v>2419</v>
      </c>
      <c r="T1533" s="39">
        <v>1686.25</v>
      </c>
      <c r="U1533" s="34" t="str">
        <f t="shared" si="70"/>
        <v>Low Income</v>
      </c>
      <c r="V1533" s="44">
        <v>28693</v>
      </c>
      <c r="W1533" s="49">
        <v>0.19506879999999999</v>
      </c>
      <c r="X1533" s="28">
        <v>0</v>
      </c>
      <c r="Y1533" s="28">
        <v>60</v>
      </c>
      <c r="Z1533" s="34" t="str">
        <f t="shared" si="71"/>
        <v>High Risk</v>
      </c>
    </row>
    <row r="1534" spans="1:26" x14ac:dyDescent="0.25">
      <c r="A1534" s="20">
        <v>44633</v>
      </c>
      <c r="B1534" s="21">
        <v>43</v>
      </c>
      <c r="C1534" s="33" t="str">
        <f t="shared" si="69"/>
        <v>Senior</v>
      </c>
      <c r="D1534" s="43">
        <v>21168</v>
      </c>
      <c r="E1534" s="27">
        <v>584</v>
      </c>
      <c r="F1534" s="33" t="s">
        <v>230</v>
      </c>
      <c r="G1534" s="33" t="s">
        <v>20</v>
      </c>
      <c r="H1534" s="33" t="s">
        <v>29</v>
      </c>
      <c r="I1534" s="43">
        <v>13027</v>
      </c>
      <c r="J1534" s="27">
        <v>36</v>
      </c>
      <c r="K1534" s="48">
        <v>0.61541005291005291</v>
      </c>
      <c r="L1534" s="48" t="s">
        <v>241</v>
      </c>
      <c r="M1534" s="33" t="s">
        <v>35</v>
      </c>
      <c r="N1534" s="33" t="s">
        <v>23</v>
      </c>
      <c r="O1534" s="43">
        <v>314</v>
      </c>
      <c r="P1534" s="48">
        <v>0.45720615399999998</v>
      </c>
      <c r="Q1534" s="33" t="s">
        <v>38</v>
      </c>
      <c r="R1534" s="27">
        <v>22</v>
      </c>
      <c r="S1534" s="43">
        <v>4100</v>
      </c>
      <c r="T1534" s="38">
        <v>1764</v>
      </c>
      <c r="U1534" s="33" t="str">
        <f t="shared" si="70"/>
        <v>Low Income</v>
      </c>
      <c r="V1534" s="43">
        <v>34257</v>
      </c>
      <c r="W1534" s="48">
        <v>0.214032009</v>
      </c>
      <c r="X1534" s="27">
        <v>0</v>
      </c>
      <c r="Y1534" s="27">
        <v>61</v>
      </c>
      <c r="Z1534" s="33" t="str">
        <f t="shared" si="71"/>
        <v>High Risk</v>
      </c>
    </row>
    <row r="1535" spans="1:26" x14ac:dyDescent="0.25">
      <c r="A1535" s="22">
        <v>44634</v>
      </c>
      <c r="B1535" s="23">
        <v>38</v>
      </c>
      <c r="C1535" s="34" t="str">
        <f t="shared" si="69"/>
        <v>Mid</v>
      </c>
      <c r="D1535" s="44">
        <v>36496</v>
      </c>
      <c r="E1535" s="28">
        <v>480</v>
      </c>
      <c r="F1535" s="34" t="s">
        <v>231</v>
      </c>
      <c r="G1535" s="34" t="s">
        <v>45</v>
      </c>
      <c r="H1535" s="34" t="s">
        <v>32</v>
      </c>
      <c r="I1535" s="44">
        <v>28120</v>
      </c>
      <c r="J1535" s="28">
        <v>108</v>
      </c>
      <c r="K1535" s="49">
        <v>0.7704953967558088</v>
      </c>
      <c r="L1535" s="49" t="s">
        <v>241</v>
      </c>
      <c r="M1535" s="34" t="s">
        <v>26</v>
      </c>
      <c r="N1535" s="34" t="s">
        <v>27</v>
      </c>
      <c r="O1535" s="44">
        <v>290</v>
      </c>
      <c r="P1535" s="49">
        <v>0.195680356</v>
      </c>
      <c r="Q1535" s="34" t="s">
        <v>38</v>
      </c>
      <c r="R1535" s="28">
        <v>21</v>
      </c>
      <c r="S1535" s="44">
        <v>4127</v>
      </c>
      <c r="T1535" s="39">
        <v>3041.333333</v>
      </c>
      <c r="U1535" s="34" t="str">
        <f t="shared" si="70"/>
        <v>Low Income</v>
      </c>
      <c r="V1535" s="44">
        <v>86701</v>
      </c>
      <c r="W1535" s="49">
        <v>0.345713726</v>
      </c>
      <c r="X1535" s="28">
        <v>0</v>
      </c>
      <c r="Y1535" s="28">
        <v>54</v>
      </c>
      <c r="Z1535" s="34" t="str">
        <f t="shared" si="71"/>
        <v>Medium Risk</v>
      </c>
    </row>
    <row r="1536" spans="1:26" x14ac:dyDescent="0.25">
      <c r="A1536" s="20">
        <v>44635</v>
      </c>
      <c r="B1536" s="21">
        <v>34</v>
      </c>
      <c r="C1536" s="33" t="str">
        <f t="shared" si="69"/>
        <v>Mid</v>
      </c>
      <c r="D1536" s="43">
        <v>19274</v>
      </c>
      <c r="E1536" s="27">
        <v>538</v>
      </c>
      <c r="F1536" s="33" t="s">
        <v>231</v>
      </c>
      <c r="G1536" s="33" t="s">
        <v>33</v>
      </c>
      <c r="H1536" s="33" t="s">
        <v>25</v>
      </c>
      <c r="I1536" s="43">
        <v>23651</v>
      </c>
      <c r="J1536" s="27">
        <v>48</v>
      </c>
      <c r="K1536" s="48">
        <v>1.2270934938258795</v>
      </c>
      <c r="L1536" s="48" t="s">
        <v>242</v>
      </c>
      <c r="M1536" s="33" t="s">
        <v>26</v>
      </c>
      <c r="N1536" s="33" t="s">
        <v>27</v>
      </c>
      <c r="O1536" s="43">
        <v>330</v>
      </c>
      <c r="P1536" s="48">
        <v>0.21717470699999999</v>
      </c>
      <c r="Q1536" s="33" t="s">
        <v>34</v>
      </c>
      <c r="R1536" s="27">
        <v>25</v>
      </c>
      <c r="S1536" s="43">
        <v>70414</v>
      </c>
      <c r="T1536" s="38">
        <v>1606.166667</v>
      </c>
      <c r="U1536" s="33" t="str">
        <f t="shared" si="70"/>
        <v>Low Income</v>
      </c>
      <c r="V1536" s="43">
        <v>32479</v>
      </c>
      <c r="W1536" s="48">
        <v>0.24445195</v>
      </c>
      <c r="X1536" s="27">
        <v>0</v>
      </c>
      <c r="Y1536" s="27">
        <v>59</v>
      </c>
      <c r="Z1536" s="33" t="str">
        <f t="shared" si="71"/>
        <v>High Risk</v>
      </c>
    </row>
    <row r="1537" spans="1:26" x14ac:dyDescent="0.25">
      <c r="A1537" s="22">
        <v>44636</v>
      </c>
      <c r="B1537" s="23">
        <v>20</v>
      </c>
      <c r="C1537" s="34" t="str">
        <f t="shared" si="69"/>
        <v>Young</v>
      </c>
      <c r="D1537" s="44">
        <v>15000</v>
      </c>
      <c r="E1537" s="28">
        <v>517</v>
      </c>
      <c r="F1537" s="34" t="s">
        <v>231</v>
      </c>
      <c r="G1537" s="34" t="s">
        <v>20</v>
      </c>
      <c r="H1537" s="34" t="s">
        <v>25</v>
      </c>
      <c r="I1537" s="44">
        <v>28503</v>
      </c>
      <c r="J1537" s="28">
        <v>96</v>
      </c>
      <c r="K1537" s="49">
        <v>1.9001999999999999</v>
      </c>
      <c r="L1537" s="49" t="s">
        <v>242</v>
      </c>
      <c r="M1537" s="34" t="s">
        <v>26</v>
      </c>
      <c r="N1537" s="34" t="s">
        <v>23</v>
      </c>
      <c r="O1537" s="44">
        <v>562</v>
      </c>
      <c r="P1537" s="49">
        <v>0.352578102</v>
      </c>
      <c r="Q1537" s="34" t="s">
        <v>34</v>
      </c>
      <c r="R1537" s="28">
        <v>26</v>
      </c>
      <c r="S1537" s="44">
        <v>2288</v>
      </c>
      <c r="T1537" s="39">
        <v>1250</v>
      </c>
      <c r="U1537" s="34" t="str">
        <f t="shared" si="70"/>
        <v>Low Income</v>
      </c>
      <c r="V1537" s="44">
        <v>118523</v>
      </c>
      <c r="W1537" s="49">
        <v>0.28573795800000001</v>
      </c>
      <c r="X1537" s="28">
        <v>0</v>
      </c>
      <c r="Y1537" s="28">
        <v>51</v>
      </c>
      <c r="Z1537" s="34" t="str">
        <f t="shared" si="71"/>
        <v>Medium Risk</v>
      </c>
    </row>
    <row r="1538" spans="1:26" x14ac:dyDescent="0.25">
      <c r="A1538" s="20">
        <v>44637</v>
      </c>
      <c r="B1538" s="21">
        <v>46</v>
      </c>
      <c r="C1538" s="33" t="str">
        <f t="shared" ref="C1538:C1601" si="72">IF(B1538&lt;25,"Young",IF(B1538&lt;40,"Mid",IF(B1538&lt;60,"Senior","Old")))</f>
        <v>Senior</v>
      </c>
      <c r="D1538" s="43">
        <v>15000</v>
      </c>
      <c r="E1538" s="27">
        <v>552</v>
      </c>
      <c r="F1538" s="33" t="s">
        <v>230</v>
      </c>
      <c r="G1538" s="33" t="s">
        <v>20</v>
      </c>
      <c r="H1538" s="33" t="s">
        <v>32</v>
      </c>
      <c r="I1538" s="43">
        <v>44507</v>
      </c>
      <c r="J1538" s="27">
        <v>60</v>
      </c>
      <c r="K1538" s="48">
        <v>2.9671333333333334</v>
      </c>
      <c r="L1538" s="48" t="s">
        <v>242</v>
      </c>
      <c r="M1538" s="33" t="s">
        <v>22</v>
      </c>
      <c r="N1538" s="33" t="s">
        <v>27</v>
      </c>
      <c r="O1538" s="43">
        <v>484</v>
      </c>
      <c r="P1538" s="48">
        <v>0.34046901600000001</v>
      </c>
      <c r="Q1538" s="33" t="s">
        <v>28</v>
      </c>
      <c r="R1538" s="27">
        <v>14</v>
      </c>
      <c r="S1538" s="43">
        <v>2081</v>
      </c>
      <c r="T1538" s="38">
        <v>1250</v>
      </c>
      <c r="U1538" s="33" t="str">
        <f t="shared" ref="U1538:U1601" si="73">IF(T1538&lt;=5000,"Low Income",IF(T1538&lt;=12000,"Medium Income","High Income"))</f>
        <v>Low Income</v>
      </c>
      <c r="V1538" s="43">
        <v>3015</v>
      </c>
      <c r="W1538" s="48">
        <v>0.30640648399999998</v>
      </c>
      <c r="X1538" s="27">
        <v>0</v>
      </c>
      <c r="Y1538" s="27">
        <v>59</v>
      </c>
      <c r="Z1538" s="33" t="str">
        <f t="shared" ref="Z1538:Z1601" si="74">IF(Y1538&lt;40,"Low Risk", IF(Y1538&lt;55,"Medium Risk", IF(Y1538&lt;70,"High Risk","Very High Risk")))</f>
        <v>High Risk</v>
      </c>
    </row>
    <row r="1539" spans="1:26" x14ac:dyDescent="0.25">
      <c r="A1539" s="22">
        <v>44638</v>
      </c>
      <c r="B1539" s="23">
        <v>33</v>
      </c>
      <c r="C1539" s="34" t="str">
        <f t="shared" si="72"/>
        <v>Mid</v>
      </c>
      <c r="D1539" s="44">
        <v>166498</v>
      </c>
      <c r="E1539" s="28">
        <v>546</v>
      </c>
      <c r="F1539" s="34" t="s">
        <v>231</v>
      </c>
      <c r="G1539" s="34" t="s">
        <v>20</v>
      </c>
      <c r="H1539" s="34" t="s">
        <v>21</v>
      </c>
      <c r="I1539" s="44">
        <v>13018</v>
      </c>
      <c r="J1539" s="28">
        <v>36</v>
      </c>
      <c r="K1539" s="49">
        <v>7.8187125370875327E-2</v>
      </c>
      <c r="L1539" s="49" t="s">
        <v>240</v>
      </c>
      <c r="M1539" s="34" t="s">
        <v>44</v>
      </c>
      <c r="N1539" s="34" t="s">
        <v>30</v>
      </c>
      <c r="O1539" s="44">
        <v>1089</v>
      </c>
      <c r="P1539" s="49">
        <v>0.15227528100000001</v>
      </c>
      <c r="Q1539" s="34" t="s">
        <v>34</v>
      </c>
      <c r="R1539" s="28">
        <v>19</v>
      </c>
      <c r="S1539" s="44">
        <v>6104</v>
      </c>
      <c r="T1539" s="39">
        <v>13874.833329999999</v>
      </c>
      <c r="U1539" s="34" t="str">
        <f t="shared" si="73"/>
        <v>High Income</v>
      </c>
      <c r="V1539" s="44">
        <v>175915</v>
      </c>
      <c r="W1539" s="49">
        <v>0.222785972</v>
      </c>
      <c r="X1539" s="28">
        <v>1</v>
      </c>
      <c r="Y1539" s="28">
        <v>36.799999999999997</v>
      </c>
      <c r="Z1539" s="34" t="str">
        <f t="shared" si="74"/>
        <v>Low Risk</v>
      </c>
    </row>
    <row r="1540" spans="1:26" x14ac:dyDescent="0.25">
      <c r="A1540" s="20">
        <v>44639</v>
      </c>
      <c r="B1540" s="21">
        <v>25</v>
      </c>
      <c r="C1540" s="33" t="str">
        <f t="shared" si="72"/>
        <v>Mid</v>
      </c>
      <c r="D1540" s="43">
        <v>22641</v>
      </c>
      <c r="E1540" s="27">
        <v>579</v>
      </c>
      <c r="F1540" s="33" t="s">
        <v>230</v>
      </c>
      <c r="G1540" s="33" t="s">
        <v>20</v>
      </c>
      <c r="H1540" s="33" t="s">
        <v>21</v>
      </c>
      <c r="I1540" s="43">
        <v>23946.390946502059</v>
      </c>
      <c r="J1540" s="27">
        <v>72</v>
      </c>
      <c r="K1540" s="48">
        <v>1.0576560640652823</v>
      </c>
      <c r="L1540" s="48" t="s">
        <v>242</v>
      </c>
      <c r="M1540" s="33" t="s">
        <v>26</v>
      </c>
      <c r="N1540" s="33" t="s">
        <v>30</v>
      </c>
      <c r="O1540" s="43">
        <v>860</v>
      </c>
      <c r="P1540" s="48">
        <v>0.31824637900000002</v>
      </c>
      <c r="Q1540" s="33" t="s">
        <v>31</v>
      </c>
      <c r="R1540" s="27">
        <v>13</v>
      </c>
      <c r="S1540" s="43">
        <v>2280</v>
      </c>
      <c r="T1540" s="38">
        <v>1886.75</v>
      </c>
      <c r="U1540" s="33" t="str">
        <f t="shared" si="73"/>
        <v>Low Income</v>
      </c>
      <c r="V1540" s="43">
        <v>8028</v>
      </c>
      <c r="W1540" s="48">
        <v>0.25877874899999997</v>
      </c>
      <c r="X1540" s="27">
        <v>0</v>
      </c>
      <c r="Y1540" s="27">
        <v>56</v>
      </c>
      <c r="Z1540" s="33" t="str">
        <f t="shared" si="74"/>
        <v>High Risk</v>
      </c>
    </row>
    <row r="1541" spans="1:26" x14ac:dyDescent="0.25">
      <c r="A1541" s="22">
        <v>44640</v>
      </c>
      <c r="B1541" s="23">
        <v>18</v>
      </c>
      <c r="C1541" s="34" t="str">
        <f t="shared" si="72"/>
        <v>Young</v>
      </c>
      <c r="D1541" s="44">
        <v>37167</v>
      </c>
      <c r="E1541" s="28">
        <v>566</v>
      </c>
      <c r="F1541" s="34" t="s">
        <v>230</v>
      </c>
      <c r="G1541" s="34" t="s">
        <v>20</v>
      </c>
      <c r="H1541" s="34" t="s">
        <v>29</v>
      </c>
      <c r="I1541" s="44">
        <v>15403</v>
      </c>
      <c r="J1541" s="28">
        <v>12</v>
      </c>
      <c r="K1541" s="49">
        <v>0.41442677644146692</v>
      </c>
      <c r="L1541" s="49" t="s">
        <v>240</v>
      </c>
      <c r="M1541" s="34" t="s">
        <v>22</v>
      </c>
      <c r="N1541" s="34" t="s">
        <v>27</v>
      </c>
      <c r="O1541" s="44">
        <v>464</v>
      </c>
      <c r="P1541" s="49">
        <v>0.16446865699999999</v>
      </c>
      <c r="Q1541" s="34" t="s">
        <v>31</v>
      </c>
      <c r="R1541" s="28">
        <v>27</v>
      </c>
      <c r="S1541" s="44">
        <v>5820</v>
      </c>
      <c r="T1541" s="39">
        <v>3097.25</v>
      </c>
      <c r="U1541" s="34" t="str">
        <f t="shared" si="73"/>
        <v>Low Income</v>
      </c>
      <c r="V1541" s="44">
        <v>29080</v>
      </c>
      <c r="W1541" s="49">
        <v>0.21379332200000001</v>
      </c>
      <c r="X1541" s="28">
        <v>0</v>
      </c>
      <c r="Y1541" s="28">
        <v>53</v>
      </c>
      <c r="Z1541" s="34" t="str">
        <f t="shared" si="74"/>
        <v>Medium Risk</v>
      </c>
    </row>
    <row r="1542" spans="1:26" x14ac:dyDescent="0.25">
      <c r="A1542" s="20">
        <v>44641</v>
      </c>
      <c r="B1542" s="21">
        <v>39</v>
      </c>
      <c r="C1542" s="33" t="str">
        <f t="shared" si="72"/>
        <v>Mid</v>
      </c>
      <c r="D1542" s="43">
        <v>45224</v>
      </c>
      <c r="E1542" s="27">
        <v>552</v>
      </c>
      <c r="F1542" s="33" t="s">
        <v>230</v>
      </c>
      <c r="G1542" s="33" t="s">
        <v>20</v>
      </c>
      <c r="H1542" s="33" t="s">
        <v>32</v>
      </c>
      <c r="I1542" s="43">
        <v>14451</v>
      </c>
      <c r="J1542" s="27">
        <v>84</v>
      </c>
      <c r="K1542" s="48">
        <v>0.31954272067928535</v>
      </c>
      <c r="L1542" s="48" t="s">
        <v>240</v>
      </c>
      <c r="M1542" s="33" t="s">
        <v>22</v>
      </c>
      <c r="N1542" s="33" t="s">
        <v>30</v>
      </c>
      <c r="O1542" s="43">
        <v>220</v>
      </c>
      <c r="P1542" s="48">
        <v>0.25058014499999998</v>
      </c>
      <c r="Q1542" s="33" t="s">
        <v>28</v>
      </c>
      <c r="R1542" s="27">
        <v>23</v>
      </c>
      <c r="S1542" s="43">
        <v>3876</v>
      </c>
      <c r="T1542" s="38">
        <v>3768.666667</v>
      </c>
      <c r="U1542" s="33" t="str">
        <f t="shared" si="73"/>
        <v>Low Income</v>
      </c>
      <c r="V1542" s="43">
        <v>93507</v>
      </c>
      <c r="W1542" s="48">
        <v>0.29426116099999999</v>
      </c>
      <c r="X1542" s="27">
        <v>0</v>
      </c>
      <c r="Y1542" s="27">
        <v>51</v>
      </c>
      <c r="Z1542" s="33" t="str">
        <f t="shared" si="74"/>
        <v>Medium Risk</v>
      </c>
    </row>
    <row r="1543" spans="1:26" x14ac:dyDescent="0.25">
      <c r="A1543" s="22">
        <v>44642</v>
      </c>
      <c r="B1543" s="23">
        <v>61</v>
      </c>
      <c r="C1543" s="34" t="str">
        <f t="shared" si="72"/>
        <v>Old</v>
      </c>
      <c r="D1543" s="44">
        <v>48667</v>
      </c>
      <c r="E1543" s="28">
        <v>627</v>
      </c>
      <c r="F1543" s="34" t="s">
        <v>230</v>
      </c>
      <c r="G1543" s="34" t="s">
        <v>20</v>
      </c>
      <c r="H1543" s="34" t="s">
        <v>32</v>
      </c>
      <c r="I1543" s="44">
        <v>19414</v>
      </c>
      <c r="J1543" s="28">
        <v>60</v>
      </c>
      <c r="K1543" s="49">
        <v>0.3989150759241375</v>
      </c>
      <c r="L1543" s="49" t="s">
        <v>240</v>
      </c>
      <c r="M1543" s="34" t="s">
        <v>22</v>
      </c>
      <c r="N1543" s="34" t="s">
        <v>30</v>
      </c>
      <c r="O1543" s="44">
        <v>611</v>
      </c>
      <c r="P1543" s="49">
        <v>0.25379817500000001</v>
      </c>
      <c r="Q1543" s="34" t="s">
        <v>34</v>
      </c>
      <c r="R1543" s="28">
        <v>21</v>
      </c>
      <c r="S1543" s="44">
        <v>10090</v>
      </c>
      <c r="T1543" s="39">
        <v>4055.583333</v>
      </c>
      <c r="U1543" s="34" t="str">
        <f t="shared" si="73"/>
        <v>Low Income</v>
      </c>
      <c r="V1543" s="44">
        <v>29125</v>
      </c>
      <c r="W1543" s="49">
        <v>0.186461661</v>
      </c>
      <c r="X1543" s="28">
        <v>0</v>
      </c>
      <c r="Y1543" s="28">
        <v>53</v>
      </c>
      <c r="Z1543" s="34" t="str">
        <f t="shared" si="74"/>
        <v>Medium Risk</v>
      </c>
    </row>
    <row r="1544" spans="1:26" x14ac:dyDescent="0.25">
      <c r="A1544" s="20">
        <v>44643</v>
      </c>
      <c r="B1544" s="21">
        <v>59</v>
      </c>
      <c r="C1544" s="33" t="str">
        <f t="shared" si="72"/>
        <v>Senior</v>
      </c>
      <c r="D1544" s="43">
        <v>96720</v>
      </c>
      <c r="E1544" s="27">
        <v>572.77391304347827</v>
      </c>
      <c r="F1544" s="33" t="s">
        <v>230</v>
      </c>
      <c r="G1544" s="33" t="s">
        <v>20</v>
      </c>
      <c r="H1544" s="33" t="s">
        <v>29</v>
      </c>
      <c r="I1544" s="43">
        <v>19366</v>
      </c>
      <c r="J1544" s="27">
        <v>60</v>
      </c>
      <c r="K1544" s="48">
        <v>0.20022746071133168</v>
      </c>
      <c r="L1544" s="48" t="s">
        <v>240</v>
      </c>
      <c r="M1544" s="33" t="s">
        <v>26</v>
      </c>
      <c r="N1544" s="33" t="s">
        <v>23</v>
      </c>
      <c r="O1544" s="43">
        <v>449</v>
      </c>
      <c r="P1544" s="48">
        <v>0.18054197599999999</v>
      </c>
      <c r="Q1544" s="33" t="s">
        <v>28</v>
      </c>
      <c r="R1544" s="27">
        <v>18</v>
      </c>
      <c r="S1544" s="43">
        <v>2570</v>
      </c>
      <c r="T1544" s="38">
        <v>8060</v>
      </c>
      <c r="U1544" s="33" t="str">
        <f t="shared" si="73"/>
        <v>Medium Income</v>
      </c>
      <c r="V1544" s="43">
        <v>10441</v>
      </c>
      <c r="W1544" s="48">
        <v>0.26503919999999997</v>
      </c>
      <c r="X1544" s="27">
        <v>0</v>
      </c>
      <c r="Y1544" s="27">
        <v>59</v>
      </c>
      <c r="Z1544" s="33" t="str">
        <f t="shared" si="74"/>
        <v>High Risk</v>
      </c>
    </row>
    <row r="1545" spans="1:26" x14ac:dyDescent="0.25">
      <c r="A1545" s="22">
        <v>44644</v>
      </c>
      <c r="B1545" s="23">
        <v>34</v>
      </c>
      <c r="C1545" s="34" t="str">
        <f t="shared" si="72"/>
        <v>Mid</v>
      </c>
      <c r="D1545" s="44">
        <v>53532</v>
      </c>
      <c r="E1545" s="28">
        <v>619</v>
      </c>
      <c r="F1545" s="34" t="s">
        <v>230</v>
      </c>
      <c r="G1545" s="34" t="s">
        <v>45</v>
      </c>
      <c r="H1545" s="34" t="s">
        <v>41</v>
      </c>
      <c r="I1545" s="44">
        <v>21956</v>
      </c>
      <c r="J1545" s="28">
        <v>72</v>
      </c>
      <c r="K1545" s="49">
        <v>0.41014720167376523</v>
      </c>
      <c r="L1545" s="49" t="s">
        <v>240</v>
      </c>
      <c r="M1545" s="34" t="s">
        <v>26</v>
      </c>
      <c r="N1545" s="34" t="s">
        <v>27</v>
      </c>
      <c r="O1545" s="44">
        <v>423</v>
      </c>
      <c r="P1545" s="49">
        <v>0.358104072</v>
      </c>
      <c r="Q1545" s="34" t="s">
        <v>34</v>
      </c>
      <c r="R1545" s="28">
        <v>30</v>
      </c>
      <c r="S1545" s="44">
        <v>1549</v>
      </c>
      <c r="T1545" s="39">
        <v>4461</v>
      </c>
      <c r="U1545" s="34" t="str">
        <f t="shared" si="73"/>
        <v>Low Income</v>
      </c>
      <c r="V1545" s="44">
        <v>91456</v>
      </c>
      <c r="W1545" s="49">
        <v>0.243722888</v>
      </c>
      <c r="X1545" s="28">
        <v>0</v>
      </c>
      <c r="Y1545" s="28">
        <v>54</v>
      </c>
      <c r="Z1545" s="34" t="str">
        <f t="shared" si="74"/>
        <v>Medium Risk</v>
      </c>
    </row>
    <row r="1546" spans="1:26" x14ac:dyDescent="0.25">
      <c r="A1546" s="20">
        <v>44645</v>
      </c>
      <c r="B1546" s="21">
        <v>32</v>
      </c>
      <c r="C1546" s="33" t="str">
        <f t="shared" si="72"/>
        <v>Mid</v>
      </c>
      <c r="D1546" s="43">
        <v>40329</v>
      </c>
      <c r="E1546" s="27">
        <v>539</v>
      </c>
      <c r="F1546" s="33" t="s">
        <v>231</v>
      </c>
      <c r="G1546" s="33" t="s">
        <v>20</v>
      </c>
      <c r="H1546" s="33" t="s">
        <v>29</v>
      </c>
      <c r="I1546" s="43">
        <v>22823</v>
      </c>
      <c r="J1546" s="27">
        <v>60</v>
      </c>
      <c r="K1546" s="48">
        <v>0.56592030548736638</v>
      </c>
      <c r="L1546" s="48" t="s">
        <v>241</v>
      </c>
      <c r="M1546" s="33" t="s">
        <v>26</v>
      </c>
      <c r="N1546" s="33" t="s">
        <v>27</v>
      </c>
      <c r="O1546" s="43">
        <v>317</v>
      </c>
      <c r="P1546" s="48">
        <v>0.13364348600000001</v>
      </c>
      <c r="Q1546" s="33" t="s">
        <v>31</v>
      </c>
      <c r="R1546" s="27">
        <v>18</v>
      </c>
      <c r="S1546" s="43">
        <v>4360</v>
      </c>
      <c r="T1546" s="38">
        <v>3360.75</v>
      </c>
      <c r="U1546" s="33" t="str">
        <f t="shared" si="73"/>
        <v>Low Income</v>
      </c>
      <c r="V1546" s="43">
        <v>1554</v>
      </c>
      <c r="W1546" s="48">
        <v>0.264219914</v>
      </c>
      <c r="X1546" s="27">
        <v>0</v>
      </c>
      <c r="Y1546" s="27">
        <v>50</v>
      </c>
      <c r="Z1546" s="33" t="str">
        <f t="shared" si="74"/>
        <v>Medium Risk</v>
      </c>
    </row>
    <row r="1547" spans="1:26" x14ac:dyDescent="0.25">
      <c r="A1547" s="22">
        <v>44646</v>
      </c>
      <c r="B1547" s="23">
        <v>45</v>
      </c>
      <c r="C1547" s="34" t="str">
        <f t="shared" si="72"/>
        <v>Senior</v>
      </c>
      <c r="D1547" s="44">
        <v>55312</v>
      </c>
      <c r="E1547" s="28">
        <v>579.93124999999998</v>
      </c>
      <c r="F1547" s="34" t="s">
        <v>230</v>
      </c>
      <c r="G1547" s="34" t="s">
        <v>20</v>
      </c>
      <c r="H1547" s="34" t="s">
        <v>25</v>
      </c>
      <c r="I1547" s="44">
        <v>43720</v>
      </c>
      <c r="J1547" s="28">
        <v>60</v>
      </c>
      <c r="K1547" s="49">
        <v>0.79042522418281747</v>
      </c>
      <c r="L1547" s="49" t="s">
        <v>241</v>
      </c>
      <c r="M1547" s="34" t="s">
        <v>26</v>
      </c>
      <c r="N1547" s="34" t="s">
        <v>27</v>
      </c>
      <c r="O1547" s="44">
        <v>445</v>
      </c>
      <c r="P1547" s="49">
        <v>0.46234841599999998</v>
      </c>
      <c r="Q1547" s="34" t="s">
        <v>28</v>
      </c>
      <c r="R1547" s="28">
        <v>27</v>
      </c>
      <c r="S1547" s="44">
        <v>657</v>
      </c>
      <c r="T1547" s="39">
        <v>4609.3333329999996</v>
      </c>
      <c r="U1547" s="34" t="str">
        <f t="shared" si="73"/>
        <v>Low Income</v>
      </c>
      <c r="V1547" s="44">
        <v>64801</v>
      </c>
      <c r="W1547" s="49">
        <v>0.22572718</v>
      </c>
      <c r="X1547" s="28">
        <v>0</v>
      </c>
      <c r="Y1547" s="28">
        <v>57</v>
      </c>
      <c r="Z1547" s="34" t="str">
        <f t="shared" si="74"/>
        <v>High Risk</v>
      </c>
    </row>
    <row r="1548" spans="1:26" x14ac:dyDescent="0.25">
      <c r="A1548" s="20">
        <v>44647</v>
      </c>
      <c r="B1548" s="21">
        <v>28</v>
      </c>
      <c r="C1548" s="33" t="str">
        <f t="shared" si="72"/>
        <v>Mid</v>
      </c>
      <c r="D1548" s="43">
        <v>55664</v>
      </c>
      <c r="E1548" s="27">
        <v>609</v>
      </c>
      <c r="F1548" s="33" t="s">
        <v>230</v>
      </c>
      <c r="G1548" s="33" t="s">
        <v>20</v>
      </c>
      <c r="H1548" s="33" t="s">
        <v>21</v>
      </c>
      <c r="I1548" s="43">
        <v>32278</v>
      </c>
      <c r="J1548" s="27">
        <v>60</v>
      </c>
      <c r="K1548" s="48">
        <v>0.57987208968094284</v>
      </c>
      <c r="L1548" s="48" t="s">
        <v>241</v>
      </c>
      <c r="M1548" s="33" t="s">
        <v>35</v>
      </c>
      <c r="N1548" s="33" t="s">
        <v>30</v>
      </c>
      <c r="O1548" s="43">
        <v>710</v>
      </c>
      <c r="P1548" s="48">
        <v>0.59185718399999998</v>
      </c>
      <c r="Q1548" s="33" t="s">
        <v>31</v>
      </c>
      <c r="R1548" s="27">
        <v>17</v>
      </c>
      <c r="S1548" s="43">
        <v>3757</v>
      </c>
      <c r="T1548" s="38">
        <v>4638.6666670000004</v>
      </c>
      <c r="U1548" s="33" t="str">
        <f t="shared" si="73"/>
        <v>Low Income</v>
      </c>
      <c r="V1548" s="43">
        <v>110005</v>
      </c>
      <c r="W1548" s="48">
        <v>0.278713722</v>
      </c>
      <c r="X1548" s="27">
        <v>0</v>
      </c>
      <c r="Y1548" s="27">
        <v>50</v>
      </c>
      <c r="Z1548" s="33" t="str">
        <f t="shared" si="74"/>
        <v>Medium Risk</v>
      </c>
    </row>
    <row r="1549" spans="1:26" x14ac:dyDescent="0.25">
      <c r="A1549" s="22">
        <v>44648</v>
      </c>
      <c r="B1549" s="23">
        <v>43</v>
      </c>
      <c r="C1549" s="34" t="str">
        <f t="shared" si="72"/>
        <v>Senior</v>
      </c>
      <c r="D1549" s="44">
        <v>54736</v>
      </c>
      <c r="E1549" s="28">
        <v>609</v>
      </c>
      <c r="F1549" s="34" t="s">
        <v>230</v>
      </c>
      <c r="G1549" s="34" t="s">
        <v>45</v>
      </c>
      <c r="H1549" s="34" t="s">
        <v>32</v>
      </c>
      <c r="I1549" s="44">
        <v>11036</v>
      </c>
      <c r="J1549" s="28">
        <v>24</v>
      </c>
      <c r="K1549" s="49">
        <v>0.20162233265127155</v>
      </c>
      <c r="L1549" s="49" t="s">
        <v>240</v>
      </c>
      <c r="M1549" s="34" t="s">
        <v>22</v>
      </c>
      <c r="N1549" s="34" t="s">
        <v>30</v>
      </c>
      <c r="O1549" s="44">
        <v>923</v>
      </c>
      <c r="P1549" s="49">
        <v>0.41638030500000001</v>
      </c>
      <c r="Q1549" s="34" t="s">
        <v>28</v>
      </c>
      <c r="R1549" s="28">
        <v>23</v>
      </c>
      <c r="S1549" s="44">
        <v>3318</v>
      </c>
      <c r="T1549" s="39">
        <v>4561.3333329999996</v>
      </c>
      <c r="U1549" s="34" t="str">
        <f t="shared" si="73"/>
        <v>Low Income</v>
      </c>
      <c r="V1549" s="44">
        <v>34866</v>
      </c>
      <c r="W1549" s="49">
        <v>0.19326800199999999</v>
      </c>
      <c r="X1549" s="28">
        <v>0</v>
      </c>
      <c r="Y1549" s="28">
        <v>57</v>
      </c>
      <c r="Z1549" s="34" t="str">
        <f t="shared" si="74"/>
        <v>High Risk</v>
      </c>
    </row>
    <row r="1550" spans="1:26" x14ac:dyDescent="0.25">
      <c r="A1550" s="20">
        <v>44649</v>
      </c>
      <c r="B1550" s="21">
        <v>49</v>
      </c>
      <c r="C1550" s="33" t="str">
        <f t="shared" si="72"/>
        <v>Senior</v>
      </c>
      <c r="D1550" s="43">
        <v>93147</v>
      </c>
      <c r="E1550" s="27">
        <v>654</v>
      </c>
      <c r="F1550" s="33" t="s">
        <v>232</v>
      </c>
      <c r="G1550" s="33" t="s">
        <v>20</v>
      </c>
      <c r="H1550" s="33" t="s">
        <v>21</v>
      </c>
      <c r="I1550" s="43">
        <v>30116</v>
      </c>
      <c r="J1550" s="27">
        <v>24</v>
      </c>
      <c r="K1550" s="48">
        <v>0.32331690768355398</v>
      </c>
      <c r="L1550" s="48" t="s">
        <v>240</v>
      </c>
      <c r="M1550" s="33" t="s">
        <v>22</v>
      </c>
      <c r="N1550" s="33" t="s">
        <v>30</v>
      </c>
      <c r="O1550" s="43">
        <v>526</v>
      </c>
      <c r="P1550" s="48">
        <v>0.156643116</v>
      </c>
      <c r="Q1550" s="33" t="s">
        <v>31</v>
      </c>
      <c r="R1550" s="27">
        <v>23</v>
      </c>
      <c r="S1550" s="43">
        <v>3118</v>
      </c>
      <c r="T1550" s="38">
        <v>7762.25</v>
      </c>
      <c r="U1550" s="33" t="str">
        <f t="shared" si="73"/>
        <v>Medium Income</v>
      </c>
      <c r="V1550" s="43">
        <v>123964</v>
      </c>
      <c r="W1550" s="48">
        <v>0.16332650000000001</v>
      </c>
      <c r="X1550" s="27">
        <v>1</v>
      </c>
      <c r="Y1550" s="27">
        <v>31.2</v>
      </c>
      <c r="Z1550" s="33" t="str">
        <f t="shared" si="74"/>
        <v>Low Risk</v>
      </c>
    </row>
    <row r="1551" spans="1:26" x14ac:dyDescent="0.25">
      <c r="A1551" s="22">
        <v>44650</v>
      </c>
      <c r="B1551" s="23">
        <v>54</v>
      </c>
      <c r="C1551" s="34" t="str">
        <f t="shared" si="72"/>
        <v>Senior</v>
      </c>
      <c r="D1551" s="44">
        <v>48069</v>
      </c>
      <c r="E1551" s="28">
        <v>597</v>
      </c>
      <c r="F1551" s="34" t="s">
        <v>230</v>
      </c>
      <c r="G1551" s="34" t="s">
        <v>20</v>
      </c>
      <c r="H1551" s="34" t="s">
        <v>41</v>
      </c>
      <c r="I1551" s="44">
        <v>34213</v>
      </c>
      <c r="J1551" s="28">
        <v>72</v>
      </c>
      <c r="K1551" s="49">
        <v>0.71174769602030419</v>
      </c>
      <c r="L1551" s="49" t="s">
        <v>241</v>
      </c>
      <c r="M1551" s="34" t="s">
        <v>22</v>
      </c>
      <c r="N1551" s="34" t="s">
        <v>27</v>
      </c>
      <c r="O1551" s="44">
        <v>290</v>
      </c>
      <c r="P1551" s="49">
        <v>0.43368633200000001</v>
      </c>
      <c r="Q1551" s="34" t="s">
        <v>31</v>
      </c>
      <c r="R1551" s="28">
        <v>33</v>
      </c>
      <c r="S1551" s="44">
        <v>717</v>
      </c>
      <c r="T1551" s="39">
        <v>4005.75</v>
      </c>
      <c r="U1551" s="34" t="str">
        <f t="shared" si="73"/>
        <v>Low Income</v>
      </c>
      <c r="V1551" s="44">
        <v>251261</v>
      </c>
      <c r="W1551" s="49">
        <v>0.234325213</v>
      </c>
      <c r="X1551" s="28">
        <v>0</v>
      </c>
      <c r="Y1551" s="28">
        <v>58</v>
      </c>
      <c r="Z1551" s="34" t="str">
        <f t="shared" si="74"/>
        <v>High Risk</v>
      </c>
    </row>
    <row r="1552" spans="1:26" x14ac:dyDescent="0.25">
      <c r="A1552" s="20">
        <v>44651</v>
      </c>
      <c r="B1552" s="21">
        <v>38</v>
      </c>
      <c r="C1552" s="33" t="str">
        <f t="shared" si="72"/>
        <v>Mid</v>
      </c>
      <c r="D1552" s="43">
        <v>45908</v>
      </c>
      <c r="E1552" s="27">
        <v>641</v>
      </c>
      <c r="F1552" s="33" t="s">
        <v>230</v>
      </c>
      <c r="G1552" s="33" t="s">
        <v>20</v>
      </c>
      <c r="H1552" s="33" t="s">
        <v>41</v>
      </c>
      <c r="I1552" s="43">
        <v>27954</v>
      </c>
      <c r="J1552" s="27">
        <v>72</v>
      </c>
      <c r="K1552" s="48">
        <v>0.60891347913217742</v>
      </c>
      <c r="L1552" s="48" t="s">
        <v>241</v>
      </c>
      <c r="M1552" s="33" t="s">
        <v>26</v>
      </c>
      <c r="N1552" s="33" t="s">
        <v>27</v>
      </c>
      <c r="O1552" s="43">
        <v>681</v>
      </c>
      <c r="P1552" s="48">
        <v>0.54050353399999995</v>
      </c>
      <c r="Q1552" s="33" t="s">
        <v>28</v>
      </c>
      <c r="R1552" s="27">
        <v>22</v>
      </c>
      <c r="S1552" s="43">
        <v>1418</v>
      </c>
      <c r="T1552" s="38">
        <v>3825.666667</v>
      </c>
      <c r="U1552" s="33" t="str">
        <f t="shared" si="73"/>
        <v>Low Income</v>
      </c>
      <c r="V1552" s="43">
        <v>31366</v>
      </c>
      <c r="W1552" s="48">
        <v>0.19326078599999999</v>
      </c>
      <c r="X1552" s="27">
        <v>0</v>
      </c>
      <c r="Y1552" s="27">
        <v>59</v>
      </c>
      <c r="Z1552" s="33" t="str">
        <f t="shared" si="74"/>
        <v>High Risk</v>
      </c>
    </row>
    <row r="1553" spans="1:26" x14ac:dyDescent="0.25">
      <c r="A1553" s="22">
        <v>44652</v>
      </c>
      <c r="B1553" s="23">
        <v>37</v>
      </c>
      <c r="C1553" s="34" t="str">
        <f t="shared" si="72"/>
        <v>Mid</v>
      </c>
      <c r="D1553" s="44">
        <v>17729</v>
      </c>
      <c r="E1553" s="28">
        <v>570.23428571428576</v>
      </c>
      <c r="F1553" s="34" t="s">
        <v>230</v>
      </c>
      <c r="G1553" s="34" t="s">
        <v>45</v>
      </c>
      <c r="H1553" s="34" t="s">
        <v>32</v>
      </c>
      <c r="I1553" s="44">
        <v>25408</v>
      </c>
      <c r="J1553" s="28">
        <v>24</v>
      </c>
      <c r="K1553" s="49">
        <v>1.4331321563539963</v>
      </c>
      <c r="L1553" s="49" t="s">
        <v>242</v>
      </c>
      <c r="M1553" s="34" t="s">
        <v>22</v>
      </c>
      <c r="N1553" s="34" t="s">
        <v>30</v>
      </c>
      <c r="O1553" s="44">
        <v>140</v>
      </c>
      <c r="P1553" s="49">
        <v>0.61028686399999998</v>
      </c>
      <c r="Q1553" s="34" t="s">
        <v>38</v>
      </c>
      <c r="R1553" s="28">
        <v>25</v>
      </c>
      <c r="S1553" s="44">
        <v>424</v>
      </c>
      <c r="T1553" s="39">
        <v>1477.416667</v>
      </c>
      <c r="U1553" s="34" t="str">
        <f t="shared" si="73"/>
        <v>Low Income</v>
      </c>
      <c r="V1553" s="44">
        <v>10628</v>
      </c>
      <c r="W1553" s="49">
        <v>0.209876697</v>
      </c>
      <c r="X1553" s="28">
        <v>0</v>
      </c>
      <c r="Y1553" s="28">
        <v>63</v>
      </c>
      <c r="Z1553" s="34" t="str">
        <f t="shared" si="74"/>
        <v>High Risk</v>
      </c>
    </row>
    <row r="1554" spans="1:26" x14ac:dyDescent="0.25">
      <c r="A1554" s="20">
        <v>44653</v>
      </c>
      <c r="B1554" s="21">
        <v>29</v>
      </c>
      <c r="C1554" s="33" t="str">
        <f t="shared" si="72"/>
        <v>Mid</v>
      </c>
      <c r="D1554" s="43">
        <v>43417</v>
      </c>
      <c r="E1554" s="27">
        <v>551</v>
      </c>
      <c r="F1554" s="33" t="s">
        <v>230</v>
      </c>
      <c r="G1554" s="33" t="s">
        <v>20</v>
      </c>
      <c r="H1554" s="33" t="s">
        <v>29</v>
      </c>
      <c r="I1554" s="43">
        <v>28791</v>
      </c>
      <c r="J1554" s="27">
        <v>60</v>
      </c>
      <c r="K1554" s="48">
        <v>0.66312734643112148</v>
      </c>
      <c r="L1554" s="48" t="s">
        <v>241</v>
      </c>
      <c r="M1554" s="33" t="s">
        <v>22</v>
      </c>
      <c r="N1554" s="33" t="s">
        <v>30</v>
      </c>
      <c r="O1554" s="43">
        <v>235</v>
      </c>
      <c r="P1554" s="48">
        <v>0.15709425799999999</v>
      </c>
      <c r="Q1554" s="33" t="s">
        <v>24</v>
      </c>
      <c r="R1554" s="27">
        <v>19</v>
      </c>
      <c r="S1554" s="43">
        <v>2434</v>
      </c>
      <c r="T1554" s="38">
        <v>3618.083333</v>
      </c>
      <c r="U1554" s="33" t="str">
        <f t="shared" si="73"/>
        <v>Low Income</v>
      </c>
      <c r="V1554" s="43">
        <v>83602</v>
      </c>
      <c r="W1554" s="48">
        <v>0.25368061800000002</v>
      </c>
      <c r="X1554" s="27">
        <v>0</v>
      </c>
      <c r="Y1554" s="27">
        <v>48</v>
      </c>
      <c r="Z1554" s="33" t="str">
        <f t="shared" si="74"/>
        <v>Medium Risk</v>
      </c>
    </row>
    <row r="1555" spans="1:26" x14ac:dyDescent="0.25">
      <c r="A1555" s="22">
        <v>44654</v>
      </c>
      <c r="B1555" s="23">
        <v>30</v>
      </c>
      <c r="C1555" s="34" t="str">
        <f t="shared" si="72"/>
        <v>Mid</v>
      </c>
      <c r="D1555" s="44">
        <v>31313</v>
      </c>
      <c r="E1555" s="28">
        <v>530</v>
      </c>
      <c r="F1555" s="34" t="s">
        <v>231</v>
      </c>
      <c r="G1555" s="34" t="s">
        <v>20</v>
      </c>
      <c r="H1555" s="34" t="s">
        <v>29</v>
      </c>
      <c r="I1555" s="44">
        <v>16025</v>
      </c>
      <c r="J1555" s="28">
        <v>60</v>
      </c>
      <c r="K1555" s="49">
        <v>0.51176827515728296</v>
      </c>
      <c r="L1555" s="49" t="s">
        <v>241</v>
      </c>
      <c r="M1555" s="34" t="s">
        <v>26</v>
      </c>
      <c r="N1555" s="34" t="s">
        <v>23</v>
      </c>
      <c r="O1555" s="44">
        <v>306</v>
      </c>
      <c r="P1555" s="49">
        <v>4.6138606999999998E-2</v>
      </c>
      <c r="Q1555" s="34" t="s">
        <v>24</v>
      </c>
      <c r="R1555" s="28">
        <v>22</v>
      </c>
      <c r="S1555" s="44">
        <v>3606</v>
      </c>
      <c r="T1555" s="39">
        <v>2609.416667</v>
      </c>
      <c r="U1555" s="34" t="str">
        <f t="shared" si="73"/>
        <v>Low Income</v>
      </c>
      <c r="V1555" s="44">
        <v>51588</v>
      </c>
      <c r="W1555" s="49">
        <v>0.277197154</v>
      </c>
      <c r="X1555" s="28">
        <v>0</v>
      </c>
      <c r="Y1555" s="28">
        <v>53</v>
      </c>
      <c r="Z1555" s="34" t="str">
        <f t="shared" si="74"/>
        <v>Medium Risk</v>
      </c>
    </row>
    <row r="1556" spans="1:26" x14ac:dyDescent="0.25">
      <c r="A1556" s="20">
        <v>44655</v>
      </c>
      <c r="B1556" s="21">
        <v>37</v>
      </c>
      <c r="C1556" s="33" t="str">
        <f t="shared" si="72"/>
        <v>Mid</v>
      </c>
      <c r="D1556" s="43">
        <v>77037</v>
      </c>
      <c r="E1556" s="27">
        <v>486</v>
      </c>
      <c r="F1556" s="33" t="s">
        <v>231</v>
      </c>
      <c r="G1556" s="33" t="s">
        <v>20</v>
      </c>
      <c r="H1556" s="33" t="s">
        <v>32</v>
      </c>
      <c r="I1556" s="43">
        <v>16070</v>
      </c>
      <c r="J1556" s="27">
        <v>48</v>
      </c>
      <c r="K1556" s="48">
        <v>0.20860106182743357</v>
      </c>
      <c r="L1556" s="48" t="s">
        <v>240</v>
      </c>
      <c r="M1556" s="33" t="s">
        <v>22</v>
      </c>
      <c r="N1556" s="33" t="s">
        <v>27</v>
      </c>
      <c r="O1556" s="43">
        <v>1517</v>
      </c>
      <c r="P1556" s="48">
        <v>4.5234166999999999E-2</v>
      </c>
      <c r="Q1556" s="33" t="s">
        <v>31</v>
      </c>
      <c r="R1556" s="27">
        <v>19</v>
      </c>
      <c r="S1556" s="43">
        <v>9205</v>
      </c>
      <c r="T1556" s="38">
        <v>6419.75</v>
      </c>
      <c r="U1556" s="33" t="str">
        <f t="shared" si="73"/>
        <v>Medium Income</v>
      </c>
      <c r="V1556" s="43">
        <v>6751</v>
      </c>
      <c r="W1556" s="48">
        <v>0.28430463500000003</v>
      </c>
      <c r="X1556" s="27">
        <v>0</v>
      </c>
      <c r="Y1556" s="27">
        <v>51</v>
      </c>
      <c r="Z1556" s="33" t="str">
        <f t="shared" si="74"/>
        <v>Medium Risk</v>
      </c>
    </row>
    <row r="1557" spans="1:26" x14ac:dyDescent="0.25">
      <c r="A1557" s="22">
        <v>44656</v>
      </c>
      <c r="B1557" s="23">
        <v>44</v>
      </c>
      <c r="C1557" s="34" t="str">
        <f t="shared" si="72"/>
        <v>Senior</v>
      </c>
      <c r="D1557" s="44">
        <v>19230</v>
      </c>
      <c r="E1557" s="28">
        <v>631</v>
      </c>
      <c r="F1557" s="34" t="s">
        <v>230</v>
      </c>
      <c r="G1557" s="34" t="s">
        <v>20</v>
      </c>
      <c r="H1557" s="34" t="s">
        <v>29</v>
      </c>
      <c r="I1557" s="44">
        <v>14415</v>
      </c>
      <c r="J1557" s="28">
        <v>96</v>
      </c>
      <c r="K1557" s="49">
        <v>0.74960998439937598</v>
      </c>
      <c r="L1557" s="49" t="s">
        <v>241</v>
      </c>
      <c r="M1557" s="34" t="s">
        <v>22</v>
      </c>
      <c r="N1557" s="34" t="s">
        <v>27</v>
      </c>
      <c r="O1557" s="44">
        <v>320</v>
      </c>
      <c r="P1557" s="49">
        <v>0.53231216999999997</v>
      </c>
      <c r="Q1557" s="34" t="s">
        <v>24</v>
      </c>
      <c r="R1557" s="28">
        <v>18</v>
      </c>
      <c r="S1557" s="44">
        <v>988</v>
      </c>
      <c r="T1557" s="39">
        <v>1602.5</v>
      </c>
      <c r="U1557" s="34" t="str">
        <f t="shared" si="73"/>
        <v>Low Income</v>
      </c>
      <c r="V1557" s="44">
        <v>74903</v>
      </c>
      <c r="W1557" s="49">
        <v>0.237630692</v>
      </c>
      <c r="X1557" s="28">
        <v>0</v>
      </c>
      <c r="Y1557" s="28">
        <v>55</v>
      </c>
      <c r="Z1557" s="34" t="str">
        <f t="shared" si="74"/>
        <v>High Risk</v>
      </c>
    </row>
    <row r="1558" spans="1:26" x14ac:dyDescent="0.25">
      <c r="A1558" s="20">
        <v>44657</v>
      </c>
      <c r="B1558" s="21">
        <v>50</v>
      </c>
      <c r="C1558" s="33" t="str">
        <f t="shared" si="72"/>
        <v>Senior</v>
      </c>
      <c r="D1558" s="43">
        <v>43299</v>
      </c>
      <c r="E1558" s="27">
        <v>573</v>
      </c>
      <c r="F1558" s="33" t="s">
        <v>230</v>
      </c>
      <c r="G1558" s="33" t="s">
        <v>20</v>
      </c>
      <c r="H1558" s="33" t="s">
        <v>29</v>
      </c>
      <c r="I1558" s="43">
        <v>6986</v>
      </c>
      <c r="J1558" s="27">
        <v>36</v>
      </c>
      <c r="K1558" s="48">
        <v>0.16134321808817756</v>
      </c>
      <c r="L1558" s="48" t="s">
        <v>240</v>
      </c>
      <c r="M1558" s="33" t="s">
        <v>22</v>
      </c>
      <c r="N1558" s="33" t="s">
        <v>27</v>
      </c>
      <c r="O1558" s="43">
        <v>339</v>
      </c>
      <c r="P1558" s="48">
        <v>0.31061881499999999</v>
      </c>
      <c r="Q1558" s="33" t="s">
        <v>38</v>
      </c>
      <c r="R1558" s="27">
        <v>22</v>
      </c>
      <c r="S1558" s="43">
        <v>3521</v>
      </c>
      <c r="T1558" s="38">
        <v>3608.25</v>
      </c>
      <c r="U1558" s="33" t="str">
        <f t="shared" si="73"/>
        <v>Low Income</v>
      </c>
      <c r="V1558" s="43">
        <v>55862</v>
      </c>
      <c r="W1558" s="48">
        <v>0.22668123700000001</v>
      </c>
      <c r="X1558" s="27">
        <v>1</v>
      </c>
      <c r="Y1558" s="27">
        <v>42.4</v>
      </c>
      <c r="Z1558" s="33" t="str">
        <f t="shared" si="74"/>
        <v>Medium Risk</v>
      </c>
    </row>
    <row r="1559" spans="1:26" x14ac:dyDescent="0.25">
      <c r="A1559" s="22">
        <v>44658</v>
      </c>
      <c r="B1559" s="23">
        <v>30</v>
      </c>
      <c r="C1559" s="34" t="str">
        <f t="shared" si="72"/>
        <v>Mid</v>
      </c>
      <c r="D1559" s="44">
        <v>30944</v>
      </c>
      <c r="E1559" s="28">
        <v>504</v>
      </c>
      <c r="F1559" s="34" t="s">
        <v>231</v>
      </c>
      <c r="G1559" s="34" t="s">
        <v>20</v>
      </c>
      <c r="H1559" s="34" t="s">
        <v>25</v>
      </c>
      <c r="I1559" s="44">
        <v>16434</v>
      </c>
      <c r="J1559" s="28">
        <v>48</v>
      </c>
      <c r="K1559" s="49">
        <v>0.53108841778697002</v>
      </c>
      <c r="L1559" s="49" t="s">
        <v>241</v>
      </c>
      <c r="M1559" s="34" t="s">
        <v>35</v>
      </c>
      <c r="N1559" s="34" t="s">
        <v>27</v>
      </c>
      <c r="O1559" s="44">
        <v>258</v>
      </c>
      <c r="P1559" s="49">
        <v>2.6409154000000001E-2</v>
      </c>
      <c r="Q1559" s="34" t="s">
        <v>24</v>
      </c>
      <c r="R1559" s="28">
        <v>23</v>
      </c>
      <c r="S1559" s="44">
        <v>828</v>
      </c>
      <c r="T1559" s="39">
        <v>2578.666667</v>
      </c>
      <c r="U1559" s="34" t="str">
        <f t="shared" si="73"/>
        <v>Low Income</v>
      </c>
      <c r="V1559" s="44">
        <v>11153</v>
      </c>
      <c r="W1559" s="49">
        <v>0.26538676500000002</v>
      </c>
      <c r="X1559" s="28">
        <v>0</v>
      </c>
      <c r="Y1559" s="28">
        <v>54</v>
      </c>
      <c r="Z1559" s="34" t="str">
        <f t="shared" si="74"/>
        <v>Medium Risk</v>
      </c>
    </row>
    <row r="1560" spans="1:26" x14ac:dyDescent="0.25">
      <c r="A1560" s="20">
        <v>44659</v>
      </c>
      <c r="B1560" s="21">
        <v>57</v>
      </c>
      <c r="C1560" s="33" t="str">
        <f t="shared" si="72"/>
        <v>Senior</v>
      </c>
      <c r="D1560" s="43">
        <v>88321</v>
      </c>
      <c r="E1560" s="27">
        <v>596</v>
      </c>
      <c r="F1560" s="33" t="s">
        <v>230</v>
      </c>
      <c r="G1560" s="33" t="s">
        <v>20</v>
      </c>
      <c r="H1560" s="33" t="s">
        <v>25</v>
      </c>
      <c r="I1560" s="43">
        <v>12002</v>
      </c>
      <c r="J1560" s="27">
        <v>36</v>
      </c>
      <c r="K1560" s="48">
        <v>0.13589067152772275</v>
      </c>
      <c r="L1560" s="48" t="s">
        <v>240</v>
      </c>
      <c r="M1560" s="33" t="s">
        <v>22</v>
      </c>
      <c r="N1560" s="33" t="s">
        <v>30</v>
      </c>
      <c r="O1560" s="43">
        <v>400</v>
      </c>
      <c r="P1560" s="48">
        <v>9.4056675000000006E-2</v>
      </c>
      <c r="Q1560" s="33" t="s">
        <v>38</v>
      </c>
      <c r="R1560" s="27">
        <v>22</v>
      </c>
      <c r="S1560" s="43">
        <v>7642</v>
      </c>
      <c r="T1560" s="38">
        <v>7360.0833329999996</v>
      </c>
      <c r="U1560" s="33" t="str">
        <f t="shared" si="73"/>
        <v>Medium Income</v>
      </c>
      <c r="V1560" s="43">
        <v>7709</v>
      </c>
      <c r="W1560" s="48">
        <v>0.19257711899999999</v>
      </c>
      <c r="X1560" s="27">
        <v>1</v>
      </c>
      <c r="Y1560" s="27">
        <v>40</v>
      </c>
      <c r="Z1560" s="33" t="str">
        <f t="shared" si="74"/>
        <v>Medium Risk</v>
      </c>
    </row>
    <row r="1561" spans="1:26" x14ac:dyDescent="0.25">
      <c r="A1561" s="22">
        <v>44660</v>
      </c>
      <c r="B1561" s="23">
        <v>36</v>
      </c>
      <c r="C1561" s="34" t="str">
        <f t="shared" si="72"/>
        <v>Mid</v>
      </c>
      <c r="D1561" s="44">
        <v>21441</v>
      </c>
      <c r="E1561" s="28">
        <v>586</v>
      </c>
      <c r="F1561" s="34" t="s">
        <v>230</v>
      </c>
      <c r="G1561" s="34" t="s">
        <v>20</v>
      </c>
      <c r="H1561" s="34" t="s">
        <v>32</v>
      </c>
      <c r="I1561" s="44">
        <v>16050</v>
      </c>
      <c r="J1561" s="28">
        <v>84</v>
      </c>
      <c r="K1561" s="49">
        <v>0.74856583181754577</v>
      </c>
      <c r="L1561" s="49" t="s">
        <v>241</v>
      </c>
      <c r="M1561" s="34" t="s">
        <v>22</v>
      </c>
      <c r="N1561" s="34" t="s">
        <v>27</v>
      </c>
      <c r="O1561" s="44">
        <v>101</v>
      </c>
      <c r="P1561" s="49">
        <v>0.33129316800000003</v>
      </c>
      <c r="Q1561" s="34" t="s">
        <v>24</v>
      </c>
      <c r="R1561" s="28">
        <v>15</v>
      </c>
      <c r="S1561" s="44">
        <v>32036</v>
      </c>
      <c r="T1561" s="39">
        <v>1786.75</v>
      </c>
      <c r="U1561" s="34" t="str">
        <f t="shared" si="73"/>
        <v>Low Income</v>
      </c>
      <c r="V1561" s="44">
        <v>3753</v>
      </c>
      <c r="W1561" s="49">
        <v>0.265588361</v>
      </c>
      <c r="X1561" s="28">
        <v>0</v>
      </c>
      <c r="Y1561" s="28">
        <v>57</v>
      </c>
      <c r="Z1561" s="34" t="str">
        <f t="shared" si="74"/>
        <v>High Risk</v>
      </c>
    </row>
    <row r="1562" spans="1:26" x14ac:dyDescent="0.25">
      <c r="A1562" s="20">
        <v>44661</v>
      </c>
      <c r="B1562" s="21">
        <v>39</v>
      </c>
      <c r="C1562" s="33" t="str">
        <f t="shared" si="72"/>
        <v>Mid</v>
      </c>
      <c r="D1562" s="43">
        <v>61227</v>
      </c>
      <c r="E1562" s="27">
        <v>630</v>
      </c>
      <c r="F1562" s="33" t="s">
        <v>230</v>
      </c>
      <c r="G1562" s="33" t="s">
        <v>20</v>
      </c>
      <c r="H1562" s="33" t="s">
        <v>41</v>
      </c>
      <c r="I1562" s="43">
        <v>13954</v>
      </c>
      <c r="J1562" s="27">
        <v>36</v>
      </c>
      <c r="K1562" s="48">
        <v>0.22790598918777663</v>
      </c>
      <c r="L1562" s="48" t="s">
        <v>240</v>
      </c>
      <c r="M1562" s="33" t="s">
        <v>26</v>
      </c>
      <c r="N1562" s="33" t="s">
        <v>34</v>
      </c>
      <c r="O1562" s="43">
        <v>524</v>
      </c>
      <c r="P1562" s="48">
        <v>0.31541789599999998</v>
      </c>
      <c r="Q1562" s="33" t="s">
        <v>38</v>
      </c>
      <c r="R1562" s="27">
        <v>25</v>
      </c>
      <c r="S1562" s="43">
        <v>1325</v>
      </c>
      <c r="T1562" s="38">
        <v>5102.25</v>
      </c>
      <c r="U1562" s="33" t="str">
        <f t="shared" si="73"/>
        <v>Medium Income</v>
      </c>
      <c r="V1562" s="43">
        <v>28780</v>
      </c>
      <c r="W1562" s="48">
        <v>0.17902722300000001</v>
      </c>
      <c r="X1562" s="27">
        <v>0</v>
      </c>
      <c r="Y1562" s="27">
        <v>66</v>
      </c>
      <c r="Z1562" s="33" t="str">
        <f t="shared" si="74"/>
        <v>High Risk</v>
      </c>
    </row>
    <row r="1563" spans="1:26" x14ac:dyDescent="0.25">
      <c r="A1563" s="22">
        <v>44662</v>
      </c>
      <c r="B1563" s="23">
        <v>31</v>
      </c>
      <c r="C1563" s="34" t="str">
        <f t="shared" si="72"/>
        <v>Mid</v>
      </c>
      <c r="D1563" s="44">
        <v>45871</v>
      </c>
      <c r="E1563" s="28">
        <v>621</v>
      </c>
      <c r="F1563" s="34" t="s">
        <v>230</v>
      </c>
      <c r="G1563" s="34" t="s">
        <v>20</v>
      </c>
      <c r="H1563" s="34" t="s">
        <v>21</v>
      </c>
      <c r="I1563" s="44">
        <v>23946.390946502059</v>
      </c>
      <c r="J1563" s="28">
        <v>120</v>
      </c>
      <c r="K1563" s="49">
        <v>0.52203769149358115</v>
      </c>
      <c r="L1563" s="49" t="s">
        <v>241</v>
      </c>
      <c r="M1563" s="34" t="s">
        <v>26</v>
      </c>
      <c r="N1563" s="34" t="s">
        <v>23</v>
      </c>
      <c r="O1563" s="44">
        <v>212</v>
      </c>
      <c r="P1563" s="49">
        <v>0.215943406</v>
      </c>
      <c r="Q1563" s="34" t="s">
        <v>31</v>
      </c>
      <c r="R1563" s="28">
        <v>27</v>
      </c>
      <c r="S1563" s="44">
        <v>892</v>
      </c>
      <c r="T1563" s="39">
        <v>3822.583333</v>
      </c>
      <c r="U1563" s="34" t="str">
        <f t="shared" si="73"/>
        <v>Low Income</v>
      </c>
      <c r="V1563" s="44">
        <v>117422</v>
      </c>
      <c r="W1563" s="49">
        <v>0.24709832000000001</v>
      </c>
      <c r="X1563" s="28">
        <v>0</v>
      </c>
      <c r="Y1563" s="28">
        <v>47</v>
      </c>
      <c r="Z1563" s="34" t="str">
        <f t="shared" si="74"/>
        <v>Medium Risk</v>
      </c>
    </row>
    <row r="1564" spans="1:26" x14ac:dyDescent="0.25">
      <c r="A1564" s="20">
        <v>44663</v>
      </c>
      <c r="B1564" s="21">
        <v>18</v>
      </c>
      <c r="C1564" s="33" t="str">
        <f t="shared" si="72"/>
        <v>Young</v>
      </c>
      <c r="D1564" s="43">
        <v>64382</v>
      </c>
      <c r="E1564" s="27">
        <v>496</v>
      </c>
      <c r="F1564" s="33" t="s">
        <v>231</v>
      </c>
      <c r="G1564" s="33" t="s">
        <v>20</v>
      </c>
      <c r="H1564" s="33" t="s">
        <v>29</v>
      </c>
      <c r="I1564" s="43">
        <v>33091</v>
      </c>
      <c r="J1564" s="27">
        <v>36</v>
      </c>
      <c r="K1564" s="48">
        <v>0.51397906247087699</v>
      </c>
      <c r="L1564" s="48" t="s">
        <v>241</v>
      </c>
      <c r="M1564" s="33" t="s">
        <v>22</v>
      </c>
      <c r="N1564" s="33" t="s">
        <v>23</v>
      </c>
      <c r="O1564" s="43">
        <v>1109</v>
      </c>
      <c r="P1564" s="48">
        <v>0.107453539</v>
      </c>
      <c r="Q1564" s="33" t="s">
        <v>28</v>
      </c>
      <c r="R1564" s="27">
        <v>25</v>
      </c>
      <c r="S1564" s="43">
        <v>5081</v>
      </c>
      <c r="T1564" s="38">
        <v>5365.1666670000004</v>
      </c>
      <c r="U1564" s="33" t="str">
        <f t="shared" si="73"/>
        <v>Medium Income</v>
      </c>
      <c r="V1564" s="43">
        <v>14607</v>
      </c>
      <c r="W1564" s="48">
        <v>0.30883845199999999</v>
      </c>
      <c r="X1564" s="27">
        <v>0</v>
      </c>
      <c r="Y1564" s="27">
        <v>50</v>
      </c>
      <c r="Z1564" s="33" t="str">
        <f t="shared" si="74"/>
        <v>Medium Risk</v>
      </c>
    </row>
    <row r="1565" spans="1:26" x14ac:dyDescent="0.25">
      <c r="A1565" s="22">
        <v>44664</v>
      </c>
      <c r="B1565" s="23">
        <v>50</v>
      </c>
      <c r="C1565" s="34" t="str">
        <f t="shared" si="72"/>
        <v>Senior</v>
      </c>
      <c r="D1565" s="44">
        <v>29865</v>
      </c>
      <c r="E1565" s="28">
        <v>582</v>
      </c>
      <c r="F1565" s="34" t="s">
        <v>230</v>
      </c>
      <c r="G1565" s="34" t="s">
        <v>45</v>
      </c>
      <c r="H1565" s="34" t="s">
        <v>32</v>
      </c>
      <c r="I1565" s="44">
        <v>16718</v>
      </c>
      <c r="J1565" s="28">
        <v>12</v>
      </c>
      <c r="K1565" s="49">
        <v>0.55978570232713876</v>
      </c>
      <c r="L1565" s="49" t="s">
        <v>241</v>
      </c>
      <c r="M1565" s="34" t="s">
        <v>22</v>
      </c>
      <c r="N1565" s="34" t="s">
        <v>30</v>
      </c>
      <c r="O1565" s="44">
        <v>295</v>
      </c>
      <c r="P1565" s="49">
        <v>7.8383173E-2</v>
      </c>
      <c r="Q1565" s="34" t="s">
        <v>24</v>
      </c>
      <c r="R1565" s="28">
        <v>26</v>
      </c>
      <c r="S1565" s="44">
        <v>4524</v>
      </c>
      <c r="T1565" s="39">
        <v>2488.75</v>
      </c>
      <c r="U1565" s="34" t="str">
        <f t="shared" si="73"/>
        <v>Low Income</v>
      </c>
      <c r="V1565" s="44">
        <v>241786</v>
      </c>
      <c r="W1565" s="49">
        <v>0.19143555100000001</v>
      </c>
      <c r="X1565" s="28">
        <v>0</v>
      </c>
      <c r="Y1565" s="28">
        <v>51</v>
      </c>
      <c r="Z1565" s="34" t="str">
        <f t="shared" si="74"/>
        <v>Medium Risk</v>
      </c>
    </row>
    <row r="1566" spans="1:26" x14ac:dyDescent="0.25">
      <c r="A1566" s="20">
        <v>44665</v>
      </c>
      <c r="B1566" s="21">
        <v>48</v>
      </c>
      <c r="C1566" s="33" t="str">
        <f t="shared" si="72"/>
        <v>Senior</v>
      </c>
      <c r="D1566" s="43">
        <v>24756</v>
      </c>
      <c r="E1566" s="27">
        <v>627</v>
      </c>
      <c r="F1566" s="33" t="s">
        <v>230</v>
      </c>
      <c r="G1566" s="33" t="s">
        <v>20</v>
      </c>
      <c r="H1566" s="33" t="s">
        <v>29</v>
      </c>
      <c r="I1566" s="43">
        <v>41113</v>
      </c>
      <c r="J1566" s="27">
        <v>24</v>
      </c>
      <c r="K1566" s="48">
        <v>1.6607287122313783</v>
      </c>
      <c r="L1566" s="48" t="s">
        <v>242</v>
      </c>
      <c r="M1566" s="33" t="s">
        <v>22</v>
      </c>
      <c r="N1566" s="33" t="s">
        <v>34</v>
      </c>
      <c r="O1566" s="43">
        <v>304</v>
      </c>
      <c r="P1566" s="48">
        <v>0.26547705900000002</v>
      </c>
      <c r="Q1566" s="33" t="s">
        <v>38</v>
      </c>
      <c r="R1566" s="27">
        <v>29</v>
      </c>
      <c r="S1566" s="43">
        <v>3439</v>
      </c>
      <c r="T1566" s="38">
        <v>2063</v>
      </c>
      <c r="U1566" s="33" t="str">
        <f t="shared" si="73"/>
        <v>Low Income</v>
      </c>
      <c r="V1566" s="43">
        <v>381553</v>
      </c>
      <c r="W1566" s="48">
        <v>0.1620904</v>
      </c>
      <c r="X1566" s="27">
        <v>0</v>
      </c>
      <c r="Y1566" s="27">
        <v>44</v>
      </c>
      <c r="Z1566" s="33" t="str">
        <f t="shared" si="74"/>
        <v>Medium Risk</v>
      </c>
    </row>
    <row r="1567" spans="1:26" x14ac:dyDescent="0.25">
      <c r="A1567" s="22">
        <v>44666</v>
      </c>
      <c r="B1567" s="23">
        <v>36</v>
      </c>
      <c r="C1567" s="34" t="str">
        <f t="shared" si="72"/>
        <v>Mid</v>
      </c>
      <c r="D1567" s="44">
        <v>64694</v>
      </c>
      <c r="E1567" s="28">
        <v>633</v>
      </c>
      <c r="F1567" s="34" t="s">
        <v>230</v>
      </c>
      <c r="G1567" s="34" t="s">
        <v>20</v>
      </c>
      <c r="H1567" s="34" t="s">
        <v>32</v>
      </c>
      <c r="I1567" s="44">
        <v>17451</v>
      </c>
      <c r="J1567" s="28">
        <v>84</v>
      </c>
      <c r="K1567" s="49">
        <v>0.26974680805020557</v>
      </c>
      <c r="L1567" s="49" t="s">
        <v>240</v>
      </c>
      <c r="M1567" s="34" t="s">
        <v>22</v>
      </c>
      <c r="N1567" s="34" t="s">
        <v>30</v>
      </c>
      <c r="O1567" s="44">
        <v>304</v>
      </c>
      <c r="P1567" s="49">
        <v>0.111868439</v>
      </c>
      <c r="Q1567" s="34" t="s">
        <v>28</v>
      </c>
      <c r="R1567" s="28">
        <v>26</v>
      </c>
      <c r="S1567" s="44">
        <v>13618</v>
      </c>
      <c r="T1567" s="39">
        <v>5391.1666670000004</v>
      </c>
      <c r="U1567" s="34" t="str">
        <f t="shared" si="73"/>
        <v>Medium Income</v>
      </c>
      <c r="V1567" s="44">
        <v>104436</v>
      </c>
      <c r="W1567" s="49">
        <v>0.234172087</v>
      </c>
      <c r="X1567" s="28">
        <v>0</v>
      </c>
      <c r="Y1567" s="28">
        <v>43</v>
      </c>
      <c r="Z1567" s="34" t="str">
        <f t="shared" si="74"/>
        <v>Medium Risk</v>
      </c>
    </row>
    <row r="1568" spans="1:26" x14ac:dyDescent="0.25">
      <c r="A1568" s="20">
        <v>44667</v>
      </c>
      <c r="B1568" s="21">
        <v>40</v>
      </c>
      <c r="C1568" s="33" t="str">
        <f t="shared" si="72"/>
        <v>Senior</v>
      </c>
      <c r="D1568" s="43">
        <v>22513</v>
      </c>
      <c r="E1568" s="27">
        <v>522</v>
      </c>
      <c r="F1568" s="33" t="s">
        <v>231</v>
      </c>
      <c r="G1568" s="33" t="s">
        <v>20</v>
      </c>
      <c r="H1568" s="33" t="s">
        <v>29</v>
      </c>
      <c r="I1568" s="43">
        <v>8072</v>
      </c>
      <c r="J1568" s="27">
        <v>48</v>
      </c>
      <c r="K1568" s="48">
        <v>0.35854839426109358</v>
      </c>
      <c r="L1568" s="48" t="s">
        <v>240</v>
      </c>
      <c r="M1568" s="33" t="s">
        <v>26</v>
      </c>
      <c r="N1568" s="33" t="s">
        <v>23</v>
      </c>
      <c r="O1568" s="43">
        <v>124</v>
      </c>
      <c r="P1568" s="48">
        <v>1.8025498000000001E-2</v>
      </c>
      <c r="Q1568" s="33" t="s">
        <v>28</v>
      </c>
      <c r="R1568" s="27">
        <v>26</v>
      </c>
      <c r="S1568" s="43">
        <v>3815</v>
      </c>
      <c r="T1568" s="38">
        <v>1876.083333</v>
      </c>
      <c r="U1568" s="33" t="str">
        <f t="shared" si="73"/>
        <v>Low Income</v>
      </c>
      <c r="V1568" s="43">
        <v>17289</v>
      </c>
      <c r="W1568" s="48">
        <v>0.25227298599999998</v>
      </c>
      <c r="X1568" s="27">
        <v>0</v>
      </c>
      <c r="Y1568" s="27">
        <v>55</v>
      </c>
      <c r="Z1568" s="33" t="str">
        <f t="shared" si="74"/>
        <v>High Risk</v>
      </c>
    </row>
    <row r="1569" spans="1:26" x14ac:dyDescent="0.25">
      <c r="A1569" s="22">
        <v>44668</v>
      </c>
      <c r="B1569" s="23">
        <v>46</v>
      </c>
      <c r="C1569" s="34" t="str">
        <f t="shared" si="72"/>
        <v>Senior</v>
      </c>
      <c r="D1569" s="44">
        <v>33458</v>
      </c>
      <c r="E1569" s="28">
        <v>593</v>
      </c>
      <c r="F1569" s="34" t="s">
        <v>230</v>
      </c>
      <c r="G1569" s="34" t="s">
        <v>20</v>
      </c>
      <c r="H1569" s="34" t="s">
        <v>29</v>
      </c>
      <c r="I1569" s="44">
        <v>25183.596306068601</v>
      </c>
      <c r="J1569" s="28">
        <v>96</v>
      </c>
      <c r="K1569" s="49">
        <v>0.75269281804257882</v>
      </c>
      <c r="L1569" s="49" t="s">
        <v>241</v>
      </c>
      <c r="M1569" s="34" t="s">
        <v>26</v>
      </c>
      <c r="N1569" s="34" t="s">
        <v>27</v>
      </c>
      <c r="O1569" s="44">
        <v>731</v>
      </c>
      <c r="P1569" s="49">
        <v>0.43187274399999998</v>
      </c>
      <c r="Q1569" s="34" t="s">
        <v>28</v>
      </c>
      <c r="R1569" s="28">
        <v>14</v>
      </c>
      <c r="S1569" s="44">
        <v>1415</v>
      </c>
      <c r="T1569" s="39">
        <v>2788.166667</v>
      </c>
      <c r="U1569" s="34" t="str">
        <f t="shared" si="73"/>
        <v>Low Income</v>
      </c>
      <c r="V1569" s="44">
        <v>109212</v>
      </c>
      <c r="W1569" s="49">
        <v>0.24046734</v>
      </c>
      <c r="X1569" s="28">
        <v>0</v>
      </c>
      <c r="Y1569" s="28">
        <v>59</v>
      </c>
      <c r="Z1569" s="34" t="str">
        <f t="shared" si="74"/>
        <v>High Risk</v>
      </c>
    </row>
    <row r="1570" spans="1:26" x14ac:dyDescent="0.25">
      <c r="A1570" s="20">
        <v>44669</v>
      </c>
      <c r="B1570" s="21">
        <v>21</v>
      </c>
      <c r="C1570" s="33" t="str">
        <f t="shared" si="72"/>
        <v>Young</v>
      </c>
      <c r="D1570" s="43">
        <v>35733</v>
      </c>
      <c r="E1570" s="27">
        <v>487</v>
      </c>
      <c r="F1570" s="33" t="s">
        <v>231</v>
      </c>
      <c r="G1570" s="33" t="s">
        <v>33</v>
      </c>
      <c r="H1570" s="33" t="s">
        <v>21</v>
      </c>
      <c r="I1570" s="43">
        <v>12140</v>
      </c>
      <c r="J1570" s="27">
        <v>48</v>
      </c>
      <c r="K1570" s="48">
        <v>0.33974197520499261</v>
      </c>
      <c r="L1570" s="48" t="s">
        <v>240</v>
      </c>
      <c r="M1570" s="33" t="s">
        <v>35</v>
      </c>
      <c r="N1570" s="33" t="s">
        <v>27</v>
      </c>
      <c r="O1570" s="43">
        <v>539</v>
      </c>
      <c r="P1570" s="48">
        <v>9.6433565999999998E-2</v>
      </c>
      <c r="Q1570" s="33" t="s">
        <v>24</v>
      </c>
      <c r="R1570" s="27">
        <v>20</v>
      </c>
      <c r="S1570" s="43">
        <v>4190</v>
      </c>
      <c r="T1570" s="38">
        <v>2977.75</v>
      </c>
      <c r="U1570" s="33" t="str">
        <f t="shared" si="73"/>
        <v>Low Income</v>
      </c>
      <c r="V1570" s="43">
        <v>7817</v>
      </c>
      <c r="W1570" s="48">
        <v>0.21091199999999999</v>
      </c>
      <c r="X1570" s="27">
        <v>0</v>
      </c>
      <c r="Y1570" s="27">
        <v>54</v>
      </c>
      <c r="Z1570" s="33" t="str">
        <f t="shared" si="74"/>
        <v>Medium Risk</v>
      </c>
    </row>
    <row r="1571" spans="1:26" x14ac:dyDescent="0.25">
      <c r="A1571" s="22">
        <v>44670</v>
      </c>
      <c r="B1571" s="23">
        <v>33</v>
      </c>
      <c r="C1571" s="34" t="str">
        <f t="shared" si="72"/>
        <v>Mid</v>
      </c>
      <c r="D1571" s="44">
        <v>55408</v>
      </c>
      <c r="E1571" s="28">
        <v>577.02515723270437</v>
      </c>
      <c r="F1571" s="34" t="s">
        <v>230</v>
      </c>
      <c r="G1571" s="34" t="s">
        <v>20</v>
      </c>
      <c r="H1571" s="34" t="s">
        <v>32</v>
      </c>
      <c r="I1571" s="44">
        <v>29000</v>
      </c>
      <c r="J1571" s="28">
        <v>72</v>
      </c>
      <c r="K1571" s="49">
        <v>0.52339012416979502</v>
      </c>
      <c r="L1571" s="49" t="s">
        <v>241</v>
      </c>
      <c r="M1571" s="34" t="s">
        <v>35</v>
      </c>
      <c r="N1571" s="34" t="s">
        <v>27</v>
      </c>
      <c r="O1571" s="44">
        <v>269</v>
      </c>
      <c r="P1571" s="49">
        <v>0.281273995</v>
      </c>
      <c r="Q1571" s="34" t="s">
        <v>31</v>
      </c>
      <c r="R1571" s="28">
        <v>26</v>
      </c>
      <c r="S1571" s="44">
        <v>28541</v>
      </c>
      <c r="T1571" s="39">
        <v>4617.3333329999996</v>
      </c>
      <c r="U1571" s="34" t="str">
        <f t="shared" si="73"/>
        <v>Low Income</v>
      </c>
      <c r="V1571" s="44">
        <v>84724</v>
      </c>
      <c r="W1571" s="49">
        <v>0.29252062600000001</v>
      </c>
      <c r="X1571" s="28">
        <v>0</v>
      </c>
      <c r="Y1571" s="28">
        <v>50</v>
      </c>
      <c r="Z1571" s="34" t="str">
        <f t="shared" si="74"/>
        <v>Medium Risk</v>
      </c>
    </row>
    <row r="1572" spans="1:26" x14ac:dyDescent="0.25">
      <c r="A1572" s="20">
        <v>44671</v>
      </c>
      <c r="B1572" s="21">
        <v>49</v>
      </c>
      <c r="C1572" s="33" t="str">
        <f t="shared" si="72"/>
        <v>Senior</v>
      </c>
      <c r="D1572" s="43">
        <v>21302</v>
      </c>
      <c r="E1572" s="27">
        <v>594</v>
      </c>
      <c r="F1572" s="33" t="s">
        <v>230</v>
      </c>
      <c r="G1572" s="33" t="s">
        <v>45</v>
      </c>
      <c r="H1572" s="33" t="s">
        <v>32</v>
      </c>
      <c r="I1572" s="43">
        <v>28519</v>
      </c>
      <c r="J1572" s="27">
        <v>36</v>
      </c>
      <c r="K1572" s="48">
        <v>1.3387944793916065</v>
      </c>
      <c r="L1572" s="48" t="s">
        <v>242</v>
      </c>
      <c r="M1572" s="33" t="s">
        <v>22</v>
      </c>
      <c r="N1572" s="33" t="s">
        <v>30</v>
      </c>
      <c r="O1572" s="43">
        <v>388</v>
      </c>
      <c r="P1572" s="48">
        <v>0.15085775300000001</v>
      </c>
      <c r="Q1572" s="33" t="s">
        <v>28</v>
      </c>
      <c r="R1572" s="27">
        <v>14</v>
      </c>
      <c r="S1572" s="43">
        <v>2850</v>
      </c>
      <c r="T1572" s="38">
        <v>1775.166667</v>
      </c>
      <c r="U1572" s="33" t="str">
        <f t="shared" si="73"/>
        <v>Low Income</v>
      </c>
      <c r="V1572" s="43">
        <v>75114</v>
      </c>
      <c r="W1572" s="48">
        <v>0.230987994</v>
      </c>
      <c r="X1572" s="27">
        <v>0</v>
      </c>
      <c r="Y1572" s="27">
        <v>54</v>
      </c>
      <c r="Z1572" s="33" t="str">
        <f t="shared" si="74"/>
        <v>Medium Risk</v>
      </c>
    </row>
    <row r="1573" spans="1:26" x14ac:dyDescent="0.25">
      <c r="A1573" s="22">
        <v>44672</v>
      </c>
      <c r="B1573" s="23">
        <v>24</v>
      </c>
      <c r="C1573" s="34" t="str">
        <f t="shared" si="72"/>
        <v>Young</v>
      </c>
      <c r="D1573" s="44">
        <v>44145</v>
      </c>
      <c r="E1573" s="28">
        <v>563</v>
      </c>
      <c r="F1573" s="34" t="s">
        <v>230</v>
      </c>
      <c r="G1573" s="34" t="s">
        <v>20</v>
      </c>
      <c r="H1573" s="34" t="s">
        <v>21</v>
      </c>
      <c r="I1573" s="44">
        <v>25922</v>
      </c>
      <c r="J1573" s="28">
        <v>96</v>
      </c>
      <c r="K1573" s="49">
        <v>0.5872012685468343</v>
      </c>
      <c r="L1573" s="49" t="s">
        <v>241</v>
      </c>
      <c r="M1573" s="34" t="s">
        <v>22</v>
      </c>
      <c r="N1573" s="34" t="s">
        <v>23</v>
      </c>
      <c r="O1573" s="44">
        <v>598</v>
      </c>
      <c r="P1573" s="49">
        <v>0.37722603700000001</v>
      </c>
      <c r="Q1573" s="34" t="s">
        <v>28</v>
      </c>
      <c r="R1573" s="28">
        <v>22</v>
      </c>
      <c r="S1573" s="44">
        <v>5944</v>
      </c>
      <c r="T1573" s="39">
        <v>3678.75</v>
      </c>
      <c r="U1573" s="34" t="str">
        <f t="shared" si="73"/>
        <v>Low Income</v>
      </c>
      <c r="V1573" s="44">
        <v>8228</v>
      </c>
      <c r="W1573" s="49">
        <v>0.31283393199999998</v>
      </c>
      <c r="X1573" s="28">
        <v>0</v>
      </c>
      <c r="Y1573" s="28">
        <v>55</v>
      </c>
      <c r="Z1573" s="34" t="str">
        <f t="shared" si="74"/>
        <v>High Risk</v>
      </c>
    </row>
    <row r="1574" spans="1:26" x14ac:dyDescent="0.25">
      <c r="A1574" s="20">
        <v>44673</v>
      </c>
      <c r="B1574" s="21">
        <v>43</v>
      </c>
      <c r="C1574" s="33" t="str">
        <f t="shared" si="72"/>
        <v>Senior</v>
      </c>
      <c r="D1574" s="43">
        <v>55821</v>
      </c>
      <c r="E1574" s="27">
        <v>596</v>
      </c>
      <c r="F1574" s="33" t="s">
        <v>230</v>
      </c>
      <c r="G1574" s="33" t="s">
        <v>20</v>
      </c>
      <c r="H1574" s="33" t="s">
        <v>21</v>
      </c>
      <c r="I1574" s="43">
        <v>33557</v>
      </c>
      <c r="J1574" s="27">
        <v>48</v>
      </c>
      <c r="K1574" s="48">
        <v>0.60115368768026367</v>
      </c>
      <c r="L1574" s="48" t="s">
        <v>241</v>
      </c>
      <c r="M1574" s="33" t="s">
        <v>22</v>
      </c>
      <c r="N1574" s="33" t="s">
        <v>27</v>
      </c>
      <c r="O1574" s="43">
        <v>438</v>
      </c>
      <c r="P1574" s="48">
        <v>0.252133363</v>
      </c>
      <c r="Q1574" s="33" t="s">
        <v>31</v>
      </c>
      <c r="R1574" s="27">
        <v>20</v>
      </c>
      <c r="S1574" s="43">
        <v>2914</v>
      </c>
      <c r="T1574" s="38">
        <v>4651.75</v>
      </c>
      <c r="U1574" s="33" t="str">
        <f t="shared" si="73"/>
        <v>Low Income</v>
      </c>
      <c r="V1574" s="43">
        <v>3196</v>
      </c>
      <c r="W1574" s="48">
        <v>0.24200841000000001</v>
      </c>
      <c r="X1574" s="27">
        <v>0</v>
      </c>
      <c r="Y1574" s="27">
        <v>53</v>
      </c>
      <c r="Z1574" s="33" t="str">
        <f t="shared" si="74"/>
        <v>Medium Risk</v>
      </c>
    </row>
    <row r="1575" spans="1:26" x14ac:dyDescent="0.25">
      <c r="A1575" s="22">
        <v>44674</v>
      </c>
      <c r="B1575" s="23">
        <v>23</v>
      </c>
      <c r="C1575" s="34" t="str">
        <f t="shared" si="72"/>
        <v>Young</v>
      </c>
      <c r="D1575" s="44">
        <v>23368</v>
      </c>
      <c r="E1575" s="28">
        <v>591</v>
      </c>
      <c r="F1575" s="34" t="s">
        <v>230</v>
      </c>
      <c r="G1575" s="34" t="s">
        <v>20</v>
      </c>
      <c r="H1575" s="34" t="s">
        <v>25</v>
      </c>
      <c r="I1575" s="44">
        <v>14988</v>
      </c>
      <c r="J1575" s="28">
        <v>48</v>
      </c>
      <c r="K1575" s="49">
        <v>0.64138993495378294</v>
      </c>
      <c r="L1575" s="49" t="s">
        <v>241</v>
      </c>
      <c r="M1575" s="34" t="s">
        <v>35</v>
      </c>
      <c r="N1575" s="34" t="s">
        <v>27</v>
      </c>
      <c r="O1575" s="44">
        <v>1109</v>
      </c>
      <c r="P1575" s="49">
        <v>0.16619234399999999</v>
      </c>
      <c r="Q1575" s="34" t="s">
        <v>28</v>
      </c>
      <c r="R1575" s="28">
        <v>32</v>
      </c>
      <c r="S1575" s="44">
        <v>2478</v>
      </c>
      <c r="T1575" s="39">
        <v>1947.333333</v>
      </c>
      <c r="U1575" s="34" t="str">
        <f t="shared" si="73"/>
        <v>Low Income</v>
      </c>
      <c r="V1575" s="44">
        <v>7258</v>
      </c>
      <c r="W1575" s="49">
        <v>0.1715904</v>
      </c>
      <c r="X1575" s="28">
        <v>0</v>
      </c>
      <c r="Y1575" s="28">
        <v>51</v>
      </c>
      <c r="Z1575" s="34" t="str">
        <f t="shared" si="74"/>
        <v>Medium Risk</v>
      </c>
    </row>
    <row r="1576" spans="1:26" x14ac:dyDescent="0.25">
      <c r="A1576" s="20">
        <v>44675</v>
      </c>
      <c r="B1576" s="21">
        <v>45</v>
      </c>
      <c r="C1576" s="33" t="str">
        <f t="shared" si="72"/>
        <v>Senior</v>
      </c>
      <c r="D1576" s="43">
        <v>30625</v>
      </c>
      <c r="E1576" s="27">
        <v>600</v>
      </c>
      <c r="F1576" s="33" t="s">
        <v>230</v>
      </c>
      <c r="G1576" s="33" t="s">
        <v>20</v>
      </c>
      <c r="H1576" s="33" t="s">
        <v>32</v>
      </c>
      <c r="I1576" s="43">
        <v>17518</v>
      </c>
      <c r="J1576" s="27">
        <v>48</v>
      </c>
      <c r="K1576" s="48">
        <v>0.5720163265306123</v>
      </c>
      <c r="L1576" s="48" t="s">
        <v>241</v>
      </c>
      <c r="M1576" s="33" t="s">
        <v>35</v>
      </c>
      <c r="N1576" s="33" t="s">
        <v>30</v>
      </c>
      <c r="O1576" s="43">
        <v>290</v>
      </c>
      <c r="P1576" s="48">
        <v>0.21742114900000001</v>
      </c>
      <c r="Q1576" s="33" t="s">
        <v>24</v>
      </c>
      <c r="R1576" s="27">
        <v>29</v>
      </c>
      <c r="S1576" s="43">
        <v>2324</v>
      </c>
      <c r="T1576" s="38">
        <v>2552.083333</v>
      </c>
      <c r="U1576" s="33" t="str">
        <f t="shared" si="73"/>
        <v>Low Income</v>
      </c>
      <c r="V1576" s="43">
        <v>75243</v>
      </c>
      <c r="W1576" s="48">
        <v>0.25015663399999999</v>
      </c>
      <c r="X1576" s="27">
        <v>0</v>
      </c>
      <c r="Y1576" s="27">
        <v>47</v>
      </c>
      <c r="Z1576" s="33" t="str">
        <f t="shared" si="74"/>
        <v>Medium Risk</v>
      </c>
    </row>
    <row r="1577" spans="1:26" x14ac:dyDescent="0.25">
      <c r="A1577" s="22">
        <v>44676</v>
      </c>
      <c r="B1577" s="23">
        <v>39</v>
      </c>
      <c r="C1577" s="34" t="str">
        <f t="shared" si="72"/>
        <v>Mid</v>
      </c>
      <c r="D1577" s="44">
        <v>68546</v>
      </c>
      <c r="E1577" s="28">
        <v>576</v>
      </c>
      <c r="F1577" s="34" t="s">
        <v>230</v>
      </c>
      <c r="G1577" s="34" t="s">
        <v>20</v>
      </c>
      <c r="H1577" s="34" t="s">
        <v>25</v>
      </c>
      <c r="I1577" s="44">
        <v>5773</v>
      </c>
      <c r="J1577" s="28">
        <v>120</v>
      </c>
      <c r="K1577" s="49">
        <v>8.4220815218977035E-2</v>
      </c>
      <c r="L1577" s="49" t="s">
        <v>240</v>
      </c>
      <c r="M1577" s="34" t="s">
        <v>44</v>
      </c>
      <c r="N1577" s="34" t="s">
        <v>27</v>
      </c>
      <c r="O1577" s="44">
        <v>359</v>
      </c>
      <c r="P1577" s="49">
        <v>5.7399822000000003E-2</v>
      </c>
      <c r="Q1577" s="34" t="s">
        <v>34</v>
      </c>
      <c r="R1577" s="28">
        <v>18</v>
      </c>
      <c r="S1577" s="44">
        <v>23759</v>
      </c>
      <c r="T1577" s="39">
        <v>5712.1666670000004</v>
      </c>
      <c r="U1577" s="34" t="str">
        <f t="shared" si="73"/>
        <v>Medium Income</v>
      </c>
      <c r="V1577" s="44">
        <v>12565</v>
      </c>
      <c r="W1577" s="49">
        <v>0.24115509399999999</v>
      </c>
      <c r="X1577" s="28">
        <v>1</v>
      </c>
      <c r="Y1577" s="28">
        <v>40.799999999999997</v>
      </c>
      <c r="Z1577" s="34" t="str">
        <f t="shared" si="74"/>
        <v>Medium Risk</v>
      </c>
    </row>
    <row r="1578" spans="1:26" x14ac:dyDescent="0.25">
      <c r="A1578" s="20">
        <v>44677</v>
      </c>
      <c r="B1578" s="21">
        <v>20</v>
      </c>
      <c r="C1578" s="33" t="str">
        <f t="shared" si="72"/>
        <v>Young</v>
      </c>
      <c r="D1578" s="43">
        <v>36101</v>
      </c>
      <c r="E1578" s="27">
        <v>465</v>
      </c>
      <c r="F1578" s="33" t="s">
        <v>231</v>
      </c>
      <c r="G1578" s="33" t="s">
        <v>20</v>
      </c>
      <c r="H1578" s="33" t="s">
        <v>29</v>
      </c>
      <c r="I1578" s="43">
        <v>27390</v>
      </c>
      <c r="J1578" s="27">
        <v>24</v>
      </c>
      <c r="K1578" s="48">
        <v>0.75870474502091356</v>
      </c>
      <c r="L1578" s="48" t="s">
        <v>241</v>
      </c>
      <c r="M1578" s="33" t="s">
        <v>26</v>
      </c>
      <c r="N1578" s="33" t="s">
        <v>23</v>
      </c>
      <c r="O1578" s="43">
        <v>324</v>
      </c>
      <c r="P1578" s="48">
        <v>0.22227602399999999</v>
      </c>
      <c r="Q1578" s="33" t="s">
        <v>34</v>
      </c>
      <c r="R1578" s="27">
        <v>21</v>
      </c>
      <c r="S1578" s="43">
        <v>17587</v>
      </c>
      <c r="T1578" s="38">
        <v>3008.416667</v>
      </c>
      <c r="U1578" s="33" t="str">
        <f t="shared" si="73"/>
        <v>Low Income</v>
      </c>
      <c r="V1578" s="43">
        <v>9330</v>
      </c>
      <c r="W1578" s="48">
        <v>0.25537313699999997</v>
      </c>
      <c r="X1578" s="27">
        <v>0</v>
      </c>
      <c r="Y1578" s="27">
        <v>54</v>
      </c>
      <c r="Z1578" s="33" t="str">
        <f t="shared" si="74"/>
        <v>Medium Risk</v>
      </c>
    </row>
    <row r="1579" spans="1:26" x14ac:dyDescent="0.25">
      <c r="A1579" s="22">
        <v>44678</v>
      </c>
      <c r="B1579" s="23">
        <v>53</v>
      </c>
      <c r="C1579" s="34" t="str">
        <f t="shared" si="72"/>
        <v>Senior</v>
      </c>
      <c r="D1579" s="44">
        <v>53975</v>
      </c>
      <c r="E1579" s="28">
        <v>671</v>
      </c>
      <c r="F1579" s="34" t="s">
        <v>232</v>
      </c>
      <c r="G1579" s="34" t="s">
        <v>20</v>
      </c>
      <c r="H1579" s="34" t="s">
        <v>21</v>
      </c>
      <c r="I1579" s="44">
        <v>25225</v>
      </c>
      <c r="J1579" s="28">
        <v>48</v>
      </c>
      <c r="K1579" s="49">
        <v>0.46734599351551642</v>
      </c>
      <c r="L1579" s="49" t="s">
        <v>240</v>
      </c>
      <c r="M1579" s="34" t="s">
        <v>26</v>
      </c>
      <c r="N1579" s="34" t="s">
        <v>30</v>
      </c>
      <c r="O1579" s="44">
        <v>580</v>
      </c>
      <c r="P1579" s="49">
        <v>0.246219618</v>
      </c>
      <c r="Q1579" s="34" t="s">
        <v>24</v>
      </c>
      <c r="R1579" s="28">
        <v>21</v>
      </c>
      <c r="S1579" s="44">
        <v>1275</v>
      </c>
      <c r="T1579" s="39">
        <v>4497.9166670000004</v>
      </c>
      <c r="U1579" s="34" t="str">
        <f t="shared" si="73"/>
        <v>Low Income</v>
      </c>
      <c r="V1579" s="44">
        <v>91393</v>
      </c>
      <c r="W1579" s="49">
        <v>0.192216423</v>
      </c>
      <c r="X1579" s="28">
        <v>0</v>
      </c>
      <c r="Y1579" s="28">
        <v>43</v>
      </c>
      <c r="Z1579" s="34" t="str">
        <f t="shared" si="74"/>
        <v>Medium Risk</v>
      </c>
    </row>
    <row r="1580" spans="1:26" x14ac:dyDescent="0.25">
      <c r="A1580" s="20">
        <v>44679</v>
      </c>
      <c r="B1580" s="21">
        <v>31</v>
      </c>
      <c r="C1580" s="33" t="str">
        <f t="shared" si="72"/>
        <v>Mid</v>
      </c>
      <c r="D1580" s="43">
        <v>78580</v>
      </c>
      <c r="E1580" s="27">
        <v>597</v>
      </c>
      <c r="F1580" s="33" t="s">
        <v>230</v>
      </c>
      <c r="G1580" s="33" t="s">
        <v>45</v>
      </c>
      <c r="H1580" s="33" t="s">
        <v>29</v>
      </c>
      <c r="I1580" s="43">
        <v>16496</v>
      </c>
      <c r="J1580" s="27">
        <v>48</v>
      </c>
      <c r="K1580" s="48">
        <v>0.20992618987019598</v>
      </c>
      <c r="L1580" s="48" t="s">
        <v>240</v>
      </c>
      <c r="M1580" s="33" t="s">
        <v>22</v>
      </c>
      <c r="N1580" s="33" t="s">
        <v>23</v>
      </c>
      <c r="O1580" s="43">
        <v>239</v>
      </c>
      <c r="P1580" s="48">
        <v>0.444634902</v>
      </c>
      <c r="Q1580" s="33" t="s">
        <v>31</v>
      </c>
      <c r="R1580" s="27">
        <v>27</v>
      </c>
      <c r="S1580" s="43">
        <v>5830</v>
      </c>
      <c r="T1580" s="38">
        <v>6548.3333329999996</v>
      </c>
      <c r="U1580" s="33" t="str">
        <f t="shared" si="73"/>
        <v>Medium Income</v>
      </c>
      <c r="V1580" s="43">
        <v>20657</v>
      </c>
      <c r="W1580" s="48">
        <v>0.21194226799999999</v>
      </c>
      <c r="X1580" s="27">
        <v>1</v>
      </c>
      <c r="Y1580" s="27">
        <v>47.2</v>
      </c>
      <c r="Z1580" s="33" t="str">
        <f t="shared" si="74"/>
        <v>Medium Risk</v>
      </c>
    </row>
    <row r="1581" spans="1:26" x14ac:dyDescent="0.25">
      <c r="A1581" s="22">
        <v>44680</v>
      </c>
      <c r="B1581" s="23">
        <v>30</v>
      </c>
      <c r="C1581" s="34" t="str">
        <f t="shared" si="72"/>
        <v>Mid</v>
      </c>
      <c r="D1581" s="44">
        <v>40751</v>
      </c>
      <c r="E1581" s="28">
        <v>584</v>
      </c>
      <c r="F1581" s="34" t="s">
        <v>230</v>
      </c>
      <c r="G1581" s="34" t="s">
        <v>20</v>
      </c>
      <c r="H1581" s="34" t="s">
        <v>32</v>
      </c>
      <c r="I1581" s="44">
        <v>9688</v>
      </c>
      <c r="J1581" s="28">
        <v>72</v>
      </c>
      <c r="K1581" s="49">
        <v>0.23773649726387083</v>
      </c>
      <c r="L1581" s="49" t="s">
        <v>240</v>
      </c>
      <c r="M1581" s="34" t="s">
        <v>22</v>
      </c>
      <c r="N1581" s="34" t="s">
        <v>34</v>
      </c>
      <c r="O1581" s="44">
        <v>506</v>
      </c>
      <c r="P1581" s="49">
        <v>0.41474877199999999</v>
      </c>
      <c r="Q1581" s="34" t="s">
        <v>28</v>
      </c>
      <c r="R1581" s="28">
        <v>33</v>
      </c>
      <c r="S1581" s="44">
        <v>3574</v>
      </c>
      <c r="T1581" s="39">
        <v>3395.916667</v>
      </c>
      <c r="U1581" s="34" t="str">
        <f t="shared" si="73"/>
        <v>Low Income</v>
      </c>
      <c r="V1581" s="44">
        <v>47921</v>
      </c>
      <c r="W1581" s="49">
        <v>0.21865511800000001</v>
      </c>
      <c r="X1581" s="28">
        <v>0</v>
      </c>
      <c r="Y1581" s="28">
        <v>56</v>
      </c>
      <c r="Z1581" s="34" t="str">
        <f t="shared" si="74"/>
        <v>High Risk</v>
      </c>
    </row>
    <row r="1582" spans="1:26" x14ac:dyDescent="0.25">
      <c r="A1582" s="20">
        <v>44681</v>
      </c>
      <c r="B1582" s="21">
        <v>42</v>
      </c>
      <c r="C1582" s="33" t="str">
        <f t="shared" si="72"/>
        <v>Senior</v>
      </c>
      <c r="D1582" s="43">
        <v>122818</v>
      </c>
      <c r="E1582" s="27">
        <v>494</v>
      </c>
      <c r="F1582" s="33" t="s">
        <v>231</v>
      </c>
      <c r="G1582" s="33" t="s">
        <v>20</v>
      </c>
      <c r="H1582" s="33" t="s">
        <v>29</v>
      </c>
      <c r="I1582" s="43">
        <v>11144</v>
      </c>
      <c r="J1582" s="27">
        <v>36</v>
      </c>
      <c r="K1582" s="48">
        <v>9.0735885619371751E-2</v>
      </c>
      <c r="L1582" s="48" t="s">
        <v>240</v>
      </c>
      <c r="M1582" s="33" t="s">
        <v>26</v>
      </c>
      <c r="N1582" s="33" t="s">
        <v>23</v>
      </c>
      <c r="O1582" s="43">
        <v>451</v>
      </c>
      <c r="P1582" s="48">
        <v>0.27219322699999998</v>
      </c>
      <c r="Q1582" s="33" t="s">
        <v>28</v>
      </c>
      <c r="R1582" s="27">
        <v>24</v>
      </c>
      <c r="S1582" s="43">
        <v>2124</v>
      </c>
      <c r="T1582" s="38">
        <v>10234.833329999999</v>
      </c>
      <c r="U1582" s="33" t="str">
        <f t="shared" si="73"/>
        <v>Medium Income</v>
      </c>
      <c r="V1582" s="43">
        <v>95730</v>
      </c>
      <c r="W1582" s="48">
        <v>0.239791632</v>
      </c>
      <c r="X1582" s="27">
        <v>1</v>
      </c>
      <c r="Y1582" s="27">
        <v>41.6</v>
      </c>
      <c r="Z1582" s="33" t="str">
        <f t="shared" si="74"/>
        <v>Medium Risk</v>
      </c>
    </row>
    <row r="1583" spans="1:26" x14ac:dyDescent="0.25">
      <c r="A1583" s="22">
        <v>44682</v>
      </c>
      <c r="B1583" s="23">
        <v>53</v>
      </c>
      <c r="C1583" s="34" t="str">
        <f t="shared" si="72"/>
        <v>Senior</v>
      </c>
      <c r="D1583" s="44">
        <v>18038</v>
      </c>
      <c r="E1583" s="28">
        <v>576.96694214876038</v>
      </c>
      <c r="F1583" s="34" t="s">
        <v>230</v>
      </c>
      <c r="G1583" s="34" t="s">
        <v>20</v>
      </c>
      <c r="H1583" s="34" t="s">
        <v>32</v>
      </c>
      <c r="I1583" s="44">
        <v>12417</v>
      </c>
      <c r="J1583" s="28">
        <v>36</v>
      </c>
      <c r="K1583" s="49">
        <v>0.6883800864840891</v>
      </c>
      <c r="L1583" s="49" t="s">
        <v>241</v>
      </c>
      <c r="M1583" s="34" t="s">
        <v>26</v>
      </c>
      <c r="N1583" s="34" t="s">
        <v>27</v>
      </c>
      <c r="O1583" s="44">
        <v>257</v>
      </c>
      <c r="P1583" s="49">
        <v>0.32621244599999999</v>
      </c>
      <c r="Q1583" s="34" t="s">
        <v>28</v>
      </c>
      <c r="R1583" s="28">
        <v>29</v>
      </c>
      <c r="S1583" s="44">
        <v>773</v>
      </c>
      <c r="T1583" s="39">
        <v>1503.166667</v>
      </c>
      <c r="U1583" s="34" t="str">
        <f t="shared" si="73"/>
        <v>Low Income</v>
      </c>
      <c r="V1583" s="44">
        <v>16976</v>
      </c>
      <c r="W1583" s="49">
        <v>0.153068654</v>
      </c>
      <c r="X1583" s="28">
        <v>0</v>
      </c>
      <c r="Y1583" s="28">
        <v>58</v>
      </c>
      <c r="Z1583" s="34" t="str">
        <f t="shared" si="74"/>
        <v>High Risk</v>
      </c>
    </row>
    <row r="1584" spans="1:26" x14ac:dyDescent="0.25">
      <c r="A1584" s="20">
        <v>44683</v>
      </c>
      <c r="B1584" s="21">
        <v>27</v>
      </c>
      <c r="C1584" s="33" t="str">
        <f t="shared" si="72"/>
        <v>Mid</v>
      </c>
      <c r="D1584" s="43">
        <v>32436</v>
      </c>
      <c r="E1584" s="27">
        <v>562</v>
      </c>
      <c r="F1584" s="33" t="s">
        <v>230</v>
      </c>
      <c r="G1584" s="33" t="s">
        <v>20</v>
      </c>
      <c r="H1584" s="33" t="s">
        <v>32</v>
      </c>
      <c r="I1584" s="43">
        <v>47961</v>
      </c>
      <c r="J1584" s="27">
        <v>84</v>
      </c>
      <c r="K1584" s="48">
        <v>1.4786348501664817</v>
      </c>
      <c r="L1584" s="48" t="s">
        <v>242</v>
      </c>
      <c r="M1584" s="33" t="s">
        <v>26</v>
      </c>
      <c r="N1584" s="33" t="s">
        <v>27</v>
      </c>
      <c r="O1584" s="43">
        <v>230</v>
      </c>
      <c r="P1584" s="48">
        <v>0.33459580900000002</v>
      </c>
      <c r="Q1584" s="33" t="s">
        <v>34</v>
      </c>
      <c r="R1584" s="27">
        <v>32</v>
      </c>
      <c r="S1584" s="43">
        <v>314</v>
      </c>
      <c r="T1584" s="38">
        <v>2703</v>
      </c>
      <c r="U1584" s="33" t="str">
        <f t="shared" si="73"/>
        <v>Low Income</v>
      </c>
      <c r="V1584" s="43">
        <v>298561</v>
      </c>
      <c r="W1584" s="48">
        <v>0.29543915100000001</v>
      </c>
      <c r="X1584" s="27">
        <v>0</v>
      </c>
      <c r="Y1584" s="27">
        <v>61</v>
      </c>
      <c r="Z1584" s="33" t="str">
        <f t="shared" si="74"/>
        <v>High Risk</v>
      </c>
    </row>
    <row r="1585" spans="1:26" x14ac:dyDescent="0.25">
      <c r="A1585" s="22">
        <v>44684</v>
      </c>
      <c r="B1585" s="23">
        <v>40</v>
      </c>
      <c r="C1585" s="34" t="str">
        <f t="shared" si="72"/>
        <v>Senior</v>
      </c>
      <c r="D1585" s="44">
        <v>64283</v>
      </c>
      <c r="E1585" s="28">
        <v>549</v>
      </c>
      <c r="F1585" s="34" t="s">
        <v>231</v>
      </c>
      <c r="G1585" s="34" t="s">
        <v>33</v>
      </c>
      <c r="H1585" s="34" t="s">
        <v>25</v>
      </c>
      <c r="I1585" s="44">
        <v>9878</v>
      </c>
      <c r="J1585" s="28">
        <v>24</v>
      </c>
      <c r="K1585" s="49">
        <v>0.15366426582455703</v>
      </c>
      <c r="L1585" s="49" t="s">
        <v>240</v>
      </c>
      <c r="M1585" s="34" t="s">
        <v>22</v>
      </c>
      <c r="N1585" s="34" t="s">
        <v>34</v>
      </c>
      <c r="O1585" s="44">
        <v>508</v>
      </c>
      <c r="P1585" s="49">
        <v>0.14230506000000001</v>
      </c>
      <c r="Q1585" s="34" t="s">
        <v>24</v>
      </c>
      <c r="R1585" s="28">
        <v>23</v>
      </c>
      <c r="S1585" s="44">
        <v>2995</v>
      </c>
      <c r="T1585" s="39">
        <v>5356.9166670000004</v>
      </c>
      <c r="U1585" s="34" t="str">
        <f t="shared" si="73"/>
        <v>Medium Income</v>
      </c>
      <c r="V1585" s="44">
        <v>145168</v>
      </c>
      <c r="W1585" s="49">
        <v>0.17449336100000001</v>
      </c>
      <c r="X1585" s="28">
        <v>1</v>
      </c>
      <c r="Y1585" s="28">
        <v>43.2</v>
      </c>
      <c r="Z1585" s="34" t="str">
        <f t="shared" si="74"/>
        <v>Medium Risk</v>
      </c>
    </row>
    <row r="1586" spans="1:26" x14ac:dyDescent="0.25">
      <c r="A1586" s="20">
        <v>44685</v>
      </c>
      <c r="B1586" s="21">
        <v>45</v>
      </c>
      <c r="C1586" s="33" t="str">
        <f t="shared" si="72"/>
        <v>Senior</v>
      </c>
      <c r="D1586" s="43">
        <v>31491</v>
      </c>
      <c r="E1586" s="27">
        <v>502</v>
      </c>
      <c r="F1586" s="33" t="s">
        <v>231</v>
      </c>
      <c r="G1586" s="33" t="s">
        <v>20</v>
      </c>
      <c r="H1586" s="33" t="s">
        <v>32</v>
      </c>
      <c r="I1586" s="43">
        <v>63678</v>
      </c>
      <c r="J1586" s="27">
        <v>48</v>
      </c>
      <c r="K1586" s="48">
        <v>2.0221015528246165</v>
      </c>
      <c r="L1586" s="48" t="s">
        <v>242</v>
      </c>
      <c r="M1586" s="33" t="s">
        <v>26</v>
      </c>
      <c r="N1586" s="33" t="s">
        <v>27</v>
      </c>
      <c r="O1586" s="43">
        <v>406</v>
      </c>
      <c r="P1586" s="48">
        <v>0.241074813</v>
      </c>
      <c r="Q1586" s="33" t="s">
        <v>38</v>
      </c>
      <c r="R1586" s="27">
        <v>23</v>
      </c>
      <c r="S1586" s="43">
        <v>2165</v>
      </c>
      <c r="T1586" s="38">
        <v>2624.25</v>
      </c>
      <c r="U1586" s="33" t="str">
        <f t="shared" si="73"/>
        <v>Low Income</v>
      </c>
      <c r="V1586" s="43">
        <v>10236</v>
      </c>
      <c r="W1586" s="48">
        <v>0.36825602400000002</v>
      </c>
      <c r="X1586" s="27">
        <v>0</v>
      </c>
      <c r="Y1586" s="27">
        <v>61</v>
      </c>
      <c r="Z1586" s="33" t="str">
        <f t="shared" si="74"/>
        <v>High Risk</v>
      </c>
    </row>
    <row r="1587" spans="1:26" x14ac:dyDescent="0.25">
      <c r="A1587" s="22">
        <v>44686</v>
      </c>
      <c r="B1587" s="23">
        <v>48</v>
      </c>
      <c r="C1587" s="34" t="str">
        <f t="shared" si="72"/>
        <v>Senior</v>
      </c>
      <c r="D1587" s="44">
        <v>54804</v>
      </c>
      <c r="E1587" s="28">
        <v>596</v>
      </c>
      <c r="F1587" s="34" t="s">
        <v>230</v>
      </c>
      <c r="G1587" s="34" t="s">
        <v>20</v>
      </c>
      <c r="H1587" s="34" t="s">
        <v>21</v>
      </c>
      <c r="I1587" s="44">
        <v>12675</v>
      </c>
      <c r="J1587" s="28">
        <v>108</v>
      </c>
      <c r="K1587" s="49">
        <v>0.23127873877819138</v>
      </c>
      <c r="L1587" s="49" t="s">
        <v>240</v>
      </c>
      <c r="M1587" s="34" t="s">
        <v>35</v>
      </c>
      <c r="N1587" s="34" t="s">
        <v>27</v>
      </c>
      <c r="O1587" s="44">
        <v>272</v>
      </c>
      <c r="P1587" s="49">
        <v>0.29884988899999998</v>
      </c>
      <c r="Q1587" s="34" t="s">
        <v>34</v>
      </c>
      <c r="R1587" s="28">
        <v>24</v>
      </c>
      <c r="S1587" s="44">
        <v>6036</v>
      </c>
      <c r="T1587" s="39">
        <v>4567</v>
      </c>
      <c r="U1587" s="34" t="str">
        <f t="shared" si="73"/>
        <v>Low Income</v>
      </c>
      <c r="V1587" s="44">
        <v>1838</v>
      </c>
      <c r="W1587" s="49">
        <v>0.267559563</v>
      </c>
      <c r="X1587" s="28">
        <v>0</v>
      </c>
      <c r="Y1587" s="28">
        <v>52</v>
      </c>
      <c r="Z1587" s="34" t="str">
        <f t="shared" si="74"/>
        <v>Medium Risk</v>
      </c>
    </row>
    <row r="1588" spans="1:26" x14ac:dyDescent="0.25">
      <c r="A1588" s="20">
        <v>44687</v>
      </c>
      <c r="B1588" s="21">
        <v>42</v>
      </c>
      <c r="C1588" s="33" t="str">
        <f t="shared" si="72"/>
        <v>Senior</v>
      </c>
      <c r="D1588" s="43">
        <v>103883</v>
      </c>
      <c r="E1588" s="27">
        <v>492</v>
      </c>
      <c r="F1588" s="33" t="s">
        <v>231</v>
      </c>
      <c r="G1588" s="33" t="s">
        <v>33</v>
      </c>
      <c r="H1588" s="33" t="s">
        <v>25</v>
      </c>
      <c r="I1588" s="43">
        <v>7950</v>
      </c>
      <c r="J1588" s="27">
        <v>36</v>
      </c>
      <c r="K1588" s="48">
        <v>7.6528402144720509E-2</v>
      </c>
      <c r="L1588" s="48" t="s">
        <v>240</v>
      </c>
      <c r="M1588" s="33" t="s">
        <v>22</v>
      </c>
      <c r="N1588" s="33" t="s">
        <v>30</v>
      </c>
      <c r="O1588" s="43">
        <v>234</v>
      </c>
      <c r="P1588" s="48">
        <v>0.13484831999999999</v>
      </c>
      <c r="Q1588" s="33" t="s">
        <v>38</v>
      </c>
      <c r="R1588" s="27">
        <v>20</v>
      </c>
      <c r="S1588" s="43">
        <v>6262</v>
      </c>
      <c r="T1588" s="38">
        <v>8656.9166669999995</v>
      </c>
      <c r="U1588" s="33" t="str">
        <f t="shared" si="73"/>
        <v>Medium Income</v>
      </c>
      <c r="V1588" s="43">
        <v>14796</v>
      </c>
      <c r="W1588" s="48">
        <v>0.24155135699999999</v>
      </c>
      <c r="X1588" s="27">
        <v>1</v>
      </c>
      <c r="Y1588" s="27">
        <v>46.4</v>
      </c>
      <c r="Z1588" s="33" t="str">
        <f t="shared" si="74"/>
        <v>Medium Risk</v>
      </c>
    </row>
    <row r="1589" spans="1:26" x14ac:dyDescent="0.25">
      <c r="A1589" s="22">
        <v>44688</v>
      </c>
      <c r="B1589" s="23">
        <v>35</v>
      </c>
      <c r="C1589" s="34" t="str">
        <f t="shared" si="72"/>
        <v>Mid</v>
      </c>
      <c r="D1589" s="44">
        <v>27477</v>
      </c>
      <c r="E1589" s="28">
        <v>581</v>
      </c>
      <c r="F1589" s="34" t="s">
        <v>230</v>
      </c>
      <c r="G1589" s="34" t="s">
        <v>33</v>
      </c>
      <c r="H1589" s="34" t="s">
        <v>29</v>
      </c>
      <c r="I1589" s="44">
        <v>11715</v>
      </c>
      <c r="J1589" s="28">
        <v>48</v>
      </c>
      <c r="K1589" s="49">
        <v>0.4263565891472868</v>
      </c>
      <c r="L1589" s="49" t="s">
        <v>240</v>
      </c>
      <c r="M1589" s="34" t="s">
        <v>44</v>
      </c>
      <c r="N1589" s="34" t="s">
        <v>30</v>
      </c>
      <c r="O1589" s="44">
        <v>665</v>
      </c>
      <c r="P1589" s="49">
        <v>0.57825550599999997</v>
      </c>
      <c r="Q1589" s="34" t="s">
        <v>24</v>
      </c>
      <c r="R1589" s="28">
        <v>22</v>
      </c>
      <c r="S1589" s="44">
        <v>8048</v>
      </c>
      <c r="T1589" s="39">
        <v>2289.75</v>
      </c>
      <c r="U1589" s="34" t="str">
        <f t="shared" si="73"/>
        <v>Low Income</v>
      </c>
      <c r="V1589" s="44">
        <v>168541</v>
      </c>
      <c r="W1589" s="49">
        <v>0.222927398</v>
      </c>
      <c r="X1589" s="28">
        <v>0</v>
      </c>
      <c r="Y1589" s="28">
        <v>58</v>
      </c>
      <c r="Z1589" s="34" t="str">
        <f t="shared" si="74"/>
        <v>High Risk</v>
      </c>
    </row>
    <row r="1590" spans="1:26" x14ac:dyDescent="0.25">
      <c r="A1590" s="20">
        <v>44689</v>
      </c>
      <c r="B1590" s="21">
        <v>30</v>
      </c>
      <c r="C1590" s="33" t="str">
        <f t="shared" si="72"/>
        <v>Mid</v>
      </c>
      <c r="D1590" s="43">
        <v>69073</v>
      </c>
      <c r="E1590" s="27">
        <v>622</v>
      </c>
      <c r="F1590" s="33" t="s">
        <v>230</v>
      </c>
      <c r="G1590" s="33" t="s">
        <v>20</v>
      </c>
      <c r="H1590" s="33" t="s">
        <v>29</v>
      </c>
      <c r="I1590" s="43">
        <v>48397</v>
      </c>
      <c r="J1590" s="27">
        <v>96</v>
      </c>
      <c r="K1590" s="48">
        <v>0.70066451435437871</v>
      </c>
      <c r="L1590" s="48" t="s">
        <v>241</v>
      </c>
      <c r="M1590" s="33" t="s">
        <v>26</v>
      </c>
      <c r="N1590" s="33" t="s">
        <v>34</v>
      </c>
      <c r="O1590" s="43">
        <v>657</v>
      </c>
      <c r="P1590" s="48">
        <v>0.186616959</v>
      </c>
      <c r="Q1590" s="33" t="s">
        <v>34</v>
      </c>
      <c r="R1590" s="27">
        <v>20</v>
      </c>
      <c r="S1590" s="43">
        <v>1276</v>
      </c>
      <c r="T1590" s="38">
        <v>5756.0833329999996</v>
      </c>
      <c r="U1590" s="33" t="str">
        <f t="shared" si="73"/>
        <v>Medium Income</v>
      </c>
      <c r="V1590" s="43">
        <v>39822</v>
      </c>
      <c r="W1590" s="48">
        <v>0.25082332000000002</v>
      </c>
      <c r="X1590" s="27">
        <v>0</v>
      </c>
      <c r="Y1590" s="27">
        <v>47</v>
      </c>
      <c r="Z1590" s="33" t="str">
        <f t="shared" si="74"/>
        <v>Medium Risk</v>
      </c>
    </row>
    <row r="1591" spans="1:26" x14ac:dyDescent="0.25">
      <c r="A1591" s="22">
        <v>44690</v>
      </c>
      <c r="B1591" s="23">
        <v>41</v>
      </c>
      <c r="C1591" s="34" t="str">
        <f t="shared" si="72"/>
        <v>Senior</v>
      </c>
      <c r="D1591" s="44">
        <v>78951</v>
      </c>
      <c r="E1591" s="28">
        <v>624</v>
      </c>
      <c r="F1591" s="34" t="s">
        <v>230</v>
      </c>
      <c r="G1591" s="34" t="s">
        <v>20</v>
      </c>
      <c r="H1591" s="34" t="s">
        <v>41</v>
      </c>
      <c r="I1591" s="44">
        <v>24756.13157894737</v>
      </c>
      <c r="J1591" s="28">
        <v>12</v>
      </c>
      <c r="K1591" s="49">
        <v>0.31356324275749986</v>
      </c>
      <c r="L1591" s="49" t="s">
        <v>240</v>
      </c>
      <c r="M1591" s="34" t="s">
        <v>22</v>
      </c>
      <c r="N1591" s="34" t="s">
        <v>27</v>
      </c>
      <c r="O1591" s="44">
        <v>338</v>
      </c>
      <c r="P1591" s="49">
        <v>0.17141911900000001</v>
      </c>
      <c r="Q1591" s="34" t="s">
        <v>28</v>
      </c>
      <c r="R1591" s="28">
        <v>21</v>
      </c>
      <c r="S1591" s="44">
        <v>1187</v>
      </c>
      <c r="T1591" s="39">
        <v>6579.25</v>
      </c>
      <c r="U1591" s="34" t="str">
        <f t="shared" si="73"/>
        <v>Medium Income</v>
      </c>
      <c r="V1591" s="44">
        <v>6993</v>
      </c>
      <c r="W1591" s="49">
        <v>0.207555977</v>
      </c>
      <c r="X1591" s="28">
        <v>0</v>
      </c>
      <c r="Y1591" s="28">
        <v>56</v>
      </c>
      <c r="Z1591" s="34" t="str">
        <f t="shared" si="74"/>
        <v>High Risk</v>
      </c>
    </row>
    <row r="1592" spans="1:26" x14ac:dyDescent="0.25">
      <c r="A1592" s="20">
        <v>44691</v>
      </c>
      <c r="B1592" s="21">
        <v>27</v>
      </c>
      <c r="C1592" s="33" t="str">
        <f t="shared" si="72"/>
        <v>Mid</v>
      </c>
      <c r="D1592" s="43">
        <v>47430</v>
      </c>
      <c r="E1592" s="27">
        <v>572.4019138755981</v>
      </c>
      <c r="F1592" s="33" t="s">
        <v>230</v>
      </c>
      <c r="G1592" s="33" t="s">
        <v>20</v>
      </c>
      <c r="H1592" s="33" t="s">
        <v>21</v>
      </c>
      <c r="I1592" s="43">
        <v>15729</v>
      </c>
      <c r="J1592" s="27">
        <v>12</v>
      </c>
      <c r="K1592" s="48">
        <v>0.33162555344718531</v>
      </c>
      <c r="L1592" s="48" t="s">
        <v>240</v>
      </c>
      <c r="M1592" s="33" t="s">
        <v>22</v>
      </c>
      <c r="N1592" s="33" t="s">
        <v>30</v>
      </c>
      <c r="O1592" s="43">
        <v>579</v>
      </c>
      <c r="P1592" s="48">
        <v>0.21307767499999999</v>
      </c>
      <c r="Q1592" s="33" t="s">
        <v>24</v>
      </c>
      <c r="R1592" s="27">
        <v>24</v>
      </c>
      <c r="S1592" s="43">
        <v>1038</v>
      </c>
      <c r="T1592" s="38">
        <v>3952.5</v>
      </c>
      <c r="U1592" s="33" t="str">
        <f t="shared" si="73"/>
        <v>Low Income</v>
      </c>
      <c r="V1592" s="43">
        <v>78802</v>
      </c>
      <c r="W1592" s="48">
        <v>0.19317283099999999</v>
      </c>
      <c r="X1592" s="27">
        <v>0</v>
      </c>
      <c r="Y1592" s="27">
        <v>52</v>
      </c>
      <c r="Z1592" s="33" t="str">
        <f t="shared" si="74"/>
        <v>Medium Risk</v>
      </c>
    </row>
    <row r="1593" spans="1:26" x14ac:dyDescent="0.25">
      <c r="A1593" s="22">
        <v>44692</v>
      </c>
      <c r="B1593" s="23">
        <v>18</v>
      </c>
      <c r="C1593" s="34" t="str">
        <f t="shared" si="72"/>
        <v>Young</v>
      </c>
      <c r="D1593" s="44">
        <v>51163</v>
      </c>
      <c r="E1593" s="28">
        <v>587</v>
      </c>
      <c r="F1593" s="34" t="s">
        <v>230</v>
      </c>
      <c r="G1593" s="34" t="s">
        <v>45</v>
      </c>
      <c r="H1593" s="34" t="s">
        <v>21</v>
      </c>
      <c r="I1593" s="44">
        <v>17552</v>
      </c>
      <c r="J1593" s="28">
        <v>36</v>
      </c>
      <c r="K1593" s="49">
        <v>0.34306041475284876</v>
      </c>
      <c r="L1593" s="49" t="s">
        <v>240</v>
      </c>
      <c r="M1593" s="34" t="s">
        <v>22</v>
      </c>
      <c r="N1593" s="34" t="s">
        <v>27</v>
      </c>
      <c r="O1593" s="44">
        <v>758</v>
      </c>
      <c r="P1593" s="49">
        <v>0.42675106000000002</v>
      </c>
      <c r="Q1593" s="34" t="s">
        <v>31</v>
      </c>
      <c r="R1593" s="28">
        <v>38</v>
      </c>
      <c r="S1593" s="44">
        <v>4622</v>
      </c>
      <c r="T1593" s="39">
        <v>4263.5833329999996</v>
      </c>
      <c r="U1593" s="34" t="str">
        <f t="shared" si="73"/>
        <v>Low Income</v>
      </c>
      <c r="V1593" s="44">
        <v>15225</v>
      </c>
      <c r="W1593" s="49">
        <v>0.22349402800000001</v>
      </c>
      <c r="X1593" s="28">
        <v>0</v>
      </c>
      <c r="Y1593" s="28">
        <v>59</v>
      </c>
      <c r="Z1593" s="34" t="str">
        <f t="shared" si="74"/>
        <v>High Risk</v>
      </c>
    </row>
    <row r="1594" spans="1:26" x14ac:dyDescent="0.25">
      <c r="A1594" s="20">
        <v>44693</v>
      </c>
      <c r="B1594" s="21">
        <v>45</v>
      </c>
      <c r="C1594" s="33" t="str">
        <f t="shared" si="72"/>
        <v>Senior</v>
      </c>
      <c r="D1594" s="43">
        <v>25688</v>
      </c>
      <c r="E1594" s="27">
        <v>609</v>
      </c>
      <c r="F1594" s="33" t="s">
        <v>230</v>
      </c>
      <c r="G1594" s="33" t="s">
        <v>20</v>
      </c>
      <c r="H1594" s="33" t="s">
        <v>25</v>
      </c>
      <c r="I1594" s="43">
        <v>26365</v>
      </c>
      <c r="J1594" s="27">
        <v>60</v>
      </c>
      <c r="K1594" s="48">
        <v>1.0263547181563375</v>
      </c>
      <c r="L1594" s="48" t="s">
        <v>242</v>
      </c>
      <c r="M1594" s="33" t="s">
        <v>26</v>
      </c>
      <c r="N1594" s="33" t="s">
        <v>27</v>
      </c>
      <c r="O1594" s="43">
        <v>425</v>
      </c>
      <c r="P1594" s="48">
        <v>0.28581786300000001</v>
      </c>
      <c r="Q1594" s="33" t="s">
        <v>24</v>
      </c>
      <c r="R1594" s="27">
        <v>21</v>
      </c>
      <c r="S1594" s="43">
        <v>3868</v>
      </c>
      <c r="T1594" s="38">
        <v>2140.666667</v>
      </c>
      <c r="U1594" s="33" t="str">
        <f t="shared" si="73"/>
        <v>Low Income</v>
      </c>
      <c r="V1594" s="43">
        <v>67882</v>
      </c>
      <c r="W1594" s="48">
        <v>0.24236474099999999</v>
      </c>
      <c r="X1594" s="27">
        <v>0</v>
      </c>
      <c r="Y1594" s="27">
        <v>49</v>
      </c>
      <c r="Z1594" s="33" t="str">
        <f t="shared" si="74"/>
        <v>Medium Risk</v>
      </c>
    </row>
    <row r="1595" spans="1:26" x14ac:dyDescent="0.25">
      <c r="A1595" s="22">
        <v>44694</v>
      </c>
      <c r="B1595" s="23">
        <v>50</v>
      </c>
      <c r="C1595" s="34" t="str">
        <f t="shared" si="72"/>
        <v>Senior</v>
      </c>
      <c r="D1595" s="44">
        <v>64435</v>
      </c>
      <c r="E1595" s="28">
        <v>619</v>
      </c>
      <c r="F1595" s="34" t="s">
        <v>230</v>
      </c>
      <c r="G1595" s="34" t="s">
        <v>20</v>
      </c>
      <c r="H1595" s="34" t="s">
        <v>29</v>
      </c>
      <c r="I1595" s="44">
        <v>33529</v>
      </c>
      <c r="J1595" s="28">
        <v>36</v>
      </c>
      <c r="K1595" s="49">
        <v>0.52035384496003723</v>
      </c>
      <c r="L1595" s="49" t="s">
        <v>241</v>
      </c>
      <c r="M1595" s="34" t="s">
        <v>35</v>
      </c>
      <c r="N1595" s="34" t="s">
        <v>27</v>
      </c>
      <c r="O1595" s="44">
        <v>78</v>
      </c>
      <c r="P1595" s="49">
        <v>7.7765850999999997E-2</v>
      </c>
      <c r="Q1595" s="34" t="s">
        <v>28</v>
      </c>
      <c r="R1595" s="28">
        <v>20</v>
      </c>
      <c r="S1595" s="44">
        <v>675</v>
      </c>
      <c r="T1595" s="39">
        <v>5369.5833329999996</v>
      </c>
      <c r="U1595" s="34" t="str">
        <f t="shared" si="73"/>
        <v>Medium Income</v>
      </c>
      <c r="V1595" s="44">
        <v>8137</v>
      </c>
      <c r="W1595" s="49">
        <v>0.22720278999999999</v>
      </c>
      <c r="X1595" s="28">
        <v>0</v>
      </c>
      <c r="Y1595" s="28">
        <v>50</v>
      </c>
      <c r="Z1595" s="34" t="str">
        <f t="shared" si="74"/>
        <v>Medium Risk</v>
      </c>
    </row>
    <row r="1596" spans="1:26" x14ac:dyDescent="0.25">
      <c r="A1596" s="20">
        <v>44695</v>
      </c>
      <c r="B1596" s="21">
        <v>18</v>
      </c>
      <c r="C1596" s="33" t="str">
        <f t="shared" si="72"/>
        <v>Young</v>
      </c>
      <c r="D1596" s="43">
        <v>23373</v>
      </c>
      <c r="E1596" s="27">
        <v>601</v>
      </c>
      <c r="F1596" s="33" t="s">
        <v>230</v>
      </c>
      <c r="G1596" s="33" t="s">
        <v>45</v>
      </c>
      <c r="H1596" s="33" t="s">
        <v>29</v>
      </c>
      <c r="I1596" s="43">
        <v>37256</v>
      </c>
      <c r="J1596" s="27">
        <v>60</v>
      </c>
      <c r="K1596" s="48">
        <v>1.593975955161939</v>
      </c>
      <c r="L1596" s="48" t="s">
        <v>242</v>
      </c>
      <c r="M1596" s="33" t="s">
        <v>22</v>
      </c>
      <c r="N1596" s="33" t="s">
        <v>23</v>
      </c>
      <c r="O1596" s="43">
        <v>674</v>
      </c>
      <c r="P1596" s="48">
        <v>0.22222940799999999</v>
      </c>
      <c r="Q1596" s="33" t="s">
        <v>38</v>
      </c>
      <c r="R1596" s="27">
        <v>26</v>
      </c>
      <c r="S1596" s="43">
        <v>2933</v>
      </c>
      <c r="T1596" s="38">
        <v>1947.75</v>
      </c>
      <c r="U1596" s="33" t="str">
        <f t="shared" si="73"/>
        <v>Low Income</v>
      </c>
      <c r="V1596" s="43">
        <v>129625</v>
      </c>
      <c r="W1596" s="48">
        <v>0.24747781399999999</v>
      </c>
      <c r="X1596" s="27">
        <v>0</v>
      </c>
      <c r="Y1596" s="27">
        <v>50</v>
      </c>
      <c r="Z1596" s="33" t="str">
        <f t="shared" si="74"/>
        <v>Medium Risk</v>
      </c>
    </row>
    <row r="1597" spans="1:26" x14ac:dyDescent="0.25">
      <c r="A1597" s="22">
        <v>44696</v>
      </c>
      <c r="B1597" s="23">
        <v>27</v>
      </c>
      <c r="C1597" s="34" t="str">
        <f t="shared" si="72"/>
        <v>Mid</v>
      </c>
      <c r="D1597" s="44">
        <v>57366</v>
      </c>
      <c r="E1597" s="28">
        <v>596</v>
      </c>
      <c r="F1597" s="34" t="s">
        <v>230</v>
      </c>
      <c r="G1597" s="34" t="s">
        <v>20</v>
      </c>
      <c r="H1597" s="34" t="s">
        <v>25</v>
      </c>
      <c r="I1597" s="44">
        <v>16322</v>
      </c>
      <c r="J1597" s="28">
        <v>48</v>
      </c>
      <c r="K1597" s="49">
        <v>0.28452393403758325</v>
      </c>
      <c r="L1597" s="49" t="s">
        <v>240</v>
      </c>
      <c r="M1597" s="34" t="s">
        <v>44</v>
      </c>
      <c r="N1597" s="34" t="s">
        <v>23</v>
      </c>
      <c r="O1597" s="44">
        <v>273</v>
      </c>
      <c r="P1597" s="49">
        <v>0.301552983</v>
      </c>
      <c r="Q1597" s="34" t="s">
        <v>31</v>
      </c>
      <c r="R1597" s="28">
        <v>27</v>
      </c>
      <c r="S1597" s="44">
        <v>3822</v>
      </c>
      <c r="T1597" s="39">
        <v>4780.5</v>
      </c>
      <c r="U1597" s="34" t="str">
        <f t="shared" si="73"/>
        <v>Low Income</v>
      </c>
      <c r="V1597" s="44">
        <v>83621</v>
      </c>
      <c r="W1597" s="49">
        <v>0.17858832399999999</v>
      </c>
      <c r="X1597" s="28">
        <v>1</v>
      </c>
      <c r="Y1597" s="28">
        <v>45.6</v>
      </c>
      <c r="Z1597" s="34" t="str">
        <f t="shared" si="74"/>
        <v>Medium Risk</v>
      </c>
    </row>
    <row r="1598" spans="1:26" x14ac:dyDescent="0.25">
      <c r="A1598" s="20">
        <v>44697</v>
      </c>
      <c r="B1598" s="21">
        <v>47</v>
      </c>
      <c r="C1598" s="33" t="str">
        <f t="shared" si="72"/>
        <v>Senior</v>
      </c>
      <c r="D1598" s="43">
        <v>36806</v>
      </c>
      <c r="E1598" s="27">
        <v>602</v>
      </c>
      <c r="F1598" s="33" t="s">
        <v>230</v>
      </c>
      <c r="G1598" s="33" t="s">
        <v>20</v>
      </c>
      <c r="H1598" s="33" t="s">
        <v>32</v>
      </c>
      <c r="I1598" s="43">
        <v>8655</v>
      </c>
      <c r="J1598" s="27">
        <v>48</v>
      </c>
      <c r="K1598" s="48">
        <v>0.23515187741129165</v>
      </c>
      <c r="L1598" s="48" t="s">
        <v>240</v>
      </c>
      <c r="M1598" s="33" t="s">
        <v>22</v>
      </c>
      <c r="N1598" s="33" t="s">
        <v>30</v>
      </c>
      <c r="O1598" s="43">
        <v>1383</v>
      </c>
      <c r="P1598" s="48">
        <v>0.42606551599999998</v>
      </c>
      <c r="Q1598" s="33" t="s">
        <v>24</v>
      </c>
      <c r="R1598" s="27">
        <v>16</v>
      </c>
      <c r="S1598" s="43">
        <v>2905</v>
      </c>
      <c r="T1598" s="38">
        <v>3067.166667</v>
      </c>
      <c r="U1598" s="33" t="str">
        <f t="shared" si="73"/>
        <v>Low Income</v>
      </c>
      <c r="V1598" s="43">
        <v>142965</v>
      </c>
      <c r="W1598" s="48">
        <v>0.24318600000000001</v>
      </c>
      <c r="X1598" s="27">
        <v>0</v>
      </c>
      <c r="Y1598" s="27">
        <v>49</v>
      </c>
      <c r="Z1598" s="33" t="str">
        <f t="shared" si="74"/>
        <v>Medium Risk</v>
      </c>
    </row>
    <row r="1599" spans="1:26" x14ac:dyDescent="0.25">
      <c r="A1599" s="22">
        <v>44698</v>
      </c>
      <c r="B1599" s="23">
        <v>64</v>
      </c>
      <c r="C1599" s="34" t="str">
        <f t="shared" si="72"/>
        <v>Old</v>
      </c>
      <c r="D1599" s="44">
        <v>41748</v>
      </c>
      <c r="E1599" s="28">
        <v>431</v>
      </c>
      <c r="F1599" s="34" t="s">
        <v>233</v>
      </c>
      <c r="G1599" s="34" t="s">
        <v>20</v>
      </c>
      <c r="H1599" s="34" t="s">
        <v>32</v>
      </c>
      <c r="I1599" s="44">
        <v>32203</v>
      </c>
      <c r="J1599" s="28">
        <v>36</v>
      </c>
      <c r="K1599" s="49">
        <v>0.77136629299607162</v>
      </c>
      <c r="L1599" s="49" t="s">
        <v>241</v>
      </c>
      <c r="M1599" s="34" t="s">
        <v>44</v>
      </c>
      <c r="N1599" s="34" t="s">
        <v>30</v>
      </c>
      <c r="O1599" s="44">
        <v>644</v>
      </c>
      <c r="P1599" s="49">
        <v>0.73768568000000001</v>
      </c>
      <c r="Q1599" s="34" t="s">
        <v>24</v>
      </c>
      <c r="R1599" s="28">
        <v>21</v>
      </c>
      <c r="S1599" s="44">
        <v>1387</v>
      </c>
      <c r="T1599" s="39">
        <v>3479</v>
      </c>
      <c r="U1599" s="34" t="str">
        <f t="shared" si="73"/>
        <v>Low Income</v>
      </c>
      <c r="V1599" s="44">
        <v>116833</v>
      </c>
      <c r="W1599" s="49">
        <v>0.26001020899999999</v>
      </c>
      <c r="X1599" s="28">
        <v>0</v>
      </c>
      <c r="Y1599" s="28">
        <v>54</v>
      </c>
      <c r="Z1599" s="34" t="str">
        <f t="shared" si="74"/>
        <v>Medium Risk</v>
      </c>
    </row>
    <row r="1600" spans="1:26" x14ac:dyDescent="0.25">
      <c r="A1600" s="20">
        <v>44699</v>
      </c>
      <c r="B1600" s="21">
        <v>40</v>
      </c>
      <c r="C1600" s="33" t="str">
        <f t="shared" si="72"/>
        <v>Senior</v>
      </c>
      <c r="D1600" s="43">
        <v>41210</v>
      </c>
      <c r="E1600" s="27">
        <v>462</v>
      </c>
      <c r="F1600" s="33" t="s">
        <v>231</v>
      </c>
      <c r="G1600" s="33" t="s">
        <v>20</v>
      </c>
      <c r="H1600" s="33" t="s">
        <v>25</v>
      </c>
      <c r="I1600" s="43">
        <v>15124</v>
      </c>
      <c r="J1600" s="27">
        <v>72</v>
      </c>
      <c r="K1600" s="48">
        <v>0.36699830138315942</v>
      </c>
      <c r="L1600" s="48" t="s">
        <v>240</v>
      </c>
      <c r="M1600" s="33" t="s">
        <v>26</v>
      </c>
      <c r="N1600" s="33" t="s">
        <v>27</v>
      </c>
      <c r="O1600" s="43">
        <v>386</v>
      </c>
      <c r="P1600" s="48">
        <v>0.14193488800000001</v>
      </c>
      <c r="Q1600" s="33" t="s">
        <v>31</v>
      </c>
      <c r="R1600" s="27">
        <v>23</v>
      </c>
      <c r="S1600" s="43">
        <v>3633</v>
      </c>
      <c r="T1600" s="38">
        <v>3434.166667</v>
      </c>
      <c r="U1600" s="33" t="str">
        <f t="shared" si="73"/>
        <v>Low Income</v>
      </c>
      <c r="V1600" s="43">
        <v>211862</v>
      </c>
      <c r="W1600" s="48">
        <v>0.25877340599999998</v>
      </c>
      <c r="X1600" s="27">
        <v>1</v>
      </c>
      <c r="Y1600" s="27">
        <v>36.799999999999997</v>
      </c>
      <c r="Z1600" s="33" t="str">
        <f t="shared" si="74"/>
        <v>Low Risk</v>
      </c>
    </row>
    <row r="1601" spans="1:26" x14ac:dyDescent="0.25">
      <c r="A1601" s="22">
        <v>44700</v>
      </c>
      <c r="B1601" s="23">
        <v>31</v>
      </c>
      <c r="C1601" s="34" t="str">
        <f t="shared" si="72"/>
        <v>Mid</v>
      </c>
      <c r="D1601" s="44">
        <v>76620</v>
      </c>
      <c r="E1601" s="28">
        <v>609</v>
      </c>
      <c r="F1601" s="34" t="s">
        <v>230</v>
      </c>
      <c r="G1601" s="34" t="s">
        <v>20</v>
      </c>
      <c r="H1601" s="34" t="s">
        <v>29</v>
      </c>
      <c r="I1601" s="44">
        <v>50148</v>
      </c>
      <c r="J1601" s="28">
        <v>60</v>
      </c>
      <c r="K1601" s="49">
        <v>0.65450274079874704</v>
      </c>
      <c r="L1601" s="49" t="s">
        <v>241</v>
      </c>
      <c r="M1601" s="34" t="s">
        <v>22</v>
      </c>
      <c r="N1601" s="34" t="s">
        <v>30</v>
      </c>
      <c r="O1601" s="44">
        <v>1087</v>
      </c>
      <c r="P1601" s="49">
        <v>0.20600738299999999</v>
      </c>
      <c r="Q1601" s="34" t="s">
        <v>24</v>
      </c>
      <c r="R1601" s="28">
        <v>18</v>
      </c>
      <c r="S1601" s="44">
        <v>5044</v>
      </c>
      <c r="T1601" s="39">
        <v>6385</v>
      </c>
      <c r="U1601" s="34" t="str">
        <f t="shared" si="73"/>
        <v>Medium Income</v>
      </c>
      <c r="V1601" s="44">
        <v>4724</v>
      </c>
      <c r="W1601" s="49">
        <v>0.20051840000000001</v>
      </c>
      <c r="X1601" s="28">
        <v>0</v>
      </c>
      <c r="Y1601" s="28">
        <v>51</v>
      </c>
      <c r="Z1601" s="34" t="str">
        <f t="shared" si="74"/>
        <v>Medium Risk</v>
      </c>
    </row>
    <row r="1602" spans="1:26" x14ac:dyDescent="0.25">
      <c r="A1602" s="20">
        <v>44701</v>
      </c>
      <c r="B1602" s="21">
        <v>37</v>
      </c>
      <c r="C1602" s="33" t="str">
        <f t="shared" ref="C1602:C1665" si="75">IF(B1602&lt;25,"Young",IF(B1602&lt;40,"Mid",IF(B1602&lt;60,"Senior","Old")))</f>
        <v>Mid</v>
      </c>
      <c r="D1602" s="43">
        <v>145021</v>
      </c>
      <c r="E1602" s="27">
        <v>508</v>
      </c>
      <c r="F1602" s="33" t="s">
        <v>231</v>
      </c>
      <c r="G1602" s="33" t="s">
        <v>20</v>
      </c>
      <c r="H1602" s="33" t="s">
        <v>29</v>
      </c>
      <c r="I1602" s="43">
        <v>44140</v>
      </c>
      <c r="J1602" s="27">
        <v>36</v>
      </c>
      <c r="K1602" s="48">
        <v>0.30436971197274876</v>
      </c>
      <c r="L1602" s="48" t="s">
        <v>240</v>
      </c>
      <c r="M1602" s="33" t="s">
        <v>35</v>
      </c>
      <c r="N1602" s="33" t="s">
        <v>27</v>
      </c>
      <c r="O1602" s="43">
        <v>389</v>
      </c>
      <c r="P1602" s="48">
        <v>0.43019128000000001</v>
      </c>
      <c r="Q1602" s="33" t="s">
        <v>24</v>
      </c>
      <c r="R1602" s="27">
        <v>19</v>
      </c>
      <c r="S1602" s="43">
        <v>3780</v>
      </c>
      <c r="T1602" s="38">
        <v>12085.083329999999</v>
      </c>
      <c r="U1602" s="33" t="str">
        <f t="shared" ref="U1602:U1665" si="76">IF(T1602&lt;=5000,"Low Income",IF(T1602&lt;=12000,"Medium Income","High Income"))</f>
        <v>High Income</v>
      </c>
      <c r="V1602" s="43">
        <v>10101</v>
      </c>
      <c r="W1602" s="48">
        <v>0.28207235400000003</v>
      </c>
      <c r="X1602" s="27">
        <v>0</v>
      </c>
      <c r="Y1602" s="27">
        <v>61</v>
      </c>
      <c r="Z1602" s="33" t="str">
        <f t="shared" ref="Z1602:Z1665" si="77">IF(Y1602&lt;40,"Low Risk", IF(Y1602&lt;55,"Medium Risk", IF(Y1602&lt;70,"High Risk","Very High Risk")))</f>
        <v>High Risk</v>
      </c>
    </row>
    <row r="1603" spans="1:26" x14ac:dyDescent="0.25">
      <c r="A1603" s="22">
        <v>44702</v>
      </c>
      <c r="B1603" s="23">
        <v>56</v>
      </c>
      <c r="C1603" s="34" t="str">
        <f t="shared" si="75"/>
        <v>Senior</v>
      </c>
      <c r="D1603" s="44">
        <v>62365</v>
      </c>
      <c r="E1603" s="28">
        <v>611</v>
      </c>
      <c r="F1603" s="34" t="s">
        <v>230</v>
      </c>
      <c r="G1603" s="34" t="s">
        <v>20</v>
      </c>
      <c r="H1603" s="34" t="s">
        <v>29</v>
      </c>
      <c r="I1603" s="44">
        <v>12017</v>
      </c>
      <c r="J1603" s="28">
        <v>96</v>
      </c>
      <c r="K1603" s="49">
        <v>0.19268820652609636</v>
      </c>
      <c r="L1603" s="49" t="s">
        <v>240</v>
      </c>
      <c r="M1603" s="34" t="s">
        <v>26</v>
      </c>
      <c r="N1603" s="34" t="s">
        <v>23</v>
      </c>
      <c r="O1603" s="44">
        <v>361</v>
      </c>
      <c r="P1603" s="49">
        <v>0.28456663900000001</v>
      </c>
      <c r="Q1603" s="34" t="s">
        <v>38</v>
      </c>
      <c r="R1603" s="28">
        <v>27</v>
      </c>
      <c r="S1603" s="44">
        <v>1759</v>
      </c>
      <c r="T1603" s="39">
        <v>5197.0833329999996</v>
      </c>
      <c r="U1603" s="34" t="str">
        <f t="shared" si="76"/>
        <v>Medium Income</v>
      </c>
      <c r="V1603" s="44">
        <v>257870</v>
      </c>
      <c r="W1603" s="49">
        <v>0.22673911999999999</v>
      </c>
      <c r="X1603" s="28">
        <v>1</v>
      </c>
      <c r="Y1603" s="28">
        <v>35.200000000000003</v>
      </c>
      <c r="Z1603" s="34" t="str">
        <f t="shared" si="77"/>
        <v>Low Risk</v>
      </c>
    </row>
    <row r="1604" spans="1:26" x14ac:dyDescent="0.25">
      <c r="A1604" s="20">
        <v>44703</v>
      </c>
      <c r="B1604" s="21">
        <v>32</v>
      </c>
      <c r="C1604" s="33" t="str">
        <f t="shared" si="75"/>
        <v>Mid</v>
      </c>
      <c r="D1604" s="43">
        <v>36261</v>
      </c>
      <c r="E1604" s="27">
        <v>608</v>
      </c>
      <c r="F1604" s="33" t="s">
        <v>230</v>
      </c>
      <c r="G1604" s="33" t="s">
        <v>20</v>
      </c>
      <c r="H1604" s="33" t="s">
        <v>25</v>
      </c>
      <c r="I1604" s="43">
        <v>25397</v>
      </c>
      <c r="J1604" s="27">
        <v>60</v>
      </c>
      <c r="K1604" s="48">
        <v>0.70039436308982106</v>
      </c>
      <c r="L1604" s="48" t="s">
        <v>241</v>
      </c>
      <c r="M1604" s="33" t="s">
        <v>22</v>
      </c>
      <c r="N1604" s="33" t="s">
        <v>27</v>
      </c>
      <c r="O1604" s="43">
        <v>565</v>
      </c>
      <c r="P1604" s="48">
        <v>0.38395602499999998</v>
      </c>
      <c r="Q1604" s="33" t="s">
        <v>34</v>
      </c>
      <c r="R1604" s="27">
        <v>25</v>
      </c>
      <c r="S1604" s="43">
        <v>832</v>
      </c>
      <c r="T1604" s="38">
        <v>3021.75</v>
      </c>
      <c r="U1604" s="33" t="str">
        <f t="shared" si="76"/>
        <v>Low Income</v>
      </c>
      <c r="V1604" s="43">
        <v>23343</v>
      </c>
      <c r="W1604" s="48">
        <v>0.208748975</v>
      </c>
      <c r="X1604" s="27">
        <v>0</v>
      </c>
      <c r="Y1604" s="27">
        <v>52</v>
      </c>
      <c r="Z1604" s="33" t="str">
        <f t="shared" si="77"/>
        <v>Medium Risk</v>
      </c>
    </row>
    <row r="1605" spans="1:26" x14ac:dyDescent="0.25">
      <c r="A1605" s="22">
        <v>44704</v>
      </c>
      <c r="B1605" s="23">
        <v>30</v>
      </c>
      <c r="C1605" s="34" t="str">
        <f t="shared" si="75"/>
        <v>Mid</v>
      </c>
      <c r="D1605" s="44">
        <v>17960</v>
      </c>
      <c r="E1605" s="28">
        <v>589</v>
      </c>
      <c r="F1605" s="34" t="s">
        <v>230</v>
      </c>
      <c r="G1605" s="34" t="s">
        <v>20</v>
      </c>
      <c r="H1605" s="34" t="s">
        <v>25</v>
      </c>
      <c r="I1605" s="44">
        <v>7716</v>
      </c>
      <c r="J1605" s="28">
        <v>96</v>
      </c>
      <c r="K1605" s="49">
        <v>0.42962138084632517</v>
      </c>
      <c r="L1605" s="49" t="s">
        <v>240</v>
      </c>
      <c r="M1605" s="34" t="s">
        <v>35</v>
      </c>
      <c r="N1605" s="34" t="s">
        <v>30</v>
      </c>
      <c r="O1605" s="44">
        <v>152</v>
      </c>
      <c r="P1605" s="49">
        <v>0.26406939800000001</v>
      </c>
      <c r="Q1605" s="34" t="s">
        <v>38</v>
      </c>
      <c r="R1605" s="28">
        <v>16</v>
      </c>
      <c r="S1605" s="44">
        <v>6533</v>
      </c>
      <c r="T1605" s="39">
        <v>1496.666667</v>
      </c>
      <c r="U1605" s="34" t="str">
        <f t="shared" si="76"/>
        <v>Low Income</v>
      </c>
      <c r="V1605" s="44">
        <v>27821</v>
      </c>
      <c r="W1605" s="49">
        <v>0.202026385</v>
      </c>
      <c r="X1605" s="28">
        <v>0</v>
      </c>
      <c r="Y1605" s="28">
        <v>54</v>
      </c>
      <c r="Z1605" s="34" t="str">
        <f t="shared" si="77"/>
        <v>Medium Risk</v>
      </c>
    </row>
    <row r="1606" spans="1:26" x14ac:dyDescent="0.25">
      <c r="A1606" s="20">
        <v>44705</v>
      </c>
      <c r="B1606" s="21">
        <v>34</v>
      </c>
      <c r="C1606" s="33" t="str">
        <f t="shared" si="75"/>
        <v>Mid</v>
      </c>
      <c r="D1606" s="43">
        <v>100757</v>
      </c>
      <c r="E1606" s="27">
        <v>602</v>
      </c>
      <c r="F1606" s="33" t="s">
        <v>230</v>
      </c>
      <c r="G1606" s="33" t="s">
        <v>45</v>
      </c>
      <c r="H1606" s="33" t="s">
        <v>29</v>
      </c>
      <c r="I1606" s="43">
        <v>33228</v>
      </c>
      <c r="J1606" s="27">
        <v>36</v>
      </c>
      <c r="K1606" s="48">
        <v>0.32978353861270182</v>
      </c>
      <c r="L1606" s="48" t="s">
        <v>240</v>
      </c>
      <c r="M1606" s="33" t="s">
        <v>22</v>
      </c>
      <c r="N1606" s="33" t="s">
        <v>27</v>
      </c>
      <c r="O1606" s="43">
        <v>716</v>
      </c>
      <c r="P1606" s="48">
        <v>0.21486561300000001</v>
      </c>
      <c r="Q1606" s="33" t="s">
        <v>34</v>
      </c>
      <c r="R1606" s="27">
        <v>21</v>
      </c>
      <c r="S1606" s="43">
        <v>2045</v>
      </c>
      <c r="T1606" s="38">
        <v>8396.4166669999995</v>
      </c>
      <c r="U1606" s="33" t="str">
        <f t="shared" si="76"/>
        <v>Medium Income</v>
      </c>
      <c r="V1606" s="43">
        <v>18853</v>
      </c>
      <c r="W1606" s="48">
        <v>0.21838526899999999</v>
      </c>
      <c r="X1606" s="27">
        <v>0</v>
      </c>
      <c r="Y1606" s="27">
        <v>51</v>
      </c>
      <c r="Z1606" s="33" t="str">
        <f t="shared" si="77"/>
        <v>Medium Risk</v>
      </c>
    </row>
    <row r="1607" spans="1:26" x14ac:dyDescent="0.25">
      <c r="A1607" s="22">
        <v>44706</v>
      </c>
      <c r="B1607" s="23">
        <v>28</v>
      </c>
      <c r="C1607" s="34" t="str">
        <f t="shared" si="75"/>
        <v>Mid</v>
      </c>
      <c r="D1607" s="44">
        <v>66910</v>
      </c>
      <c r="E1607" s="28">
        <v>566</v>
      </c>
      <c r="F1607" s="34" t="s">
        <v>230</v>
      </c>
      <c r="G1607" s="34" t="s">
        <v>33</v>
      </c>
      <c r="H1607" s="34" t="s">
        <v>41</v>
      </c>
      <c r="I1607" s="44">
        <v>3729</v>
      </c>
      <c r="J1607" s="28">
        <v>36</v>
      </c>
      <c r="K1607" s="49">
        <v>5.5731579733971005E-2</v>
      </c>
      <c r="L1607" s="49" t="s">
        <v>240</v>
      </c>
      <c r="M1607" s="34" t="s">
        <v>26</v>
      </c>
      <c r="N1607" s="34" t="s">
        <v>30</v>
      </c>
      <c r="O1607" s="44">
        <v>226</v>
      </c>
      <c r="P1607" s="49">
        <v>0.39606986599999999</v>
      </c>
      <c r="Q1607" s="34" t="s">
        <v>24</v>
      </c>
      <c r="R1607" s="28">
        <v>20</v>
      </c>
      <c r="S1607" s="44">
        <v>571</v>
      </c>
      <c r="T1607" s="39">
        <v>5575.8333329999996</v>
      </c>
      <c r="U1607" s="34" t="str">
        <f t="shared" si="76"/>
        <v>Medium Income</v>
      </c>
      <c r="V1607" s="44">
        <v>13293</v>
      </c>
      <c r="W1607" s="49">
        <v>0.22305143899999999</v>
      </c>
      <c r="X1607" s="28">
        <v>1</v>
      </c>
      <c r="Y1607" s="28">
        <v>44.8</v>
      </c>
      <c r="Z1607" s="34" t="str">
        <f t="shared" si="77"/>
        <v>Medium Risk</v>
      </c>
    </row>
    <row r="1608" spans="1:26" x14ac:dyDescent="0.25">
      <c r="A1608" s="20">
        <v>44707</v>
      </c>
      <c r="B1608" s="21">
        <v>41</v>
      </c>
      <c r="C1608" s="33" t="str">
        <f t="shared" si="75"/>
        <v>Senior</v>
      </c>
      <c r="D1608" s="43">
        <v>38350</v>
      </c>
      <c r="E1608" s="27">
        <v>427</v>
      </c>
      <c r="F1608" s="33" t="s">
        <v>233</v>
      </c>
      <c r="G1608" s="33" t="s">
        <v>20</v>
      </c>
      <c r="H1608" s="33" t="s">
        <v>32</v>
      </c>
      <c r="I1608" s="43">
        <v>33003</v>
      </c>
      <c r="J1608" s="27">
        <v>36</v>
      </c>
      <c r="K1608" s="48">
        <v>0.86057366362451104</v>
      </c>
      <c r="L1608" s="48" t="s">
        <v>241</v>
      </c>
      <c r="M1608" s="33" t="s">
        <v>26</v>
      </c>
      <c r="N1608" s="33" t="s">
        <v>30</v>
      </c>
      <c r="O1608" s="43">
        <v>737</v>
      </c>
      <c r="P1608" s="48">
        <v>0.36851677799999999</v>
      </c>
      <c r="Q1608" s="33" t="s">
        <v>24</v>
      </c>
      <c r="R1608" s="27">
        <v>18</v>
      </c>
      <c r="S1608" s="43">
        <v>2120</v>
      </c>
      <c r="T1608" s="38">
        <v>3195.833333</v>
      </c>
      <c r="U1608" s="33" t="str">
        <f t="shared" si="76"/>
        <v>Low Income</v>
      </c>
      <c r="V1608" s="43">
        <v>159887</v>
      </c>
      <c r="W1608" s="48">
        <v>0.30782900499999999</v>
      </c>
      <c r="X1608" s="27">
        <v>0</v>
      </c>
      <c r="Y1608" s="27">
        <v>51</v>
      </c>
      <c r="Z1608" s="33" t="str">
        <f t="shared" si="77"/>
        <v>Medium Risk</v>
      </c>
    </row>
    <row r="1609" spans="1:26" x14ac:dyDescent="0.25">
      <c r="A1609" s="22">
        <v>44708</v>
      </c>
      <c r="B1609" s="23">
        <v>59</v>
      </c>
      <c r="C1609" s="34" t="str">
        <f t="shared" si="75"/>
        <v>Senior</v>
      </c>
      <c r="D1609" s="44">
        <v>59762</v>
      </c>
      <c r="E1609" s="28">
        <v>597</v>
      </c>
      <c r="F1609" s="34" t="s">
        <v>230</v>
      </c>
      <c r="G1609" s="34" t="s">
        <v>20</v>
      </c>
      <c r="H1609" s="34" t="s">
        <v>29</v>
      </c>
      <c r="I1609" s="44">
        <v>44397</v>
      </c>
      <c r="J1609" s="28">
        <v>60</v>
      </c>
      <c r="K1609" s="49">
        <v>0.74289682406880631</v>
      </c>
      <c r="L1609" s="49" t="s">
        <v>241</v>
      </c>
      <c r="M1609" s="34" t="s">
        <v>35</v>
      </c>
      <c r="N1609" s="34" t="s">
        <v>27</v>
      </c>
      <c r="O1609" s="44">
        <v>765</v>
      </c>
      <c r="P1609" s="49">
        <v>0.34921456499999998</v>
      </c>
      <c r="Q1609" s="34" t="s">
        <v>24</v>
      </c>
      <c r="R1609" s="28">
        <v>26</v>
      </c>
      <c r="S1609" s="44">
        <v>851</v>
      </c>
      <c r="T1609" s="39">
        <v>4980.1666670000004</v>
      </c>
      <c r="U1609" s="34" t="str">
        <f t="shared" si="76"/>
        <v>Low Income</v>
      </c>
      <c r="V1609" s="44">
        <v>142252</v>
      </c>
      <c r="W1609" s="49">
        <v>0.22262615899999999</v>
      </c>
      <c r="X1609" s="28">
        <v>0</v>
      </c>
      <c r="Y1609" s="28">
        <v>51</v>
      </c>
      <c r="Z1609" s="34" t="str">
        <f t="shared" si="77"/>
        <v>Medium Risk</v>
      </c>
    </row>
    <row r="1610" spans="1:26" x14ac:dyDescent="0.25">
      <c r="A1610" s="20">
        <v>44709</v>
      </c>
      <c r="B1610" s="21">
        <v>43</v>
      </c>
      <c r="C1610" s="33" t="str">
        <f t="shared" si="75"/>
        <v>Senior</v>
      </c>
      <c r="D1610" s="43">
        <v>78833.000004000001</v>
      </c>
      <c r="E1610" s="27">
        <v>611</v>
      </c>
      <c r="F1610" s="33" t="s">
        <v>230</v>
      </c>
      <c r="G1610" s="33" t="s">
        <v>20</v>
      </c>
      <c r="H1610" s="33" t="s">
        <v>25</v>
      </c>
      <c r="I1610" s="43">
        <v>10478</v>
      </c>
      <c r="J1610" s="27">
        <v>51.067669172932334</v>
      </c>
      <c r="K1610" s="48">
        <v>0.13291388123588274</v>
      </c>
      <c r="L1610" s="48" t="s">
        <v>240</v>
      </c>
      <c r="M1610" s="33" t="s">
        <v>22</v>
      </c>
      <c r="N1610" s="33" t="s">
        <v>30</v>
      </c>
      <c r="O1610" s="43">
        <v>371</v>
      </c>
      <c r="P1610" s="48">
        <v>7.2562738000000002E-2</v>
      </c>
      <c r="Q1610" s="33" t="s">
        <v>31</v>
      </c>
      <c r="R1610" s="27">
        <v>17</v>
      </c>
      <c r="S1610" s="43">
        <v>1231</v>
      </c>
      <c r="T1610" s="38">
        <v>6569.4166670000004</v>
      </c>
      <c r="U1610" s="33" t="str">
        <f t="shared" si="76"/>
        <v>Medium Income</v>
      </c>
      <c r="V1610" s="43">
        <v>4849</v>
      </c>
      <c r="W1610" s="48">
        <v>0.243194779</v>
      </c>
      <c r="X1610" s="27">
        <v>0</v>
      </c>
      <c r="Y1610" s="27">
        <v>49</v>
      </c>
      <c r="Z1610" s="33" t="str">
        <f t="shared" si="77"/>
        <v>Medium Risk</v>
      </c>
    </row>
    <row r="1611" spans="1:26" x14ac:dyDescent="0.25">
      <c r="A1611" s="22">
        <v>44710</v>
      </c>
      <c r="B1611" s="23">
        <v>36</v>
      </c>
      <c r="C1611" s="34" t="str">
        <f t="shared" si="75"/>
        <v>Mid</v>
      </c>
      <c r="D1611" s="44">
        <v>31217.000004000001</v>
      </c>
      <c r="E1611" s="28">
        <v>515</v>
      </c>
      <c r="F1611" s="34" t="s">
        <v>231</v>
      </c>
      <c r="G1611" s="34" t="s">
        <v>20</v>
      </c>
      <c r="H1611" s="34" t="s">
        <v>32</v>
      </c>
      <c r="I1611" s="44">
        <v>24879</v>
      </c>
      <c r="J1611" s="28">
        <v>53.057851239669418</v>
      </c>
      <c r="K1611" s="49">
        <v>0.79696959979537174</v>
      </c>
      <c r="L1611" s="49" t="s">
        <v>241</v>
      </c>
      <c r="M1611" s="34" t="s">
        <v>35</v>
      </c>
      <c r="N1611" s="34" t="s">
        <v>30</v>
      </c>
      <c r="O1611" s="44">
        <v>456</v>
      </c>
      <c r="P1611" s="49">
        <v>7.6585173000000006E-2</v>
      </c>
      <c r="Q1611" s="34" t="s">
        <v>31</v>
      </c>
      <c r="R1611" s="28">
        <v>22</v>
      </c>
      <c r="S1611" s="44">
        <v>2308</v>
      </c>
      <c r="T1611" s="39">
        <v>2601.416667</v>
      </c>
      <c r="U1611" s="34" t="str">
        <f t="shared" si="76"/>
        <v>Low Income</v>
      </c>
      <c r="V1611" s="44">
        <v>117883</v>
      </c>
      <c r="W1611" s="49">
        <v>0.23503433700000001</v>
      </c>
      <c r="X1611" s="28">
        <v>0</v>
      </c>
      <c r="Y1611" s="28">
        <v>49</v>
      </c>
      <c r="Z1611" s="34" t="str">
        <f t="shared" si="77"/>
        <v>Medium Risk</v>
      </c>
    </row>
    <row r="1612" spans="1:26" x14ac:dyDescent="0.25">
      <c r="A1612" s="20">
        <v>44711</v>
      </c>
      <c r="B1612" s="21">
        <v>36</v>
      </c>
      <c r="C1612" s="33" t="str">
        <f t="shared" si="75"/>
        <v>Mid</v>
      </c>
      <c r="D1612" s="43">
        <v>24664</v>
      </c>
      <c r="E1612" s="27">
        <v>430</v>
      </c>
      <c r="F1612" s="33" t="s">
        <v>233</v>
      </c>
      <c r="G1612" s="33" t="s">
        <v>20</v>
      </c>
      <c r="H1612" s="33" t="s">
        <v>25</v>
      </c>
      <c r="I1612" s="43">
        <v>6777</v>
      </c>
      <c r="J1612" s="27">
        <v>60</v>
      </c>
      <c r="K1612" s="48">
        <v>0.27477294842685696</v>
      </c>
      <c r="L1612" s="48" t="s">
        <v>240</v>
      </c>
      <c r="M1612" s="33" t="s">
        <v>26</v>
      </c>
      <c r="N1612" s="33" t="s">
        <v>27</v>
      </c>
      <c r="O1612" s="43">
        <v>460</v>
      </c>
      <c r="P1612" s="48">
        <v>0.10826757300000001</v>
      </c>
      <c r="Q1612" s="33" t="s">
        <v>28</v>
      </c>
      <c r="R1612" s="27">
        <v>13</v>
      </c>
      <c r="S1612" s="43">
        <v>18042</v>
      </c>
      <c r="T1612" s="38">
        <v>2055.333333</v>
      </c>
      <c r="U1612" s="33" t="str">
        <f t="shared" si="76"/>
        <v>Low Income</v>
      </c>
      <c r="V1612" s="43">
        <v>67187</v>
      </c>
      <c r="W1612" s="48">
        <v>0.25559066800000002</v>
      </c>
      <c r="X1612" s="27">
        <v>0</v>
      </c>
      <c r="Y1612" s="27">
        <v>55</v>
      </c>
      <c r="Z1612" s="33" t="str">
        <f t="shared" si="77"/>
        <v>High Risk</v>
      </c>
    </row>
    <row r="1613" spans="1:26" x14ac:dyDescent="0.25">
      <c r="A1613" s="22">
        <v>44712</v>
      </c>
      <c r="B1613" s="23">
        <v>21</v>
      </c>
      <c r="C1613" s="34" t="str">
        <f t="shared" si="75"/>
        <v>Young</v>
      </c>
      <c r="D1613" s="44">
        <v>21850</v>
      </c>
      <c r="E1613" s="28">
        <v>603</v>
      </c>
      <c r="F1613" s="34" t="s">
        <v>230</v>
      </c>
      <c r="G1613" s="34" t="s">
        <v>20</v>
      </c>
      <c r="H1613" s="34" t="s">
        <v>29</v>
      </c>
      <c r="I1613" s="44">
        <v>20937</v>
      </c>
      <c r="J1613" s="28">
        <v>48</v>
      </c>
      <c r="K1613" s="49">
        <v>0.95821510297482837</v>
      </c>
      <c r="L1613" s="49" t="s">
        <v>241</v>
      </c>
      <c r="M1613" s="34" t="s">
        <v>22</v>
      </c>
      <c r="N1613" s="34" t="s">
        <v>27</v>
      </c>
      <c r="O1613" s="44">
        <v>221</v>
      </c>
      <c r="P1613" s="49">
        <v>8.8533663999999998E-2</v>
      </c>
      <c r="Q1613" s="34" t="s">
        <v>38</v>
      </c>
      <c r="R1613" s="28">
        <v>22</v>
      </c>
      <c r="S1613" s="44">
        <v>7718</v>
      </c>
      <c r="T1613" s="39">
        <v>1820.833333</v>
      </c>
      <c r="U1613" s="34" t="str">
        <f t="shared" si="76"/>
        <v>Low Income</v>
      </c>
      <c r="V1613" s="44">
        <v>3715</v>
      </c>
      <c r="W1613" s="49">
        <v>0.218537589</v>
      </c>
      <c r="X1613" s="28">
        <v>0</v>
      </c>
      <c r="Y1613" s="28">
        <v>54</v>
      </c>
      <c r="Z1613" s="34" t="str">
        <f t="shared" si="77"/>
        <v>Medium Risk</v>
      </c>
    </row>
    <row r="1614" spans="1:26" x14ac:dyDescent="0.25">
      <c r="A1614" s="20">
        <v>44713</v>
      </c>
      <c r="B1614" s="21">
        <v>50</v>
      </c>
      <c r="C1614" s="33" t="str">
        <f t="shared" si="75"/>
        <v>Senior</v>
      </c>
      <c r="D1614" s="43">
        <v>27375</v>
      </c>
      <c r="E1614" s="27">
        <v>644</v>
      </c>
      <c r="F1614" s="33" t="s">
        <v>230</v>
      </c>
      <c r="G1614" s="33" t="s">
        <v>20</v>
      </c>
      <c r="H1614" s="33" t="s">
        <v>29</v>
      </c>
      <c r="I1614" s="43">
        <v>14487</v>
      </c>
      <c r="J1614" s="27">
        <v>24</v>
      </c>
      <c r="K1614" s="48">
        <v>0.52920547945205476</v>
      </c>
      <c r="L1614" s="48" t="s">
        <v>241</v>
      </c>
      <c r="M1614" s="33" t="s">
        <v>35</v>
      </c>
      <c r="N1614" s="33" t="s">
        <v>27</v>
      </c>
      <c r="O1614" s="43">
        <v>283</v>
      </c>
      <c r="P1614" s="48">
        <v>0.60886320100000002</v>
      </c>
      <c r="Q1614" s="33" t="s">
        <v>24</v>
      </c>
      <c r="R1614" s="27">
        <v>23</v>
      </c>
      <c r="S1614" s="43">
        <v>3519</v>
      </c>
      <c r="T1614" s="38">
        <v>2281.25</v>
      </c>
      <c r="U1614" s="33" t="str">
        <f t="shared" si="76"/>
        <v>Low Income</v>
      </c>
      <c r="V1614" s="43">
        <v>1863</v>
      </c>
      <c r="W1614" s="48">
        <v>0.166984465</v>
      </c>
      <c r="X1614" s="27">
        <v>0</v>
      </c>
      <c r="Y1614" s="27">
        <v>57</v>
      </c>
      <c r="Z1614" s="33" t="str">
        <f t="shared" si="77"/>
        <v>High Risk</v>
      </c>
    </row>
    <row r="1615" spans="1:26" x14ac:dyDescent="0.25">
      <c r="A1615" s="22">
        <v>44714</v>
      </c>
      <c r="B1615" s="23">
        <v>39</v>
      </c>
      <c r="C1615" s="34" t="str">
        <f t="shared" si="75"/>
        <v>Mid</v>
      </c>
      <c r="D1615" s="44">
        <v>30051</v>
      </c>
      <c r="E1615" s="28">
        <v>556</v>
      </c>
      <c r="F1615" s="34" t="s">
        <v>230</v>
      </c>
      <c r="G1615" s="34" t="s">
        <v>20</v>
      </c>
      <c r="H1615" s="34" t="s">
        <v>29</v>
      </c>
      <c r="I1615" s="44">
        <v>23590</v>
      </c>
      <c r="J1615" s="28">
        <v>60</v>
      </c>
      <c r="K1615" s="49">
        <v>0.78499883531330072</v>
      </c>
      <c r="L1615" s="49" t="s">
        <v>241</v>
      </c>
      <c r="M1615" s="34" t="s">
        <v>35</v>
      </c>
      <c r="N1615" s="34" t="s">
        <v>23</v>
      </c>
      <c r="O1615" s="44">
        <v>520</v>
      </c>
      <c r="P1615" s="49">
        <v>0.194933142</v>
      </c>
      <c r="Q1615" s="34" t="s">
        <v>38</v>
      </c>
      <c r="R1615" s="28">
        <v>13</v>
      </c>
      <c r="S1615" s="44">
        <v>8588</v>
      </c>
      <c r="T1615" s="39">
        <v>2504.25</v>
      </c>
      <c r="U1615" s="34" t="str">
        <f t="shared" si="76"/>
        <v>Low Income</v>
      </c>
      <c r="V1615" s="44">
        <v>223726</v>
      </c>
      <c r="W1615" s="49">
        <v>0.216392323</v>
      </c>
      <c r="X1615" s="28">
        <v>0</v>
      </c>
      <c r="Y1615" s="28">
        <v>46</v>
      </c>
      <c r="Z1615" s="34" t="str">
        <f t="shared" si="77"/>
        <v>Medium Risk</v>
      </c>
    </row>
    <row r="1616" spans="1:26" x14ac:dyDescent="0.25">
      <c r="A1616" s="20">
        <v>44715</v>
      </c>
      <c r="B1616" s="21">
        <v>37</v>
      </c>
      <c r="C1616" s="33" t="str">
        <f t="shared" si="75"/>
        <v>Mid</v>
      </c>
      <c r="D1616" s="43">
        <v>107007</v>
      </c>
      <c r="E1616" s="27">
        <v>573</v>
      </c>
      <c r="F1616" s="33" t="s">
        <v>230</v>
      </c>
      <c r="G1616" s="33" t="s">
        <v>20</v>
      </c>
      <c r="H1616" s="33" t="s">
        <v>29</v>
      </c>
      <c r="I1616" s="43">
        <v>23812</v>
      </c>
      <c r="J1616" s="27">
        <v>48</v>
      </c>
      <c r="K1616" s="48">
        <v>0.22252749820105228</v>
      </c>
      <c r="L1616" s="48" t="s">
        <v>240</v>
      </c>
      <c r="M1616" s="33" t="s">
        <v>26</v>
      </c>
      <c r="N1616" s="33" t="s">
        <v>27</v>
      </c>
      <c r="O1616" s="43">
        <v>491</v>
      </c>
      <c r="P1616" s="48">
        <v>0.415717899</v>
      </c>
      <c r="Q1616" s="33" t="s">
        <v>28</v>
      </c>
      <c r="R1616" s="27">
        <v>25</v>
      </c>
      <c r="S1616" s="43">
        <v>1583</v>
      </c>
      <c r="T1616" s="38">
        <v>8917.25</v>
      </c>
      <c r="U1616" s="33" t="str">
        <f t="shared" si="76"/>
        <v>Medium Income</v>
      </c>
      <c r="V1616" s="43">
        <v>8804</v>
      </c>
      <c r="W1616" s="48">
        <v>0.24357338100000001</v>
      </c>
      <c r="X1616" s="27">
        <v>1</v>
      </c>
      <c r="Y1616" s="27">
        <v>44.8</v>
      </c>
      <c r="Z1616" s="33" t="str">
        <f t="shared" si="77"/>
        <v>Medium Risk</v>
      </c>
    </row>
    <row r="1617" spans="1:26" x14ac:dyDescent="0.25">
      <c r="A1617" s="22">
        <v>44716</v>
      </c>
      <c r="B1617" s="23">
        <v>78</v>
      </c>
      <c r="C1617" s="34" t="str">
        <f t="shared" si="75"/>
        <v>Old</v>
      </c>
      <c r="D1617" s="44">
        <v>43612</v>
      </c>
      <c r="E1617" s="28">
        <v>607</v>
      </c>
      <c r="F1617" s="34" t="s">
        <v>230</v>
      </c>
      <c r="G1617" s="34" t="s">
        <v>20</v>
      </c>
      <c r="H1617" s="34" t="s">
        <v>32</v>
      </c>
      <c r="I1617" s="44">
        <v>20901</v>
      </c>
      <c r="J1617" s="28">
        <v>72</v>
      </c>
      <c r="K1617" s="49">
        <v>0.4792488305970834</v>
      </c>
      <c r="L1617" s="49" t="s">
        <v>240</v>
      </c>
      <c r="M1617" s="34" t="s">
        <v>22</v>
      </c>
      <c r="N1617" s="34" t="s">
        <v>34</v>
      </c>
      <c r="O1617" s="44">
        <v>449</v>
      </c>
      <c r="P1617" s="49">
        <v>0.37738182999999997</v>
      </c>
      <c r="Q1617" s="34" t="s">
        <v>34</v>
      </c>
      <c r="R1617" s="28">
        <v>20</v>
      </c>
      <c r="S1617" s="44">
        <v>1563</v>
      </c>
      <c r="T1617" s="39">
        <v>3634.333333</v>
      </c>
      <c r="U1617" s="34" t="str">
        <f t="shared" si="76"/>
        <v>Low Income</v>
      </c>
      <c r="V1617" s="44">
        <v>277023</v>
      </c>
      <c r="W1617" s="49">
        <v>0.225565819</v>
      </c>
      <c r="X1617" s="28">
        <v>0</v>
      </c>
      <c r="Y1617" s="28">
        <v>46</v>
      </c>
      <c r="Z1617" s="34" t="str">
        <f t="shared" si="77"/>
        <v>Medium Risk</v>
      </c>
    </row>
    <row r="1618" spans="1:26" x14ac:dyDescent="0.25">
      <c r="A1618" s="20">
        <v>44717</v>
      </c>
      <c r="B1618" s="21">
        <v>43</v>
      </c>
      <c r="C1618" s="33" t="str">
        <f t="shared" si="75"/>
        <v>Senior</v>
      </c>
      <c r="D1618" s="43">
        <v>59858</v>
      </c>
      <c r="E1618" s="27">
        <v>587</v>
      </c>
      <c r="F1618" s="33" t="s">
        <v>230</v>
      </c>
      <c r="G1618" s="33" t="s">
        <v>20</v>
      </c>
      <c r="H1618" s="33" t="s">
        <v>25</v>
      </c>
      <c r="I1618" s="43">
        <v>22122</v>
      </c>
      <c r="J1618" s="27">
        <v>48</v>
      </c>
      <c r="K1618" s="48">
        <v>0.36957466002873468</v>
      </c>
      <c r="L1618" s="48" t="s">
        <v>240</v>
      </c>
      <c r="M1618" s="33" t="s">
        <v>22</v>
      </c>
      <c r="N1618" s="33" t="s">
        <v>27</v>
      </c>
      <c r="O1618" s="43">
        <v>336</v>
      </c>
      <c r="P1618" s="48">
        <v>0.13711069000000001</v>
      </c>
      <c r="Q1618" s="33" t="s">
        <v>38</v>
      </c>
      <c r="R1618" s="27">
        <v>33</v>
      </c>
      <c r="S1618" s="43">
        <v>470</v>
      </c>
      <c r="T1618" s="38">
        <v>4988.1666670000004</v>
      </c>
      <c r="U1618" s="33" t="str">
        <f t="shared" si="76"/>
        <v>Low Income</v>
      </c>
      <c r="V1618" s="43">
        <v>65306</v>
      </c>
      <c r="W1618" s="48">
        <v>0.236429102</v>
      </c>
      <c r="X1618" s="27">
        <v>0</v>
      </c>
      <c r="Y1618" s="27">
        <v>56</v>
      </c>
      <c r="Z1618" s="33" t="str">
        <f t="shared" si="77"/>
        <v>High Risk</v>
      </c>
    </row>
    <row r="1619" spans="1:26" x14ac:dyDescent="0.25">
      <c r="A1619" s="22">
        <v>44718</v>
      </c>
      <c r="B1619" s="23">
        <v>30</v>
      </c>
      <c r="C1619" s="34" t="str">
        <f t="shared" si="75"/>
        <v>Mid</v>
      </c>
      <c r="D1619" s="44">
        <v>81315</v>
      </c>
      <c r="E1619" s="28">
        <v>521</v>
      </c>
      <c r="F1619" s="34" t="s">
        <v>231</v>
      </c>
      <c r="G1619" s="34" t="s">
        <v>20</v>
      </c>
      <c r="H1619" s="34" t="s">
        <v>25</v>
      </c>
      <c r="I1619" s="44">
        <v>6303</v>
      </c>
      <c r="J1619" s="28">
        <v>96</v>
      </c>
      <c r="K1619" s="49">
        <v>7.7513373916251613E-2</v>
      </c>
      <c r="L1619" s="49" t="s">
        <v>240</v>
      </c>
      <c r="M1619" s="34" t="s">
        <v>26</v>
      </c>
      <c r="N1619" s="34" t="s">
        <v>30</v>
      </c>
      <c r="O1619" s="44">
        <v>298</v>
      </c>
      <c r="P1619" s="49">
        <v>8.5653920999999994E-2</v>
      </c>
      <c r="Q1619" s="34" t="s">
        <v>28</v>
      </c>
      <c r="R1619" s="28">
        <v>17</v>
      </c>
      <c r="S1619" s="44">
        <v>1247</v>
      </c>
      <c r="T1619" s="39">
        <v>6776.25</v>
      </c>
      <c r="U1619" s="34" t="str">
        <f t="shared" si="76"/>
        <v>Medium Income</v>
      </c>
      <c r="V1619" s="44">
        <v>7403</v>
      </c>
      <c r="W1619" s="49">
        <v>0.29184705500000002</v>
      </c>
      <c r="X1619" s="28">
        <v>0</v>
      </c>
      <c r="Y1619" s="28">
        <v>52</v>
      </c>
      <c r="Z1619" s="34" t="str">
        <f t="shared" si="77"/>
        <v>Medium Risk</v>
      </c>
    </row>
    <row r="1620" spans="1:26" x14ac:dyDescent="0.25">
      <c r="A1620" s="20">
        <v>44719</v>
      </c>
      <c r="B1620" s="21">
        <v>34</v>
      </c>
      <c r="C1620" s="33" t="str">
        <f t="shared" si="75"/>
        <v>Mid</v>
      </c>
      <c r="D1620" s="43">
        <v>67370</v>
      </c>
      <c r="E1620" s="27">
        <v>634</v>
      </c>
      <c r="F1620" s="33" t="s">
        <v>230</v>
      </c>
      <c r="G1620" s="33" t="s">
        <v>20</v>
      </c>
      <c r="H1620" s="33" t="s">
        <v>29</v>
      </c>
      <c r="I1620" s="43">
        <v>17033</v>
      </c>
      <c r="J1620" s="27">
        <v>84</v>
      </c>
      <c r="K1620" s="48">
        <v>0.25282766810152885</v>
      </c>
      <c r="L1620" s="48" t="s">
        <v>240</v>
      </c>
      <c r="M1620" s="33" t="s">
        <v>44</v>
      </c>
      <c r="N1620" s="33" t="s">
        <v>30</v>
      </c>
      <c r="O1620" s="43">
        <v>1159</v>
      </c>
      <c r="P1620" s="48">
        <v>0.24120784000000001</v>
      </c>
      <c r="Q1620" s="33" t="s">
        <v>28</v>
      </c>
      <c r="R1620" s="27">
        <v>23</v>
      </c>
      <c r="S1620" s="43">
        <v>2087</v>
      </c>
      <c r="T1620" s="38">
        <v>5614.1666670000004</v>
      </c>
      <c r="U1620" s="33" t="str">
        <f t="shared" si="76"/>
        <v>Medium Income</v>
      </c>
      <c r="V1620" s="43">
        <v>248160</v>
      </c>
      <c r="W1620" s="48">
        <v>0.23661086000000001</v>
      </c>
      <c r="X1620" s="27">
        <v>0</v>
      </c>
      <c r="Y1620" s="27">
        <v>48</v>
      </c>
      <c r="Z1620" s="33" t="str">
        <f t="shared" si="77"/>
        <v>Medium Risk</v>
      </c>
    </row>
    <row r="1621" spans="1:26" x14ac:dyDescent="0.25">
      <c r="A1621" s="22">
        <v>44720</v>
      </c>
      <c r="B1621" s="23">
        <v>53</v>
      </c>
      <c r="C1621" s="34" t="str">
        <f t="shared" si="75"/>
        <v>Senior</v>
      </c>
      <c r="D1621" s="44">
        <v>151952</v>
      </c>
      <c r="E1621" s="28">
        <v>622</v>
      </c>
      <c r="F1621" s="34" t="s">
        <v>230</v>
      </c>
      <c r="G1621" s="34" t="s">
        <v>20</v>
      </c>
      <c r="H1621" s="34" t="s">
        <v>32</v>
      </c>
      <c r="I1621" s="44">
        <v>8540</v>
      </c>
      <c r="J1621" s="28">
        <v>60</v>
      </c>
      <c r="K1621" s="49">
        <v>5.6201958513214696E-2</v>
      </c>
      <c r="L1621" s="49" t="s">
        <v>240</v>
      </c>
      <c r="M1621" s="34" t="s">
        <v>22</v>
      </c>
      <c r="N1621" s="34" t="s">
        <v>34</v>
      </c>
      <c r="O1621" s="44">
        <v>248</v>
      </c>
      <c r="P1621" s="49">
        <v>0.123042717</v>
      </c>
      <c r="Q1621" s="34" t="s">
        <v>24</v>
      </c>
      <c r="R1621" s="28">
        <v>24</v>
      </c>
      <c r="S1621" s="44">
        <v>2292</v>
      </c>
      <c r="T1621" s="39">
        <v>12662.666670000001</v>
      </c>
      <c r="U1621" s="34" t="str">
        <f t="shared" si="76"/>
        <v>High Income</v>
      </c>
      <c r="V1621" s="44">
        <v>37993</v>
      </c>
      <c r="W1621" s="49">
        <v>0.188337333</v>
      </c>
      <c r="X1621" s="28">
        <v>1</v>
      </c>
      <c r="Y1621" s="28">
        <v>35.200000000000003</v>
      </c>
      <c r="Z1621" s="34" t="str">
        <f t="shared" si="77"/>
        <v>Low Risk</v>
      </c>
    </row>
    <row r="1622" spans="1:26" x14ac:dyDescent="0.25">
      <c r="A1622" s="20">
        <v>44721</v>
      </c>
      <c r="B1622" s="21">
        <v>41</v>
      </c>
      <c r="C1622" s="33" t="str">
        <f t="shared" si="75"/>
        <v>Senior</v>
      </c>
      <c r="D1622" s="43">
        <v>42202</v>
      </c>
      <c r="E1622" s="27">
        <v>604</v>
      </c>
      <c r="F1622" s="33" t="s">
        <v>230</v>
      </c>
      <c r="G1622" s="33" t="s">
        <v>20</v>
      </c>
      <c r="H1622" s="33" t="s">
        <v>25</v>
      </c>
      <c r="I1622" s="43">
        <v>63106</v>
      </c>
      <c r="J1622" s="27">
        <v>12</v>
      </c>
      <c r="K1622" s="48">
        <v>1.4953319747879248</v>
      </c>
      <c r="L1622" s="48" t="s">
        <v>242</v>
      </c>
      <c r="M1622" s="33" t="s">
        <v>35</v>
      </c>
      <c r="N1622" s="33" t="s">
        <v>30</v>
      </c>
      <c r="O1622" s="43">
        <v>475</v>
      </c>
      <c r="P1622" s="48">
        <v>0.61318912999999997</v>
      </c>
      <c r="Q1622" s="33" t="s">
        <v>38</v>
      </c>
      <c r="R1622" s="27">
        <v>27</v>
      </c>
      <c r="S1622" s="43">
        <v>18361</v>
      </c>
      <c r="T1622" s="38">
        <v>3516.833333</v>
      </c>
      <c r="U1622" s="33" t="str">
        <f t="shared" si="76"/>
        <v>Low Income</v>
      </c>
      <c r="V1622" s="43">
        <v>8198</v>
      </c>
      <c r="W1622" s="48">
        <v>0.21567678900000001</v>
      </c>
      <c r="X1622" s="27">
        <v>0</v>
      </c>
      <c r="Y1622" s="27">
        <v>67</v>
      </c>
      <c r="Z1622" s="33" t="str">
        <f t="shared" si="77"/>
        <v>High Risk</v>
      </c>
    </row>
    <row r="1623" spans="1:26" x14ac:dyDescent="0.25">
      <c r="A1623" s="22">
        <v>44722</v>
      </c>
      <c r="B1623" s="23">
        <v>22</v>
      </c>
      <c r="C1623" s="34" t="str">
        <f t="shared" si="75"/>
        <v>Young</v>
      </c>
      <c r="D1623" s="44">
        <v>38847</v>
      </c>
      <c r="E1623" s="28">
        <v>582</v>
      </c>
      <c r="F1623" s="34" t="s">
        <v>230</v>
      </c>
      <c r="G1623" s="34" t="s">
        <v>20</v>
      </c>
      <c r="H1623" s="34" t="s">
        <v>25</v>
      </c>
      <c r="I1623" s="44">
        <v>21882</v>
      </c>
      <c r="J1623" s="28">
        <v>60</v>
      </c>
      <c r="K1623" s="49">
        <v>0.56328674028882542</v>
      </c>
      <c r="L1623" s="49" t="s">
        <v>241</v>
      </c>
      <c r="M1623" s="34" t="s">
        <v>35</v>
      </c>
      <c r="N1623" s="34" t="s">
        <v>34</v>
      </c>
      <c r="O1623" s="44">
        <v>638</v>
      </c>
      <c r="P1623" s="49">
        <v>0.41988112100000002</v>
      </c>
      <c r="Q1623" s="34" t="s">
        <v>34</v>
      </c>
      <c r="R1623" s="28">
        <v>16</v>
      </c>
      <c r="S1623" s="44">
        <v>2341</v>
      </c>
      <c r="T1623" s="39">
        <v>3237.25</v>
      </c>
      <c r="U1623" s="34" t="str">
        <f t="shared" si="76"/>
        <v>Low Income</v>
      </c>
      <c r="V1623" s="44">
        <v>65542</v>
      </c>
      <c r="W1623" s="49">
        <v>0.25878040299999999</v>
      </c>
      <c r="X1623" s="28">
        <v>0</v>
      </c>
      <c r="Y1623" s="28">
        <v>57</v>
      </c>
      <c r="Z1623" s="34" t="str">
        <f t="shared" si="77"/>
        <v>High Risk</v>
      </c>
    </row>
    <row r="1624" spans="1:26" x14ac:dyDescent="0.25">
      <c r="A1624" s="20">
        <v>44723</v>
      </c>
      <c r="B1624" s="21">
        <v>51</v>
      </c>
      <c r="C1624" s="33" t="str">
        <f t="shared" si="75"/>
        <v>Senior</v>
      </c>
      <c r="D1624" s="43">
        <v>45064</v>
      </c>
      <c r="E1624" s="27">
        <v>652</v>
      </c>
      <c r="F1624" s="33" t="s">
        <v>232</v>
      </c>
      <c r="G1624" s="33" t="s">
        <v>45</v>
      </c>
      <c r="H1624" s="33" t="s">
        <v>29</v>
      </c>
      <c r="I1624" s="43">
        <v>18148</v>
      </c>
      <c r="J1624" s="27">
        <v>72</v>
      </c>
      <c r="K1624" s="48">
        <v>0.40271613704952958</v>
      </c>
      <c r="L1624" s="48" t="s">
        <v>240</v>
      </c>
      <c r="M1624" s="33" t="s">
        <v>22</v>
      </c>
      <c r="N1624" s="33" t="s">
        <v>34</v>
      </c>
      <c r="O1624" s="43">
        <v>308</v>
      </c>
      <c r="P1624" s="48">
        <v>0.10486630399999999</v>
      </c>
      <c r="Q1624" s="33" t="s">
        <v>31</v>
      </c>
      <c r="R1624" s="27">
        <v>20</v>
      </c>
      <c r="S1624" s="43">
        <v>2473</v>
      </c>
      <c r="T1624" s="38">
        <v>3755.333333</v>
      </c>
      <c r="U1624" s="33" t="str">
        <f t="shared" si="76"/>
        <v>Low Income</v>
      </c>
      <c r="V1624" s="43">
        <v>8055</v>
      </c>
      <c r="W1624" s="48">
        <v>0.197872943</v>
      </c>
      <c r="X1624" s="27">
        <v>0</v>
      </c>
      <c r="Y1624" s="27">
        <v>49</v>
      </c>
      <c r="Z1624" s="33" t="str">
        <f t="shared" si="77"/>
        <v>Medium Risk</v>
      </c>
    </row>
    <row r="1625" spans="1:26" x14ac:dyDescent="0.25">
      <c r="A1625" s="22">
        <v>44724</v>
      </c>
      <c r="B1625" s="23">
        <v>31</v>
      </c>
      <c r="C1625" s="34" t="str">
        <f t="shared" si="75"/>
        <v>Mid</v>
      </c>
      <c r="D1625" s="44">
        <v>184008</v>
      </c>
      <c r="E1625" s="28">
        <v>626</v>
      </c>
      <c r="F1625" s="34" t="s">
        <v>230</v>
      </c>
      <c r="G1625" s="34" t="s">
        <v>33</v>
      </c>
      <c r="H1625" s="34" t="s">
        <v>29</v>
      </c>
      <c r="I1625" s="44">
        <v>27495</v>
      </c>
      <c r="J1625" s="28">
        <v>48</v>
      </c>
      <c r="K1625" s="49">
        <v>0.14942285118038345</v>
      </c>
      <c r="L1625" s="49" t="s">
        <v>240</v>
      </c>
      <c r="M1625" s="34" t="s">
        <v>26</v>
      </c>
      <c r="N1625" s="34" t="s">
        <v>30</v>
      </c>
      <c r="O1625" s="44">
        <v>525</v>
      </c>
      <c r="P1625" s="49">
        <v>0.43182308800000002</v>
      </c>
      <c r="Q1625" s="34" t="s">
        <v>24</v>
      </c>
      <c r="R1625" s="28">
        <v>28</v>
      </c>
      <c r="S1625" s="44">
        <v>2603</v>
      </c>
      <c r="T1625" s="39">
        <v>15334</v>
      </c>
      <c r="U1625" s="34" t="str">
        <f t="shared" si="76"/>
        <v>High Income</v>
      </c>
      <c r="V1625" s="44">
        <v>3717</v>
      </c>
      <c r="W1625" s="49">
        <v>0.23675183899999999</v>
      </c>
      <c r="X1625" s="28">
        <v>1</v>
      </c>
      <c r="Y1625" s="28">
        <v>42.4</v>
      </c>
      <c r="Z1625" s="34" t="str">
        <f t="shared" si="77"/>
        <v>Medium Risk</v>
      </c>
    </row>
    <row r="1626" spans="1:26" x14ac:dyDescent="0.25">
      <c r="A1626" s="20">
        <v>44725</v>
      </c>
      <c r="B1626" s="21">
        <v>62</v>
      </c>
      <c r="C1626" s="33" t="str">
        <f t="shared" si="75"/>
        <v>Old</v>
      </c>
      <c r="D1626" s="43">
        <v>99164</v>
      </c>
      <c r="E1626" s="27">
        <v>605</v>
      </c>
      <c r="F1626" s="33" t="s">
        <v>230</v>
      </c>
      <c r="G1626" s="33" t="s">
        <v>20</v>
      </c>
      <c r="H1626" s="33" t="s">
        <v>29</v>
      </c>
      <c r="I1626" s="43">
        <v>47300</v>
      </c>
      <c r="J1626" s="27">
        <v>48</v>
      </c>
      <c r="K1626" s="48">
        <v>0.47698761647372029</v>
      </c>
      <c r="L1626" s="48" t="s">
        <v>240</v>
      </c>
      <c r="M1626" s="33" t="s">
        <v>44</v>
      </c>
      <c r="N1626" s="33" t="s">
        <v>27</v>
      </c>
      <c r="O1626" s="43">
        <v>84</v>
      </c>
      <c r="P1626" s="48">
        <v>0.47707276900000001</v>
      </c>
      <c r="Q1626" s="33" t="s">
        <v>28</v>
      </c>
      <c r="R1626" s="27">
        <v>29</v>
      </c>
      <c r="S1626" s="43">
        <v>1322</v>
      </c>
      <c r="T1626" s="38">
        <v>8263.6666669999995</v>
      </c>
      <c r="U1626" s="33" t="str">
        <f t="shared" si="76"/>
        <v>Medium Income</v>
      </c>
      <c r="V1626" s="43">
        <v>183224</v>
      </c>
      <c r="W1626" s="48">
        <v>0.211701163</v>
      </c>
      <c r="X1626" s="27">
        <v>1</v>
      </c>
      <c r="Y1626" s="27">
        <v>40</v>
      </c>
      <c r="Z1626" s="33" t="str">
        <f t="shared" si="77"/>
        <v>Medium Risk</v>
      </c>
    </row>
    <row r="1627" spans="1:26" x14ac:dyDescent="0.25">
      <c r="A1627" s="22">
        <v>44726</v>
      </c>
      <c r="B1627" s="23">
        <v>52</v>
      </c>
      <c r="C1627" s="34" t="str">
        <f t="shared" si="75"/>
        <v>Senior</v>
      </c>
      <c r="D1627" s="44">
        <v>26383</v>
      </c>
      <c r="E1627" s="28">
        <v>498</v>
      </c>
      <c r="F1627" s="34" t="s">
        <v>231</v>
      </c>
      <c r="G1627" s="34" t="s">
        <v>20</v>
      </c>
      <c r="H1627" s="34" t="s">
        <v>29</v>
      </c>
      <c r="I1627" s="44">
        <v>15991</v>
      </c>
      <c r="J1627" s="28">
        <v>60</v>
      </c>
      <c r="K1627" s="49">
        <v>0.60610999507258467</v>
      </c>
      <c r="L1627" s="49" t="s">
        <v>241</v>
      </c>
      <c r="M1627" s="34" t="s">
        <v>22</v>
      </c>
      <c r="N1627" s="34" t="s">
        <v>27</v>
      </c>
      <c r="O1627" s="44">
        <v>322</v>
      </c>
      <c r="P1627" s="49">
        <v>0.260480512</v>
      </c>
      <c r="Q1627" s="34" t="s">
        <v>31</v>
      </c>
      <c r="R1627" s="28">
        <v>22</v>
      </c>
      <c r="S1627" s="44">
        <v>967</v>
      </c>
      <c r="T1627" s="39">
        <v>2198.583333</v>
      </c>
      <c r="U1627" s="34" t="str">
        <f t="shared" si="76"/>
        <v>Low Income</v>
      </c>
      <c r="V1627" s="44">
        <v>26903</v>
      </c>
      <c r="W1627" s="49">
        <v>0.24341896099999999</v>
      </c>
      <c r="X1627" s="28">
        <v>0</v>
      </c>
      <c r="Y1627" s="28">
        <v>53</v>
      </c>
      <c r="Z1627" s="34" t="str">
        <f t="shared" si="77"/>
        <v>Medium Risk</v>
      </c>
    </row>
    <row r="1628" spans="1:26" x14ac:dyDescent="0.25">
      <c r="A1628" s="20">
        <v>44727</v>
      </c>
      <c r="B1628" s="21">
        <v>34</v>
      </c>
      <c r="C1628" s="33" t="str">
        <f t="shared" si="75"/>
        <v>Mid</v>
      </c>
      <c r="D1628" s="43">
        <v>134951</v>
      </c>
      <c r="E1628" s="27">
        <v>593</v>
      </c>
      <c r="F1628" s="33" t="s">
        <v>230</v>
      </c>
      <c r="G1628" s="33" t="s">
        <v>20</v>
      </c>
      <c r="H1628" s="33" t="s">
        <v>32</v>
      </c>
      <c r="I1628" s="43">
        <v>6879</v>
      </c>
      <c r="J1628" s="27">
        <v>60</v>
      </c>
      <c r="K1628" s="48">
        <v>5.0974057250409405E-2</v>
      </c>
      <c r="L1628" s="48" t="s">
        <v>240</v>
      </c>
      <c r="M1628" s="33" t="s">
        <v>22</v>
      </c>
      <c r="N1628" s="33" t="s">
        <v>27</v>
      </c>
      <c r="O1628" s="43">
        <v>136</v>
      </c>
      <c r="P1628" s="48">
        <v>0.62424749199999996</v>
      </c>
      <c r="Q1628" s="33" t="s">
        <v>34</v>
      </c>
      <c r="R1628" s="27">
        <v>22</v>
      </c>
      <c r="S1628" s="43">
        <v>2925</v>
      </c>
      <c r="T1628" s="38">
        <v>11245.916670000001</v>
      </c>
      <c r="U1628" s="33" t="str">
        <f t="shared" si="76"/>
        <v>Medium Income</v>
      </c>
      <c r="V1628" s="43">
        <v>8585</v>
      </c>
      <c r="W1628" s="48">
        <v>0.21550936400000001</v>
      </c>
      <c r="X1628" s="27">
        <v>1</v>
      </c>
      <c r="Y1628" s="27">
        <v>45.6</v>
      </c>
      <c r="Z1628" s="33" t="str">
        <f t="shared" si="77"/>
        <v>Medium Risk</v>
      </c>
    </row>
    <row r="1629" spans="1:26" x14ac:dyDescent="0.25">
      <c r="A1629" s="22">
        <v>44728</v>
      </c>
      <c r="B1629" s="23">
        <v>55</v>
      </c>
      <c r="C1629" s="34" t="str">
        <f t="shared" si="75"/>
        <v>Senior</v>
      </c>
      <c r="D1629" s="44">
        <v>81171</v>
      </c>
      <c r="E1629" s="28">
        <v>475</v>
      </c>
      <c r="F1629" s="34" t="s">
        <v>231</v>
      </c>
      <c r="G1629" s="34" t="s">
        <v>20</v>
      </c>
      <c r="H1629" s="34" t="s">
        <v>21</v>
      </c>
      <c r="I1629" s="44">
        <v>24756.13157894737</v>
      </c>
      <c r="J1629" s="28">
        <v>72</v>
      </c>
      <c r="K1629" s="49">
        <v>0.304987391789523</v>
      </c>
      <c r="L1629" s="49" t="s">
        <v>240</v>
      </c>
      <c r="M1629" s="34" t="s">
        <v>22</v>
      </c>
      <c r="N1629" s="34" t="s">
        <v>34</v>
      </c>
      <c r="O1629" s="44">
        <v>522</v>
      </c>
      <c r="P1629" s="49">
        <v>0.44975319600000002</v>
      </c>
      <c r="Q1629" s="34" t="s">
        <v>28</v>
      </c>
      <c r="R1629" s="28">
        <v>22</v>
      </c>
      <c r="S1629" s="44">
        <v>5524</v>
      </c>
      <c r="T1629" s="39">
        <v>6764.25</v>
      </c>
      <c r="U1629" s="34" t="str">
        <f t="shared" si="76"/>
        <v>Medium Income</v>
      </c>
      <c r="V1629" s="44">
        <v>11316</v>
      </c>
      <c r="W1629" s="49">
        <v>0.29569104099999999</v>
      </c>
      <c r="X1629" s="28">
        <v>0</v>
      </c>
      <c r="Y1629" s="28">
        <v>71</v>
      </c>
      <c r="Z1629" s="34" t="str">
        <f t="shared" si="77"/>
        <v>Very High Risk</v>
      </c>
    </row>
    <row r="1630" spans="1:26" x14ac:dyDescent="0.25">
      <c r="A1630" s="20">
        <v>44729</v>
      </c>
      <c r="B1630" s="21">
        <v>40</v>
      </c>
      <c r="C1630" s="33" t="str">
        <f t="shared" si="75"/>
        <v>Senior</v>
      </c>
      <c r="D1630" s="43">
        <v>54822</v>
      </c>
      <c r="E1630" s="27">
        <v>572</v>
      </c>
      <c r="F1630" s="33" t="s">
        <v>230</v>
      </c>
      <c r="G1630" s="33" t="s">
        <v>45</v>
      </c>
      <c r="H1630" s="33" t="s">
        <v>25</v>
      </c>
      <c r="I1630" s="43">
        <v>25961.919161676647</v>
      </c>
      <c r="J1630" s="27">
        <v>108</v>
      </c>
      <c r="K1630" s="48">
        <v>0.47356753058401091</v>
      </c>
      <c r="L1630" s="48" t="s">
        <v>240</v>
      </c>
      <c r="M1630" s="33" t="s">
        <v>22</v>
      </c>
      <c r="N1630" s="33" t="s">
        <v>30</v>
      </c>
      <c r="O1630" s="43">
        <v>434</v>
      </c>
      <c r="P1630" s="48">
        <v>0.33897384000000003</v>
      </c>
      <c r="Q1630" s="33" t="s">
        <v>38</v>
      </c>
      <c r="R1630" s="27">
        <v>18</v>
      </c>
      <c r="S1630" s="43">
        <v>4853</v>
      </c>
      <c r="T1630" s="38">
        <v>4568.5</v>
      </c>
      <c r="U1630" s="33" t="str">
        <f t="shared" si="76"/>
        <v>Low Income</v>
      </c>
      <c r="V1630" s="43">
        <v>5694</v>
      </c>
      <c r="W1630" s="48">
        <v>0.27091326799999998</v>
      </c>
      <c r="X1630" s="27">
        <v>0</v>
      </c>
      <c r="Y1630" s="27">
        <v>58</v>
      </c>
      <c r="Z1630" s="33" t="str">
        <f t="shared" si="77"/>
        <v>High Risk</v>
      </c>
    </row>
    <row r="1631" spans="1:26" x14ac:dyDescent="0.25">
      <c r="A1631" s="22">
        <v>44730</v>
      </c>
      <c r="B1631" s="23">
        <v>50</v>
      </c>
      <c r="C1631" s="34" t="str">
        <f t="shared" si="75"/>
        <v>Senior</v>
      </c>
      <c r="D1631" s="44">
        <v>56900</v>
      </c>
      <c r="E1631" s="28">
        <v>605</v>
      </c>
      <c r="F1631" s="34" t="s">
        <v>230</v>
      </c>
      <c r="G1631" s="34" t="s">
        <v>20</v>
      </c>
      <c r="H1631" s="34" t="s">
        <v>32</v>
      </c>
      <c r="I1631" s="44">
        <v>46568</v>
      </c>
      <c r="J1631" s="28">
        <v>48</v>
      </c>
      <c r="K1631" s="49">
        <v>0.81841827768014064</v>
      </c>
      <c r="L1631" s="49" t="s">
        <v>241</v>
      </c>
      <c r="M1631" s="34" t="s">
        <v>22</v>
      </c>
      <c r="N1631" s="34" t="s">
        <v>27</v>
      </c>
      <c r="O1631" s="44">
        <v>728</v>
      </c>
      <c r="P1631" s="49">
        <v>0.36360543299999998</v>
      </c>
      <c r="Q1631" s="34" t="s">
        <v>38</v>
      </c>
      <c r="R1631" s="28">
        <v>31</v>
      </c>
      <c r="S1631" s="44">
        <v>839</v>
      </c>
      <c r="T1631" s="39">
        <v>4741.6666670000004</v>
      </c>
      <c r="U1631" s="34" t="str">
        <f t="shared" si="76"/>
        <v>Low Income</v>
      </c>
      <c r="V1631" s="44">
        <v>9211</v>
      </c>
      <c r="W1631" s="49">
        <v>0.24025698600000001</v>
      </c>
      <c r="X1631" s="28">
        <v>0</v>
      </c>
      <c r="Y1631" s="28">
        <v>51</v>
      </c>
      <c r="Z1631" s="34" t="str">
        <f t="shared" si="77"/>
        <v>Medium Risk</v>
      </c>
    </row>
    <row r="1632" spans="1:26" x14ac:dyDescent="0.25">
      <c r="A1632" s="20">
        <v>44731</v>
      </c>
      <c r="B1632" s="21">
        <v>45</v>
      </c>
      <c r="C1632" s="33" t="str">
        <f t="shared" si="75"/>
        <v>Senior</v>
      </c>
      <c r="D1632" s="43">
        <v>28563</v>
      </c>
      <c r="E1632" s="27">
        <v>598</v>
      </c>
      <c r="F1632" s="33" t="s">
        <v>230</v>
      </c>
      <c r="G1632" s="33" t="s">
        <v>20</v>
      </c>
      <c r="H1632" s="33" t="s">
        <v>29</v>
      </c>
      <c r="I1632" s="43">
        <v>35991</v>
      </c>
      <c r="J1632" s="27">
        <v>72</v>
      </c>
      <c r="K1632" s="48">
        <v>1.2600567167314358</v>
      </c>
      <c r="L1632" s="48" t="s">
        <v>242</v>
      </c>
      <c r="M1632" s="33" t="s">
        <v>22</v>
      </c>
      <c r="N1632" s="33" t="s">
        <v>23</v>
      </c>
      <c r="O1632" s="43">
        <v>196</v>
      </c>
      <c r="P1632" s="48">
        <v>0.60225521900000001</v>
      </c>
      <c r="Q1632" s="33" t="s">
        <v>28</v>
      </c>
      <c r="R1632" s="27">
        <v>20</v>
      </c>
      <c r="S1632" s="43">
        <v>2016</v>
      </c>
      <c r="T1632" s="38">
        <v>2380.25</v>
      </c>
      <c r="U1632" s="33" t="str">
        <f t="shared" si="76"/>
        <v>Low Income</v>
      </c>
      <c r="V1632" s="43">
        <v>33962</v>
      </c>
      <c r="W1632" s="48">
        <v>0.27166729899999997</v>
      </c>
      <c r="X1632" s="27">
        <v>0</v>
      </c>
      <c r="Y1632" s="27">
        <v>60</v>
      </c>
      <c r="Z1632" s="33" t="str">
        <f t="shared" si="77"/>
        <v>High Risk</v>
      </c>
    </row>
    <row r="1633" spans="1:26" x14ac:dyDescent="0.25">
      <c r="A1633" s="22">
        <v>44732</v>
      </c>
      <c r="B1633" s="23">
        <v>29</v>
      </c>
      <c r="C1633" s="34" t="str">
        <f t="shared" si="75"/>
        <v>Mid</v>
      </c>
      <c r="D1633" s="44">
        <v>56115</v>
      </c>
      <c r="E1633" s="28">
        <v>593</v>
      </c>
      <c r="F1633" s="34" t="s">
        <v>230</v>
      </c>
      <c r="G1633" s="34" t="s">
        <v>20</v>
      </c>
      <c r="H1633" s="34" t="s">
        <v>29</v>
      </c>
      <c r="I1633" s="44">
        <v>24026</v>
      </c>
      <c r="J1633" s="28">
        <v>36</v>
      </c>
      <c r="K1633" s="49">
        <v>0.42815646440345717</v>
      </c>
      <c r="L1633" s="49" t="s">
        <v>240</v>
      </c>
      <c r="M1633" s="34" t="s">
        <v>26</v>
      </c>
      <c r="N1633" s="34" t="s">
        <v>23</v>
      </c>
      <c r="O1633" s="44">
        <v>803</v>
      </c>
      <c r="P1633" s="49">
        <v>0.58962830200000005</v>
      </c>
      <c r="Q1633" s="34" t="s">
        <v>28</v>
      </c>
      <c r="R1633" s="28">
        <v>32</v>
      </c>
      <c r="S1633" s="44">
        <v>348</v>
      </c>
      <c r="T1633" s="39">
        <v>4676.25</v>
      </c>
      <c r="U1633" s="34" t="str">
        <f t="shared" si="76"/>
        <v>Low Income</v>
      </c>
      <c r="V1633" s="44">
        <v>3563</v>
      </c>
      <c r="W1633" s="49">
        <v>0.23525669799999999</v>
      </c>
      <c r="X1633" s="28">
        <v>0</v>
      </c>
      <c r="Y1633" s="28">
        <v>59</v>
      </c>
      <c r="Z1633" s="34" t="str">
        <f t="shared" si="77"/>
        <v>High Risk</v>
      </c>
    </row>
    <row r="1634" spans="1:26" x14ac:dyDescent="0.25">
      <c r="A1634" s="20">
        <v>44733</v>
      </c>
      <c r="B1634" s="21">
        <v>32</v>
      </c>
      <c r="C1634" s="33" t="str">
        <f t="shared" si="75"/>
        <v>Mid</v>
      </c>
      <c r="D1634" s="43">
        <v>31987</v>
      </c>
      <c r="E1634" s="27">
        <v>545</v>
      </c>
      <c r="F1634" s="33" t="s">
        <v>231</v>
      </c>
      <c r="G1634" s="33" t="s">
        <v>20</v>
      </c>
      <c r="H1634" s="33" t="s">
        <v>32</v>
      </c>
      <c r="I1634" s="43">
        <v>13356</v>
      </c>
      <c r="J1634" s="27">
        <v>36</v>
      </c>
      <c r="K1634" s="48">
        <v>0.41754462750492388</v>
      </c>
      <c r="L1634" s="48" t="s">
        <v>240</v>
      </c>
      <c r="M1634" s="33" t="s">
        <v>22</v>
      </c>
      <c r="N1634" s="33" t="s">
        <v>34</v>
      </c>
      <c r="O1634" s="43">
        <v>333</v>
      </c>
      <c r="P1634" s="48">
        <v>0.12121169599999999</v>
      </c>
      <c r="Q1634" s="33" t="s">
        <v>28</v>
      </c>
      <c r="R1634" s="27">
        <v>29</v>
      </c>
      <c r="S1634" s="43">
        <v>2545</v>
      </c>
      <c r="T1634" s="38">
        <v>2665.583333</v>
      </c>
      <c r="U1634" s="33" t="str">
        <f t="shared" si="76"/>
        <v>Low Income</v>
      </c>
      <c r="V1634" s="43">
        <v>3373</v>
      </c>
      <c r="W1634" s="48">
        <v>0.248140052</v>
      </c>
      <c r="X1634" s="27">
        <v>0</v>
      </c>
      <c r="Y1634" s="27">
        <v>63</v>
      </c>
      <c r="Z1634" s="33" t="str">
        <f t="shared" si="77"/>
        <v>High Risk</v>
      </c>
    </row>
    <row r="1635" spans="1:26" x14ac:dyDescent="0.25">
      <c r="A1635" s="22">
        <v>44734</v>
      </c>
      <c r="B1635" s="23">
        <v>52</v>
      </c>
      <c r="C1635" s="34" t="str">
        <f t="shared" si="75"/>
        <v>Senior</v>
      </c>
      <c r="D1635" s="44">
        <v>48343</v>
      </c>
      <c r="E1635" s="28">
        <v>564</v>
      </c>
      <c r="F1635" s="34" t="s">
        <v>230</v>
      </c>
      <c r="G1635" s="34" t="s">
        <v>20</v>
      </c>
      <c r="H1635" s="34" t="s">
        <v>41</v>
      </c>
      <c r="I1635" s="44">
        <v>25223</v>
      </c>
      <c r="J1635" s="28">
        <v>36</v>
      </c>
      <c r="K1635" s="49">
        <v>0.52175082224934322</v>
      </c>
      <c r="L1635" s="49" t="s">
        <v>241</v>
      </c>
      <c r="M1635" s="34" t="s">
        <v>44</v>
      </c>
      <c r="N1635" s="34" t="s">
        <v>23</v>
      </c>
      <c r="O1635" s="44">
        <v>177</v>
      </c>
      <c r="P1635" s="49">
        <v>0.32571799200000001</v>
      </c>
      <c r="Q1635" s="34" t="s">
        <v>34</v>
      </c>
      <c r="R1635" s="28">
        <v>27</v>
      </c>
      <c r="S1635" s="44">
        <v>3636</v>
      </c>
      <c r="T1635" s="39">
        <v>4028.583333</v>
      </c>
      <c r="U1635" s="34" t="str">
        <f t="shared" si="76"/>
        <v>Low Income</v>
      </c>
      <c r="V1635" s="44">
        <v>75189</v>
      </c>
      <c r="W1635" s="49">
        <v>0.211179689</v>
      </c>
      <c r="X1635" s="28">
        <v>1</v>
      </c>
      <c r="Y1635" s="28">
        <v>43.2</v>
      </c>
      <c r="Z1635" s="34" t="str">
        <f t="shared" si="77"/>
        <v>Medium Risk</v>
      </c>
    </row>
    <row r="1636" spans="1:26" x14ac:dyDescent="0.25">
      <c r="A1636" s="20">
        <v>44735</v>
      </c>
      <c r="B1636" s="21">
        <v>35</v>
      </c>
      <c r="C1636" s="33" t="str">
        <f t="shared" si="75"/>
        <v>Mid</v>
      </c>
      <c r="D1636" s="43">
        <v>80624</v>
      </c>
      <c r="E1636" s="27">
        <v>613</v>
      </c>
      <c r="F1636" s="33" t="s">
        <v>230</v>
      </c>
      <c r="G1636" s="33" t="s">
        <v>20</v>
      </c>
      <c r="H1636" s="33" t="s">
        <v>29</v>
      </c>
      <c r="I1636" s="43">
        <v>40120</v>
      </c>
      <c r="J1636" s="27">
        <v>84</v>
      </c>
      <c r="K1636" s="48">
        <v>0.49761857511410995</v>
      </c>
      <c r="L1636" s="48" t="s">
        <v>240</v>
      </c>
      <c r="M1636" s="33" t="s">
        <v>22</v>
      </c>
      <c r="N1636" s="33" t="s">
        <v>23</v>
      </c>
      <c r="O1636" s="43">
        <v>669</v>
      </c>
      <c r="P1636" s="48">
        <v>0.1553128</v>
      </c>
      <c r="Q1636" s="33" t="s">
        <v>24</v>
      </c>
      <c r="R1636" s="27">
        <v>18</v>
      </c>
      <c r="S1636" s="43">
        <v>1399</v>
      </c>
      <c r="T1636" s="38">
        <v>6718.6666670000004</v>
      </c>
      <c r="U1636" s="33" t="str">
        <f t="shared" si="76"/>
        <v>Medium Income</v>
      </c>
      <c r="V1636" s="43">
        <v>10048</v>
      </c>
      <c r="W1636" s="48">
        <v>0.25108728800000002</v>
      </c>
      <c r="X1636" s="27">
        <v>0</v>
      </c>
      <c r="Y1636" s="27">
        <v>46</v>
      </c>
      <c r="Z1636" s="33" t="str">
        <f t="shared" si="77"/>
        <v>Medium Risk</v>
      </c>
    </row>
    <row r="1637" spans="1:26" x14ac:dyDescent="0.25">
      <c r="A1637" s="22">
        <v>44736</v>
      </c>
      <c r="B1637" s="23">
        <v>35</v>
      </c>
      <c r="C1637" s="34" t="str">
        <f t="shared" si="75"/>
        <v>Mid</v>
      </c>
      <c r="D1637" s="44">
        <v>40573</v>
      </c>
      <c r="E1637" s="28">
        <v>539</v>
      </c>
      <c r="F1637" s="34" t="s">
        <v>231</v>
      </c>
      <c r="G1637" s="34" t="s">
        <v>20</v>
      </c>
      <c r="H1637" s="34" t="s">
        <v>25</v>
      </c>
      <c r="I1637" s="44">
        <v>42138</v>
      </c>
      <c r="J1637" s="28">
        <v>72</v>
      </c>
      <c r="K1637" s="49">
        <v>1.0385724496586399</v>
      </c>
      <c r="L1637" s="49" t="s">
        <v>242</v>
      </c>
      <c r="M1637" s="34" t="s">
        <v>22</v>
      </c>
      <c r="N1637" s="34" t="s">
        <v>30</v>
      </c>
      <c r="O1637" s="44">
        <v>550</v>
      </c>
      <c r="P1637" s="49">
        <v>0.119830198</v>
      </c>
      <c r="Q1637" s="34" t="s">
        <v>24</v>
      </c>
      <c r="R1637" s="28">
        <v>25</v>
      </c>
      <c r="S1637" s="44">
        <v>2458</v>
      </c>
      <c r="T1637" s="39">
        <v>3381.083333</v>
      </c>
      <c r="U1637" s="34" t="str">
        <f t="shared" si="76"/>
        <v>Low Income</v>
      </c>
      <c r="V1637" s="44">
        <v>8677</v>
      </c>
      <c r="W1637" s="49">
        <v>0.27166604300000002</v>
      </c>
      <c r="X1637" s="28">
        <v>0</v>
      </c>
      <c r="Y1637" s="28">
        <v>56</v>
      </c>
      <c r="Z1637" s="34" t="str">
        <f t="shared" si="77"/>
        <v>High Risk</v>
      </c>
    </row>
    <row r="1638" spans="1:26" x14ac:dyDescent="0.25">
      <c r="A1638" s="20">
        <v>44737</v>
      </c>
      <c r="B1638" s="21">
        <v>28</v>
      </c>
      <c r="C1638" s="33" t="str">
        <f t="shared" si="75"/>
        <v>Mid</v>
      </c>
      <c r="D1638" s="43">
        <v>40283</v>
      </c>
      <c r="E1638" s="27">
        <v>593</v>
      </c>
      <c r="F1638" s="33" t="s">
        <v>230</v>
      </c>
      <c r="G1638" s="33" t="s">
        <v>20</v>
      </c>
      <c r="H1638" s="33" t="s">
        <v>25</v>
      </c>
      <c r="I1638" s="43">
        <v>26526</v>
      </c>
      <c r="J1638" s="27">
        <v>60</v>
      </c>
      <c r="K1638" s="48">
        <v>0.65849117493731846</v>
      </c>
      <c r="L1638" s="48" t="s">
        <v>241</v>
      </c>
      <c r="M1638" s="33" t="s">
        <v>35</v>
      </c>
      <c r="N1638" s="33" t="s">
        <v>23</v>
      </c>
      <c r="O1638" s="43">
        <v>186</v>
      </c>
      <c r="P1638" s="48">
        <v>0.480824741</v>
      </c>
      <c r="Q1638" s="33" t="s">
        <v>28</v>
      </c>
      <c r="R1638" s="27">
        <v>24</v>
      </c>
      <c r="S1638" s="43">
        <v>7589</v>
      </c>
      <c r="T1638" s="38">
        <v>3356.916667</v>
      </c>
      <c r="U1638" s="33" t="str">
        <f t="shared" si="76"/>
        <v>Low Income</v>
      </c>
      <c r="V1638" s="43">
        <v>69080</v>
      </c>
      <c r="W1638" s="48">
        <v>0.24802089199999999</v>
      </c>
      <c r="X1638" s="27">
        <v>0</v>
      </c>
      <c r="Y1638" s="27">
        <v>54</v>
      </c>
      <c r="Z1638" s="33" t="str">
        <f t="shared" si="77"/>
        <v>Medium Risk</v>
      </c>
    </row>
    <row r="1639" spans="1:26" x14ac:dyDescent="0.25">
      <c r="A1639" s="22">
        <v>44738</v>
      </c>
      <c r="B1639" s="23">
        <v>45</v>
      </c>
      <c r="C1639" s="34" t="str">
        <f t="shared" si="75"/>
        <v>Senior</v>
      </c>
      <c r="D1639" s="44">
        <v>58482.999995999999</v>
      </c>
      <c r="E1639" s="28">
        <v>618</v>
      </c>
      <c r="F1639" s="34" t="s">
        <v>230</v>
      </c>
      <c r="G1639" s="34" t="s">
        <v>20</v>
      </c>
      <c r="H1639" s="34" t="s">
        <v>32</v>
      </c>
      <c r="I1639" s="44">
        <v>11642</v>
      </c>
      <c r="J1639" s="28">
        <v>53.018181818181816</v>
      </c>
      <c r="K1639" s="49">
        <v>0.19906639537637033</v>
      </c>
      <c r="L1639" s="49" t="s">
        <v>240</v>
      </c>
      <c r="M1639" s="34" t="s">
        <v>35</v>
      </c>
      <c r="N1639" s="34" t="s">
        <v>23</v>
      </c>
      <c r="O1639" s="44">
        <v>246</v>
      </c>
      <c r="P1639" s="49">
        <v>0.159902827</v>
      </c>
      <c r="Q1639" s="34" t="s">
        <v>28</v>
      </c>
      <c r="R1639" s="28">
        <v>18</v>
      </c>
      <c r="S1639" s="44">
        <v>6880</v>
      </c>
      <c r="T1639" s="39">
        <v>4873.5833329999996</v>
      </c>
      <c r="U1639" s="34" t="str">
        <f t="shared" si="76"/>
        <v>Low Income</v>
      </c>
      <c r="V1639" s="44">
        <v>7526</v>
      </c>
      <c r="W1639" s="49">
        <v>0.209575336</v>
      </c>
      <c r="X1639" s="28">
        <v>1</v>
      </c>
      <c r="Y1639" s="28">
        <v>36.799999999999997</v>
      </c>
      <c r="Z1639" s="34" t="str">
        <f t="shared" si="77"/>
        <v>Low Risk</v>
      </c>
    </row>
    <row r="1640" spans="1:26" x14ac:dyDescent="0.25">
      <c r="A1640" s="20">
        <v>44739</v>
      </c>
      <c r="B1640" s="21">
        <v>64</v>
      </c>
      <c r="C1640" s="33" t="str">
        <f t="shared" si="75"/>
        <v>Old</v>
      </c>
      <c r="D1640" s="43">
        <v>151905</v>
      </c>
      <c r="E1640" s="27">
        <v>694</v>
      </c>
      <c r="F1640" s="33" t="s">
        <v>232</v>
      </c>
      <c r="G1640" s="33" t="s">
        <v>45</v>
      </c>
      <c r="H1640" s="33" t="s">
        <v>41</v>
      </c>
      <c r="I1640" s="43">
        <v>34902</v>
      </c>
      <c r="J1640" s="27">
        <v>60</v>
      </c>
      <c r="K1640" s="48">
        <v>0.22976202231657944</v>
      </c>
      <c r="L1640" s="48" t="s">
        <v>240</v>
      </c>
      <c r="M1640" s="33" t="s">
        <v>22</v>
      </c>
      <c r="N1640" s="33" t="s">
        <v>23</v>
      </c>
      <c r="O1640" s="43">
        <v>213</v>
      </c>
      <c r="P1640" s="48">
        <v>0.142949522</v>
      </c>
      <c r="Q1640" s="33" t="s">
        <v>31</v>
      </c>
      <c r="R1640" s="27">
        <v>16</v>
      </c>
      <c r="S1640" s="43">
        <v>1041</v>
      </c>
      <c r="T1640" s="38">
        <v>12658.75</v>
      </c>
      <c r="U1640" s="33" t="str">
        <f t="shared" si="76"/>
        <v>High Income</v>
      </c>
      <c r="V1640" s="43">
        <v>2650</v>
      </c>
      <c r="W1640" s="48">
        <v>0.21990725699999999</v>
      </c>
      <c r="X1640" s="27">
        <v>1</v>
      </c>
      <c r="Y1640" s="27">
        <v>36.799999999999997</v>
      </c>
      <c r="Z1640" s="33" t="str">
        <f t="shared" si="77"/>
        <v>Low Risk</v>
      </c>
    </row>
    <row r="1641" spans="1:26" x14ac:dyDescent="0.25">
      <c r="A1641" s="22">
        <v>44740</v>
      </c>
      <c r="B1641" s="23">
        <v>27</v>
      </c>
      <c r="C1641" s="34" t="str">
        <f t="shared" si="75"/>
        <v>Mid</v>
      </c>
      <c r="D1641" s="44">
        <v>96088</v>
      </c>
      <c r="E1641" s="28">
        <v>406</v>
      </c>
      <c r="F1641" s="34" t="s">
        <v>233</v>
      </c>
      <c r="G1641" s="34" t="s">
        <v>20</v>
      </c>
      <c r="H1641" s="34" t="s">
        <v>29</v>
      </c>
      <c r="I1641" s="44">
        <v>38498</v>
      </c>
      <c r="J1641" s="28">
        <v>60</v>
      </c>
      <c r="K1641" s="49">
        <v>0.40065356756306719</v>
      </c>
      <c r="L1641" s="49" t="s">
        <v>240</v>
      </c>
      <c r="M1641" s="34" t="s">
        <v>22</v>
      </c>
      <c r="N1641" s="34" t="s">
        <v>30</v>
      </c>
      <c r="O1641" s="44">
        <v>390</v>
      </c>
      <c r="P1641" s="49">
        <v>0.12558968700000001</v>
      </c>
      <c r="Q1641" s="34" t="s">
        <v>34</v>
      </c>
      <c r="R1641" s="28">
        <v>17</v>
      </c>
      <c r="S1641" s="44">
        <v>3994</v>
      </c>
      <c r="T1641" s="39">
        <v>8007.3333329999996</v>
      </c>
      <c r="U1641" s="34" t="str">
        <f t="shared" si="76"/>
        <v>Medium Income</v>
      </c>
      <c r="V1641" s="44">
        <v>146310</v>
      </c>
      <c r="W1641" s="49">
        <v>0.30571218</v>
      </c>
      <c r="X1641" s="28">
        <v>0</v>
      </c>
      <c r="Y1641" s="28">
        <v>51</v>
      </c>
      <c r="Z1641" s="34" t="str">
        <f t="shared" si="77"/>
        <v>Medium Risk</v>
      </c>
    </row>
    <row r="1642" spans="1:26" x14ac:dyDescent="0.25">
      <c r="A1642" s="20">
        <v>44741</v>
      </c>
      <c r="B1642" s="21">
        <v>40</v>
      </c>
      <c r="C1642" s="33" t="str">
        <f t="shared" si="75"/>
        <v>Senior</v>
      </c>
      <c r="D1642" s="43">
        <v>52763</v>
      </c>
      <c r="E1642" s="27">
        <v>629</v>
      </c>
      <c r="F1642" s="33" t="s">
        <v>230</v>
      </c>
      <c r="G1642" s="33" t="s">
        <v>20</v>
      </c>
      <c r="H1642" s="33" t="s">
        <v>29</v>
      </c>
      <c r="I1642" s="43">
        <v>15321</v>
      </c>
      <c r="J1642" s="27">
        <v>84</v>
      </c>
      <c r="K1642" s="48">
        <v>0.29037393628110608</v>
      </c>
      <c r="L1642" s="48" t="s">
        <v>240</v>
      </c>
      <c r="M1642" s="33" t="s">
        <v>26</v>
      </c>
      <c r="N1642" s="33" t="s">
        <v>27</v>
      </c>
      <c r="O1642" s="43">
        <v>133</v>
      </c>
      <c r="P1642" s="48">
        <v>0.375703446</v>
      </c>
      <c r="Q1642" s="33" t="s">
        <v>28</v>
      </c>
      <c r="R1642" s="27">
        <v>18</v>
      </c>
      <c r="S1642" s="43">
        <v>3848</v>
      </c>
      <c r="T1642" s="38">
        <v>4396.9166670000004</v>
      </c>
      <c r="U1642" s="33" t="str">
        <f t="shared" si="76"/>
        <v>Low Income</v>
      </c>
      <c r="V1642" s="43">
        <v>31456</v>
      </c>
      <c r="W1642" s="48">
        <v>0.226659162</v>
      </c>
      <c r="X1642" s="27">
        <v>0</v>
      </c>
      <c r="Y1642" s="27">
        <v>55</v>
      </c>
      <c r="Z1642" s="33" t="str">
        <f t="shared" si="77"/>
        <v>High Risk</v>
      </c>
    </row>
    <row r="1643" spans="1:26" x14ac:dyDescent="0.25">
      <c r="A1643" s="22">
        <v>44742</v>
      </c>
      <c r="B1643" s="23">
        <v>56</v>
      </c>
      <c r="C1643" s="34" t="str">
        <f t="shared" si="75"/>
        <v>Senior</v>
      </c>
      <c r="D1643" s="44">
        <v>48483</v>
      </c>
      <c r="E1643" s="28">
        <v>642</v>
      </c>
      <c r="F1643" s="34" t="s">
        <v>230</v>
      </c>
      <c r="G1643" s="34" t="s">
        <v>20</v>
      </c>
      <c r="H1643" s="34" t="s">
        <v>29</v>
      </c>
      <c r="I1643" s="44">
        <v>24687</v>
      </c>
      <c r="J1643" s="28">
        <v>60</v>
      </c>
      <c r="K1643" s="49">
        <v>0.50918878782253574</v>
      </c>
      <c r="L1643" s="49" t="s">
        <v>241</v>
      </c>
      <c r="M1643" s="34" t="s">
        <v>35</v>
      </c>
      <c r="N1643" s="34" t="s">
        <v>23</v>
      </c>
      <c r="O1643" s="44">
        <v>1511</v>
      </c>
      <c r="P1643" s="49">
        <v>8.0907134000000006E-2</v>
      </c>
      <c r="Q1643" s="34" t="s">
        <v>28</v>
      </c>
      <c r="R1643" s="28">
        <v>20</v>
      </c>
      <c r="S1643" s="44">
        <v>1165</v>
      </c>
      <c r="T1643" s="39">
        <v>4040.25</v>
      </c>
      <c r="U1643" s="34" t="str">
        <f t="shared" si="76"/>
        <v>Low Income</v>
      </c>
      <c r="V1643" s="44">
        <v>263620</v>
      </c>
      <c r="W1643" s="49">
        <v>0.22125251600000001</v>
      </c>
      <c r="X1643" s="28">
        <v>0</v>
      </c>
      <c r="Y1643" s="28">
        <v>42</v>
      </c>
      <c r="Z1643" s="34" t="str">
        <f t="shared" si="77"/>
        <v>Medium Risk</v>
      </c>
    </row>
    <row r="1644" spans="1:26" x14ac:dyDescent="0.25">
      <c r="A1644" s="20">
        <v>44743</v>
      </c>
      <c r="B1644" s="21">
        <v>39</v>
      </c>
      <c r="C1644" s="33" t="str">
        <f t="shared" si="75"/>
        <v>Mid</v>
      </c>
      <c r="D1644" s="43">
        <v>155598</v>
      </c>
      <c r="E1644" s="27">
        <v>617</v>
      </c>
      <c r="F1644" s="33" t="s">
        <v>230</v>
      </c>
      <c r="G1644" s="33" t="s">
        <v>20</v>
      </c>
      <c r="H1644" s="33" t="s">
        <v>21</v>
      </c>
      <c r="I1644" s="43">
        <v>20062</v>
      </c>
      <c r="J1644" s="27">
        <v>96</v>
      </c>
      <c r="K1644" s="48">
        <v>0.12893481921361458</v>
      </c>
      <c r="L1644" s="48" t="s">
        <v>240</v>
      </c>
      <c r="M1644" s="33" t="s">
        <v>22</v>
      </c>
      <c r="N1644" s="33" t="s">
        <v>34</v>
      </c>
      <c r="O1644" s="43">
        <v>264</v>
      </c>
      <c r="P1644" s="48">
        <v>0.24334908199999999</v>
      </c>
      <c r="Q1644" s="33" t="s">
        <v>34</v>
      </c>
      <c r="R1644" s="27">
        <v>26</v>
      </c>
      <c r="S1644" s="43">
        <v>1036</v>
      </c>
      <c r="T1644" s="38">
        <v>12966.5</v>
      </c>
      <c r="U1644" s="33" t="str">
        <f t="shared" si="76"/>
        <v>High Income</v>
      </c>
      <c r="V1644" s="43">
        <v>14996</v>
      </c>
      <c r="W1644" s="48">
        <v>0.28276338000000001</v>
      </c>
      <c r="X1644" s="27">
        <v>1</v>
      </c>
      <c r="Y1644" s="27">
        <v>40.799999999999997</v>
      </c>
      <c r="Z1644" s="33" t="str">
        <f t="shared" si="77"/>
        <v>Medium Risk</v>
      </c>
    </row>
    <row r="1645" spans="1:26" x14ac:dyDescent="0.25">
      <c r="A1645" s="22">
        <v>44744</v>
      </c>
      <c r="B1645" s="23">
        <v>45</v>
      </c>
      <c r="C1645" s="34" t="str">
        <f t="shared" si="75"/>
        <v>Senior</v>
      </c>
      <c r="D1645" s="44">
        <v>15000</v>
      </c>
      <c r="E1645" s="28">
        <v>569</v>
      </c>
      <c r="F1645" s="34" t="s">
        <v>230</v>
      </c>
      <c r="G1645" s="34" t="s">
        <v>20</v>
      </c>
      <c r="H1645" s="34" t="s">
        <v>29</v>
      </c>
      <c r="I1645" s="44">
        <v>57848</v>
      </c>
      <c r="J1645" s="28">
        <v>48</v>
      </c>
      <c r="K1645" s="49">
        <v>3.8565333333333331</v>
      </c>
      <c r="L1645" s="49" t="s">
        <v>242</v>
      </c>
      <c r="M1645" s="34" t="s">
        <v>22</v>
      </c>
      <c r="N1645" s="34" t="s">
        <v>27</v>
      </c>
      <c r="O1645" s="44">
        <v>509</v>
      </c>
      <c r="P1645" s="49">
        <v>0.34286989400000001</v>
      </c>
      <c r="Q1645" s="34" t="s">
        <v>28</v>
      </c>
      <c r="R1645" s="28">
        <v>21</v>
      </c>
      <c r="S1645" s="44">
        <v>2406</v>
      </c>
      <c r="T1645" s="39">
        <v>1250</v>
      </c>
      <c r="U1645" s="34" t="str">
        <f t="shared" si="76"/>
        <v>Low Income</v>
      </c>
      <c r="V1645" s="44">
        <v>9724</v>
      </c>
      <c r="W1645" s="49">
        <v>0.28278434099999999</v>
      </c>
      <c r="X1645" s="28">
        <v>0</v>
      </c>
      <c r="Y1645" s="28">
        <v>63</v>
      </c>
      <c r="Z1645" s="34" t="str">
        <f t="shared" si="77"/>
        <v>High Risk</v>
      </c>
    </row>
    <row r="1646" spans="1:26" x14ac:dyDescent="0.25">
      <c r="A1646" s="20">
        <v>44745</v>
      </c>
      <c r="B1646" s="21">
        <v>27</v>
      </c>
      <c r="C1646" s="33" t="str">
        <f t="shared" si="75"/>
        <v>Mid</v>
      </c>
      <c r="D1646" s="43">
        <v>63718</v>
      </c>
      <c r="E1646" s="27">
        <v>577</v>
      </c>
      <c r="F1646" s="33" t="s">
        <v>230</v>
      </c>
      <c r="G1646" s="33" t="s">
        <v>20</v>
      </c>
      <c r="H1646" s="33" t="s">
        <v>29</v>
      </c>
      <c r="I1646" s="43">
        <v>14893</v>
      </c>
      <c r="J1646" s="27">
        <v>24</v>
      </c>
      <c r="K1646" s="48">
        <v>0.23373301108007158</v>
      </c>
      <c r="L1646" s="48" t="s">
        <v>240</v>
      </c>
      <c r="M1646" s="33" t="s">
        <v>35</v>
      </c>
      <c r="N1646" s="33" t="s">
        <v>34</v>
      </c>
      <c r="O1646" s="43">
        <v>1056</v>
      </c>
      <c r="P1646" s="48">
        <v>0.23745435200000001</v>
      </c>
      <c r="Q1646" s="33" t="s">
        <v>34</v>
      </c>
      <c r="R1646" s="27">
        <v>23</v>
      </c>
      <c r="S1646" s="43">
        <v>3180</v>
      </c>
      <c r="T1646" s="38">
        <v>5309.8333329999996</v>
      </c>
      <c r="U1646" s="33" t="str">
        <f t="shared" si="76"/>
        <v>Medium Income</v>
      </c>
      <c r="V1646" s="43">
        <v>152297</v>
      </c>
      <c r="W1646" s="48">
        <v>0.217941316</v>
      </c>
      <c r="X1646" s="27">
        <v>0</v>
      </c>
      <c r="Y1646" s="27">
        <v>47</v>
      </c>
      <c r="Z1646" s="33" t="str">
        <f t="shared" si="77"/>
        <v>Medium Risk</v>
      </c>
    </row>
    <row r="1647" spans="1:26" x14ac:dyDescent="0.25">
      <c r="A1647" s="22">
        <v>44746</v>
      </c>
      <c r="B1647" s="23">
        <v>45</v>
      </c>
      <c r="C1647" s="34" t="str">
        <f t="shared" si="75"/>
        <v>Senior</v>
      </c>
      <c r="D1647" s="44">
        <v>57404</v>
      </c>
      <c r="E1647" s="28">
        <v>607</v>
      </c>
      <c r="F1647" s="34" t="s">
        <v>230</v>
      </c>
      <c r="G1647" s="34" t="s">
        <v>20</v>
      </c>
      <c r="H1647" s="34" t="s">
        <v>29</v>
      </c>
      <c r="I1647" s="44">
        <v>15880</v>
      </c>
      <c r="J1647" s="28">
        <v>36</v>
      </c>
      <c r="K1647" s="49">
        <v>0.2766357745104871</v>
      </c>
      <c r="L1647" s="49" t="s">
        <v>240</v>
      </c>
      <c r="M1647" s="34" t="s">
        <v>35</v>
      </c>
      <c r="N1647" s="34" t="s">
        <v>30</v>
      </c>
      <c r="O1647" s="44">
        <v>266</v>
      </c>
      <c r="P1647" s="49">
        <v>5.7199549000000002E-2</v>
      </c>
      <c r="Q1647" s="34" t="s">
        <v>38</v>
      </c>
      <c r="R1647" s="28">
        <v>17</v>
      </c>
      <c r="S1647" s="44">
        <v>1233</v>
      </c>
      <c r="T1647" s="39">
        <v>4783.6666670000004</v>
      </c>
      <c r="U1647" s="34" t="str">
        <f t="shared" si="76"/>
        <v>Low Income</v>
      </c>
      <c r="V1647" s="44">
        <v>6148</v>
      </c>
      <c r="W1647" s="49">
        <v>0.204835773</v>
      </c>
      <c r="X1647" s="28">
        <v>1</v>
      </c>
      <c r="Y1647" s="28">
        <v>38.4</v>
      </c>
      <c r="Z1647" s="34" t="str">
        <f t="shared" si="77"/>
        <v>Low Risk</v>
      </c>
    </row>
    <row r="1648" spans="1:26" x14ac:dyDescent="0.25">
      <c r="A1648" s="20">
        <v>44747</v>
      </c>
      <c r="B1648" s="21">
        <v>37</v>
      </c>
      <c r="C1648" s="33" t="str">
        <f t="shared" si="75"/>
        <v>Mid</v>
      </c>
      <c r="D1648" s="43">
        <v>69176</v>
      </c>
      <c r="E1648" s="27">
        <v>508</v>
      </c>
      <c r="F1648" s="33" t="s">
        <v>231</v>
      </c>
      <c r="G1648" s="33" t="s">
        <v>33</v>
      </c>
      <c r="H1648" s="33" t="s">
        <v>29</v>
      </c>
      <c r="I1648" s="43">
        <v>29570</v>
      </c>
      <c r="J1648" s="27">
        <v>36</v>
      </c>
      <c r="K1648" s="48">
        <v>0.42746039088701282</v>
      </c>
      <c r="L1648" s="48" t="s">
        <v>240</v>
      </c>
      <c r="M1648" s="33" t="s">
        <v>26</v>
      </c>
      <c r="N1648" s="33" t="s">
        <v>30</v>
      </c>
      <c r="O1648" s="43">
        <v>795</v>
      </c>
      <c r="P1648" s="48">
        <v>9.8493898999999996E-2</v>
      </c>
      <c r="Q1648" s="33" t="s">
        <v>31</v>
      </c>
      <c r="R1648" s="27">
        <v>25</v>
      </c>
      <c r="S1648" s="43">
        <v>5116</v>
      </c>
      <c r="T1648" s="38">
        <v>5764.6666670000004</v>
      </c>
      <c r="U1648" s="33" t="str">
        <f t="shared" si="76"/>
        <v>Medium Income</v>
      </c>
      <c r="V1648" s="43">
        <v>32631</v>
      </c>
      <c r="W1648" s="48">
        <v>0.28530397600000001</v>
      </c>
      <c r="X1648" s="27">
        <v>0</v>
      </c>
      <c r="Y1648" s="27">
        <v>57</v>
      </c>
      <c r="Z1648" s="33" t="str">
        <f t="shared" si="77"/>
        <v>High Risk</v>
      </c>
    </row>
    <row r="1649" spans="1:26" x14ac:dyDescent="0.25">
      <c r="A1649" s="22">
        <v>44748</v>
      </c>
      <c r="B1649" s="23">
        <v>51</v>
      </c>
      <c r="C1649" s="34" t="str">
        <f t="shared" si="75"/>
        <v>Senior</v>
      </c>
      <c r="D1649" s="44">
        <v>74388</v>
      </c>
      <c r="E1649" s="28">
        <v>665</v>
      </c>
      <c r="F1649" s="34" t="s">
        <v>232</v>
      </c>
      <c r="G1649" s="34" t="s">
        <v>45</v>
      </c>
      <c r="H1649" s="34" t="s">
        <v>41</v>
      </c>
      <c r="I1649" s="44">
        <v>17910</v>
      </c>
      <c r="J1649" s="28">
        <v>48</v>
      </c>
      <c r="K1649" s="49">
        <v>0.2407646394579771</v>
      </c>
      <c r="L1649" s="49" t="s">
        <v>240</v>
      </c>
      <c r="M1649" s="34" t="s">
        <v>35</v>
      </c>
      <c r="N1649" s="34" t="s">
        <v>27</v>
      </c>
      <c r="O1649" s="44">
        <v>361</v>
      </c>
      <c r="P1649" s="49">
        <v>9.9235463999999995E-2</v>
      </c>
      <c r="Q1649" s="34" t="s">
        <v>24</v>
      </c>
      <c r="R1649" s="28">
        <v>19</v>
      </c>
      <c r="S1649" s="44">
        <v>1063</v>
      </c>
      <c r="T1649" s="39">
        <v>6199</v>
      </c>
      <c r="U1649" s="34" t="str">
        <f t="shared" si="76"/>
        <v>Medium Income</v>
      </c>
      <c r="V1649" s="44">
        <v>91783</v>
      </c>
      <c r="W1649" s="49">
        <v>0.17186464000000001</v>
      </c>
      <c r="X1649" s="28">
        <v>1</v>
      </c>
      <c r="Y1649" s="28">
        <v>38.4</v>
      </c>
      <c r="Z1649" s="34" t="str">
        <f t="shared" si="77"/>
        <v>Low Risk</v>
      </c>
    </row>
    <row r="1650" spans="1:26" x14ac:dyDescent="0.25">
      <c r="A1650" s="20">
        <v>44749</v>
      </c>
      <c r="B1650" s="21">
        <v>54</v>
      </c>
      <c r="C1650" s="33" t="str">
        <f t="shared" si="75"/>
        <v>Senior</v>
      </c>
      <c r="D1650" s="43">
        <v>126484</v>
      </c>
      <c r="E1650" s="27">
        <v>638</v>
      </c>
      <c r="F1650" s="33" t="s">
        <v>230</v>
      </c>
      <c r="G1650" s="33" t="s">
        <v>33</v>
      </c>
      <c r="H1650" s="33" t="s">
        <v>29</v>
      </c>
      <c r="I1650" s="43">
        <v>18851</v>
      </c>
      <c r="J1650" s="27">
        <v>60</v>
      </c>
      <c r="K1650" s="48">
        <v>0.1490386135795832</v>
      </c>
      <c r="L1650" s="48" t="s">
        <v>240</v>
      </c>
      <c r="M1650" s="33" t="s">
        <v>26</v>
      </c>
      <c r="N1650" s="33" t="s">
        <v>30</v>
      </c>
      <c r="O1650" s="43">
        <v>436</v>
      </c>
      <c r="P1650" s="48">
        <v>0.36241636300000002</v>
      </c>
      <c r="Q1650" s="33" t="s">
        <v>24</v>
      </c>
      <c r="R1650" s="27">
        <v>24</v>
      </c>
      <c r="S1650" s="43">
        <v>1736</v>
      </c>
      <c r="T1650" s="38">
        <v>10540.333329999999</v>
      </c>
      <c r="U1650" s="33" t="str">
        <f t="shared" si="76"/>
        <v>Medium Income</v>
      </c>
      <c r="V1650" s="43">
        <v>12967</v>
      </c>
      <c r="W1650" s="48">
        <v>0.21484325900000001</v>
      </c>
      <c r="X1650" s="27">
        <v>1</v>
      </c>
      <c r="Y1650" s="27">
        <v>46.4</v>
      </c>
      <c r="Z1650" s="33" t="str">
        <f t="shared" si="77"/>
        <v>Medium Risk</v>
      </c>
    </row>
    <row r="1651" spans="1:26" x14ac:dyDescent="0.25">
      <c r="A1651" s="22">
        <v>44750</v>
      </c>
      <c r="B1651" s="23">
        <v>71</v>
      </c>
      <c r="C1651" s="34" t="str">
        <f t="shared" si="75"/>
        <v>Old</v>
      </c>
      <c r="D1651" s="44">
        <v>72155</v>
      </c>
      <c r="E1651" s="28">
        <v>569</v>
      </c>
      <c r="F1651" s="34" t="s">
        <v>230</v>
      </c>
      <c r="G1651" s="34" t="s">
        <v>20</v>
      </c>
      <c r="H1651" s="34" t="s">
        <v>25</v>
      </c>
      <c r="I1651" s="44">
        <v>14946</v>
      </c>
      <c r="J1651" s="28">
        <v>24</v>
      </c>
      <c r="K1651" s="49">
        <v>0.20713741251472526</v>
      </c>
      <c r="L1651" s="49" t="s">
        <v>240</v>
      </c>
      <c r="M1651" s="34" t="s">
        <v>26</v>
      </c>
      <c r="N1651" s="34" t="s">
        <v>27</v>
      </c>
      <c r="O1651" s="44">
        <v>379</v>
      </c>
      <c r="P1651" s="49">
        <v>0.396288902</v>
      </c>
      <c r="Q1651" s="34" t="s">
        <v>31</v>
      </c>
      <c r="R1651" s="28">
        <v>25</v>
      </c>
      <c r="S1651" s="44">
        <v>2496</v>
      </c>
      <c r="T1651" s="39">
        <v>6012.9166670000004</v>
      </c>
      <c r="U1651" s="34" t="str">
        <f t="shared" si="76"/>
        <v>Medium Income</v>
      </c>
      <c r="V1651" s="44">
        <v>7829</v>
      </c>
      <c r="W1651" s="49">
        <v>0.18523257700000001</v>
      </c>
      <c r="X1651" s="28">
        <v>1</v>
      </c>
      <c r="Y1651" s="28">
        <v>42.4</v>
      </c>
      <c r="Z1651" s="34" t="str">
        <f t="shared" si="77"/>
        <v>Medium Risk</v>
      </c>
    </row>
    <row r="1652" spans="1:26" x14ac:dyDescent="0.25">
      <c r="A1652" s="20">
        <v>44751</v>
      </c>
      <c r="B1652" s="21">
        <v>46</v>
      </c>
      <c r="C1652" s="33" t="str">
        <f t="shared" si="75"/>
        <v>Senior</v>
      </c>
      <c r="D1652" s="43">
        <v>17058</v>
      </c>
      <c r="E1652" s="27">
        <v>618</v>
      </c>
      <c r="F1652" s="33" t="s">
        <v>230</v>
      </c>
      <c r="G1652" s="33" t="s">
        <v>20</v>
      </c>
      <c r="H1652" s="33" t="s">
        <v>32</v>
      </c>
      <c r="I1652" s="43">
        <v>16012</v>
      </c>
      <c r="J1652" s="27">
        <v>36</v>
      </c>
      <c r="K1652" s="48">
        <v>0.93867979833509207</v>
      </c>
      <c r="L1652" s="48" t="s">
        <v>241</v>
      </c>
      <c r="M1652" s="33" t="s">
        <v>26</v>
      </c>
      <c r="N1652" s="33" t="s">
        <v>23</v>
      </c>
      <c r="O1652" s="43">
        <v>327</v>
      </c>
      <c r="P1652" s="48">
        <v>0.54961700300000005</v>
      </c>
      <c r="Q1652" s="33" t="s">
        <v>31</v>
      </c>
      <c r="R1652" s="27">
        <v>29</v>
      </c>
      <c r="S1652" s="43">
        <v>6003</v>
      </c>
      <c r="T1652" s="38">
        <v>1421.5</v>
      </c>
      <c r="U1652" s="33" t="str">
        <f t="shared" si="76"/>
        <v>Low Income</v>
      </c>
      <c r="V1652" s="43">
        <v>7006</v>
      </c>
      <c r="W1652" s="48">
        <v>0.20999387899999999</v>
      </c>
      <c r="X1652" s="27">
        <v>0</v>
      </c>
      <c r="Y1652" s="27">
        <v>61</v>
      </c>
      <c r="Z1652" s="33" t="str">
        <f t="shared" si="77"/>
        <v>High Risk</v>
      </c>
    </row>
    <row r="1653" spans="1:26" x14ac:dyDescent="0.25">
      <c r="A1653" s="22">
        <v>44752</v>
      </c>
      <c r="B1653" s="23">
        <v>43</v>
      </c>
      <c r="C1653" s="34" t="str">
        <f t="shared" si="75"/>
        <v>Senior</v>
      </c>
      <c r="D1653" s="44">
        <v>20846</v>
      </c>
      <c r="E1653" s="28">
        <v>604</v>
      </c>
      <c r="F1653" s="34" t="s">
        <v>230</v>
      </c>
      <c r="G1653" s="34" t="s">
        <v>20</v>
      </c>
      <c r="H1653" s="34" t="s">
        <v>25</v>
      </c>
      <c r="I1653" s="44">
        <v>6065</v>
      </c>
      <c r="J1653" s="28">
        <v>60</v>
      </c>
      <c r="K1653" s="49">
        <v>0.29094310659119255</v>
      </c>
      <c r="L1653" s="49" t="s">
        <v>240</v>
      </c>
      <c r="M1653" s="34" t="s">
        <v>22</v>
      </c>
      <c r="N1653" s="34" t="s">
        <v>34</v>
      </c>
      <c r="O1653" s="44">
        <v>868</v>
      </c>
      <c r="P1653" s="49">
        <v>0.44837783599999997</v>
      </c>
      <c r="Q1653" s="34" t="s">
        <v>24</v>
      </c>
      <c r="R1653" s="28">
        <v>27</v>
      </c>
      <c r="S1653" s="44">
        <v>1058</v>
      </c>
      <c r="T1653" s="39">
        <v>1737.166667</v>
      </c>
      <c r="U1653" s="34" t="str">
        <f t="shared" si="76"/>
        <v>Low Income</v>
      </c>
      <c r="V1653" s="44">
        <v>83416</v>
      </c>
      <c r="W1653" s="49">
        <v>0.224387684</v>
      </c>
      <c r="X1653" s="28">
        <v>0</v>
      </c>
      <c r="Y1653" s="28">
        <v>62</v>
      </c>
      <c r="Z1653" s="34" t="str">
        <f t="shared" si="77"/>
        <v>High Risk</v>
      </c>
    </row>
    <row r="1654" spans="1:26" x14ac:dyDescent="0.25">
      <c r="A1654" s="20">
        <v>44753</v>
      </c>
      <c r="B1654" s="21">
        <v>42</v>
      </c>
      <c r="C1654" s="33" t="str">
        <f t="shared" si="75"/>
        <v>Senior</v>
      </c>
      <c r="D1654" s="43">
        <v>49046</v>
      </c>
      <c r="E1654" s="27">
        <v>482</v>
      </c>
      <c r="F1654" s="33" t="s">
        <v>231</v>
      </c>
      <c r="G1654" s="33" t="s">
        <v>20</v>
      </c>
      <c r="H1654" s="33" t="s">
        <v>29</v>
      </c>
      <c r="I1654" s="43">
        <v>58464</v>
      </c>
      <c r="J1654" s="27">
        <v>96</v>
      </c>
      <c r="K1654" s="48">
        <v>1.1920238143783386</v>
      </c>
      <c r="L1654" s="48" t="s">
        <v>242</v>
      </c>
      <c r="M1654" s="33" t="s">
        <v>26</v>
      </c>
      <c r="N1654" s="33" t="s">
        <v>23</v>
      </c>
      <c r="O1654" s="43">
        <v>629</v>
      </c>
      <c r="P1654" s="48">
        <v>0.63794587999999997</v>
      </c>
      <c r="Q1654" s="33" t="s">
        <v>28</v>
      </c>
      <c r="R1654" s="27">
        <v>17</v>
      </c>
      <c r="S1654" s="43">
        <v>1229</v>
      </c>
      <c r="T1654" s="38">
        <v>4087.166667</v>
      </c>
      <c r="U1654" s="33" t="str">
        <f t="shared" si="76"/>
        <v>Low Income</v>
      </c>
      <c r="V1654" s="43">
        <v>42660</v>
      </c>
      <c r="W1654" s="48">
        <v>0.34973674599999999</v>
      </c>
      <c r="X1654" s="27">
        <v>0</v>
      </c>
      <c r="Y1654" s="27">
        <v>59</v>
      </c>
      <c r="Z1654" s="33" t="str">
        <f t="shared" si="77"/>
        <v>High Risk</v>
      </c>
    </row>
    <row r="1655" spans="1:26" x14ac:dyDescent="0.25">
      <c r="A1655" s="22">
        <v>44754</v>
      </c>
      <c r="B1655" s="23">
        <v>35</v>
      </c>
      <c r="C1655" s="34" t="str">
        <f t="shared" si="75"/>
        <v>Mid</v>
      </c>
      <c r="D1655" s="44">
        <v>58562</v>
      </c>
      <c r="E1655" s="28">
        <v>572.83333333333337</v>
      </c>
      <c r="F1655" s="34" t="s">
        <v>230</v>
      </c>
      <c r="G1655" s="34" t="s">
        <v>20</v>
      </c>
      <c r="H1655" s="34" t="s">
        <v>32</v>
      </c>
      <c r="I1655" s="44">
        <v>19794</v>
      </c>
      <c r="J1655" s="28">
        <v>36</v>
      </c>
      <c r="K1655" s="49">
        <v>0.3380007513404597</v>
      </c>
      <c r="L1655" s="49" t="s">
        <v>240</v>
      </c>
      <c r="M1655" s="34" t="s">
        <v>26</v>
      </c>
      <c r="N1655" s="34" t="s">
        <v>30</v>
      </c>
      <c r="O1655" s="44">
        <v>442</v>
      </c>
      <c r="P1655" s="49">
        <v>0.64703890500000005</v>
      </c>
      <c r="Q1655" s="34" t="s">
        <v>31</v>
      </c>
      <c r="R1655" s="28">
        <v>21</v>
      </c>
      <c r="S1655" s="44">
        <v>4916</v>
      </c>
      <c r="T1655" s="39">
        <v>4880.1666670000004</v>
      </c>
      <c r="U1655" s="34" t="str">
        <f t="shared" si="76"/>
        <v>Low Income</v>
      </c>
      <c r="V1655" s="44">
        <v>5498</v>
      </c>
      <c r="W1655" s="49">
        <v>0.27941959799999999</v>
      </c>
      <c r="X1655" s="28">
        <v>0</v>
      </c>
      <c r="Y1655" s="28">
        <v>58</v>
      </c>
      <c r="Z1655" s="34" t="str">
        <f t="shared" si="77"/>
        <v>High Risk</v>
      </c>
    </row>
    <row r="1656" spans="1:26" x14ac:dyDescent="0.25">
      <c r="A1656" s="20">
        <v>44755</v>
      </c>
      <c r="B1656" s="21">
        <v>44</v>
      </c>
      <c r="C1656" s="33" t="str">
        <f t="shared" si="75"/>
        <v>Senior</v>
      </c>
      <c r="D1656" s="43">
        <v>111791</v>
      </c>
      <c r="E1656" s="27">
        <v>609</v>
      </c>
      <c r="F1656" s="33" t="s">
        <v>230</v>
      </c>
      <c r="G1656" s="33" t="s">
        <v>45</v>
      </c>
      <c r="H1656" s="33" t="s">
        <v>29</v>
      </c>
      <c r="I1656" s="43">
        <v>31234</v>
      </c>
      <c r="J1656" s="27">
        <v>24</v>
      </c>
      <c r="K1656" s="48">
        <v>0.2793963735900028</v>
      </c>
      <c r="L1656" s="48" t="s">
        <v>240</v>
      </c>
      <c r="M1656" s="33" t="s">
        <v>22</v>
      </c>
      <c r="N1656" s="33" t="s">
        <v>27</v>
      </c>
      <c r="O1656" s="43">
        <v>305</v>
      </c>
      <c r="P1656" s="48">
        <v>0.35882091300000002</v>
      </c>
      <c r="Q1656" s="33" t="s">
        <v>31</v>
      </c>
      <c r="R1656" s="27">
        <v>27</v>
      </c>
      <c r="S1656" s="43">
        <v>2096</v>
      </c>
      <c r="T1656" s="38">
        <v>9315.9166669999995</v>
      </c>
      <c r="U1656" s="33" t="str">
        <f t="shared" si="76"/>
        <v>Medium Income</v>
      </c>
      <c r="V1656" s="43">
        <v>10036</v>
      </c>
      <c r="W1656" s="48">
        <v>0.178362837</v>
      </c>
      <c r="X1656" s="27">
        <v>1</v>
      </c>
      <c r="Y1656" s="27">
        <v>42.4</v>
      </c>
      <c r="Z1656" s="33" t="str">
        <f t="shared" si="77"/>
        <v>Medium Risk</v>
      </c>
    </row>
    <row r="1657" spans="1:26" x14ac:dyDescent="0.25">
      <c r="A1657" s="22">
        <v>44756</v>
      </c>
      <c r="B1657" s="23">
        <v>36</v>
      </c>
      <c r="C1657" s="34" t="str">
        <f t="shared" si="75"/>
        <v>Mid</v>
      </c>
      <c r="D1657" s="44">
        <v>41805</v>
      </c>
      <c r="E1657" s="28">
        <v>606</v>
      </c>
      <c r="F1657" s="34" t="s">
        <v>230</v>
      </c>
      <c r="G1657" s="34" t="s">
        <v>20</v>
      </c>
      <c r="H1657" s="34" t="s">
        <v>21</v>
      </c>
      <c r="I1657" s="44">
        <v>20138</v>
      </c>
      <c r="J1657" s="28">
        <v>53.018181818181816</v>
      </c>
      <c r="K1657" s="49">
        <v>0.48171271379021646</v>
      </c>
      <c r="L1657" s="49" t="s">
        <v>240</v>
      </c>
      <c r="M1657" s="34" t="s">
        <v>22</v>
      </c>
      <c r="N1657" s="34" t="s">
        <v>30</v>
      </c>
      <c r="O1657" s="44">
        <v>382</v>
      </c>
      <c r="P1657" s="49">
        <v>0.24746994</v>
      </c>
      <c r="Q1657" s="34" t="s">
        <v>28</v>
      </c>
      <c r="R1657" s="28">
        <v>27</v>
      </c>
      <c r="S1657" s="44">
        <v>18060</v>
      </c>
      <c r="T1657" s="39">
        <v>3483.75</v>
      </c>
      <c r="U1657" s="34" t="str">
        <f t="shared" si="76"/>
        <v>Low Income</v>
      </c>
      <c r="V1657" s="44">
        <v>1517</v>
      </c>
      <c r="W1657" s="49">
        <v>0.20876262100000001</v>
      </c>
      <c r="X1657" s="28">
        <v>0</v>
      </c>
      <c r="Y1657" s="28">
        <v>49</v>
      </c>
      <c r="Z1657" s="34" t="str">
        <f t="shared" si="77"/>
        <v>Medium Risk</v>
      </c>
    </row>
    <row r="1658" spans="1:26" x14ac:dyDescent="0.25">
      <c r="A1658" s="20">
        <v>44757</v>
      </c>
      <c r="B1658" s="21">
        <v>42</v>
      </c>
      <c r="C1658" s="33" t="str">
        <f t="shared" si="75"/>
        <v>Senior</v>
      </c>
      <c r="D1658" s="43">
        <v>15000</v>
      </c>
      <c r="E1658" s="27">
        <v>563</v>
      </c>
      <c r="F1658" s="33" t="s">
        <v>230</v>
      </c>
      <c r="G1658" s="33" t="s">
        <v>20</v>
      </c>
      <c r="H1658" s="33" t="s">
        <v>32</v>
      </c>
      <c r="I1658" s="43">
        <v>18599</v>
      </c>
      <c r="J1658" s="27">
        <v>60</v>
      </c>
      <c r="K1658" s="48">
        <v>1.2399333333333333</v>
      </c>
      <c r="L1658" s="48" t="s">
        <v>242</v>
      </c>
      <c r="M1658" s="33" t="s">
        <v>35</v>
      </c>
      <c r="N1658" s="33" t="s">
        <v>23</v>
      </c>
      <c r="O1658" s="43">
        <v>267</v>
      </c>
      <c r="P1658" s="48">
        <v>0.20787692199999999</v>
      </c>
      <c r="Q1658" s="33" t="s">
        <v>38</v>
      </c>
      <c r="R1658" s="27">
        <v>27</v>
      </c>
      <c r="S1658" s="43">
        <v>4389</v>
      </c>
      <c r="T1658" s="38">
        <v>1250</v>
      </c>
      <c r="U1658" s="33" t="str">
        <f t="shared" si="76"/>
        <v>Low Income</v>
      </c>
      <c r="V1658" s="43">
        <v>4835</v>
      </c>
      <c r="W1658" s="48">
        <v>0.232018641</v>
      </c>
      <c r="X1658" s="27">
        <v>0</v>
      </c>
      <c r="Y1658" s="27">
        <v>57</v>
      </c>
      <c r="Z1658" s="33" t="str">
        <f t="shared" si="77"/>
        <v>High Risk</v>
      </c>
    </row>
    <row r="1659" spans="1:26" x14ac:dyDescent="0.25">
      <c r="A1659" s="22">
        <v>44758</v>
      </c>
      <c r="B1659" s="23">
        <v>55</v>
      </c>
      <c r="C1659" s="34" t="str">
        <f t="shared" si="75"/>
        <v>Senior</v>
      </c>
      <c r="D1659" s="44">
        <v>65422</v>
      </c>
      <c r="E1659" s="28">
        <v>614</v>
      </c>
      <c r="F1659" s="34" t="s">
        <v>230</v>
      </c>
      <c r="G1659" s="34" t="s">
        <v>20</v>
      </c>
      <c r="H1659" s="34" t="s">
        <v>29</v>
      </c>
      <c r="I1659" s="44">
        <v>17303</v>
      </c>
      <c r="J1659" s="28">
        <v>60</v>
      </c>
      <c r="K1659" s="49">
        <v>0.26448289566200972</v>
      </c>
      <c r="L1659" s="49" t="s">
        <v>240</v>
      </c>
      <c r="M1659" s="34" t="s">
        <v>26</v>
      </c>
      <c r="N1659" s="34" t="s">
        <v>34</v>
      </c>
      <c r="O1659" s="44">
        <v>118</v>
      </c>
      <c r="P1659" s="49">
        <v>0.244451117</v>
      </c>
      <c r="Q1659" s="34" t="s">
        <v>24</v>
      </c>
      <c r="R1659" s="28">
        <v>32</v>
      </c>
      <c r="S1659" s="44">
        <v>16719</v>
      </c>
      <c r="T1659" s="39">
        <v>5451.8333329999996</v>
      </c>
      <c r="U1659" s="34" t="str">
        <f t="shared" si="76"/>
        <v>Medium Income</v>
      </c>
      <c r="V1659" s="44">
        <v>13320</v>
      </c>
      <c r="W1659" s="49">
        <v>0.20126702899999999</v>
      </c>
      <c r="X1659" s="28">
        <v>1</v>
      </c>
      <c r="Y1659" s="28">
        <v>39.200000000000003</v>
      </c>
      <c r="Z1659" s="34" t="str">
        <f t="shared" si="77"/>
        <v>Low Risk</v>
      </c>
    </row>
    <row r="1660" spans="1:26" x14ac:dyDescent="0.25">
      <c r="A1660" s="20">
        <v>44759</v>
      </c>
      <c r="B1660" s="21">
        <v>27</v>
      </c>
      <c r="C1660" s="33" t="str">
        <f t="shared" si="75"/>
        <v>Mid</v>
      </c>
      <c r="D1660" s="43">
        <v>38858</v>
      </c>
      <c r="E1660" s="27">
        <v>585</v>
      </c>
      <c r="F1660" s="33" t="s">
        <v>230</v>
      </c>
      <c r="G1660" s="33" t="s">
        <v>20</v>
      </c>
      <c r="H1660" s="33" t="s">
        <v>32</v>
      </c>
      <c r="I1660" s="43">
        <v>55356</v>
      </c>
      <c r="J1660" s="27">
        <v>24</v>
      </c>
      <c r="K1660" s="48">
        <v>1.4245715168047763</v>
      </c>
      <c r="L1660" s="48" t="s">
        <v>242</v>
      </c>
      <c r="M1660" s="33" t="s">
        <v>22</v>
      </c>
      <c r="N1660" s="33" t="s">
        <v>30</v>
      </c>
      <c r="O1660" s="43">
        <v>360</v>
      </c>
      <c r="P1660" s="48">
        <v>0.65751747699999996</v>
      </c>
      <c r="Q1660" s="33" t="s">
        <v>24</v>
      </c>
      <c r="R1660" s="27">
        <v>23</v>
      </c>
      <c r="S1660" s="43">
        <v>6171</v>
      </c>
      <c r="T1660" s="38">
        <v>3238.166667</v>
      </c>
      <c r="U1660" s="33" t="str">
        <f t="shared" si="76"/>
        <v>Low Income</v>
      </c>
      <c r="V1660" s="43">
        <v>134135</v>
      </c>
      <c r="W1660" s="48">
        <v>0.239481202</v>
      </c>
      <c r="X1660" s="27">
        <v>0</v>
      </c>
      <c r="Y1660" s="27">
        <v>57</v>
      </c>
      <c r="Z1660" s="33" t="str">
        <f t="shared" si="77"/>
        <v>High Risk</v>
      </c>
    </row>
    <row r="1661" spans="1:26" x14ac:dyDescent="0.25">
      <c r="A1661" s="22">
        <v>44760</v>
      </c>
      <c r="B1661" s="23">
        <v>53</v>
      </c>
      <c r="C1661" s="34" t="str">
        <f t="shared" si="75"/>
        <v>Senior</v>
      </c>
      <c r="D1661" s="44">
        <v>52245</v>
      </c>
      <c r="E1661" s="28">
        <v>528</v>
      </c>
      <c r="F1661" s="34" t="s">
        <v>231</v>
      </c>
      <c r="G1661" s="34" t="s">
        <v>20</v>
      </c>
      <c r="H1661" s="34" t="s">
        <v>32</v>
      </c>
      <c r="I1661" s="44">
        <v>17590</v>
      </c>
      <c r="J1661" s="28">
        <v>72</v>
      </c>
      <c r="K1661" s="49">
        <v>0.33668293616614031</v>
      </c>
      <c r="L1661" s="49" t="s">
        <v>240</v>
      </c>
      <c r="M1661" s="34" t="s">
        <v>22</v>
      </c>
      <c r="N1661" s="34" t="s">
        <v>23</v>
      </c>
      <c r="O1661" s="44">
        <v>713</v>
      </c>
      <c r="P1661" s="49">
        <v>0.88023570299999998</v>
      </c>
      <c r="Q1661" s="34" t="s">
        <v>28</v>
      </c>
      <c r="R1661" s="28">
        <v>20</v>
      </c>
      <c r="S1661" s="44">
        <v>3489</v>
      </c>
      <c r="T1661" s="39">
        <v>4353.75</v>
      </c>
      <c r="U1661" s="34" t="str">
        <f t="shared" si="76"/>
        <v>Low Income</v>
      </c>
      <c r="V1661" s="44">
        <v>42429</v>
      </c>
      <c r="W1661" s="49">
        <v>0.257207303</v>
      </c>
      <c r="X1661" s="28">
        <v>0</v>
      </c>
      <c r="Y1661" s="28">
        <v>58</v>
      </c>
      <c r="Z1661" s="34" t="str">
        <f t="shared" si="77"/>
        <v>High Risk</v>
      </c>
    </row>
    <row r="1662" spans="1:26" x14ac:dyDescent="0.25">
      <c r="A1662" s="20">
        <v>44761</v>
      </c>
      <c r="B1662" s="21">
        <v>55</v>
      </c>
      <c r="C1662" s="33" t="str">
        <f t="shared" si="75"/>
        <v>Senior</v>
      </c>
      <c r="D1662" s="43">
        <v>23284</v>
      </c>
      <c r="E1662" s="27">
        <v>636</v>
      </c>
      <c r="F1662" s="33" t="s">
        <v>230</v>
      </c>
      <c r="G1662" s="33" t="s">
        <v>20</v>
      </c>
      <c r="H1662" s="33" t="s">
        <v>32</v>
      </c>
      <c r="I1662" s="43">
        <v>20076</v>
      </c>
      <c r="J1662" s="27">
        <v>24</v>
      </c>
      <c r="K1662" s="48">
        <v>0.86222298574128153</v>
      </c>
      <c r="L1662" s="48" t="s">
        <v>241</v>
      </c>
      <c r="M1662" s="33" t="s">
        <v>22</v>
      </c>
      <c r="N1662" s="33" t="s">
        <v>27</v>
      </c>
      <c r="O1662" s="43">
        <v>404</v>
      </c>
      <c r="P1662" s="48">
        <v>0.58081121599999996</v>
      </c>
      <c r="Q1662" s="33" t="s">
        <v>24</v>
      </c>
      <c r="R1662" s="27">
        <v>20</v>
      </c>
      <c r="S1662" s="43">
        <v>5293</v>
      </c>
      <c r="T1662" s="38">
        <v>1940.333333</v>
      </c>
      <c r="U1662" s="33" t="str">
        <f t="shared" si="76"/>
        <v>Low Income</v>
      </c>
      <c r="V1662" s="43">
        <v>5950</v>
      </c>
      <c r="W1662" s="48">
        <v>0.17565508799999999</v>
      </c>
      <c r="X1662" s="27">
        <v>0</v>
      </c>
      <c r="Y1662" s="27">
        <v>59</v>
      </c>
      <c r="Z1662" s="33" t="str">
        <f t="shared" si="77"/>
        <v>High Risk</v>
      </c>
    </row>
    <row r="1663" spans="1:26" x14ac:dyDescent="0.25">
      <c r="A1663" s="22">
        <v>44762</v>
      </c>
      <c r="B1663" s="23">
        <v>38</v>
      </c>
      <c r="C1663" s="34" t="str">
        <f t="shared" si="75"/>
        <v>Mid</v>
      </c>
      <c r="D1663" s="44">
        <v>101576</v>
      </c>
      <c r="E1663" s="28">
        <v>622</v>
      </c>
      <c r="F1663" s="34" t="s">
        <v>230</v>
      </c>
      <c r="G1663" s="34" t="s">
        <v>20</v>
      </c>
      <c r="H1663" s="34" t="s">
        <v>29</v>
      </c>
      <c r="I1663" s="44">
        <v>22153</v>
      </c>
      <c r="J1663" s="28">
        <v>96</v>
      </c>
      <c r="K1663" s="49">
        <v>0.21809285658029456</v>
      </c>
      <c r="L1663" s="49" t="s">
        <v>240</v>
      </c>
      <c r="M1663" s="34" t="s">
        <v>22</v>
      </c>
      <c r="N1663" s="34" t="s">
        <v>30</v>
      </c>
      <c r="O1663" s="44">
        <v>381</v>
      </c>
      <c r="P1663" s="49">
        <v>0.27330928900000001</v>
      </c>
      <c r="Q1663" s="34" t="s">
        <v>28</v>
      </c>
      <c r="R1663" s="28">
        <v>21</v>
      </c>
      <c r="S1663" s="44">
        <v>5670</v>
      </c>
      <c r="T1663" s="39">
        <v>8464.6666669999995</v>
      </c>
      <c r="U1663" s="34" t="str">
        <f t="shared" si="76"/>
        <v>Medium Income</v>
      </c>
      <c r="V1663" s="44">
        <v>18579</v>
      </c>
      <c r="W1663" s="49">
        <v>0.28778361499999999</v>
      </c>
      <c r="X1663" s="28">
        <v>0</v>
      </c>
      <c r="Y1663" s="28">
        <v>48</v>
      </c>
      <c r="Z1663" s="34" t="str">
        <f t="shared" si="77"/>
        <v>Medium Risk</v>
      </c>
    </row>
    <row r="1664" spans="1:26" x14ac:dyDescent="0.25">
      <c r="A1664" s="20">
        <v>44763</v>
      </c>
      <c r="B1664" s="21">
        <v>18</v>
      </c>
      <c r="C1664" s="33" t="str">
        <f t="shared" si="75"/>
        <v>Young</v>
      </c>
      <c r="D1664" s="43">
        <v>25872</v>
      </c>
      <c r="E1664" s="27">
        <v>571</v>
      </c>
      <c r="F1664" s="33" t="s">
        <v>230</v>
      </c>
      <c r="G1664" s="33" t="s">
        <v>33</v>
      </c>
      <c r="H1664" s="33" t="s">
        <v>41</v>
      </c>
      <c r="I1664" s="43">
        <v>33683</v>
      </c>
      <c r="J1664" s="27">
        <v>60</v>
      </c>
      <c r="K1664" s="48">
        <v>1.3019094001236859</v>
      </c>
      <c r="L1664" s="48" t="s">
        <v>242</v>
      </c>
      <c r="M1664" s="33" t="s">
        <v>22</v>
      </c>
      <c r="N1664" s="33" t="s">
        <v>30</v>
      </c>
      <c r="O1664" s="43">
        <v>300</v>
      </c>
      <c r="P1664" s="48">
        <v>0.13809089199999999</v>
      </c>
      <c r="Q1664" s="33" t="s">
        <v>28</v>
      </c>
      <c r="R1664" s="27">
        <v>21</v>
      </c>
      <c r="S1664" s="43">
        <v>2662</v>
      </c>
      <c r="T1664" s="38">
        <v>2156</v>
      </c>
      <c r="U1664" s="33" t="str">
        <f t="shared" si="76"/>
        <v>Low Income</v>
      </c>
      <c r="V1664" s="43">
        <v>9090</v>
      </c>
      <c r="W1664" s="48">
        <v>0.26480204299999999</v>
      </c>
      <c r="X1664" s="27">
        <v>0</v>
      </c>
      <c r="Y1664" s="27">
        <v>59</v>
      </c>
      <c r="Z1664" s="33" t="str">
        <f t="shared" si="77"/>
        <v>High Risk</v>
      </c>
    </row>
    <row r="1665" spans="1:26" x14ac:dyDescent="0.25">
      <c r="A1665" s="22">
        <v>44764</v>
      </c>
      <c r="B1665" s="23">
        <v>32</v>
      </c>
      <c r="C1665" s="34" t="str">
        <f t="shared" si="75"/>
        <v>Mid</v>
      </c>
      <c r="D1665" s="44">
        <v>59565</v>
      </c>
      <c r="E1665" s="28">
        <v>625</v>
      </c>
      <c r="F1665" s="34" t="s">
        <v>230</v>
      </c>
      <c r="G1665" s="34" t="s">
        <v>20</v>
      </c>
      <c r="H1665" s="34" t="s">
        <v>29</v>
      </c>
      <c r="I1665" s="44">
        <v>110702</v>
      </c>
      <c r="J1665" s="28">
        <v>24</v>
      </c>
      <c r="K1665" s="49">
        <v>1.8585075128011417</v>
      </c>
      <c r="L1665" s="49" t="s">
        <v>242</v>
      </c>
      <c r="M1665" s="34" t="s">
        <v>26</v>
      </c>
      <c r="N1665" s="34" t="s">
        <v>30</v>
      </c>
      <c r="O1665" s="44">
        <v>114</v>
      </c>
      <c r="P1665" s="49">
        <v>0.56695066000000005</v>
      </c>
      <c r="Q1665" s="34" t="s">
        <v>38</v>
      </c>
      <c r="R1665" s="28">
        <v>27</v>
      </c>
      <c r="S1665" s="44">
        <v>552</v>
      </c>
      <c r="T1665" s="39">
        <v>4963.75</v>
      </c>
      <c r="U1665" s="34" t="str">
        <f t="shared" si="76"/>
        <v>Low Income</v>
      </c>
      <c r="V1665" s="44">
        <v>27955</v>
      </c>
      <c r="W1665" s="49">
        <v>0.29336314299999999</v>
      </c>
      <c r="X1665" s="28">
        <v>0</v>
      </c>
      <c r="Y1665" s="28">
        <v>57</v>
      </c>
      <c r="Z1665" s="34" t="str">
        <f t="shared" si="77"/>
        <v>High Risk</v>
      </c>
    </row>
    <row r="1666" spans="1:26" x14ac:dyDescent="0.25">
      <c r="A1666" s="20">
        <v>44765</v>
      </c>
      <c r="B1666" s="21">
        <v>55</v>
      </c>
      <c r="C1666" s="33" t="str">
        <f t="shared" ref="C1666:C1729" si="78">IF(B1666&lt;25,"Young",IF(B1666&lt;40,"Mid",IF(B1666&lt;60,"Senior","Old")))</f>
        <v>Senior</v>
      </c>
      <c r="D1666" s="43">
        <v>52155</v>
      </c>
      <c r="E1666" s="27">
        <v>599</v>
      </c>
      <c r="F1666" s="33" t="s">
        <v>230</v>
      </c>
      <c r="G1666" s="33" t="s">
        <v>20</v>
      </c>
      <c r="H1666" s="33" t="s">
        <v>32</v>
      </c>
      <c r="I1666" s="43">
        <v>30428</v>
      </c>
      <c r="J1666" s="27">
        <v>72</v>
      </c>
      <c r="K1666" s="48">
        <v>0.58341482120602051</v>
      </c>
      <c r="L1666" s="48" t="s">
        <v>241</v>
      </c>
      <c r="M1666" s="33" t="s">
        <v>22</v>
      </c>
      <c r="N1666" s="33" t="s">
        <v>34</v>
      </c>
      <c r="O1666" s="43">
        <v>232</v>
      </c>
      <c r="P1666" s="48">
        <v>0.21642816600000001</v>
      </c>
      <c r="Q1666" s="33" t="s">
        <v>28</v>
      </c>
      <c r="R1666" s="27">
        <v>20</v>
      </c>
      <c r="S1666" s="43">
        <v>2772</v>
      </c>
      <c r="T1666" s="38">
        <v>4346.25</v>
      </c>
      <c r="U1666" s="33" t="str">
        <f t="shared" ref="U1666:U1729" si="79">IF(T1666&lt;=5000,"Low Income",IF(T1666&lt;=12000,"Medium Income","High Income"))</f>
        <v>Low Income</v>
      </c>
      <c r="V1666" s="43">
        <v>183800</v>
      </c>
      <c r="W1666" s="48">
        <v>0.25524556500000001</v>
      </c>
      <c r="X1666" s="27">
        <v>0</v>
      </c>
      <c r="Y1666" s="27">
        <v>47</v>
      </c>
      <c r="Z1666" s="33" t="str">
        <f t="shared" ref="Z1666:Z1729" si="80">IF(Y1666&lt;40,"Low Risk", IF(Y1666&lt;55,"Medium Risk", IF(Y1666&lt;70,"High Risk","Very High Risk")))</f>
        <v>Medium Risk</v>
      </c>
    </row>
    <row r="1667" spans="1:26" x14ac:dyDescent="0.25">
      <c r="A1667" s="22">
        <v>44766</v>
      </c>
      <c r="B1667" s="23">
        <v>39</v>
      </c>
      <c r="C1667" s="34" t="str">
        <f t="shared" si="78"/>
        <v>Mid</v>
      </c>
      <c r="D1667" s="44">
        <v>57811</v>
      </c>
      <c r="E1667" s="28">
        <v>575</v>
      </c>
      <c r="F1667" s="34" t="s">
        <v>230</v>
      </c>
      <c r="G1667" s="34" t="s">
        <v>20</v>
      </c>
      <c r="H1667" s="34" t="s">
        <v>32</v>
      </c>
      <c r="I1667" s="44">
        <v>25961.919161676647</v>
      </c>
      <c r="J1667" s="28">
        <v>48</v>
      </c>
      <c r="K1667" s="49">
        <v>0.44908268602301721</v>
      </c>
      <c r="L1667" s="49" t="s">
        <v>240</v>
      </c>
      <c r="M1667" s="34" t="s">
        <v>26</v>
      </c>
      <c r="N1667" s="34" t="s">
        <v>30</v>
      </c>
      <c r="O1667" s="44">
        <v>763</v>
      </c>
      <c r="P1667" s="49">
        <v>0.30341651200000003</v>
      </c>
      <c r="Q1667" s="34" t="s">
        <v>38</v>
      </c>
      <c r="R1667" s="28">
        <v>20</v>
      </c>
      <c r="S1667" s="44">
        <v>9484</v>
      </c>
      <c r="T1667" s="39">
        <v>4817.5833329999996</v>
      </c>
      <c r="U1667" s="34" t="str">
        <f t="shared" si="79"/>
        <v>Low Income</v>
      </c>
      <c r="V1667" s="44">
        <v>8356</v>
      </c>
      <c r="W1667" s="49">
        <v>0.198620398</v>
      </c>
      <c r="X1667" s="28">
        <v>1</v>
      </c>
      <c r="Y1667" s="28">
        <v>42.4</v>
      </c>
      <c r="Z1667" s="34" t="str">
        <f t="shared" si="80"/>
        <v>Medium Risk</v>
      </c>
    </row>
    <row r="1668" spans="1:26" x14ac:dyDescent="0.25">
      <c r="A1668" s="20">
        <v>44767</v>
      </c>
      <c r="B1668" s="21">
        <v>28</v>
      </c>
      <c r="C1668" s="33" t="str">
        <f t="shared" si="78"/>
        <v>Mid</v>
      </c>
      <c r="D1668" s="43">
        <v>27030</v>
      </c>
      <c r="E1668" s="27">
        <v>569</v>
      </c>
      <c r="F1668" s="33" t="s">
        <v>230</v>
      </c>
      <c r="G1668" s="33" t="s">
        <v>20</v>
      </c>
      <c r="H1668" s="33" t="s">
        <v>29</v>
      </c>
      <c r="I1668" s="43">
        <v>14979</v>
      </c>
      <c r="J1668" s="27">
        <v>48</v>
      </c>
      <c r="K1668" s="48">
        <v>0.55416204217536069</v>
      </c>
      <c r="L1668" s="48" t="s">
        <v>241</v>
      </c>
      <c r="M1668" s="33" t="s">
        <v>35</v>
      </c>
      <c r="N1668" s="33" t="s">
        <v>27</v>
      </c>
      <c r="O1668" s="43">
        <v>223</v>
      </c>
      <c r="P1668" s="48">
        <v>4.6463075E-2</v>
      </c>
      <c r="Q1668" s="33" t="s">
        <v>24</v>
      </c>
      <c r="R1668" s="27">
        <v>25</v>
      </c>
      <c r="S1668" s="43">
        <v>486</v>
      </c>
      <c r="T1668" s="38">
        <v>2252.5</v>
      </c>
      <c r="U1668" s="33" t="str">
        <f t="shared" si="79"/>
        <v>Low Income</v>
      </c>
      <c r="V1668" s="43">
        <v>110648</v>
      </c>
      <c r="W1668" s="48">
        <v>0.21787626700000001</v>
      </c>
      <c r="X1668" s="27">
        <v>0</v>
      </c>
      <c r="Y1668" s="27">
        <v>47</v>
      </c>
      <c r="Z1668" s="33" t="str">
        <f t="shared" si="80"/>
        <v>Medium Risk</v>
      </c>
    </row>
    <row r="1669" spans="1:26" x14ac:dyDescent="0.25">
      <c r="A1669" s="22">
        <v>44768</v>
      </c>
      <c r="B1669" s="23">
        <v>33</v>
      </c>
      <c r="C1669" s="34" t="str">
        <f t="shared" si="78"/>
        <v>Mid</v>
      </c>
      <c r="D1669" s="44">
        <v>26410</v>
      </c>
      <c r="E1669" s="28">
        <v>589</v>
      </c>
      <c r="F1669" s="34" t="s">
        <v>230</v>
      </c>
      <c r="G1669" s="34" t="s">
        <v>20</v>
      </c>
      <c r="H1669" s="34" t="s">
        <v>32</v>
      </c>
      <c r="I1669" s="44">
        <v>12913</v>
      </c>
      <c r="J1669" s="28">
        <v>24</v>
      </c>
      <c r="K1669" s="49">
        <v>0.48894358197652404</v>
      </c>
      <c r="L1669" s="49" t="s">
        <v>240</v>
      </c>
      <c r="M1669" s="34" t="s">
        <v>22</v>
      </c>
      <c r="N1669" s="34" t="s">
        <v>27</v>
      </c>
      <c r="O1669" s="44">
        <v>771</v>
      </c>
      <c r="P1669" s="49">
        <v>0.324790099</v>
      </c>
      <c r="Q1669" s="34" t="s">
        <v>24</v>
      </c>
      <c r="R1669" s="28">
        <v>15</v>
      </c>
      <c r="S1669" s="44">
        <v>2619</v>
      </c>
      <c r="T1669" s="39">
        <v>2200.833333</v>
      </c>
      <c r="U1669" s="34" t="str">
        <f t="shared" si="79"/>
        <v>Low Income</v>
      </c>
      <c r="V1669" s="44">
        <v>10002</v>
      </c>
      <c r="W1669" s="49">
        <v>0.18342181399999999</v>
      </c>
      <c r="X1669" s="28">
        <v>0</v>
      </c>
      <c r="Y1669" s="28">
        <v>57</v>
      </c>
      <c r="Z1669" s="34" t="str">
        <f t="shared" si="80"/>
        <v>High Risk</v>
      </c>
    </row>
    <row r="1670" spans="1:26" x14ac:dyDescent="0.25">
      <c r="A1670" s="20">
        <v>44769</v>
      </c>
      <c r="B1670" s="21">
        <v>50</v>
      </c>
      <c r="C1670" s="33" t="str">
        <f t="shared" si="78"/>
        <v>Senior</v>
      </c>
      <c r="D1670" s="43">
        <v>90238</v>
      </c>
      <c r="E1670" s="27">
        <v>641</v>
      </c>
      <c r="F1670" s="33" t="s">
        <v>230</v>
      </c>
      <c r="G1670" s="33" t="s">
        <v>33</v>
      </c>
      <c r="H1670" s="33" t="s">
        <v>29</v>
      </c>
      <c r="I1670" s="43">
        <v>25273</v>
      </c>
      <c r="J1670" s="27">
        <v>48</v>
      </c>
      <c r="K1670" s="48">
        <v>0.28007048028546733</v>
      </c>
      <c r="L1670" s="48" t="s">
        <v>240</v>
      </c>
      <c r="M1670" s="33" t="s">
        <v>26</v>
      </c>
      <c r="N1670" s="33" t="s">
        <v>30</v>
      </c>
      <c r="O1670" s="43">
        <v>334</v>
      </c>
      <c r="P1670" s="48">
        <v>0.34271551</v>
      </c>
      <c r="Q1670" s="33" t="s">
        <v>31</v>
      </c>
      <c r="R1670" s="27">
        <v>20</v>
      </c>
      <c r="S1670" s="43">
        <v>15176</v>
      </c>
      <c r="T1670" s="38">
        <v>7519.8333329999996</v>
      </c>
      <c r="U1670" s="33" t="str">
        <f t="shared" si="79"/>
        <v>Medium Income</v>
      </c>
      <c r="V1670" s="43">
        <v>24693</v>
      </c>
      <c r="W1670" s="48">
        <v>0.18908966399999999</v>
      </c>
      <c r="X1670" s="27">
        <v>1</v>
      </c>
      <c r="Y1670" s="27">
        <v>43.2</v>
      </c>
      <c r="Z1670" s="33" t="str">
        <f t="shared" si="80"/>
        <v>Medium Risk</v>
      </c>
    </row>
    <row r="1671" spans="1:26" x14ac:dyDescent="0.25">
      <c r="A1671" s="22">
        <v>44770</v>
      </c>
      <c r="B1671" s="23">
        <v>46</v>
      </c>
      <c r="C1671" s="34" t="str">
        <f t="shared" si="78"/>
        <v>Senior</v>
      </c>
      <c r="D1671" s="44">
        <v>57908.000004000001</v>
      </c>
      <c r="E1671" s="28">
        <v>519</v>
      </c>
      <c r="F1671" s="34" t="s">
        <v>231</v>
      </c>
      <c r="G1671" s="34" t="s">
        <v>20</v>
      </c>
      <c r="H1671" s="34" t="s">
        <v>32</v>
      </c>
      <c r="I1671" s="44">
        <v>17259</v>
      </c>
      <c r="J1671" s="28">
        <v>53.018181818181816</v>
      </c>
      <c r="K1671" s="49">
        <v>0.29804172133052137</v>
      </c>
      <c r="L1671" s="49" t="s">
        <v>240</v>
      </c>
      <c r="M1671" s="34" t="s">
        <v>22</v>
      </c>
      <c r="N1671" s="34" t="s">
        <v>27</v>
      </c>
      <c r="O1671" s="44">
        <v>354</v>
      </c>
      <c r="P1671" s="49">
        <v>0.26071332400000002</v>
      </c>
      <c r="Q1671" s="34" t="s">
        <v>28</v>
      </c>
      <c r="R1671" s="28">
        <v>27</v>
      </c>
      <c r="S1671" s="44">
        <v>314</v>
      </c>
      <c r="T1671" s="39">
        <v>4825.6666670000004</v>
      </c>
      <c r="U1671" s="34" t="str">
        <f t="shared" si="79"/>
        <v>Low Income</v>
      </c>
      <c r="V1671" s="44">
        <v>24968</v>
      </c>
      <c r="W1671" s="49">
        <v>0.26932876</v>
      </c>
      <c r="X1671" s="28">
        <v>0</v>
      </c>
      <c r="Y1671" s="28">
        <v>52</v>
      </c>
      <c r="Z1671" s="34" t="str">
        <f t="shared" si="80"/>
        <v>Medium Risk</v>
      </c>
    </row>
    <row r="1672" spans="1:26" x14ac:dyDescent="0.25">
      <c r="A1672" s="20">
        <v>44771</v>
      </c>
      <c r="B1672" s="21">
        <v>37</v>
      </c>
      <c r="C1672" s="33" t="str">
        <f t="shared" si="78"/>
        <v>Mid</v>
      </c>
      <c r="D1672" s="43">
        <v>60662</v>
      </c>
      <c r="E1672" s="27">
        <v>591</v>
      </c>
      <c r="F1672" s="33" t="s">
        <v>230</v>
      </c>
      <c r="G1672" s="33" t="s">
        <v>33</v>
      </c>
      <c r="H1672" s="33" t="s">
        <v>32</v>
      </c>
      <c r="I1672" s="43">
        <v>25521</v>
      </c>
      <c r="J1672" s="27">
        <v>24</v>
      </c>
      <c r="K1672" s="48">
        <v>0.42070818634400448</v>
      </c>
      <c r="L1672" s="48" t="s">
        <v>240</v>
      </c>
      <c r="M1672" s="33" t="s">
        <v>26</v>
      </c>
      <c r="N1672" s="33" t="s">
        <v>30</v>
      </c>
      <c r="O1672" s="43">
        <v>495</v>
      </c>
      <c r="P1672" s="48">
        <v>0.565035866</v>
      </c>
      <c r="Q1672" s="33" t="s">
        <v>31</v>
      </c>
      <c r="R1672" s="27">
        <v>17</v>
      </c>
      <c r="S1672" s="43">
        <v>4364</v>
      </c>
      <c r="T1672" s="38">
        <v>5055.1666670000004</v>
      </c>
      <c r="U1672" s="33" t="str">
        <f t="shared" si="79"/>
        <v>Medium Income</v>
      </c>
      <c r="V1672" s="43">
        <v>916699</v>
      </c>
      <c r="W1672" s="48">
        <v>0.199923762</v>
      </c>
      <c r="X1672" s="27">
        <v>1</v>
      </c>
      <c r="Y1672" s="27">
        <v>42.4</v>
      </c>
      <c r="Z1672" s="33" t="str">
        <f t="shared" si="80"/>
        <v>Medium Risk</v>
      </c>
    </row>
    <row r="1673" spans="1:26" x14ac:dyDescent="0.25">
      <c r="A1673" s="22">
        <v>44772</v>
      </c>
      <c r="B1673" s="23">
        <v>35</v>
      </c>
      <c r="C1673" s="34" t="str">
        <f t="shared" si="78"/>
        <v>Mid</v>
      </c>
      <c r="D1673" s="44">
        <v>104614</v>
      </c>
      <c r="E1673" s="28">
        <v>506</v>
      </c>
      <c r="F1673" s="34" t="s">
        <v>231</v>
      </c>
      <c r="G1673" s="34" t="s">
        <v>45</v>
      </c>
      <c r="H1673" s="34" t="s">
        <v>25</v>
      </c>
      <c r="I1673" s="44">
        <v>74458</v>
      </c>
      <c r="J1673" s="28">
        <v>60</v>
      </c>
      <c r="K1673" s="49">
        <v>0.71174030244517938</v>
      </c>
      <c r="L1673" s="49" t="s">
        <v>241</v>
      </c>
      <c r="M1673" s="34" t="s">
        <v>26</v>
      </c>
      <c r="N1673" s="34" t="s">
        <v>23</v>
      </c>
      <c r="O1673" s="44">
        <v>441</v>
      </c>
      <c r="P1673" s="49">
        <v>5.3489807E-2</v>
      </c>
      <c r="Q1673" s="34" t="s">
        <v>31</v>
      </c>
      <c r="R1673" s="28">
        <v>19</v>
      </c>
      <c r="S1673" s="44">
        <v>9501</v>
      </c>
      <c r="T1673" s="39">
        <v>8717.8333330000005</v>
      </c>
      <c r="U1673" s="34" t="str">
        <f t="shared" si="79"/>
        <v>Medium Income</v>
      </c>
      <c r="V1673" s="44">
        <v>17249</v>
      </c>
      <c r="W1673" s="49">
        <v>0.336284788</v>
      </c>
      <c r="X1673" s="28">
        <v>0</v>
      </c>
      <c r="Y1673" s="28">
        <v>57</v>
      </c>
      <c r="Z1673" s="34" t="str">
        <f t="shared" si="80"/>
        <v>High Risk</v>
      </c>
    </row>
    <row r="1674" spans="1:26" x14ac:dyDescent="0.25">
      <c r="A1674" s="20">
        <v>44773</v>
      </c>
      <c r="B1674" s="21">
        <v>35</v>
      </c>
      <c r="C1674" s="33" t="str">
        <f t="shared" si="78"/>
        <v>Mid</v>
      </c>
      <c r="D1674" s="43">
        <v>65504</v>
      </c>
      <c r="E1674" s="27">
        <v>566.45263157894738</v>
      </c>
      <c r="F1674" s="33" t="s">
        <v>230</v>
      </c>
      <c r="G1674" s="33" t="s">
        <v>20</v>
      </c>
      <c r="H1674" s="33" t="s">
        <v>29</v>
      </c>
      <c r="I1674" s="43">
        <v>18256</v>
      </c>
      <c r="J1674" s="27">
        <v>120</v>
      </c>
      <c r="K1674" s="48">
        <v>0.27870053737176353</v>
      </c>
      <c r="L1674" s="48" t="s">
        <v>240</v>
      </c>
      <c r="M1674" s="33" t="s">
        <v>26</v>
      </c>
      <c r="N1674" s="33" t="s">
        <v>27</v>
      </c>
      <c r="O1674" s="43">
        <v>517</v>
      </c>
      <c r="P1674" s="48">
        <v>0.17358749200000001</v>
      </c>
      <c r="Q1674" s="33" t="s">
        <v>34</v>
      </c>
      <c r="R1674" s="27">
        <v>22</v>
      </c>
      <c r="S1674" s="43">
        <v>1743</v>
      </c>
      <c r="T1674" s="38">
        <v>5458.6666670000004</v>
      </c>
      <c r="U1674" s="33" t="str">
        <f t="shared" si="79"/>
        <v>Medium Income</v>
      </c>
      <c r="V1674" s="43">
        <v>4216</v>
      </c>
      <c r="W1674" s="48">
        <v>0.23867654799999999</v>
      </c>
      <c r="X1674" s="27">
        <v>0</v>
      </c>
      <c r="Y1674" s="27">
        <v>46</v>
      </c>
      <c r="Z1674" s="33" t="str">
        <f t="shared" si="80"/>
        <v>Medium Risk</v>
      </c>
    </row>
    <row r="1675" spans="1:26" x14ac:dyDescent="0.25">
      <c r="A1675" s="22">
        <v>44774</v>
      </c>
      <c r="B1675" s="23">
        <v>28</v>
      </c>
      <c r="C1675" s="34" t="str">
        <f t="shared" si="78"/>
        <v>Mid</v>
      </c>
      <c r="D1675" s="44">
        <v>32869</v>
      </c>
      <c r="E1675" s="28">
        <v>599</v>
      </c>
      <c r="F1675" s="34" t="s">
        <v>230</v>
      </c>
      <c r="G1675" s="34" t="s">
        <v>20</v>
      </c>
      <c r="H1675" s="34" t="s">
        <v>32</v>
      </c>
      <c r="I1675" s="44">
        <v>24014.413793103449</v>
      </c>
      <c r="J1675" s="28">
        <v>24</v>
      </c>
      <c r="K1675" s="49">
        <v>0.73060980842445611</v>
      </c>
      <c r="L1675" s="49" t="s">
        <v>241</v>
      </c>
      <c r="M1675" s="34" t="s">
        <v>22</v>
      </c>
      <c r="N1675" s="34" t="s">
        <v>27</v>
      </c>
      <c r="O1675" s="44">
        <v>161</v>
      </c>
      <c r="P1675" s="49">
        <v>0.47268835799999998</v>
      </c>
      <c r="Q1675" s="34" t="s">
        <v>34</v>
      </c>
      <c r="R1675" s="28">
        <v>32</v>
      </c>
      <c r="S1675" s="44">
        <v>3453</v>
      </c>
      <c r="T1675" s="39">
        <v>2739.083333</v>
      </c>
      <c r="U1675" s="34" t="str">
        <f t="shared" si="79"/>
        <v>Low Income</v>
      </c>
      <c r="V1675" s="44">
        <v>64828</v>
      </c>
      <c r="W1675" s="49">
        <v>0.19683861899999999</v>
      </c>
      <c r="X1675" s="28">
        <v>0</v>
      </c>
      <c r="Y1675" s="28">
        <v>60</v>
      </c>
      <c r="Z1675" s="34" t="str">
        <f t="shared" si="80"/>
        <v>High Risk</v>
      </c>
    </row>
    <row r="1676" spans="1:26" x14ac:dyDescent="0.25">
      <c r="A1676" s="20">
        <v>44775</v>
      </c>
      <c r="B1676" s="21">
        <v>59</v>
      </c>
      <c r="C1676" s="33" t="str">
        <f t="shared" si="78"/>
        <v>Senior</v>
      </c>
      <c r="D1676" s="43">
        <v>61106</v>
      </c>
      <c r="E1676" s="27">
        <v>591</v>
      </c>
      <c r="F1676" s="33" t="s">
        <v>230</v>
      </c>
      <c r="G1676" s="33" t="s">
        <v>20</v>
      </c>
      <c r="H1676" s="33" t="s">
        <v>32</v>
      </c>
      <c r="I1676" s="43">
        <v>65498</v>
      </c>
      <c r="J1676" s="27">
        <v>96</v>
      </c>
      <c r="K1676" s="48">
        <v>1.0718751022812818</v>
      </c>
      <c r="L1676" s="48" t="s">
        <v>242</v>
      </c>
      <c r="M1676" s="33" t="s">
        <v>26</v>
      </c>
      <c r="N1676" s="33" t="s">
        <v>27</v>
      </c>
      <c r="O1676" s="43">
        <v>804</v>
      </c>
      <c r="P1676" s="48">
        <v>0.20075805599999999</v>
      </c>
      <c r="Q1676" s="33" t="s">
        <v>31</v>
      </c>
      <c r="R1676" s="27">
        <v>27</v>
      </c>
      <c r="S1676" s="43">
        <v>13456</v>
      </c>
      <c r="T1676" s="38">
        <v>5092.1666670000004</v>
      </c>
      <c r="U1676" s="33" t="str">
        <f t="shared" si="79"/>
        <v>Medium Income</v>
      </c>
      <c r="V1676" s="43">
        <v>241722</v>
      </c>
      <c r="W1676" s="48">
        <v>0.25237149599999997</v>
      </c>
      <c r="X1676" s="27">
        <v>0</v>
      </c>
      <c r="Y1676" s="27">
        <v>48</v>
      </c>
      <c r="Z1676" s="33" t="str">
        <f t="shared" si="80"/>
        <v>Medium Risk</v>
      </c>
    </row>
    <row r="1677" spans="1:26" x14ac:dyDescent="0.25">
      <c r="A1677" s="22">
        <v>44776</v>
      </c>
      <c r="B1677" s="23">
        <v>36</v>
      </c>
      <c r="C1677" s="34" t="str">
        <f t="shared" si="78"/>
        <v>Mid</v>
      </c>
      <c r="D1677" s="44">
        <v>72174</v>
      </c>
      <c r="E1677" s="28">
        <v>623</v>
      </c>
      <c r="F1677" s="34" t="s">
        <v>230</v>
      </c>
      <c r="G1677" s="34" t="s">
        <v>20</v>
      </c>
      <c r="H1677" s="34" t="s">
        <v>29</v>
      </c>
      <c r="I1677" s="44">
        <v>7230</v>
      </c>
      <c r="J1677" s="28">
        <v>48</v>
      </c>
      <c r="K1677" s="49">
        <v>0.10017457810291795</v>
      </c>
      <c r="L1677" s="49" t="s">
        <v>240</v>
      </c>
      <c r="M1677" s="34" t="s">
        <v>35</v>
      </c>
      <c r="N1677" s="34" t="s">
        <v>34</v>
      </c>
      <c r="O1677" s="44">
        <v>427</v>
      </c>
      <c r="P1677" s="49">
        <v>9.3295499000000004E-2</v>
      </c>
      <c r="Q1677" s="34" t="s">
        <v>31</v>
      </c>
      <c r="R1677" s="28">
        <v>34</v>
      </c>
      <c r="S1677" s="44">
        <v>2896</v>
      </c>
      <c r="T1677" s="39">
        <v>6014.5</v>
      </c>
      <c r="U1677" s="34" t="str">
        <f t="shared" si="79"/>
        <v>Medium Income</v>
      </c>
      <c r="V1677" s="44">
        <v>53451</v>
      </c>
      <c r="W1677" s="49">
        <v>0.228876</v>
      </c>
      <c r="X1677" s="28">
        <v>0</v>
      </c>
      <c r="Y1677" s="28">
        <v>56</v>
      </c>
      <c r="Z1677" s="34" t="str">
        <f t="shared" si="80"/>
        <v>High Risk</v>
      </c>
    </row>
    <row r="1678" spans="1:26" x14ac:dyDescent="0.25">
      <c r="A1678" s="20">
        <v>44777</v>
      </c>
      <c r="B1678" s="21">
        <v>54</v>
      </c>
      <c r="C1678" s="33" t="str">
        <f t="shared" si="78"/>
        <v>Senior</v>
      </c>
      <c r="D1678" s="43">
        <v>71598</v>
      </c>
      <c r="E1678" s="27">
        <v>612</v>
      </c>
      <c r="F1678" s="33" t="s">
        <v>230</v>
      </c>
      <c r="G1678" s="33" t="s">
        <v>20</v>
      </c>
      <c r="H1678" s="33" t="s">
        <v>25</v>
      </c>
      <c r="I1678" s="43">
        <v>32884</v>
      </c>
      <c r="J1678" s="27">
        <v>48</v>
      </c>
      <c r="K1678" s="48">
        <v>0.45928657225062153</v>
      </c>
      <c r="L1678" s="48" t="s">
        <v>240</v>
      </c>
      <c r="M1678" s="33" t="s">
        <v>35</v>
      </c>
      <c r="N1678" s="33" t="s">
        <v>23</v>
      </c>
      <c r="O1678" s="43">
        <v>571</v>
      </c>
      <c r="P1678" s="48">
        <v>4.3121291999999999E-2</v>
      </c>
      <c r="Q1678" s="33" t="s">
        <v>38</v>
      </c>
      <c r="R1678" s="27">
        <v>18</v>
      </c>
      <c r="S1678" s="43">
        <v>3010</v>
      </c>
      <c r="T1678" s="38">
        <v>5966.5</v>
      </c>
      <c r="U1678" s="33" t="str">
        <f t="shared" si="79"/>
        <v>Medium Income</v>
      </c>
      <c r="V1678" s="43">
        <v>200511</v>
      </c>
      <c r="W1678" s="48">
        <v>0.21968548600000001</v>
      </c>
      <c r="X1678" s="27">
        <v>1</v>
      </c>
      <c r="Y1678" s="27">
        <v>36</v>
      </c>
      <c r="Z1678" s="33" t="str">
        <f t="shared" si="80"/>
        <v>Low Risk</v>
      </c>
    </row>
    <row r="1679" spans="1:26" x14ac:dyDescent="0.25">
      <c r="A1679" s="22">
        <v>44778</v>
      </c>
      <c r="B1679" s="23">
        <v>58</v>
      </c>
      <c r="C1679" s="34" t="str">
        <f t="shared" si="78"/>
        <v>Senior</v>
      </c>
      <c r="D1679" s="44">
        <v>38673</v>
      </c>
      <c r="E1679" s="28">
        <v>628</v>
      </c>
      <c r="F1679" s="34" t="s">
        <v>230</v>
      </c>
      <c r="G1679" s="34" t="s">
        <v>20</v>
      </c>
      <c r="H1679" s="34" t="s">
        <v>41</v>
      </c>
      <c r="I1679" s="44">
        <v>40083</v>
      </c>
      <c r="J1679" s="28">
        <v>60</v>
      </c>
      <c r="K1679" s="49">
        <v>1.0364595454192849</v>
      </c>
      <c r="L1679" s="49" t="s">
        <v>242</v>
      </c>
      <c r="M1679" s="34" t="s">
        <v>22</v>
      </c>
      <c r="N1679" s="34" t="s">
        <v>30</v>
      </c>
      <c r="O1679" s="44">
        <v>223</v>
      </c>
      <c r="P1679" s="49">
        <v>0.32768867000000002</v>
      </c>
      <c r="Q1679" s="34" t="s">
        <v>28</v>
      </c>
      <c r="R1679" s="28">
        <v>19</v>
      </c>
      <c r="S1679" s="44">
        <v>5257</v>
      </c>
      <c r="T1679" s="39">
        <v>3222.75</v>
      </c>
      <c r="U1679" s="34" t="str">
        <f t="shared" si="79"/>
        <v>Low Income</v>
      </c>
      <c r="V1679" s="44">
        <v>4118</v>
      </c>
      <c r="W1679" s="49">
        <v>0.23568117199999999</v>
      </c>
      <c r="X1679" s="28">
        <v>0</v>
      </c>
      <c r="Y1679" s="28">
        <v>51</v>
      </c>
      <c r="Z1679" s="34" t="str">
        <f t="shared" si="80"/>
        <v>Medium Risk</v>
      </c>
    </row>
    <row r="1680" spans="1:26" x14ac:dyDescent="0.25">
      <c r="A1680" s="20">
        <v>44779</v>
      </c>
      <c r="B1680" s="21">
        <v>51</v>
      </c>
      <c r="C1680" s="33" t="str">
        <f t="shared" si="78"/>
        <v>Senior</v>
      </c>
      <c r="D1680" s="43">
        <v>25583</v>
      </c>
      <c r="E1680" s="27">
        <v>612</v>
      </c>
      <c r="F1680" s="33" t="s">
        <v>230</v>
      </c>
      <c r="G1680" s="33" t="s">
        <v>20</v>
      </c>
      <c r="H1680" s="33" t="s">
        <v>32</v>
      </c>
      <c r="I1680" s="43">
        <v>19495</v>
      </c>
      <c r="J1680" s="27">
        <v>120</v>
      </c>
      <c r="K1680" s="48">
        <v>0.76202947269671262</v>
      </c>
      <c r="L1680" s="48" t="s">
        <v>241</v>
      </c>
      <c r="M1680" s="33" t="s">
        <v>22</v>
      </c>
      <c r="N1680" s="33" t="s">
        <v>30</v>
      </c>
      <c r="O1680" s="43">
        <v>328</v>
      </c>
      <c r="P1680" s="48">
        <v>0.26712408500000001</v>
      </c>
      <c r="Q1680" s="33" t="s">
        <v>38</v>
      </c>
      <c r="R1680" s="27">
        <v>30</v>
      </c>
      <c r="S1680" s="43">
        <v>6526</v>
      </c>
      <c r="T1680" s="38">
        <v>2131.916667</v>
      </c>
      <c r="U1680" s="33" t="str">
        <f t="shared" si="79"/>
        <v>Low Income</v>
      </c>
      <c r="V1680" s="43">
        <v>28137</v>
      </c>
      <c r="W1680" s="48">
        <v>0.23775126899999999</v>
      </c>
      <c r="X1680" s="27">
        <v>0</v>
      </c>
      <c r="Y1680" s="27">
        <v>63</v>
      </c>
      <c r="Z1680" s="33" t="str">
        <f t="shared" si="80"/>
        <v>High Risk</v>
      </c>
    </row>
    <row r="1681" spans="1:26" x14ac:dyDescent="0.25">
      <c r="A1681" s="22">
        <v>44780</v>
      </c>
      <c r="B1681" s="23">
        <v>34</v>
      </c>
      <c r="C1681" s="34" t="str">
        <f t="shared" si="78"/>
        <v>Mid</v>
      </c>
      <c r="D1681" s="44">
        <v>64006</v>
      </c>
      <c r="E1681" s="28">
        <v>509</v>
      </c>
      <c r="F1681" s="34" t="s">
        <v>231</v>
      </c>
      <c r="G1681" s="34" t="s">
        <v>20</v>
      </c>
      <c r="H1681" s="34" t="s">
        <v>32</v>
      </c>
      <c r="I1681" s="44">
        <v>34627</v>
      </c>
      <c r="J1681" s="28">
        <v>60</v>
      </c>
      <c r="K1681" s="49">
        <v>0.54099615661031775</v>
      </c>
      <c r="L1681" s="49" t="s">
        <v>241</v>
      </c>
      <c r="M1681" s="34" t="s">
        <v>22</v>
      </c>
      <c r="N1681" s="34" t="s">
        <v>27</v>
      </c>
      <c r="O1681" s="44">
        <v>596</v>
      </c>
      <c r="P1681" s="49">
        <v>0.20090909300000001</v>
      </c>
      <c r="Q1681" s="34" t="s">
        <v>28</v>
      </c>
      <c r="R1681" s="28">
        <v>22</v>
      </c>
      <c r="S1681" s="44">
        <v>3979</v>
      </c>
      <c r="T1681" s="39">
        <v>5333.8333329999996</v>
      </c>
      <c r="U1681" s="34" t="str">
        <f t="shared" si="79"/>
        <v>Medium Income</v>
      </c>
      <c r="V1681" s="44">
        <v>5416</v>
      </c>
      <c r="W1681" s="49">
        <v>0.27477525899999999</v>
      </c>
      <c r="X1681" s="28">
        <v>0</v>
      </c>
      <c r="Y1681" s="28">
        <v>52</v>
      </c>
      <c r="Z1681" s="34" t="str">
        <f t="shared" si="80"/>
        <v>Medium Risk</v>
      </c>
    </row>
    <row r="1682" spans="1:26" x14ac:dyDescent="0.25">
      <c r="A1682" s="20">
        <v>44781</v>
      </c>
      <c r="B1682" s="21">
        <v>44</v>
      </c>
      <c r="C1682" s="33" t="str">
        <f t="shared" si="78"/>
        <v>Senior</v>
      </c>
      <c r="D1682" s="43">
        <v>42246</v>
      </c>
      <c r="E1682" s="27">
        <v>621</v>
      </c>
      <c r="F1682" s="33" t="s">
        <v>230</v>
      </c>
      <c r="G1682" s="33" t="s">
        <v>20</v>
      </c>
      <c r="H1682" s="33" t="s">
        <v>29</v>
      </c>
      <c r="I1682" s="43">
        <v>28663</v>
      </c>
      <c r="J1682" s="27">
        <v>48</v>
      </c>
      <c r="K1682" s="48">
        <v>0.67847843582824408</v>
      </c>
      <c r="L1682" s="48" t="s">
        <v>241</v>
      </c>
      <c r="M1682" s="33" t="s">
        <v>26</v>
      </c>
      <c r="N1682" s="33" t="s">
        <v>27</v>
      </c>
      <c r="O1682" s="43">
        <v>309</v>
      </c>
      <c r="P1682" s="48">
        <v>0.603308917</v>
      </c>
      <c r="Q1682" s="33" t="s">
        <v>28</v>
      </c>
      <c r="R1682" s="27">
        <v>23</v>
      </c>
      <c r="S1682" s="43">
        <v>5983</v>
      </c>
      <c r="T1682" s="38">
        <v>3520.5</v>
      </c>
      <c r="U1682" s="33" t="str">
        <f t="shared" si="79"/>
        <v>Low Income</v>
      </c>
      <c r="V1682" s="43">
        <v>1994</v>
      </c>
      <c r="W1682" s="48">
        <v>0.222532859</v>
      </c>
      <c r="X1682" s="27">
        <v>0</v>
      </c>
      <c r="Y1682" s="27">
        <v>63</v>
      </c>
      <c r="Z1682" s="33" t="str">
        <f t="shared" si="80"/>
        <v>High Risk</v>
      </c>
    </row>
    <row r="1683" spans="1:26" x14ac:dyDescent="0.25">
      <c r="A1683" s="22">
        <v>44782</v>
      </c>
      <c r="B1683" s="23">
        <v>39</v>
      </c>
      <c r="C1683" s="34" t="str">
        <f t="shared" si="78"/>
        <v>Mid</v>
      </c>
      <c r="D1683" s="44">
        <v>15177</v>
      </c>
      <c r="E1683" s="28">
        <v>630</v>
      </c>
      <c r="F1683" s="34" t="s">
        <v>230</v>
      </c>
      <c r="G1683" s="34" t="s">
        <v>20</v>
      </c>
      <c r="H1683" s="34" t="s">
        <v>32</v>
      </c>
      <c r="I1683" s="44">
        <v>35994</v>
      </c>
      <c r="J1683" s="28">
        <v>72</v>
      </c>
      <c r="K1683" s="49">
        <v>2.3716149436647558</v>
      </c>
      <c r="L1683" s="49" t="s">
        <v>242</v>
      </c>
      <c r="M1683" s="34" t="s">
        <v>22</v>
      </c>
      <c r="N1683" s="34" t="s">
        <v>27</v>
      </c>
      <c r="O1683" s="44">
        <v>488</v>
      </c>
      <c r="P1683" s="49">
        <v>9.9920798000000005E-2</v>
      </c>
      <c r="Q1683" s="34" t="s">
        <v>24</v>
      </c>
      <c r="R1683" s="28">
        <v>24</v>
      </c>
      <c r="S1683" s="44">
        <v>2128</v>
      </c>
      <c r="T1683" s="39">
        <v>1264.75</v>
      </c>
      <c r="U1683" s="34" t="str">
        <f t="shared" si="79"/>
        <v>Low Income</v>
      </c>
      <c r="V1683" s="44">
        <v>8743</v>
      </c>
      <c r="W1683" s="49">
        <v>0.227776647</v>
      </c>
      <c r="X1683" s="28">
        <v>0</v>
      </c>
      <c r="Y1683" s="28">
        <v>49</v>
      </c>
      <c r="Z1683" s="34" t="str">
        <f t="shared" si="80"/>
        <v>Medium Risk</v>
      </c>
    </row>
    <row r="1684" spans="1:26" x14ac:dyDescent="0.25">
      <c r="A1684" s="20">
        <v>44783</v>
      </c>
      <c r="B1684" s="21">
        <v>29</v>
      </c>
      <c r="C1684" s="33" t="str">
        <f t="shared" si="78"/>
        <v>Mid</v>
      </c>
      <c r="D1684" s="43">
        <v>15224</v>
      </c>
      <c r="E1684" s="27">
        <v>541</v>
      </c>
      <c r="F1684" s="33" t="s">
        <v>231</v>
      </c>
      <c r="G1684" s="33" t="s">
        <v>20</v>
      </c>
      <c r="H1684" s="33" t="s">
        <v>25</v>
      </c>
      <c r="I1684" s="43">
        <v>22655</v>
      </c>
      <c r="J1684" s="27">
        <v>84</v>
      </c>
      <c r="K1684" s="48">
        <v>1.4881108775617446</v>
      </c>
      <c r="L1684" s="48" t="s">
        <v>242</v>
      </c>
      <c r="M1684" s="33" t="s">
        <v>22</v>
      </c>
      <c r="N1684" s="33" t="s">
        <v>27</v>
      </c>
      <c r="O1684" s="43">
        <v>102</v>
      </c>
      <c r="P1684" s="48">
        <v>3.3322694999999999E-2</v>
      </c>
      <c r="Q1684" s="33" t="s">
        <v>34</v>
      </c>
      <c r="R1684" s="27">
        <v>20</v>
      </c>
      <c r="S1684" s="43">
        <v>9015</v>
      </c>
      <c r="T1684" s="38">
        <v>1268.666667</v>
      </c>
      <c r="U1684" s="33" t="str">
        <f t="shared" si="79"/>
        <v>Low Income</v>
      </c>
      <c r="V1684" s="43">
        <v>49105</v>
      </c>
      <c r="W1684" s="48">
        <v>0.27437836599999998</v>
      </c>
      <c r="X1684" s="27">
        <v>0</v>
      </c>
      <c r="Y1684" s="27">
        <v>52</v>
      </c>
      <c r="Z1684" s="33" t="str">
        <f t="shared" si="80"/>
        <v>Medium Risk</v>
      </c>
    </row>
    <row r="1685" spans="1:26" x14ac:dyDescent="0.25">
      <c r="A1685" s="22">
        <v>44784</v>
      </c>
      <c r="B1685" s="23">
        <v>43</v>
      </c>
      <c r="C1685" s="34" t="str">
        <f t="shared" si="78"/>
        <v>Senior</v>
      </c>
      <c r="D1685" s="44">
        <v>24616</v>
      </c>
      <c r="E1685" s="28">
        <v>629</v>
      </c>
      <c r="F1685" s="34" t="s">
        <v>230</v>
      </c>
      <c r="G1685" s="34" t="s">
        <v>20</v>
      </c>
      <c r="H1685" s="34" t="s">
        <v>32</v>
      </c>
      <c r="I1685" s="44">
        <v>8259</v>
      </c>
      <c r="J1685" s="28">
        <v>48</v>
      </c>
      <c r="K1685" s="49">
        <v>0.33551348716282092</v>
      </c>
      <c r="L1685" s="49" t="s">
        <v>240</v>
      </c>
      <c r="M1685" s="34" t="s">
        <v>35</v>
      </c>
      <c r="N1685" s="34" t="s">
        <v>27</v>
      </c>
      <c r="O1685" s="44">
        <v>301</v>
      </c>
      <c r="P1685" s="49">
        <v>0.39693679900000001</v>
      </c>
      <c r="Q1685" s="34" t="s">
        <v>38</v>
      </c>
      <c r="R1685" s="28">
        <v>26</v>
      </c>
      <c r="S1685" s="44">
        <v>20287</v>
      </c>
      <c r="T1685" s="39">
        <v>2051.333333</v>
      </c>
      <c r="U1685" s="34" t="str">
        <f t="shared" si="79"/>
        <v>Low Income</v>
      </c>
      <c r="V1685" s="44">
        <v>13843</v>
      </c>
      <c r="W1685" s="49">
        <v>0.21161877300000001</v>
      </c>
      <c r="X1685" s="28">
        <v>0</v>
      </c>
      <c r="Y1685" s="28">
        <v>53</v>
      </c>
      <c r="Z1685" s="34" t="str">
        <f t="shared" si="80"/>
        <v>Medium Risk</v>
      </c>
    </row>
    <row r="1686" spans="1:26" x14ac:dyDescent="0.25">
      <c r="A1686" s="20">
        <v>44785</v>
      </c>
      <c r="B1686" s="21">
        <v>25</v>
      </c>
      <c r="C1686" s="33" t="str">
        <f t="shared" si="78"/>
        <v>Mid</v>
      </c>
      <c r="D1686" s="43">
        <v>90282</v>
      </c>
      <c r="E1686" s="27">
        <v>612</v>
      </c>
      <c r="F1686" s="33" t="s">
        <v>230</v>
      </c>
      <c r="G1686" s="33" t="s">
        <v>20</v>
      </c>
      <c r="H1686" s="33" t="s">
        <v>21</v>
      </c>
      <c r="I1686" s="43">
        <v>14256</v>
      </c>
      <c r="J1686" s="27">
        <v>84</v>
      </c>
      <c r="K1686" s="48">
        <v>0.15790523027846082</v>
      </c>
      <c r="L1686" s="48" t="s">
        <v>240</v>
      </c>
      <c r="M1686" s="33" t="s">
        <v>26</v>
      </c>
      <c r="N1686" s="33" t="s">
        <v>27</v>
      </c>
      <c r="O1686" s="43">
        <v>384</v>
      </c>
      <c r="P1686" s="48">
        <v>0.34387234700000002</v>
      </c>
      <c r="Q1686" s="33" t="s">
        <v>38</v>
      </c>
      <c r="R1686" s="27">
        <v>31</v>
      </c>
      <c r="S1686" s="43">
        <v>9207</v>
      </c>
      <c r="T1686" s="38">
        <v>7523.5</v>
      </c>
      <c r="U1686" s="33" t="str">
        <f t="shared" si="79"/>
        <v>Medium Income</v>
      </c>
      <c r="V1686" s="43">
        <v>9343</v>
      </c>
      <c r="W1686" s="48">
        <v>0.216520078</v>
      </c>
      <c r="X1686" s="27">
        <v>1</v>
      </c>
      <c r="Y1686" s="27">
        <v>43.2</v>
      </c>
      <c r="Z1686" s="33" t="str">
        <f t="shared" si="80"/>
        <v>Medium Risk</v>
      </c>
    </row>
    <row r="1687" spans="1:26" x14ac:dyDescent="0.25">
      <c r="A1687" s="22">
        <v>44786</v>
      </c>
      <c r="B1687" s="23">
        <v>54</v>
      </c>
      <c r="C1687" s="34" t="str">
        <f t="shared" si="78"/>
        <v>Senior</v>
      </c>
      <c r="D1687" s="44">
        <v>53131</v>
      </c>
      <c r="E1687" s="28">
        <v>607</v>
      </c>
      <c r="F1687" s="34" t="s">
        <v>230</v>
      </c>
      <c r="G1687" s="34" t="s">
        <v>20</v>
      </c>
      <c r="H1687" s="34" t="s">
        <v>25</v>
      </c>
      <c r="I1687" s="44">
        <v>13500</v>
      </c>
      <c r="J1687" s="28">
        <v>48</v>
      </c>
      <c r="K1687" s="49">
        <v>0.25408894995388759</v>
      </c>
      <c r="L1687" s="49" t="s">
        <v>240</v>
      </c>
      <c r="M1687" s="34" t="s">
        <v>26</v>
      </c>
      <c r="N1687" s="34" t="s">
        <v>27</v>
      </c>
      <c r="O1687" s="44">
        <v>160</v>
      </c>
      <c r="P1687" s="49">
        <v>0.32288276199999999</v>
      </c>
      <c r="Q1687" s="34" t="s">
        <v>28</v>
      </c>
      <c r="R1687" s="28">
        <v>28</v>
      </c>
      <c r="S1687" s="44">
        <v>7382</v>
      </c>
      <c r="T1687" s="39">
        <v>4427.5833329999996</v>
      </c>
      <c r="U1687" s="34" t="str">
        <f t="shared" si="79"/>
        <v>Low Income</v>
      </c>
      <c r="V1687" s="44">
        <v>4176</v>
      </c>
      <c r="W1687" s="49">
        <v>0.19544539699999999</v>
      </c>
      <c r="X1687" s="28">
        <v>1</v>
      </c>
      <c r="Y1687" s="28">
        <v>40.799999999999997</v>
      </c>
      <c r="Z1687" s="34" t="str">
        <f t="shared" si="80"/>
        <v>Medium Risk</v>
      </c>
    </row>
    <row r="1688" spans="1:26" x14ac:dyDescent="0.25">
      <c r="A1688" s="20">
        <v>44787</v>
      </c>
      <c r="B1688" s="21">
        <v>34</v>
      </c>
      <c r="C1688" s="33" t="str">
        <f t="shared" si="78"/>
        <v>Mid</v>
      </c>
      <c r="D1688" s="43">
        <v>52518</v>
      </c>
      <c r="E1688" s="27">
        <v>591</v>
      </c>
      <c r="F1688" s="33" t="s">
        <v>230</v>
      </c>
      <c r="G1688" s="33" t="s">
        <v>20</v>
      </c>
      <c r="H1688" s="33" t="s">
        <v>29</v>
      </c>
      <c r="I1688" s="43">
        <v>15701</v>
      </c>
      <c r="J1688" s="27">
        <v>96</v>
      </c>
      <c r="K1688" s="48">
        <v>0.29896416466735215</v>
      </c>
      <c r="L1688" s="48" t="s">
        <v>240</v>
      </c>
      <c r="M1688" s="33" t="s">
        <v>26</v>
      </c>
      <c r="N1688" s="33" t="s">
        <v>27</v>
      </c>
      <c r="O1688" s="43">
        <v>798</v>
      </c>
      <c r="P1688" s="48">
        <v>0.45450892300000001</v>
      </c>
      <c r="Q1688" s="33" t="s">
        <v>24</v>
      </c>
      <c r="R1688" s="27">
        <v>25</v>
      </c>
      <c r="S1688" s="43">
        <v>10856</v>
      </c>
      <c r="T1688" s="38">
        <v>4376.5</v>
      </c>
      <c r="U1688" s="33" t="str">
        <f t="shared" si="79"/>
        <v>Low Income</v>
      </c>
      <c r="V1688" s="43">
        <v>8274</v>
      </c>
      <c r="W1688" s="48">
        <v>0.28696635399999998</v>
      </c>
      <c r="X1688" s="27">
        <v>0</v>
      </c>
      <c r="Y1688" s="27">
        <v>55</v>
      </c>
      <c r="Z1688" s="33" t="str">
        <f t="shared" si="80"/>
        <v>High Risk</v>
      </c>
    </row>
    <row r="1689" spans="1:26" x14ac:dyDescent="0.25">
      <c r="A1689" s="22">
        <v>44788</v>
      </c>
      <c r="B1689" s="23">
        <v>42</v>
      </c>
      <c r="C1689" s="34" t="str">
        <f t="shared" si="78"/>
        <v>Senior</v>
      </c>
      <c r="D1689" s="44">
        <v>66600</v>
      </c>
      <c r="E1689" s="28">
        <v>617</v>
      </c>
      <c r="F1689" s="34" t="s">
        <v>230</v>
      </c>
      <c r="G1689" s="34" t="s">
        <v>20</v>
      </c>
      <c r="H1689" s="34" t="s">
        <v>21</v>
      </c>
      <c r="I1689" s="44">
        <v>13826</v>
      </c>
      <c r="J1689" s="28">
        <v>60</v>
      </c>
      <c r="K1689" s="49">
        <v>0.20759759759759761</v>
      </c>
      <c r="L1689" s="49" t="s">
        <v>240</v>
      </c>
      <c r="M1689" s="34" t="s">
        <v>22</v>
      </c>
      <c r="N1689" s="34" t="s">
        <v>30</v>
      </c>
      <c r="O1689" s="44">
        <v>484</v>
      </c>
      <c r="P1689" s="49">
        <v>0.49024956800000002</v>
      </c>
      <c r="Q1689" s="34" t="s">
        <v>38</v>
      </c>
      <c r="R1689" s="28">
        <v>19</v>
      </c>
      <c r="S1689" s="44">
        <v>3236</v>
      </c>
      <c r="T1689" s="39">
        <v>3383.916667</v>
      </c>
      <c r="U1689" s="34" t="str">
        <f t="shared" si="79"/>
        <v>Low Income</v>
      </c>
      <c r="V1689" s="44">
        <v>10336</v>
      </c>
      <c r="W1689" s="49">
        <v>0.18461807499999999</v>
      </c>
      <c r="X1689" s="28">
        <v>0</v>
      </c>
      <c r="Y1689" s="28">
        <v>53</v>
      </c>
      <c r="Z1689" s="34" t="str">
        <f t="shared" si="80"/>
        <v>Medium Risk</v>
      </c>
    </row>
    <row r="1690" spans="1:26" x14ac:dyDescent="0.25">
      <c r="A1690" s="20">
        <v>44789</v>
      </c>
      <c r="B1690" s="21">
        <v>43</v>
      </c>
      <c r="C1690" s="33" t="str">
        <f t="shared" si="78"/>
        <v>Senior</v>
      </c>
      <c r="D1690" s="43">
        <v>29872</v>
      </c>
      <c r="E1690" s="27">
        <v>607</v>
      </c>
      <c r="F1690" s="33" t="s">
        <v>230</v>
      </c>
      <c r="G1690" s="33" t="s">
        <v>20</v>
      </c>
      <c r="H1690" s="33" t="s">
        <v>21</v>
      </c>
      <c r="I1690" s="43">
        <v>16719</v>
      </c>
      <c r="J1690" s="27">
        <v>12</v>
      </c>
      <c r="K1690" s="48">
        <v>0.55968800214247461</v>
      </c>
      <c r="L1690" s="48" t="s">
        <v>241</v>
      </c>
      <c r="M1690" s="33" t="s">
        <v>22</v>
      </c>
      <c r="N1690" s="33" t="s">
        <v>34</v>
      </c>
      <c r="O1690" s="43">
        <v>826</v>
      </c>
      <c r="P1690" s="48">
        <v>0.441791298</v>
      </c>
      <c r="Q1690" s="33" t="s">
        <v>38</v>
      </c>
      <c r="R1690" s="27">
        <v>34</v>
      </c>
      <c r="S1690" s="43">
        <v>294</v>
      </c>
      <c r="T1690" s="38">
        <v>2489.333333</v>
      </c>
      <c r="U1690" s="33" t="str">
        <f t="shared" si="79"/>
        <v>Low Income</v>
      </c>
      <c r="V1690" s="43">
        <v>10868</v>
      </c>
      <c r="W1690" s="48">
        <v>0.15005773</v>
      </c>
      <c r="X1690" s="27">
        <v>0</v>
      </c>
      <c r="Y1690" s="27">
        <v>55</v>
      </c>
      <c r="Z1690" s="33" t="str">
        <f t="shared" si="80"/>
        <v>High Risk</v>
      </c>
    </row>
    <row r="1691" spans="1:26" x14ac:dyDescent="0.25">
      <c r="A1691" s="22">
        <v>44790</v>
      </c>
      <c r="B1691" s="23">
        <v>36</v>
      </c>
      <c r="C1691" s="34" t="str">
        <f t="shared" si="78"/>
        <v>Mid</v>
      </c>
      <c r="D1691" s="44">
        <v>80299</v>
      </c>
      <c r="E1691" s="28">
        <v>567</v>
      </c>
      <c r="F1691" s="34" t="s">
        <v>230</v>
      </c>
      <c r="G1691" s="34" t="s">
        <v>20</v>
      </c>
      <c r="H1691" s="34" t="s">
        <v>29</v>
      </c>
      <c r="I1691" s="44">
        <v>18593</v>
      </c>
      <c r="J1691" s="28">
        <v>120</v>
      </c>
      <c r="K1691" s="49">
        <v>0.23154709274088095</v>
      </c>
      <c r="L1691" s="49" t="s">
        <v>240</v>
      </c>
      <c r="M1691" s="34" t="s">
        <v>22</v>
      </c>
      <c r="N1691" s="34" t="s">
        <v>34</v>
      </c>
      <c r="O1691" s="44">
        <v>478</v>
      </c>
      <c r="P1691" s="49">
        <v>0.62348027900000003</v>
      </c>
      <c r="Q1691" s="34" t="s">
        <v>24</v>
      </c>
      <c r="R1691" s="28">
        <v>28</v>
      </c>
      <c r="S1691" s="44">
        <v>10139</v>
      </c>
      <c r="T1691" s="39">
        <v>6691.5833329999996</v>
      </c>
      <c r="U1691" s="34" t="str">
        <f t="shared" si="79"/>
        <v>Medium Income</v>
      </c>
      <c r="V1691" s="44">
        <v>582610</v>
      </c>
      <c r="W1691" s="49">
        <v>0.291118235</v>
      </c>
      <c r="X1691" s="28">
        <v>1</v>
      </c>
      <c r="Y1691" s="28">
        <v>40.799999999999997</v>
      </c>
      <c r="Z1691" s="34" t="str">
        <f t="shared" si="80"/>
        <v>Medium Risk</v>
      </c>
    </row>
    <row r="1692" spans="1:26" x14ac:dyDescent="0.25">
      <c r="A1692" s="20">
        <v>44791</v>
      </c>
      <c r="B1692" s="21">
        <v>47</v>
      </c>
      <c r="C1692" s="33" t="str">
        <f t="shared" si="78"/>
        <v>Senior</v>
      </c>
      <c r="D1692" s="43">
        <v>86909</v>
      </c>
      <c r="E1692" s="27">
        <v>642</v>
      </c>
      <c r="F1692" s="33" t="s">
        <v>230</v>
      </c>
      <c r="G1692" s="33" t="s">
        <v>20</v>
      </c>
      <c r="H1692" s="33" t="s">
        <v>41</v>
      </c>
      <c r="I1692" s="43">
        <v>16852</v>
      </c>
      <c r="J1692" s="27">
        <v>48</v>
      </c>
      <c r="K1692" s="48">
        <v>0.19390396851879552</v>
      </c>
      <c r="L1692" s="48" t="s">
        <v>240</v>
      </c>
      <c r="M1692" s="33" t="s">
        <v>26</v>
      </c>
      <c r="N1692" s="33" t="s">
        <v>27</v>
      </c>
      <c r="O1692" s="43">
        <v>534</v>
      </c>
      <c r="P1692" s="48">
        <v>0.115268118</v>
      </c>
      <c r="Q1692" s="33" t="s">
        <v>28</v>
      </c>
      <c r="R1692" s="27">
        <v>22</v>
      </c>
      <c r="S1692" s="43">
        <v>4193</v>
      </c>
      <c r="T1692" s="38">
        <v>7242.4166670000004</v>
      </c>
      <c r="U1692" s="33" t="str">
        <f t="shared" si="79"/>
        <v>Medium Income</v>
      </c>
      <c r="V1692" s="43">
        <v>193572</v>
      </c>
      <c r="W1692" s="48">
        <v>0.19475899899999999</v>
      </c>
      <c r="X1692" s="27">
        <v>1</v>
      </c>
      <c r="Y1692" s="27">
        <v>33.6</v>
      </c>
      <c r="Z1692" s="33" t="str">
        <f t="shared" si="80"/>
        <v>Low Risk</v>
      </c>
    </row>
    <row r="1693" spans="1:26" x14ac:dyDescent="0.25">
      <c r="A1693" s="22">
        <v>44792</v>
      </c>
      <c r="B1693" s="23">
        <v>34</v>
      </c>
      <c r="C1693" s="34" t="str">
        <f t="shared" si="78"/>
        <v>Mid</v>
      </c>
      <c r="D1693" s="44">
        <v>34669</v>
      </c>
      <c r="E1693" s="28">
        <v>565</v>
      </c>
      <c r="F1693" s="34" t="s">
        <v>230</v>
      </c>
      <c r="G1693" s="34" t="s">
        <v>20</v>
      </c>
      <c r="H1693" s="34" t="s">
        <v>29</v>
      </c>
      <c r="I1693" s="44">
        <v>37128</v>
      </c>
      <c r="J1693" s="28">
        <v>36</v>
      </c>
      <c r="K1693" s="49">
        <v>1.0709279183131906</v>
      </c>
      <c r="L1693" s="49" t="s">
        <v>242</v>
      </c>
      <c r="M1693" s="34" t="s">
        <v>26</v>
      </c>
      <c r="N1693" s="34" t="s">
        <v>30</v>
      </c>
      <c r="O1693" s="44">
        <v>317</v>
      </c>
      <c r="P1693" s="49">
        <v>0.56856615600000004</v>
      </c>
      <c r="Q1693" s="34" t="s">
        <v>38</v>
      </c>
      <c r="R1693" s="28">
        <v>40</v>
      </c>
      <c r="S1693" s="44">
        <v>2773</v>
      </c>
      <c r="T1693" s="39">
        <v>2889.083333</v>
      </c>
      <c r="U1693" s="34" t="str">
        <f t="shared" si="79"/>
        <v>Low Income</v>
      </c>
      <c r="V1693" s="44">
        <v>60416</v>
      </c>
      <c r="W1693" s="49">
        <v>0.23600526399999999</v>
      </c>
      <c r="X1693" s="28">
        <v>0</v>
      </c>
      <c r="Y1693" s="28">
        <v>56</v>
      </c>
      <c r="Z1693" s="34" t="str">
        <f t="shared" si="80"/>
        <v>High Risk</v>
      </c>
    </row>
    <row r="1694" spans="1:26" x14ac:dyDescent="0.25">
      <c r="A1694" s="20">
        <v>44793</v>
      </c>
      <c r="B1694" s="21">
        <v>50</v>
      </c>
      <c r="C1694" s="33" t="str">
        <f t="shared" si="78"/>
        <v>Senior</v>
      </c>
      <c r="D1694" s="43">
        <v>90324</v>
      </c>
      <c r="E1694" s="27">
        <v>581</v>
      </c>
      <c r="F1694" s="33" t="s">
        <v>230</v>
      </c>
      <c r="G1694" s="33" t="s">
        <v>20</v>
      </c>
      <c r="H1694" s="33" t="s">
        <v>32</v>
      </c>
      <c r="I1694" s="43">
        <v>22468</v>
      </c>
      <c r="J1694" s="27">
        <v>60</v>
      </c>
      <c r="K1694" s="48">
        <v>0.2487489482308135</v>
      </c>
      <c r="L1694" s="48" t="s">
        <v>240</v>
      </c>
      <c r="M1694" s="33" t="s">
        <v>22</v>
      </c>
      <c r="N1694" s="33" t="s">
        <v>27</v>
      </c>
      <c r="O1694" s="43">
        <v>271</v>
      </c>
      <c r="P1694" s="48">
        <v>0.181989555</v>
      </c>
      <c r="Q1694" s="33" t="s">
        <v>38</v>
      </c>
      <c r="R1694" s="27">
        <v>23</v>
      </c>
      <c r="S1694" s="43">
        <v>6213</v>
      </c>
      <c r="T1694" s="38">
        <v>7527</v>
      </c>
      <c r="U1694" s="33" t="str">
        <f t="shared" si="79"/>
        <v>Medium Income</v>
      </c>
      <c r="V1694" s="43">
        <v>10670</v>
      </c>
      <c r="W1694" s="48">
        <v>0.243954956</v>
      </c>
      <c r="X1694" s="27">
        <v>0</v>
      </c>
      <c r="Y1694" s="27">
        <v>51</v>
      </c>
      <c r="Z1694" s="33" t="str">
        <f t="shared" si="80"/>
        <v>Medium Risk</v>
      </c>
    </row>
    <row r="1695" spans="1:26" x14ac:dyDescent="0.25">
      <c r="A1695" s="22">
        <v>44794</v>
      </c>
      <c r="B1695" s="23">
        <v>23</v>
      </c>
      <c r="C1695" s="34" t="str">
        <f t="shared" si="78"/>
        <v>Young</v>
      </c>
      <c r="D1695" s="44">
        <v>79046</v>
      </c>
      <c r="E1695" s="28">
        <v>558</v>
      </c>
      <c r="F1695" s="34" t="s">
        <v>230</v>
      </c>
      <c r="G1695" s="34" t="s">
        <v>20</v>
      </c>
      <c r="H1695" s="34" t="s">
        <v>21</v>
      </c>
      <c r="I1695" s="44">
        <v>12632</v>
      </c>
      <c r="J1695" s="28">
        <v>48</v>
      </c>
      <c r="K1695" s="49">
        <v>0.15980568276699644</v>
      </c>
      <c r="L1695" s="49" t="s">
        <v>240</v>
      </c>
      <c r="M1695" s="34" t="s">
        <v>44</v>
      </c>
      <c r="N1695" s="34" t="s">
        <v>27</v>
      </c>
      <c r="O1695" s="44">
        <v>143</v>
      </c>
      <c r="P1695" s="49">
        <v>0.43648050799999999</v>
      </c>
      <c r="Q1695" s="34" t="s">
        <v>28</v>
      </c>
      <c r="R1695" s="28">
        <v>24</v>
      </c>
      <c r="S1695" s="44">
        <v>2989</v>
      </c>
      <c r="T1695" s="39">
        <v>6587.1666670000004</v>
      </c>
      <c r="U1695" s="34" t="str">
        <f t="shared" si="79"/>
        <v>Medium Income</v>
      </c>
      <c r="V1695" s="44">
        <v>129599</v>
      </c>
      <c r="W1695" s="49">
        <v>0.21326901500000001</v>
      </c>
      <c r="X1695" s="28">
        <v>1</v>
      </c>
      <c r="Y1695" s="28">
        <v>41.6</v>
      </c>
      <c r="Z1695" s="34" t="str">
        <f t="shared" si="80"/>
        <v>Medium Risk</v>
      </c>
    </row>
    <row r="1696" spans="1:26" x14ac:dyDescent="0.25">
      <c r="A1696" s="20">
        <v>44795</v>
      </c>
      <c r="B1696" s="21">
        <v>41</v>
      </c>
      <c r="C1696" s="33" t="str">
        <f t="shared" si="78"/>
        <v>Senior</v>
      </c>
      <c r="D1696" s="43">
        <v>23212</v>
      </c>
      <c r="E1696" s="27">
        <v>560</v>
      </c>
      <c r="F1696" s="33" t="s">
        <v>230</v>
      </c>
      <c r="G1696" s="33" t="s">
        <v>20</v>
      </c>
      <c r="H1696" s="33" t="s">
        <v>25</v>
      </c>
      <c r="I1696" s="43">
        <v>29141</v>
      </c>
      <c r="J1696" s="27">
        <v>36</v>
      </c>
      <c r="K1696" s="48">
        <v>1.255428226779252</v>
      </c>
      <c r="L1696" s="48" t="s">
        <v>242</v>
      </c>
      <c r="M1696" s="33" t="s">
        <v>22</v>
      </c>
      <c r="N1696" s="33" t="s">
        <v>30</v>
      </c>
      <c r="O1696" s="43">
        <v>358</v>
      </c>
      <c r="P1696" s="48">
        <v>0.34846736</v>
      </c>
      <c r="Q1696" s="33" t="s">
        <v>24</v>
      </c>
      <c r="R1696" s="27">
        <v>20</v>
      </c>
      <c r="S1696" s="43">
        <v>4479</v>
      </c>
      <c r="T1696" s="38">
        <v>1934.333333</v>
      </c>
      <c r="U1696" s="33" t="str">
        <f t="shared" si="79"/>
        <v>Low Income</v>
      </c>
      <c r="V1696" s="43">
        <v>45003</v>
      </c>
      <c r="W1696" s="48">
        <v>0.26591170800000002</v>
      </c>
      <c r="X1696" s="27">
        <v>0</v>
      </c>
      <c r="Y1696" s="27">
        <v>55</v>
      </c>
      <c r="Z1696" s="33" t="str">
        <f t="shared" si="80"/>
        <v>High Risk</v>
      </c>
    </row>
    <row r="1697" spans="1:26" x14ac:dyDescent="0.25">
      <c r="A1697" s="22">
        <v>44796</v>
      </c>
      <c r="B1697" s="23">
        <v>63</v>
      </c>
      <c r="C1697" s="34" t="str">
        <f t="shared" si="78"/>
        <v>Old</v>
      </c>
      <c r="D1697" s="44">
        <v>45066</v>
      </c>
      <c r="E1697" s="28">
        <v>477</v>
      </c>
      <c r="F1697" s="34" t="s">
        <v>231</v>
      </c>
      <c r="G1697" s="34" t="s">
        <v>20</v>
      </c>
      <c r="H1697" s="34" t="s">
        <v>32</v>
      </c>
      <c r="I1697" s="44">
        <v>14533</v>
      </c>
      <c r="J1697" s="28">
        <v>96</v>
      </c>
      <c r="K1697" s="49">
        <v>0.32248258110327077</v>
      </c>
      <c r="L1697" s="49" t="s">
        <v>240</v>
      </c>
      <c r="M1697" s="34" t="s">
        <v>22</v>
      </c>
      <c r="N1697" s="34" t="s">
        <v>27</v>
      </c>
      <c r="O1697" s="44">
        <v>623</v>
      </c>
      <c r="P1697" s="49">
        <v>0.55156157100000003</v>
      </c>
      <c r="Q1697" s="34" t="s">
        <v>31</v>
      </c>
      <c r="R1697" s="28">
        <v>22</v>
      </c>
      <c r="S1697" s="44">
        <v>789</v>
      </c>
      <c r="T1697" s="39">
        <v>3755.5</v>
      </c>
      <c r="U1697" s="34" t="str">
        <f t="shared" si="79"/>
        <v>Low Income</v>
      </c>
      <c r="V1697" s="44">
        <v>9979</v>
      </c>
      <c r="W1697" s="49">
        <v>0.3732396</v>
      </c>
      <c r="X1697" s="28">
        <v>0</v>
      </c>
      <c r="Y1697" s="28">
        <v>64</v>
      </c>
      <c r="Z1697" s="34" t="str">
        <f t="shared" si="80"/>
        <v>High Risk</v>
      </c>
    </row>
    <row r="1698" spans="1:26" x14ac:dyDescent="0.25">
      <c r="A1698" s="20">
        <v>44797</v>
      </c>
      <c r="B1698" s="21">
        <v>27</v>
      </c>
      <c r="C1698" s="33" t="str">
        <f t="shared" si="78"/>
        <v>Mid</v>
      </c>
      <c r="D1698" s="43">
        <v>35893</v>
      </c>
      <c r="E1698" s="27">
        <v>588</v>
      </c>
      <c r="F1698" s="33" t="s">
        <v>230</v>
      </c>
      <c r="G1698" s="33" t="s">
        <v>20</v>
      </c>
      <c r="H1698" s="33" t="s">
        <v>29</v>
      </c>
      <c r="I1698" s="43">
        <v>14828</v>
      </c>
      <c r="J1698" s="27">
        <v>48</v>
      </c>
      <c r="K1698" s="48">
        <v>0.41311676371437328</v>
      </c>
      <c r="L1698" s="48" t="s">
        <v>240</v>
      </c>
      <c r="M1698" s="33" t="s">
        <v>26</v>
      </c>
      <c r="N1698" s="33" t="s">
        <v>23</v>
      </c>
      <c r="O1698" s="43">
        <v>548</v>
      </c>
      <c r="P1698" s="48">
        <v>0.286226863</v>
      </c>
      <c r="Q1698" s="33" t="s">
        <v>28</v>
      </c>
      <c r="R1698" s="27">
        <v>25</v>
      </c>
      <c r="S1698" s="43">
        <v>1096</v>
      </c>
      <c r="T1698" s="38">
        <v>2991.083333</v>
      </c>
      <c r="U1698" s="33" t="str">
        <f t="shared" si="79"/>
        <v>Low Income</v>
      </c>
      <c r="V1698" s="43">
        <v>151735</v>
      </c>
      <c r="W1698" s="48">
        <v>0.20435956599999999</v>
      </c>
      <c r="X1698" s="27">
        <v>0</v>
      </c>
      <c r="Y1698" s="27">
        <v>49</v>
      </c>
      <c r="Z1698" s="33" t="str">
        <f t="shared" si="80"/>
        <v>Medium Risk</v>
      </c>
    </row>
    <row r="1699" spans="1:26" x14ac:dyDescent="0.25">
      <c r="A1699" s="22">
        <v>44798</v>
      </c>
      <c r="B1699" s="23">
        <v>31</v>
      </c>
      <c r="C1699" s="34" t="str">
        <f t="shared" si="78"/>
        <v>Mid</v>
      </c>
      <c r="D1699" s="44">
        <v>67596</v>
      </c>
      <c r="E1699" s="28">
        <v>574</v>
      </c>
      <c r="F1699" s="34" t="s">
        <v>230</v>
      </c>
      <c r="G1699" s="34" t="s">
        <v>20</v>
      </c>
      <c r="H1699" s="34" t="s">
        <v>29</v>
      </c>
      <c r="I1699" s="44">
        <v>19611</v>
      </c>
      <c r="J1699" s="28">
        <v>60</v>
      </c>
      <c r="K1699" s="49">
        <v>0.29012071720220134</v>
      </c>
      <c r="L1699" s="49" t="s">
        <v>240</v>
      </c>
      <c r="M1699" s="34" t="s">
        <v>26</v>
      </c>
      <c r="N1699" s="34" t="s">
        <v>27</v>
      </c>
      <c r="O1699" s="44">
        <v>1004</v>
      </c>
      <c r="P1699" s="49">
        <v>0.29880716499999999</v>
      </c>
      <c r="Q1699" s="34" t="s">
        <v>28</v>
      </c>
      <c r="R1699" s="28">
        <v>28</v>
      </c>
      <c r="S1699" s="44">
        <v>3295</v>
      </c>
      <c r="T1699" s="39">
        <v>5633</v>
      </c>
      <c r="U1699" s="34" t="str">
        <f t="shared" si="79"/>
        <v>Medium Income</v>
      </c>
      <c r="V1699" s="44">
        <v>213747</v>
      </c>
      <c r="W1699" s="49">
        <v>0.22649662300000001</v>
      </c>
      <c r="X1699" s="28">
        <v>1</v>
      </c>
      <c r="Y1699" s="28">
        <v>39.200000000000003</v>
      </c>
      <c r="Z1699" s="34" t="str">
        <f t="shared" si="80"/>
        <v>Low Risk</v>
      </c>
    </row>
    <row r="1700" spans="1:26" x14ac:dyDescent="0.25">
      <c r="A1700" s="20">
        <v>44799</v>
      </c>
      <c r="B1700" s="21">
        <v>46</v>
      </c>
      <c r="C1700" s="33" t="str">
        <f t="shared" si="78"/>
        <v>Senior</v>
      </c>
      <c r="D1700" s="43">
        <v>23502</v>
      </c>
      <c r="E1700" s="27">
        <v>593</v>
      </c>
      <c r="F1700" s="33" t="s">
        <v>230</v>
      </c>
      <c r="G1700" s="33" t="s">
        <v>20</v>
      </c>
      <c r="H1700" s="33" t="s">
        <v>21</v>
      </c>
      <c r="I1700" s="43">
        <v>33365</v>
      </c>
      <c r="J1700" s="27">
        <v>60</v>
      </c>
      <c r="K1700" s="48">
        <v>1.4196664113692452</v>
      </c>
      <c r="L1700" s="48" t="s">
        <v>242</v>
      </c>
      <c r="M1700" s="33" t="s">
        <v>35</v>
      </c>
      <c r="N1700" s="33" t="s">
        <v>30</v>
      </c>
      <c r="O1700" s="43">
        <v>233</v>
      </c>
      <c r="P1700" s="48">
        <v>6.9873957E-2</v>
      </c>
      <c r="Q1700" s="33" t="s">
        <v>28</v>
      </c>
      <c r="R1700" s="27">
        <v>30</v>
      </c>
      <c r="S1700" s="43">
        <v>5160</v>
      </c>
      <c r="T1700" s="38">
        <v>1958.5</v>
      </c>
      <c r="U1700" s="33" t="str">
        <f t="shared" si="79"/>
        <v>Low Income</v>
      </c>
      <c r="V1700" s="43">
        <v>210950</v>
      </c>
      <c r="W1700" s="48">
        <v>0.24125373</v>
      </c>
      <c r="X1700" s="27">
        <v>0</v>
      </c>
      <c r="Y1700" s="27">
        <v>48</v>
      </c>
      <c r="Z1700" s="33" t="str">
        <f t="shared" si="80"/>
        <v>Medium Risk</v>
      </c>
    </row>
    <row r="1701" spans="1:26" x14ac:dyDescent="0.25">
      <c r="A1701" s="22">
        <v>44800</v>
      </c>
      <c r="B1701" s="23">
        <v>42</v>
      </c>
      <c r="C1701" s="34" t="str">
        <f t="shared" si="78"/>
        <v>Senior</v>
      </c>
      <c r="D1701" s="44">
        <v>35873</v>
      </c>
      <c r="E1701" s="28">
        <v>596</v>
      </c>
      <c r="F1701" s="34" t="s">
        <v>230</v>
      </c>
      <c r="G1701" s="34" t="s">
        <v>20</v>
      </c>
      <c r="H1701" s="34" t="s">
        <v>21</v>
      </c>
      <c r="I1701" s="44">
        <v>18633</v>
      </c>
      <c r="J1701" s="28">
        <v>48</v>
      </c>
      <c r="K1701" s="49">
        <v>0.51941571655562679</v>
      </c>
      <c r="L1701" s="49" t="s">
        <v>241</v>
      </c>
      <c r="M1701" s="34" t="s">
        <v>22</v>
      </c>
      <c r="N1701" s="34" t="s">
        <v>27</v>
      </c>
      <c r="O1701" s="44">
        <v>412</v>
      </c>
      <c r="P1701" s="49">
        <v>0.119405309</v>
      </c>
      <c r="Q1701" s="34" t="s">
        <v>24</v>
      </c>
      <c r="R1701" s="28">
        <v>24</v>
      </c>
      <c r="S1701" s="44">
        <v>19631</v>
      </c>
      <c r="T1701" s="39">
        <v>2989.416667</v>
      </c>
      <c r="U1701" s="34" t="str">
        <f t="shared" si="79"/>
        <v>Low Income</v>
      </c>
      <c r="V1701" s="44">
        <v>173902</v>
      </c>
      <c r="W1701" s="49">
        <v>0.23959159099999999</v>
      </c>
      <c r="X1701" s="28">
        <v>0</v>
      </c>
      <c r="Y1701" s="28">
        <v>52</v>
      </c>
      <c r="Z1701" s="34" t="str">
        <f t="shared" si="80"/>
        <v>Medium Risk</v>
      </c>
    </row>
    <row r="1702" spans="1:26" x14ac:dyDescent="0.25">
      <c r="A1702" s="20">
        <v>44801</v>
      </c>
      <c r="B1702" s="21">
        <v>44</v>
      </c>
      <c r="C1702" s="33" t="str">
        <f t="shared" si="78"/>
        <v>Senior</v>
      </c>
      <c r="D1702" s="43">
        <v>77240</v>
      </c>
      <c r="E1702" s="27">
        <v>539</v>
      </c>
      <c r="F1702" s="33" t="s">
        <v>231</v>
      </c>
      <c r="G1702" s="33" t="s">
        <v>20</v>
      </c>
      <c r="H1702" s="33" t="s">
        <v>25</v>
      </c>
      <c r="I1702" s="43">
        <v>17143</v>
      </c>
      <c r="J1702" s="27">
        <v>120</v>
      </c>
      <c r="K1702" s="48">
        <v>0.22194458829621957</v>
      </c>
      <c r="L1702" s="48" t="s">
        <v>240</v>
      </c>
      <c r="M1702" s="33" t="s">
        <v>22</v>
      </c>
      <c r="N1702" s="33" t="s">
        <v>27</v>
      </c>
      <c r="O1702" s="43">
        <v>301</v>
      </c>
      <c r="P1702" s="48">
        <v>0.48419586399999998</v>
      </c>
      <c r="Q1702" s="33" t="s">
        <v>34</v>
      </c>
      <c r="R1702" s="27">
        <v>22</v>
      </c>
      <c r="S1702" s="43">
        <v>2427</v>
      </c>
      <c r="T1702" s="38">
        <v>6436.6666670000004</v>
      </c>
      <c r="U1702" s="33" t="str">
        <f t="shared" si="79"/>
        <v>Medium Income</v>
      </c>
      <c r="V1702" s="43">
        <v>180475</v>
      </c>
      <c r="W1702" s="48">
        <v>0.24211440000000001</v>
      </c>
      <c r="X1702" s="27">
        <v>1</v>
      </c>
      <c r="Y1702" s="27">
        <v>41.6</v>
      </c>
      <c r="Z1702" s="33" t="str">
        <f t="shared" si="80"/>
        <v>Medium Risk</v>
      </c>
    </row>
    <row r="1703" spans="1:26" x14ac:dyDescent="0.25">
      <c r="A1703" s="22">
        <v>44802</v>
      </c>
      <c r="B1703" s="23">
        <v>45</v>
      </c>
      <c r="C1703" s="34" t="str">
        <f t="shared" si="78"/>
        <v>Senior</v>
      </c>
      <c r="D1703" s="44">
        <v>19973</v>
      </c>
      <c r="E1703" s="28">
        <v>625</v>
      </c>
      <c r="F1703" s="34" t="s">
        <v>230</v>
      </c>
      <c r="G1703" s="34" t="s">
        <v>45</v>
      </c>
      <c r="H1703" s="34" t="s">
        <v>32</v>
      </c>
      <c r="I1703" s="44">
        <v>10009</v>
      </c>
      <c r="J1703" s="28">
        <v>96</v>
      </c>
      <c r="K1703" s="49">
        <v>0.50112652080308417</v>
      </c>
      <c r="L1703" s="49" t="s">
        <v>241</v>
      </c>
      <c r="M1703" s="34" t="s">
        <v>22</v>
      </c>
      <c r="N1703" s="34" t="s">
        <v>27</v>
      </c>
      <c r="O1703" s="44">
        <v>605</v>
      </c>
      <c r="P1703" s="49">
        <v>9.2829964000000001E-2</v>
      </c>
      <c r="Q1703" s="34" t="s">
        <v>38</v>
      </c>
      <c r="R1703" s="28">
        <v>27</v>
      </c>
      <c r="S1703" s="44">
        <v>5007</v>
      </c>
      <c r="T1703" s="39">
        <v>1664.416667</v>
      </c>
      <c r="U1703" s="34" t="str">
        <f t="shared" si="79"/>
        <v>Low Income</v>
      </c>
      <c r="V1703" s="44">
        <v>164491</v>
      </c>
      <c r="W1703" s="49">
        <v>0.24012281199999999</v>
      </c>
      <c r="X1703" s="28">
        <v>0</v>
      </c>
      <c r="Y1703" s="28">
        <v>49</v>
      </c>
      <c r="Z1703" s="34" t="str">
        <f t="shared" si="80"/>
        <v>Medium Risk</v>
      </c>
    </row>
    <row r="1704" spans="1:26" x14ac:dyDescent="0.25">
      <c r="A1704" s="20">
        <v>44803</v>
      </c>
      <c r="B1704" s="21">
        <v>47</v>
      </c>
      <c r="C1704" s="33" t="str">
        <f t="shared" si="78"/>
        <v>Senior</v>
      </c>
      <c r="D1704" s="43">
        <v>45228</v>
      </c>
      <c r="E1704" s="27">
        <v>614</v>
      </c>
      <c r="F1704" s="33" t="s">
        <v>230</v>
      </c>
      <c r="G1704" s="33" t="s">
        <v>20</v>
      </c>
      <c r="H1704" s="33" t="s">
        <v>29</v>
      </c>
      <c r="I1704" s="43">
        <v>21243</v>
      </c>
      <c r="J1704" s="27">
        <v>60</v>
      </c>
      <c r="K1704" s="48">
        <v>0.46968691960732289</v>
      </c>
      <c r="L1704" s="48" t="s">
        <v>240</v>
      </c>
      <c r="M1704" s="33" t="s">
        <v>22</v>
      </c>
      <c r="N1704" s="33" t="s">
        <v>27</v>
      </c>
      <c r="O1704" s="43">
        <v>279</v>
      </c>
      <c r="P1704" s="48">
        <v>8.5021528999999998E-2</v>
      </c>
      <c r="Q1704" s="33" t="s">
        <v>24</v>
      </c>
      <c r="R1704" s="27">
        <v>28</v>
      </c>
      <c r="S1704" s="43">
        <v>2299</v>
      </c>
      <c r="T1704" s="38">
        <v>3769</v>
      </c>
      <c r="U1704" s="33" t="str">
        <f t="shared" si="79"/>
        <v>Low Income</v>
      </c>
      <c r="V1704" s="43">
        <v>451222</v>
      </c>
      <c r="W1704" s="48">
        <v>0.26309159999999998</v>
      </c>
      <c r="X1704" s="27">
        <v>0</v>
      </c>
      <c r="Y1704" s="27">
        <v>43</v>
      </c>
      <c r="Z1704" s="33" t="str">
        <f t="shared" si="80"/>
        <v>Medium Risk</v>
      </c>
    </row>
    <row r="1705" spans="1:26" x14ac:dyDescent="0.25">
      <c r="A1705" s="22">
        <v>44804</v>
      </c>
      <c r="B1705" s="23">
        <v>53</v>
      </c>
      <c r="C1705" s="34" t="str">
        <f t="shared" si="78"/>
        <v>Senior</v>
      </c>
      <c r="D1705" s="44">
        <v>27115</v>
      </c>
      <c r="E1705" s="28">
        <v>609</v>
      </c>
      <c r="F1705" s="34" t="s">
        <v>230</v>
      </c>
      <c r="G1705" s="34" t="s">
        <v>20</v>
      </c>
      <c r="H1705" s="34" t="s">
        <v>29</v>
      </c>
      <c r="I1705" s="44">
        <v>24962</v>
      </c>
      <c r="J1705" s="28">
        <v>96</v>
      </c>
      <c r="K1705" s="49">
        <v>0.9205974552830537</v>
      </c>
      <c r="L1705" s="49" t="s">
        <v>241</v>
      </c>
      <c r="M1705" s="34" t="s">
        <v>26</v>
      </c>
      <c r="N1705" s="34" t="s">
        <v>27</v>
      </c>
      <c r="O1705" s="44">
        <v>673</v>
      </c>
      <c r="P1705" s="49">
        <v>0.62633157100000003</v>
      </c>
      <c r="Q1705" s="34" t="s">
        <v>31</v>
      </c>
      <c r="R1705" s="28">
        <v>25</v>
      </c>
      <c r="S1705" s="44">
        <v>2422</v>
      </c>
      <c r="T1705" s="39">
        <v>2259.583333</v>
      </c>
      <c r="U1705" s="34" t="str">
        <f t="shared" si="79"/>
        <v>Low Income</v>
      </c>
      <c r="V1705" s="44">
        <v>7149</v>
      </c>
      <c r="W1705" s="49">
        <v>0.26158094100000001</v>
      </c>
      <c r="X1705" s="28">
        <v>0</v>
      </c>
      <c r="Y1705" s="28">
        <v>56</v>
      </c>
      <c r="Z1705" s="34" t="str">
        <f t="shared" si="80"/>
        <v>High Risk</v>
      </c>
    </row>
    <row r="1706" spans="1:26" x14ac:dyDescent="0.25">
      <c r="A1706" s="20">
        <v>44805</v>
      </c>
      <c r="B1706" s="21">
        <v>44</v>
      </c>
      <c r="C1706" s="33" t="str">
        <f t="shared" si="78"/>
        <v>Senior</v>
      </c>
      <c r="D1706" s="43">
        <v>71945</v>
      </c>
      <c r="E1706" s="27">
        <v>590</v>
      </c>
      <c r="F1706" s="33" t="s">
        <v>230</v>
      </c>
      <c r="G1706" s="33" t="s">
        <v>20</v>
      </c>
      <c r="H1706" s="33" t="s">
        <v>32</v>
      </c>
      <c r="I1706" s="43">
        <v>17383</v>
      </c>
      <c r="J1706" s="27">
        <v>96</v>
      </c>
      <c r="K1706" s="48">
        <v>0.24161512266314547</v>
      </c>
      <c r="L1706" s="48" t="s">
        <v>240</v>
      </c>
      <c r="M1706" s="33" t="s">
        <v>26</v>
      </c>
      <c r="N1706" s="33" t="s">
        <v>27</v>
      </c>
      <c r="O1706" s="43">
        <v>371</v>
      </c>
      <c r="P1706" s="48">
        <v>0.17663183099999999</v>
      </c>
      <c r="Q1706" s="33" t="s">
        <v>24</v>
      </c>
      <c r="R1706" s="27">
        <v>22</v>
      </c>
      <c r="S1706" s="43">
        <v>787</v>
      </c>
      <c r="T1706" s="38">
        <v>5995.4166670000004</v>
      </c>
      <c r="U1706" s="33" t="str">
        <f t="shared" si="79"/>
        <v>Medium Income</v>
      </c>
      <c r="V1706" s="43">
        <v>2804</v>
      </c>
      <c r="W1706" s="48">
        <v>0.30377572899999999</v>
      </c>
      <c r="X1706" s="27">
        <v>0</v>
      </c>
      <c r="Y1706" s="27">
        <v>50</v>
      </c>
      <c r="Z1706" s="33" t="str">
        <f t="shared" si="80"/>
        <v>Medium Risk</v>
      </c>
    </row>
    <row r="1707" spans="1:26" x14ac:dyDescent="0.25">
      <c r="A1707" s="22">
        <v>44806</v>
      </c>
      <c r="B1707" s="23">
        <v>37</v>
      </c>
      <c r="C1707" s="34" t="str">
        <f t="shared" si="78"/>
        <v>Mid</v>
      </c>
      <c r="D1707" s="44">
        <v>50976</v>
      </c>
      <c r="E1707" s="28">
        <v>548</v>
      </c>
      <c r="F1707" s="34" t="s">
        <v>231</v>
      </c>
      <c r="G1707" s="34" t="s">
        <v>20</v>
      </c>
      <c r="H1707" s="34" t="s">
        <v>32</v>
      </c>
      <c r="I1707" s="44">
        <v>29137</v>
      </c>
      <c r="J1707" s="28">
        <v>24</v>
      </c>
      <c r="K1707" s="49">
        <v>0.57158270558694291</v>
      </c>
      <c r="L1707" s="49" t="s">
        <v>241</v>
      </c>
      <c r="M1707" s="34" t="s">
        <v>22</v>
      </c>
      <c r="N1707" s="34" t="s">
        <v>30</v>
      </c>
      <c r="O1707" s="44">
        <v>325</v>
      </c>
      <c r="P1707" s="49">
        <v>0.37738509799999997</v>
      </c>
      <c r="Q1707" s="34" t="s">
        <v>31</v>
      </c>
      <c r="R1707" s="28">
        <v>16</v>
      </c>
      <c r="S1707" s="44">
        <v>2278</v>
      </c>
      <c r="T1707" s="39">
        <v>4248</v>
      </c>
      <c r="U1707" s="34" t="str">
        <f t="shared" si="79"/>
        <v>Low Income</v>
      </c>
      <c r="V1707" s="44">
        <v>48376</v>
      </c>
      <c r="W1707" s="49">
        <v>0.23324609499999999</v>
      </c>
      <c r="X1707" s="28">
        <v>0</v>
      </c>
      <c r="Y1707" s="28">
        <v>53</v>
      </c>
      <c r="Z1707" s="34" t="str">
        <f t="shared" si="80"/>
        <v>Medium Risk</v>
      </c>
    </row>
    <row r="1708" spans="1:26" x14ac:dyDescent="0.25">
      <c r="A1708" s="20">
        <v>44807</v>
      </c>
      <c r="B1708" s="21">
        <v>48</v>
      </c>
      <c r="C1708" s="33" t="str">
        <f t="shared" si="78"/>
        <v>Senior</v>
      </c>
      <c r="D1708" s="43">
        <v>18536</v>
      </c>
      <c r="E1708" s="27">
        <v>535</v>
      </c>
      <c r="F1708" s="33" t="s">
        <v>231</v>
      </c>
      <c r="G1708" s="33" t="s">
        <v>20</v>
      </c>
      <c r="H1708" s="33" t="s">
        <v>32</v>
      </c>
      <c r="I1708" s="43">
        <v>12918</v>
      </c>
      <c r="J1708" s="27">
        <v>60</v>
      </c>
      <c r="K1708" s="48">
        <v>0.69691411307725504</v>
      </c>
      <c r="L1708" s="48" t="s">
        <v>241</v>
      </c>
      <c r="M1708" s="33" t="s">
        <v>22</v>
      </c>
      <c r="N1708" s="33" t="s">
        <v>30</v>
      </c>
      <c r="O1708" s="43">
        <v>229</v>
      </c>
      <c r="P1708" s="48">
        <v>0.54257449099999999</v>
      </c>
      <c r="Q1708" s="33" t="s">
        <v>38</v>
      </c>
      <c r="R1708" s="27">
        <v>37</v>
      </c>
      <c r="S1708" s="43">
        <v>16700</v>
      </c>
      <c r="T1708" s="38">
        <v>1544.666667</v>
      </c>
      <c r="U1708" s="33" t="str">
        <f t="shared" si="79"/>
        <v>Low Income</v>
      </c>
      <c r="V1708" s="43">
        <v>99769</v>
      </c>
      <c r="W1708" s="48">
        <v>0.21655026099999999</v>
      </c>
      <c r="X1708" s="27">
        <v>0</v>
      </c>
      <c r="Y1708" s="27">
        <v>60</v>
      </c>
      <c r="Z1708" s="33" t="str">
        <f t="shared" si="80"/>
        <v>High Risk</v>
      </c>
    </row>
    <row r="1709" spans="1:26" x14ac:dyDescent="0.25">
      <c r="A1709" s="22">
        <v>44808</v>
      </c>
      <c r="B1709" s="23">
        <v>62</v>
      </c>
      <c r="C1709" s="34" t="str">
        <f t="shared" si="78"/>
        <v>Old</v>
      </c>
      <c r="D1709" s="44">
        <v>35967</v>
      </c>
      <c r="E1709" s="28">
        <v>587</v>
      </c>
      <c r="F1709" s="34" t="s">
        <v>230</v>
      </c>
      <c r="G1709" s="34" t="s">
        <v>33</v>
      </c>
      <c r="H1709" s="34" t="s">
        <v>29</v>
      </c>
      <c r="I1709" s="44">
        <v>24481</v>
      </c>
      <c r="J1709" s="28">
        <v>60</v>
      </c>
      <c r="K1709" s="49">
        <v>0.6806517085105791</v>
      </c>
      <c r="L1709" s="49" t="s">
        <v>241</v>
      </c>
      <c r="M1709" s="34" t="s">
        <v>22</v>
      </c>
      <c r="N1709" s="34" t="s">
        <v>34</v>
      </c>
      <c r="O1709" s="44">
        <v>607</v>
      </c>
      <c r="P1709" s="49">
        <v>0.78096105500000002</v>
      </c>
      <c r="Q1709" s="34" t="s">
        <v>28</v>
      </c>
      <c r="R1709" s="28">
        <v>31</v>
      </c>
      <c r="S1709" s="44">
        <v>5033</v>
      </c>
      <c r="T1709" s="39">
        <v>2997.25</v>
      </c>
      <c r="U1709" s="34" t="str">
        <f t="shared" si="79"/>
        <v>Low Income</v>
      </c>
      <c r="V1709" s="44">
        <v>6001</v>
      </c>
      <c r="W1709" s="49">
        <v>0.24046155</v>
      </c>
      <c r="X1709" s="28">
        <v>0</v>
      </c>
      <c r="Y1709" s="28">
        <v>62</v>
      </c>
      <c r="Z1709" s="34" t="str">
        <f t="shared" si="80"/>
        <v>High Risk</v>
      </c>
    </row>
    <row r="1710" spans="1:26" x14ac:dyDescent="0.25">
      <c r="A1710" s="20">
        <v>44809</v>
      </c>
      <c r="B1710" s="21">
        <v>38</v>
      </c>
      <c r="C1710" s="33" t="str">
        <f t="shared" si="78"/>
        <v>Mid</v>
      </c>
      <c r="D1710" s="43">
        <v>49493</v>
      </c>
      <c r="E1710" s="27">
        <v>639</v>
      </c>
      <c r="F1710" s="33" t="s">
        <v>230</v>
      </c>
      <c r="G1710" s="33" t="s">
        <v>20</v>
      </c>
      <c r="H1710" s="33" t="s">
        <v>32</v>
      </c>
      <c r="I1710" s="43">
        <v>31671</v>
      </c>
      <c r="J1710" s="27">
        <v>72</v>
      </c>
      <c r="K1710" s="48">
        <v>0.6399086739538925</v>
      </c>
      <c r="L1710" s="48" t="s">
        <v>241</v>
      </c>
      <c r="M1710" s="33" t="s">
        <v>22</v>
      </c>
      <c r="N1710" s="33" t="s">
        <v>30</v>
      </c>
      <c r="O1710" s="43">
        <v>425</v>
      </c>
      <c r="P1710" s="48">
        <v>0.36769145399999997</v>
      </c>
      <c r="Q1710" s="33" t="s">
        <v>24</v>
      </c>
      <c r="R1710" s="27">
        <v>20</v>
      </c>
      <c r="S1710" s="43">
        <v>2036</v>
      </c>
      <c r="T1710" s="38">
        <v>4124.4166670000004</v>
      </c>
      <c r="U1710" s="33" t="str">
        <f t="shared" si="79"/>
        <v>Low Income</v>
      </c>
      <c r="V1710" s="43">
        <v>214962</v>
      </c>
      <c r="W1710" s="48">
        <v>0.21141553499999999</v>
      </c>
      <c r="X1710" s="27">
        <v>0</v>
      </c>
      <c r="Y1710" s="27">
        <v>51</v>
      </c>
      <c r="Z1710" s="33" t="str">
        <f t="shared" si="80"/>
        <v>Medium Risk</v>
      </c>
    </row>
    <row r="1711" spans="1:26" x14ac:dyDescent="0.25">
      <c r="A1711" s="22">
        <v>44810</v>
      </c>
      <c r="B1711" s="23">
        <v>28</v>
      </c>
      <c r="C1711" s="34" t="str">
        <f t="shared" si="78"/>
        <v>Mid</v>
      </c>
      <c r="D1711" s="44">
        <v>15000</v>
      </c>
      <c r="E1711" s="28">
        <v>564</v>
      </c>
      <c r="F1711" s="34" t="s">
        <v>230</v>
      </c>
      <c r="G1711" s="34" t="s">
        <v>20</v>
      </c>
      <c r="H1711" s="34" t="s">
        <v>32</v>
      </c>
      <c r="I1711" s="44">
        <v>12107</v>
      </c>
      <c r="J1711" s="28">
        <v>60</v>
      </c>
      <c r="K1711" s="49">
        <v>0.80713333333333337</v>
      </c>
      <c r="L1711" s="49" t="s">
        <v>241</v>
      </c>
      <c r="M1711" s="34" t="s">
        <v>22</v>
      </c>
      <c r="N1711" s="34" t="s">
        <v>27</v>
      </c>
      <c r="O1711" s="44">
        <v>411</v>
      </c>
      <c r="P1711" s="49">
        <v>0.41821979599999998</v>
      </c>
      <c r="Q1711" s="34" t="s">
        <v>28</v>
      </c>
      <c r="R1711" s="28">
        <v>26</v>
      </c>
      <c r="S1711" s="44">
        <v>4084</v>
      </c>
      <c r="T1711" s="39">
        <v>1250</v>
      </c>
      <c r="U1711" s="34" t="str">
        <f t="shared" si="79"/>
        <v>Low Income</v>
      </c>
      <c r="V1711" s="44">
        <v>6394</v>
      </c>
      <c r="W1711" s="49">
        <v>0.26073590699999999</v>
      </c>
      <c r="X1711" s="28">
        <v>0</v>
      </c>
      <c r="Y1711" s="28">
        <v>57</v>
      </c>
      <c r="Z1711" s="34" t="str">
        <f t="shared" si="80"/>
        <v>High Risk</v>
      </c>
    </row>
    <row r="1712" spans="1:26" x14ac:dyDescent="0.25">
      <c r="A1712" s="20">
        <v>44811</v>
      </c>
      <c r="B1712" s="21">
        <v>53</v>
      </c>
      <c r="C1712" s="33" t="str">
        <f t="shared" si="78"/>
        <v>Senior</v>
      </c>
      <c r="D1712" s="43">
        <v>30594</v>
      </c>
      <c r="E1712" s="27">
        <v>596</v>
      </c>
      <c r="F1712" s="33" t="s">
        <v>230</v>
      </c>
      <c r="G1712" s="33" t="s">
        <v>45</v>
      </c>
      <c r="H1712" s="33" t="s">
        <v>29</v>
      </c>
      <c r="I1712" s="43">
        <v>15087</v>
      </c>
      <c r="J1712" s="27">
        <v>60</v>
      </c>
      <c r="K1712" s="48">
        <v>0.49313590900176507</v>
      </c>
      <c r="L1712" s="48" t="s">
        <v>240</v>
      </c>
      <c r="M1712" s="33" t="s">
        <v>22</v>
      </c>
      <c r="N1712" s="33" t="s">
        <v>30</v>
      </c>
      <c r="O1712" s="43">
        <v>139</v>
      </c>
      <c r="P1712" s="48">
        <v>2.6749253000000001E-2</v>
      </c>
      <c r="Q1712" s="33" t="s">
        <v>38</v>
      </c>
      <c r="R1712" s="27">
        <v>23</v>
      </c>
      <c r="S1712" s="43">
        <v>8257</v>
      </c>
      <c r="T1712" s="38">
        <v>2549.5</v>
      </c>
      <c r="U1712" s="33" t="str">
        <f t="shared" si="79"/>
        <v>Low Income</v>
      </c>
      <c r="V1712" s="43">
        <v>251689</v>
      </c>
      <c r="W1712" s="48">
        <v>0.25030996</v>
      </c>
      <c r="X1712" s="27">
        <v>0</v>
      </c>
      <c r="Y1712" s="27">
        <v>52</v>
      </c>
      <c r="Z1712" s="33" t="str">
        <f t="shared" si="80"/>
        <v>Medium Risk</v>
      </c>
    </row>
    <row r="1713" spans="1:26" x14ac:dyDescent="0.25">
      <c r="A1713" s="22">
        <v>44812</v>
      </c>
      <c r="B1713" s="23">
        <v>38</v>
      </c>
      <c r="C1713" s="34" t="str">
        <f t="shared" si="78"/>
        <v>Mid</v>
      </c>
      <c r="D1713" s="44">
        <v>28669</v>
      </c>
      <c r="E1713" s="28">
        <v>552</v>
      </c>
      <c r="F1713" s="34" t="s">
        <v>230</v>
      </c>
      <c r="G1713" s="34" t="s">
        <v>20</v>
      </c>
      <c r="H1713" s="34" t="s">
        <v>32</v>
      </c>
      <c r="I1713" s="44">
        <v>7249</v>
      </c>
      <c r="J1713" s="28">
        <v>36</v>
      </c>
      <c r="K1713" s="49">
        <v>0.25285151208622553</v>
      </c>
      <c r="L1713" s="49" t="s">
        <v>240</v>
      </c>
      <c r="M1713" s="34" t="s">
        <v>22</v>
      </c>
      <c r="N1713" s="34" t="s">
        <v>27</v>
      </c>
      <c r="O1713" s="44">
        <v>158</v>
      </c>
      <c r="P1713" s="49">
        <v>4.8738702000000002E-2</v>
      </c>
      <c r="Q1713" s="34" t="s">
        <v>28</v>
      </c>
      <c r="R1713" s="28">
        <v>25</v>
      </c>
      <c r="S1713" s="44">
        <v>1146</v>
      </c>
      <c r="T1713" s="39">
        <v>2389.083333</v>
      </c>
      <c r="U1713" s="34" t="str">
        <f t="shared" si="79"/>
        <v>Low Income</v>
      </c>
      <c r="V1713" s="44">
        <v>17727</v>
      </c>
      <c r="W1713" s="49">
        <v>0.224505279</v>
      </c>
      <c r="X1713" s="28">
        <v>0</v>
      </c>
      <c r="Y1713" s="28">
        <v>60</v>
      </c>
      <c r="Z1713" s="34" t="str">
        <f t="shared" si="80"/>
        <v>High Risk</v>
      </c>
    </row>
    <row r="1714" spans="1:26" x14ac:dyDescent="0.25">
      <c r="A1714" s="20">
        <v>44813</v>
      </c>
      <c r="B1714" s="21">
        <v>18</v>
      </c>
      <c r="C1714" s="33" t="str">
        <f t="shared" si="78"/>
        <v>Young</v>
      </c>
      <c r="D1714" s="43">
        <v>81172</v>
      </c>
      <c r="E1714" s="27">
        <v>518</v>
      </c>
      <c r="F1714" s="33" t="s">
        <v>231</v>
      </c>
      <c r="G1714" s="33" t="s">
        <v>20</v>
      </c>
      <c r="H1714" s="33" t="s">
        <v>32</v>
      </c>
      <c r="I1714" s="43">
        <v>20747</v>
      </c>
      <c r="J1714" s="27">
        <v>48</v>
      </c>
      <c r="K1714" s="48">
        <v>0.25559306164687329</v>
      </c>
      <c r="L1714" s="48" t="s">
        <v>240</v>
      </c>
      <c r="M1714" s="33" t="s">
        <v>22</v>
      </c>
      <c r="N1714" s="33" t="s">
        <v>27</v>
      </c>
      <c r="O1714" s="43">
        <v>973</v>
      </c>
      <c r="P1714" s="48">
        <v>0.102391884</v>
      </c>
      <c r="Q1714" s="33" t="s">
        <v>24</v>
      </c>
      <c r="R1714" s="27">
        <v>17</v>
      </c>
      <c r="S1714" s="43">
        <v>4069</v>
      </c>
      <c r="T1714" s="38">
        <v>6764.3333329999996</v>
      </c>
      <c r="U1714" s="33" t="str">
        <f t="shared" si="79"/>
        <v>Medium Income</v>
      </c>
      <c r="V1714" s="43">
        <v>49516</v>
      </c>
      <c r="W1714" s="48">
        <v>0.224908302</v>
      </c>
      <c r="X1714" s="27">
        <v>0</v>
      </c>
      <c r="Y1714" s="27">
        <v>49</v>
      </c>
      <c r="Z1714" s="33" t="str">
        <f t="shared" si="80"/>
        <v>Medium Risk</v>
      </c>
    </row>
    <row r="1715" spans="1:26" x14ac:dyDescent="0.25">
      <c r="A1715" s="22">
        <v>44814</v>
      </c>
      <c r="B1715" s="23">
        <v>50</v>
      </c>
      <c r="C1715" s="34" t="str">
        <f t="shared" si="78"/>
        <v>Senior</v>
      </c>
      <c r="D1715" s="44">
        <v>47816</v>
      </c>
      <c r="E1715" s="28">
        <v>628</v>
      </c>
      <c r="F1715" s="34" t="s">
        <v>230</v>
      </c>
      <c r="G1715" s="34" t="s">
        <v>20</v>
      </c>
      <c r="H1715" s="34" t="s">
        <v>29</v>
      </c>
      <c r="I1715" s="44">
        <v>16152</v>
      </c>
      <c r="J1715" s="28">
        <v>48</v>
      </c>
      <c r="K1715" s="49">
        <v>0.33779488037476996</v>
      </c>
      <c r="L1715" s="49" t="s">
        <v>240</v>
      </c>
      <c r="M1715" s="34" t="s">
        <v>22</v>
      </c>
      <c r="N1715" s="34" t="s">
        <v>30</v>
      </c>
      <c r="O1715" s="44">
        <v>275</v>
      </c>
      <c r="P1715" s="49">
        <v>0.26549488300000001</v>
      </c>
      <c r="Q1715" s="34" t="s">
        <v>24</v>
      </c>
      <c r="R1715" s="28">
        <v>28</v>
      </c>
      <c r="S1715" s="44">
        <v>1457</v>
      </c>
      <c r="T1715" s="39">
        <v>3984.666667</v>
      </c>
      <c r="U1715" s="34" t="str">
        <f t="shared" si="79"/>
        <v>Low Income</v>
      </c>
      <c r="V1715" s="44">
        <v>8628</v>
      </c>
      <c r="W1715" s="49">
        <v>0.18735992800000001</v>
      </c>
      <c r="X1715" s="28">
        <v>0</v>
      </c>
      <c r="Y1715" s="28">
        <v>49</v>
      </c>
      <c r="Z1715" s="34" t="str">
        <f t="shared" si="80"/>
        <v>Medium Risk</v>
      </c>
    </row>
    <row r="1716" spans="1:26" x14ac:dyDescent="0.25">
      <c r="A1716" s="20">
        <v>44815</v>
      </c>
      <c r="B1716" s="21">
        <v>33</v>
      </c>
      <c r="C1716" s="33" t="str">
        <f t="shared" si="78"/>
        <v>Mid</v>
      </c>
      <c r="D1716" s="43">
        <v>63441</v>
      </c>
      <c r="E1716" s="27">
        <v>572.4019138755981</v>
      </c>
      <c r="F1716" s="33" t="s">
        <v>230</v>
      </c>
      <c r="G1716" s="33" t="s">
        <v>20</v>
      </c>
      <c r="H1716" s="33" t="s">
        <v>29</v>
      </c>
      <c r="I1716" s="43">
        <v>14630</v>
      </c>
      <c r="J1716" s="27">
        <v>36</v>
      </c>
      <c r="K1716" s="48">
        <v>0.23060796645702306</v>
      </c>
      <c r="L1716" s="48" t="s">
        <v>240</v>
      </c>
      <c r="M1716" s="33" t="s">
        <v>22</v>
      </c>
      <c r="N1716" s="33" t="s">
        <v>34</v>
      </c>
      <c r="O1716" s="43">
        <v>387</v>
      </c>
      <c r="P1716" s="48">
        <v>0.26142822999999998</v>
      </c>
      <c r="Q1716" s="33" t="s">
        <v>34</v>
      </c>
      <c r="R1716" s="27">
        <v>24</v>
      </c>
      <c r="S1716" s="43">
        <v>7960</v>
      </c>
      <c r="T1716" s="38">
        <v>5286.75</v>
      </c>
      <c r="U1716" s="33" t="str">
        <f t="shared" si="79"/>
        <v>Medium Income</v>
      </c>
      <c r="V1716" s="43">
        <v>1256153</v>
      </c>
      <c r="W1716" s="48">
        <v>0.20320396299999999</v>
      </c>
      <c r="X1716" s="27">
        <v>1</v>
      </c>
      <c r="Y1716" s="27">
        <v>36</v>
      </c>
      <c r="Z1716" s="33" t="str">
        <f t="shared" si="80"/>
        <v>Low Risk</v>
      </c>
    </row>
    <row r="1717" spans="1:26" x14ac:dyDescent="0.25">
      <c r="A1717" s="22">
        <v>44816</v>
      </c>
      <c r="B1717" s="23">
        <v>38</v>
      </c>
      <c r="C1717" s="34" t="str">
        <f t="shared" si="78"/>
        <v>Mid</v>
      </c>
      <c r="D1717" s="44">
        <v>36346</v>
      </c>
      <c r="E1717" s="28">
        <v>517</v>
      </c>
      <c r="F1717" s="34" t="s">
        <v>231</v>
      </c>
      <c r="G1717" s="34" t="s">
        <v>20</v>
      </c>
      <c r="H1717" s="34" t="s">
        <v>25</v>
      </c>
      <c r="I1717" s="44">
        <v>24695.307531380753</v>
      </c>
      <c r="J1717" s="28">
        <v>48</v>
      </c>
      <c r="K1717" s="49">
        <v>0.67945049060091212</v>
      </c>
      <c r="L1717" s="49" t="s">
        <v>241</v>
      </c>
      <c r="M1717" s="34" t="s">
        <v>26</v>
      </c>
      <c r="N1717" s="34" t="s">
        <v>30</v>
      </c>
      <c r="O1717" s="44">
        <v>529</v>
      </c>
      <c r="P1717" s="49">
        <v>8.6992421E-2</v>
      </c>
      <c r="Q1717" s="34" t="s">
        <v>24</v>
      </c>
      <c r="R1717" s="28">
        <v>30</v>
      </c>
      <c r="S1717" s="44">
        <v>879</v>
      </c>
      <c r="T1717" s="39">
        <v>3028.833333</v>
      </c>
      <c r="U1717" s="34" t="str">
        <f t="shared" si="79"/>
        <v>Low Income</v>
      </c>
      <c r="V1717" s="44">
        <v>951524</v>
      </c>
      <c r="W1717" s="49">
        <v>0.22244381999999999</v>
      </c>
      <c r="X1717" s="28">
        <v>1</v>
      </c>
      <c r="Y1717" s="28">
        <v>33.6</v>
      </c>
      <c r="Z1717" s="34" t="str">
        <f t="shared" si="80"/>
        <v>Low Risk</v>
      </c>
    </row>
    <row r="1718" spans="1:26" x14ac:dyDescent="0.25">
      <c r="A1718" s="20">
        <v>44817</v>
      </c>
      <c r="B1718" s="21">
        <v>43</v>
      </c>
      <c r="C1718" s="33" t="str">
        <f t="shared" si="78"/>
        <v>Senior</v>
      </c>
      <c r="D1718" s="43">
        <v>100445</v>
      </c>
      <c r="E1718" s="27">
        <v>646</v>
      </c>
      <c r="F1718" s="33" t="s">
        <v>230</v>
      </c>
      <c r="G1718" s="33" t="s">
        <v>45</v>
      </c>
      <c r="H1718" s="33" t="s">
        <v>21</v>
      </c>
      <c r="I1718" s="43">
        <v>24841</v>
      </c>
      <c r="J1718" s="27">
        <v>72</v>
      </c>
      <c r="K1718" s="48">
        <v>0.24730947284583604</v>
      </c>
      <c r="L1718" s="48" t="s">
        <v>240</v>
      </c>
      <c r="M1718" s="33" t="s">
        <v>26</v>
      </c>
      <c r="N1718" s="33" t="s">
        <v>23</v>
      </c>
      <c r="O1718" s="43">
        <v>489</v>
      </c>
      <c r="P1718" s="48">
        <v>0.44624984099999998</v>
      </c>
      <c r="Q1718" s="33" t="s">
        <v>38</v>
      </c>
      <c r="R1718" s="27">
        <v>23</v>
      </c>
      <c r="S1718" s="43">
        <v>7859</v>
      </c>
      <c r="T1718" s="38">
        <v>8370.4166669999995</v>
      </c>
      <c r="U1718" s="33" t="str">
        <f t="shared" si="79"/>
        <v>Medium Income</v>
      </c>
      <c r="V1718" s="43">
        <v>21385</v>
      </c>
      <c r="W1718" s="48">
        <v>0.19383352400000001</v>
      </c>
      <c r="X1718" s="27">
        <v>0</v>
      </c>
      <c r="Y1718" s="27">
        <v>74</v>
      </c>
      <c r="Z1718" s="33" t="str">
        <f t="shared" si="80"/>
        <v>Very High Risk</v>
      </c>
    </row>
    <row r="1719" spans="1:26" x14ac:dyDescent="0.25">
      <c r="A1719" s="22">
        <v>44818</v>
      </c>
      <c r="B1719" s="23">
        <v>42</v>
      </c>
      <c r="C1719" s="34" t="str">
        <f t="shared" si="78"/>
        <v>Senior</v>
      </c>
      <c r="D1719" s="44">
        <v>16357</v>
      </c>
      <c r="E1719" s="28">
        <v>521</v>
      </c>
      <c r="F1719" s="34" t="s">
        <v>231</v>
      </c>
      <c r="G1719" s="34" t="s">
        <v>33</v>
      </c>
      <c r="H1719" s="34" t="s">
        <v>32</v>
      </c>
      <c r="I1719" s="44">
        <v>9442</v>
      </c>
      <c r="J1719" s="28">
        <v>12</v>
      </c>
      <c r="K1719" s="49">
        <v>0.57724521611542456</v>
      </c>
      <c r="L1719" s="49" t="s">
        <v>241</v>
      </c>
      <c r="M1719" s="34" t="s">
        <v>35</v>
      </c>
      <c r="N1719" s="34" t="s">
        <v>30</v>
      </c>
      <c r="O1719" s="44">
        <v>285</v>
      </c>
      <c r="P1719" s="49">
        <v>0.33235468400000001</v>
      </c>
      <c r="Q1719" s="34" t="s">
        <v>28</v>
      </c>
      <c r="R1719" s="28">
        <v>23</v>
      </c>
      <c r="S1719" s="44">
        <v>9842</v>
      </c>
      <c r="T1719" s="39">
        <v>1363.083333</v>
      </c>
      <c r="U1719" s="34" t="str">
        <f t="shared" si="79"/>
        <v>Low Income</v>
      </c>
      <c r="V1719" s="44">
        <v>7854</v>
      </c>
      <c r="W1719" s="49">
        <v>0.22144195999999999</v>
      </c>
      <c r="X1719" s="28">
        <v>0</v>
      </c>
      <c r="Y1719" s="28">
        <v>58</v>
      </c>
      <c r="Z1719" s="34" t="str">
        <f t="shared" si="80"/>
        <v>High Risk</v>
      </c>
    </row>
    <row r="1720" spans="1:26" x14ac:dyDescent="0.25">
      <c r="A1720" s="20">
        <v>44819</v>
      </c>
      <c r="B1720" s="21">
        <v>48</v>
      </c>
      <c r="C1720" s="33" t="str">
        <f t="shared" si="78"/>
        <v>Senior</v>
      </c>
      <c r="D1720" s="43">
        <v>31485.999995999999</v>
      </c>
      <c r="E1720" s="27">
        <v>604</v>
      </c>
      <c r="F1720" s="33" t="s">
        <v>230</v>
      </c>
      <c r="G1720" s="33" t="s">
        <v>20</v>
      </c>
      <c r="H1720" s="33" t="s">
        <v>29</v>
      </c>
      <c r="I1720" s="43">
        <v>29223</v>
      </c>
      <c r="J1720" s="27">
        <v>54.618025751072963</v>
      </c>
      <c r="K1720" s="48">
        <v>0.92812678662619919</v>
      </c>
      <c r="L1720" s="48" t="s">
        <v>241</v>
      </c>
      <c r="M1720" s="33" t="s">
        <v>22</v>
      </c>
      <c r="N1720" s="33" t="s">
        <v>30</v>
      </c>
      <c r="O1720" s="43">
        <v>199</v>
      </c>
      <c r="P1720" s="48">
        <v>0.60020146299999999</v>
      </c>
      <c r="Q1720" s="33" t="s">
        <v>24</v>
      </c>
      <c r="R1720" s="27">
        <v>24</v>
      </c>
      <c r="S1720" s="43">
        <v>20339</v>
      </c>
      <c r="T1720" s="38">
        <v>2623.833333</v>
      </c>
      <c r="U1720" s="33" t="str">
        <f t="shared" si="79"/>
        <v>Low Income</v>
      </c>
      <c r="V1720" s="43">
        <v>9104</v>
      </c>
      <c r="W1720" s="48">
        <v>0.23065253899999999</v>
      </c>
      <c r="X1720" s="27">
        <v>0</v>
      </c>
      <c r="Y1720" s="27">
        <v>60</v>
      </c>
      <c r="Z1720" s="33" t="str">
        <f t="shared" si="80"/>
        <v>High Risk</v>
      </c>
    </row>
    <row r="1721" spans="1:26" x14ac:dyDescent="0.25">
      <c r="A1721" s="22">
        <v>44820</v>
      </c>
      <c r="B1721" s="23">
        <v>34</v>
      </c>
      <c r="C1721" s="34" t="str">
        <f t="shared" si="78"/>
        <v>Mid</v>
      </c>
      <c r="D1721" s="44">
        <v>45850</v>
      </c>
      <c r="E1721" s="28">
        <v>603</v>
      </c>
      <c r="F1721" s="34" t="s">
        <v>230</v>
      </c>
      <c r="G1721" s="34" t="s">
        <v>33</v>
      </c>
      <c r="H1721" s="34" t="s">
        <v>25</v>
      </c>
      <c r="I1721" s="44">
        <v>24695.307531380753</v>
      </c>
      <c r="J1721" s="28">
        <v>48</v>
      </c>
      <c r="K1721" s="49">
        <v>0.53861085128420394</v>
      </c>
      <c r="L1721" s="49" t="s">
        <v>241</v>
      </c>
      <c r="M1721" s="34" t="s">
        <v>26</v>
      </c>
      <c r="N1721" s="34" t="s">
        <v>23</v>
      </c>
      <c r="O1721" s="44">
        <v>485</v>
      </c>
      <c r="P1721" s="49">
        <v>0.285706193</v>
      </c>
      <c r="Q1721" s="34" t="s">
        <v>24</v>
      </c>
      <c r="R1721" s="28">
        <v>20</v>
      </c>
      <c r="S1721" s="44">
        <v>2347</v>
      </c>
      <c r="T1721" s="39">
        <v>3820.833333</v>
      </c>
      <c r="U1721" s="34" t="str">
        <f t="shared" si="79"/>
        <v>Low Income</v>
      </c>
      <c r="V1721" s="44">
        <v>8290</v>
      </c>
      <c r="W1721" s="49">
        <v>0.185881251</v>
      </c>
      <c r="X1721" s="28">
        <v>0</v>
      </c>
      <c r="Y1721" s="28">
        <v>55</v>
      </c>
      <c r="Z1721" s="34" t="str">
        <f t="shared" si="80"/>
        <v>High Risk</v>
      </c>
    </row>
    <row r="1722" spans="1:26" x14ac:dyDescent="0.25">
      <c r="A1722" s="20">
        <v>44821</v>
      </c>
      <c r="B1722" s="21">
        <v>46</v>
      </c>
      <c r="C1722" s="33" t="str">
        <f t="shared" si="78"/>
        <v>Senior</v>
      </c>
      <c r="D1722" s="43">
        <v>57580</v>
      </c>
      <c r="E1722" s="27">
        <v>589.85714285714289</v>
      </c>
      <c r="F1722" s="33" t="s">
        <v>230</v>
      </c>
      <c r="G1722" s="33" t="s">
        <v>20</v>
      </c>
      <c r="H1722" s="33" t="s">
        <v>29</v>
      </c>
      <c r="I1722" s="43">
        <v>25395</v>
      </c>
      <c r="J1722" s="27">
        <v>60</v>
      </c>
      <c r="K1722" s="48">
        <v>0.44103855505383815</v>
      </c>
      <c r="L1722" s="48" t="s">
        <v>240</v>
      </c>
      <c r="M1722" s="33" t="s">
        <v>22</v>
      </c>
      <c r="N1722" s="33" t="s">
        <v>30</v>
      </c>
      <c r="O1722" s="43">
        <v>289</v>
      </c>
      <c r="P1722" s="48">
        <v>0.57935847900000004</v>
      </c>
      <c r="Q1722" s="33" t="s">
        <v>24</v>
      </c>
      <c r="R1722" s="27">
        <v>13</v>
      </c>
      <c r="S1722" s="43">
        <v>2351</v>
      </c>
      <c r="T1722" s="38">
        <v>4798.3333329999996</v>
      </c>
      <c r="U1722" s="33" t="str">
        <f t="shared" si="79"/>
        <v>Low Income</v>
      </c>
      <c r="V1722" s="43">
        <v>114618</v>
      </c>
      <c r="W1722" s="48">
        <v>0.17640351500000001</v>
      </c>
      <c r="X1722" s="27">
        <v>0</v>
      </c>
      <c r="Y1722" s="27">
        <v>62</v>
      </c>
      <c r="Z1722" s="33" t="str">
        <f t="shared" si="80"/>
        <v>High Risk</v>
      </c>
    </row>
    <row r="1723" spans="1:26" x14ac:dyDescent="0.25">
      <c r="A1723" s="22">
        <v>44822</v>
      </c>
      <c r="B1723" s="23">
        <v>36</v>
      </c>
      <c r="C1723" s="34" t="str">
        <f t="shared" si="78"/>
        <v>Mid</v>
      </c>
      <c r="D1723" s="44">
        <v>51649</v>
      </c>
      <c r="E1723" s="28">
        <v>570</v>
      </c>
      <c r="F1723" s="34" t="s">
        <v>230</v>
      </c>
      <c r="G1723" s="34" t="s">
        <v>20</v>
      </c>
      <c r="H1723" s="34" t="s">
        <v>25</v>
      </c>
      <c r="I1723" s="44">
        <v>16519</v>
      </c>
      <c r="J1723" s="28">
        <v>48</v>
      </c>
      <c r="K1723" s="49">
        <v>0.31983194253518943</v>
      </c>
      <c r="L1723" s="49" t="s">
        <v>240</v>
      </c>
      <c r="M1723" s="34" t="s">
        <v>22</v>
      </c>
      <c r="N1723" s="34" t="s">
        <v>27</v>
      </c>
      <c r="O1723" s="44">
        <v>139</v>
      </c>
      <c r="P1723" s="49">
        <v>0.19603410499999999</v>
      </c>
      <c r="Q1723" s="34" t="s">
        <v>38</v>
      </c>
      <c r="R1723" s="28">
        <v>16</v>
      </c>
      <c r="S1723" s="44">
        <v>1052</v>
      </c>
      <c r="T1723" s="39">
        <v>4304.0833329999996</v>
      </c>
      <c r="U1723" s="34" t="str">
        <f t="shared" si="79"/>
        <v>Low Income</v>
      </c>
      <c r="V1723" s="44">
        <v>5705</v>
      </c>
      <c r="W1723" s="49">
        <v>0.20566059</v>
      </c>
      <c r="X1723" s="28">
        <v>0</v>
      </c>
      <c r="Y1723" s="28">
        <v>51</v>
      </c>
      <c r="Z1723" s="34" t="str">
        <f t="shared" si="80"/>
        <v>Medium Risk</v>
      </c>
    </row>
    <row r="1724" spans="1:26" x14ac:dyDescent="0.25">
      <c r="A1724" s="20">
        <v>44823</v>
      </c>
      <c r="B1724" s="21">
        <v>48</v>
      </c>
      <c r="C1724" s="33" t="str">
        <f t="shared" si="78"/>
        <v>Senior</v>
      </c>
      <c r="D1724" s="43">
        <v>41376</v>
      </c>
      <c r="E1724" s="27">
        <v>571</v>
      </c>
      <c r="F1724" s="33" t="s">
        <v>230</v>
      </c>
      <c r="G1724" s="33" t="s">
        <v>20</v>
      </c>
      <c r="H1724" s="33" t="s">
        <v>32</v>
      </c>
      <c r="I1724" s="43">
        <v>14485</v>
      </c>
      <c r="J1724" s="27">
        <v>48</v>
      </c>
      <c r="K1724" s="48">
        <v>0.35008217324052593</v>
      </c>
      <c r="L1724" s="48" t="s">
        <v>240</v>
      </c>
      <c r="M1724" s="33" t="s">
        <v>26</v>
      </c>
      <c r="N1724" s="33" t="s">
        <v>30</v>
      </c>
      <c r="O1724" s="43">
        <v>309</v>
      </c>
      <c r="P1724" s="48">
        <v>0.54317118200000003</v>
      </c>
      <c r="Q1724" s="33" t="s">
        <v>28</v>
      </c>
      <c r="R1724" s="27">
        <v>20</v>
      </c>
      <c r="S1724" s="43">
        <v>5999</v>
      </c>
      <c r="T1724" s="38">
        <v>3448</v>
      </c>
      <c r="U1724" s="33" t="str">
        <f t="shared" si="79"/>
        <v>Low Income</v>
      </c>
      <c r="V1724" s="43">
        <v>3223</v>
      </c>
      <c r="W1724" s="48">
        <v>0.236335663</v>
      </c>
      <c r="X1724" s="27">
        <v>0</v>
      </c>
      <c r="Y1724" s="27">
        <v>58</v>
      </c>
      <c r="Z1724" s="33" t="str">
        <f t="shared" si="80"/>
        <v>High Risk</v>
      </c>
    </row>
    <row r="1725" spans="1:26" x14ac:dyDescent="0.25">
      <c r="A1725" s="22">
        <v>44824</v>
      </c>
      <c r="B1725" s="23">
        <v>47</v>
      </c>
      <c r="C1725" s="34" t="str">
        <f t="shared" si="78"/>
        <v>Senior</v>
      </c>
      <c r="D1725" s="44">
        <v>69444</v>
      </c>
      <c r="E1725" s="28">
        <v>596</v>
      </c>
      <c r="F1725" s="34" t="s">
        <v>230</v>
      </c>
      <c r="G1725" s="34" t="s">
        <v>20</v>
      </c>
      <c r="H1725" s="34" t="s">
        <v>29</v>
      </c>
      <c r="I1725" s="44">
        <v>10210</v>
      </c>
      <c r="J1725" s="28">
        <v>48</v>
      </c>
      <c r="K1725" s="49">
        <v>0.14702494095962215</v>
      </c>
      <c r="L1725" s="49" t="s">
        <v>240</v>
      </c>
      <c r="M1725" s="34" t="s">
        <v>26</v>
      </c>
      <c r="N1725" s="34" t="s">
        <v>30</v>
      </c>
      <c r="O1725" s="44">
        <v>371</v>
      </c>
      <c r="P1725" s="49">
        <v>0.25453408100000002</v>
      </c>
      <c r="Q1725" s="34" t="s">
        <v>24</v>
      </c>
      <c r="R1725" s="28">
        <v>24</v>
      </c>
      <c r="S1725" s="44">
        <v>11077</v>
      </c>
      <c r="T1725" s="39">
        <v>5787</v>
      </c>
      <c r="U1725" s="34" t="str">
        <f t="shared" si="79"/>
        <v>Medium Income</v>
      </c>
      <c r="V1725" s="44">
        <v>179087</v>
      </c>
      <c r="W1725" s="49">
        <v>0.215596543</v>
      </c>
      <c r="X1725" s="28">
        <v>1</v>
      </c>
      <c r="Y1725" s="28">
        <v>37.6</v>
      </c>
      <c r="Z1725" s="34" t="str">
        <f t="shared" si="80"/>
        <v>Low Risk</v>
      </c>
    </row>
    <row r="1726" spans="1:26" x14ac:dyDescent="0.25">
      <c r="A1726" s="20">
        <v>44825</v>
      </c>
      <c r="B1726" s="21">
        <v>28</v>
      </c>
      <c r="C1726" s="33" t="str">
        <f t="shared" si="78"/>
        <v>Mid</v>
      </c>
      <c r="D1726" s="43">
        <v>41461</v>
      </c>
      <c r="E1726" s="27">
        <v>472</v>
      </c>
      <c r="F1726" s="33" t="s">
        <v>231</v>
      </c>
      <c r="G1726" s="33" t="s">
        <v>20</v>
      </c>
      <c r="H1726" s="33" t="s">
        <v>29</v>
      </c>
      <c r="I1726" s="43">
        <v>34961</v>
      </c>
      <c r="J1726" s="27">
        <v>24</v>
      </c>
      <c r="K1726" s="48">
        <v>0.84322616434721787</v>
      </c>
      <c r="L1726" s="48" t="s">
        <v>241</v>
      </c>
      <c r="M1726" s="33" t="s">
        <v>26</v>
      </c>
      <c r="N1726" s="33" t="s">
        <v>30</v>
      </c>
      <c r="O1726" s="43">
        <v>349</v>
      </c>
      <c r="P1726" s="48">
        <v>5.4472140000000002E-2</v>
      </c>
      <c r="Q1726" s="33" t="s">
        <v>28</v>
      </c>
      <c r="R1726" s="27">
        <v>24</v>
      </c>
      <c r="S1726" s="43">
        <v>8970</v>
      </c>
      <c r="T1726" s="38">
        <v>3455.083333</v>
      </c>
      <c r="U1726" s="33" t="str">
        <f t="shared" si="79"/>
        <v>Low Income</v>
      </c>
      <c r="V1726" s="43">
        <v>153013</v>
      </c>
      <c r="W1726" s="48">
        <v>0.273307244</v>
      </c>
      <c r="X1726" s="27">
        <v>0</v>
      </c>
      <c r="Y1726" s="27">
        <v>51</v>
      </c>
      <c r="Z1726" s="33" t="str">
        <f t="shared" si="80"/>
        <v>Medium Risk</v>
      </c>
    </row>
    <row r="1727" spans="1:26" x14ac:dyDescent="0.25">
      <c r="A1727" s="22">
        <v>44826</v>
      </c>
      <c r="B1727" s="23">
        <v>53</v>
      </c>
      <c r="C1727" s="34" t="str">
        <f t="shared" si="78"/>
        <v>Senior</v>
      </c>
      <c r="D1727" s="44">
        <v>52740</v>
      </c>
      <c r="E1727" s="28">
        <v>566.45263157894738</v>
      </c>
      <c r="F1727" s="34" t="s">
        <v>230</v>
      </c>
      <c r="G1727" s="34" t="s">
        <v>20</v>
      </c>
      <c r="H1727" s="34" t="s">
        <v>29</v>
      </c>
      <c r="I1727" s="44">
        <v>42663</v>
      </c>
      <c r="J1727" s="28">
        <v>36</v>
      </c>
      <c r="K1727" s="49">
        <v>0.80893060295790675</v>
      </c>
      <c r="L1727" s="49" t="s">
        <v>241</v>
      </c>
      <c r="M1727" s="34" t="s">
        <v>22</v>
      </c>
      <c r="N1727" s="34" t="s">
        <v>27</v>
      </c>
      <c r="O1727" s="44">
        <v>494</v>
      </c>
      <c r="P1727" s="49">
        <v>0.497949366</v>
      </c>
      <c r="Q1727" s="34" t="s">
        <v>24</v>
      </c>
      <c r="R1727" s="28">
        <v>22</v>
      </c>
      <c r="S1727" s="44">
        <v>8171</v>
      </c>
      <c r="T1727" s="39">
        <v>4395</v>
      </c>
      <c r="U1727" s="34" t="str">
        <f t="shared" si="79"/>
        <v>Low Income</v>
      </c>
      <c r="V1727" s="44">
        <v>82614</v>
      </c>
      <c r="W1727" s="49">
        <v>0.21880591499999999</v>
      </c>
      <c r="X1727" s="28">
        <v>0</v>
      </c>
      <c r="Y1727" s="28">
        <v>57</v>
      </c>
      <c r="Z1727" s="34" t="str">
        <f t="shared" si="80"/>
        <v>High Risk</v>
      </c>
    </row>
    <row r="1728" spans="1:26" x14ac:dyDescent="0.25">
      <c r="A1728" s="20">
        <v>44827</v>
      </c>
      <c r="B1728" s="21">
        <v>33</v>
      </c>
      <c r="C1728" s="33" t="str">
        <f t="shared" si="78"/>
        <v>Mid</v>
      </c>
      <c r="D1728" s="43">
        <v>24349</v>
      </c>
      <c r="E1728" s="27">
        <v>517</v>
      </c>
      <c r="F1728" s="33" t="s">
        <v>231</v>
      </c>
      <c r="G1728" s="33" t="s">
        <v>20</v>
      </c>
      <c r="H1728" s="33" t="s">
        <v>29</v>
      </c>
      <c r="I1728" s="43">
        <v>31538</v>
      </c>
      <c r="J1728" s="27">
        <v>24</v>
      </c>
      <c r="K1728" s="48">
        <v>1.2952482648158035</v>
      </c>
      <c r="L1728" s="48" t="s">
        <v>242</v>
      </c>
      <c r="M1728" s="33" t="s">
        <v>22</v>
      </c>
      <c r="N1728" s="33" t="s">
        <v>23</v>
      </c>
      <c r="O1728" s="43">
        <v>434</v>
      </c>
      <c r="P1728" s="48">
        <v>0.24047053900000001</v>
      </c>
      <c r="Q1728" s="33" t="s">
        <v>38</v>
      </c>
      <c r="R1728" s="27">
        <v>25</v>
      </c>
      <c r="S1728" s="43">
        <v>1950</v>
      </c>
      <c r="T1728" s="38">
        <v>2029.083333</v>
      </c>
      <c r="U1728" s="33" t="str">
        <f t="shared" si="79"/>
        <v>Low Income</v>
      </c>
      <c r="V1728" s="43">
        <v>69476</v>
      </c>
      <c r="W1728" s="48">
        <v>0.267032096</v>
      </c>
      <c r="X1728" s="27">
        <v>0</v>
      </c>
      <c r="Y1728" s="27">
        <v>51</v>
      </c>
      <c r="Z1728" s="33" t="str">
        <f t="shared" si="80"/>
        <v>Medium Risk</v>
      </c>
    </row>
    <row r="1729" spans="1:26" x14ac:dyDescent="0.25">
      <c r="A1729" s="22">
        <v>44828</v>
      </c>
      <c r="B1729" s="23">
        <v>49</v>
      </c>
      <c r="C1729" s="34" t="str">
        <f t="shared" si="78"/>
        <v>Senior</v>
      </c>
      <c r="D1729" s="44">
        <v>21154</v>
      </c>
      <c r="E1729" s="28">
        <v>538</v>
      </c>
      <c r="F1729" s="34" t="s">
        <v>231</v>
      </c>
      <c r="G1729" s="34" t="s">
        <v>20</v>
      </c>
      <c r="H1729" s="34" t="s">
        <v>25</v>
      </c>
      <c r="I1729" s="44">
        <v>18408</v>
      </c>
      <c r="J1729" s="28">
        <v>72</v>
      </c>
      <c r="K1729" s="49">
        <v>0.87019003498156378</v>
      </c>
      <c r="L1729" s="49" t="s">
        <v>241</v>
      </c>
      <c r="M1729" s="34" t="s">
        <v>26</v>
      </c>
      <c r="N1729" s="34" t="s">
        <v>23</v>
      </c>
      <c r="O1729" s="44">
        <v>240</v>
      </c>
      <c r="P1729" s="49">
        <v>0.29534315</v>
      </c>
      <c r="Q1729" s="34" t="s">
        <v>38</v>
      </c>
      <c r="R1729" s="28">
        <v>31</v>
      </c>
      <c r="S1729" s="44">
        <v>1652</v>
      </c>
      <c r="T1729" s="39">
        <v>1762.833333</v>
      </c>
      <c r="U1729" s="34" t="str">
        <f t="shared" si="79"/>
        <v>Low Income</v>
      </c>
      <c r="V1729" s="44">
        <v>5248</v>
      </c>
      <c r="W1729" s="49">
        <v>0.290122934</v>
      </c>
      <c r="X1729" s="28">
        <v>0</v>
      </c>
      <c r="Y1729" s="28">
        <v>57</v>
      </c>
      <c r="Z1729" s="34" t="str">
        <f t="shared" si="80"/>
        <v>High Risk</v>
      </c>
    </row>
    <row r="1730" spans="1:26" x14ac:dyDescent="0.25">
      <c r="A1730" s="20">
        <v>44829</v>
      </c>
      <c r="B1730" s="21">
        <v>44</v>
      </c>
      <c r="C1730" s="33" t="str">
        <f t="shared" ref="C1730:C1793" si="81">IF(B1730&lt;25,"Young",IF(B1730&lt;40,"Mid",IF(B1730&lt;60,"Senior","Old")))</f>
        <v>Senior</v>
      </c>
      <c r="D1730" s="43">
        <v>27655</v>
      </c>
      <c r="E1730" s="27">
        <v>592</v>
      </c>
      <c r="F1730" s="33" t="s">
        <v>230</v>
      </c>
      <c r="G1730" s="33" t="s">
        <v>20</v>
      </c>
      <c r="H1730" s="33" t="s">
        <v>29</v>
      </c>
      <c r="I1730" s="43">
        <v>29169</v>
      </c>
      <c r="J1730" s="27">
        <v>60</v>
      </c>
      <c r="K1730" s="48">
        <v>1.0547459772193093</v>
      </c>
      <c r="L1730" s="48" t="s">
        <v>242</v>
      </c>
      <c r="M1730" s="33" t="s">
        <v>22</v>
      </c>
      <c r="N1730" s="33" t="s">
        <v>27</v>
      </c>
      <c r="O1730" s="43">
        <v>449</v>
      </c>
      <c r="P1730" s="48">
        <v>0.38699084</v>
      </c>
      <c r="Q1730" s="33" t="s">
        <v>31</v>
      </c>
      <c r="R1730" s="27">
        <v>27</v>
      </c>
      <c r="S1730" s="43">
        <v>3099</v>
      </c>
      <c r="T1730" s="38">
        <v>2304.583333</v>
      </c>
      <c r="U1730" s="33" t="str">
        <f t="shared" ref="U1730:U1793" si="82">IF(T1730&lt;=5000,"Low Income",IF(T1730&lt;=12000,"Medium Income","High Income"))</f>
        <v>Low Income</v>
      </c>
      <c r="V1730" s="43">
        <v>175651</v>
      </c>
      <c r="W1730" s="48">
        <v>0.22021670300000001</v>
      </c>
      <c r="X1730" s="27">
        <v>0</v>
      </c>
      <c r="Y1730" s="27">
        <v>53</v>
      </c>
      <c r="Z1730" s="33" t="str">
        <f t="shared" ref="Z1730:Z1793" si="83">IF(Y1730&lt;40,"Low Risk", IF(Y1730&lt;55,"Medium Risk", IF(Y1730&lt;70,"High Risk","Very High Risk")))</f>
        <v>Medium Risk</v>
      </c>
    </row>
    <row r="1731" spans="1:26" x14ac:dyDescent="0.25">
      <c r="A1731" s="22">
        <v>44830</v>
      </c>
      <c r="B1731" s="23">
        <v>62</v>
      </c>
      <c r="C1731" s="34" t="str">
        <f t="shared" si="81"/>
        <v>Old</v>
      </c>
      <c r="D1731" s="44">
        <v>18807</v>
      </c>
      <c r="E1731" s="28">
        <v>648</v>
      </c>
      <c r="F1731" s="34" t="s">
        <v>230</v>
      </c>
      <c r="G1731" s="34" t="s">
        <v>20</v>
      </c>
      <c r="H1731" s="34" t="s">
        <v>29</v>
      </c>
      <c r="I1731" s="44">
        <v>14543</v>
      </c>
      <c r="J1731" s="28">
        <v>120</v>
      </c>
      <c r="K1731" s="49">
        <v>0.77327590790663048</v>
      </c>
      <c r="L1731" s="49" t="s">
        <v>241</v>
      </c>
      <c r="M1731" s="34" t="s">
        <v>35</v>
      </c>
      <c r="N1731" s="34" t="s">
        <v>30</v>
      </c>
      <c r="O1731" s="44">
        <v>435</v>
      </c>
      <c r="P1731" s="49">
        <v>0.574190647</v>
      </c>
      <c r="Q1731" s="34" t="s">
        <v>28</v>
      </c>
      <c r="R1731" s="28">
        <v>21</v>
      </c>
      <c r="S1731" s="44">
        <v>5216</v>
      </c>
      <c r="T1731" s="39">
        <v>1567.25</v>
      </c>
      <c r="U1731" s="34" t="str">
        <f t="shared" si="82"/>
        <v>Low Income</v>
      </c>
      <c r="V1731" s="44">
        <v>10782</v>
      </c>
      <c r="W1731" s="49">
        <v>0.23974319699999999</v>
      </c>
      <c r="X1731" s="28">
        <v>0</v>
      </c>
      <c r="Y1731" s="28">
        <v>62</v>
      </c>
      <c r="Z1731" s="34" t="str">
        <f t="shared" si="83"/>
        <v>High Risk</v>
      </c>
    </row>
    <row r="1732" spans="1:26" x14ac:dyDescent="0.25">
      <c r="A1732" s="20">
        <v>44831</v>
      </c>
      <c r="B1732" s="21">
        <v>37</v>
      </c>
      <c r="C1732" s="33" t="str">
        <f t="shared" si="81"/>
        <v>Mid</v>
      </c>
      <c r="D1732" s="43">
        <v>49214</v>
      </c>
      <c r="E1732" s="27">
        <v>587</v>
      </c>
      <c r="F1732" s="33" t="s">
        <v>230</v>
      </c>
      <c r="G1732" s="33" t="s">
        <v>20</v>
      </c>
      <c r="H1732" s="33" t="s">
        <v>32</v>
      </c>
      <c r="I1732" s="43">
        <v>13026</v>
      </c>
      <c r="J1732" s="27">
        <v>36</v>
      </c>
      <c r="K1732" s="48">
        <v>0.26468078189133176</v>
      </c>
      <c r="L1732" s="48" t="s">
        <v>240</v>
      </c>
      <c r="M1732" s="33" t="s">
        <v>35</v>
      </c>
      <c r="N1732" s="33" t="s">
        <v>34</v>
      </c>
      <c r="O1732" s="43">
        <v>652</v>
      </c>
      <c r="P1732" s="48">
        <v>0.15338116700000001</v>
      </c>
      <c r="Q1732" s="33" t="s">
        <v>24</v>
      </c>
      <c r="R1732" s="27">
        <v>22</v>
      </c>
      <c r="S1732" s="43">
        <v>497</v>
      </c>
      <c r="T1732" s="38">
        <v>4101.1666670000004</v>
      </c>
      <c r="U1732" s="33" t="str">
        <f t="shared" si="82"/>
        <v>Low Income</v>
      </c>
      <c r="V1732" s="43">
        <v>6386</v>
      </c>
      <c r="W1732" s="48">
        <v>0.19904714100000001</v>
      </c>
      <c r="X1732" s="27">
        <v>0</v>
      </c>
      <c r="Y1732" s="27">
        <v>52</v>
      </c>
      <c r="Z1732" s="33" t="str">
        <f t="shared" si="83"/>
        <v>Medium Risk</v>
      </c>
    </row>
    <row r="1733" spans="1:26" x14ac:dyDescent="0.25">
      <c r="A1733" s="22">
        <v>44832</v>
      </c>
      <c r="B1733" s="23">
        <v>35</v>
      </c>
      <c r="C1733" s="34" t="str">
        <f t="shared" si="81"/>
        <v>Mid</v>
      </c>
      <c r="D1733" s="44">
        <v>96969</v>
      </c>
      <c r="E1733" s="28">
        <v>645</v>
      </c>
      <c r="F1733" s="34" t="s">
        <v>230</v>
      </c>
      <c r="G1733" s="34" t="s">
        <v>20</v>
      </c>
      <c r="H1733" s="34" t="s">
        <v>21</v>
      </c>
      <c r="I1733" s="44">
        <v>45585</v>
      </c>
      <c r="J1733" s="28">
        <v>60</v>
      </c>
      <c r="K1733" s="49">
        <v>0.47009869133434395</v>
      </c>
      <c r="L1733" s="49" t="s">
        <v>240</v>
      </c>
      <c r="M1733" s="34" t="s">
        <v>26</v>
      </c>
      <c r="N1733" s="34" t="s">
        <v>27</v>
      </c>
      <c r="O1733" s="44">
        <v>420</v>
      </c>
      <c r="P1733" s="49">
        <v>0.42211205400000001</v>
      </c>
      <c r="Q1733" s="34" t="s">
        <v>34</v>
      </c>
      <c r="R1733" s="28">
        <v>27</v>
      </c>
      <c r="S1733" s="44">
        <v>7117</v>
      </c>
      <c r="T1733" s="39">
        <v>8080.75</v>
      </c>
      <c r="U1733" s="34" t="str">
        <f t="shared" si="82"/>
        <v>Medium Income</v>
      </c>
      <c r="V1733" s="44">
        <v>566222</v>
      </c>
      <c r="W1733" s="49">
        <v>0.21605232999999999</v>
      </c>
      <c r="X1733" s="28">
        <v>1</v>
      </c>
      <c r="Y1733" s="28">
        <v>35.200000000000003</v>
      </c>
      <c r="Z1733" s="34" t="str">
        <f t="shared" si="83"/>
        <v>Low Risk</v>
      </c>
    </row>
    <row r="1734" spans="1:26" x14ac:dyDescent="0.25">
      <c r="A1734" s="20">
        <v>44833</v>
      </c>
      <c r="B1734" s="21">
        <v>39</v>
      </c>
      <c r="C1734" s="33" t="str">
        <f t="shared" si="81"/>
        <v>Mid</v>
      </c>
      <c r="D1734" s="43">
        <v>31602</v>
      </c>
      <c r="E1734" s="27">
        <v>641</v>
      </c>
      <c r="F1734" s="33" t="s">
        <v>230</v>
      </c>
      <c r="G1734" s="33" t="s">
        <v>20</v>
      </c>
      <c r="H1734" s="33" t="s">
        <v>21</v>
      </c>
      <c r="I1734" s="43">
        <v>19318</v>
      </c>
      <c r="J1734" s="27">
        <v>48</v>
      </c>
      <c r="K1734" s="48">
        <v>0.61129042465666728</v>
      </c>
      <c r="L1734" s="48" t="s">
        <v>241</v>
      </c>
      <c r="M1734" s="33" t="s">
        <v>35</v>
      </c>
      <c r="N1734" s="33" t="s">
        <v>30</v>
      </c>
      <c r="O1734" s="43">
        <v>687</v>
      </c>
      <c r="P1734" s="48">
        <v>0.24231713499999999</v>
      </c>
      <c r="Q1734" s="33" t="s">
        <v>38</v>
      </c>
      <c r="R1734" s="27">
        <v>17</v>
      </c>
      <c r="S1734" s="43">
        <v>2058</v>
      </c>
      <c r="T1734" s="38">
        <v>2633.5</v>
      </c>
      <c r="U1734" s="33" t="str">
        <f t="shared" si="82"/>
        <v>Low Income</v>
      </c>
      <c r="V1734" s="43">
        <v>4085</v>
      </c>
      <c r="W1734" s="48">
        <v>0.21246330999999999</v>
      </c>
      <c r="X1734" s="27">
        <v>0</v>
      </c>
      <c r="Y1734" s="27">
        <v>51</v>
      </c>
      <c r="Z1734" s="33" t="str">
        <f t="shared" si="83"/>
        <v>Medium Risk</v>
      </c>
    </row>
    <row r="1735" spans="1:26" x14ac:dyDescent="0.25">
      <c r="A1735" s="22">
        <v>44834</v>
      </c>
      <c r="B1735" s="23">
        <v>36</v>
      </c>
      <c r="C1735" s="34" t="str">
        <f t="shared" si="81"/>
        <v>Mid</v>
      </c>
      <c r="D1735" s="44">
        <v>104847</v>
      </c>
      <c r="E1735" s="28">
        <v>610</v>
      </c>
      <c r="F1735" s="34" t="s">
        <v>230</v>
      </c>
      <c r="G1735" s="34" t="s">
        <v>20</v>
      </c>
      <c r="H1735" s="34" t="s">
        <v>41</v>
      </c>
      <c r="I1735" s="44">
        <v>30281</v>
      </c>
      <c r="J1735" s="28">
        <v>96</v>
      </c>
      <c r="K1735" s="49">
        <v>0.28881131553597145</v>
      </c>
      <c r="L1735" s="49" t="s">
        <v>240</v>
      </c>
      <c r="M1735" s="34" t="s">
        <v>22</v>
      </c>
      <c r="N1735" s="34" t="s">
        <v>30</v>
      </c>
      <c r="O1735" s="44">
        <v>352</v>
      </c>
      <c r="P1735" s="49">
        <v>0.17065675399999999</v>
      </c>
      <c r="Q1735" s="34" t="s">
        <v>31</v>
      </c>
      <c r="R1735" s="28">
        <v>23</v>
      </c>
      <c r="S1735" s="44">
        <v>7273</v>
      </c>
      <c r="T1735" s="39">
        <v>8737.25</v>
      </c>
      <c r="U1735" s="34" t="str">
        <f t="shared" si="82"/>
        <v>Medium Income</v>
      </c>
      <c r="V1735" s="44">
        <v>356444</v>
      </c>
      <c r="W1735" s="49">
        <v>0.237473184</v>
      </c>
      <c r="X1735" s="28">
        <v>1</v>
      </c>
      <c r="Y1735" s="28">
        <v>31.2</v>
      </c>
      <c r="Z1735" s="34" t="str">
        <f t="shared" si="83"/>
        <v>Low Risk</v>
      </c>
    </row>
    <row r="1736" spans="1:26" x14ac:dyDescent="0.25">
      <c r="A1736" s="20">
        <v>44835</v>
      </c>
      <c r="B1736" s="21">
        <v>49</v>
      </c>
      <c r="C1736" s="33" t="str">
        <f t="shared" si="81"/>
        <v>Senior</v>
      </c>
      <c r="D1736" s="43">
        <v>65770</v>
      </c>
      <c r="E1736" s="27">
        <v>579</v>
      </c>
      <c r="F1736" s="33" t="s">
        <v>230</v>
      </c>
      <c r="G1736" s="33" t="s">
        <v>20</v>
      </c>
      <c r="H1736" s="33" t="s">
        <v>29</v>
      </c>
      <c r="I1736" s="43">
        <v>13664</v>
      </c>
      <c r="J1736" s="27">
        <v>36</v>
      </c>
      <c r="K1736" s="48">
        <v>0.20775429527140032</v>
      </c>
      <c r="L1736" s="48" t="s">
        <v>240</v>
      </c>
      <c r="M1736" s="33" t="s">
        <v>26</v>
      </c>
      <c r="N1736" s="33" t="s">
        <v>27</v>
      </c>
      <c r="O1736" s="43">
        <v>222</v>
      </c>
      <c r="P1736" s="48">
        <v>0.32294994799999999</v>
      </c>
      <c r="Q1736" s="33" t="s">
        <v>31</v>
      </c>
      <c r="R1736" s="27">
        <v>24</v>
      </c>
      <c r="S1736" s="43">
        <v>2224</v>
      </c>
      <c r="T1736" s="38">
        <v>5480.8333329999996</v>
      </c>
      <c r="U1736" s="33" t="str">
        <f t="shared" si="82"/>
        <v>Medium Income</v>
      </c>
      <c r="V1736" s="43">
        <v>12809</v>
      </c>
      <c r="W1736" s="48">
        <v>0.22320668699999999</v>
      </c>
      <c r="X1736" s="27">
        <v>1</v>
      </c>
      <c r="Y1736" s="27">
        <v>42.4</v>
      </c>
      <c r="Z1736" s="33" t="str">
        <f t="shared" si="83"/>
        <v>Medium Risk</v>
      </c>
    </row>
    <row r="1737" spans="1:26" x14ac:dyDescent="0.25">
      <c r="A1737" s="22">
        <v>44836</v>
      </c>
      <c r="B1737" s="23">
        <v>20</v>
      </c>
      <c r="C1737" s="34" t="str">
        <f t="shared" si="81"/>
        <v>Young</v>
      </c>
      <c r="D1737" s="44">
        <v>32566</v>
      </c>
      <c r="E1737" s="28">
        <v>552</v>
      </c>
      <c r="F1737" s="34" t="s">
        <v>230</v>
      </c>
      <c r="G1737" s="34" t="s">
        <v>20</v>
      </c>
      <c r="H1737" s="34" t="s">
        <v>29</v>
      </c>
      <c r="I1737" s="44">
        <v>16913</v>
      </c>
      <c r="J1737" s="28">
        <v>36</v>
      </c>
      <c r="K1737" s="49">
        <v>0.51934532948473866</v>
      </c>
      <c r="L1737" s="49" t="s">
        <v>241</v>
      </c>
      <c r="M1737" s="34" t="s">
        <v>22</v>
      </c>
      <c r="N1737" s="34" t="s">
        <v>23</v>
      </c>
      <c r="O1737" s="44">
        <v>392</v>
      </c>
      <c r="P1737" s="49">
        <v>0.327684753</v>
      </c>
      <c r="Q1737" s="34" t="s">
        <v>28</v>
      </c>
      <c r="R1737" s="28">
        <v>31</v>
      </c>
      <c r="S1737" s="44">
        <v>2053</v>
      </c>
      <c r="T1737" s="39">
        <v>2713.833333</v>
      </c>
      <c r="U1737" s="34" t="str">
        <f t="shared" si="82"/>
        <v>Low Income</v>
      </c>
      <c r="V1737" s="44">
        <v>23343</v>
      </c>
      <c r="W1737" s="49">
        <v>0.22486213999999999</v>
      </c>
      <c r="X1737" s="28">
        <v>0</v>
      </c>
      <c r="Y1737" s="28">
        <v>55</v>
      </c>
      <c r="Z1737" s="34" t="str">
        <f t="shared" si="83"/>
        <v>High Risk</v>
      </c>
    </row>
    <row r="1738" spans="1:26" x14ac:dyDescent="0.25">
      <c r="A1738" s="20">
        <v>44837</v>
      </c>
      <c r="B1738" s="21">
        <v>27</v>
      </c>
      <c r="C1738" s="33" t="str">
        <f t="shared" si="81"/>
        <v>Mid</v>
      </c>
      <c r="D1738" s="43">
        <v>40926</v>
      </c>
      <c r="E1738" s="27">
        <v>618</v>
      </c>
      <c r="F1738" s="33" t="s">
        <v>230</v>
      </c>
      <c r="G1738" s="33" t="s">
        <v>45</v>
      </c>
      <c r="H1738" s="33" t="s">
        <v>21</v>
      </c>
      <c r="I1738" s="43">
        <v>37765</v>
      </c>
      <c r="J1738" s="27">
        <v>36</v>
      </c>
      <c r="K1738" s="48">
        <v>0.92276303572301221</v>
      </c>
      <c r="L1738" s="48" t="s">
        <v>241</v>
      </c>
      <c r="M1738" s="33" t="s">
        <v>35</v>
      </c>
      <c r="N1738" s="33" t="s">
        <v>27</v>
      </c>
      <c r="O1738" s="43">
        <v>235</v>
      </c>
      <c r="P1738" s="48">
        <v>0.22836384000000001</v>
      </c>
      <c r="Q1738" s="33" t="s">
        <v>38</v>
      </c>
      <c r="R1738" s="27">
        <v>19</v>
      </c>
      <c r="S1738" s="43">
        <v>6255</v>
      </c>
      <c r="T1738" s="38">
        <v>3410.5</v>
      </c>
      <c r="U1738" s="33" t="str">
        <f t="shared" si="82"/>
        <v>Low Income</v>
      </c>
      <c r="V1738" s="43">
        <v>5446</v>
      </c>
      <c r="W1738" s="48">
        <v>0.21862082899999999</v>
      </c>
      <c r="X1738" s="27">
        <v>0</v>
      </c>
      <c r="Y1738" s="27">
        <v>53</v>
      </c>
      <c r="Z1738" s="33" t="str">
        <f t="shared" si="83"/>
        <v>Medium Risk</v>
      </c>
    </row>
    <row r="1739" spans="1:26" x14ac:dyDescent="0.25">
      <c r="A1739" s="22">
        <v>44838</v>
      </c>
      <c r="B1739" s="23">
        <v>27</v>
      </c>
      <c r="C1739" s="34" t="str">
        <f t="shared" si="81"/>
        <v>Mid</v>
      </c>
      <c r="D1739" s="44">
        <v>75824</v>
      </c>
      <c r="E1739" s="28">
        <v>572.4019138755981</v>
      </c>
      <c r="F1739" s="34" t="s">
        <v>230</v>
      </c>
      <c r="G1739" s="34" t="s">
        <v>20</v>
      </c>
      <c r="H1739" s="34" t="s">
        <v>29</v>
      </c>
      <c r="I1739" s="44">
        <v>51437</v>
      </c>
      <c r="J1739" s="28">
        <v>48</v>
      </c>
      <c r="K1739" s="49">
        <v>0.67837360202574382</v>
      </c>
      <c r="L1739" s="49" t="s">
        <v>241</v>
      </c>
      <c r="M1739" s="34" t="s">
        <v>22</v>
      </c>
      <c r="N1739" s="34" t="s">
        <v>27</v>
      </c>
      <c r="O1739" s="44">
        <v>373</v>
      </c>
      <c r="P1739" s="49">
        <v>0.43894503099999999</v>
      </c>
      <c r="Q1739" s="34" t="s">
        <v>28</v>
      </c>
      <c r="R1739" s="28">
        <v>24</v>
      </c>
      <c r="S1739" s="44">
        <v>4783</v>
      </c>
      <c r="T1739" s="39">
        <v>6318.6666670000004</v>
      </c>
      <c r="U1739" s="34" t="str">
        <f t="shared" si="82"/>
        <v>Medium Income</v>
      </c>
      <c r="V1739" s="44">
        <v>59841</v>
      </c>
      <c r="W1739" s="49">
        <v>0.273284099</v>
      </c>
      <c r="X1739" s="28">
        <v>0</v>
      </c>
      <c r="Y1739" s="28">
        <v>53</v>
      </c>
      <c r="Z1739" s="34" t="str">
        <f t="shared" si="83"/>
        <v>Medium Risk</v>
      </c>
    </row>
    <row r="1740" spans="1:26" x14ac:dyDescent="0.25">
      <c r="A1740" s="20">
        <v>44839</v>
      </c>
      <c r="B1740" s="21">
        <v>51</v>
      </c>
      <c r="C1740" s="33" t="str">
        <f t="shared" si="81"/>
        <v>Senior</v>
      </c>
      <c r="D1740" s="43">
        <v>17466</v>
      </c>
      <c r="E1740" s="27">
        <v>669</v>
      </c>
      <c r="F1740" s="33" t="s">
        <v>232</v>
      </c>
      <c r="G1740" s="33" t="s">
        <v>33</v>
      </c>
      <c r="H1740" s="33" t="s">
        <v>21</v>
      </c>
      <c r="I1740" s="43">
        <v>8201</v>
      </c>
      <c r="J1740" s="27">
        <v>60</v>
      </c>
      <c r="K1740" s="48">
        <v>0.46954082216878507</v>
      </c>
      <c r="L1740" s="48" t="s">
        <v>240</v>
      </c>
      <c r="M1740" s="33" t="s">
        <v>35</v>
      </c>
      <c r="N1740" s="33" t="s">
        <v>27</v>
      </c>
      <c r="O1740" s="43">
        <v>176</v>
      </c>
      <c r="P1740" s="48">
        <v>0.15440459200000001</v>
      </c>
      <c r="Q1740" s="33" t="s">
        <v>24</v>
      </c>
      <c r="R1740" s="27">
        <v>31</v>
      </c>
      <c r="S1740" s="43">
        <v>1594</v>
      </c>
      <c r="T1740" s="38">
        <v>1455.5</v>
      </c>
      <c r="U1740" s="33" t="str">
        <f t="shared" si="82"/>
        <v>Low Income</v>
      </c>
      <c r="V1740" s="43">
        <v>13261</v>
      </c>
      <c r="W1740" s="48">
        <v>0.180806946</v>
      </c>
      <c r="X1740" s="27">
        <v>0</v>
      </c>
      <c r="Y1740" s="27">
        <v>55</v>
      </c>
      <c r="Z1740" s="33" t="str">
        <f t="shared" si="83"/>
        <v>High Risk</v>
      </c>
    </row>
    <row r="1741" spans="1:26" x14ac:dyDescent="0.25">
      <c r="A1741" s="22">
        <v>44840</v>
      </c>
      <c r="B1741" s="23">
        <v>60</v>
      </c>
      <c r="C1741" s="34" t="str">
        <f t="shared" si="81"/>
        <v>Old</v>
      </c>
      <c r="D1741" s="44">
        <v>97702</v>
      </c>
      <c r="E1741" s="28">
        <v>602</v>
      </c>
      <c r="F1741" s="34" t="s">
        <v>230</v>
      </c>
      <c r="G1741" s="34" t="s">
        <v>20</v>
      </c>
      <c r="H1741" s="34" t="s">
        <v>32</v>
      </c>
      <c r="I1741" s="44">
        <v>17756</v>
      </c>
      <c r="J1741" s="28">
        <v>36</v>
      </c>
      <c r="K1741" s="49">
        <v>0.18173630017809256</v>
      </c>
      <c r="L1741" s="49" t="s">
        <v>240</v>
      </c>
      <c r="M1741" s="34" t="s">
        <v>22</v>
      </c>
      <c r="N1741" s="34" t="s">
        <v>34</v>
      </c>
      <c r="O1741" s="44">
        <v>303</v>
      </c>
      <c r="P1741" s="49">
        <v>0.54530879700000001</v>
      </c>
      <c r="Q1741" s="34" t="s">
        <v>31</v>
      </c>
      <c r="R1741" s="28">
        <v>27</v>
      </c>
      <c r="S1741" s="44">
        <v>15275</v>
      </c>
      <c r="T1741" s="39">
        <v>8141.8333329999996</v>
      </c>
      <c r="U1741" s="34" t="str">
        <f t="shared" si="82"/>
        <v>Medium Income</v>
      </c>
      <c r="V1741" s="44">
        <v>11946</v>
      </c>
      <c r="W1741" s="49">
        <v>0.19808909899999999</v>
      </c>
      <c r="X1741" s="28">
        <v>1</v>
      </c>
      <c r="Y1741" s="28">
        <v>43.2</v>
      </c>
      <c r="Z1741" s="34" t="str">
        <f t="shared" si="83"/>
        <v>Medium Risk</v>
      </c>
    </row>
    <row r="1742" spans="1:26" x14ac:dyDescent="0.25">
      <c r="A1742" s="20">
        <v>44841</v>
      </c>
      <c r="B1742" s="21">
        <v>38</v>
      </c>
      <c r="C1742" s="33" t="str">
        <f t="shared" si="81"/>
        <v>Mid</v>
      </c>
      <c r="D1742" s="43">
        <v>61635</v>
      </c>
      <c r="E1742" s="27">
        <v>540</v>
      </c>
      <c r="F1742" s="33" t="s">
        <v>231</v>
      </c>
      <c r="G1742" s="33" t="s">
        <v>45</v>
      </c>
      <c r="H1742" s="33" t="s">
        <v>32</v>
      </c>
      <c r="I1742" s="43">
        <v>37740</v>
      </c>
      <c r="J1742" s="27">
        <v>60</v>
      </c>
      <c r="K1742" s="48">
        <v>0.61231443173521538</v>
      </c>
      <c r="L1742" s="48" t="s">
        <v>241</v>
      </c>
      <c r="M1742" s="33" t="s">
        <v>22</v>
      </c>
      <c r="N1742" s="33" t="s">
        <v>23</v>
      </c>
      <c r="O1742" s="43">
        <v>434</v>
      </c>
      <c r="P1742" s="48">
        <v>0.25984378800000002</v>
      </c>
      <c r="Q1742" s="33" t="s">
        <v>31</v>
      </c>
      <c r="R1742" s="27">
        <v>27</v>
      </c>
      <c r="S1742" s="43">
        <v>8239</v>
      </c>
      <c r="T1742" s="38">
        <v>5136.25</v>
      </c>
      <c r="U1742" s="33" t="str">
        <f t="shared" si="82"/>
        <v>Medium Income</v>
      </c>
      <c r="V1742" s="43">
        <v>116866</v>
      </c>
      <c r="W1742" s="48">
        <v>0.26579600199999998</v>
      </c>
      <c r="X1742" s="27">
        <v>0</v>
      </c>
      <c r="Y1742" s="27">
        <v>51</v>
      </c>
      <c r="Z1742" s="33" t="str">
        <f t="shared" si="83"/>
        <v>Medium Risk</v>
      </c>
    </row>
    <row r="1743" spans="1:26" x14ac:dyDescent="0.25">
      <c r="A1743" s="22">
        <v>44842</v>
      </c>
      <c r="B1743" s="23">
        <v>37</v>
      </c>
      <c r="C1743" s="34" t="str">
        <f t="shared" si="81"/>
        <v>Mid</v>
      </c>
      <c r="D1743" s="44">
        <v>33640</v>
      </c>
      <c r="E1743" s="28">
        <v>552</v>
      </c>
      <c r="F1743" s="34" t="s">
        <v>230</v>
      </c>
      <c r="G1743" s="34" t="s">
        <v>20</v>
      </c>
      <c r="H1743" s="34" t="s">
        <v>32</v>
      </c>
      <c r="I1743" s="44">
        <v>36165</v>
      </c>
      <c r="J1743" s="28">
        <v>36</v>
      </c>
      <c r="K1743" s="49">
        <v>1.0750594530321047</v>
      </c>
      <c r="L1743" s="49" t="s">
        <v>242</v>
      </c>
      <c r="M1743" s="34" t="s">
        <v>22</v>
      </c>
      <c r="N1743" s="34" t="s">
        <v>27</v>
      </c>
      <c r="O1743" s="44">
        <v>524</v>
      </c>
      <c r="P1743" s="49">
        <v>7.2713422999999999E-2</v>
      </c>
      <c r="Q1743" s="34" t="s">
        <v>24</v>
      </c>
      <c r="R1743" s="28">
        <v>25</v>
      </c>
      <c r="S1743" s="44">
        <v>2289</v>
      </c>
      <c r="T1743" s="39">
        <v>2803.333333</v>
      </c>
      <c r="U1743" s="34" t="str">
        <f t="shared" si="82"/>
        <v>Low Income</v>
      </c>
      <c r="V1743" s="44">
        <v>5929</v>
      </c>
      <c r="W1743" s="49">
        <v>0.29063070400000002</v>
      </c>
      <c r="X1743" s="28">
        <v>0</v>
      </c>
      <c r="Y1743" s="28">
        <v>52</v>
      </c>
      <c r="Z1743" s="34" t="str">
        <f t="shared" si="83"/>
        <v>Medium Risk</v>
      </c>
    </row>
    <row r="1744" spans="1:26" x14ac:dyDescent="0.25">
      <c r="A1744" s="20">
        <v>44843</v>
      </c>
      <c r="B1744" s="21">
        <v>40</v>
      </c>
      <c r="C1744" s="33" t="str">
        <f t="shared" si="81"/>
        <v>Senior</v>
      </c>
      <c r="D1744" s="43">
        <v>38109</v>
      </c>
      <c r="E1744" s="27">
        <v>430</v>
      </c>
      <c r="F1744" s="33" t="s">
        <v>233</v>
      </c>
      <c r="G1744" s="33" t="s">
        <v>20</v>
      </c>
      <c r="H1744" s="33" t="s">
        <v>29</v>
      </c>
      <c r="I1744" s="43">
        <v>31636</v>
      </c>
      <c r="J1744" s="27">
        <v>36</v>
      </c>
      <c r="K1744" s="48">
        <v>0.83014511007898395</v>
      </c>
      <c r="L1744" s="48" t="s">
        <v>241</v>
      </c>
      <c r="M1744" s="33" t="s">
        <v>22</v>
      </c>
      <c r="N1744" s="33" t="s">
        <v>27</v>
      </c>
      <c r="O1744" s="43">
        <v>297</v>
      </c>
      <c r="P1744" s="48">
        <v>0.52647301999999996</v>
      </c>
      <c r="Q1744" s="33" t="s">
        <v>28</v>
      </c>
      <c r="R1744" s="27">
        <v>22</v>
      </c>
      <c r="S1744" s="43">
        <v>7251</v>
      </c>
      <c r="T1744" s="38">
        <v>3175.75</v>
      </c>
      <c r="U1744" s="33" t="str">
        <f t="shared" si="82"/>
        <v>Low Income</v>
      </c>
      <c r="V1744" s="43">
        <v>35203</v>
      </c>
      <c r="W1744" s="48">
        <v>0.300680004</v>
      </c>
      <c r="X1744" s="27">
        <v>0</v>
      </c>
      <c r="Y1744" s="27">
        <v>65</v>
      </c>
      <c r="Z1744" s="33" t="str">
        <f t="shared" si="83"/>
        <v>High Risk</v>
      </c>
    </row>
    <row r="1745" spans="1:26" x14ac:dyDescent="0.25">
      <c r="A1745" s="22">
        <v>44844</v>
      </c>
      <c r="B1745" s="23">
        <v>53</v>
      </c>
      <c r="C1745" s="34" t="str">
        <f t="shared" si="81"/>
        <v>Senior</v>
      </c>
      <c r="D1745" s="44">
        <v>121225</v>
      </c>
      <c r="E1745" s="28">
        <v>478</v>
      </c>
      <c r="F1745" s="34" t="s">
        <v>231</v>
      </c>
      <c r="G1745" s="34" t="s">
        <v>45</v>
      </c>
      <c r="H1745" s="34" t="s">
        <v>32</v>
      </c>
      <c r="I1745" s="44">
        <v>12487</v>
      </c>
      <c r="J1745" s="28">
        <v>36</v>
      </c>
      <c r="K1745" s="49">
        <v>0.10300680552691277</v>
      </c>
      <c r="L1745" s="49" t="s">
        <v>240</v>
      </c>
      <c r="M1745" s="34" t="s">
        <v>35</v>
      </c>
      <c r="N1745" s="34" t="s">
        <v>30</v>
      </c>
      <c r="O1745" s="44">
        <v>387</v>
      </c>
      <c r="P1745" s="49">
        <v>0.50002369099999999</v>
      </c>
      <c r="Q1745" s="34" t="s">
        <v>38</v>
      </c>
      <c r="R1745" s="28">
        <v>29</v>
      </c>
      <c r="S1745" s="44">
        <v>3716</v>
      </c>
      <c r="T1745" s="39">
        <v>10102.083329999999</v>
      </c>
      <c r="U1745" s="34" t="str">
        <f t="shared" si="82"/>
        <v>Medium Income</v>
      </c>
      <c r="V1745" s="44">
        <v>29275</v>
      </c>
      <c r="W1745" s="49">
        <v>0.24752812699999999</v>
      </c>
      <c r="X1745" s="28">
        <v>1</v>
      </c>
      <c r="Y1745" s="28">
        <v>47.2</v>
      </c>
      <c r="Z1745" s="34" t="str">
        <f t="shared" si="83"/>
        <v>Medium Risk</v>
      </c>
    </row>
    <row r="1746" spans="1:26" x14ac:dyDescent="0.25">
      <c r="A1746" s="20">
        <v>44572</v>
      </c>
      <c r="B1746" s="21">
        <v>28</v>
      </c>
      <c r="C1746" s="33" t="str">
        <f t="shared" si="81"/>
        <v>Mid</v>
      </c>
      <c r="D1746" s="43">
        <v>16076</v>
      </c>
      <c r="E1746" s="27">
        <v>495</v>
      </c>
      <c r="F1746" s="33" t="s">
        <v>231</v>
      </c>
      <c r="G1746" s="33" t="s">
        <v>20</v>
      </c>
      <c r="H1746" s="33" t="s">
        <v>32</v>
      </c>
      <c r="I1746" s="43">
        <v>8112</v>
      </c>
      <c r="J1746" s="27">
        <v>36</v>
      </c>
      <c r="K1746" s="48">
        <v>0.50460313510823585</v>
      </c>
      <c r="L1746" s="48" t="s">
        <v>241</v>
      </c>
      <c r="M1746" s="33" t="s">
        <v>26</v>
      </c>
      <c r="N1746" s="33" t="s">
        <v>27</v>
      </c>
      <c r="O1746" s="43">
        <v>497</v>
      </c>
      <c r="P1746" s="48">
        <v>0.20058305700000001</v>
      </c>
      <c r="Q1746" s="33" t="s">
        <v>31</v>
      </c>
      <c r="R1746" s="27">
        <v>18</v>
      </c>
      <c r="S1746" s="43">
        <v>562</v>
      </c>
      <c r="T1746" s="38">
        <v>1339.666667</v>
      </c>
      <c r="U1746" s="33" t="str">
        <f t="shared" si="82"/>
        <v>Low Income</v>
      </c>
      <c r="V1746" s="43">
        <v>49415</v>
      </c>
      <c r="W1746" s="48">
        <v>0.27968324300000003</v>
      </c>
      <c r="X1746" s="27">
        <v>0</v>
      </c>
      <c r="Y1746" s="27">
        <v>54</v>
      </c>
      <c r="Z1746" s="33" t="str">
        <f t="shared" si="83"/>
        <v>Medium Risk</v>
      </c>
    </row>
    <row r="1747" spans="1:26" x14ac:dyDescent="0.25">
      <c r="A1747" s="22">
        <v>44846</v>
      </c>
      <c r="B1747" s="23">
        <v>42</v>
      </c>
      <c r="C1747" s="34" t="str">
        <f t="shared" si="81"/>
        <v>Senior</v>
      </c>
      <c r="D1747" s="44">
        <v>46792</v>
      </c>
      <c r="E1747" s="28">
        <v>588</v>
      </c>
      <c r="F1747" s="34" t="s">
        <v>230</v>
      </c>
      <c r="G1747" s="34" t="s">
        <v>20</v>
      </c>
      <c r="H1747" s="34" t="s">
        <v>29</v>
      </c>
      <c r="I1747" s="44">
        <v>25183.596306068601</v>
      </c>
      <c r="J1747" s="28">
        <v>36</v>
      </c>
      <c r="K1747" s="49">
        <v>0.5382030326993632</v>
      </c>
      <c r="L1747" s="49" t="s">
        <v>241</v>
      </c>
      <c r="M1747" s="34" t="s">
        <v>26</v>
      </c>
      <c r="N1747" s="34" t="s">
        <v>23</v>
      </c>
      <c r="O1747" s="44">
        <v>588</v>
      </c>
      <c r="P1747" s="49">
        <v>0.27604477999999999</v>
      </c>
      <c r="Q1747" s="34" t="s">
        <v>28</v>
      </c>
      <c r="R1747" s="28">
        <v>24</v>
      </c>
      <c r="S1747" s="44">
        <v>8084</v>
      </c>
      <c r="T1747" s="39">
        <v>3899.333333</v>
      </c>
      <c r="U1747" s="34" t="str">
        <f t="shared" si="82"/>
        <v>Low Income</v>
      </c>
      <c r="V1747" s="44">
        <v>2677</v>
      </c>
      <c r="W1747" s="49">
        <v>0.19170361799999999</v>
      </c>
      <c r="X1747" s="28">
        <v>0</v>
      </c>
      <c r="Y1747" s="28">
        <v>58</v>
      </c>
      <c r="Z1747" s="34" t="str">
        <f t="shared" si="83"/>
        <v>High Risk</v>
      </c>
    </row>
    <row r="1748" spans="1:26" x14ac:dyDescent="0.25">
      <c r="A1748" s="20">
        <v>44847</v>
      </c>
      <c r="B1748" s="21">
        <v>51</v>
      </c>
      <c r="C1748" s="33" t="str">
        <f t="shared" si="81"/>
        <v>Senior</v>
      </c>
      <c r="D1748" s="43">
        <v>75531</v>
      </c>
      <c r="E1748" s="27">
        <v>592</v>
      </c>
      <c r="F1748" s="33" t="s">
        <v>230</v>
      </c>
      <c r="G1748" s="33" t="s">
        <v>33</v>
      </c>
      <c r="H1748" s="33" t="s">
        <v>25</v>
      </c>
      <c r="I1748" s="43">
        <v>15645</v>
      </c>
      <c r="J1748" s="27">
        <v>24</v>
      </c>
      <c r="K1748" s="48">
        <v>0.20713349485641658</v>
      </c>
      <c r="L1748" s="48" t="s">
        <v>240</v>
      </c>
      <c r="M1748" s="33" t="s">
        <v>26</v>
      </c>
      <c r="N1748" s="33" t="s">
        <v>27</v>
      </c>
      <c r="O1748" s="43">
        <v>736</v>
      </c>
      <c r="P1748" s="48">
        <v>0.40343392099999997</v>
      </c>
      <c r="Q1748" s="33" t="s">
        <v>24</v>
      </c>
      <c r="R1748" s="27">
        <v>29</v>
      </c>
      <c r="S1748" s="43">
        <v>676</v>
      </c>
      <c r="T1748" s="38">
        <v>6294.25</v>
      </c>
      <c r="U1748" s="33" t="str">
        <f t="shared" si="82"/>
        <v>Medium Income</v>
      </c>
      <c r="V1748" s="43">
        <v>69050</v>
      </c>
      <c r="W1748" s="48">
        <v>0.17315450299999999</v>
      </c>
      <c r="X1748" s="27">
        <v>1</v>
      </c>
      <c r="Y1748" s="27">
        <v>48</v>
      </c>
      <c r="Z1748" s="33" t="str">
        <f t="shared" si="83"/>
        <v>Medium Risk</v>
      </c>
    </row>
    <row r="1749" spans="1:26" x14ac:dyDescent="0.25">
      <c r="A1749" s="22">
        <v>44848</v>
      </c>
      <c r="B1749" s="23">
        <v>46</v>
      </c>
      <c r="C1749" s="34" t="str">
        <f t="shared" si="81"/>
        <v>Senior</v>
      </c>
      <c r="D1749" s="44">
        <v>61009</v>
      </c>
      <c r="E1749" s="28">
        <v>642</v>
      </c>
      <c r="F1749" s="34" t="s">
        <v>230</v>
      </c>
      <c r="G1749" s="34" t="s">
        <v>20</v>
      </c>
      <c r="H1749" s="34" t="s">
        <v>21</v>
      </c>
      <c r="I1749" s="44">
        <v>24629</v>
      </c>
      <c r="J1749" s="28">
        <v>24</v>
      </c>
      <c r="K1749" s="49">
        <v>0.40369453687160911</v>
      </c>
      <c r="L1749" s="49" t="s">
        <v>240</v>
      </c>
      <c r="M1749" s="34" t="s">
        <v>22</v>
      </c>
      <c r="N1749" s="34" t="s">
        <v>27</v>
      </c>
      <c r="O1749" s="44">
        <v>584</v>
      </c>
      <c r="P1749" s="49">
        <v>0.34116975799999999</v>
      </c>
      <c r="Q1749" s="34" t="s">
        <v>38</v>
      </c>
      <c r="R1749" s="28">
        <v>19</v>
      </c>
      <c r="S1749" s="44">
        <v>5107</v>
      </c>
      <c r="T1749" s="39">
        <v>5084.0833329999996</v>
      </c>
      <c r="U1749" s="34" t="str">
        <f t="shared" si="82"/>
        <v>Medium Income</v>
      </c>
      <c r="V1749" s="44">
        <v>1752</v>
      </c>
      <c r="W1749" s="49">
        <v>0.14290320000000001</v>
      </c>
      <c r="X1749" s="28">
        <v>1</v>
      </c>
      <c r="Y1749" s="28">
        <v>40</v>
      </c>
      <c r="Z1749" s="34" t="str">
        <f t="shared" si="83"/>
        <v>Medium Risk</v>
      </c>
    </row>
    <row r="1750" spans="1:26" x14ac:dyDescent="0.25">
      <c r="A1750" s="20">
        <v>44849</v>
      </c>
      <c r="B1750" s="21">
        <v>42</v>
      </c>
      <c r="C1750" s="33" t="str">
        <f t="shared" si="81"/>
        <v>Senior</v>
      </c>
      <c r="D1750" s="43">
        <v>48516</v>
      </c>
      <c r="E1750" s="27">
        <v>589</v>
      </c>
      <c r="F1750" s="33" t="s">
        <v>230</v>
      </c>
      <c r="G1750" s="33" t="s">
        <v>20</v>
      </c>
      <c r="H1750" s="33" t="s">
        <v>32</v>
      </c>
      <c r="I1750" s="43">
        <v>20947</v>
      </c>
      <c r="J1750" s="27">
        <v>60</v>
      </c>
      <c r="K1750" s="48">
        <v>0.43175447275125733</v>
      </c>
      <c r="L1750" s="48" t="s">
        <v>240</v>
      </c>
      <c r="M1750" s="33" t="s">
        <v>26</v>
      </c>
      <c r="N1750" s="33" t="s">
        <v>23</v>
      </c>
      <c r="O1750" s="43">
        <v>660</v>
      </c>
      <c r="P1750" s="48">
        <v>0.42560035899999998</v>
      </c>
      <c r="Q1750" s="33" t="s">
        <v>31</v>
      </c>
      <c r="R1750" s="27">
        <v>28</v>
      </c>
      <c r="S1750" s="43">
        <v>977</v>
      </c>
      <c r="T1750" s="38">
        <v>4043</v>
      </c>
      <c r="U1750" s="33" t="str">
        <f t="shared" si="82"/>
        <v>Low Income</v>
      </c>
      <c r="V1750" s="43">
        <v>56676</v>
      </c>
      <c r="W1750" s="48">
        <v>0.22211456900000001</v>
      </c>
      <c r="X1750" s="27">
        <v>0</v>
      </c>
      <c r="Y1750" s="27">
        <v>61</v>
      </c>
      <c r="Z1750" s="33" t="str">
        <f t="shared" si="83"/>
        <v>High Risk</v>
      </c>
    </row>
    <row r="1751" spans="1:26" x14ac:dyDescent="0.25">
      <c r="A1751" s="22">
        <v>44850</v>
      </c>
      <c r="B1751" s="23">
        <v>52</v>
      </c>
      <c r="C1751" s="34" t="str">
        <f t="shared" si="81"/>
        <v>Senior</v>
      </c>
      <c r="D1751" s="44">
        <v>135335</v>
      </c>
      <c r="E1751" s="28">
        <v>484</v>
      </c>
      <c r="F1751" s="34" t="s">
        <v>231</v>
      </c>
      <c r="G1751" s="34" t="s">
        <v>20</v>
      </c>
      <c r="H1751" s="34" t="s">
        <v>32</v>
      </c>
      <c r="I1751" s="44">
        <v>47968</v>
      </c>
      <c r="J1751" s="28">
        <v>84</v>
      </c>
      <c r="K1751" s="49">
        <v>0.35443898474156721</v>
      </c>
      <c r="L1751" s="49" t="s">
        <v>240</v>
      </c>
      <c r="M1751" s="34" t="s">
        <v>26</v>
      </c>
      <c r="N1751" s="34" t="s">
        <v>30</v>
      </c>
      <c r="O1751" s="44">
        <v>405</v>
      </c>
      <c r="P1751" s="49">
        <v>0.36793330600000002</v>
      </c>
      <c r="Q1751" s="34" t="s">
        <v>38</v>
      </c>
      <c r="R1751" s="28">
        <v>28</v>
      </c>
      <c r="S1751" s="44">
        <v>362</v>
      </c>
      <c r="T1751" s="39">
        <v>11277.916670000001</v>
      </c>
      <c r="U1751" s="34" t="str">
        <f t="shared" si="82"/>
        <v>Medium Income</v>
      </c>
      <c r="V1751" s="44">
        <v>4966</v>
      </c>
      <c r="W1751" s="49">
        <v>0.29717505700000002</v>
      </c>
      <c r="X1751" s="28">
        <v>0</v>
      </c>
      <c r="Y1751" s="28">
        <v>53</v>
      </c>
      <c r="Z1751" s="34" t="str">
        <f t="shared" si="83"/>
        <v>Medium Risk</v>
      </c>
    </row>
    <row r="1752" spans="1:26" x14ac:dyDescent="0.25">
      <c r="A1752" s="20">
        <v>44851</v>
      </c>
      <c r="B1752" s="21">
        <v>18</v>
      </c>
      <c r="C1752" s="33" t="str">
        <f t="shared" si="81"/>
        <v>Young</v>
      </c>
      <c r="D1752" s="43">
        <v>20954</v>
      </c>
      <c r="E1752" s="27">
        <v>525</v>
      </c>
      <c r="F1752" s="33" t="s">
        <v>231</v>
      </c>
      <c r="G1752" s="33" t="s">
        <v>45</v>
      </c>
      <c r="H1752" s="33" t="s">
        <v>32</v>
      </c>
      <c r="I1752" s="43">
        <v>58209</v>
      </c>
      <c r="J1752" s="27">
        <v>72</v>
      </c>
      <c r="K1752" s="48">
        <v>2.7779421590149851</v>
      </c>
      <c r="L1752" s="48" t="s">
        <v>242</v>
      </c>
      <c r="M1752" s="33" t="s">
        <v>26</v>
      </c>
      <c r="N1752" s="33" t="s">
        <v>23</v>
      </c>
      <c r="O1752" s="43">
        <v>173</v>
      </c>
      <c r="P1752" s="48">
        <v>0.25456562500000002</v>
      </c>
      <c r="Q1752" s="33" t="s">
        <v>38</v>
      </c>
      <c r="R1752" s="27">
        <v>24</v>
      </c>
      <c r="S1752" s="43">
        <v>1286</v>
      </c>
      <c r="T1752" s="38">
        <v>1746.166667</v>
      </c>
      <c r="U1752" s="33" t="str">
        <f t="shared" si="82"/>
        <v>Low Income</v>
      </c>
      <c r="V1752" s="43">
        <v>444763</v>
      </c>
      <c r="W1752" s="48">
        <v>0.30453857499999998</v>
      </c>
      <c r="X1752" s="27">
        <v>0</v>
      </c>
      <c r="Y1752" s="27">
        <v>51</v>
      </c>
      <c r="Z1752" s="33" t="str">
        <f t="shared" si="83"/>
        <v>Medium Risk</v>
      </c>
    </row>
    <row r="1753" spans="1:26" x14ac:dyDescent="0.25">
      <c r="A1753" s="22">
        <v>44852</v>
      </c>
      <c r="B1753" s="23">
        <v>48</v>
      </c>
      <c r="C1753" s="34" t="str">
        <f t="shared" si="81"/>
        <v>Senior</v>
      </c>
      <c r="D1753" s="44">
        <v>25619</v>
      </c>
      <c r="E1753" s="28">
        <v>605</v>
      </c>
      <c r="F1753" s="34" t="s">
        <v>230</v>
      </c>
      <c r="G1753" s="34" t="s">
        <v>20</v>
      </c>
      <c r="H1753" s="34" t="s">
        <v>29</v>
      </c>
      <c r="I1753" s="44">
        <v>27612</v>
      </c>
      <c r="J1753" s="28">
        <v>60</v>
      </c>
      <c r="K1753" s="49">
        <v>1.0777938248955854</v>
      </c>
      <c r="L1753" s="49" t="s">
        <v>242</v>
      </c>
      <c r="M1753" s="34" t="s">
        <v>26</v>
      </c>
      <c r="N1753" s="34" t="s">
        <v>30</v>
      </c>
      <c r="O1753" s="44">
        <v>490</v>
      </c>
      <c r="P1753" s="49">
        <v>3.7975652999999998E-2</v>
      </c>
      <c r="Q1753" s="34" t="s">
        <v>34</v>
      </c>
      <c r="R1753" s="28">
        <v>28</v>
      </c>
      <c r="S1753" s="44">
        <v>2412</v>
      </c>
      <c r="T1753" s="39">
        <v>2134.916667</v>
      </c>
      <c r="U1753" s="34" t="str">
        <f t="shared" si="82"/>
        <v>Low Income</v>
      </c>
      <c r="V1753" s="44">
        <v>7692</v>
      </c>
      <c r="W1753" s="49">
        <v>0.236683897</v>
      </c>
      <c r="X1753" s="28">
        <v>0</v>
      </c>
      <c r="Y1753" s="28">
        <v>48</v>
      </c>
      <c r="Z1753" s="34" t="str">
        <f t="shared" si="83"/>
        <v>Medium Risk</v>
      </c>
    </row>
    <row r="1754" spans="1:26" x14ac:dyDescent="0.25">
      <c r="A1754" s="20">
        <v>44853</v>
      </c>
      <c r="B1754" s="21">
        <v>32</v>
      </c>
      <c r="C1754" s="33" t="str">
        <f t="shared" si="81"/>
        <v>Mid</v>
      </c>
      <c r="D1754" s="43">
        <v>15000</v>
      </c>
      <c r="E1754" s="27">
        <v>550</v>
      </c>
      <c r="F1754" s="33" t="s">
        <v>230</v>
      </c>
      <c r="G1754" s="33" t="s">
        <v>20</v>
      </c>
      <c r="H1754" s="33" t="s">
        <v>25</v>
      </c>
      <c r="I1754" s="43">
        <v>21159</v>
      </c>
      <c r="J1754" s="27">
        <v>120</v>
      </c>
      <c r="K1754" s="48">
        <v>1.4106000000000001</v>
      </c>
      <c r="L1754" s="48" t="s">
        <v>242</v>
      </c>
      <c r="M1754" s="33" t="s">
        <v>26</v>
      </c>
      <c r="N1754" s="33" t="s">
        <v>23</v>
      </c>
      <c r="O1754" s="43">
        <v>232</v>
      </c>
      <c r="P1754" s="48">
        <v>0.61513379400000001</v>
      </c>
      <c r="Q1754" s="33" t="s">
        <v>28</v>
      </c>
      <c r="R1754" s="27">
        <v>24</v>
      </c>
      <c r="S1754" s="43">
        <v>8181</v>
      </c>
      <c r="T1754" s="38">
        <v>1250</v>
      </c>
      <c r="U1754" s="33" t="str">
        <f t="shared" si="82"/>
        <v>Low Income</v>
      </c>
      <c r="V1754" s="43">
        <v>10458</v>
      </c>
      <c r="W1754" s="48">
        <v>0.28032237900000001</v>
      </c>
      <c r="X1754" s="27">
        <v>0</v>
      </c>
      <c r="Y1754" s="27">
        <v>62</v>
      </c>
      <c r="Z1754" s="33" t="str">
        <f t="shared" si="83"/>
        <v>High Risk</v>
      </c>
    </row>
    <row r="1755" spans="1:26" x14ac:dyDescent="0.25">
      <c r="A1755" s="22">
        <v>44854</v>
      </c>
      <c r="B1755" s="23">
        <v>18</v>
      </c>
      <c r="C1755" s="34" t="str">
        <f t="shared" si="81"/>
        <v>Young</v>
      </c>
      <c r="D1755" s="44">
        <v>18598</v>
      </c>
      <c r="E1755" s="28">
        <v>561</v>
      </c>
      <c r="F1755" s="34" t="s">
        <v>230</v>
      </c>
      <c r="G1755" s="34" t="s">
        <v>20</v>
      </c>
      <c r="H1755" s="34" t="s">
        <v>29</v>
      </c>
      <c r="I1755" s="44">
        <v>20969</v>
      </c>
      <c r="J1755" s="28">
        <v>24</v>
      </c>
      <c r="K1755" s="49">
        <v>1.1274868265404883</v>
      </c>
      <c r="L1755" s="49" t="s">
        <v>242</v>
      </c>
      <c r="M1755" s="34" t="s">
        <v>26</v>
      </c>
      <c r="N1755" s="34" t="s">
        <v>27</v>
      </c>
      <c r="O1755" s="44">
        <v>452</v>
      </c>
      <c r="P1755" s="49">
        <v>0.213278563</v>
      </c>
      <c r="Q1755" s="34" t="s">
        <v>31</v>
      </c>
      <c r="R1755" s="28">
        <v>25</v>
      </c>
      <c r="S1755" s="44">
        <v>1937</v>
      </c>
      <c r="T1755" s="39">
        <v>1549.833333</v>
      </c>
      <c r="U1755" s="34" t="str">
        <f t="shared" si="82"/>
        <v>Low Income</v>
      </c>
      <c r="V1755" s="44">
        <v>166985</v>
      </c>
      <c r="W1755" s="49">
        <v>0.24621237300000001</v>
      </c>
      <c r="X1755" s="28">
        <v>0</v>
      </c>
      <c r="Y1755" s="28">
        <v>49</v>
      </c>
      <c r="Z1755" s="34" t="str">
        <f t="shared" si="83"/>
        <v>Medium Risk</v>
      </c>
    </row>
    <row r="1756" spans="1:26" x14ac:dyDescent="0.25">
      <c r="A1756" s="20">
        <v>44855</v>
      </c>
      <c r="B1756" s="21">
        <v>46</v>
      </c>
      <c r="C1756" s="33" t="str">
        <f t="shared" si="81"/>
        <v>Senior</v>
      </c>
      <c r="D1756" s="43">
        <v>33832</v>
      </c>
      <c r="E1756" s="27">
        <v>625</v>
      </c>
      <c r="F1756" s="33" t="s">
        <v>230</v>
      </c>
      <c r="G1756" s="33" t="s">
        <v>20</v>
      </c>
      <c r="H1756" s="33" t="s">
        <v>25</v>
      </c>
      <c r="I1756" s="43">
        <v>19835</v>
      </c>
      <c r="J1756" s="27">
        <v>60</v>
      </c>
      <c r="K1756" s="48">
        <v>0.58627926223693549</v>
      </c>
      <c r="L1756" s="48" t="s">
        <v>241</v>
      </c>
      <c r="M1756" s="33" t="s">
        <v>26</v>
      </c>
      <c r="N1756" s="33" t="s">
        <v>30</v>
      </c>
      <c r="O1756" s="43">
        <v>212</v>
      </c>
      <c r="P1756" s="48">
        <v>9.4758238999999994E-2</v>
      </c>
      <c r="Q1756" s="33" t="s">
        <v>28</v>
      </c>
      <c r="R1756" s="27">
        <v>18</v>
      </c>
      <c r="S1756" s="43">
        <v>55767</v>
      </c>
      <c r="T1756" s="38">
        <v>2819.333333</v>
      </c>
      <c r="U1756" s="33" t="str">
        <f t="shared" si="82"/>
        <v>Low Income</v>
      </c>
      <c r="V1756" s="43">
        <v>30433</v>
      </c>
      <c r="W1756" s="48">
        <v>0.23707330700000001</v>
      </c>
      <c r="X1756" s="27">
        <v>0</v>
      </c>
      <c r="Y1756" s="27">
        <v>49</v>
      </c>
      <c r="Z1756" s="33" t="str">
        <f t="shared" si="83"/>
        <v>Medium Risk</v>
      </c>
    </row>
    <row r="1757" spans="1:26" x14ac:dyDescent="0.25">
      <c r="A1757" s="22">
        <v>44856</v>
      </c>
      <c r="B1757" s="23">
        <v>56</v>
      </c>
      <c r="C1757" s="34" t="str">
        <f t="shared" si="81"/>
        <v>Senior</v>
      </c>
      <c r="D1757" s="44">
        <v>90711</v>
      </c>
      <c r="E1757" s="28">
        <v>675</v>
      </c>
      <c r="F1757" s="34" t="s">
        <v>232</v>
      </c>
      <c r="G1757" s="34" t="s">
        <v>20</v>
      </c>
      <c r="H1757" s="34" t="s">
        <v>21</v>
      </c>
      <c r="I1757" s="44">
        <v>10024</v>
      </c>
      <c r="J1757" s="28">
        <v>24</v>
      </c>
      <c r="K1757" s="49">
        <v>0.11050478993727332</v>
      </c>
      <c r="L1757" s="49" t="s">
        <v>240</v>
      </c>
      <c r="M1757" s="34" t="s">
        <v>22</v>
      </c>
      <c r="N1757" s="34" t="s">
        <v>30</v>
      </c>
      <c r="O1757" s="44">
        <v>1207</v>
      </c>
      <c r="P1757" s="49">
        <v>8.7738156999999997E-2</v>
      </c>
      <c r="Q1757" s="34" t="s">
        <v>28</v>
      </c>
      <c r="R1757" s="28">
        <v>31</v>
      </c>
      <c r="S1757" s="44">
        <v>2619</v>
      </c>
      <c r="T1757" s="39">
        <v>7559.25</v>
      </c>
      <c r="U1757" s="34" t="str">
        <f t="shared" si="82"/>
        <v>Medium Income</v>
      </c>
      <c r="V1757" s="44">
        <v>6715</v>
      </c>
      <c r="W1757" s="49">
        <v>0.15481714399999999</v>
      </c>
      <c r="X1757" s="28">
        <v>1</v>
      </c>
      <c r="Y1757" s="28">
        <v>35.200000000000003</v>
      </c>
      <c r="Z1757" s="34" t="str">
        <f t="shared" si="83"/>
        <v>Low Risk</v>
      </c>
    </row>
    <row r="1758" spans="1:26" x14ac:dyDescent="0.25">
      <c r="A1758" s="20">
        <v>44857</v>
      </c>
      <c r="B1758" s="21">
        <v>38</v>
      </c>
      <c r="C1758" s="33" t="str">
        <f t="shared" si="81"/>
        <v>Mid</v>
      </c>
      <c r="D1758" s="43">
        <v>72650</v>
      </c>
      <c r="E1758" s="27">
        <v>586</v>
      </c>
      <c r="F1758" s="33" t="s">
        <v>230</v>
      </c>
      <c r="G1758" s="33" t="s">
        <v>20</v>
      </c>
      <c r="H1758" s="33" t="s">
        <v>32</v>
      </c>
      <c r="I1758" s="43">
        <v>11385</v>
      </c>
      <c r="J1758" s="27">
        <v>96</v>
      </c>
      <c r="K1758" s="48">
        <v>0.1567102546455609</v>
      </c>
      <c r="L1758" s="48" t="s">
        <v>240</v>
      </c>
      <c r="M1758" s="33" t="s">
        <v>26</v>
      </c>
      <c r="N1758" s="33" t="s">
        <v>27</v>
      </c>
      <c r="O1758" s="43">
        <v>460</v>
      </c>
      <c r="P1758" s="48">
        <v>0.61791277600000005</v>
      </c>
      <c r="Q1758" s="33" t="s">
        <v>24</v>
      </c>
      <c r="R1758" s="27">
        <v>17</v>
      </c>
      <c r="S1758" s="43">
        <v>1147</v>
      </c>
      <c r="T1758" s="38">
        <v>6054.1666670000004</v>
      </c>
      <c r="U1758" s="33" t="str">
        <f t="shared" si="82"/>
        <v>Medium Income</v>
      </c>
      <c r="V1758" s="43">
        <v>53789</v>
      </c>
      <c r="W1758" s="48">
        <v>0.25416926299999998</v>
      </c>
      <c r="X1758" s="27">
        <v>0</v>
      </c>
      <c r="Y1758" s="27">
        <v>55</v>
      </c>
      <c r="Z1758" s="33" t="str">
        <f t="shared" si="83"/>
        <v>High Risk</v>
      </c>
    </row>
    <row r="1759" spans="1:26" x14ac:dyDescent="0.25">
      <c r="A1759" s="22">
        <v>44858</v>
      </c>
      <c r="B1759" s="23">
        <v>51</v>
      </c>
      <c r="C1759" s="34" t="str">
        <f t="shared" si="81"/>
        <v>Senior</v>
      </c>
      <c r="D1759" s="44">
        <v>47364</v>
      </c>
      <c r="E1759" s="28">
        <v>617</v>
      </c>
      <c r="F1759" s="34" t="s">
        <v>230</v>
      </c>
      <c r="G1759" s="34" t="s">
        <v>45</v>
      </c>
      <c r="H1759" s="34" t="s">
        <v>29</v>
      </c>
      <c r="I1759" s="44">
        <v>12880</v>
      </c>
      <c r="J1759" s="28">
        <v>84</v>
      </c>
      <c r="K1759" s="49">
        <v>0.27193649185035046</v>
      </c>
      <c r="L1759" s="49" t="s">
        <v>240</v>
      </c>
      <c r="M1759" s="34" t="s">
        <v>44</v>
      </c>
      <c r="N1759" s="34" t="s">
        <v>30</v>
      </c>
      <c r="O1759" s="44">
        <v>583</v>
      </c>
      <c r="P1759" s="49">
        <v>0.19276802400000001</v>
      </c>
      <c r="Q1759" s="34" t="s">
        <v>24</v>
      </c>
      <c r="R1759" s="28">
        <v>19</v>
      </c>
      <c r="S1759" s="44">
        <v>1102</v>
      </c>
      <c r="T1759" s="39">
        <v>2003.75</v>
      </c>
      <c r="U1759" s="34" t="str">
        <f t="shared" si="82"/>
        <v>Low Income</v>
      </c>
      <c r="V1759" s="44">
        <v>65564</v>
      </c>
      <c r="W1759" s="49">
        <v>0.22124386800000001</v>
      </c>
      <c r="X1759" s="28">
        <v>0</v>
      </c>
      <c r="Y1759" s="28">
        <v>56</v>
      </c>
      <c r="Z1759" s="34" t="str">
        <f t="shared" si="83"/>
        <v>High Risk</v>
      </c>
    </row>
    <row r="1760" spans="1:26" x14ac:dyDescent="0.25">
      <c r="A1760" s="20">
        <v>44859</v>
      </c>
      <c r="B1760" s="21">
        <v>59</v>
      </c>
      <c r="C1760" s="33" t="str">
        <f t="shared" si="81"/>
        <v>Senior</v>
      </c>
      <c r="D1760" s="43">
        <v>46441</v>
      </c>
      <c r="E1760" s="27">
        <v>535</v>
      </c>
      <c r="F1760" s="33" t="s">
        <v>231</v>
      </c>
      <c r="G1760" s="33" t="s">
        <v>20</v>
      </c>
      <c r="H1760" s="33" t="s">
        <v>32</v>
      </c>
      <c r="I1760" s="43">
        <v>14829</v>
      </c>
      <c r="J1760" s="27">
        <v>48</v>
      </c>
      <c r="K1760" s="48">
        <v>0.31930836975947979</v>
      </c>
      <c r="L1760" s="48" t="s">
        <v>240</v>
      </c>
      <c r="M1760" s="33" t="s">
        <v>22</v>
      </c>
      <c r="N1760" s="33" t="s">
        <v>27</v>
      </c>
      <c r="O1760" s="43">
        <v>369</v>
      </c>
      <c r="P1760" s="48">
        <v>0.404567067</v>
      </c>
      <c r="Q1760" s="33" t="s">
        <v>38</v>
      </c>
      <c r="R1760" s="27">
        <v>27</v>
      </c>
      <c r="S1760" s="43">
        <v>8171</v>
      </c>
      <c r="T1760" s="38">
        <v>3870.083333</v>
      </c>
      <c r="U1760" s="33" t="str">
        <f t="shared" si="82"/>
        <v>Low Income</v>
      </c>
      <c r="V1760" s="43">
        <v>126990</v>
      </c>
      <c r="W1760" s="48">
        <v>0.26899861400000002</v>
      </c>
      <c r="X1760" s="27">
        <v>0</v>
      </c>
      <c r="Y1760" s="27">
        <v>53</v>
      </c>
      <c r="Z1760" s="33" t="str">
        <f t="shared" si="83"/>
        <v>Medium Risk</v>
      </c>
    </row>
    <row r="1761" spans="1:26" x14ac:dyDescent="0.25">
      <c r="A1761" s="22">
        <v>44860</v>
      </c>
      <c r="B1761" s="23">
        <v>55</v>
      </c>
      <c r="C1761" s="34" t="str">
        <f t="shared" si="81"/>
        <v>Senior</v>
      </c>
      <c r="D1761" s="44">
        <v>118130</v>
      </c>
      <c r="E1761" s="28">
        <v>629</v>
      </c>
      <c r="F1761" s="34" t="s">
        <v>230</v>
      </c>
      <c r="G1761" s="34" t="s">
        <v>20</v>
      </c>
      <c r="H1761" s="34" t="s">
        <v>32</v>
      </c>
      <c r="I1761" s="44">
        <v>11610</v>
      </c>
      <c r="J1761" s="28">
        <v>12</v>
      </c>
      <c r="K1761" s="49">
        <v>9.8281554219927195E-2</v>
      </c>
      <c r="L1761" s="49" t="s">
        <v>240</v>
      </c>
      <c r="M1761" s="34" t="s">
        <v>22</v>
      </c>
      <c r="N1761" s="34" t="s">
        <v>27</v>
      </c>
      <c r="O1761" s="44">
        <v>549</v>
      </c>
      <c r="P1761" s="49">
        <v>0.17968809599999999</v>
      </c>
      <c r="Q1761" s="34" t="s">
        <v>38</v>
      </c>
      <c r="R1761" s="28">
        <v>28</v>
      </c>
      <c r="S1761" s="44">
        <v>10615</v>
      </c>
      <c r="T1761" s="39">
        <v>9844.1666669999995</v>
      </c>
      <c r="U1761" s="34" t="str">
        <f t="shared" si="82"/>
        <v>Medium Income</v>
      </c>
      <c r="V1761" s="44">
        <v>4133</v>
      </c>
      <c r="W1761" s="49">
        <v>0.15929697900000001</v>
      </c>
      <c r="X1761" s="28">
        <v>1</v>
      </c>
      <c r="Y1761" s="28">
        <v>36.799999999999997</v>
      </c>
      <c r="Z1761" s="34" t="str">
        <f t="shared" si="83"/>
        <v>Low Risk</v>
      </c>
    </row>
    <row r="1762" spans="1:26" x14ac:dyDescent="0.25">
      <c r="A1762" s="20">
        <v>44861</v>
      </c>
      <c r="B1762" s="21">
        <v>59</v>
      </c>
      <c r="C1762" s="33" t="str">
        <f t="shared" si="81"/>
        <v>Senior</v>
      </c>
      <c r="D1762" s="43">
        <v>39570</v>
      </c>
      <c r="E1762" s="27">
        <v>514</v>
      </c>
      <c r="F1762" s="33" t="s">
        <v>231</v>
      </c>
      <c r="G1762" s="33" t="s">
        <v>45</v>
      </c>
      <c r="H1762" s="33" t="s">
        <v>32</v>
      </c>
      <c r="I1762" s="43">
        <v>21404</v>
      </c>
      <c r="J1762" s="27">
        <v>24</v>
      </c>
      <c r="K1762" s="48">
        <v>0.54091483447055855</v>
      </c>
      <c r="L1762" s="48" t="s">
        <v>241</v>
      </c>
      <c r="M1762" s="33" t="s">
        <v>22</v>
      </c>
      <c r="N1762" s="33" t="s">
        <v>30</v>
      </c>
      <c r="O1762" s="43">
        <v>1246</v>
      </c>
      <c r="P1762" s="48">
        <v>0.24964387699999999</v>
      </c>
      <c r="Q1762" s="33" t="s">
        <v>31</v>
      </c>
      <c r="R1762" s="27">
        <v>24</v>
      </c>
      <c r="S1762" s="43">
        <v>1152</v>
      </c>
      <c r="T1762" s="38">
        <v>3297.5</v>
      </c>
      <c r="U1762" s="33" t="str">
        <f t="shared" si="82"/>
        <v>Low Income</v>
      </c>
      <c r="V1762" s="43">
        <v>2706</v>
      </c>
      <c r="W1762" s="48">
        <v>0.26252919200000002</v>
      </c>
      <c r="X1762" s="27">
        <v>0</v>
      </c>
      <c r="Y1762" s="27">
        <v>60</v>
      </c>
      <c r="Z1762" s="33" t="str">
        <f t="shared" si="83"/>
        <v>High Risk</v>
      </c>
    </row>
    <row r="1763" spans="1:26" x14ac:dyDescent="0.25">
      <c r="A1763" s="22">
        <v>44862</v>
      </c>
      <c r="B1763" s="23">
        <v>48</v>
      </c>
      <c r="C1763" s="34" t="str">
        <f t="shared" si="81"/>
        <v>Senior</v>
      </c>
      <c r="D1763" s="44">
        <v>72019</v>
      </c>
      <c r="E1763" s="28">
        <v>527</v>
      </c>
      <c r="F1763" s="34" t="s">
        <v>231</v>
      </c>
      <c r="G1763" s="34" t="s">
        <v>20</v>
      </c>
      <c r="H1763" s="34" t="s">
        <v>25</v>
      </c>
      <c r="I1763" s="44">
        <v>11284</v>
      </c>
      <c r="J1763" s="28">
        <v>108</v>
      </c>
      <c r="K1763" s="49">
        <v>0.15668087587997612</v>
      </c>
      <c r="L1763" s="49" t="s">
        <v>240</v>
      </c>
      <c r="M1763" s="34" t="s">
        <v>22</v>
      </c>
      <c r="N1763" s="34" t="s">
        <v>27</v>
      </c>
      <c r="O1763" s="44">
        <v>403</v>
      </c>
      <c r="P1763" s="49">
        <v>0.21576889899999999</v>
      </c>
      <c r="Q1763" s="34" t="s">
        <v>31</v>
      </c>
      <c r="R1763" s="28">
        <v>24</v>
      </c>
      <c r="S1763" s="44">
        <v>4514</v>
      </c>
      <c r="T1763" s="39">
        <v>6001.5833329999996</v>
      </c>
      <c r="U1763" s="34" t="str">
        <f t="shared" si="82"/>
        <v>Medium Income</v>
      </c>
      <c r="V1763" s="44">
        <v>43289</v>
      </c>
      <c r="W1763" s="49">
        <v>0.272083303</v>
      </c>
      <c r="X1763" s="28">
        <v>0</v>
      </c>
      <c r="Y1763" s="28">
        <v>51</v>
      </c>
      <c r="Z1763" s="34" t="str">
        <f t="shared" si="83"/>
        <v>Medium Risk</v>
      </c>
    </row>
    <row r="1764" spans="1:26" x14ac:dyDescent="0.25">
      <c r="A1764" s="20">
        <v>44863</v>
      </c>
      <c r="B1764" s="21">
        <v>40</v>
      </c>
      <c r="C1764" s="33" t="str">
        <f t="shared" si="81"/>
        <v>Senior</v>
      </c>
      <c r="D1764" s="43">
        <v>101530</v>
      </c>
      <c r="E1764" s="27">
        <v>604</v>
      </c>
      <c r="F1764" s="33" t="s">
        <v>230</v>
      </c>
      <c r="G1764" s="33" t="s">
        <v>20</v>
      </c>
      <c r="H1764" s="33" t="s">
        <v>25</v>
      </c>
      <c r="I1764" s="43">
        <v>27491</v>
      </c>
      <c r="J1764" s="27">
        <v>120</v>
      </c>
      <c r="K1764" s="48">
        <v>0.27076726090810599</v>
      </c>
      <c r="L1764" s="48" t="s">
        <v>240</v>
      </c>
      <c r="M1764" s="33" t="s">
        <v>22</v>
      </c>
      <c r="N1764" s="33" t="s">
        <v>27</v>
      </c>
      <c r="O1764" s="43">
        <v>592</v>
      </c>
      <c r="P1764" s="48">
        <v>0.18913331799999999</v>
      </c>
      <c r="Q1764" s="33" t="s">
        <v>38</v>
      </c>
      <c r="R1764" s="27">
        <v>34</v>
      </c>
      <c r="S1764" s="43">
        <v>1106</v>
      </c>
      <c r="T1764" s="38">
        <v>8460.8333330000005</v>
      </c>
      <c r="U1764" s="33" t="str">
        <f t="shared" si="82"/>
        <v>Medium Income</v>
      </c>
      <c r="V1764" s="43">
        <v>7148</v>
      </c>
      <c r="W1764" s="48">
        <v>0.33658919999999998</v>
      </c>
      <c r="X1764" s="27">
        <v>0</v>
      </c>
      <c r="Y1764" s="27">
        <v>52</v>
      </c>
      <c r="Z1764" s="33" t="str">
        <f t="shared" si="83"/>
        <v>Medium Risk</v>
      </c>
    </row>
    <row r="1765" spans="1:26" x14ac:dyDescent="0.25">
      <c r="A1765" s="22">
        <v>44864</v>
      </c>
      <c r="B1765" s="23">
        <v>20</v>
      </c>
      <c r="C1765" s="34" t="str">
        <f t="shared" si="81"/>
        <v>Young</v>
      </c>
      <c r="D1765" s="44">
        <v>21485</v>
      </c>
      <c r="E1765" s="28">
        <v>522</v>
      </c>
      <c r="F1765" s="34" t="s">
        <v>231</v>
      </c>
      <c r="G1765" s="34" t="s">
        <v>20</v>
      </c>
      <c r="H1765" s="34" t="s">
        <v>21</v>
      </c>
      <c r="I1765" s="44">
        <v>39331</v>
      </c>
      <c r="J1765" s="28">
        <v>12</v>
      </c>
      <c r="K1765" s="49">
        <v>1.8306260181521992</v>
      </c>
      <c r="L1765" s="49" t="s">
        <v>242</v>
      </c>
      <c r="M1765" s="34" t="s">
        <v>22</v>
      </c>
      <c r="N1765" s="34" t="s">
        <v>27</v>
      </c>
      <c r="O1765" s="44">
        <v>367</v>
      </c>
      <c r="P1765" s="49">
        <v>0.27997687599999999</v>
      </c>
      <c r="Q1765" s="34" t="s">
        <v>38</v>
      </c>
      <c r="R1765" s="28">
        <v>17</v>
      </c>
      <c r="S1765" s="44">
        <v>857</v>
      </c>
      <c r="T1765" s="39">
        <v>1790.416667</v>
      </c>
      <c r="U1765" s="34" t="str">
        <f t="shared" si="82"/>
        <v>Low Income</v>
      </c>
      <c r="V1765" s="44">
        <v>74179</v>
      </c>
      <c r="W1765" s="49">
        <v>0.20122314499999999</v>
      </c>
      <c r="X1765" s="28">
        <v>0</v>
      </c>
      <c r="Y1765" s="28">
        <v>54</v>
      </c>
      <c r="Z1765" s="34" t="str">
        <f t="shared" si="83"/>
        <v>Medium Risk</v>
      </c>
    </row>
    <row r="1766" spans="1:26" x14ac:dyDescent="0.25">
      <c r="A1766" s="20">
        <v>44865</v>
      </c>
      <c r="B1766" s="21">
        <v>37</v>
      </c>
      <c r="C1766" s="33" t="str">
        <f t="shared" si="81"/>
        <v>Mid</v>
      </c>
      <c r="D1766" s="43">
        <v>30840</v>
      </c>
      <c r="E1766" s="27">
        <v>660</v>
      </c>
      <c r="F1766" s="33" t="s">
        <v>232</v>
      </c>
      <c r="G1766" s="33" t="s">
        <v>20</v>
      </c>
      <c r="H1766" s="33" t="s">
        <v>21</v>
      </c>
      <c r="I1766" s="43">
        <v>26126</v>
      </c>
      <c r="J1766" s="27">
        <v>48</v>
      </c>
      <c r="K1766" s="48">
        <v>0.84714656290531776</v>
      </c>
      <c r="L1766" s="48" t="s">
        <v>241</v>
      </c>
      <c r="M1766" s="33" t="s">
        <v>35</v>
      </c>
      <c r="N1766" s="33" t="s">
        <v>30</v>
      </c>
      <c r="O1766" s="43">
        <v>681</v>
      </c>
      <c r="P1766" s="48">
        <v>0.22806304799999999</v>
      </c>
      <c r="Q1766" s="33" t="s">
        <v>24</v>
      </c>
      <c r="R1766" s="27">
        <v>26</v>
      </c>
      <c r="S1766" s="43">
        <v>2227</v>
      </c>
      <c r="T1766" s="38">
        <v>2570</v>
      </c>
      <c r="U1766" s="33" t="str">
        <f t="shared" si="82"/>
        <v>Low Income</v>
      </c>
      <c r="V1766" s="43">
        <v>51936</v>
      </c>
      <c r="W1766" s="48">
        <v>0.200986102</v>
      </c>
      <c r="X1766" s="27">
        <v>0</v>
      </c>
      <c r="Y1766" s="27">
        <v>45</v>
      </c>
      <c r="Z1766" s="33" t="str">
        <f t="shared" si="83"/>
        <v>Medium Risk</v>
      </c>
    </row>
    <row r="1767" spans="1:26" x14ac:dyDescent="0.25">
      <c r="A1767" s="22">
        <v>44866</v>
      </c>
      <c r="B1767" s="23">
        <v>29</v>
      </c>
      <c r="C1767" s="34" t="str">
        <f t="shared" si="81"/>
        <v>Mid</v>
      </c>
      <c r="D1767" s="44">
        <v>133999</v>
      </c>
      <c r="E1767" s="28">
        <v>572</v>
      </c>
      <c r="F1767" s="34" t="s">
        <v>230</v>
      </c>
      <c r="G1767" s="34" t="s">
        <v>20</v>
      </c>
      <c r="H1767" s="34" t="s">
        <v>29</v>
      </c>
      <c r="I1767" s="44">
        <v>23189</v>
      </c>
      <c r="J1767" s="28">
        <v>60</v>
      </c>
      <c r="K1767" s="49">
        <v>0.17305353025022574</v>
      </c>
      <c r="L1767" s="49" t="s">
        <v>240</v>
      </c>
      <c r="M1767" s="34" t="s">
        <v>22</v>
      </c>
      <c r="N1767" s="34" t="s">
        <v>23</v>
      </c>
      <c r="O1767" s="44">
        <v>256</v>
      </c>
      <c r="P1767" s="49">
        <v>0.16860420000000001</v>
      </c>
      <c r="Q1767" s="34" t="s">
        <v>31</v>
      </c>
      <c r="R1767" s="28">
        <v>25</v>
      </c>
      <c r="S1767" s="44">
        <v>3135</v>
      </c>
      <c r="T1767" s="39">
        <v>11166.583329999999</v>
      </c>
      <c r="U1767" s="34" t="str">
        <f t="shared" si="82"/>
        <v>Medium Income</v>
      </c>
      <c r="V1767" s="44">
        <v>1270</v>
      </c>
      <c r="W1767" s="49">
        <v>0.25455285700000002</v>
      </c>
      <c r="X1767" s="28">
        <v>0</v>
      </c>
      <c r="Y1767" s="28">
        <v>51</v>
      </c>
      <c r="Z1767" s="34" t="str">
        <f t="shared" si="83"/>
        <v>Medium Risk</v>
      </c>
    </row>
    <row r="1768" spans="1:26" x14ac:dyDescent="0.25">
      <c r="A1768" s="20">
        <v>44867</v>
      </c>
      <c r="B1768" s="21">
        <v>66</v>
      </c>
      <c r="C1768" s="33" t="str">
        <f t="shared" si="81"/>
        <v>Old</v>
      </c>
      <c r="D1768" s="43">
        <v>71744</v>
      </c>
      <c r="E1768" s="27">
        <v>620</v>
      </c>
      <c r="F1768" s="33" t="s">
        <v>230</v>
      </c>
      <c r="G1768" s="33" t="s">
        <v>20</v>
      </c>
      <c r="H1768" s="33" t="s">
        <v>32</v>
      </c>
      <c r="I1768" s="43">
        <v>15735</v>
      </c>
      <c r="J1768" s="27">
        <v>36</v>
      </c>
      <c r="K1768" s="48">
        <v>0.21932147636039251</v>
      </c>
      <c r="L1768" s="48" t="s">
        <v>240</v>
      </c>
      <c r="M1768" s="33" t="s">
        <v>22</v>
      </c>
      <c r="N1768" s="33" t="s">
        <v>30</v>
      </c>
      <c r="O1768" s="43">
        <v>262</v>
      </c>
      <c r="P1768" s="48">
        <v>0.27781935200000002</v>
      </c>
      <c r="Q1768" s="33" t="s">
        <v>38</v>
      </c>
      <c r="R1768" s="27">
        <v>27</v>
      </c>
      <c r="S1768" s="43">
        <v>1432</v>
      </c>
      <c r="T1768" s="38">
        <v>5978.6666670000004</v>
      </c>
      <c r="U1768" s="33" t="str">
        <f t="shared" si="82"/>
        <v>Medium Income</v>
      </c>
      <c r="V1768" s="43">
        <v>19106</v>
      </c>
      <c r="W1768" s="48">
        <v>0.18874010799999999</v>
      </c>
      <c r="X1768" s="27">
        <v>0</v>
      </c>
      <c r="Y1768" s="27">
        <v>54</v>
      </c>
      <c r="Z1768" s="33" t="str">
        <f t="shared" si="83"/>
        <v>Medium Risk</v>
      </c>
    </row>
    <row r="1769" spans="1:26" x14ac:dyDescent="0.25">
      <c r="A1769" s="22">
        <v>44868</v>
      </c>
      <c r="B1769" s="23">
        <v>37</v>
      </c>
      <c r="C1769" s="34" t="str">
        <f t="shared" si="81"/>
        <v>Mid</v>
      </c>
      <c r="D1769" s="44">
        <v>26294</v>
      </c>
      <c r="E1769" s="28">
        <v>578</v>
      </c>
      <c r="F1769" s="34" t="s">
        <v>230</v>
      </c>
      <c r="G1769" s="34" t="s">
        <v>20</v>
      </c>
      <c r="H1769" s="34" t="s">
        <v>21</v>
      </c>
      <c r="I1769" s="44">
        <v>24028</v>
      </c>
      <c r="J1769" s="28">
        <v>60</v>
      </c>
      <c r="K1769" s="49">
        <v>0.913820643492812</v>
      </c>
      <c r="L1769" s="49" t="s">
        <v>241</v>
      </c>
      <c r="M1769" s="34" t="s">
        <v>35</v>
      </c>
      <c r="N1769" s="34" t="s">
        <v>34</v>
      </c>
      <c r="O1769" s="44">
        <v>247</v>
      </c>
      <c r="P1769" s="49">
        <v>0.21527255300000001</v>
      </c>
      <c r="Q1769" s="34" t="s">
        <v>38</v>
      </c>
      <c r="R1769" s="28">
        <v>21</v>
      </c>
      <c r="S1769" s="44">
        <v>3217</v>
      </c>
      <c r="T1769" s="39">
        <v>2191.166667</v>
      </c>
      <c r="U1769" s="34" t="str">
        <f t="shared" si="82"/>
        <v>Low Income</v>
      </c>
      <c r="V1769" s="44">
        <v>166631</v>
      </c>
      <c r="W1769" s="49">
        <v>0.264921083</v>
      </c>
      <c r="X1769" s="28">
        <v>0</v>
      </c>
      <c r="Y1769" s="28">
        <v>51</v>
      </c>
      <c r="Z1769" s="34" t="str">
        <f t="shared" si="83"/>
        <v>Medium Risk</v>
      </c>
    </row>
    <row r="1770" spans="1:26" x14ac:dyDescent="0.25">
      <c r="A1770" s="20">
        <v>44869</v>
      </c>
      <c r="B1770" s="21">
        <v>41</v>
      </c>
      <c r="C1770" s="33" t="str">
        <f t="shared" si="81"/>
        <v>Senior</v>
      </c>
      <c r="D1770" s="43">
        <v>33222.999995999999</v>
      </c>
      <c r="E1770" s="27">
        <v>604</v>
      </c>
      <c r="F1770" s="33" t="s">
        <v>230</v>
      </c>
      <c r="G1770" s="33" t="s">
        <v>20</v>
      </c>
      <c r="H1770" s="33" t="s">
        <v>29</v>
      </c>
      <c r="I1770" s="43">
        <v>27011</v>
      </c>
      <c r="J1770" s="27">
        <v>54.618025751072963</v>
      </c>
      <c r="K1770" s="48">
        <v>0.81302109993835858</v>
      </c>
      <c r="L1770" s="48" t="s">
        <v>241</v>
      </c>
      <c r="M1770" s="33" t="s">
        <v>26</v>
      </c>
      <c r="N1770" s="33" t="s">
        <v>27</v>
      </c>
      <c r="O1770" s="43">
        <v>434</v>
      </c>
      <c r="P1770" s="48">
        <v>0.247405654</v>
      </c>
      <c r="Q1770" s="33" t="s">
        <v>24</v>
      </c>
      <c r="R1770" s="27">
        <v>14</v>
      </c>
      <c r="S1770" s="43">
        <v>2118</v>
      </c>
      <c r="T1770" s="38">
        <v>2768.583333</v>
      </c>
      <c r="U1770" s="33" t="str">
        <f t="shared" si="82"/>
        <v>Low Income</v>
      </c>
      <c r="V1770" s="43">
        <v>6613</v>
      </c>
      <c r="W1770" s="48">
        <v>0.23431397500000001</v>
      </c>
      <c r="X1770" s="27">
        <v>0</v>
      </c>
      <c r="Y1770" s="27">
        <v>53</v>
      </c>
      <c r="Z1770" s="33" t="str">
        <f t="shared" si="83"/>
        <v>Medium Risk</v>
      </c>
    </row>
    <row r="1771" spans="1:26" x14ac:dyDescent="0.25">
      <c r="A1771" s="22">
        <v>44870</v>
      </c>
      <c r="B1771" s="23">
        <v>46</v>
      </c>
      <c r="C1771" s="34" t="str">
        <f t="shared" si="81"/>
        <v>Senior</v>
      </c>
      <c r="D1771" s="44">
        <v>44766</v>
      </c>
      <c r="E1771" s="28">
        <v>559</v>
      </c>
      <c r="F1771" s="34" t="s">
        <v>230</v>
      </c>
      <c r="G1771" s="34" t="s">
        <v>20</v>
      </c>
      <c r="H1771" s="34" t="s">
        <v>29</v>
      </c>
      <c r="I1771" s="44">
        <v>17593</v>
      </c>
      <c r="J1771" s="28">
        <v>60</v>
      </c>
      <c r="K1771" s="49">
        <v>0.39299915114149131</v>
      </c>
      <c r="L1771" s="49" t="s">
        <v>240</v>
      </c>
      <c r="M1771" s="34" t="s">
        <v>22</v>
      </c>
      <c r="N1771" s="34" t="s">
        <v>27</v>
      </c>
      <c r="O1771" s="44">
        <v>289</v>
      </c>
      <c r="P1771" s="49">
        <v>0.102739396</v>
      </c>
      <c r="Q1771" s="34" t="s">
        <v>24</v>
      </c>
      <c r="R1771" s="28">
        <v>20</v>
      </c>
      <c r="S1771" s="44">
        <v>8093</v>
      </c>
      <c r="T1771" s="39">
        <v>3730.5</v>
      </c>
      <c r="U1771" s="34" t="str">
        <f t="shared" si="82"/>
        <v>Low Income</v>
      </c>
      <c r="V1771" s="44">
        <v>9708</v>
      </c>
      <c r="W1771" s="49">
        <v>0.29171160000000002</v>
      </c>
      <c r="X1771" s="28">
        <v>0</v>
      </c>
      <c r="Y1771" s="28">
        <v>51</v>
      </c>
      <c r="Z1771" s="34" t="str">
        <f t="shared" si="83"/>
        <v>Medium Risk</v>
      </c>
    </row>
    <row r="1772" spans="1:26" x14ac:dyDescent="0.25">
      <c r="A1772" s="20">
        <v>44871</v>
      </c>
      <c r="B1772" s="21">
        <v>40</v>
      </c>
      <c r="C1772" s="33" t="str">
        <f t="shared" si="81"/>
        <v>Senior</v>
      </c>
      <c r="D1772" s="43">
        <v>106620</v>
      </c>
      <c r="E1772" s="27">
        <v>598</v>
      </c>
      <c r="F1772" s="33" t="s">
        <v>230</v>
      </c>
      <c r="G1772" s="33" t="s">
        <v>20</v>
      </c>
      <c r="H1772" s="33" t="s">
        <v>32</v>
      </c>
      <c r="I1772" s="43">
        <v>11961</v>
      </c>
      <c r="J1772" s="27">
        <v>24</v>
      </c>
      <c r="K1772" s="48">
        <v>0.11218345526167699</v>
      </c>
      <c r="L1772" s="48" t="s">
        <v>240</v>
      </c>
      <c r="M1772" s="33" t="s">
        <v>35</v>
      </c>
      <c r="N1772" s="33" t="s">
        <v>30</v>
      </c>
      <c r="O1772" s="43">
        <v>400</v>
      </c>
      <c r="P1772" s="48">
        <v>0.121487729</v>
      </c>
      <c r="Q1772" s="33" t="s">
        <v>28</v>
      </c>
      <c r="R1772" s="27">
        <v>20</v>
      </c>
      <c r="S1772" s="43">
        <v>4621</v>
      </c>
      <c r="T1772" s="38">
        <v>8885</v>
      </c>
      <c r="U1772" s="33" t="str">
        <f t="shared" si="82"/>
        <v>Medium Income</v>
      </c>
      <c r="V1772" s="43">
        <v>32008</v>
      </c>
      <c r="W1772" s="48">
        <v>0.19223535899999999</v>
      </c>
      <c r="X1772" s="27">
        <v>1</v>
      </c>
      <c r="Y1772" s="27">
        <v>44</v>
      </c>
      <c r="Z1772" s="33" t="str">
        <f t="shared" si="83"/>
        <v>Medium Risk</v>
      </c>
    </row>
    <row r="1773" spans="1:26" x14ac:dyDescent="0.25">
      <c r="A1773" s="22">
        <v>44872</v>
      </c>
      <c r="B1773" s="23">
        <v>60</v>
      </c>
      <c r="C1773" s="34" t="str">
        <f t="shared" si="81"/>
        <v>Old</v>
      </c>
      <c r="D1773" s="44">
        <v>111042</v>
      </c>
      <c r="E1773" s="28">
        <v>603</v>
      </c>
      <c r="F1773" s="34" t="s">
        <v>230</v>
      </c>
      <c r="G1773" s="34" t="s">
        <v>20</v>
      </c>
      <c r="H1773" s="34" t="s">
        <v>29</v>
      </c>
      <c r="I1773" s="44">
        <v>19408</v>
      </c>
      <c r="J1773" s="28">
        <v>24</v>
      </c>
      <c r="K1773" s="49">
        <v>0.1747807136038616</v>
      </c>
      <c r="L1773" s="49" t="s">
        <v>240</v>
      </c>
      <c r="M1773" s="34" t="s">
        <v>22</v>
      </c>
      <c r="N1773" s="34" t="s">
        <v>30</v>
      </c>
      <c r="O1773" s="44">
        <v>434</v>
      </c>
      <c r="P1773" s="49">
        <v>9.8707521000000006E-2</v>
      </c>
      <c r="Q1773" s="34" t="s">
        <v>38</v>
      </c>
      <c r="R1773" s="28">
        <v>22</v>
      </c>
      <c r="S1773" s="44">
        <v>5490</v>
      </c>
      <c r="T1773" s="39">
        <v>9253.5</v>
      </c>
      <c r="U1773" s="34" t="str">
        <f t="shared" si="82"/>
        <v>Medium Income</v>
      </c>
      <c r="V1773" s="44">
        <v>3662</v>
      </c>
      <c r="W1773" s="49">
        <v>0.22624306899999999</v>
      </c>
      <c r="X1773" s="28">
        <v>1</v>
      </c>
      <c r="Y1773" s="28">
        <v>36.799999999999997</v>
      </c>
      <c r="Z1773" s="34" t="str">
        <f t="shared" si="83"/>
        <v>Low Risk</v>
      </c>
    </row>
    <row r="1774" spans="1:26" x14ac:dyDescent="0.25">
      <c r="A1774" s="20">
        <v>44873</v>
      </c>
      <c r="B1774" s="21">
        <v>32</v>
      </c>
      <c r="C1774" s="33" t="str">
        <f t="shared" si="81"/>
        <v>Mid</v>
      </c>
      <c r="D1774" s="43">
        <v>88075</v>
      </c>
      <c r="E1774" s="27">
        <v>553</v>
      </c>
      <c r="F1774" s="33" t="s">
        <v>230</v>
      </c>
      <c r="G1774" s="33" t="s">
        <v>20</v>
      </c>
      <c r="H1774" s="33" t="s">
        <v>21</v>
      </c>
      <c r="I1774" s="43">
        <v>60293</v>
      </c>
      <c r="J1774" s="27">
        <v>84</v>
      </c>
      <c r="K1774" s="48">
        <v>0.68456429179676415</v>
      </c>
      <c r="L1774" s="48" t="s">
        <v>241</v>
      </c>
      <c r="M1774" s="33" t="s">
        <v>26</v>
      </c>
      <c r="N1774" s="33" t="s">
        <v>30</v>
      </c>
      <c r="O1774" s="43">
        <v>1249</v>
      </c>
      <c r="P1774" s="48">
        <v>0.389163072</v>
      </c>
      <c r="Q1774" s="33" t="s">
        <v>28</v>
      </c>
      <c r="R1774" s="27">
        <v>20</v>
      </c>
      <c r="S1774" s="43">
        <v>3380</v>
      </c>
      <c r="T1774" s="38">
        <v>7339.5833329999996</v>
      </c>
      <c r="U1774" s="33" t="str">
        <f t="shared" si="82"/>
        <v>Medium Income</v>
      </c>
      <c r="V1774" s="43">
        <v>149016</v>
      </c>
      <c r="W1774" s="48">
        <v>0.31912876899999998</v>
      </c>
      <c r="X1774" s="27">
        <v>0</v>
      </c>
      <c r="Y1774" s="27">
        <v>48</v>
      </c>
      <c r="Z1774" s="33" t="str">
        <f t="shared" si="83"/>
        <v>Medium Risk</v>
      </c>
    </row>
    <row r="1775" spans="1:26" x14ac:dyDescent="0.25">
      <c r="A1775" s="22">
        <v>44874</v>
      </c>
      <c r="B1775" s="23">
        <v>42</v>
      </c>
      <c r="C1775" s="34" t="str">
        <f t="shared" si="81"/>
        <v>Senior</v>
      </c>
      <c r="D1775" s="44">
        <v>32645</v>
      </c>
      <c r="E1775" s="28">
        <v>534</v>
      </c>
      <c r="F1775" s="34" t="s">
        <v>231</v>
      </c>
      <c r="G1775" s="34" t="s">
        <v>20</v>
      </c>
      <c r="H1775" s="34" t="s">
        <v>29</v>
      </c>
      <c r="I1775" s="44">
        <v>16809</v>
      </c>
      <c r="J1775" s="28">
        <v>96</v>
      </c>
      <c r="K1775" s="49">
        <v>0.51490274161433602</v>
      </c>
      <c r="L1775" s="49" t="s">
        <v>241</v>
      </c>
      <c r="M1775" s="34" t="s">
        <v>35</v>
      </c>
      <c r="N1775" s="34" t="s">
        <v>30</v>
      </c>
      <c r="O1775" s="44">
        <v>511</v>
      </c>
      <c r="P1775" s="49">
        <v>0.110552066</v>
      </c>
      <c r="Q1775" s="34" t="s">
        <v>38</v>
      </c>
      <c r="R1775" s="28">
        <v>28</v>
      </c>
      <c r="S1775" s="44">
        <v>18243</v>
      </c>
      <c r="T1775" s="39">
        <v>2720.416667</v>
      </c>
      <c r="U1775" s="34" t="str">
        <f t="shared" si="82"/>
        <v>Low Income</v>
      </c>
      <c r="V1775" s="44">
        <v>67403</v>
      </c>
      <c r="W1775" s="49">
        <v>0.274375596</v>
      </c>
      <c r="X1775" s="28">
        <v>0</v>
      </c>
      <c r="Y1775" s="28">
        <v>51</v>
      </c>
      <c r="Z1775" s="34" t="str">
        <f t="shared" si="83"/>
        <v>Medium Risk</v>
      </c>
    </row>
    <row r="1776" spans="1:26" x14ac:dyDescent="0.25">
      <c r="A1776" s="20">
        <v>44875</v>
      </c>
      <c r="B1776" s="21">
        <v>31</v>
      </c>
      <c r="C1776" s="33" t="str">
        <f t="shared" si="81"/>
        <v>Mid</v>
      </c>
      <c r="D1776" s="43">
        <v>48835</v>
      </c>
      <c r="E1776" s="27">
        <v>514</v>
      </c>
      <c r="F1776" s="33" t="s">
        <v>231</v>
      </c>
      <c r="G1776" s="33" t="s">
        <v>20</v>
      </c>
      <c r="H1776" s="33" t="s">
        <v>29</v>
      </c>
      <c r="I1776" s="43">
        <v>19812</v>
      </c>
      <c r="J1776" s="27">
        <v>36</v>
      </c>
      <c r="K1776" s="48">
        <v>0.4056926384765025</v>
      </c>
      <c r="L1776" s="48" t="s">
        <v>240</v>
      </c>
      <c r="M1776" s="33" t="s">
        <v>35</v>
      </c>
      <c r="N1776" s="33" t="s">
        <v>27</v>
      </c>
      <c r="O1776" s="43">
        <v>321</v>
      </c>
      <c r="P1776" s="48">
        <v>0.26838627399999998</v>
      </c>
      <c r="Q1776" s="33" t="s">
        <v>28</v>
      </c>
      <c r="R1776" s="27">
        <v>30</v>
      </c>
      <c r="S1776" s="43">
        <v>3875</v>
      </c>
      <c r="T1776" s="38">
        <v>4069.583333</v>
      </c>
      <c r="U1776" s="33" t="str">
        <f t="shared" si="82"/>
        <v>Low Income</v>
      </c>
      <c r="V1776" s="43">
        <v>206193</v>
      </c>
      <c r="W1776" s="48">
        <v>0.23164233200000001</v>
      </c>
      <c r="X1776" s="27">
        <v>1</v>
      </c>
      <c r="Y1776" s="27">
        <v>39.200000000000003</v>
      </c>
      <c r="Z1776" s="33" t="str">
        <f t="shared" si="83"/>
        <v>Low Risk</v>
      </c>
    </row>
    <row r="1777" spans="1:26" x14ac:dyDescent="0.25">
      <c r="A1777" s="22">
        <v>44876</v>
      </c>
      <c r="B1777" s="23">
        <v>24</v>
      </c>
      <c r="C1777" s="34" t="str">
        <f t="shared" si="81"/>
        <v>Young</v>
      </c>
      <c r="D1777" s="44">
        <v>24170</v>
      </c>
      <c r="E1777" s="28">
        <v>504</v>
      </c>
      <c r="F1777" s="34" t="s">
        <v>231</v>
      </c>
      <c r="G1777" s="34" t="s">
        <v>33</v>
      </c>
      <c r="H1777" s="34" t="s">
        <v>29</v>
      </c>
      <c r="I1777" s="44">
        <v>5363</v>
      </c>
      <c r="J1777" s="28">
        <v>24</v>
      </c>
      <c r="K1777" s="49">
        <v>0.22188663632602398</v>
      </c>
      <c r="L1777" s="49" t="s">
        <v>240</v>
      </c>
      <c r="M1777" s="34" t="s">
        <v>26</v>
      </c>
      <c r="N1777" s="34" t="s">
        <v>30</v>
      </c>
      <c r="O1777" s="44">
        <v>428</v>
      </c>
      <c r="P1777" s="49">
        <v>0.196963321</v>
      </c>
      <c r="Q1777" s="34" t="s">
        <v>34</v>
      </c>
      <c r="R1777" s="28">
        <v>27</v>
      </c>
      <c r="S1777" s="44">
        <v>12219</v>
      </c>
      <c r="T1777" s="39">
        <v>2014.166667</v>
      </c>
      <c r="U1777" s="34" t="str">
        <f t="shared" si="82"/>
        <v>Low Income</v>
      </c>
      <c r="V1777" s="44">
        <v>111834</v>
      </c>
      <c r="W1777" s="49">
        <v>0.21654816499999999</v>
      </c>
      <c r="X1777" s="28">
        <v>0</v>
      </c>
      <c r="Y1777" s="28">
        <v>50</v>
      </c>
      <c r="Z1777" s="34" t="str">
        <f t="shared" si="83"/>
        <v>Medium Risk</v>
      </c>
    </row>
    <row r="1778" spans="1:26" x14ac:dyDescent="0.25">
      <c r="A1778" s="20">
        <v>44877</v>
      </c>
      <c r="B1778" s="21">
        <v>32</v>
      </c>
      <c r="C1778" s="33" t="str">
        <f t="shared" si="81"/>
        <v>Mid</v>
      </c>
      <c r="D1778" s="43">
        <v>41716</v>
      </c>
      <c r="E1778" s="27">
        <v>602</v>
      </c>
      <c r="F1778" s="33" t="s">
        <v>230</v>
      </c>
      <c r="G1778" s="33" t="s">
        <v>20</v>
      </c>
      <c r="H1778" s="33" t="s">
        <v>29</v>
      </c>
      <c r="I1778" s="43">
        <v>19937</v>
      </c>
      <c r="J1778" s="27">
        <v>24</v>
      </c>
      <c r="K1778" s="48">
        <v>0.47792214018601975</v>
      </c>
      <c r="L1778" s="48" t="s">
        <v>240</v>
      </c>
      <c r="M1778" s="33" t="s">
        <v>22</v>
      </c>
      <c r="N1778" s="33" t="s">
        <v>27</v>
      </c>
      <c r="O1778" s="43">
        <v>458</v>
      </c>
      <c r="P1778" s="48">
        <v>0.23043259199999999</v>
      </c>
      <c r="Q1778" s="33" t="s">
        <v>31</v>
      </c>
      <c r="R1778" s="27">
        <v>25</v>
      </c>
      <c r="S1778" s="43">
        <v>3499</v>
      </c>
      <c r="T1778" s="38">
        <v>3476.333333</v>
      </c>
      <c r="U1778" s="33" t="str">
        <f t="shared" si="82"/>
        <v>Low Income</v>
      </c>
      <c r="V1778" s="43">
        <v>9917</v>
      </c>
      <c r="W1778" s="48">
        <v>0.15989398899999999</v>
      </c>
      <c r="X1778" s="27">
        <v>0</v>
      </c>
      <c r="Y1778" s="27">
        <v>49</v>
      </c>
      <c r="Z1778" s="33" t="str">
        <f t="shared" si="83"/>
        <v>Medium Risk</v>
      </c>
    </row>
    <row r="1779" spans="1:26" x14ac:dyDescent="0.25">
      <c r="A1779" s="22">
        <v>44878</v>
      </c>
      <c r="B1779" s="23">
        <v>39</v>
      </c>
      <c r="C1779" s="34" t="str">
        <f t="shared" si="81"/>
        <v>Mid</v>
      </c>
      <c r="D1779" s="44">
        <v>22196</v>
      </c>
      <c r="E1779" s="28">
        <v>606</v>
      </c>
      <c r="F1779" s="34" t="s">
        <v>230</v>
      </c>
      <c r="G1779" s="34" t="s">
        <v>45</v>
      </c>
      <c r="H1779" s="34" t="s">
        <v>21</v>
      </c>
      <c r="I1779" s="44">
        <v>25282</v>
      </c>
      <c r="J1779" s="28">
        <v>36</v>
      </c>
      <c r="K1779" s="49">
        <v>1.1390340601910254</v>
      </c>
      <c r="L1779" s="49" t="s">
        <v>242</v>
      </c>
      <c r="M1779" s="34" t="s">
        <v>22</v>
      </c>
      <c r="N1779" s="34" t="s">
        <v>23</v>
      </c>
      <c r="O1779" s="44">
        <v>460</v>
      </c>
      <c r="P1779" s="49">
        <v>0.31741287499999998</v>
      </c>
      <c r="Q1779" s="34" t="s">
        <v>38</v>
      </c>
      <c r="R1779" s="28">
        <v>21</v>
      </c>
      <c r="S1779" s="44">
        <v>3111</v>
      </c>
      <c r="T1779" s="39">
        <v>1849.666667</v>
      </c>
      <c r="U1779" s="34" t="str">
        <f t="shared" si="82"/>
        <v>Low Income</v>
      </c>
      <c r="V1779" s="44">
        <v>151203</v>
      </c>
      <c r="W1779" s="49">
        <v>0.19226895799999999</v>
      </c>
      <c r="X1779" s="28">
        <v>0</v>
      </c>
      <c r="Y1779" s="28">
        <v>54</v>
      </c>
      <c r="Z1779" s="34" t="str">
        <f t="shared" si="83"/>
        <v>Medium Risk</v>
      </c>
    </row>
    <row r="1780" spans="1:26" x14ac:dyDescent="0.25">
      <c r="A1780" s="20">
        <v>44879</v>
      </c>
      <c r="B1780" s="21">
        <v>34</v>
      </c>
      <c r="C1780" s="33" t="str">
        <f t="shared" si="81"/>
        <v>Mid</v>
      </c>
      <c r="D1780" s="43">
        <v>29095</v>
      </c>
      <c r="E1780" s="27">
        <v>590</v>
      </c>
      <c r="F1780" s="33" t="s">
        <v>230</v>
      </c>
      <c r="G1780" s="33" t="s">
        <v>45</v>
      </c>
      <c r="H1780" s="33" t="s">
        <v>29</v>
      </c>
      <c r="I1780" s="43">
        <v>24695.307531380753</v>
      </c>
      <c r="J1780" s="27">
        <v>60</v>
      </c>
      <c r="K1780" s="48">
        <v>0.84878183644546323</v>
      </c>
      <c r="L1780" s="48" t="s">
        <v>241</v>
      </c>
      <c r="M1780" s="33" t="s">
        <v>26</v>
      </c>
      <c r="N1780" s="33" t="s">
        <v>23</v>
      </c>
      <c r="O1780" s="43">
        <v>832</v>
      </c>
      <c r="P1780" s="48">
        <v>0.23752725699999999</v>
      </c>
      <c r="Q1780" s="33" t="s">
        <v>24</v>
      </c>
      <c r="R1780" s="27">
        <v>26</v>
      </c>
      <c r="S1780" s="43">
        <v>8855</v>
      </c>
      <c r="T1780" s="38">
        <v>2424.583333</v>
      </c>
      <c r="U1780" s="33" t="str">
        <f t="shared" si="82"/>
        <v>Low Income</v>
      </c>
      <c r="V1780" s="43">
        <v>90017</v>
      </c>
      <c r="W1780" s="48">
        <v>0.21208249400000001</v>
      </c>
      <c r="X1780" s="27">
        <v>0</v>
      </c>
      <c r="Y1780" s="27">
        <v>55</v>
      </c>
      <c r="Z1780" s="33" t="str">
        <f t="shared" si="83"/>
        <v>High Risk</v>
      </c>
    </row>
    <row r="1781" spans="1:26" x14ac:dyDescent="0.25">
      <c r="A1781" s="22">
        <v>44880</v>
      </c>
      <c r="B1781" s="23">
        <v>31</v>
      </c>
      <c r="C1781" s="34" t="str">
        <f t="shared" si="81"/>
        <v>Mid</v>
      </c>
      <c r="D1781" s="44">
        <v>31626</v>
      </c>
      <c r="E1781" s="28">
        <v>541</v>
      </c>
      <c r="F1781" s="34" t="s">
        <v>231</v>
      </c>
      <c r="G1781" s="34" t="s">
        <v>20</v>
      </c>
      <c r="H1781" s="34" t="s">
        <v>21</v>
      </c>
      <c r="I1781" s="44">
        <v>10271</v>
      </c>
      <c r="J1781" s="28">
        <v>84</v>
      </c>
      <c r="K1781" s="49">
        <v>0.32476443432618729</v>
      </c>
      <c r="L1781" s="49" t="s">
        <v>240</v>
      </c>
      <c r="M1781" s="34" t="s">
        <v>22</v>
      </c>
      <c r="N1781" s="34" t="s">
        <v>27</v>
      </c>
      <c r="O1781" s="44">
        <v>256</v>
      </c>
      <c r="P1781" s="49">
        <v>0.32234141199999999</v>
      </c>
      <c r="Q1781" s="34" t="s">
        <v>38</v>
      </c>
      <c r="R1781" s="28">
        <v>26</v>
      </c>
      <c r="S1781" s="44">
        <v>1700</v>
      </c>
      <c r="T1781" s="39">
        <v>2635.5</v>
      </c>
      <c r="U1781" s="34" t="str">
        <f t="shared" si="82"/>
        <v>Low Income</v>
      </c>
      <c r="V1781" s="44">
        <v>70765</v>
      </c>
      <c r="W1781" s="49">
        <v>0.25814883199999999</v>
      </c>
      <c r="X1781" s="28">
        <v>0</v>
      </c>
      <c r="Y1781" s="28">
        <v>53</v>
      </c>
      <c r="Z1781" s="34" t="str">
        <f t="shared" si="83"/>
        <v>Medium Risk</v>
      </c>
    </row>
    <row r="1782" spans="1:26" x14ac:dyDescent="0.25">
      <c r="A1782" s="20">
        <v>44881</v>
      </c>
      <c r="B1782" s="21">
        <v>23</v>
      </c>
      <c r="C1782" s="33" t="str">
        <f t="shared" si="81"/>
        <v>Young</v>
      </c>
      <c r="D1782" s="43">
        <v>50530</v>
      </c>
      <c r="E1782" s="27">
        <v>568.53571428571433</v>
      </c>
      <c r="F1782" s="33" t="s">
        <v>230</v>
      </c>
      <c r="G1782" s="33" t="s">
        <v>20</v>
      </c>
      <c r="H1782" s="33" t="s">
        <v>21</v>
      </c>
      <c r="I1782" s="43">
        <v>17173</v>
      </c>
      <c r="J1782" s="27">
        <v>48</v>
      </c>
      <c r="K1782" s="48">
        <v>0.33985751038986739</v>
      </c>
      <c r="L1782" s="48" t="s">
        <v>240</v>
      </c>
      <c r="M1782" s="33" t="s">
        <v>26</v>
      </c>
      <c r="N1782" s="33" t="s">
        <v>23</v>
      </c>
      <c r="O1782" s="43">
        <v>384</v>
      </c>
      <c r="P1782" s="48">
        <v>0.25979810399999997</v>
      </c>
      <c r="Q1782" s="33" t="s">
        <v>24</v>
      </c>
      <c r="R1782" s="27">
        <v>15</v>
      </c>
      <c r="S1782" s="43">
        <v>4426</v>
      </c>
      <c r="T1782" s="38">
        <v>4210.8333329999996</v>
      </c>
      <c r="U1782" s="33" t="str">
        <f t="shared" si="82"/>
        <v>Low Income</v>
      </c>
      <c r="V1782" s="43">
        <v>8320</v>
      </c>
      <c r="W1782" s="48">
        <v>0.22825914899999999</v>
      </c>
      <c r="X1782" s="27">
        <v>1</v>
      </c>
      <c r="Y1782" s="27">
        <v>40.799999999999997</v>
      </c>
      <c r="Z1782" s="33" t="str">
        <f t="shared" si="83"/>
        <v>Medium Risk</v>
      </c>
    </row>
    <row r="1783" spans="1:26" x14ac:dyDescent="0.25">
      <c r="A1783" s="22">
        <v>44882</v>
      </c>
      <c r="B1783" s="23">
        <v>39</v>
      </c>
      <c r="C1783" s="34" t="str">
        <f t="shared" si="81"/>
        <v>Mid</v>
      </c>
      <c r="D1783" s="44">
        <v>68255</v>
      </c>
      <c r="E1783" s="28">
        <v>568</v>
      </c>
      <c r="F1783" s="34" t="s">
        <v>230</v>
      </c>
      <c r="G1783" s="34" t="s">
        <v>20</v>
      </c>
      <c r="H1783" s="34" t="s">
        <v>29</v>
      </c>
      <c r="I1783" s="44">
        <v>19605</v>
      </c>
      <c r="J1783" s="28">
        <v>96</v>
      </c>
      <c r="K1783" s="49">
        <v>0.28723170463702291</v>
      </c>
      <c r="L1783" s="49" t="s">
        <v>240</v>
      </c>
      <c r="M1783" s="34" t="s">
        <v>22</v>
      </c>
      <c r="N1783" s="34" t="s">
        <v>23</v>
      </c>
      <c r="O1783" s="44">
        <v>284</v>
      </c>
      <c r="P1783" s="49">
        <v>2.2479743E-2</v>
      </c>
      <c r="Q1783" s="34" t="s">
        <v>28</v>
      </c>
      <c r="R1783" s="28">
        <v>17</v>
      </c>
      <c r="S1783" s="44">
        <v>2142</v>
      </c>
      <c r="T1783" s="39">
        <v>5687.9166670000004</v>
      </c>
      <c r="U1783" s="34" t="str">
        <f t="shared" si="82"/>
        <v>Medium Income</v>
      </c>
      <c r="V1783" s="44">
        <v>77662</v>
      </c>
      <c r="W1783" s="49">
        <v>0.29374683000000001</v>
      </c>
      <c r="X1783" s="28">
        <v>0</v>
      </c>
      <c r="Y1783" s="28">
        <v>50</v>
      </c>
      <c r="Z1783" s="34" t="str">
        <f t="shared" si="83"/>
        <v>Medium Risk</v>
      </c>
    </row>
    <row r="1784" spans="1:26" x14ac:dyDescent="0.25">
      <c r="A1784" s="20">
        <v>44883</v>
      </c>
      <c r="B1784" s="21">
        <v>21</v>
      </c>
      <c r="C1784" s="33" t="str">
        <f t="shared" si="81"/>
        <v>Young</v>
      </c>
      <c r="D1784" s="43">
        <v>104739</v>
      </c>
      <c r="E1784" s="27">
        <v>603</v>
      </c>
      <c r="F1784" s="33" t="s">
        <v>230</v>
      </c>
      <c r="G1784" s="33" t="s">
        <v>20</v>
      </c>
      <c r="H1784" s="33" t="s">
        <v>32</v>
      </c>
      <c r="I1784" s="43">
        <v>14147</v>
      </c>
      <c r="J1784" s="27">
        <v>108</v>
      </c>
      <c r="K1784" s="48">
        <v>0.13506907646626376</v>
      </c>
      <c r="L1784" s="48" t="s">
        <v>240</v>
      </c>
      <c r="M1784" s="33" t="s">
        <v>26</v>
      </c>
      <c r="N1784" s="33" t="s">
        <v>34</v>
      </c>
      <c r="O1784" s="43">
        <v>315</v>
      </c>
      <c r="P1784" s="48">
        <v>8.6436481999999995E-2</v>
      </c>
      <c r="Q1784" s="33" t="s">
        <v>24</v>
      </c>
      <c r="R1784" s="27">
        <v>20</v>
      </c>
      <c r="S1784" s="43">
        <v>1601</v>
      </c>
      <c r="T1784" s="38">
        <v>8728.25</v>
      </c>
      <c r="U1784" s="33" t="str">
        <f t="shared" si="82"/>
        <v>Medium Income</v>
      </c>
      <c r="V1784" s="43">
        <v>80593</v>
      </c>
      <c r="W1784" s="48">
        <v>0.26043897199999999</v>
      </c>
      <c r="X1784" s="27">
        <v>0</v>
      </c>
      <c r="Y1784" s="27">
        <v>50</v>
      </c>
      <c r="Z1784" s="33" t="str">
        <f t="shared" si="83"/>
        <v>Medium Risk</v>
      </c>
    </row>
    <row r="1785" spans="1:26" x14ac:dyDescent="0.25">
      <c r="A1785" s="22">
        <v>44884</v>
      </c>
      <c r="B1785" s="23">
        <v>49</v>
      </c>
      <c r="C1785" s="34" t="str">
        <f t="shared" si="81"/>
        <v>Senior</v>
      </c>
      <c r="D1785" s="44">
        <v>35442</v>
      </c>
      <c r="E1785" s="28">
        <v>543</v>
      </c>
      <c r="F1785" s="34" t="s">
        <v>231</v>
      </c>
      <c r="G1785" s="34" t="s">
        <v>20</v>
      </c>
      <c r="H1785" s="34" t="s">
        <v>29</v>
      </c>
      <c r="I1785" s="44">
        <v>16703</v>
      </c>
      <c r="J1785" s="28">
        <v>48</v>
      </c>
      <c r="K1785" s="49">
        <v>0.47127701596975341</v>
      </c>
      <c r="L1785" s="49" t="s">
        <v>240</v>
      </c>
      <c r="M1785" s="34" t="s">
        <v>44</v>
      </c>
      <c r="N1785" s="34" t="s">
        <v>23</v>
      </c>
      <c r="O1785" s="44">
        <v>668</v>
      </c>
      <c r="P1785" s="49">
        <v>0.170970329</v>
      </c>
      <c r="Q1785" s="34" t="s">
        <v>38</v>
      </c>
      <c r="R1785" s="28">
        <v>20</v>
      </c>
      <c r="S1785" s="44">
        <v>3576</v>
      </c>
      <c r="T1785" s="39">
        <v>2953.5</v>
      </c>
      <c r="U1785" s="34" t="str">
        <f t="shared" si="82"/>
        <v>Low Income</v>
      </c>
      <c r="V1785" s="44">
        <v>94724</v>
      </c>
      <c r="W1785" s="49">
        <v>0.28559219299999999</v>
      </c>
      <c r="X1785" s="28">
        <v>0</v>
      </c>
      <c r="Y1785" s="28">
        <v>58</v>
      </c>
      <c r="Z1785" s="34" t="str">
        <f t="shared" si="83"/>
        <v>High Risk</v>
      </c>
    </row>
    <row r="1786" spans="1:26" x14ac:dyDescent="0.25">
      <c r="A1786" s="20">
        <v>44885</v>
      </c>
      <c r="B1786" s="21">
        <v>40</v>
      </c>
      <c r="C1786" s="33" t="str">
        <f t="shared" si="81"/>
        <v>Senior</v>
      </c>
      <c r="D1786" s="43">
        <v>76536</v>
      </c>
      <c r="E1786" s="27">
        <v>548</v>
      </c>
      <c r="F1786" s="33" t="s">
        <v>231</v>
      </c>
      <c r="G1786" s="33" t="s">
        <v>20</v>
      </c>
      <c r="H1786" s="33" t="s">
        <v>21</v>
      </c>
      <c r="I1786" s="43">
        <v>21002</v>
      </c>
      <c r="J1786" s="27">
        <v>48</v>
      </c>
      <c r="K1786" s="48">
        <v>0.27440681509355075</v>
      </c>
      <c r="L1786" s="48" t="s">
        <v>240</v>
      </c>
      <c r="M1786" s="33" t="s">
        <v>26</v>
      </c>
      <c r="N1786" s="33" t="s">
        <v>34</v>
      </c>
      <c r="O1786" s="43">
        <v>272</v>
      </c>
      <c r="P1786" s="48">
        <v>0.26012725399999997</v>
      </c>
      <c r="Q1786" s="33" t="s">
        <v>28</v>
      </c>
      <c r="R1786" s="27">
        <v>23</v>
      </c>
      <c r="S1786" s="43">
        <v>8840</v>
      </c>
      <c r="T1786" s="38">
        <v>6378</v>
      </c>
      <c r="U1786" s="33" t="str">
        <f t="shared" si="82"/>
        <v>Medium Income</v>
      </c>
      <c r="V1786" s="43">
        <v>25878</v>
      </c>
      <c r="W1786" s="48">
        <v>0.26937794399999998</v>
      </c>
      <c r="X1786" s="27">
        <v>0</v>
      </c>
      <c r="Y1786" s="27">
        <v>51</v>
      </c>
      <c r="Z1786" s="33" t="str">
        <f t="shared" si="83"/>
        <v>Medium Risk</v>
      </c>
    </row>
    <row r="1787" spans="1:26" x14ac:dyDescent="0.25">
      <c r="A1787" s="22">
        <v>44886</v>
      </c>
      <c r="B1787" s="23">
        <v>22</v>
      </c>
      <c r="C1787" s="34" t="str">
        <f t="shared" si="81"/>
        <v>Young</v>
      </c>
      <c r="D1787" s="44">
        <v>40442</v>
      </c>
      <c r="E1787" s="28">
        <v>589</v>
      </c>
      <c r="F1787" s="34" t="s">
        <v>230</v>
      </c>
      <c r="G1787" s="34" t="s">
        <v>20</v>
      </c>
      <c r="H1787" s="34" t="s">
        <v>25</v>
      </c>
      <c r="I1787" s="44">
        <v>47653</v>
      </c>
      <c r="J1787" s="28">
        <v>48</v>
      </c>
      <c r="K1787" s="49">
        <v>1.1783047327036249</v>
      </c>
      <c r="L1787" s="49" t="s">
        <v>242</v>
      </c>
      <c r="M1787" s="34" t="s">
        <v>22</v>
      </c>
      <c r="N1787" s="34" t="s">
        <v>27</v>
      </c>
      <c r="O1787" s="44">
        <v>369</v>
      </c>
      <c r="P1787" s="49">
        <v>0.129026169</v>
      </c>
      <c r="Q1787" s="34" t="s">
        <v>38</v>
      </c>
      <c r="R1787" s="28">
        <v>26</v>
      </c>
      <c r="S1787" s="44">
        <v>8600</v>
      </c>
      <c r="T1787" s="39">
        <v>3370.166667</v>
      </c>
      <c r="U1787" s="34" t="str">
        <f t="shared" si="82"/>
        <v>Low Income</v>
      </c>
      <c r="V1787" s="44">
        <v>2104</v>
      </c>
      <c r="W1787" s="49">
        <v>0.22907106599999999</v>
      </c>
      <c r="X1787" s="28">
        <v>0</v>
      </c>
      <c r="Y1787" s="28">
        <v>53</v>
      </c>
      <c r="Z1787" s="34" t="str">
        <f t="shared" si="83"/>
        <v>Medium Risk</v>
      </c>
    </row>
    <row r="1788" spans="1:26" x14ac:dyDescent="0.25">
      <c r="A1788" s="20">
        <v>44887</v>
      </c>
      <c r="B1788" s="21">
        <v>36</v>
      </c>
      <c r="C1788" s="33" t="str">
        <f t="shared" si="81"/>
        <v>Mid</v>
      </c>
      <c r="D1788" s="43">
        <v>81996</v>
      </c>
      <c r="E1788" s="27">
        <v>624</v>
      </c>
      <c r="F1788" s="33" t="s">
        <v>230</v>
      </c>
      <c r="G1788" s="33" t="s">
        <v>20</v>
      </c>
      <c r="H1788" s="33" t="s">
        <v>25</v>
      </c>
      <c r="I1788" s="43">
        <v>25157</v>
      </c>
      <c r="J1788" s="27">
        <v>48</v>
      </c>
      <c r="K1788" s="48">
        <v>0.30680764915361725</v>
      </c>
      <c r="L1788" s="48" t="s">
        <v>240</v>
      </c>
      <c r="M1788" s="33" t="s">
        <v>26</v>
      </c>
      <c r="N1788" s="33" t="s">
        <v>27</v>
      </c>
      <c r="O1788" s="43">
        <v>367</v>
      </c>
      <c r="P1788" s="48">
        <v>0.40972939200000003</v>
      </c>
      <c r="Q1788" s="33" t="s">
        <v>24</v>
      </c>
      <c r="R1788" s="27">
        <v>20</v>
      </c>
      <c r="S1788" s="43">
        <v>1354</v>
      </c>
      <c r="T1788" s="38">
        <v>6833</v>
      </c>
      <c r="U1788" s="33" t="str">
        <f t="shared" si="82"/>
        <v>Medium Income</v>
      </c>
      <c r="V1788" s="43">
        <v>39758</v>
      </c>
      <c r="W1788" s="48">
        <v>0.244884251</v>
      </c>
      <c r="X1788" s="27">
        <v>0</v>
      </c>
      <c r="Y1788" s="27">
        <v>55</v>
      </c>
      <c r="Z1788" s="33" t="str">
        <f t="shared" si="83"/>
        <v>High Risk</v>
      </c>
    </row>
    <row r="1789" spans="1:26" x14ac:dyDescent="0.25">
      <c r="A1789" s="22">
        <v>44888</v>
      </c>
      <c r="B1789" s="23">
        <v>30</v>
      </c>
      <c r="C1789" s="34" t="str">
        <f t="shared" si="81"/>
        <v>Mid</v>
      </c>
      <c r="D1789" s="44">
        <v>18618</v>
      </c>
      <c r="E1789" s="28">
        <v>525</v>
      </c>
      <c r="F1789" s="34" t="s">
        <v>231</v>
      </c>
      <c r="G1789" s="34" t="s">
        <v>20</v>
      </c>
      <c r="H1789" s="34" t="s">
        <v>29</v>
      </c>
      <c r="I1789" s="44">
        <v>20035</v>
      </c>
      <c r="J1789" s="28">
        <v>48</v>
      </c>
      <c r="K1789" s="49">
        <v>1.0761091416908368</v>
      </c>
      <c r="L1789" s="49" t="s">
        <v>242</v>
      </c>
      <c r="M1789" s="34" t="s">
        <v>26</v>
      </c>
      <c r="N1789" s="34" t="s">
        <v>27</v>
      </c>
      <c r="O1789" s="44">
        <v>618</v>
      </c>
      <c r="P1789" s="49">
        <v>7.3093383999999997E-2</v>
      </c>
      <c r="Q1789" s="34" t="s">
        <v>38</v>
      </c>
      <c r="R1789" s="28">
        <v>23</v>
      </c>
      <c r="S1789" s="44">
        <v>10914</v>
      </c>
      <c r="T1789" s="39">
        <v>1551.5</v>
      </c>
      <c r="U1789" s="34" t="str">
        <f t="shared" si="82"/>
        <v>Low Income</v>
      </c>
      <c r="V1789" s="44">
        <v>53111</v>
      </c>
      <c r="W1789" s="49">
        <v>0.24447111499999999</v>
      </c>
      <c r="X1789" s="28">
        <v>0</v>
      </c>
      <c r="Y1789" s="28">
        <v>52</v>
      </c>
      <c r="Z1789" s="34" t="str">
        <f t="shared" si="83"/>
        <v>Medium Risk</v>
      </c>
    </row>
    <row r="1790" spans="1:26" x14ac:dyDescent="0.25">
      <c r="A1790" s="20">
        <v>44889</v>
      </c>
      <c r="B1790" s="21">
        <v>43</v>
      </c>
      <c r="C1790" s="33" t="str">
        <f t="shared" si="81"/>
        <v>Senior</v>
      </c>
      <c r="D1790" s="43">
        <v>34912</v>
      </c>
      <c r="E1790" s="27">
        <v>545</v>
      </c>
      <c r="F1790" s="33" t="s">
        <v>231</v>
      </c>
      <c r="G1790" s="33" t="s">
        <v>20</v>
      </c>
      <c r="H1790" s="33" t="s">
        <v>32</v>
      </c>
      <c r="I1790" s="43">
        <v>6520</v>
      </c>
      <c r="J1790" s="27">
        <v>60</v>
      </c>
      <c r="K1790" s="48">
        <v>0.18675527039413381</v>
      </c>
      <c r="L1790" s="48" t="s">
        <v>240</v>
      </c>
      <c r="M1790" s="33" t="s">
        <v>35</v>
      </c>
      <c r="N1790" s="33" t="s">
        <v>34</v>
      </c>
      <c r="O1790" s="43">
        <v>445</v>
      </c>
      <c r="P1790" s="48">
        <v>0.47508412500000002</v>
      </c>
      <c r="Q1790" s="33" t="s">
        <v>31</v>
      </c>
      <c r="R1790" s="27">
        <v>19</v>
      </c>
      <c r="S1790" s="43">
        <v>13354</v>
      </c>
      <c r="T1790" s="38">
        <v>2909.333333</v>
      </c>
      <c r="U1790" s="33" t="str">
        <f t="shared" si="82"/>
        <v>Low Income</v>
      </c>
      <c r="V1790" s="43">
        <v>11913</v>
      </c>
      <c r="W1790" s="48">
        <v>0.23913769300000001</v>
      </c>
      <c r="X1790" s="27">
        <v>0</v>
      </c>
      <c r="Y1790" s="27">
        <v>59</v>
      </c>
      <c r="Z1790" s="33" t="str">
        <f t="shared" si="83"/>
        <v>High Risk</v>
      </c>
    </row>
    <row r="1791" spans="1:26" x14ac:dyDescent="0.25">
      <c r="A1791" s="22">
        <v>44890</v>
      </c>
      <c r="B1791" s="23">
        <v>56</v>
      </c>
      <c r="C1791" s="34" t="str">
        <f t="shared" si="81"/>
        <v>Senior</v>
      </c>
      <c r="D1791" s="44">
        <v>100053</v>
      </c>
      <c r="E1791" s="28">
        <v>636</v>
      </c>
      <c r="F1791" s="34" t="s">
        <v>230</v>
      </c>
      <c r="G1791" s="34" t="s">
        <v>20</v>
      </c>
      <c r="H1791" s="34" t="s">
        <v>29</v>
      </c>
      <c r="I1791" s="44">
        <v>25706</v>
      </c>
      <c r="J1791" s="28">
        <v>60</v>
      </c>
      <c r="K1791" s="49">
        <v>0.25692383036990396</v>
      </c>
      <c r="L1791" s="49" t="s">
        <v>240</v>
      </c>
      <c r="M1791" s="34" t="s">
        <v>26</v>
      </c>
      <c r="N1791" s="34" t="s">
        <v>30</v>
      </c>
      <c r="O1791" s="44">
        <v>1051</v>
      </c>
      <c r="P1791" s="49">
        <v>0.37786657299999998</v>
      </c>
      <c r="Q1791" s="34" t="s">
        <v>38</v>
      </c>
      <c r="R1791" s="28">
        <v>22</v>
      </c>
      <c r="S1791" s="44">
        <v>6964</v>
      </c>
      <c r="T1791" s="39">
        <v>8337.75</v>
      </c>
      <c r="U1791" s="34" t="str">
        <f t="shared" si="82"/>
        <v>Medium Income</v>
      </c>
      <c r="V1791" s="44">
        <v>8570</v>
      </c>
      <c r="W1791" s="49">
        <v>0.232897147</v>
      </c>
      <c r="X1791" s="28">
        <v>0</v>
      </c>
      <c r="Y1791" s="28">
        <v>56</v>
      </c>
      <c r="Z1791" s="34" t="str">
        <f t="shared" si="83"/>
        <v>High Risk</v>
      </c>
    </row>
    <row r="1792" spans="1:26" x14ac:dyDescent="0.25">
      <c r="A1792" s="20">
        <v>44891</v>
      </c>
      <c r="B1792" s="21">
        <v>18</v>
      </c>
      <c r="C1792" s="33" t="str">
        <f t="shared" si="81"/>
        <v>Young</v>
      </c>
      <c r="D1792" s="43">
        <v>71059</v>
      </c>
      <c r="E1792" s="27">
        <v>520</v>
      </c>
      <c r="F1792" s="33" t="s">
        <v>231</v>
      </c>
      <c r="G1792" s="33" t="s">
        <v>20</v>
      </c>
      <c r="H1792" s="33" t="s">
        <v>29</v>
      </c>
      <c r="I1792" s="43">
        <v>24756.13157894737</v>
      </c>
      <c r="J1792" s="27">
        <v>36</v>
      </c>
      <c r="K1792" s="48">
        <v>0.34838840370603824</v>
      </c>
      <c r="L1792" s="48" t="s">
        <v>240</v>
      </c>
      <c r="M1792" s="33" t="s">
        <v>35</v>
      </c>
      <c r="N1792" s="33" t="s">
        <v>27</v>
      </c>
      <c r="O1792" s="43">
        <v>489</v>
      </c>
      <c r="P1792" s="48">
        <v>0.50188158599999999</v>
      </c>
      <c r="Q1792" s="33" t="s">
        <v>28</v>
      </c>
      <c r="R1792" s="27">
        <v>39</v>
      </c>
      <c r="S1792" s="43">
        <v>5112</v>
      </c>
      <c r="T1792" s="38">
        <v>5921.5833329999996</v>
      </c>
      <c r="U1792" s="33" t="str">
        <f t="shared" si="82"/>
        <v>Medium Income</v>
      </c>
      <c r="V1792" s="43">
        <v>37855</v>
      </c>
      <c r="W1792" s="48">
        <v>0.23240873000000001</v>
      </c>
      <c r="X1792" s="27">
        <v>0</v>
      </c>
      <c r="Y1792" s="27">
        <v>59</v>
      </c>
      <c r="Z1792" s="33" t="str">
        <f t="shared" si="83"/>
        <v>High Risk</v>
      </c>
    </row>
    <row r="1793" spans="1:26" x14ac:dyDescent="0.25">
      <c r="A1793" s="22">
        <v>44892</v>
      </c>
      <c r="B1793" s="23">
        <v>41</v>
      </c>
      <c r="C1793" s="34" t="str">
        <f t="shared" si="81"/>
        <v>Senior</v>
      </c>
      <c r="D1793" s="44">
        <v>68168</v>
      </c>
      <c r="E1793" s="28">
        <v>584</v>
      </c>
      <c r="F1793" s="34" t="s">
        <v>230</v>
      </c>
      <c r="G1793" s="34" t="s">
        <v>20</v>
      </c>
      <c r="H1793" s="34" t="s">
        <v>32</v>
      </c>
      <c r="I1793" s="44">
        <v>15688</v>
      </c>
      <c r="J1793" s="28">
        <v>108</v>
      </c>
      <c r="K1793" s="49">
        <v>0.23013730782771974</v>
      </c>
      <c r="L1793" s="49" t="s">
        <v>240</v>
      </c>
      <c r="M1793" s="34" t="s">
        <v>22</v>
      </c>
      <c r="N1793" s="34" t="s">
        <v>27</v>
      </c>
      <c r="O1793" s="44">
        <v>377</v>
      </c>
      <c r="P1793" s="49">
        <v>0.390451567</v>
      </c>
      <c r="Q1793" s="34" t="s">
        <v>28</v>
      </c>
      <c r="R1793" s="28">
        <v>18</v>
      </c>
      <c r="S1793" s="44">
        <v>6581</v>
      </c>
      <c r="T1793" s="39">
        <v>5680.6666670000004</v>
      </c>
      <c r="U1793" s="34" t="str">
        <f t="shared" si="82"/>
        <v>Medium Income</v>
      </c>
      <c r="V1793" s="44">
        <v>10323</v>
      </c>
      <c r="W1793" s="49">
        <v>0.25763419799999998</v>
      </c>
      <c r="X1793" s="28">
        <v>0</v>
      </c>
      <c r="Y1793" s="28">
        <v>55</v>
      </c>
      <c r="Z1793" s="34" t="str">
        <f t="shared" si="83"/>
        <v>High Risk</v>
      </c>
    </row>
    <row r="1794" spans="1:26" x14ac:dyDescent="0.25">
      <c r="A1794" s="20">
        <v>44893</v>
      </c>
      <c r="B1794" s="21">
        <v>38</v>
      </c>
      <c r="C1794" s="33" t="str">
        <f t="shared" ref="C1794:C1857" si="84">IF(B1794&lt;25,"Young",IF(B1794&lt;40,"Mid",IF(B1794&lt;60,"Senior","Old")))</f>
        <v>Mid</v>
      </c>
      <c r="D1794" s="43">
        <v>114416.000004</v>
      </c>
      <c r="E1794" s="27">
        <v>574</v>
      </c>
      <c r="F1794" s="33" t="s">
        <v>230</v>
      </c>
      <c r="G1794" s="33" t="s">
        <v>20</v>
      </c>
      <c r="H1794" s="33" t="s">
        <v>29</v>
      </c>
      <c r="I1794" s="43">
        <v>15914</v>
      </c>
      <c r="J1794" s="27">
        <v>51.067669172932334</v>
      </c>
      <c r="K1794" s="48">
        <v>0.13908893860512206</v>
      </c>
      <c r="L1794" s="48" t="s">
        <v>240</v>
      </c>
      <c r="M1794" s="33" t="s">
        <v>26</v>
      </c>
      <c r="N1794" s="33" t="s">
        <v>23</v>
      </c>
      <c r="O1794" s="43">
        <v>514</v>
      </c>
      <c r="P1794" s="48">
        <v>0.44289708100000003</v>
      </c>
      <c r="Q1794" s="33" t="s">
        <v>31</v>
      </c>
      <c r="R1794" s="27">
        <v>25</v>
      </c>
      <c r="S1794" s="43">
        <v>763</v>
      </c>
      <c r="T1794" s="38">
        <v>9534.6666669999995</v>
      </c>
      <c r="U1794" s="33" t="str">
        <f t="shared" ref="U1794:U1857" si="85">IF(T1794&lt;=5000,"Low Income",IF(T1794&lt;=12000,"Medium Income","High Income"))</f>
        <v>Medium Income</v>
      </c>
      <c r="V1794" s="43">
        <v>10937</v>
      </c>
      <c r="W1794" s="48">
        <v>0.26831677900000001</v>
      </c>
      <c r="X1794" s="27">
        <v>0</v>
      </c>
      <c r="Y1794" s="27">
        <v>62</v>
      </c>
      <c r="Z1794" s="33" t="str">
        <f t="shared" ref="Z1794:Z1857" si="86">IF(Y1794&lt;40,"Low Risk", IF(Y1794&lt;55,"Medium Risk", IF(Y1794&lt;70,"High Risk","Very High Risk")))</f>
        <v>High Risk</v>
      </c>
    </row>
    <row r="1795" spans="1:26" x14ac:dyDescent="0.25">
      <c r="A1795" s="22">
        <v>44894</v>
      </c>
      <c r="B1795" s="23">
        <v>48</v>
      </c>
      <c r="C1795" s="34" t="str">
        <f t="shared" si="84"/>
        <v>Senior</v>
      </c>
      <c r="D1795" s="44">
        <v>17777</v>
      </c>
      <c r="E1795" s="28">
        <v>605</v>
      </c>
      <c r="F1795" s="34" t="s">
        <v>230</v>
      </c>
      <c r="G1795" s="34" t="s">
        <v>33</v>
      </c>
      <c r="H1795" s="34" t="s">
        <v>29</v>
      </c>
      <c r="I1795" s="44">
        <v>39532</v>
      </c>
      <c r="J1795" s="28">
        <v>60</v>
      </c>
      <c r="K1795" s="49">
        <v>2.2237722900376893</v>
      </c>
      <c r="L1795" s="49" t="s">
        <v>242</v>
      </c>
      <c r="M1795" s="34" t="s">
        <v>26</v>
      </c>
      <c r="N1795" s="34" t="s">
        <v>23</v>
      </c>
      <c r="O1795" s="44">
        <v>437</v>
      </c>
      <c r="P1795" s="49">
        <v>0.33009751799999998</v>
      </c>
      <c r="Q1795" s="34" t="s">
        <v>28</v>
      </c>
      <c r="R1795" s="28">
        <v>27</v>
      </c>
      <c r="S1795" s="44">
        <v>749</v>
      </c>
      <c r="T1795" s="39">
        <v>1481.416667</v>
      </c>
      <c r="U1795" s="34" t="str">
        <f t="shared" si="85"/>
        <v>Low Income</v>
      </c>
      <c r="V1795" s="44">
        <v>15171</v>
      </c>
      <c r="W1795" s="49">
        <v>0.23479193900000001</v>
      </c>
      <c r="X1795" s="28">
        <v>0</v>
      </c>
      <c r="Y1795" s="28">
        <v>58</v>
      </c>
      <c r="Z1795" s="34" t="str">
        <f t="shared" si="86"/>
        <v>High Risk</v>
      </c>
    </row>
    <row r="1796" spans="1:26" x14ac:dyDescent="0.25">
      <c r="A1796" s="20">
        <v>44895</v>
      </c>
      <c r="B1796" s="21">
        <v>42</v>
      </c>
      <c r="C1796" s="33" t="str">
        <f t="shared" si="84"/>
        <v>Senior</v>
      </c>
      <c r="D1796" s="43">
        <v>22075</v>
      </c>
      <c r="E1796" s="27">
        <v>600</v>
      </c>
      <c r="F1796" s="33" t="s">
        <v>230</v>
      </c>
      <c r="G1796" s="33" t="s">
        <v>20</v>
      </c>
      <c r="H1796" s="33" t="s">
        <v>29</v>
      </c>
      <c r="I1796" s="43">
        <v>28790</v>
      </c>
      <c r="J1796" s="27">
        <v>36</v>
      </c>
      <c r="K1796" s="48">
        <v>1.3041902604756512</v>
      </c>
      <c r="L1796" s="48" t="s">
        <v>242</v>
      </c>
      <c r="M1796" s="33" t="s">
        <v>22</v>
      </c>
      <c r="N1796" s="33" t="s">
        <v>23</v>
      </c>
      <c r="O1796" s="43">
        <v>336</v>
      </c>
      <c r="P1796" s="48">
        <v>0.12543652899999999</v>
      </c>
      <c r="Q1796" s="33" t="s">
        <v>24</v>
      </c>
      <c r="R1796" s="27">
        <v>25</v>
      </c>
      <c r="S1796" s="43">
        <v>1112</v>
      </c>
      <c r="T1796" s="38">
        <v>1839.583333</v>
      </c>
      <c r="U1796" s="33" t="str">
        <f t="shared" si="85"/>
        <v>Low Income</v>
      </c>
      <c r="V1796" s="43">
        <v>158796</v>
      </c>
      <c r="W1796" s="48">
        <v>0.18438560600000001</v>
      </c>
      <c r="X1796" s="27">
        <v>0</v>
      </c>
      <c r="Y1796" s="27">
        <v>50</v>
      </c>
      <c r="Z1796" s="33" t="str">
        <f t="shared" si="86"/>
        <v>Medium Risk</v>
      </c>
    </row>
    <row r="1797" spans="1:26" x14ac:dyDescent="0.25">
      <c r="A1797" s="22">
        <v>44896</v>
      </c>
      <c r="B1797" s="23">
        <v>30</v>
      </c>
      <c r="C1797" s="34" t="str">
        <f t="shared" si="84"/>
        <v>Mid</v>
      </c>
      <c r="D1797" s="44">
        <v>53977</v>
      </c>
      <c r="E1797" s="28">
        <v>545</v>
      </c>
      <c r="F1797" s="34" t="s">
        <v>231</v>
      </c>
      <c r="G1797" s="34" t="s">
        <v>20</v>
      </c>
      <c r="H1797" s="34" t="s">
        <v>25</v>
      </c>
      <c r="I1797" s="44">
        <v>54566</v>
      </c>
      <c r="J1797" s="28">
        <v>60</v>
      </c>
      <c r="K1797" s="49">
        <v>1.0109120551345943</v>
      </c>
      <c r="L1797" s="49" t="s">
        <v>242</v>
      </c>
      <c r="M1797" s="34" t="s">
        <v>35</v>
      </c>
      <c r="N1797" s="34" t="s">
        <v>27</v>
      </c>
      <c r="O1797" s="44">
        <v>302</v>
      </c>
      <c r="P1797" s="49">
        <v>0.44252477899999998</v>
      </c>
      <c r="Q1797" s="34" t="s">
        <v>38</v>
      </c>
      <c r="R1797" s="28">
        <v>19</v>
      </c>
      <c r="S1797" s="44">
        <v>1614</v>
      </c>
      <c r="T1797" s="39">
        <v>4498.0833329999996</v>
      </c>
      <c r="U1797" s="34" t="str">
        <f t="shared" si="85"/>
        <v>Low Income</v>
      </c>
      <c r="V1797" s="44">
        <v>9565</v>
      </c>
      <c r="W1797" s="49">
        <v>0.28957712299999999</v>
      </c>
      <c r="X1797" s="28">
        <v>0</v>
      </c>
      <c r="Y1797" s="28">
        <v>68</v>
      </c>
      <c r="Z1797" s="34" t="str">
        <f t="shared" si="86"/>
        <v>High Risk</v>
      </c>
    </row>
    <row r="1798" spans="1:26" x14ac:dyDescent="0.25">
      <c r="A1798" s="20">
        <v>44897</v>
      </c>
      <c r="B1798" s="21">
        <v>36</v>
      </c>
      <c r="C1798" s="33" t="str">
        <f t="shared" si="84"/>
        <v>Mid</v>
      </c>
      <c r="D1798" s="43">
        <v>86859</v>
      </c>
      <c r="E1798" s="27">
        <v>615</v>
      </c>
      <c r="F1798" s="33" t="s">
        <v>230</v>
      </c>
      <c r="G1798" s="33" t="s">
        <v>20</v>
      </c>
      <c r="H1798" s="33" t="s">
        <v>21</v>
      </c>
      <c r="I1798" s="43">
        <v>24647.715909090908</v>
      </c>
      <c r="J1798" s="27">
        <v>24</v>
      </c>
      <c r="K1798" s="48">
        <v>0.28376697761994624</v>
      </c>
      <c r="L1798" s="48" t="s">
        <v>240</v>
      </c>
      <c r="M1798" s="33" t="s">
        <v>22</v>
      </c>
      <c r="N1798" s="33" t="s">
        <v>30</v>
      </c>
      <c r="O1798" s="43">
        <v>426</v>
      </c>
      <c r="P1798" s="48">
        <v>0.376505376</v>
      </c>
      <c r="Q1798" s="33" t="s">
        <v>34</v>
      </c>
      <c r="R1798" s="27">
        <v>25</v>
      </c>
      <c r="S1798" s="43">
        <v>3841</v>
      </c>
      <c r="T1798" s="38">
        <v>7238.25</v>
      </c>
      <c r="U1798" s="33" t="str">
        <f t="shared" si="85"/>
        <v>Medium Income</v>
      </c>
      <c r="V1798" s="43">
        <v>36743</v>
      </c>
      <c r="W1798" s="48">
        <v>0.158361312</v>
      </c>
      <c r="X1798" s="27">
        <v>1</v>
      </c>
      <c r="Y1798" s="27">
        <v>40.799999999999997</v>
      </c>
      <c r="Z1798" s="33" t="str">
        <f t="shared" si="86"/>
        <v>Medium Risk</v>
      </c>
    </row>
    <row r="1799" spans="1:26" x14ac:dyDescent="0.25">
      <c r="A1799" s="22">
        <v>44898</v>
      </c>
      <c r="B1799" s="23">
        <v>30</v>
      </c>
      <c r="C1799" s="34" t="str">
        <f t="shared" si="84"/>
        <v>Mid</v>
      </c>
      <c r="D1799" s="44">
        <v>75237</v>
      </c>
      <c r="E1799" s="28">
        <v>498</v>
      </c>
      <c r="F1799" s="34" t="s">
        <v>231</v>
      </c>
      <c r="G1799" s="34" t="s">
        <v>20</v>
      </c>
      <c r="H1799" s="34" t="s">
        <v>25</v>
      </c>
      <c r="I1799" s="44">
        <v>41431</v>
      </c>
      <c r="J1799" s="28">
        <v>72</v>
      </c>
      <c r="K1799" s="49">
        <v>0.55067320600236591</v>
      </c>
      <c r="L1799" s="49" t="s">
        <v>241</v>
      </c>
      <c r="M1799" s="34" t="s">
        <v>22</v>
      </c>
      <c r="N1799" s="34" t="s">
        <v>27</v>
      </c>
      <c r="O1799" s="44">
        <v>285</v>
      </c>
      <c r="P1799" s="49">
        <v>0.26074774099999998</v>
      </c>
      <c r="Q1799" s="34" t="s">
        <v>24</v>
      </c>
      <c r="R1799" s="28">
        <v>27</v>
      </c>
      <c r="S1799" s="44">
        <v>22732</v>
      </c>
      <c r="T1799" s="39">
        <v>6269.75</v>
      </c>
      <c r="U1799" s="34" t="str">
        <f t="shared" si="85"/>
        <v>Medium Income</v>
      </c>
      <c r="V1799" s="44">
        <v>87432</v>
      </c>
      <c r="W1799" s="49">
        <v>0.30091440400000002</v>
      </c>
      <c r="X1799" s="28">
        <v>0</v>
      </c>
      <c r="Y1799" s="28">
        <v>55</v>
      </c>
      <c r="Z1799" s="34" t="str">
        <f t="shared" si="86"/>
        <v>High Risk</v>
      </c>
    </row>
    <row r="1800" spans="1:26" x14ac:dyDescent="0.25">
      <c r="A1800" s="20">
        <v>44899</v>
      </c>
      <c r="B1800" s="21">
        <v>52</v>
      </c>
      <c r="C1800" s="33" t="str">
        <f t="shared" si="84"/>
        <v>Senior</v>
      </c>
      <c r="D1800" s="43">
        <v>216767</v>
      </c>
      <c r="E1800" s="27">
        <v>557</v>
      </c>
      <c r="F1800" s="33" t="s">
        <v>230</v>
      </c>
      <c r="G1800" s="33" t="s">
        <v>33</v>
      </c>
      <c r="H1800" s="33" t="s">
        <v>25</v>
      </c>
      <c r="I1800" s="43">
        <v>10603</v>
      </c>
      <c r="J1800" s="27">
        <v>72</v>
      </c>
      <c r="K1800" s="48">
        <v>4.8914272006347827E-2</v>
      </c>
      <c r="L1800" s="48" t="s">
        <v>240</v>
      </c>
      <c r="M1800" s="33" t="s">
        <v>22</v>
      </c>
      <c r="N1800" s="33" t="s">
        <v>27</v>
      </c>
      <c r="O1800" s="43">
        <v>557</v>
      </c>
      <c r="P1800" s="48">
        <v>0.12530813599999999</v>
      </c>
      <c r="Q1800" s="33" t="s">
        <v>24</v>
      </c>
      <c r="R1800" s="27">
        <v>29</v>
      </c>
      <c r="S1800" s="43">
        <v>5023</v>
      </c>
      <c r="T1800" s="38">
        <v>18063.916669999999</v>
      </c>
      <c r="U1800" s="33" t="str">
        <f t="shared" si="85"/>
        <v>High Income</v>
      </c>
      <c r="V1800" s="43">
        <v>101060</v>
      </c>
      <c r="W1800" s="48">
        <v>0.25493426699999999</v>
      </c>
      <c r="X1800" s="27">
        <v>1</v>
      </c>
      <c r="Y1800" s="27">
        <v>48</v>
      </c>
      <c r="Z1800" s="33" t="str">
        <f t="shared" si="86"/>
        <v>Medium Risk</v>
      </c>
    </row>
    <row r="1801" spans="1:26" x14ac:dyDescent="0.25">
      <c r="A1801" s="22">
        <v>44900</v>
      </c>
      <c r="B1801" s="23">
        <v>40</v>
      </c>
      <c r="C1801" s="34" t="str">
        <f t="shared" si="84"/>
        <v>Senior</v>
      </c>
      <c r="D1801" s="44">
        <v>29480</v>
      </c>
      <c r="E1801" s="28">
        <v>624</v>
      </c>
      <c r="F1801" s="34" t="s">
        <v>230</v>
      </c>
      <c r="G1801" s="34" t="s">
        <v>20</v>
      </c>
      <c r="H1801" s="34" t="s">
        <v>29</v>
      </c>
      <c r="I1801" s="44">
        <v>16867</v>
      </c>
      <c r="J1801" s="28">
        <v>60</v>
      </c>
      <c r="K1801" s="49">
        <v>0.57215061058344641</v>
      </c>
      <c r="L1801" s="49" t="s">
        <v>241</v>
      </c>
      <c r="M1801" s="34" t="s">
        <v>26</v>
      </c>
      <c r="N1801" s="34" t="s">
        <v>23</v>
      </c>
      <c r="O1801" s="44">
        <v>361</v>
      </c>
      <c r="P1801" s="49">
        <v>0.13868096199999999</v>
      </c>
      <c r="Q1801" s="34" t="s">
        <v>34</v>
      </c>
      <c r="R1801" s="28">
        <v>26</v>
      </c>
      <c r="S1801" s="44">
        <v>6946</v>
      </c>
      <c r="T1801" s="39">
        <v>2456.666667</v>
      </c>
      <c r="U1801" s="34" t="str">
        <f t="shared" si="85"/>
        <v>Low Income</v>
      </c>
      <c r="V1801" s="44">
        <v>288912</v>
      </c>
      <c r="W1801" s="49">
        <v>0.18797677700000001</v>
      </c>
      <c r="X1801" s="28">
        <v>1</v>
      </c>
      <c r="Y1801" s="28">
        <v>35.200000000000003</v>
      </c>
      <c r="Z1801" s="34" t="str">
        <f t="shared" si="86"/>
        <v>Low Risk</v>
      </c>
    </row>
    <row r="1802" spans="1:26" x14ac:dyDescent="0.25">
      <c r="A1802" s="20">
        <v>44901</v>
      </c>
      <c r="B1802" s="21">
        <v>62</v>
      </c>
      <c r="C1802" s="33" t="str">
        <f t="shared" si="84"/>
        <v>Old</v>
      </c>
      <c r="D1802" s="43">
        <v>79843</v>
      </c>
      <c r="E1802" s="27">
        <v>555</v>
      </c>
      <c r="F1802" s="33" t="s">
        <v>230</v>
      </c>
      <c r="G1802" s="33" t="s">
        <v>45</v>
      </c>
      <c r="H1802" s="33" t="s">
        <v>29</v>
      </c>
      <c r="I1802" s="43">
        <v>19215</v>
      </c>
      <c r="J1802" s="27">
        <v>36</v>
      </c>
      <c r="K1802" s="48">
        <v>0.240659794847388</v>
      </c>
      <c r="L1802" s="48" t="s">
        <v>240</v>
      </c>
      <c r="M1802" s="33" t="s">
        <v>26</v>
      </c>
      <c r="N1802" s="33" t="s">
        <v>27</v>
      </c>
      <c r="O1802" s="43">
        <v>690</v>
      </c>
      <c r="P1802" s="48">
        <v>0.266816198</v>
      </c>
      <c r="Q1802" s="33" t="s">
        <v>38</v>
      </c>
      <c r="R1802" s="27">
        <v>22</v>
      </c>
      <c r="S1802" s="43">
        <v>2515</v>
      </c>
      <c r="T1802" s="38">
        <v>6653.5833329999996</v>
      </c>
      <c r="U1802" s="33" t="str">
        <f t="shared" si="85"/>
        <v>Medium Income</v>
      </c>
      <c r="V1802" s="43">
        <v>77447</v>
      </c>
      <c r="W1802" s="48">
        <v>0.20274720500000001</v>
      </c>
      <c r="X1802" s="27">
        <v>1</v>
      </c>
      <c r="Y1802" s="27">
        <v>41.6</v>
      </c>
      <c r="Z1802" s="33" t="str">
        <f t="shared" si="86"/>
        <v>Medium Risk</v>
      </c>
    </row>
    <row r="1803" spans="1:26" x14ac:dyDescent="0.25">
      <c r="A1803" s="22">
        <v>44902</v>
      </c>
      <c r="B1803" s="23">
        <v>39</v>
      </c>
      <c r="C1803" s="34" t="str">
        <f t="shared" si="84"/>
        <v>Mid</v>
      </c>
      <c r="D1803" s="44">
        <v>43119</v>
      </c>
      <c r="E1803" s="28">
        <v>618</v>
      </c>
      <c r="F1803" s="34" t="s">
        <v>230</v>
      </c>
      <c r="G1803" s="34" t="s">
        <v>20</v>
      </c>
      <c r="H1803" s="34" t="s">
        <v>29</v>
      </c>
      <c r="I1803" s="44">
        <v>22637</v>
      </c>
      <c r="J1803" s="28">
        <v>36</v>
      </c>
      <c r="K1803" s="49">
        <v>0.52498898397458194</v>
      </c>
      <c r="L1803" s="49" t="s">
        <v>241</v>
      </c>
      <c r="M1803" s="34" t="s">
        <v>22</v>
      </c>
      <c r="N1803" s="34" t="s">
        <v>27</v>
      </c>
      <c r="O1803" s="44">
        <v>374</v>
      </c>
      <c r="P1803" s="49">
        <v>0.28418674100000002</v>
      </c>
      <c r="Q1803" s="34" t="s">
        <v>24</v>
      </c>
      <c r="R1803" s="28">
        <v>30</v>
      </c>
      <c r="S1803" s="44">
        <v>657</v>
      </c>
      <c r="T1803" s="39">
        <v>3593.25</v>
      </c>
      <c r="U1803" s="34" t="str">
        <f t="shared" si="85"/>
        <v>Low Income</v>
      </c>
      <c r="V1803" s="44">
        <v>4094</v>
      </c>
      <c r="W1803" s="49">
        <v>0.204579487</v>
      </c>
      <c r="X1803" s="28">
        <v>0</v>
      </c>
      <c r="Y1803" s="28">
        <v>50</v>
      </c>
      <c r="Z1803" s="34" t="str">
        <f t="shared" si="86"/>
        <v>Medium Risk</v>
      </c>
    </row>
    <row r="1804" spans="1:26" x14ac:dyDescent="0.25">
      <c r="A1804" s="20">
        <v>44903</v>
      </c>
      <c r="B1804" s="21">
        <v>31</v>
      </c>
      <c r="C1804" s="33" t="str">
        <f t="shared" si="84"/>
        <v>Mid</v>
      </c>
      <c r="D1804" s="43">
        <v>68448</v>
      </c>
      <c r="E1804" s="27">
        <v>581</v>
      </c>
      <c r="F1804" s="33" t="s">
        <v>230</v>
      </c>
      <c r="G1804" s="33" t="s">
        <v>33</v>
      </c>
      <c r="H1804" s="33" t="s">
        <v>29</v>
      </c>
      <c r="I1804" s="43">
        <v>51407</v>
      </c>
      <c r="J1804" s="27">
        <v>36</v>
      </c>
      <c r="K1804" s="48">
        <v>0.75103728377746615</v>
      </c>
      <c r="L1804" s="48" t="s">
        <v>241</v>
      </c>
      <c r="M1804" s="33" t="s">
        <v>22</v>
      </c>
      <c r="N1804" s="33" t="s">
        <v>27</v>
      </c>
      <c r="O1804" s="43">
        <v>362</v>
      </c>
      <c r="P1804" s="48">
        <v>0.41225406999999997</v>
      </c>
      <c r="Q1804" s="33" t="s">
        <v>24</v>
      </c>
      <c r="R1804" s="27">
        <v>22</v>
      </c>
      <c r="S1804" s="43">
        <v>484</v>
      </c>
      <c r="T1804" s="38">
        <v>5704</v>
      </c>
      <c r="U1804" s="33" t="str">
        <f t="shared" si="85"/>
        <v>Medium Income</v>
      </c>
      <c r="V1804" s="43">
        <v>54161</v>
      </c>
      <c r="W1804" s="48">
        <v>0.24854764900000001</v>
      </c>
      <c r="X1804" s="27">
        <v>0</v>
      </c>
      <c r="Y1804" s="27">
        <v>57</v>
      </c>
      <c r="Z1804" s="33" t="str">
        <f t="shared" si="86"/>
        <v>High Risk</v>
      </c>
    </row>
    <row r="1805" spans="1:26" x14ac:dyDescent="0.25">
      <c r="A1805" s="22">
        <v>44904</v>
      </c>
      <c r="B1805" s="23">
        <v>21</v>
      </c>
      <c r="C1805" s="34" t="str">
        <f t="shared" si="84"/>
        <v>Young</v>
      </c>
      <c r="D1805" s="44">
        <v>56505.999995999999</v>
      </c>
      <c r="E1805" s="28">
        <v>594</v>
      </c>
      <c r="F1805" s="34" t="s">
        <v>230</v>
      </c>
      <c r="G1805" s="34" t="s">
        <v>33</v>
      </c>
      <c r="H1805" s="34" t="s">
        <v>25</v>
      </c>
      <c r="I1805" s="44">
        <v>21544</v>
      </c>
      <c r="J1805" s="28">
        <v>54.618025751072963</v>
      </c>
      <c r="K1805" s="49">
        <v>0.38126924577080445</v>
      </c>
      <c r="L1805" s="49" t="s">
        <v>240</v>
      </c>
      <c r="M1805" s="34" t="s">
        <v>22</v>
      </c>
      <c r="N1805" s="34" t="s">
        <v>30</v>
      </c>
      <c r="O1805" s="44">
        <v>389</v>
      </c>
      <c r="P1805" s="49">
        <v>0.54897125000000002</v>
      </c>
      <c r="Q1805" s="34" t="s">
        <v>24</v>
      </c>
      <c r="R1805" s="28">
        <v>24</v>
      </c>
      <c r="S1805" s="44">
        <v>4019</v>
      </c>
      <c r="T1805" s="39">
        <v>4708.8333329999996</v>
      </c>
      <c r="U1805" s="34" t="str">
        <f t="shared" si="85"/>
        <v>Low Income</v>
      </c>
      <c r="V1805" s="44">
        <v>8212</v>
      </c>
      <c r="W1805" s="49">
        <v>0.24882283199999999</v>
      </c>
      <c r="X1805" s="28">
        <v>0</v>
      </c>
      <c r="Y1805" s="28">
        <v>61</v>
      </c>
      <c r="Z1805" s="34" t="str">
        <f t="shared" si="86"/>
        <v>High Risk</v>
      </c>
    </row>
    <row r="1806" spans="1:26" x14ac:dyDescent="0.25">
      <c r="A1806" s="20">
        <v>44905</v>
      </c>
      <c r="B1806" s="21">
        <v>18</v>
      </c>
      <c r="C1806" s="33" t="str">
        <f t="shared" si="84"/>
        <v>Young</v>
      </c>
      <c r="D1806" s="43">
        <v>27225</v>
      </c>
      <c r="E1806" s="27">
        <v>433</v>
      </c>
      <c r="F1806" s="33" t="s">
        <v>233</v>
      </c>
      <c r="G1806" s="33" t="s">
        <v>20</v>
      </c>
      <c r="H1806" s="33" t="s">
        <v>32</v>
      </c>
      <c r="I1806" s="43">
        <v>22851</v>
      </c>
      <c r="J1806" s="27">
        <v>24</v>
      </c>
      <c r="K1806" s="48">
        <v>0.83933884297520667</v>
      </c>
      <c r="L1806" s="48" t="s">
        <v>241</v>
      </c>
      <c r="M1806" s="33" t="s">
        <v>22</v>
      </c>
      <c r="N1806" s="33" t="s">
        <v>30</v>
      </c>
      <c r="O1806" s="43">
        <v>421</v>
      </c>
      <c r="P1806" s="48">
        <v>0.45653332899999999</v>
      </c>
      <c r="Q1806" s="33" t="s">
        <v>28</v>
      </c>
      <c r="R1806" s="27">
        <v>21</v>
      </c>
      <c r="S1806" s="43">
        <v>1523</v>
      </c>
      <c r="T1806" s="38">
        <v>2268.75</v>
      </c>
      <c r="U1806" s="33" t="str">
        <f t="shared" si="85"/>
        <v>Low Income</v>
      </c>
      <c r="V1806" s="43">
        <v>49068</v>
      </c>
      <c r="W1806" s="48">
        <v>0.32543154000000002</v>
      </c>
      <c r="X1806" s="27">
        <v>0</v>
      </c>
      <c r="Y1806" s="27">
        <v>57</v>
      </c>
      <c r="Z1806" s="33" t="str">
        <f t="shared" si="86"/>
        <v>High Risk</v>
      </c>
    </row>
    <row r="1807" spans="1:26" x14ac:dyDescent="0.25">
      <c r="A1807" s="22">
        <v>44906</v>
      </c>
      <c r="B1807" s="23">
        <v>20</v>
      </c>
      <c r="C1807" s="34" t="str">
        <f t="shared" si="84"/>
        <v>Young</v>
      </c>
      <c r="D1807" s="44">
        <v>48703</v>
      </c>
      <c r="E1807" s="28">
        <v>482</v>
      </c>
      <c r="F1807" s="34" t="s">
        <v>231</v>
      </c>
      <c r="G1807" s="34" t="s">
        <v>33</v>
      </c>
      <c r="H1807" s="34" t="s">
        <v>32</v>
      </c>
      <c r="I1807" s="44">
        <v>10310</v>
      </c>
      <c r="J1807" s="28">
        <v>36</v>
      </c>
      <c r="K1807" s="49">
        <v>0.21169127158491263</v>
      </c>
      <c r="L1807" s="49" t="s">
        <v>240</v>
      </c>
      <c r="M1807" s="34" t="s">
        <v>35</v>
      </c>
      <c r="N1807" s="34" t="s">
        <v>27</v>
      </c>
      <c r="O1807" s="44">
        <v>662</v>
      </c>
      <c r="P1807" s="49">
        <v>0.51647773900000005</v>
      </c>
      <c r="Q1807" s="34" t="s">
        <v>34</v>
      </c>
      <c r="R1807" s="28">
        <v>19</v>
      </c>
      <c r="S1807" s="44">
        <v>1841</v>
      </c>
      <c r="T1807" s="39">
        <v>4058.583333</v>
      </c>
      <c r="U1807" s="34" t="str">
        <f t="shared" si="85"/>
        <v>Low Income</v>
      </c>
      <c r="V1807" s="44">
        <v>23106</v>
      </c>
      <c r="W1807" s="49">
        <v>0.27310114400000002</v>
      </c>
      <c r="X1807" s="28">
        <v>0</v>
      </c>
      <c r="Y1807" s="28">
        <v>64</v>
      </c>
      <c r="Z1807" s="34" t="str">
        <f t="shared" si="86"/>
        <v>High Risk</v>
      </c>
    </row>
    <row r="1808" spans="1:26" x14ac:dyDescent="0.25">
      <c r="A1808" s="20">
        <v>44907</v>
      </c>
      <c r="B1808" s="21">
        <v>43</v>
      </c>
      <c r="C1808" s="33" t="str">
        <f t="shared" si="84"/>
        <v>Senior</v>
      </c>
      <c r="D1808" s="43">
        <v>50291</v>
      </c>
      <c r="E1808" s="27">
        <v>551</v>
      </c>
      <c r="F1808" s="33" t="s">
        <v>230</v>
      </c>
      <c r="G1808" s="33" t="s">
        <v>20</v>
      </c>
      <c r="H1808" s="33" t="s">
        <v>32</v>
      </c>
      <c r="I1808" s="43">
        <v>14547</v>
      </c>
      <c r="J1808" s="27">
        <v>48</v>
      </c>
      <c r="K1808" s="48">
        <v>0.28925652701278559</v>
      </c>
      <c r="L1808" s="48" t="s">
        <v>240</v>
      </c>
      <c r="M1808" s="33" t="s">
        <v>44</v>
      </c>
      <c r="N1808" s="33" t="s">
        <v>27</v>
      </c>
      <c r="O1808" s="43">
        <v>227</v>
      </c>
      <c r="P1808" s="48">
        <v>0.19781763099999999</v>
      </c>
      <c r="Q1808" s="33" t="s">
        <v>31</v>
      </c>
      <c r="R1808" s="27">
        <v>19</v>
      </c>
      <c r="S1808" s="43">
        <v>1033</v>
      </c>
      <c r="T1808" s="38">
        <v>4190.9166670000004</v>
      </c>
      <c r="U1808" s="33" t="str">
        <f t="shared" si="85"/>
        <v>Low Income</v>
      </c>
      <c r="V1808" s="43">
        <v>42035</v>
      </c>
      <c r="W1808" s="48">
        <v>0.240513053</v>
      </c>
      <c r="X1808" s="27">
        <v>0</v>
      </c>
      <c r="Y1808" s="27">
        <v>50</v>
      </c>
      <c r="Z1808" s="33" t="str">
        <f t="shared" si="86"/>
        <v>Medium Risk</v>
      </c>
    </row>
    <row r="1809" spans="1:26" x14ac:dyDescent="0.25">
      <c r="A1809" s="22">
        <v>44908</v>
      </c>
      <c r="B1809" s="23">
        <v>46</v>
      </c>
      <c r="C1809" s="34" t="str">
        <f t="shared" si="84"/>
        <v>Senior</v>
      </c>
      <c r="D1809" s="44">
        <v>49697</v>
      </c>
      <c r="E1809" s="28">
        <v>527</v>
      </c>
      <c r="F1809" s="34" t="s">
        <v>231</v>
      </c>
      <c r="G1809" s="34" t="s">
        <v>20</v>
      </c>
      <c r="H1809" s="34" t="s">
        <v>32</v>
      </c>
      <c r="I1809" s="44">
        <v>25183.596306068601</v>
      </c>
      <c r="J1809" s="28">
        <v>48</v>
      </c>
      <c r="K1809" s="49">
        <v>0.50674278741309542</v>
      </c>
      <c r="L1809" s="49" t="s">
        <v>241</v>
      </c>
      <c r="M1809" s="34" t="s">
        <v>44</v>
      </c>
      <c r="N1809" s="34" t="s">
        <v>27</v>
      </c>
      <c r="O1809" s="44">
        <v>1203</v>
      </c>
      <c r="P1809" s="49">
        <v>0.311474633</v>
      </c>
      <c r="Q1809" s="34" t="s">
        <v>28</v>
      </c>
      <c r="R1809" s="28">
        <v>29</v>
      </c>
      <c r="S1809" s="44">
        <v>2330</v>
      </c>
      <c r="T1809" s="39">
        <v>4141.4166670000004</v>
      </c>
      <c r="U1809" s="34" t="str">
        <f t="shared" si="85"/>
        <v>Low Income</v>
      </c>
      <c r="V1809" s="44">
        <v>6085</v>
      </c>
      <c r="W1809" s="49">
        <v>0.198073104</v>
      </c>
      <c r="X1809" s="28">
        <v>0</v>
      </c>
      <c r="Y1809" s="28">
        <v>55</v>
      </c>
      <c r="Z1809" s="34" t="str">
        <f t="shared" si="86"/>
        <v>High Risk</v>
      </c>
    </row>
    <row r="1810" spans="1:26" x14ac:dyDescent="0.25">
      <c r="A1810" s="20">
        <v>44909</v>
      </c>
      <c r="B1810" s="21">
        <v>21</v>
      </c>
      <c r="C1810" s="33" t="str">
        <f t="shared" si="84"/>
        <v>Young</v>
      </c>
      <c r="D1810" s="43">
        <v>84530</v>
      </c>
      <c r="E1810" s="27">
        <v>488</v>
      </c>
      <c r="F1810" s="33" t="s">
        <v>231</v>
      </c>
      <c r="G1810" s="33" t="s">
        <v>20</v>
      </c>
      <c r="H1810" s="33" t="s">
        <v>29</v>
      </c>
      <c r="I1810" s="43">
        <v>19696</v>
      </c>
      <c r="J1810" s="27">
        <v>60</v>
      </c>
      <c r="K1810" s="48">
        <v>0.23300603336093695</v>
      </c>
      <c r="L1810" s="48" t="s">
        <v>240</v>
      </c>
      <c r="M1810" s="33" t="s">
        <v>22</v>
      </c>
      <c r="N1810" s="33" t="s">
        <v>23</v>
      </c>
      <c r="O1810" s="43">
        <v>257</v>
      </c>
      <c r="P1810" s="48">
        <v>0.31894106799999999</v>
      </c>
      <c r="Q1810" s="33" t="s">
        <v>24</v>
      </c>
      <c r="R1810" s="27">
        <v>26</v>
      </c>
      <c r="S1810" s="43">
        <v>2353</v>
      </c>
      <c r="T1810" s="38">
        <v>7044.1666670000004</v>
      </c>
      <c r="U1810" s="33" t="str">
        <f t="shared" si="85"/>
        <v>Medium Income</v>
      </c>
      <c r="V1810" s="43">
        <v>7501</v>
      </c>
      <c r="W1810" s="48">
        <v>0.25539705099999999</v>
      </c>
      <c r="X1810" s="27">
        <v>0</v>
      </c>
      <c r="Y1810" s="27">
        <v>55</v>
      </c>
      <c r="Z1810" s="33" t="str">
        <f t="shared" si="86"/>
        <v>High Risk</v>
      </c>
    </row>
    <row r="1811" spans="1:26" x14ac:dyDescent="0.25">
      <c r="A1811" s="22">
        <v>44910</v>
      </c>
      <c r="B1811" s="23">
        <v>50</v>
      </c>
      <c r="C1811" s="34" t="str">
        <f t="shared" si="84"/>
        <v>Senior</v>
      </c>
      <c r="D1811" s="44">
        <v>204742</v>
      </c>
      <c r="E1811" s="28">
        <v>516</v>
      </c>
      <c r="F1811" s="34" t="s">
        <v>231</v>
      </c>
      <c r="G1811" s="34" t="s">
        <v>20</v>
      </c>
      <c r="H1811" s="34" t="s">
        <v>32</v>
      </c>
      <c r="I1811" s="44">
        <v>16015</v>
      </c>
      <c r="J1811" s="28">
        <v>60</v>
      </c>
      <c r="K1811" s="49">
        <v>7.8220394447646308E-2</v>
      </c>
      <c r="L1811" s="49" t="s">
        <v>240</v>
      </c>
      <c r="M1811" s="34" t="s">
        <v>22</v>
      </c>
      <c r="N1811" s="34" t="s">
        <v>30</v>
      </c>
      <c r="O1811" s="44">
        <v>338</v>
      </c>
      <c r="P1811" s="49">
        <v>0.13349487299999999</v>
      </c>
      <c r="Q1811" s="34" t="s">
        <v>38</v>
      </c>
      <c r="R1811" s="28">
        <v>21</v>
      </c>
      <c r="S1811" s="44">
        <v>1721</v>
      </c>
      <c r="T1811" s="39">
        <v>17061.833330000001</v>
      </c>
      <c r="U1811" s="34" t="str">
        <f t="shared" si="85"/>
        <v>High Income</v>
      </c>
      <c r="V1811" s="44">
        <v>89087</v>
      </c>
      <c r="W1811" s="49">
        <v>0.25397780599999997</v>
      </c>
      <c r="X1811" s="28">
        <v>1</v>
      </c>
      <c r="Y1811" s="28">
        <v>36</v>
      </c>
      <c r="Z1811" s="34" t="str">
        <f t="shared" si="86"/>
        <v>Low Risk</v>
      </c>
    </row>
    <row r="1812" spans="1:26" x14ac:dyDescent="0.25">
      <c r="A1812" s="20">
        <v>44911</v>
      </c>
      <c r="B1812" s="21">
        <v>34</v>
      </c>
      <c r="C1812" s="33" t="str">
        <f t="shared" si="84"/>
        <v>Mid</v>
      </c>
      <c r="D1812" s="43">
        <v>15104</v>
      </c>
      <c r="E1812" s="27">
        <v>550</v>
      </c>
      <c r="F1812" s="33" t="s">
        <v>230</v>
      </c>
      <c r="G1812" s="33" t="s">
        <v>20</v>
      </c>
      <c r="H1812" s="33" t="s">
        <v>21</v>
      </c>
      <c r="I1812" s="43">
        <v>14424</v>
      </c>
      <c r="J1812" s="27">
        <v>36</v>
      </c>
      <c r="K1812" s="48">
        <v>0.95497881355932202</v>
      </c>
      <c r="L1812" s="48" t="s">
        <v>241</v>
      </c>
      <c r="M1812" s="33" t="s">
        <v>22</v>
      </c>
      <c r="N1812" s="33" t="s">
        <v>34</v>
      </c>
      <c r="O1812" s="43">
        <v>265</v>
      </c>
      <c r="P1812" s="48">
        <v>2.4835577000000001E-2</v>
      </c>
      <c r="Q1812" s="33" t="s">
        <v>24</v>
      </c>
      <c r="R1812" s="27">
        <v>34</v>
      </c>
      <c r="S1812" s="43">
        <v>9823</v>
      </c>
      <c r="T1812" s="38">
        <v>1258.666667</v>
      </c>
      <c r="U1812" s="33" t="str">
        <f t="shared" si="85"/>
        <v>Low Income</v>
      </c>
      <c r="V1812" s="43">
        <v>4672</v>
      </c>
      <c r="W1812" s="48">
        <v>0.22055988700000001</v>
      </c>
      <c r="X1812" s="27">
        <v>0</v>
      </c>
      <c r="Y1812" s="27">
        <v>53</v>
      </c>
      <c r="Z1812" s="33" t="str">
        <f t="shared" si="86"/>
        <v>Medium Risk</v>
      </c>
    </row>
    <row r="1813" spans="1:26" x14ac:dyDescent="0.25">
      <c r="A1813" s="22">
        <v>44912</v>
      </c>
      <c r="B1813" s="23">
        <v>41</v>
      </c>
      <c r="C1813" s="34" t="str">
        <f t="shared" si="84"/>
        <v>Senior</v>
      </c>
      <c r="D1813" s="44">
        <v>131852</v>
      </c>
      <c r="E1813" s="28">
        <v>653</v>
      </c>
      <c r="F1813" s="34" t="s">
        <v>232</v>
      </c>
      <c r="G1813" s="34" t="s">
        <v>33</v>
      </c>
      <c r="H1813" s="34" t="s">
        <v>41</v>
      </c>
      <c r="I1813" s="44">
        <v>14605</v>
      </c>
      <c r="J1813" s="28">
        <v>48</v>
      </c>
      <c r="K1813" s="49">
        <v>0.1107681339683888</v>
      </c>
      <c r="L1813" s="49" t="s">
        <v>240</v>
      </c>
      <c r="M1813" s="34" t="s">
        <v>22</v>
      </c>
      <c r="N1813" s="34" t="s">
        <v>27</v>
      </c>
      <c r="O1813" s="44">
        <v>288</v>
      </c>
      <c r="P1813" s="49">
        <v>6.2506887999999997E-2</v>
      </c>
      <c r="Q1813" s="34" t="s">
        <v>28</v>
      </c>
      <c r="R1813" s="28">
        <v>20</v>
      </c>
      <c r="S1813" s="44">
        <v>12529</v>
      </c>
      <c r="T1813" s="39">
        <v>10987.666670000001</v>
      </c>
      <c r="U1813" s="34" t="str">
        <f t="shared" si="85"/>
        <v>Medium Income</v>
      </c>
      <c r="V1813" s="44">
        <v>4048</v>
      </c>
      <c r="W1813" s="49">
        <v>0.16367900799999999</v>
      </c>
      <c r="X1813" s="28">
        <v>1</v>
      </c>
      <c r="Y1813" s="28">
        <v>36.799999999999997</v>
      </c>
      <c r="Z1813" s="34" t="str">
        <f t="shared" si="86"/>
        <v>Low Risk</v>
      </c>
    </row>
    <row r="1814" spans="1:26" x14ac:dyDescent="0.25">
      <c r="A1814" s="20">
        <v>44913</v>
      </c>
      <c r="B1814" s="21">
        <v>59</v>
      </c>
      <c r="C1814" s="33" t="str">
        <f t="shared" si="84"/>
        <v>Senior</v>
      </c>
      <c r="D1814" s="43">
        <v>80854</v>
      </c>
      <c r="E1814" s="27">
        <v>437</v>
      </c>
      <c r="F1814" s="33" t="s">
        <v>233</v>
      </c>
      <c r="G1814" s="33" t="s">
        <v>33</v>
      </c>
      <c r="H1814" s="33" t="s">
        <v>25</v>
      </c>
      <c r="I1814" s="43">
        <v>71621</v>
      </c>
      <c r="J1814" s="27">
        <v>24</v>
      </c>
      <c r="K1814" s="48">
        <v>0.88580651544759692</v>
      </c>
      <c r="L1814" s="48" t="s">
        <v>241</v>
      </c>
      <c r="M1814" s="33" t="s">
        <v>22</v>
      </c>
      <c r="N1814" s="33" t="s">
        <v>23</v>
      </c>
      <c r="O1814" s="43">
        <v>699</v>
      </c>
      <c r="P1814" s="48">
        <v>0.249195483</v>
      </c>
      <c r="Q1814" s="33" t="s">
        <v>31</v>
      </c>
      <c r="R1814" s="27">
        <v>18</v>
      </c>
      <c r="S1814" s="43">
        <v>2482</v>
      </c>
      <c r="T1814" s="38">
        <v>6737.8333329999996</v>
      </c>
      <c r="U1814" s="33" t="str">
        <f t="shared" si="85"/>
        <v>Medium Income</v>
      </c>
      <c r="V1814" s="43">
        <v>111095</v>
      </c>
      <c r="W1814" s="48">
        <v>0.27750617999999999</v>
      </c>
      <c r="X1814" s="27">
        <v>0</v>
      </c>
      <c r="Y1814" s="27">
        <v>50</v>
      </c>
      <c r="Z1814" s="33" t="str">
        <f t="shared" si="86"/>
        <v>Medium Risk</v>
      </c>
    </row>
    <row r="1815" spans="1:26" x14ac:dyDescent="0.25">
      <c r="A1815" s="22">
        <v>44914</v>
      </c>
      <c r="B1815" s="23">
        <v>50</v>
      </c>
      <c r="C1815" s="34" t="str">
        <f t="shared" si="84"/>
        <v>Senior</v>
      </c>
      <c r="D1815" s="44">
        <v>36503.000004000001</v>
      </c>
      <c r="E1815" s="28">
        <v>644</v>
      </c>
      <c r="F1815" s="34" t="s">
        <v>230</v>
      </c>
      <c r="G1815" s="34" t="s">
        <v>20</v>
      </c>
      <c r="H1815" s="34" t="s">
        <v>25</v>
      </c>
      <c r="I1815" s="44">
        <v>52779</v>
      </c>
      <c r="J1815" s="28">
        <v>54.618025751072963</v>
      </c>
      <c r="K1815" s="49">
        <v>1.4458811602941257</v>
      </c>
      <c r="L1815" s="49" t="s">
        <v>242</v>
      </c>
      <c r="M1815" s="34" t="s">
        <v>22</v>
      </c>
      <c r="N1815" s="34" t="s">
        <v>27</v>
      </c>
      <c r="O1815" s="44">
        <v>229</v>
      </c>
      <c r="P1815" s="49">
        <v>0.19370610499999999</v>
      </c>
      <c r="Q1815" s="34" t="s">
        <v>24</v>
      </c>
      <c r="R1815" s="28">
        <v>20</v>
      </c>
      <c r="S1815" s="44">
        <v>3276</v>
      </c>
      <c r="T1815" s="39">
        <v>3041.916667</v>
      </c>
      <c r="U1815" s="34" t="str">
        <f t="shared" si="85"/>
        <v>Low Income</v>
      </c>
      <c r="V1815" s="44">
        <v>28206</v>
      </c>
      <c r="W1815" s="49">
        <v>0.225778638</v>
      </c>
      <c r="X1815" s="28">
        <v>0</v>
      </c>
      <c r="Y1815" s="28">
        <v>47</v>
      </c>
      <c r="Z1815" s="34" t="str">
        <f t="shared" si="86"/>
        <v>Medium Risk</v>
      </c>
    </row>
    <row r="1816" spans="1:26" x14ac:dyDescent="0.25">
      <c r="A1816" s="20">
        <v>44915</v>
      </c>
      <c r="B1816" s="21">
        <v>36</v>
      </c>
      <c r="C1816" s="33" t="str">
        <f t="shared" si="84"/>
        <v>Mid</v>
      </c>
      <c r="D1816" s="43">
        <v>35137</v>
      </c>
      <c r="E1816" s="27">
        <v>573</v>
      </c>
      <c r="F1816" s="33" t="s">
        <v>230</v>
      </c>
      <c r="G1816" s="33" t="s">
        <v>20</v>
      </c>
      <c r="H1816" s="33" t="s">
        <v>25</v>
      </c>
      <c r="I1816" s="43">
        <v>4699</v>
      </c>
      <c r="J1816" s="27">
        <v>36</v>
      </c>
      <c r="K1816" s="48">
        <v>0.13373367105899764</v>
      </c>
      <c r="L1816" s="48" t="s">
        <v>240</v>
      </c>
      <c r="M1816" s="33" t="s">
        <v>22</v>
      </c>
      <c r="N1816" s="33" t="s">
        <v>27</v>
      </c>
      <c r="O1816" s="43">
        <v>209</v>
      </c>
      <c r="P1816" s="48">
        <v>0.35530307700000002</v>
      </c>
      <c r="Q1816" s="33" t="s">
        <v>28</v>
      </c>
      <c r="R1816" s="27">
        <v>32</v>
      </c>
      <c r="S1816" s="43">
        <v>7875</v>
      </c>
      <c r="T1816" s="38">
        <v>2928.083333</v>
      </c>
      <c r="U1816" s="33" t="str">
        <f t="shared" si="85"/>
        <v>Low Income</v>
      </c>
      <c r="V1816" s="43">
        <v>8211</v>
      </c>
      <c r="W1816" s="48">
        <v>0.180720356</v>
      </c>
      <c r="X1816" s="27">
        <v>1</v>
      </c>
      <c r="Y1816" s="27">
        <v>44</v>
      </c>
      <c r="Z1816" s="33" t="str">
        <f t="shared" si="86"/>
        <v>Medium Risk</v>
      </c>
    </row>
    <row r="1817" spans="1:26" x14ac:dyDescent="0.25">
      <c r="A1817" s="22">
        <v>44916</v>
      </c>
      <c r="B1817" s="23">
        <v>29</v>
      </c>
      <c r="C1817" s="34" t="str">
        <f t="shared" si="84"/>
        <v>Mid</v>
      </c>
      <c r="D1817" s="44">
        <v>76592</v>
      </c>
      <c r="E1817" s="28">
        <v>523</v>
      </c>
      <c r="F1817" s="34" t="s">
        <v>231</v>
      </c>
      <c r="G1817" s="34" t="s">
        <v>20</v>
      </c>
      <c r="H1817" s="34" t="s">
        <v>29</v>
      </c>
      <c r="I1817" s="44">
        <v>24176.975155279502</v>
      </c>
      <c r="J1817" s="28">
        <v>24</v>
      </c>
      <c r="K1817" s="49">
        <v>0.31565927453623749</v>
      </c>
      <c r="L1817" s="49" t="s">
        <v>240</v>
      </c>
      <c r="M1817" s="34" t="s">
        <v>22</v>
      </c>
      <c r="N1817" s="34" t="s">
        <v>34</v>
      </c>
      <c r="O1817" s="44">
        <v>590</v>
      </c>
      <c r="P1817" s="49">
        <v>0.53054326799999996</v>
      </c>
      <c r="Q1817" s="34" t="s">
        <v>38</v>
      </c>
      <c r="R1817" s="28">
        <v>23</v>
      </c>
      <c r="S1817" s="44">
        <v>15172</v>
      </c>
      <c r="T1817" s="39">
        <v>6382.6666670000004</v>
      </c>
      <c r="U1817" s="34" t="str">
        <f t="shared" si="85"/>
        <v>Medium Income</v>
      </c>
      <c r="V1817" s="44">
        <v>49584</v>
      </c>
      <c r="W1817" s="49">
        <v>0.23191204700000001</v>
      </c>
      <c r="X1817" s="28">
        <v>1</v>
      </c>
      <c r="Y1817" s="28">
        <v>45.6</v>
      </c>
      <c r="Z1817" s="34" t="str">
        <f t="shared" si="86"/>
        <v>Medium Risk</v>
      </c>
    </row>
    <row r="1818" spans="1:26" x14ac:dyDescent="0.25">
      <c r="A1818" s="20">
        <v>44917</v>
      </c>
      <c r="B1818" s="21">
        <v>18</v>
      </c>
      <c r="C1818" s="33" t="str">
        <f t="shared" si="84"/>
        <v>Young</v>
      </c>
      <c r="D1818" s="43">
        <v>38111</v>
      </c>
      <c r="E1818" s="27">
        <v>576.96694214876038</v>
      </c>
      <c r="F1818" s="33" t="s">
        <v>230</v>
      </c>
      <c r="G1818" s="33" t="s">
        <v>20</v>
      </c>
      <c r="H1818" s="33" t="s">
        <v>29</v>
      </c>
      <c r="I1818" s="43">
        <v>11546</v>
      </c>
      <c r="J1818" s="27">
        <v>36</v>
      </c>
      <c r="K1818" s="48">
        <v>0.30295715147857571</v>
      </c>
      <c r="L1818" s="48" t="s">
        <v>240</v>
      </c>
      <c r="M1818" s="33" t="s">
        <v>26</v>
      </c>
      <c r="N1818" s="33" t="s">
        <v>27</v>
      </c>
      <c r="O1818" s="43">
        <v>401</v>
      </c>
      <c r="P1818" s="48">
        <v>0.21265859000000001</v>
      </c>
      <c r="Q1818" s="33" t="s">
        <v>28</v>
      </c>
      <c r="R1818" s="27">
        <v>29</v>
      </c>
      <c r="S1818" s="43">
        <v>893</v>
      </c>
      <c r="T1818" s="38">
        <v>3175.916667</v>
      </c>
      <c r="U1818" s="33" t="str">
        <f t="shared" si="85"/>
        <v>Low Income</v>
      </c>
      <c r="V1818" s="43">
        <v>3073</v>
      </c>
      <c r="W1818" s="48">
        <v>0.26418309600000001</v>
      </c>
      <c r="X1818" s="27">
        <v>0</v>
      </c>
      <c r="Y1818" s="27">
        <v>53</v>
      </c>
      <c r="Z1818" s="33" t="str">
        <f t="shared" si="86"/>
        <v>Medium Risk</v>
      </c>
    </row>
    <row r="1819" spans="1:26" x14ac:dyDescent="0.25">
      <c r="A1819" s="22">
        <v>44918</v>
      </c>
      <c r="B1819" s="23">
        <v>31</v>
      </c>
      <c r="C1819" s="34" t="str">
        <f t="shared" si="84"/>
        <v>Mid</v>
      </c>
      <c r="D1819" s="44">
        <v>44609</v>
      </c>
      <c r="E1819" s="28">
        <v>511</v>
      </c>
      <c r="F1819" s="34" t="s">
        <v>231</v>
      </c>
      <c r="G1819" s="34" t="s">
        <v>20</v>
      </c>
      <c r="H1819" s="34" t="s">
        <v>25</v>
      </c>
      <c r="I1819" s="44">
        <v>12667</v>
      </c>
      <c r="J1819" s="28">
        <v>12</v>
      </c>
      <c r="K1819" s="49">
        <v>0.28395615234593918</v>
      </c>
      <c r="L1819" s="49" t="s">
        <v>240</v>
      </c>
      <c r="M1819" s="34" t="s">
        <v>35</v>
      </c>
      <c r="N1819" s="34" t="s">
        <v>27</v>
      </c>
      <c r="O1819" s="44">
        <v>553</v>
      </c>
      <c r="P1819" s="49">
        <v>0.30959456099999999</v>
      </c>
      <c r="Q1819" s="34" t="s">
        <v>38</v>
      </c>
      <c r="R1819" s="28">
        <v>21</v>
      </c>
      <c r="S1819" s="44">
        <v>10394</v>
      </c>
      <c r="T1819" s="39">
        <v>3717.416667</v>
      </c>
      <c r="U1819" s="34" t="str">
        <f t="shared" si="85"/>
        <v>Low Income</v>
      </c>
      <c r="V1819" s="44">
        <v>19602</v>
      </c>
      <c r="W1819" s="49">
        <v>0.196738099</v>
      </c>
      <c r="X1819" s="28">
        <v>0</v>
      </c>
      <c r="Y1819" s="28">
        <v>56</v>
      </c>
      <c r="Z1819" s="34" t="str">
        <f t="shared" si="86"/>
        <v>High Risk</v>
      </c>
    </row>
    <row r="1820" spans="1:26" x14ac:dyDescent="0.25">
      <c r="A1820" s="20">
        <v>44919</v>
      </c>
      <c r="B1820" s="21">
        <v>37</v>
      </c>
      <c r="C1820" s="33" t="str">
        <f t="shared" si="84"/>
        <v>Mid</v>
      </c>
      <c r="D1820" s="43">
        <v>25956</v>
      </c>
      <c r="E1820" s="27">
        <v>604</v>
      </c>
      <c r="F1820" s="33" t="s">
        <v>230</v>
      </c>
      <c r="G1820" s="33" t="s">
        <v>20</v>
      </c>
      <c r="H1820" s="33" t="s">
        <v>25</v>
      </c>
      <c r="I1820" s="43">
        <v>58948</v>
      </c>
      <c r="J1820" s="27">
        <v>24</v>
      </c>
      <c r="K1820" s="48">
        <v>2.2710741254430573</v>
      </c>
      <c r="L1820" s="48" t="s">
        <v>242</v>
      </c>
      <c r="M1820" s="33" t="s">
        <v>44</v>
      </c>
      <c r="N1820" s="33" t="s">
        <v>23</v>
      </c>
      <c r="O1820" s="43">
        <v>1281</v>
      </c>
      <c r="P1820" s="48">
        <v>0.36264195199999999</v>
      </c>
      <c r="Q1820" s="33" t="s">
        <v>38</v>
      </c>
      <c r="R1820" s="27">
        <v>26</v>
      </c>
      <c r="S1820" s="43">
        <v>461</v>
      </c>
      <c r="T1820" s="38">
        <v>2163</v>
      </c>
      <c r="U1820" s="33" t="str">
        <f t="shared" si="85"/>
        <v>Low Income</v>
      </c>
      <c r="V1820" s="43">
        <v>336696</v>
      </c>
      <c r="W1820" s="48">
        <v>0.24402929400000001</v>
      </c>
      <c r="X1820" s="27">
        <v>0</v>
      </c>
      <c r="Y1820" s="27">
        <v>54</v>
      </c>
      <c r="Z1820" s="33" t="str">
        <f t="shared" si="86"/>
        <v>Medium Risk</v>
      </c>
    </row>
    <row r="1821" spans="1:26" x14ac:dyDescent="0.25">
      <c r="A1821" s="22">
        <v>44920</v>
      </c>
      <c r="B1821" s="23">
        <v>28</v>
      </c>
      <c r="C1821" s="34" t="str">
        <f t="shared" si="84"/>
        <v>Mid</v>
      </c>
      <c r="D1821" s="44">
        <v>26785</v>
      </c>
      <c r="E1821" s="28">
        <v>612</v>
      </c>
      <c r="F1821" s="34" t="s">
        <v>230</v>
      </c>
      <c r="G1821" s="34" t="s">
        <v>20</v>
      </c>
      <c r="H1821" s="34" t="s">
        <v>29</v>
      </c>
      <c r="I1821" s="44">
        <v>18298</v>
      </c>
      <c r="J1821" s="28">
        <v>120</v>
      </c>
      <c r="K1821" s="49">
        <v>0.6831435504946799</v>
      </c>
      <c r="L1821" s="49" t="s">
        <v>241</v>
      </c>
      <c r="M1821" s="34" t="s">
        <v>26</v>
      </c>
      <c r="N1821" s="34" t="s">
        <v>27</v>
      </c>
      <c r="O1821" s="44">
        <v>823</v>
      </c>
      <c r="P1821" s="49">
        <v>0.124408714</v>
      </c>
      <c r="Q1821" s="34" t="s">
        <v>34</v>
      </c>
      <c r="R1821" s="28">
        <v>27</v>
      </c>
      <c r="S1821" s="44">
        <v>4573</v>
      </c>
      <c r="T1821" s="39">
        <v>2232.083333</v>
      </c>
      <c r="U1821" s="34" t="str">
        <f t="shared" si="85"/>
        <v>Low Income</v>
      </c>
      <c r="V1821" s="44">
        <v>37128</v>
      </c>
      <c r="W1821" s="49">
        <v>0.27228944999999999</v>
      </c>
      <c r="X1821" s="28">
        <v>0</v>
      </c>
      <c r="Y1821" s="28">
        <v>54</v>
      </c>
      <c r="Z1821" s="34" t="str">
        <f t="shared" si="86"/>
        <v>Medium Risk</v>
      </c>
    </row>
    <row r="1822" spans="1:26" x14ac:dyDescent="0.25">
      <c r="A1822" s="20">
        <v>44921</v>
      </c>
      <c r="B1822" s="21">
        <v>38</v>
      </c>
      <c r="C1822" s="33" t="str">
        <f t="shared" si="84"/>
        <v>Mid</v>
      </c>
      <c r="D1822" s="43">
        <v>25855</v>
      </c>
      <c r="E1822" s="27">
        <v>487</v>
      </c>
      <c r="F1822" s="33" t="s">
        <v>231</v>
      </c>
      <c r="G1822" s="33" t="s">
        <v>20</v>
      </c>
      <c r="H1822" s="33" t="s">
        <v>29</v>
      </c>
      <c r="I1822" s="43">
        <v>9043</v>
      </c>
      <c r="J1822" s="27">
        <v>108</v>
      </c>
      <c r="K1822" s="48">
        <v>0.34975826725971765</v>
      </c>
      <c r="L1822" s="48" t="s">
        <v>240</v>
      </c>
      <c r="M1822" s="33" t="s">
        <v>22</v>
      </c>
      <c r="N1822" s="33" t="s">
        <v>27</v>
      </c>
      <c r="O1822" s="43">
        <v>216</v>
      </c>
      <c r="P1822" s="48">
        <v>0.45543815999999998</v>
      </c>
      <c r="Q1822" s="33" t="s">
        <v>24</v>
      </c>
      <c r="R1822" s="27">
        <v>21</v>
      </c>
      <c r="S1822" s="43">
        <v>10263</v>
      </c>
      <c r="T1822" s="38">
        <v>2154.583333</v>
      </c>
      <c r="U1822" s="33" t="str">
        <f t="shared" si="85"/>
        <v>Low Income</v>
      </c>
      <c r="V1822" s="43">
        <v>5822</v>
      </c>
      <c r="W1822" s="48">
        <v>0.26134416700000002</v>
      </c>
      <c r="X1822" s="27">
        <v>0</v>
      </c>
      <c r="Y1822" s="27">
        <v>57</v>
      </c>
      <c r="Z1822" s="33" t="str">
        <f t="shared" si="86"/>
        <v>High Risk</v>
      </c>
    </row>
    <row r="1823" spans="1:26" x14ac:dyDescent="0.25">
      <c r="A1823" s="22">
        <v>44922</v>
      </c>
      <c r="B1823" s="23">
        <v>40</v>
      </c>
      <c r="C1823" s="34" t="str">
        <f t="shared" si="84"/>
        <v>Senior</v>
      </c>
      <c r="D1823" s="44">
        <v>41591</v>
      </c>
      <c r="E1823" s="28">
        <v>615</v>
      </c>
      <c r="F1823" s="34" t="s">
        <v>230</v>
      </c>
      <c r="G1823" s="34" t="s">
        <v>20</v>
      </c>
      <c r="H1823" s="34" t="s">
        <v>29</v>
      </c>
      <c r="I1823" s="44">
        <v>20339</v>
      </c>
      <c r="J1823" s="28">
        <v>36</v>
      </c>
      <c r="K1823" s="49">
        <v>0.48902406770695583</v>
      </c>
      <c r="L1823" s="49" t="s">
        <v>240</v>
      </c>
      <c r="M1823" s="34" t="s">
        <v>22</v>
      </c>
      <c r="N1823" s="34" t="s">
        <v>30</v>
      </c>
      <c r="O1823" s="44">
        <v>210</v>
      </c>
      <c r="P1823" s="49">
        <v>0.50226156499999997</v>
      </c>
      <c r="Q1823" s="34" t="s">
        <v>28</v>
      </c>
      <c r="R1823" s="28">
        <v>27</v>
      </c>
      <c r="S1823" s="44">
        <v>6497</v>
      </c>
      <c r="T1823" s="39">
        <v>3465.916667</v>
      </c>
      <c r="U1823" s="34" t="str">
        <f t="shared" si="85"/>
        <v>Low Income</v>
      </c>
      <c r="V1823" s="44">
        <v>258252</v>
      </c>
      <c r="W1823" s="49">
        <v>0.19615205699999999</v>
      </c>
      <c r="X1823" s="28">
        <v>1</v>
      </c>
      <c r="Y1823" s="28">
        <v>39.200000000000003</v>
      </c>
      <c r="Z1823" s="34" t="str">
        <f t="shared" si="86"/>
        <v>Low Risk</v>
      </c>
    </row>
    <row r="1824" spans="1:26" x14ac:dyDescent="0.25">
      <c r="A1824" s="20">
        <v>44923</v>
      </c>
      <c r="B1824" s="21">
        <v>37</v>
      </c>
      <c r="C1824" s="33" t="str">
        <f t="shared" si="84"/>
        <v>Mid</v>
      </c>
      <c r="D1824" s="43">
        <v>52715</v>
      </c>
      <c r="E1824" s="27">
        <v>579</v>
      </c>
      <c r="F1824" s="33" t="s">
        <v>230</v>
      </c>
      <c r="G1824" s="33" t="s">
        <v>20</v>
      </c>
      <c r="H1824" s="33" t="s">
        <v>21</v>
      </c>
      <c r="I1824" s="43">
        <v>41874</v>
      </c>
      <c r="J1824" s="27">
        <v>84</v>
      </c>
      <c r="K1824" s="48">
        <v>0.79434696006829175</v>
      </c>
      <c r="L1824" s="48" t="s">
        <v>241</v>
      </c>
      <c r="M1824" s="33" t="s">
        <v>26</v>
      </c>
      <c r="N1824" s="33" t="s">
        <v>23</v>
      </c>
      <c r="O1824" s="43">
        <v>306</v>
      </c>
      <c r="P1824" s="48">
        <v>0.23137743299999999</v>
      </c>
      <c r="Q1824" s="33" t="s">
        <v>24</v>
      </c>
      <c r="R1824" s="27">
        <v>16</v>
      </c>
      <c r="S1824" s="43">
        <v>8571</v>
      </c>
      <c r="T1824" s="38">
        <v>4392.9166670000004</v>
      </c>
      <c r="U1824" s="33" t="str">
        <f t="shared" si="85"/>
        <v>Low Income</v>
      </c>
      <c r="V1824" s="43">
        <v>187998</v>
      </c>
      <c r="W1824" s="48">
        <v>0.24905545200000001</v>
      </c>
      <c r="X1824" s="27">
        <v>0</v>
      </c>
      <c r="Y1824" s="27">
        <v>50</v>
      </c>
      <c r="Z1824" s="33" t="str">
        <f t="shared" si="86"/>
        <v>Medium Risk</v>
      </c>
    </row>
    <row r="1825" spans="1:26" x14ac:dyDescent="0.25">
      <c r="A1825" s="22">
        <v>44924</v>
      </c>
      <c r="B1825" s="23">
        <v>32</v>
      </c>
      <c r="C1825" s="34" t="str">
        <f t="shared" si="84"/>
        <v>Mid</v>
      </c>
      <c r="D1825" s="44">
        <v>62915</v>
      </c>
      <c r="E1825" s="28">
        <v>640</v>
      </c>
      <c r="F1825" s="34" t="s">
        <v>230</v>
      </c>
      <c r="G1825" s="34" t="s">
        <v>20</v>
      </c>
      <c r="H1825" s="34" t="s">
        <v>29</v>
      </c>
      <c r="I1825" s="44">
        <v>37896</v>
      </c>
      <c r="J1825" s="28">
        <v>36</v>
      </c>
      <c r="K1825" s="49">
        <v>0.60233648573472143</v>
      </c>
      <c r="L1825" s="49" t="s">
        <v>241</v>
      </c>
      <c r="M1825" s="34" t="s">
        <v>22</v>
      </c>
      <c r="N1825" s="34" t="s">
        <v>30</v>
      </c>
      <c r="O1825" s="44">
        <v>360</v>
      </c>
      <c r="P1825" s="49">
        <v>0.45482257599999998</v>
      </c>
      <c r="Q1825" s="34" t="s">
        <v>28</v>
      </c>
      <c r="R1825" s="28">
        <v>24</v>
      </c>
      <c r="S1825" s="44">
        <v>2658</v>
      </c>
      <c r="T1825" s="39">
        <v>5242.9166670000004</v>
      </c>
      <c r="U1825" s="34" t="str">
        <f t="shared" si="85"/>
        <v>Medium Income</v>
      </c>
      <c r="V1825" s="44">
        <v>305058</v>
      </c>
      <c r="W1825" s="49">
        <v>0.20962556700000001</v>
      </c>
      <c r="X1825" s="28">
        <v>0</v>
      </c>
      <c r="Y1825" s="28">
        <v>52</v>
      </c>
      <c r="Z1825" s="34" t="str">
        <f t="shared" si="86"/>
        <v>Medium Risk</v>
      </c>
    </row>
    <row r="1826" spans="1:26" x14ac:dyDescent="0.25">
      <c r="A1826" s="20">
        <v>44925</v>
      </c>
      <c r="B1826" s="21">
        <v>42</v>
      </c>
      <c r="C1826" s="33" t="str">
        <f t="shared" si="84"/>
        <v>Senior</v>
      </c>
      <c r="D1826" s="43">
        <v>31220</v>
      </c>
      <c r="E1826" s="27">
        <v>578</v>
      </c>
      <c r="F1826" s="33" t="s">
        <v>230</v>
      </c>
      <c r="G1826" s="33" t="s">
        <v>20</v>
      </c>
      <c r="H1826" s="33" t="s">
        <v>25</v>
      </c>
      <c r="I1826" s="43">
        <v>26780</v>
      </c>
      <c r="J1826" s="27">
        <v>84</v>
      </c>
      <c r="K1826" s="48">
        <v>0.8577834721332479</v>
      </c>
      <c r="L1826" s="48" t="s">
        <v>241</v>
      </c>
      <c r="M1826" s="33" t="s">
        <v>22</v>
      </c>
      <c r="N1826" s="33" t="s">
        <v>23</v>
      </c>
      <c r="O1826" s="43">
        <v>1051</v>
      </c>
      <c r="P1826" s="48">
        <v>0.245611408</v>
      </c>
      <c r="Q1826" s="33" t="s">
        <v>28</v>
      </c>
      <c r="R1826" s="27">
        <v>20</v>
      </c>
      <c r="S1826" s="43">
        <v>765</v>
      </c>
      <c r="T1826" s="38">
        <v>2601.666667</v>
      </c>
      <c r="U1826" s="33" t="str">
        <f t="shared" si="85"/>
        <v>Low Income</v>
      </c>
      <c r="V1826" s="43">
        <v>6973</v>
      </c>
      <c r="W1826" s="48">
        <v>0.266883802</v>
      </c>
      <c r="X1826" s="27">
        <v>0</v>
      </c>
      <c r="Y1826" s="27">
        <v>59</v>
      </c>
      <c r="Z1826" s="33" t="str">
        <f t="shared" si="86"/>
        <v>High Risk</v>
      </c>
    </row>
    <row r="1827" spans="1:26" x14ac:dyDescent="0.25">
      <c r="A1827" s="22">
        <v>44926</v>
      </c>
      <c r="B1827" s="23">
        <v>45</v>
      </c>
      <c r="C1827" s="34" t="str">
        <f t="shared" si="84"/>
        <v>Senior</v>
      </c>
      <c r="D1827" s="44">
        <v>77023</v>
      </c>
      <c r="E1827" s="28">
        <v>602</v>
      </c>
      <c r="F1827" s="34" t="s">
        <v>230</v>
      </c>
      <c r="G1827" s="34" t="s">
        <v>20</v>
      </c>
      <c r="H1827" s="34" t="s">
        <v>29</v>
      </c>
      <c r="I1827" s="44">
        <v>35974</v>
      </c>
      <c r="J1827" s="28">
        <v>48</v>
      </c>
      <c r="K1827" s="49">
        <v>0.46705529517157213</v>
      </c>
      <c r="L1827" s="49" t="s">
        <v>240</v>
      </c>
      <c r="M1827" s="34" t="s">
        <v>22</v>
      </c>
      <c r="N1827" s="34" t="s">
        <v>27</v>
      </c>
      <c r="O1827" s="44">
        <v>1102</v>
      </c>
      <c r="P1827" s="49">
        <v>0.19376591100000001</v>
      </c>
      <c r="Q1827" s="34" t="s">
        <v>38</v>
      </c>
      <c r="R1827" s="28">
        <v>21</v>
      </c>
      <c r="S1827" s="44">
        <v>4584</v>
      </c>
      <c r="T1827" s="39">
        <v>6418.5833329999996</v>
      </c>
      <c r="U1827" s="34" t="str">
        <f t="shared" si="85"/>
        <v>Medium Income</v>
      </c>
      <c r="V1827" s="44">
        <v>53111</v>
      </c>
      <c r="W1827" s="49">
        <v>0.236092412</v>
      </c>
      <c r="X1827" s="28">
        <v>0</v>
      </c>
      <c r="Y1827" s="28">
        <v>45</v>
      </c>
      <c r="Z1827" s="34" t="str">
        <f t="shared" si="86"/>
        <v>Medium Risk</v>
      </c>
    </row>
    <row r="1828" spans="1:26" x14ac:dyDescent="0.25">
      <c r="A1828" s="20">
        <v>44927</v>
      </c>
      <c r="B1828" s="21">
        <v>26</v>
      </c>
      <c r="C1828" s="33" t="str">
        <f t="shared" si="84"/>
        <v>Mid</v>
      </c>
      <c r="D1828" s="43">
        <v>22004</v>
      </c>
      <c r="E1828" s="27">
        <v>531</v>
      </c>
      <c r="F1828" s="33" t="s">
        <v>231</v>
      </c>
      <c r="G1828" s="33" t="s">
        <v>20</v>
      </c>
      <c r="H1828" s="33" t="s">
        <v>25</v>
      </c>
      <c r="I1828" s="43">
        <v>38469</v>
      </c>
      <c r="J1828" s="27">
        <v>12</v>
      </c>
      <c r="K1828" s="48">
        <v>1.7482730412652245</v>
      </c>
      <c r="L1828" s="48" t="s">
        <v>242</v>
      </c>
      <c r="M1828" s="33" t="s">
        <v>22</v>
      </c>
      <c r="N1828" s="33" t="s">
        <v>30</v>
      </c>
      <c r="O1828" s="43">
        <v>136</v>
      </c>
      <c r="P1828" s="48">
        <v>0.14149028</v>
      </c>
      <c r="Q1828" s="33" t="s">
        <v>24</v>
      </c>
      <c r="R1828" s="27">
        <v>28</v>
      </c>
      <c r="S1828" s="43">
        <v>1402</v>
      </c>
      <c r="T1828" s="38">
        <v>1833.666667</v>
      </c>
      <c r="U1828" s="33" t="str">
        <f t="shared" si="85"/>
        <v>Low Income</v>
      </c>
      <c r="V1828" s="43">
        <v>1694</v>
      </c>
      <c r="W1828" s="48">
        <v>0.27643536699999999</v>
      </c>
      <c r="X1828" s="27">
        <v>0</v>
      </c>
      <c r="Y1828" s="27">
        <v>66</v>
      </c>
      <c r="Z1828" s="33" t="str">
        <f t="shared" si="86"/>
        <v>High Risk</v>
      </c>
    </row>
    <row r="1829" spans="1:26" x14ac:dyDescent="0.25">
      <c r="A1829" s="22">
        <v>44928</v>
      </c>
      <c r="B1829" s="23">
        <v>56</v>
      </c>
      <c r="C1829" s="34" t="str">
        <f t="shared" si="84"/>
        <v>Senior</v>
      </c>
      <c r="D1829" s="44">
        <v>77604</v>
      </c>
      <c r="E1829" s="28">
        <v>613</v>
      </c>
      <c r="F1829" s="34" t="s">
        <v>230</v>
      </c>
      <c r="G1829" s="34" t="s">
        <v>20</v>
      </c>
      <c r="H1829" s="34" t="s">
        <v>29</v>
      </c>
      <c r="I1829" s="44">
        <v>25276</v>
      </c>
      <c r="J1829" s="28">
        <v>36</v>
      </c>
      <c r="K1829" s="49">
        <v>0.32570486057419723</v>
      </c>
      <c r="L1829" s="49" t="s">
        <v>240</v>
      </c>
      <c r="M1829" s="34" t="s">
        <v>22</v>
      </c>
      <c r="N1829" s="34" t="s">
        <v>23</v>
      </c>
      <c r="O1829" s="44">
        <v>367</v>
      </c>
      <c r="P1829" s="49">
        <v>0.104968093</v>
      </c>
      <c r="Q1829" s="34" t="s">
        <v>34</v>
      </c>
      <c r="R1829" s="28">
        <v>19</v>
      </c>
      <c r="S1829" s="44">
        <v>2201</v>
      </c>
      <c r="T1829" s="39">
        <v>6467</v>
      </c>
      <c r="U1829" s="34" t="str">
        <f t="shared" si="85"/>
        <v>Medium Income</v>
      </c>
      <c r="V1829" s="44">
        <v>170694</v>
      </c>
      <c r="W1829" s="49">
        <v>0.23040834499999999</v>
      </c>
      <c r="X1829" s="28">
        <v>0</v>
      </c>
      <c r="Y1829" s="28">
        <v>48</v>
      </c>
      <c r="Z1829" s="34" t="str">
        <f t="shared" si="86"/>
        <v>Medium Risk</v>
      </c>
    </row>
    <row r="1830" spans="1:26" x14ac:dyDescent="0.25">
      <c r="A1830" s="20">
        <v>44929</v>
      </c>
      <c r="B1830" s="21">
        <v>38</v>
      </c>
      <c r="C1830" s="33" t="str">
        <f t="shared" si="84"/>
        <v>Mid</v>
      </c>
      <c r="D1830" s="43">
        <v>33555</v>
      </c>
      <c r="E1830" s="27">
        <v>593</v>
      </c>
      <c r="F1830" s="33" t="s">
        <v>230</v>
      </c>
      <c r="G1830" s="33" t="s">
        <v>20</v>
      </c>
      <c r="H1830" s="33" t="s">
        <v>21</v>
      </c>
      <c r="I1830" s="43">
        <v>11467</v>
      </c>
      <c r="J1830" s="27">
        <v>54.618025751072963</v>
      </c>
      <c r="K1830" s="48">
        <v>0.34173744598420502</v>
      </c>
      <c r="L1830" s="48" t="s">
        <v>240</v>
      </c>
      <c r="M1830" s="33" t="s">
        <v>35</v>
      </c>
      <c r="N1830" s="33" t="s">
        <v>23</v>
      </c>
      <c r="O1830" s="43">
        <v>168</v>
      </c>
      <c r="P1830" s="48">
        <v>0.126716521</v>
      </c>
      <c r="Q1830" s="33" t="s">
        <v>24</v>
      </c>
      <c r="R1830" s="27">
        <v>29</v>
      </c>
      <c r="S1830" s="43">
        <v>1325</v>
      </c>
      <c r="T1830" s="38">
        <v>2796.25</v>
      </c>
      <c r="U1830" s="33" t="str">
        <f t="shared" si="85"/>
        <v>Low Income</v>
      </c>
      <c r="V1830" s="43">
        <v>10525</v>
      </c>
      <c r="W1830" s="48">
        <v>0.229552389</v>
      </c>
      <c r="X1830" s="27">
        <v>0</v>
      </c>
      <c r="Y1830" s="27">
        <v>53</v>
      </c>
      <c r="Z1830" s="33" t="str">
        <f t="shared" si="86"/>
        <v>Medium Risk</v>
      </c>
    </row>
    <row r="1831" spans="1:26" x14ac:dyDescent="0.25">
      <c r="A1831" s="22">
        <v>44930</v>
      </c>
      <c r="B1831" s="23">
        <v>40</v>
      </c>
      <c r="C1831" s="34" t="str">
        <f t="shared" si="84"/>
        <v>Senior</v>
      </c>
      <c r="D1831" s="44">
        <v>131370</v>
      </c>
      <c r="E1831" s="28">
        <v>519</v>
      </c>
      <c r="F1831" s="34" t="s">
        <v>231</v>
      </c>
      <c r="G1831" s="34" t="s">
        <v>20</v>
      </c>
      <c r="H1831" s="34" t="s">
        <v>32</v>
      </c>
      <c r="I1831" s="44">
        <v>19471</v>
      </c>
      <c r="J1831" s="28">
        <v>72</v>
      </c>
      <c r="K1831" s="49">
        <v>0.14821496536499962</v>
      </c>
      <c r="L1831" s="49" t="s">
        <v>240</v>
      </c>
      <c r="M1831" s="34" t="s">
        <v>22</v>
      </c>
      <c r="N1831" s="34" t="s">
        <v>34</v>
      </c>
      <c r="O1831" s="44">
        <v>389</v>
      </c>
      <c r="P1831" s="49">
        <v>0.21377147499999999</v>
      </c>
      <c r="Q1831" s="34" t="s">
        <v>24</v>
      </c>
      <c r="R1831" s="28">
        <v>25</v>
      </c>
      <c r="S1831" s="44">
        <v>1600</v>
      </c>
      <c r="T1831" s="39">
        <v>10947.5</v>
      </c>
      <c r="U1831" s="34" t="str">
        <f t="shared" si="85"/>
        <v>Medium Income</v>
      </c>
      <c r="V1831" s="44">
        <v>30446</v>
      </c>
      <c r="W1831" s="49">
        <v>0.29114084800000001</v>
      </c>
      <c r="X1831" s="28">
        <v>0</v>
      </c>
      <c r="Y1831" s="28">
        <v>54</v>
      </c>
      <c r="Z1831" s="34" t="str">
        <f t="shared" si="86"/>
        <v>Medium Risk</v>
      </c>
    </row>
    <row r="1832" spans="1:26" x14ac:dyDescent="0.25">
      <c r="A1832" s="20">
        <v>44931</v>
      </c>
      <c r="B1832" s="21">
        <v>48</v>
      </c>
      <c r="C1832" s="33" t="str">
        <f t="shared" si="84"/>
        <v>Senior</v>
      </c>
      <c r="D1832" s="43">
        <v>67761</v>
      </c>
      <c r="E1832" s="27">
        <v>572</v>
      </c>
      <c r="F1832" s="33" t="s">
        <v>230</v>
      </c>
      <c r="G1832" s="33" t="s">
        <v>20</v>
      </c>
      <c r="H1832" s="33" t="s">
        <v>32</v>
      </c>
      <c r="I1832" s="43">
        <v>51983</v>
      </c>
      <c r="J1832" s="27">
        <v>36</v>
      </c>
      <c r="K1832" s="48">
        <v>0.76715219669131207</v>
      </c>
      <c r="L1832" s="48" t="s">
        <v>241</v>
      </c>
      <c r="M1832" s="33" t="s">
        <v>22</v>
      </c>
      <c r="N1832" s="33" t="s">
        <v>23</v>
      </c>
      <c r="O1832" s="43">
        <v>488</v>
      </c>
      <c r="P1832" s="48">
        <v>0.15003451600000001</v>
      </c>
      <c r="Q1832" s="33" t="s">
        <v>24</v>
      </c>
      <c r="R1832" s="27">
        <v>26</v>
      </c>
      <c r="S1832" s="43">
        <v>4517</v>
      </c>
      <c r="T1832" s="38">
        <v>5646.75</v>
      </c>
      <c r="U1832" s="33" t="str">
        <f t="shared" si="85"/>
        <v>Medium Income</v>
      </c>
      <c r="V1832" s="43">
        <v>40190</v>
      </c>
      <c r="W1832" s="48">
        <v>0.25817680999999998</v>
      </c>
      <c r="X1832" s="27">
        <v>0</v>
      </c>
      <c r="Y1832" s="27">
        <v>50</v>
      </c>
      <c r="Z1832" s="33" t="str">
        <f t="shared" si="86"/>
        <v>Medium Risk</v>
      </c>
    </row>
    <row r="1833" spans="1:26" x14ac:dyDescent="0.25">
      <c r="A1833" s="22">
        <v>44932</v>
      </c>
      <c r="B1833" s="23">
        <v>42</v>
      </c>
      <c r="C1833" s="34" t="str">
        <f t="shared" si="84"/>
        <v>Senior</v>
      </c>
      <c r="D1833" s="44">
        <v>87136</v>
      </c>
      <c r="E1833" s="28">
        <v>554</v>
      </c>
      <c r="F1833" s="34" t="s">
        <v>230</v>
      </c>
      <c r="G1833" s="34" t="s">
        <v>20</v>
      </c>
      <c r="H1833" s="34" t="s">
        <v>25</v>
      </c>
      <c r="I1833" s="44">
        <v>19287</v>
      </c>
      <c r="J1833" s="28">
        <v>36</v>
      </c>
      <c r="K1833" s="49">
        <v>0.22134364671318399</v>
      </c>
      <c r="L1833" s="49" t="s">
        <v>240</v>
      </c>
      <c r="M1833" s="34" t="s">
        <v>35</v>
      </c>
      <c r="N1833" s="34" t="s">
        <v>23</v>
      </c>
      <c r="O1833" s="44">
        <v>149</v>
      </c>
      <c r="P1833" s="49">
        <v>0.154806892</v>
      </c>
      <c r="Q1833" s="34" t="s">
        <v>24</v>
      </c>
      <c r="R1833" s="28">
        <v>14</v>
      </c>
      <c r="S1833" s="44">
        <v>4190</v>
      </c>
      <c r="T1833" s="39">
        <v>7261.3333329999996</v>
      </c>
      <c r="U1833" s="34" t="str">
        <f t="shared" si="85"/>
        <v>Medium Income</v>
      </c>
      <c r="V1833" s="44">
        <v>58443</v>
      </c>
      <c r="W1833" s="49">
        <v>0.20476809900000001</v>
      </c>
      <c r="X1833" s="28">
        <v>1</v>
      </c>
      <c r="Y1833" s="28">
        <v>37.6</v>
      </c>
      <c r="Z1833" s="34" t="str">
        <f t="shared" si="86"/>
        <v>Low Risk</v>
      </c>
    </row>
    <row r="1834" spans="1:26" x14ac:dyDescent="0.25">
      <c r="A1834" s="20">
        <v>44933</v>
      </c>
      <c r="B1834" s="21">
        <v>51</v>
      </c>
      <c r="C1834" s="33" t="str">
        <f t="shared" si="84"/>
        <v>Senior</v>
      </c>
      <c r="D1834" s="43">
        <v>47257</v>
      </c>
      <c r="E1834" s="27">
        <v>635</v>
      </c>
      <c r="F1834" s="33" t="s">
        <v>230</v>
      </c>
      <c r="G1834" s="33" t="s">
        <v>20</v>
      </c>
      <c r="H1834" s="33" t="s">
        <v>32</v>
      </c>
      <c r="I1834" s="43">
        <v>21079</v>
      </c>
      <c r="J1834" s="27">
        <v>48</v>
      </c>
      <c r="K1834" s="48">
        <v>0.44605032058742622</v>
      </c>
      <c r="L1834" s="48" t="s">
        <v>240</v>
      </c>
      <c r="M1834" s="33" t="s">
        <v>26</v>
      </c>
      <c r="N1834" s="33" t="s">
        <v>23</v>
      </c>
      <c r="O1834" s="43">
        <v>451</v>
      </c>
      <c r="P1834" s="48">
        <v>0.36023019000000001</v>
      </c>
      <c r="Q1834" s="33" t="s">
        <v>24</v>
      </c>
      <c r="R1834" s="27">
        <v>24</v>
      </c>
      <c r="S1834" s="43">
        <v>8315</v>
      </c>
      <c r="T1834" s="38">
        <v>3938.083333</v>
      </c>
      <c r="U1834" s="33" t="str">
        <f t="shared" si="85"/>
        <v>Low Income</v>
      </c>
      <c r="V1834" s="43">
        <v>8332</v>
      </c>
      <c r="W1834" s="48">
        <v>0.229128265</v>
      </c>
      <c r="X1834" s="27">
        <v>0</v>
      </c>
      <c r="Y1834" s="27">
        <v>55</v>
      </c>
      <c r="Z1834" s="33" t="str">
        <f t="shared" si="86"/>
        <v>High Risk</v>
      </c>
    </row>
    <row r="1835" spans="1:26" x14ac:dyDescent="0.25">
      <c r="A1835" s="22">
        <v>44934</v>
      </c>
      <c r="B1835" s="23">
        <v>43</v>
      </c>
      <c r="C1835" s="34" t="str">
        <f t="shared" si="84"/>
        <v>Senior</v>
      </c>
      <c r="D1835" s="44">
        <v>77455</v>
      </c>
      <c r="E1835" s="28">
        <v>587</v>
      </c>
      <c r="F1835" s="34" t="s">
        <v>230</v>
      </c>
      <c r="G1835" s="34" t="s">
        <v>20</v>
      </c>
      <c r="H1835" s="34" t="s">
        <v>29</v>
      </c>
      <c r="I1835" s="44">
        <v>12345</v>
      </c>
      <c r="J1835" s="28">
        <v>60</v>
      </c>
      <c r="K1835" s="49">
        <v>0.15938286747143501</v>
      </c>
      <c r="L1835" s="49" t="s">
        <v>240</v>
      </c>
      <c r="M1835" s="34" t="s">
        <v>26</v>
      </c>
      <c r="N1835" s="34" t="s">
        <v>27</v>
      </c>
      <c r="O1835" s="44">
        <v>526</v>
      </c>
      <c r="P1835" s="49">
        <v>0.70623372799999995</v>
      </c>
      <c r="Q1835" s="34" t="s">
        <v>38</v>
      </c>
      <c r="R1835" s="28">
        <v>24</v>
      </c>
      <c r="S1835" s="44">
        <v>1923</v>
      </c>
      <c r="T1835" s="39">
        <v>6454.5833329999996</v>
      </c>
      <c r="U1835" s="34" t="str">
        <f t="shared" si="85"/>
        <v>Medium Income</v>
      </c>
      <c r="V1835" s="44">
        <v>172923</v>
      </c>
      <c r="W1835" s="49">
        <v>0.21624010199999999</v>
      </c>
      <c r="X1835" s="28">
        <v>1</v>
      </c>
      <c r="Y1835" s="28">
        <v>42.4</v>
      </c>
      <c r="Z1835" s="34" t="str">
        <f t="shared" si="86"/>
        <v>Medium Risk</v>
      </c>
    </row>
    <row r="1836" spans="1:26" x14ac:dyDescent="0.25">
      <c r="A1836" s="20">
        <v>44935</v>
      </c>
      <c r="B1836" s="21">
        <v>32</v>
      </c>
      <c r="C1836" s="33" t="str">
        <f t="shared" si="84"/>
        <v>Mid</v>
      </c>
      <c r="D1836" s="43">
        <v>22997</v>
      </c>
      <c r="E1836" s="27">
        <v>599</v>
      </c>
      <c r="F1836" s="33" t="s">
        <v>230</v>
      </c>
      <c r="G1836" s="33" t="s">
        <v>20</v>
      </c>
      <c r="H1836" s="33" t="s">
        <v>29</v>
      </c>
      <c r="I1836" s="43">
        <v>9827</v>
      </c>
      <c r="J1836" s="27">
        <v>72</v>
      </c>
      <c r="K1836" s="48">
        <v>0.42731660651389314</v>
      </c>
      <c r="L1836" s="48" t="s">
        <v>240</v>
      </c>
      <c r="M1836" s="33" t="s">
        <v>22</v>
      </c>
      <c r="N1836" s="33" t="s">
        <v>27</v>
      </c>
      <c r="O1836" s="43">
        <v>364</v>
      </c>
      <c r="P1836" s="48">
        <v>0.397012749</v>
      </c>
      <c r="Q1836" s="33" t="s">
        <v>28</v>
      </c>
      <c r="R1836" s="27">
        <v>27</v>
      </c>
      <c r="S1836" s="43">
        <v>5096</v>
      </c>
      <c r="T1836" s="38">
        <v>1916.416667</v>
      </c>
      <c r="U1836" s="33" t="str">
        <f t="shared" si="85"/>
        <v>Low Income</v>
      </c>
      <c r="V1836" s="43">
        <v>4752</v>
      </c>
      <c r="W1836" s="48">
        <v>0.227404618</v>
      </c>
      <c r="X1836" s="27">
        <v>0</v>
      </c>
      <c r="Y1836" s="27">
        <v>68</v>
      </c>
      <c r="Z1836" s="33" t="str">
        <f t="shared" si="86"/>
        <v>High Risk</v>
      </c>
    </row>
    <row r="1837" spans="1:26" x14ac:dyDescent="0.25">
      <c r="A1837" s="22">
        <v>44936</v>
      </c>
      <c r="B1837" s="23">
        <v>44</v>
      </c>
      <c r="C1837" s="34" t="str">
        <f t="shared" si="84"/>
        <v>Senior</v>
      </c>
      <c r="D1837" s="44">
        <v>27330</v>
      </c>
      <c r="E1837" s="28">
        <v>511</v>
      </c>
      <c r="F1837" s="34" t="s">
        <v>231</v>
      </c>
      <c r="G1837" s="34" t="s">
        <v>20</v>
      </c>
      <c r="H1837" s="34" t="s">
        <v>25</v>
      </c>
      <c r="I1837" s="44">
        <v>24695.307531380753</v>
      </c>
      <c r="J1837" s="28">
        <v>12</v>
      </c>
      <c r="K1837" s="49">
        <v>0.90359705566706017</v>
      </c>
      <c r="L1837" s="49" t="s">
        <v>241</v>
      </c>
      <c r="M1837" s="34" t="s">
        <v>22</v>
      </c>
      <c r="N1837" s="34" t="s">
        <v>27</v>
      </c>
      <c r="O1837" s="44">
        <v>299</v>
      </c>
      <c r="P1837" s="49">
        <v>0.363825173</v>
      </c>
      <c r="Q1837" s="34" t="s">
        <v>24</v>
      </c>
      <c r="R1837" s="28">
        <v>24</v>
      </c>
      <c r="S1837" s="44">
        <v>1965</v>
      </c>
      <c r="T1837" s="39">
        <v>2277.5</v>
      </c>
      <c r="U1837" s="34" t="str">
        <f t="shared" si="85"/>
        <v>Low Income</v>
      </c>
      <c r="V1837" s="44">
        <v>89705</v>
      </c>
      <c r="W1837" s="49">
        <v>0.18005679999999999</v>
      </c>
      <c r="X1837" s="28">
        <v>0</v>
      </c>
      <c r="Y1837" s="28">
        <v>54</v>
      </c>
      <c r="Z1837" s="34" t="str">
        <f t="shared" si="86"/>
        <v>Medium Risk</v>
      </c>
    </row>
    <row r="1838" spans="1:26" x14ac:dyDescent="0.25">
      <c r="A1838" s="20">
        <v>44937</v>
      </c>
      <c r="B1838" s="21">
        <v>26</v>
      </c>
      <c r="C1838" s="33" t="str">
        <f t="shared" si="84"/>
        <v>Mid</v>
      </c>
      <c r="D1838" s="43">
        <v>41889</v>
      </c>
      <c r="E1838" s="27">
        <v>578</v>
      </c>
      <c r="F1838" s="33" t="s">
        <v>230</v>
      </c>
      <c r="G1838" s="33" t="s">
        <v>20</v>
      </c>
      <c r="H1838" s="33" t="s">
        <v>25</v>
      </c>
      <c r="I1838" s="43">
        <v>13778</v>
      </c>
      <c r="J1838" s="27">
        <v>72</v>
      </c>
      <c r="K1838" s="48">
        <v>0.32891689942466995</v>
      </c>
      <c r="L1838" s="48" t="s">
        <v>240</v>
      </c>
      <c r="M1838" s="33" t="s">
        <v>44</v>
      </c>
      <c r="N1838" s="33" t="s">
        <v>30</v>
      </c>
      <c r="O1838" s="43">
        <v>454</v>
      </c>
      <c r="P1838" s="48">
        <v>0.258499125</v>
      </c>
      <c r="Q1838" s="33" t="s">
        <v>38</v>
      </c>
      <c r="R1838" s="27">
        <v>28</v>
      </c>
      <c r="S1838" s="43">
        <v>1094</v>
      </c>
      <c r="T1838" s="38">
        <v>3490.75</v>
      </c>
      <c r="U1838" s="33" t="str">
        <f t="shared" si="85"/>
        <v>Low Income</v>
      </c>
      <c r="V1838" s="43">
        <v>108733</v>
      </c>
      <c r="W1838" s="48">
        <v>0.23234912199999999</v>
      </c>
      <c r="X1838" s="27">
        <v>0</v>
      </c>
      <c r="Y1838" s="27">
        <v>49</v>
      </c>
      <c r="Z1838" s="33" t="str">
        <f t="shared" si="86"/>
        <v>Medium Risk</v>
      </c>
    </row>
    <row r="1839" spans="1:26" x14ac:dyDescent="0.25">
      <c r="A1839" s="22">
        <v>44938</v>
      </c>
      <c r="B1839" s="23">
        <v>41</v>
      </c>
      <c r="C1839" s="34" t="str">
        <f t="shared" si="84"/>
        <v>Senior</v>
      </c>
      <c r="D1839" s="44">
        <v>120399</v>
      </c>
      <c r="E1839" s="28">
        <v>524</v>
      </c>
      <c r="F1839" s="34" t="s">
        <v>231</v>
      </c>
      <c r="G1839" s="34" t="s">
        <v>20</v>
      </c>
      <c r="H1839" s="34" t="s">
        <v>29</v>
      </c>
      <c r="I1839" s="44">
        <v>17616</v>
      </c>
      <c r="J1839" s="28">
        <v>36</v>
      </c>
      <c r="K1839" s="49">
        <v>0.14631350758727232</v>
      </c>
      <c r="L1839" s="49" t="s">
        <v>240</v>
      </c>
      <c r="M1839" s="34" t="s">
        <v>26</v>
      </c>
      <c r="N1839" s="34" t="s">
        <v>27</v>
      </c>
      <c r="O1839" s="44">
        <v>792</v>
      </c>
      <c r="P1839" s="49">
        <v>0.107549122</v>
      </c>
      <c r="Q1839" s="34" t="s">
        <v>38</v>
      </c>
      <c r="R1839" s="28">
        <v>30</v>
      </c>
      <c r="S1839" s="44">
        <v>2730</v>
      </c>
      <c r="T1839" s="39">
        <v>10033.25</v>
      </c>
      <c r="U1839" s="34" t="str">
        <f t="shared" si="85"/>
        <v>Medium Income</v>
      </c>
      <c r="V1839" s="44">
        <v>12205</v>
      </c>
      <c r="W1839" s="49">
        <v>0.28873919999999997</v>
      </c>
      <c r="X1839" s="28">
        <v>0</v>
      </c>
      <c r="Y1839" s="28">
        <v>55</v>
      </c>
      <c r="Z1839" s="34" t="str">
        <f t="shared" si="86"/>
        <v>High Risk</v>
      </c>
    </row>
    <row r="1840" spans="1:26" x14ac:dyDescent="0.25">
      <c r="A1840" s="20">
        <v>44939</v>
      </c>
      <c r="B1840" s="21">
        <v>39</v>
      </c>
      <c r="C1840" s="33" t="str">
        <f t="shared" si="84"/>
        <v>Mid</v>
      </c>
      <c r="D1840" s="43">
        <v>77002</v>
      </c>
      <c r="E1840" s="27">
        <v>468</v>
      </c>
      <c r="F1840" s="33" t="s">
        <v>231</v>
      </c>
      <c r="G1840" s="33" t="s">
        <v>20</v>
      </c>
      <c r="H1840" s="33" t="s">
        <v>32</v>
      </c>
      <c r="I1840" s="43">
        <v>24544</v>
      </c>
      <c r="J1840" s="27">
        <v>36</v>
      </c>
      <c r="K1840" s="48">
        <v>0.31874496766317756</v>
      </c>
      <c r="L1840" s="48" t="s">
        <v>240</v>
      </c>
      <c r="M1840" s="33" t="s">
        <v>22</v>
      </c>
      <c r="N1840" s="33" t="s">
        <v>34</v>
      </c>
      <c r="O1840" s="43">
        <v>482</v>
      </c>
      <c r="P1840" s="48">
        <v>0.44176095399999998</v>
      </c>
      <c r="Q1840" s="33" t="s">
        <v>24</v>
      </c>
      <c r="R1840" s="27">
        <v>22</v>
      </c>
      <c r="S1840" s="43">
        <v>1632</v>
      </c>
      <c r="T1840" s="38">
        <v>6416.8333329999996</v>
      </c>
      <c r="U1840" s="33" t="str">
        <f t="shared" si="85"/>
        <v>Medium Income</v>
      </c>
      <c r="V1840" s="43">
        <v>15373</v>
      </c>
      <c r="W1840" s="48">
        <v>0.27216298300000002</v>
      </c>
      <c r="X1840" s="27">
        <v>0</v>
      </c>
      <c r="Y1840" s="27">
        <v>56</v>
      </c>
      <c r="Z1840" s="33" t="str">
        <f t="shared" si="86"/>
        <v>High Risk</v>
      </c>
    </row>
    <row r="1841" spans="1:26" x14ac:dyDescent="0.25">
      <c r="A1841" s="22">
        <v>44940</v>
      </c>
      <c r="B1841" s="23">
        <v>37</v>
      </c>
      <c r="C1841" s="34" t="str">
        <f t="shared" si="84"/>
        <v>Mid</v>
      </c>
      <c r="D1841" s="44">
        <v>15000</v>
      </c>
      <c r="E1841" s="28">
        <v>627</v>
      </c>
      <c r="F1841" s="34" t="s">
        <v>230</v>
      </c>
      <c r="G1841" s="34" t="s">
        <v>20</v>
      </c>
      <c r="H1841" s="34" t="s">
        <v>29</v>
      </c>
      <c r="I1841" s="44">
        <v>13772</v>
      </c>
      <c r="J1841" s="28">
        <v>60</v>
      </c>
      <c r="K1841" s="49">
        <v>0.91813333333333336</v>
      </c>
      <c r="L1841" s="49" t="s">
        <v>241</v>
      </c>
      <c r="M1841" s="34" t="s">
        <v>22</v>
      </c>
      <c r="N1841" s="34" t="s">
        <v>27</v>
      </c>
      <c r="O1841" s="44">
        <v>640</v>
      </c>
      <c r="P1841" s="49">
        <v>7.4732798000000003E-2</v>
      </c>
      <c r="Q1841" s="34" t="s">
        <v>24</v>
      </c>
      <c r="R1841" s="28">
        <v>29</v>
      </c>
      <c r="S1841" s="44">
        <v>2276</v>
      </c>
      <c r="T1841" s="39">
        <v>1250</v>
      </c>
      <c r="U1841" s="34" t="str">
        <f t="shared" si="85"/>
        <v>Low Income</v>
      </c>
      <c r="V1841" s="44">
        <v>7491</v>
      </c>
      <c r="W1841" s="49">
        <v>0.21221441199999999</v>
      </c>
      <c r="X1841" s="28">
        <v>0</v>
      </c>
      <c r="Y1841" s="28">
        <v>52</v>
      </c>
      <c r="Z1841" s="34" t="str">
        <f t="shared" si="86"/>
        <v>Medium Risk</v>
      </c>
    </row>
    <row r="1842" spans="1:26" x14ac:dyDescent="0.25">
      <c r="A1842" s="20">
        <v>44941</v>
      </c>
      <c r="B1842" s="21">
        <v>38</v>
      </c>
      <c r="C1842" s="33" t="str">
        <f t="shared" si="84"/>
        <v>Mid</v>
      </c>
      <c r="D1842" s="43">
        <v>25340</v>
      </c>
      <c r="E1842" s="27">
        <v>580</v>
      </c>
      <c r="F1842" s="33" t="s">
        <v>230</v>
      </c>
      <c r="G1842" s="33" t="s">
        <v>20</v>
      </c>
      <c r="H1842" s="33" t="s">
        <v>29</v>
      </c>
      <c r="I1842" s="43">
        <v>24310</v>
      </c>
      <c r="J1842" s="27">
        <v>108</v>
      </c>
      <c r="K1842" s="48">
        <v>0.95935280189423833</v>
      </c>
      <c r="L1842" s="48" t="s">
        <v>241</v>
      </c>
      <c r="M1842" s="33" t="s">
        <v>22</v>
      </c>
      <c r="N1842" s="33" t="s">
        <v>27</v>
      </c>
      <c r="O1842" s="43">
        <v>248</v>
      </c>
      <c r="P1842" s="48">
        <v>9.7076448999999995E-2</v>
      </c>
      <c r="Q1842" s="33" t="s">
        <v>38</v>
      </c>
      <c r="R1842" s="27">
        <v>23</v>
      </c>
      <c r="S1842" s="43">
        <v>26699</v>
      </c>
      <c r="T1842" s="38">
        <v>2111.666667</v>
      </c>
      <c r="U1842" s="33" t="str">
        <f t="shared" si="85"/>
        <v>Low Income</v>
      </c>
      <c r="V1842" s="43">
        <v>10869</v>
      </c>
      <c r="W1842" s="48">
        <v>0.30984478799999998</v>
      </c>
      <c r="X1842" s="27">
        <v>0</v>
      </c>
      <c r="Y1842" s="27">
        <v>53</v>
      </c>
      <c r="Z1842" s="33" t="str">
        <f t="shared" si="86"/>
        <v>Medium Risk</v>
      </c>
    </row>
    <row r="1843" spans="1:26" x14ac:dyDescent="0.25">
      <c r="A1843" s="22">
        <v>44942</v>
      </c>
      <c r="B1843" s="23">
        <v>18</v>
      </c>
      <c r="C1843" s="34" t="str">
        <f t="shared" si="84"/>
        <v>Young</v>
      </c>
      <c r="D1843" s="44">
        <v>39795.999995999999</v>
      </c>
      <c r="E1843" s="28">
        <v>566</v>
      </c>
      <c r="F1843" s="34" t="s">
        <v>230</v>
      </c>
      <c r="G1843" s="34" t="s">
        <v>20</v>
      </c>
      <c r="H1843" s="34" t="s">
        <v>29</v>
      </c>
      <c r="I1843" s="44">
        <v>24695.307531380753</v>
      </c>
      <c r="J1843" s="28">
        <v>54.618025751072963</v>
      </c>
      <c r="K1843" s="49">
        <v>0.62054748049710884</v>
      </c>
      <c r="L1843" s="49" t="s">
        <v>241</v>
      </c>
      <c r="M1843" s="34" t="s">
        <v>26</v>
      </c>
      <c r="N1843" s="34" t="s">
        <v>27</v>
      </c>
      <c r="O1843" s="44">
        <v>796</v>
      </c>
      <c r="P1843" s="49">
        <v>0.25365692099999998</v>
      </c>
      <c r="Q1843" s="34" t="s">
        <v>24</v>
      </c>
      <c r="R1843" s="28">
        <v>23</v>
      </c>
      <c r="S1843" s="44">
        <v>14897</v>
      </c>
      <c r="T1843" s="39">
        <v>3316.333333</v>
      </c>
      <c r="U1843" s="34" t="str">
        <f t="shared" si="85"/>
        <v>Low Income</v>
      </c>
      <c r="V1843" s="44">
        <v>29764</v>
      </c>
      <c r="W1843" s="49">
        <v>0.21077058300000001</v>
      </c>
      <c r="X1843" s="28">
        <v>0</v>
      </c>
      <c r="Y1843" s="28">
        <v>54</v>
      </c>
      <c r="Z1843" s="34" t="str">
        <f t="shared" si="86"/>
        <v>Medium Risk</v>
      </c>
    </row>
    <row r="1844" spans="1:26" x14ac:dyDescent="0.25">
      <c r="A1844" s="20">
        <v>44943</v>
      </c>
      <c r="B1844" s="21">
        <v>33</v>
      </c>
      <c r="C1844" s="33" t="str">
        <f t="shared" si="84"/>
        <v>Mid</v>
      </c>
      <c r="D1844" s="43">
        <v>104938</v>
      </c>
      <c r="E1844" s="27">
        <v>562</v>
      </c>
      <c r="F1844" s="33" t="s">
        <v>230</v>
      </c>
      <c r="G1844" s="33" t="s">
        <v>20</v>
      </c>
      <c r="H1844" s="33" t="s">
        <v>29</v>
      </c>
      <c r="I1844" s="43">
        <v>77916</v>
      </c>
      <c r="J1844" s="27">
        <v>24</v>
      </c>
      <c r="K1844" s="48">
        <v>0.74249556881206047</v>
      </c>
      <c r="L1844" s="48" t="s">
        <v>241</v>
      </c>
      <c r="M1844" s="33" t="s">
        <v>26</v>
      </c>
      <c r="N1844" s="33" t="s">
        <v>27</v>
      </c>
      <c r="O1844" s="43">
        <v>355</v>
      </c>
      <c r="P1844" s="48">
        <v>0.49708294200000003</v>
      </c>
      <c r="Q1844" s="33" t="s">
        <v>31</v>
      </c>
      <c r="R1844" s="27">
        <v>30</v>
      </c>
      <c r="S1844" s="43">
        <v>2565</v>
      </c>
      <c r="T1844" s="38">
        <v>8744.8333330000005</v>
      </c>
      <c r="U1844" s="33" t="str">
        <f t="shared" si="85"/>
        <v>Medium Income</v>
      </c>
      <c r="V1844" s="43">
        <v>118921</v>
      </c>
      <c r="W1844" s="48">
        <v>0.27765168600000001</v>
      </c>
      <c r="X1844" s="27">
        <v>0</v>
      </c>
      <c r="Y1844" s="27">
        <v>51</v>
      </c>
      <c r="Z1844" s="33" t="str">
        <f t="shared" si="86"/>
        <v>Medium Risk</v>
      </c>
    </row>
    <row r="1845" spans="1:26" x14ac:dyDescent="0.25">
      <c r="A1845" s="22">
        <v>44944</v>
      </c>
      <c r="B1845" s="23">
        <v>41</v>
      </c>
      <c r="C1845" s="34" t="str">
        <f t="shared" si="84"/>
        <v>Senior</v>
      </c>
      <c r="D1845" s="44">
        <v>52927</v>
      </c>
      <c r="E1845" s="28">
        <v>604</v>
      </c>
      <c r="F1845" s="34" t="s">
        <v>230</v>
      </c>
      <c r="G1845" s="34" t="s">
        <v>20</v>
      </c>
      <c r="H1845" s="34" t="s">
        <v>29</v>
      </c>
      <c r="I1845" s="44">
        <v>34499</v>
      </c>
      <c r="J1845" s="28">
        <v>48</v>
      </c>
      <c r="K1845" s="49">
        <v>0.65182232131048423</v>
      </c>
      <c r="L1845" s="49" t="s">
        <v>241</v>
      </c>
      <c r="M1845" s="34" t="s">
        <v>35</v>
      </c>
      <c r="N1845" s="34" t="s">
        <v>27</v>
      </c>
      <c r="O1845" s="44">
        <v>1093</v>
      </c>
      <c r="P1845" s="49">
        <v>0.33490114500000001</v>
      </c>
      <c r="Q1845" s="34" t="s">
        <v>38</v>
      </c>
      <c r="R1845" s="28">
        <v>33</v>
      </c>
      <c r="S1845" s="44">
        <v>2172</v>
      </c>
      <c r="T1845" s="39">
        <v>4410.5833329999996</v>
      </c>
      <c r="U1845" s="34" t="str">
        <f t="shared" si="85"/>
        <v>Low Income</v>
      </c>
      <c r="V1845" s="44">
        <v>9091</v>
      </c>
      <c r="W1845" s="49">
        <v>0.194252702</v>
      </c>
      <c r="X1845" s="28">
        <v>0</v>
      </c>
      <c r="Y1845" s="28">
        <v>50</v>
      </c>
      <c r="Z1845" s="34" t="str">
        <f t="shared" si="86"/>
        <v>Medium Risk</v>
      </c>
    </row>
    <row r="1846" spans="1:26" x14ac:dyDescent="0.25">
      <c r="A1846" s="20">
        <v>44945</v>
      </c>
      <c r="B1846" s="21">
        <v>41</v>
      </c>
      <c r="C1846" s="33" t="str">
        <f t="shared" si="84"/>
        <v>Senior</v>
      </c>
      <c r="D1846" s="43">
        <v>15000</v>
      </c>
      <c r="E1846" s="27">
        <v>593</v>
      </c>
      <c r="F1846" s="33" t="s">
        <v>230</v>
      </c>
      <c r="G1846" s="33" t="s">
        <v>45</v>
      </c>
      <c r="H1846" s="33" t="s">
        <v>32</v>
      </c>
      <c r="I1846" s="43">
        <v>23766</v>
      </c>
      <c r="J1846" s="27">
        <v>48</v>
      </c>
      <c r="K1846" s="48">
        <v>1.5844</v>
      </c>
      <c r="L1846" s="48" t="s">
        <v>242</v>
      </c>
      <c r="M1846" s="33" t="s">
        <v>22</v>
      </c>
      <c r="N1846" s="33" t="s">
        <v>30</v>
      </c>
      <c r="O1846" s="43">
        <v>544</v>
      </c>
      <c r="P1846" s="48">
        <v>0.26055977600000002</v>
      </c>
      <c r="Q1846" s="33" t="s">
        <v>34</v>
      </c>
      <c r="R1846" s="27">
        <v>28</v>
      </c>
      <c r="S1846" s="43">
        <v>802</v>
      </c>
      <c r="T1846" s="38">
        <v>1250</v>
      </c>
      <c r="U1846" s="33" t="str">
        <f t="shared" si="85"/>
        <v>Low Income</v>
      </c>
      <c r="V1846" s="43">
        <v>108517</v>
      </c>
      <c r="W1846" s="48">
        <v>0.22459992200000001</v>
      </c>
      <c r="X1846" s="27">
        <v>0</v>
      </c>
      <c r="Y1846" s="27">
        <v>53</v>
      </c>
      <c r="Z1846" s="33" t="str">
        <f t="shared" si="86"/>
        <v>Medium Risk</v>
      </c>
    </row>
    <row r="1847" spans="1:26" x14ac:dyDescent="0.25">
      <c r="A1847" s="22">
        <v>44946</v>
      </c>
      <c r="B1847" s="23">
        <v>27</v>
      </c>
      <c r="C1847" s="34" t="str">
        <f t="shared" si="84"/>
        <v>Mid</v>
      </c>
      <c r="D1847" s="44">
        <v>23822</v>
      </c>
      <c r="E1847" s="28">
        <v>561</v>
      </c>
      <c r="F1847" s="34" t="s">
        <v>230</v>
      </c>
      <c r="G1847" s="34" t="s">
        <v>33</v>
      </c>
      <c r="H1847" s="34" t="s">
        <v>29</v>
      </c>
      <c r="I1847" s="44">
        <v>10539</v>
      </c>
      <c r="J1847" s="28">
        <v>60</v>
      </c>
      <c r="K1847" s="49">
        <v>0.44240617916211905</v>
      </c>
      <c r="L1847" s="49" t="s">
        <v>240</v>
      </c>
      <c r="M1847" s="34" t="s">
        <v>35</v>
      </c>
      <c r="N1847" s="34" t="s">
        <v>34</v>
      </c>
      <c r="O1847" s="44">
        <v>299</v>
      </c>
      <c r="P1847" s="49">
        <v>0.31578716000000001</v>
      </c>
      <c r="Q1847" s="34" t="s">
        <v>24</v>
      </c>
      <c r="R1847" s="28">
        <v>22</v>
      </c>
      <c r="S1847" s="44">
        <v>1312</v>
      </c>
      <c r="T1847" s="39">
        <v>1985.166667</v>
      </c>
      <c r="U1847" s="34" t="str">
        <f t="shared" si="85"/>
        <v>Low Income</v>
      </c>
      <c r="V1847" s="44">
        <v>2319</v>
      </c>
      <c r="W1847" s="49">
        <v>0.28204679999999999</v>
      </c>
      <c r="X1847" s="28">
        <v>0</v>
      </c>
      <c r="Y1847" s="28">
        <v>58</v>
      </c>
      <c r="Z1847" s="34" t="str">
        <f t="shared" si="86"/>
        <v>High Risk</v>
      </c>
    </row>
    <row r="1848" spans="1:26" x14ac:dyDescent="0.25">
      <c r="A1848" s="20">
        <v>44947</v>
      </c>
      <c r="B1848" s="21">
        <v>55</v>
      </c>
      <c r="C1848" s="33" t="str">
        <f t="shared" si="84"/>
        <v>Senior</v>
      </c>
      <c r="D1848" s="43">
        <v>98285</v>
      </c>
      <c r="E1848" s="27">
        <v>551</v>
      </c>
      <c r="F1848" s="33" t="s">
        <v>230</v>
      </c>
      <c r="G1848" s="33" t="s">
        <v>20</v>
      </c>
      <c r="H1848" s="33" t="s">
        <v>29</v>
      </c>
      <c r="I1848" s="43">
        <v>26520</v>
      </c>
      <c r="J1848" s="27">
        <v>48</v>
      </c>
      <c r="K1848" s="48">
        <v>0.26982754235132522</v>
      </c>
      <c r="L1848" s="48" t="s">
        <v>240</v>
      </c>
      <c r="M1848" s="33" t="s">
        <v>35</v>
      </c>
      <c r="N1848" s="33" t="s">
        <v>23</v>
      </c>
      <c r="O1848" s="43">
        <v>216</v>
      </c>
      <c r="P1848" s="48">
        <v>3.8663168999999997E-2</v>
      </c>
      <c r="Q1848" s="33" t="s">
        <v>31</v>
      </c>
      <c r="R1848" s="27">
        <v>22</v>
      </c>
      <c r="S1848" s="43">
        <v>725</v>
      </c>
      <c r="T1848" s="38">
        <v>8190.4166670000004</v>
      </c>
      <c r="U1848" s="33" t="str">
        <f t="shared" si="85"/>
        <v>Medium Income</v>
      </c>
      <c r="V1848" s="43">
        <v>1005198</v>
      </c>
      <c r="W1848" s="48">
        <v>0.19907646000000001</v>
      </c>
      <c r="X1848" s="27">
        <v>1</v>
      </c>
      <c r="Y1848" s="27">
        <v>39.200000000000003</v>
      </c>
      <c r="Z1848" s="33" t="str">
        <f t="shared" si="86"/>
        <v>Low Risk</v>
      </c>
    </row>
    <row r="1849" spans="1:26" x14ac:dyDescent="0.25">
      <c r="A1849" s="22">
        <v>44948</v>
      </c>
      <c r="B1849" s="23">
        <v>29</v>
      </c>
      <c r="C1849" s="34" t="str">
        <f t="shared" si="84"/>
        <v>Mid</v>
      </c>
      <c r="D1849" s="44">
        <v>51368</v>
      </c>
      <c r="E1849" s="28">
        <v>539</v>
      </c>
      <c r="F1849" s="34" t="s">
        <v>231</v>
      </c>
      <c r="G1849" s="34" t="s">
        <v>20</v>
      </c>
      <c r="H1849" s="34" t="s">
        <v>29</v>
      </c>
      <c r="I1849" s="44">
        <v>23166</v>
      </c>
      <c r="J1849" s="28">
        <v>48</v>
      </c>
      <c r="K1849" s="49">
        <v>0.45098115558324248</v>
      </c>
      <c r="L1849" s="49" t="s">
        <v>240</v>
      </c>
      <c r="M1849" s="34" t="s">
        <v>35</v>
      </c>
      <c r="N1849" s="34" t="s">
        <v>23</v>
      </c>
      <c r="O1849" s="44">
        <v>298</v>
      </c>
      <c r="P1849" s="49">
        <v>0.30906988600000002</v>
      </c>
      <c r="Q1849" s="34" t="s">
        <v>34</v>
      </c>
      <c r="R1849" s="28">
        <v>20</v>
      </c>
      <c r="S1849" s="44">
        <v>332</v>
      </c>
      <c r="T1849" s="39">
        <v>4280.6666670000004</v>
      </c>
      <c r="U1849" s="34" t="str">
        <f t="shared" si="85"/>
        <v>Low Income</v>
      </c>
      <c r="V1849" s="44">
        <v>6576</v>
      </c>
      <c r="W1849" s="49">
        <v>0.20859997399999999</v>
      </c>
      <c r="X1849" s="28">
        <v>0</v>
      </c>
      <c r="Y1849" s="28">
        <v>53</v>
      </c>
      <c r="Z1849" s="34" t="str">
        <f t="shared" si="86"/>
        <v>Medium Risk</v>
      </c>
    </row>
    <row r="1850" spans="1:26" x14ac:dyDescent="0.25">
      <c r="A1850" s="20">
        <v>44949</v>
      </c>
      <c r="B1850" s="21">
        <v>51</v>
      </c>
      <c r="C1850" s="33" t="str">
        <f t="shared" si="84"/>
        <v>Senior</v>
      </c>
      <c r="D1850" s="43">
        <v>48825</v>
      </c>
      <c r="E1850" s="27">
        <v>579.93124999999998</v>
      </c>
      <c r="F1850" s="33" t="s">
        <v>230</v>
      </c>
      <c r="G1850" s="33" t="s">
        <v>20</v>
      </c>
      <c r="H1850" s="33" t="s">
        <v>32</v>
      </c>
      <c r="I1850" s="43">
        <v>17203</v>
      </c>
      <c r="J1850" s="27">
        <v>48</v>
      </c>
      <c r="K1850" s="48">
        <v>0.35233998975934461</v>
      </c>
      <c r="L1850" s="48" t="s">
        <v>240</v>
      </c>
      <c r="M1850" s="33" t="s">
        <v>26</v>
      </c>
      <c r="N1850" s="33" t="s">
        <v>27</v>
      </c>
      <c r="O1850" s="43">
        <v>484</v>
      </c>
      <c r="P1850" s="48">
        <v>0.35439240900000002</v>
      </c>
      <c r="Q1850" s="33" t="s">
        <v>34</v>
      </c>
      <c r="R1850" s="27">
        <v>27</v>
      </c>
      <c r="S1850" s="43">
        <v>1664</v>
      </c>
      <c r="T1850" s="38">
        <v>4068.75</v>
      </c>
      <c r="U1850" s="33" t="str">
        <f t="shared" si="85"/>
        <v>Low Income</v>
      </c>
      <c r="V1850" s="43">
        <v>221526</v>
      </c>
      <c r="W1850" s="48">
        <v>0.28469768099999998</v>
      </c>
      <c r="X1850" s="27">
        <v>0</v>
      </c>
      <c r="Y1850" s="27">
        <v>52</v>
      </c>
      <c r="Z1850" s="33" t="str">
        <f t="shared" si="86"/>
        <v>Medium Risk</v>
      </c>
    </row>
    <row r="1851" spans="1:26" x14ac:dyDescent="0.25">
      <c r="A1851" s="22">
        <v>44950</v>
      </c>
      <c r="B1851" s="23">
        <v>45</v>
      </c>
      <c r="C1851" s="34" t="str">
        <f t="shared" si="84"/>
        <v>Senior</v>
      </c>
      <c r="D1851" s="44">
        <v>85184</v>
      </c>
      <c r="E1851" s="28">
        <v>630</v>
      </c>
      <c r="F1851" s="34" t="s">
        <v>230</v>
      </c>
      <c r="G1851" s="34" t="s">
        <v>20</v>
      </c>
      <c r="H1851" s="34" t="s">
        <v>32</v>
      </c>
      <c r="I1851" s="44">
        <v>20065</v>
      </c>
      <c r="J1851" s="28">
        <v>72</v>
      </c>
      <c r="K1851" s="49">
        <v>0.23554892937640873</v>
      </c>
      <c r="L1851" s="49" t="s">
        <v>240</v>
      </c>
      <c r="M1851" s="34" t="s">
        <v>22</v>
      </c>
      <c r="N1851" s="34" t="s">
        <v>30</v>
      </c>
      <c r="O1851" s="44">
        <v>933</v>
      </c>
      <c r="P1851" s="49">
        <v>0.27540334100000002</v>
      </c>
      <c r="Q1851" s="34" t="s">
        <v>34</v>
      </c>
      <c r="R1851" s="28">
        <v>17</v>
      </c>
      <c r="S1851" s="44">
        <v>13051</v>
      </c>
      <c r="T1851" s="39">
        <v>7098.6666670000004</v>
      </c>
      <c r="U1851" s="34" t="str">
        <f t="shared" si="85"/>
        <v>Medium Income</v>
      </c>
      <c r="V1851" s="44">
        <v>5091</v>
      </c>
      <c r="W1851" s="49">
        <v>0.21030965800000001</v>
      </c>
      <c r="X1851" s="28">
        <v>0</v>
      </c>
      <c r="Y1851" s="28">
        <v>50</v>
      </c>
      <c r="Z1851" s="34" t="str">
        <f t="shared" si="86"/>
        <v>Medium Risk</v>
      </c>
    </row>
    <row r="1852" spans="1:26" x14ac:dyDescent="0.25">
      <c r="A1852" s="20">
        <v>44951</v>
      </c>
      <c r="B1852" s="21">
        <v>32</v>
      </c>
      <c r="C1852" s="33" t="str">
        <f t="shared" si="84"/>
        <v>Mid</v>
      </c>
      <c r="D1852" s="43">
        <v>38896</v>
      </c>
      <c r="E1852" s="27">
        <v>611</v>
      </c>
      <c r="F1852" s="33" t="s">
        <v>230</v>
      </c>
      <c r="G1852" s="33" t="s">
        <v>20</v>
      </c>
      <c r="H1852" s="33" t="s">
        <v>21</v>
      </c>
      <c r="I1852" s="43">
        <v>24169</v>
      </c>
      <c r="J1852" s="27">
        <v>24</v>
      </c>
      <c r="K1852" s="48">
        <v>0.62137494858083098</v>
      </c>
      <c r="L1852" s="48" t="s">
        <v>241</v>
      </c>
      <c r="M1852" s="33" t="s">
        <v>22</v>
      </c>
      <c r="N1852" s="33" t="s">
        <v>23</v>
      </c>
      <c r="O1852" s="43">
        <v>322</v>
      </c>
      <c r="P1852" s="48">
        <v>0.24638528300000001</v>
      </c>
      <c r="Q1852" s="33" t="s">
        <v>24</v>
      </c>
      <c r="R1852" s="27">
        <v>23</v>
      </c>
      <c r="S1852" s="43">
        <v>4336</v>
      </c>
      <c r="T1852" s="38">
        <v>3241.333333</v>
      </c>
      <c r="U1852" s="33" t="str">
        <f t="shared" si="85"/>
        <v>Low Income</v>
      </c>
      <c r="V1852" s="43">
        <v>6351</v>
      </c>
      <c r="W1852" s="48">
        <v>0.198581751</v>
      </c>
      <c r="X1852" s="27">
        <v>0</v>
      </c>
      <c r="Y1852" s="27">
        <v>49</v>
      </c>
      <c r="Z1852" s="33" t="str">
        <f t="shared" si="86"/>
        <v>Medium Risk</v>
      </c>
    </row>
    <row r="1853" spans="1:26" x14ac:dyDescent="0.25">
      <c r="A1853" s="22">
        <v>44952</v>
      </c>
      <c r="B1853" s="23">
        <v>61</v>
      </c>
      <c r="C1853" s="34" t="str">
        <f t="shared" si="84"/>
        <v>Old</v>
      </c>
      <c r="D1853" s="44">
        <v>93365</v>
      </c>
      <c r="E1853" s="28">
        <v>595</v>
      </c>
      <c r="F1853" s="34" t="s">
        <v>230</v>
      </c>
      <c r="G1853" s="34" t="s">
        <v>33</v>
      </c>
      <c r="H1853" s="34" t="s">
        <v>25</v>
      </c>
      <c r="I1853" s="44">
        <v>36391</v>
      </c>
      <c r="J1853" s="28">
        <v>72</v>
      </c>
      <c r="K1853" s="49">
        <v>0.38977132758528354</v>
      </c>
      <c r="L1853" s="49" t="s">
        <v>240</v>
      </c>
      <c r="M1853" s="34" t="s">
        <v>26</v>
      </c>
      <c r="N1853" s="34" t="s">
        <v>27</v>
      </c>
      <c r="O1853" s="44">
        <v>381</v>
      </c>
      <c r="P1853" s="49">
        <v>0.48520763500000003</v>
      </c>
      <c r="Q1853" s="34" t="s">
        <v>28</v>
      </c>
      <c r="R1853" s="28">
        <v>27</v>
      </c>
      <c r="S1853" s="44">
        <v>2516</v>
      </c>
      <c r="T1853" s="39">
        <v>7780.4166670000004</v>
      </c>
      <c r="U1853" s="34" t="str">
        <f t="shared" si="85"/>
        <v>Medium Income</v>
      </c>
      <c r="V1853" s="44">
        <v>18942</v>
      </c>
      <c r="W1853" s="49">
        <v>0.26068903900000001</v>
      </c>
      <c r="X1853" s="28">
        <v>0</v>
      </c>
      <c r="Y1853" s="28">
        <v>59</v>
      </c>
      <c r="Z1853" s="34" t="str">
        <f t="shared" si="86"/>
        <v>High Risk</v>
      </c>
    </row>
    <row r="1854" spans="1:26" x14ac:dyDescent="0.25">
      <c r="A1854" s="20">
        <v>44953</v>
      </c>
      <c r="B1854" s="21">
        <v>25</v>
      </c>
      <c r="C1854" s="33" t="str">
        <f t="shared" si="84"/>
        <v>Mid</v>
      </c>
      <c r="D1854" s="43">
        <v>136998</v>
      </c>
      <c r="E1854" s="27">
        <v>595</v>
      </c>
      <c r="F1854" s="33" t="s">
        <v>230</v>
      </c>
      <c r="G1854" s="33" t="s">
        <v>20</v>
      </c>
      <c r="H1854" s="33" t="s">
        <v>29</v>
      </c>
      <c r="I1854" s="43">
        <v>19829</v>
      </c>
      <c r="J1854" s="27">
        <v>24</v>
      </c>
      <c r="K1854" s="48">
        <v>0.14473933926042715</v>
      </c>
      <c r="L1854" s="48" t="s">
        <v>240</v>
      </c>
      <c r="M1854" s="33" t="s">
        <v>22</v>
      </c>
      <c r="N1854" s="33" t="s">
        <v>23</v>
      </c>
      <c r="O1854" s="43">
        <v>226</v>
      </c>
      <c r="P1854" s="48">
        <v>0.226568308</v>
      </c>
      <c r="Q1854" s="33" t="s">
        <v>24</v>
      </c>
      <c r="R1854" s="27">
        <v>26</v>
      </c>
      <c r="S1854" s="43">
        <v>1146</v>
      </c>
      <c r="T1854" s="38">
        <v>11416.5</v>
      </c>
      <c r="U1854" s="33" t="str">
        <f t="shared" si="85"/>
        <v>Medium Income</v>
      </c>
      <c r="V1854" s="43">
        <v>8009</v>
      </c>
      <c r="W1854" s="48">
        <v>0.19101109799999999</v>
      </c>
      <c r="X1854" s="27">
        <v>1</v>
      </c>
      <c r="Y1854" s="27">
        <v>41.6</v>
      </c>
      <c r="Z1854" s="33" t="str">
        <f t="shared" si="86"/>
        <v>Medium Risk</v>
      </c>
    </row>
    <row r="1855" spans="1:26" x14ac:dyDescent="0.25">
      <c r="A1855" s="22">
        <v>44954</v>
      </c>
      <c r="B1855" s="23">
        <v>51</v>
      </c>
      <c r="C1855" s="34" t="str">
        <f t="shared" si="84"/>
        <v>Senior</v>
      </c>
      <c r="D1855" s="44">
        <v>67855</v>
      </c>
      <c r="E1855" s="28">
        <v>557</v>
      </c>
      <c r="F1855" s="34" t="s">
        <v>230</v>
      </c>
      <c r="G1855" s="34" t="s">
        <v>45</v>
      </c>
      <c r="H1855" s="34" t="s">
        <v>29</v>
      </c>
      <c r="I1855" s="44">
        <v>25209</v>
      </c>
      <c r="J1855" s="28">
        <v>60</v>
      </c>
      <c r="K1855" s="49">
        <v>0.37151278461425097</v>
      </c>
      <c r="L1855" s="49" t="s">
        <v>240</v>
      </c>
      <c r="M1855" s="34" t="s">
        <v>22</v>
      </c>
      <c r="N1855" s="34" t="s">
        <v>30</v>
      </c>
      <c r="O1855" s="44">
        <v>403</v>
      </c>
      <c r="P1855" s="49">
        <v>4.5054783000000001E-2</v>
      </c>
      <c r="Q1855" s="34" t="s">
        <v>24</v>
      </c>
      <c r="R1855" s="28">
        <v>26</v>
      </c>
      <c r="S1855" s="44">
        <v>2167</v>
      </c>
      <c r="T1855" s="39">
        <v>5654.5833329999996</v>
      </c>
      <c r="U1855" s="34" t="str">
        <f t="shared" si="85"/>
        <v>Medium Income</v>
      </c>
      <c r="V1855" s="44">
        <v>62514</v>
      </c>
      <c r="W1855" s="49">
        <v>0.20758146099999999</v>
      </c>
      <c r="X1855" s="28">
        <v>0</v>
      </c>
      <c r="Y1855" s="28">
        <v>57</v>
      </c>
      <c r="Z1855" s="34" t="str">
        <f t="shared" si="86"/>
        <v>High Risk</v>
      </c>
    </row>
    <row r="1856" spans="1:26" x14ac:dyDescent="0.25">
      <c r="A1856" s="20">
        <v>44955</v>
      </c>
      <c r="B1856" s="21">
        <v>52</v>
      </c>
      <c r="C1856" s="33" t="str">
        <f t="shared" si="84"/>
        <v>Senior</v>
      </c>
      <c r="D1856" s="43">
        <v>38750</v>
      </c>
      <c r="E1856" s="27">
        <v>638</v>
      </c>
      <c r="F1856" s="33" t="s">
        <v>230</v>
      </c>
      <c r="G1856" s="33" t="s">
        <v>20</v>
      </c>
      <c r="H1856" s="33" t="s">
        <v>29</v>
      </c>
      <c r="I1856" s="43">
        <v>21918</v>
      </c>
      <c r="J1856" s="27">
        <v>60</v>
      </c>
      <c r="K1856" s="48">
        <v>0.56562580645161287</v>
      </c>
      <c r="L1856" s="48" t="s">
        <v>241</v>
      </c>
      <c r="M1856" s="33" t="s">
        <v>26</v>
      </c>
      <c r="N1856" s="33" t="s">
        <v>30</v>
      </c>
      <c r="O1856" s="43">
        <v>692</v>
      </c>
      <c r="P1856" s="48">
        <v>0.52670348199999995</v>
      </c>
      <c r="Q1856" s="33" t="s">
        <v>24</v>
      </c>
      <c r="R1856" s="27">
        <v>33</v>
      </c>
      <c r="S1856" s="43">
        <v>1527</v>
      </c>
      <c r="T1856" s="38">
        <v>3229.166667</v>
      </c>
      <c r="U1856" s="33" t="str">
        <f t="shared" si="85"/>
        <v>Low Income</v>
      </c>
      <c r="V1856" s="43">
        <v>70564</v>
      </c>
      <c r="W1856" s="48">
        <v>0.21786867200000001</v>
      </c>
      <c r="X1856" s="27">
        <v>0</v>
      </c>
      <c r="Y1856" s="27">
        <v>54</v>
      </c>
      <c r="Z1856" s="33" t="str">
        <f t="shared" si="86"/>
        <v>Medium Risk</v>
      </c>
    </row>
    <row r="1857" spans="1:26" x14ac:dyDescent="0.25">
      <c r="A1857" s="22">
        <v>44956</v>
      </c>
      <c r="B1857" s="23">
        <v>31</v>
      </c>
      <c r="C1857" s="34" t="str">
        <f t="shared" si="84"/>
        <v>Mid</v>
      </c>
      <c r="D1857" s="44">
        <v>36944</v>
      </c>
      <c r="E1857" s="28">
        <v>623</v>
      </c>
      <c r="F1857" s="34" t="s">
        <v>230</v>
      </c>
      <c r="G1857" s="34" t="s">
        <v>20</v>
      </c>
      <c r="H1857" s="34" t="s">
        <v>32</v>
      </c>
      <c r="I1857" s="44">
        <v>12669</v>
      </c>
      <c r="J1857" s="28">
        <v>108</v>
      </c>
      <c r="K1857" s="49">
        <v>0.34292442615851015</v>
      </c>
      <c r="L1857" s="49" t="s">
        <v>240</v>
      </c>
      <c r="M1857" s="34" t="s">
        <v>26</v>
      </c>
      <c r="N1857" s="34" t="s">
        <v>23</v>
      </c>
      <c r="O1857" s="44">
        <v>363</v>
      </c>
      <c r="P1857" s="49">
        <v>0.30800043999999999</v>
      </c>
      <c r="Q1857" s="34" t="s">
        <v>28</v>
      </c>
      <c r="R1857" s="28">
        <v>32</v>
      </c>
      <c r="S1857" s="44">
        <v>759</v>
      </c>
      <c r="T1857" s="39">
        <v>3078.666667</v>
      </c>
      <c r="U1857" s="34" t="str">
        <f t="shared" si="85"/>
        <v>Low Income</v>
      </c>
      <c r="V1857" s="44">
        <v>177751</v>
      </c>
      <c r="W1857" s="49">
        <v>0.26456953999999999</v>
      </c>
      <c r="X1857" s="28">
        <v>0</v>
      </c>
      <c r="Y1857" s="28">
        <v>48</v>
      </c>
      <c r="Z1857" s="34" t="str">
        <f t="shared" si="86"/>
        <v>Medium Risk</v>
      </c>
    </row>
    <row r="1858" spans="1:26" x14ac:dyDescent="0.25">
      <c r="A1858" s="20">
        <v>44957</v>
      </c>
      <c r="B1858" s="21">
        <v>56</v>
      </c>
      <c r="C1858" s="33" t="str">
        <f t="shared" ref="C1858:C1921" si="87">IF(B1858&lt;25,"Young",IF(B1858&lt;40,"Mid",IF(B1858&lt;60,"Senior","Old")))</f>
        <v>Senior</v>
      </c>
      <c r="D1858" s="43">
        <v>37433.000004000001</v>
      </c>
      <c r="E1858" s="27">
        <v>501</v>
      </c>
      <c r="F1858" s="33" t="s">
        <v>231</v>
      </c>
      <c r="G1858" s="33" t="s">
        <v>45</v>
      </c>
      <c r="H1858" s="33" t="s">
        <v>25</v>
      </c>
      <c r="I1858" s="43">
        <v>15580</v>
      </c>
      <c r="J1858" s="27">
        <v>54.618025751072963</v>
      </c>
      <c r="K1858" s="48">
        <v>0.41621029568389278</v>
      </c>
      <c r="L1858" s="48" t="s">
        <v>240</v>
      </c>
      <c r="M1858" s="33" t="s">
        <v>26</v>
      </c>
      <c r="N1858" s="33" t="s">
        <v>30</v>
      </c>
      <c r="O1858" s="43">
        <v>721</v>
      </c>
      <c r="P1858" s="48">
        <v>0.22199581400000001</v>
      </c>
      <c r="Q1858" s="33" t="s">
        <v>24</v>
      </c>
      <c r="R1858" s="27">
        <v>29</v>
      </c>
      <c r="S1858" s="43">
        <v>15297</v>
      </c>
      <c r="T1858" s="38">
        <v>3119.416667</v>
      </c>
      <c r="U1858" s="33" t="str">
        <f t="shared" ref="U1858:U1921" si="88">IF(T1858&lt;=5000,"Low Income",IF(T1858&lt;=12000,"Medium Income","High Income"))</f>
        <v>Low Income</v>
      </c>
      <c r="V1858" s="43">
        <v>9518</v>
      </c>
      <c r="W1858" s="48">
        <v>0.241572855</v>
      </c>
      <c r="X1858" s="27">
        <v>0</v>
      </c>
      <c r="Y1858" s="27">
        <v>56</v>
      </c>
      <c r="Z1858" s="33" t="str">
        <f t="shared" ref="Z1858:Z1921" si="89">IF(Y1858&lt;40,"Low Risk", IF(Y1858&lt;55,"Medium Risk", IF(Y1858&lt;70,"High Risk","Very High Risk")))</f>
        <v>High Risk</v>
      </c>
    </row>
    <row r="1859" spans="1:26" x14ac:dyDescent="0.25">
      <c r="A1859" s="22">
        <v>44958</v>
      </c>
      <c r="B1859" s="23">
        <v>36</v>
      </c>
      <c r="C1859" s="34" t="str">
        <f t="shared" si="87"/>
        <v>Mid</v>
      </c>
      <c r="D1859" s="44">
        <v>15000</v>
      </c>
      <c r="E1859" s="28">
        <v>560</v>
      </c>
      <c r="F1859" s="34" t="s">
        <v>230</v>
      </c>
      <c r="G1859" s="34" t="s">
        <v>20</v>
      </c>
      <c r="H1859" s="34" t="s">
        <v>32</v>
      </c>
      <c r="I1859" s="44">
        <v>26341</v>
      </c>
      <c r="J1859" s="28">
        <v>84</v>
      </c>
      <c r="K1859" s="49">
        <v>1.7560666666666667</v>
      </c>
      <c r="L1859" s="49" t="s">
        <v>242</v>
      </c>
      <c r="M1859" s="34" t="s">
        <v>22</v>
      </c>
      <c r="N1859" s="34" t="s">
        <v>27</v>
      </c>
      <c r="O1859" s="44">
        <v>286</v>
      </c>
      <c r="P1859" s="49">
        <v>0.43035521300000001</v>
      </c>
      <c r="Q1859" s="34" t="s">
        <v>24</v>
      </c>
      <c r="R1859" s="28">
        <v>14</v>
      </c>
      <c r="S1859" s="44">
        <v>3495</v>
      </c>
      <c r="T1859" s="39">
        <v>1250</v>
      </c>
      <c r="U1859" s="34" t="str">
        <f t="shared" si="88"/>
        <v>Low Income</v>
      </c>
      <c r="V1859" s="44">
        <v>114997</v>
      </c>
      <c r="W1859" s="49">
        <v>0.28804892500000001</v>
      </c>
      <c r="X1859" s="28">
        <v>0</v>
      </c>
      <c r="Y1859" s="28">
        <v>61</v>
      </c>
      <c r="Z1859" s="34" t="str">
        <f t="shared" si="89"/>
        <v>High Risk</v>
      </c>
    </row>
    <row r="1860" spans="1:26" x14ac:dyDescent="0.25">
      <c r="A1860" s="20">
        <v>44959</v>
      </c>
      <c r="B1860" s="21">
        <v>43</v>
      </c>
      <c r="C1860" s="33" t="str">
        <f t="shared" si="87"/>
        <v>Senior</v>
      </c>
      <c r="D1860" s="43">
        <v>23180.000004000001</v>
      </c>
      <c r="E1860" s="27">
        <v>468</v>
      </c>
      <c r="F1860" s="33" t="s">
        <v>231</v>
      </c>
      <c r="G1860" s="33" t="s">
        <v>20</v>
      </c>
      <c r="H1860" s="33" t="s">
        <v>25</v>
      </c>
      <c r="I1860" s="43">
        <v>25183.596306068601</v>
      </c>
      <c r="J1860" s="27">
        <v>53.018181818181816</v>
      </c>
      <c r="K1860" s="48">
        <v>1.0864364237153949</v>
      </c>
      <c r="L1860" s="48" t="s">
        <v>242</v>
      </c>
      <c r="M1860" s="33" t="s">
        <v>44</v>
      </c>
      <c r="N1860" s="33" t="s">
        <v>30</v>
      </c>
      <c r="O1860" s="43">
        <v>273</v>
      </c>
      <c r="P1860" s="48">
        <v>0.123052852</v>
      </c>
      <c r="Q1860" s="33" t="s">
        <v>28</v>
      </c>
      <c r="R1860" s="27">
        <v>28</v>
      </c>
      <c r="S1860" s="43">
        <v>3850</v>
      </c>
      <c r="T1860" s="38">
        <v>1931.666667</v>
      </c>
      <c r="U1860" s="33" t="str">
        <f t="shared" si="88"/>
        <v>Low Income</v>
      </c>
      <c r="V1860" s="43">
        <v>4286</v>
      </c>
      <c r="W1860" s="48">
        <v>0.31886777199999999</v>
      </c>
      <c r="X1860" s="27">
        <v>0</v>
      </c>
      <c r="Y1860" s="27">
        <v>53</v>
      </c>
      <c r="Z1860" s="33" t="str">
        <f t="shared" si="89"/>
        <v>Medium Risk</v>
      </c>
    </row>
    <row r="1861" spans="1:26" x14ac:dyDescent="0.25">
      <c r="A1861" s="22">
        <v>44960</v>
      </c>
      <c r="B1861" s="23">
        <v>43</v>
      </c>
      <c r="C1861" s="34" t="str">
        <f t="shared" si="87"/>
        <v>Senior</v>
      </c>
      <c r="D1861" s="44">
        <v>90596</v>
      </c>
      <c r="E1861" s="28">
        <v>577</v>
      </c>
      <c r="F1861" s="34" t="s">
        <v>230</v>
      </c>
      <c r="G1861" s="34" t="s">
        <v>20</v>
      </c>
      <c r="H1861" s="34" t="s">
        <v>21</v>
      </c>
      <c r="I1861" s="44">
        <v>19420</v>
      </c>
      <c r="J1861" s="28">
        <v>60</v>
      </c>
      <c r="K1861" s="49">
        <v>0.21435824981235374</v>
      </c>
      <c r="L1861" s="49" t="s">
        <v>240</v>
      </c>
      <c r="M1861" s="34" t="s">
        <v>26</v>
      </c>
      <c r="N1861" s="34" t="s">
        <v>23</v>
      </c>
      <c r="O1861" s="44">
        <v>481</v>
      </c>
      <c r="P1861" s="49">
        <v>0.58569322099999999</v>
      </c>
      <c r="Q1861" s="34" t="s">
        <v>28</v>
      </c>
      <c r="R1861" s="28">
        <v>25</v>
      </c>
      <c r="S1861" s="44">
        <v>3071</v>
      </c>
      <c r="T1861" s="39">
        <v>7549.6666670000004</v>
      </c>
      <c r="U1861" s="34" t="str">
        <f t="shared" si="88"/>
        <v>Medium Income</v>
      </c>
      <c r="V1861" s="44">
        <v>119150</v>
      </c>
      <c r="W1861" s="49">
        <v>0.19662515799999999</v>
      </c>
      <c r="X1861" s="28">
        <v>1</v>
      </c>
      <c r="Y1861" s="28">
        <v>43.2</v>
      </c>
      <c r="Z1861" s="34" t="str">
        <f t="shared" si="89"/>
        <v>Medium Risk</v>
      </c>
    </row>
    <row r="1862" spans="1:26" x14ac:dyDescent="0.25">
      <c r="A1862" s="20">
        <v>44961</v>
      </c>
      <c r="B1862" s="21">
        <v>38</v>
      </c>
      <c r="C1862" s="33" t="str">
        <f t="shared" si="87"/>
        <v>Mid</v>
      </c>
      <c r="D1862" s="43">
        <v>47752</v>
      </c>
      <c r="E1862" s="27">
        <v>550</v>
      </c>
      <c r="F1862" s="33" t="s">
        <v>230</v>
      </c>
      <c r="G1862" s="33" t="s">
        <v>20</v>
      </c>
      <c r="H1862" s="33" t="s">
        <v>25</v>
      </c>
      <c r="I1862" s="43">
        <v>25848</v>
      </c>
      <c r="J1862" s="27">
        <v>24</v>
      </c>
      <c r="K1862" s="48">
        <v>0.54129669961467586</v>
      </c>
      <c r="L1862" s="48" t="s">
        <v>241</v>
      </c>
      <c r="M1862" s="33" t="s">
        <v>22</v>
      </c>
      <c r="N1862" s="33" t="s">
        <v>27</v>
      </c>
      <c r="O1862" s="43">
        <v>276</v>
      </c>
      <c r="P1862" s="48">
        <v>0.28838700299999998</v>
      </c>
      <c r="Q1862" s="33" t="s">
        <v>34</v>
      </c>
      <c r="R1862" s="27">
        <v>23</v>
      </c>
      <c r="S1862" s="43">
        <v>7201</v>
      </c>
      <c r="T1862" s="38">
        <v>3979.333333</v>
      </c>
      <c r="U1862" s="33" t="str">
        <f t="shared" si="88"/>
        <v>Low Income</v>
      </c>
      <c r="V1862" s="43">
        <v>54440</v>
      </c>
      <c r="W1862" s="48">
        <v>0.198195019</v>
      </c>
      <c r="X1862" s="27">
        <v>0</v>
      </c>
      <c r="Y1862" s="27">
        <v>52</v>
      </c>
      <c r="Z1862" s="33" t="str">
        <f t="shared" si="89"/>
        <v>Medium Risk</v>
      </c>
    </row>
    <row r="1863" spans="1:26" x14ac:dyDescent="0.25">
      <c r="A1863" s="22">
        <v>44962</v>
      </c>
      <c r="B1863" s="23">
        <v>49</v>
      </c>
      <c r="C1863" s="34" t="str">
        <f t="shared" si="87"/>
        <v>Senior</v>
      </c>
      <c r="D1863" s="44">
        <v>123449</v>
      </c>
      <c r="E1863" s="28">
        <v>566</v>
      </c>
      <c r="F1863" s="34" t="s">
        <v>230</v>
      </c>
      <c r="G1863" s="34" t="s">
        <v>45</v>
      </c>
      <c r="H1863" s="34" t="s">
        <v>29</v>
      </c>
      <c r="I1863" s="44">
        <v>24690</v>
      </c>
      <c r="J1863" s="28">
        <v>36</v>
      </c>
      <c r="K1863" s="49">
        <v>0.20000162010222844</v>
      </c>
      <c r="L1863" s="49" t="s">
        <v>240</v>
      </c>
      <c r="M1863" s="34" t="s">
        <v>26</v>
      </c>
      <c r="N1863" s="34" t="s">
        <v>27</v>
      </c>
      <c r="O1863" s="44">
        <v>206</v>
      </c>
      <c r="P1863" s="49">
        <v>0.35651308100000001</v>
      </c>
      <c r="Q1863" s="34" t="s">
        <v>31</v>
      </c>
      <c r="R1863" s="28">
        <v>27</v>
      </c>
      <c r="S1863" s="44">
        <v>1920</v>
      </c>
      <c r="T1863" s="39">
        <v>10287.416670000001</v>
      </c>
      <c r="U1863" s="34" t="str">
        <f t="shared" si="88"/>
        <v>Medium Income</v>
      </c>
      <c r="V1863" s="44">
        <v>53478</v>
      </c>
      <c r="W1863" s="49">
        <v>0.246470514</v>
      </c>
      <c r="X1863" s="28">
        <v>1</v>
      </c>
      <c r="Y1863" s="28">
        <v>43.2</v>
      </c>
      <c r="Z1863" s="34" t="str">
        <f t="shared" si="89"/>
        <v>Medium Risk</v>
      </c>
    </row>
    <row r="1864" spans="1:26" x14ac:dyDescent="0.25">
      <c r="A1864" s="20">
        <v>44963</v>
      </c>
      <c r="B1864" s="21">
        <v>49</v>
      </c>
      <c r="C1864" s="33" t="str">
        <f t="shared" si="87"/>
        <v>Senior</v>
      </c>
      <c r="D1864" s="43">
        <v>49887</v>
      </c>
      <c r="E1864" s="27">
        <v>593</v>
      </c>
      <c r="F1864" s="33" t="s">
        <v>230</v>
      </c>
      <c r="G1864" s="33" t="s">
        <v>20</v>
      </c>
      <c r="H1864" s="33" t="s">
        <v>32</v>
      </c>
      <c r="I1864" s="43">
        <v>22569</v>
      </c>
      <c r="J1864" s="27">
        <v>60</v>
      </c>
      <c r="K1864" s="48">
        <v>0.45240242949064885</v>
      </c>
      <c r="L1864" s="48" t="s">
        <v>240</v>
      </c>
      <c r="M1864" s="33" t="s">
        <v>22</v>
      </c>
      <c r="N1864" s="33" t="s">
        <v>27</v>
      </c>
      <c r="O1864" s="43">
        <v>618</v>
      </c>
      <c r="P1864" s="48">
        <v>0.57646163100000003</v>
      </c>
      <c r="Q1864" s="33" t="s">
        <v>28</v>
      </c>
      <c r="R1864" s="27">
        <v>22</v>
      </c>
      <c r="S1864" s="43">
        <v>5323</v>
      </c>
      <c r="T1864" s="38">
        <v>4157.25</v>
      </c>
      <c r="U1864" s="33" t="str">
        <f t="shared" si="88"/>
        <v>Low Income</v>
      </c>
      <c r="V1864" s="43">
        <v>5595</v>
      </c>
      <c r="W1864" s="48">
        <v>0.22914620099999999</v>
      </c>
      <c r="X1864" s="27">
        <v>0</v>
      </c>
      <c r="Y1864" s="27">
        <v>58</v>
      </c>
      <c r="Z1864" s="33" t="str">
        <f t="shared" si="89"/>
        <v>High Risk</v>
      </c>
    </row>
    <row r="1865" spans="1:26" x14ac:dyDescent="0.25">
      <c r="A1865" s="22">
        <v>44964</v>
      </c>
      <c r="B1865" s="23">
        <v>19</v>
      </c>
      <c r="C1865" s="34" t="str">
        <f t="shared" si="87"/>
        <v>Young</v>
      </c>
      <c r="D1865" s="44">
        <v>91055</v>
      </c>
      <c r="E1865" s="28">
        <v>484</v>
      </c>
      <c r="F1865" s="34" t="s">
        <v>231</v>
      </c>
      <c r="G1865" s="34" t="s">
        <v>20</v>
      </c>
      <c r="H1865" s="34" t="s">
        <v>21</v>
      </c>
      <c r="I1865" s="44">
        <v>11353</v>
      </c>
      <c r="J1865" s="28">
        <v>120</v>
      </c>
      <c r="K1865" s="49">
        <v>0.12468288397122618</v>
      </c>
      <c r="L1865" s="49" t="s">
        <v>240</v>
      </c>
      <c r="M1865" s="34" t="s">
        <v>22</v>
      </c>
      <c r="N1865" s="34" t="s">
        <v>27</v>
      </c>
      <c r="O1865" s="44">
        <v>585</v>
      </c>
      <c r="P1865" s="49">
        <v>0.156113583</v>
      </c>
      <c r="Q1865" s="34" t="s">
        <v>28</v>
      </c>
      <c r="R1865" s="28">
        <v>22</v>
      </c>
      <c r="S1865" s="44">
        <v>3684</v>
      </c>
      <c r="T1865" s="39">
        <v>7587.9166670000004</v>
      </c>
      <c r="U1865" s="34" t="str">
        <f t="shared" si="88"/>
        <v>Medium Income</v>
      </c>
      <c r="V1865" s="44">
        <v>53271</v>
      </c>
      <c r="W1865" s="49">
        <v>0.35054593000000001</v>
      </c>
      <c r="X1865" s="28">
        <v>0</v>
      </c>
      <c r="Y1865" s="28">
        <v>48</v>
      </c>
      <c r="Z1865" s="34" t="str">
        <f t="shared" si="89"/>
        <v>Medium Risk</v>
      </c>
    </row>
    <row r="1866" spans="1:26" x14ac:dyDescent="0.25">
      <c r="A1866" s="20">
        <v>44965</v>
      </c>
      <c r="B1866" s="21">
        <v>55</v>
      </c>
      <c r="C1866" s="33" t="str">
        <f t="shared" si="87"/>
        <v>Senior</v>
      </c>
      <c r="D1866" s="43">
        <v>15508</v>
      </c>
      <c r="E1866" s="27">
        <v>597</v>
      </c>
      <c r="F1866" s="33" t="s">
        <v>230</v>
      </c>
      <c r="G1866" s="33" t="s">
        <v>20</v>
      </c>
      <c r="H1866" s="33" t="s">
        <v>25</v>
      </c>
      <c r="I1866" s="43">
        <v>11067</v>
      </c>
      <c r="J1866" s="27">
        <v>72</v>
      </c>
      <c r="K1866" s="48">
        <v>0.71363167397472271</v>
      </c>
      <c r="L1866" s="48" t="s">
        <v>241</v>
      </c>
      <c r="M1866" s="33" t="s">
        <v>22</v>
      </c>
      <c r="N1866" s="33" t="s">
        <v>30</v>
      </c>
      <c r="O1866" s="43">
        <v>383</v>
      </c>
      <c r="P1866" s="48">
        <v>0.28539795400000001</v>
      </c>
      <c r="Q1866" s="33" t="s">
        <v>28</v>
      </c>
      <c r="R1866" s="27">
        <v>20</v>
      </c>
      <c r="S1866" s="43">
        <v>3455</v>
      </c>
      <c r="T1866" s="38">
        <v>1292.333333</v>
      </c>
      <c r="U1866" s="33" t="str">
        <f t="shared" si="88"/>
        <v>Low Income</v>
      </c>
      <c r="V1866" s="43">
        <v>1350</v>
      </c>
      <c r="W1866" s="48">
        <v>0.25794724000000002</v>
      </c>
      <c r="X1866" s="27">
        <v>0</v>
      </c>
      <c r="Y1866" s="27">
        <v>54</v>
      </c>
      <c r="Z1866" s="33" t="str">
        <f t="shared" si="89"/>
        <v>Medium Risk</v>
      </c>
    </row>
    <row r="1867" spans="1:26" x14ac:dyDescent="0.25">
      <c r="A1867" s="22">
        <v>44966</v>
      </c>
      <c r="B1867" s="23">
        <v>20</v>
      </c>
      <c r="C1867" s="34" t="str">
        <f t="shared" si="87"/>
        <v>Young</v>
      </c>
      <c r="D1867" s="44">
        <v>35407</v>
      </c>
      <c r="E1867" s="28">
        <v>622</v>
      </c>
      <c r="F1867" s="34" t="s">
        <v>230</v>
      </c>
      <c r="G1867" s="34" t="s">
        <v>20</v>
      </c>
      <c r="H1867" s="34" t="s">
        <v>29</v>
      </c>
      <c r="I1867" s="44">
        <v>25961.919161676647</v>
      </c>
      <c r="J1867" s="28">
        <v>48</v>
      </c>
      <c r="K1867" s="49">
        <v>0.73324255547424655</v>
      </c>
      <c r="L1867" s="49" t="s">
        <v>241</v>
      </c>
      <c r="M1867" s="34" t="s">
        <v>44</v>
      </c>
      <c r="N1867" s="34" t="s">
        <v>27</v>
      </c>
      <c r="O1867" s="44">
        <v>446</v>
      </c>
      <c r="P1867" s="49">
        <v>0.43603701099999997</v>
      </c>
      <c r="Q1867" s="34" t="s">
        <v>38</v>
      </c>
      <c r="R1867" s="28">
        <v>22</v>
      </c>
      <c r="S1867" s="44">
        <v>16395</v>
      </c>
      <c r="T1867" s="39">
        <v>2950.583333</v>
      </c>
      <c r="U1867" s="34" t="str">
        <f t="shared" si="88"/>
        <v>Low Income</v>
      </c>
      <c r="V1867" s="44">
        <v>10746</v>
      </c>
      <c r="W1867" s="49">
        <v>0.199066251</v>
      </c>
      <c r="X1867" s="28">
        <v>0</v>
      </c>
      <c r="Y1867" s="28">
        <v>66</v>
      </c>
      <c r="Z1867" s="34" t="str">
        <f t="shared" si="89"/>
        <v>High Risk</v>
      </c>
    </row>
    <row r="1868" spans="1:26" x14ac:dyDescent="0.25">
      <c r="A1868" s="20">
        <v>44967</v>
      </c>
      <c r="B1868" s="21">
        <v>52</v>
      </c>
      <c r="C1868" s="33" t="str">
        <f t="shared" si="87"/>
        <v>Senior</v>
      </c>
      <c r="D1868" s="43">
        <v>55262</v>
      </c>
      <c r="E1868" s="27">
        <v>673</v>
      </c>
      <c r="F1868" s="33" t="s">
        <v>232</v>
      </c>
      <c r="G1868" s="33" t="s">
        <v>20</v>
      </c>
      <c r="H1868" s="33" t="s">
        <v>29</v>
      </c>
      <c r="I1868" s="43">
        <v>33090</v>
      </c>
      <c r="J1868" s="27">
        <v>36</v>
      </c>
      <c r="K1868" s="48">
        <v>0.59878397452137089</v>
      </c>
      <c r="L1868" s="48" t="s">
        <v>241</v>
      </c>
      <c r="M1868" s="33" t="s">
        <v>26</v>
      </c>
      <c r="N1868" s="33" t="s">
        <v>30</v>
      </c>
      <c r="O1868" s="43">
        <v>642</v>
      </c>
      <c r="P1868" s="48">
        <v>0.26041657099999999</v>
      </c>
      <c r="Q1868" s="33" t="s">
        <v>38</v>
      </c>
      <c r="R1868" s="27">
        <v>35</v>
      </c>
      <c r="S1868" s="43">
        <v>828</v>
      </c>
      <c r="T1868" s="38">
        <v>4605.1666670000004</v>
      </c>
      <c r="U1868" s="33" t="str">
        <f t="shared" si="88"/>
        <v>Low Income</v>
      </c>
      <c r="V1868" s="43">
        <v>101057</v>
      </c>
      <c r="W1868" s="48">
        <v>0.14916359600000001</v>
      </c>
      <c r="X1868" s="27">
        <v>0</v>
      </c>
      <c r="Y1868" s="27">
        <v>42</v>
      </c>
      <c r="Z1868" s="33" t="str">
        <f t="shared" si="89"/>
        <v>Medium Risk</v>
      </c>
    </row>
    <row r="1869" spans="1:26" x14ac:dyDescent="0.25">
      <c r="A1869" s="22">
        <v>44968</v>
      </c>
      <c r="B1869" s="23">
        <v>53</v>
      </c>
      <c r="C1869" s="34" t="str">
        <f t="shared" si="87"/>
        <v>Senior</v>
      </c>
      <c r="D1869" s="44">
        <v>35312</v>
      </c>
      <c r="E1869" s="28">
        <v>600</v>
      </c>
      <c r="F1869" s="34" t="s">
        <v>230</v>
      </c>
      <c r="G1869" s="34" t="s">
        <v>20</v>
      </c>
      <c r="H1869" s="34" t="s">
        <v>29</v>
      </c>
      <c r="I1869" s="44">
        <v>42041</v>
      </c>
      <c r="J1869" s="28">
        <v>72</v>
      </c>
      <c r="K1869" s="49">
        <v>1.1905584503851383</v>
      </c>
      <c r="L1869" s="49" t="s">
        <v>242</v>
      </c>
      <c r="M1869" s="34" t="s">
        <v>22</v>
      </c>
      <c r="N1869" s="34" t="s">
        <v>27</v>
      </c>
      <c r="O1869" s="44">
        <v>136</v>
      </c>
      <c r="P1869" s="49">
        <v>0.452951296</v>
      </c>
      <c r="Q1869" s="34" t="s">
        <v>24</v>
      </c>
      <c r="R1869" s="28">
        <v>21</v>
      </c>
      <c r="S1869" s="44">
        <v>1805</v>
      </c>
      <c r="T1869" s="39">
        <v>2942.666667</v>
      </c>
      <c r="U1869" s="34" t="str">
        <f t="shared" si="88"/>
        <v>Low Income</v>
      </c>
      <c r="V1869" s="44">
        <v>65335</v>
      </c>
      <c r="W1869" s="49">
        <v>0.24015214700000001</v>
      </c>
      <c r="X1869" s="28">
        <v>0</v>
      </c>
      <c r="Y1869" s="28">
        <v>57</v>
      </c>
      <c r="Z1869" s="34" t="str">
        <f t="shared" si="89"/>
        <v>High Risk</v>
      </c>
    </row>
    <row r="1870" spans="1:26" x14ac:dyDescent="0.25">
      <c r="A1870" s="20">
        <v>44969</v>
      </c>
      <c r="B1870" s="21">
        <v>26</v>
      </c>
      <c r="C1870" s="33" t="str">
        <f t="shared" si="87"/>
        <v>Mid</v>
      </c>
      <c r="D1870" s="43">
        <v>110829</v>
      </c>
      <c r="E1870" s="27">
        <v>601</v>
      </c>
      <c r="F1870" s="33" t="s">
        <v>230</v>
      </c>
      <c r="G1870" s="33" t="s">
        <v>33</v>
      </c>
      <c r="H1870" s="33" t="s">
        <v>25</v>
      </c>
      <c r="I1870" s="43">
        <v>15915</v>
      </c>
      <c r="J1870" s="27">
        <v>72</v>
      </c>
      <c r="K1870" s="48">
        <v>0.14359959938283301</v>
      </c>
      <c r="L1870" s="48" t="s">
        <v>240</v>
      </c>
      <c r="M1870" s="33" t="s">
        <v>22</v>
      </c>
      <c r="N1870" s="33" t="s">
        <v>23</v>
      </c>
      <c r="O1870" s="43">
        <v>201</v>
      </c>
      <c r="P1870" s="48">
        <v>0.44322127500000003</v>
      </c>
      <c r="Q1870" s="33" t="s">
        <v>38</v>
      </c>
      <c r="R1870" s="27">
        <v>27</v>
      </c>
      <c r="S1870" s="43">
        <v>4710</v>
      </c>
      <c r="T1870" s="38">
        <v>9235.75</v>
      </c>
      <c r="U1870" s="33" t="str">
        <f t="shared" si="88"/>
        <v>Medium Income</v>
      </c>
      <c r="V1870" s="43">
        <v>101408</v>
      </c>
      <c r="W1870" s="48">
        <v>0.20074171900000001</v>
      </c>
      <c r="X1870" s="27">
        <v>1</v>
      </c>
      <c r="Y1870" s="27">
        <v>40.799999999999997</v>
      </c>
      <c r="Z1870" s="33" t="str">
        <f t="shared" si="89"/>
        <v>Medium Risk</v>
      </c>
    </row>
    <row r="1871" spans="1:26" x14ac:dyDescent="0.25">
      <c r="A1871" s="22">
        <v>44970</v>
      </c>
      <c r="B1871" s="23">
        <v>35</v>
      </c>
      <c r="C1871" s="34" t="str">
        <f t="shared" si="87"/>
        <v>Mid</v>
      </c>
      <c r="D1871" s="44">
        <v>15000</v>
      </c>
      <c r="E1871" s="28">
        <v>382</v>
      </c>
      <c r="F1871" s="34" t="s">
        <v>233</v>
      </c>
      <c r="G1871" s="34" t="s">
        <v>20</v>
      </c>
      <c r="H1871" s="34" t="s">
        <v>32</v>
      </c>
      <c r="I1871" s="44">
        <v>55418</v>
      </c>
      <c r="J1871" s="28">
        <v>60</v>
      </c>
      <c r="K1871" s="49">
        <v>3.6945333333333332</v>
      </c>
      <c r="L1871" s="49" t="s">
        <v>242</v>
      </c>
      <c r="M1871" s="34" t="s">
        <v>22</v>
      </c>
      <c r="N1871" s="34" t="s">
        <v>27</v>
      </c>
      <c r="O1871" s="44">
        <v>285</v>
      </c>
      <c r="P1871" s="49">
        <v>0.53790752200000003</v>
      </c>
      <c r="Q1871" s="34" t="s">
        <v>34</v>
      </c>
      <c r="R1871" s="28">
        <v>23</v>
      </c>
      <c r="S1871" s="44">
        <v>11210</v>
      </c>
      <c r="T1871" s="39">
        <v>1250</v>
      </c>
      <c r="U1871" s="34" t="str">
        <f t="shared" si="88"/>
        <v>Low Income</v>
      </c>
      <c r="V1871" s="44">
        <v>4232</v>
      </c>
      <c r="W1871" s="49">
        <v>0.44330160000000002</v>
      </c>
      <c r="X1871" s="28">
        <v>0</v>
      </c>
      <c r="Y1871" s="28">
        <v>61</v>
      </c>
      <c r="Z1871" s="34" t="str">
        <f t="shared" si="89"/>
        <v>High Risk</v>
      </c>
    </row>
    <row r="1872" spans="1:26" x14ac:dyDescent="0.25">
      <c r="A1872" s="20">
        <v>44971</v>
      </c>
      <c r="B1872" s="21">
        <v>26</v>
      </c>
      <c r="C1872" s="33" t="str">
        <f t="shared" si="87"/>
        <v>Mid</v>
      </c>
      <c r="D1872" s="43">
        <v>38443</v>
      </c>
      <c r="E1872" s="27">
        <v>600</v>
      </c>
      <c r="F1872" s="33" t="s">
        <v>230</v>
      </c>
      <c r="G1872" s="33" t="s">
        <v>33</v>
      </c>
      <c r="H1872" s="33" t="s">
        <v>32</v>
      </c>
      <c r="I1872" s="43">
        <v>27070</v>
      </c>
      <c r="J1872" s="27">
        <v>48</v>
      </c>
      <c r="K1872" s="48">
        <v>0.70415940483312955</v>
      </c>
      <c r="L1872" s="48" t="s">
        <v>241</v>
      </c>
      <c r="M1872" s="33" t="s">
        <v>22</v>
      </c>
      <c r="N1872" s="33" t="s">
        <v>30</v>
      </c>
      <c r="O1872" s="43">
        <v>932</v>
      </c>
      <c r="P1872" s="48">
        <v>0.180803302</v>
      </c>
      <c r="Q1872" s="33" t="s">
        <v>38</v>
      </c>
      <c r="R1872" s="27">
        <v>21</v>
      </c>
      <c r="S1872" s="43">
        <v>1764</v>
      </c>
      <c r="T1872" s="38">
        <v>3203.583333</v>
      </c>
      <c r="U1872" s="33" t="str">
        <f t="shared" si="88"/>
        <v>Low Income</v>
      </c>
      <c r="V1872" s="43">
        <v>18567</v>
      </c>
      <c r="W1872" s="48">
        <v>0.26153806099999999</v>
      </c>
      <c r="X1872" s="27">
        <v>0</v>
      </c>
      <c r="Y1872" s="27">
        <v>51</v>
      </c>
      <c r="Z1872" s="33" t="str">
        <f t="shared" si="89"/>
        <v>Medium Risk</v>
      </c>
    </row>
    <row r="1873" spans="1:26" x14ac:dyDescent="0.25">
      <c r="A1873" s="22">
        <v>44972</v>
      </c>
      <c r="B1873" s="23">
        <v>37</v>
      </c>
      <c r="C1873" s="34" t="str">
        <f t="shared" si="87"/>
        <v>Mid</v>
      </c>
      <c r="D1873" s="44">
        <v>111442</v>
      </c>
      <c r="E1873" s="28">
        <v>575</v>
      </c>
      <c r="F1873" s="34" t="s">
        <v>230</v>
      </c>
      <c r="G1873" s="34" t="s">
        <v>20</v>
      </c>
      <c r="H1873" s="34" t="s">
        <v>29</v>
      </c>
      <c r="I1873" s="44">
        <v>31138</v>
      </c>
      <c r="J1873" s="28">
        <v>48</v>
      </c>
      <c r="K1873" s="49">
        <v>0.2794099172663807</v>
      </c>
      <c r="L1873" s="49" t="s">
        <v>240</v>
      </c>
      <c r="M1873" s="34" t="s">
        <v>26</v>
      </c>
      <c r="N1873" s="34" t="s">
        <v>30</v>
      </c>
      <c r="O1873" s="44">
        <v>243</v>
      </c>
      <c r="P1873" s="49">
        <v>0.41934565099999999</v>
      </c>
      <c r="Q1873" s="34" t="s">
        <v>31</v>
      </c>
      <c r="R1873" s="28">
        <v>17</v>
      </c>
      <c r="S1873" s="44">
        <v>830</v>
      </c>
      <c r="T1873" s="39">
        <v>9286.8333330000005</v>
      </c>
      <c r="U1873" s="34" t="str">
        <f t="shared" si="88"/>
        <v>Medium Income</v>
      </c>
      <c r="V1873" s="44">
        <v>60725</v>
      </c>
      <c r="W1873" s="49">
        <v>0.258233985</v>
      </c>
      <c r="X1873" s="28">
        <v>1</v>
      </c>
      <c r="Y1873" s="28">
        <v>42.4</v>
      </c>
      <c r="Z1873" s="34" t="str">
        <f t="shared" si="89"/>
        <v>Medium Risk</v>
      </c>
    </row>
    <row r="1874" spans="1:26" x14ac:dyDescent="0.25">
      <c r="A1874" s="20">
        <v>44973</v>
      </c>
      <c r="B1874" s="21">
        <v>36</v>
      </c>
      <c r="C1874" s="33" t="str">
        <f t="shared" si="87"/>
        <v>Mid</v>
      </c>
      <c r="D1874" s="43">
        <v>92391</v>
      </c>
      <c r="E1874" s="27">
        <v>619</v>
      </c>
      <c r="F1874" s="33" t="s">
        <v>230</v>
      </c>
      <c r="G1874" s="33" t="s">
        <v>20</v>
      </c>
      <c r="H1874" s="33" t="s">
        <v>21</v>
      </c>
      <c r="I1874" s="43">
        <v>24810</v>
      </c>
      <c r="J1874" s="27">
        <v>96</v>
      </c>
      <c r="K1874" s="48">
        <v>0.26853264928402115</v>
      </c>
      <c r="L1874" s="48" t="s">
        <v>240</v>
      </c>
      <c r="M1874" s="33" t="s">
        <v>35</v>
      </c>
      <c r="N1874" s="33" t="s">
        <v>30</v>
      </c>
      <c r="O1874" s="43">
        <v>335</v>
      </c>
      <c r="P1874" s="48">
        <v>8.9644024000000003E-2</v>
      </c>
      <c r="Q1874" s="33" t="s">
        <v>24</v>
      </c>
      <c r="R1874" s="27">
        <v>29</v>
      </c>
      <c r="S1874" s="43">
        <v>797</v>
      </c>
      <c r="T1874" s="38">
        <v>7699.25</v>
      </c>
      <c r="U1874" s="33" t="str">
        <f t="shared" si="88"/>
        <v>Medium Income</v>
      </c>
      <c r="V1874" s="43">
        <v>8658</v>
      </c>
      <c r="W1874" s="48">
        <v>0.27183945999999998</v>
      </c>
      <c r="X1874" s="27">
        <v>0</v>
      </c>
      <c r="Y1874" s="27">
        <v>58</v>
      </c>
      <c r="Z1874" s="33" t="str">
        <f t="shared" si="89"/>
        <v>High Risk</v>
      </c>
    </row>
    <row r="1875" spans="1:26" x14ac:dyDescent="0.25">
      <c r="A1875" s="22">
        <v>44974</v>
      </c>
      <c r="B1875" s="23">
        <v>49</v>
      </c>
      <c r="C1875" s="34" t="str">
        <f t="shared" si="87"/>
        <v>Senior</v>
      </c>
      <c r="D1875" s="44">
        <v>31916</v>
      </c>
      <c r="E1875" s="28">
        <v>574</v>
      </c>
      <c r="F1875" s="34" t="s">
        <v>230</v>
      </c>
      <c r="G1875" s="34" t="s">
        <v>20</v>
      </c>
      <c r="H1875" s="34" t="s">
        <v>32</v>
      </c>
      <c r="I1875" s="44">
        <v>9659</v>
      </c>
      <c r="J1875" s="28">
        <v>60</v>
      </c>
      <c r="K1875" s="49">
        <v>0.30263817520992603</v>
      </c>
      <c r="L1875" s="49" t="s">
        <v>240</v>
      </c>
      <c r="M1875" s="34" t="s">
        <v>35</v>
      </c>
      <c r="N1875" s="34" t="s">
        <v>27</v>
      </c>
      <c r="O1875" s="44">
        <v>311</v>
      </c>
      <c r="P1875" s="49">
        <v>0.129431407</v>
      </c>
      <c r="Q1875" s="34" t="s">
        <v>31</v>
      </c>
      <c r="R1875" s="28">
        <v>21</v>
      </c>
      <c r="S1875" s="44">
        <v>345</v>
      </c>
      <c r="T1875" s="39">
        <v>2659.666667</v>
      </c>
      <c r="U1875" s="34" t="str">
        <f t="shared" si="88"/>
        <v>Low Income</v>
      </c>
      <c r="V1875" s="44">
        <v>9998</v>
      </c>
      <c r="W1875" s="49">
        <v>0.188165572</v>
      </c>
      <c r="X1875" s="28">
        <v>1</v>
      </c>
      <c r="Y1875" s="28">
        <v>40.799999999999997</v>
      </c>
      <c r="Z1875" s="34" t="str">
        <f t="shared" si="89"/>
        <v>Medium Risk</v>
      </c>
    </row>
    <row r="1876" spans="1:26" x14ac:dyDescent="0.25">
      <c r="A1876" s="20">
        <v>44975</v>
      </c>
      <c r="B1876" s="21">
        <v>55</v>
      </c>
      <c r="C1876" s="33" t="str">
        <f t="shared" si="87"/>
        <v>Senior</v>
      </c>
      <c r="D1876" s="43">
        <v>28552</v>
      </c>
      <c r="E1876" s="27">
        <v>568</v>
      </c>
      <c r="F1876" s="33" t="s">
        <v>230</v>
      </c>
      <c r="G1876" s="33" t="s">
        <v>33</v>
      </c>
      <c r="H1876" s="33" t="s">
        <v>29</v>
      </c>
      <c r="I1876" s="43">
        <v>14229</v>
      </c>
      <c r="J1876" s="27">
        <v>36</v>
      </c>
      <c r="K1876" s="48">
        <v>0.4983538806388344</v>
      </c>
      <c r="L1876" s="48" t="s">
        <v>240</v>
      </c>
      <c r="M1876" s="33" t="s">
        <v>26</v>
      </c>
      <c r="N1876" s="33" t="s">
        <v>27</v>
      </c>
      <c r="O1876" s="43">
        <v>160</v>
      </c>
      <c r="P1876" s="48">
        <v>0.48841507699999998</v>
      </c>
      <c r="Q1876" s="33" t="s">
        <v>24</v>
      </c>
      <c r="R1876" s="27">
        <v>15</v>
      </c>
      <c r="S1876" s="43">
        <v>2936</v>
      </c>
      <c r="T1876" s="38">
        <v>2379.333333</v>
      </c>
      <c r="U1876" s="33" t="str">
        <f t="shared" si="88"/>
        <v>Low Income</v>
      </c>
      <c r="V1876" s="43">
        <v>59721</v>
      </c>
      <c r="W1876" s="48">
        <v>0.210318319</v>
      </c>
      <c r="X1876" s="27">
        <v>0</v>
      </c>
      <c r="Y1876" s="27">
        <v>72</v>
      </c>
      <c r="Z1876" s="33" t="str">
        <f t="shared" si="89"/>
        <v>Very High Risk</v>
      </c>
    </row>
    <row r="1877" spans="1:26" x14ac:dyDescent="0.25">
      <c r="A1877" s="22">
        <v>44976</v>
      </c>
      <c r="B1877" s="23">
        <v>56</v>
      </c>
      <c r="C1877" s="34" t="str">
        <f t="shared" si="87"/>
        <v>Senior</v>
      </c>
      <c r="D1877" s="44">
        <v>88666</v>
      </c>
      <c r="E1877" s="28">
        <v>574</v>
      </c>
      <c r="F1877" s="34" t="s">
        <v>230</v>
      </c>
      <c r="G1877" s="34" t="s">
        <v>20</v>
      </c>
      <c r="H1877" s="34" t="s">
        <v>32</v>
      </c>
      <c r="I1877" s="44">
        <v>34186</v>
      </c>
      <c r="J1877" s="28">
        <v>36</v>
      </c>
      <c r="K1877" s="49">
        <v>0.38555928991947308</v>
      </c>
      <c r="L1877" s="49" t="s">
        <v>240</v>
      </c>
      <c r="M1877" s="34" t="s">
        <v>22</v>
      </c>
      <c r="N1877" s="34" t="s">
        <v>30</v>
      </c>
      <c r="O1877" s="44">
        <v>127</v>
      </c>
      <c r="P1877" s="49">
        <v>0.30623019000000001</v>
      </c>
      <c r="Q1877" s="34" t="s">
        <v>38</v>
      </c>
      <c r="R1877" s="28">
        <v>20</v>
      </c>
      <c r="S1877" s="44">
        <v>593</v>
      </c>
      <c r="T1877" s="39">
        <v>7388.8333329999996</v>
      </c>
      <c r="U1877" s="34" t="str">
        <f t="shared" si="88"/>
        <v>Medium Income</v>
      </c>
      <c r="V1877" s="44">
        <v>230104</v>
      </c>
      <c r="W1877" s="49">
        <v>0.24391602700000001</v>
      </c>
      <c r="X1877" s="28">
        <v>0</v>
      </c>
      <c r="Y1877" s="28">
        <v>61</v>
      </c>
      <c r="Z1877" s="34" t="str">
        <f t="shared" si="89"/>
        <v>High Risk</v>
      </c>
    </row>
    <row r="1878" spans="1:26" x14ac:dyDescent="0.25">
      <c r="A1878" s="20">
        <v>44977</v>
      </c>
      <c r="B1878" s="21">
        <v>33</v>
      </c>
      <c r="C1878" s="33" t="str">
        <f t="shared" si="87"/>
        <v>Mid</v>
      </c>
      <c r="D1878" s="43">
        <v>28649</v>
      </c>
      <c r="E1878" s="27">
        <v>535</v>
      </c>
      <c r="F1878" s="33" t="s">
        <v>231</v>
      </c>
      <c r="G1878" s="33" t="s">
        <v>20</v>
      </c>
      <c r="H1878" s="33" t="s">
        <v>32</v>
      </c>
      <c r="I1878" s="43">
        <v>11838</v>
      </c>
      <c r="J1878" s="27">
        <v>36</v>
      </c>
      <c r="K1878" s="48">
        <v>0.41320813990017102</v>
      </c>
      <c r="L1878" s="48" t="s">
        <v>240</v>
      </c>
      <c r="M1878" s="33" t="s">
        <v>22</v>
      </c>
      <c r="N1878" s="33" t="s">
        <v>30</v>
      </c>
      <c r="O1878" s="43">
        <v>345</v>
      </c>
      <c r="P1878" s="48">
        <v>0.36378619400000001</v>
      </c>
      <c r="Q1878" s="33" t="s">
        <v>24</v>
      </c>
      <c r="R1878" s="27">
        <v>32</v>
      </c>
      <c r="S1878" s="43">
        <v>2263</v>
      </c>
      <c r="T1878" s="38">
        <v>2387.416667</v>
      </c>
      <c r="U1878" s="33" t="str">
        <f t="shared" si="88"/>
        <v>Low Income</v>
      </c>
      <c r="V1878" s="43">
        <v>4266</v>
      </c>
      <c r="W1878" s="48">
        <v>0.20487350100000001</v>
      </c>
      <c r="X1878" s="27">
        <v>0</v>
      </c>
      <c r="Y1878" s="27">
        <v>60</v>
      </c>
      <c r="Z1878" s="33" t="str">
        <f t="shared" si="89"/>
        <v>High Risk</v>
      </c>
    </row>
    <row r="1879" spans="1:26" x14ac:dyDescent="0.25">
      <c r="A1879" s="22">
        <v>44978</v>
      </c>
      <c r="B1879" s="23">
        <v>37</v>
      </c>
      <c r="C1879" s="34" t="str">
        <f t="shared" si="87"/>
        <v>Mid</v>
      </c>
      <c r="D1879" s="44">
        <v>30209</v>
      </c>
      <c r="E1879" s="28">
        <v>530</v>
      </c>
      <c r="F1879" s="34" t="s">
        <v>231</v>
      </c>
      <c r="G1879" s="34" t="s">
        <v>20</v>
      </c>
      <c r="H1879" s="34" t="s">
        <v>25</v>
      </c>
      <c r="I1879" s="44">
        <v>29777</v>
      </c>
      <c r="J1879" s="28">
        <v>96</v>
      </c>
      <c r="K1879" s="49">
        <v>0.98569962593928961</v>
      </c>
      <c r="L1879" s="49" t="s">
        <v>241</v>
      </c>
      <c r="M1879" s="34" t="s">
        <v>35</v>
      </c>
      <c r="N1879" s="34" t="s">
        <v>23</v>
      </c>
      <c r="O1879" s="44">
        <v>554</v>
      </c>
      <c r="P1879" s="49">
        <v>0.17744948499999999</v>
      </c>
      <c r="Q1879" s="34" t="s">
        <v>24</v>
      </c>
      <c r="R1879" s="28">
        <v>22</v>
      </c>
      <c r="S1879" s="44">
        <v>218</v>
      </c>
      <c r="T1879" s="39">
        <v>2517.416667</v>
      </c>
      <c r="U1879" s="34" t="str">
        <f t="shared" si="88"/>
        <v>Low Income</v>
      </c>
      <c r="V1879" s="44">
        <v>100775</v>
      </c>
      <c r="W1879" s="49">
        <v>0.32208222399999997</v>
      </c>
      <c r="X1879" s="28">
        <v>0</v>
      </c>
      <c r="Y1879" s="28">
        <v>51</v>
      </c>
      <c r="Z1879" s="34" t="str">
        <f t="shared" si="89"/>
        <v>Medium Risk</v>
      </c>
    </row>
    <row r="1880" spans="1:26" x14ac:dyDescent="0.25">
      <c r="A1880" s="20">
        <v>44979</v>
      </c>
      <c r="B1880" s="21">
        <v>19</v>
      </c>
      <c r="C1880" s="33" t="str">
        <f t="shared" si="87"/>
        <v>Young</v>
      </c>
      <c r="D1880" s="43">
        <v>77499</v>
      </c>
      <c r="E1880" s="27">
        <v>507</v>
      </c>
      <c r="F1880" s="33" t="s">
        <v>231</v>
      </c>
      <c r="G1880" s="33" t="s">
        <v>20</v>
      </c>
      <c r="H1880" s="33" t="s">
        <v>29</v>
      </c>
      <c r="I1880" s="43">
        <v>41064</v>
      </c>
      <c r="J1880" s="27">
        <v>96</v>
      </c>
      <c r="K1880" s="48">
        <v>0.52986490148259979</v>
      </c>
      <c r="L1880" s="48" t="s">
        <v>241</v>
      </c>
      <c r="M1880" s="33" t="s">
        <v>35</v>
      </c>
      <c r="N1880" s="33" t="s">
        <v>30</v>
      </c>
      <c r="O1880" s="43">
        <v>301</v>
      </c>
      <c r="P1880" s="48">
        <v>0.27493784799999998</v>
      </c>
      <c r="Q1880" s="33" t="s">
        <v>24</v>
      </c>
      <c r="R1880" s="27">
        <v>29</v>
      </c>
      <c r="S1880" s="43">
        <v>23689</v>
      </c>
      <c r="T1880" s="38">
        <v>6458.25</v>
      </c>
      <c r="U1880" s="33" t="str">
        <f t="shared" si="88"/>
        <v>Medium Income</v>
      </c>
      <c r="V1880" s="43">
        <v>8571</v>
      </c>
      <c r="W1880" s="48">
        <v>0.31965505399999999</v>
      </c>
      <c r="X1880" s="27">
        <v>0</v>
      </c>
      <c r="Y1880" s="27">
        <v>52</v>
      </c>
      <c r="Z1880" s="33" t="str">
        <f t="shared" si="89"/>
        <v>Medium Risk</v>
      </c>
    </row>
    <row r="1881" spans="1:26" x14ac:dyDescent="0.25">
      <c r="A1881" s="22">
        <v>44980</v>
      </c>
      <c r="B1881" s="23">
        <v>30</v>
      </c>
      <c r="C1881" s="34" t="str">
        <f t="shared" si="87"/>
        <v>Mid</v>
      </c>
      <c r="D1881" s="44">
        <v>52658</v>
      </c>
      <c r="E1881" s="28">
        <v>570.23428571428576</v>
      </c>
      <c r="F1881" s="34" t="s">
        <v>230</v>
      </c>
      <c r="G1881" s="34" t="s">
        <v>33</v>
      </c>
      <c r="H1881" s="34" t="s">
        <v>32</v>
      </c>
      <c r="I1881" s="44">
        <v>21258</v>
      </c>
      <c r="J1881" s="28">
        <v>36</v>
      </c>
      <c r="K1881" s="49">
        <v>0.40369934292984921</v>
      </c>
      <c r="L1881" s="49" t="s">
        <v>240</v>
      </c>
      <c r="M1881" s="34" t="s">
        <v>22</v>
      </c>
      <c r="N1881" s="34" t="s">
        <v>30</v>
      </c>
      <c r="O1881" s="44">
        <v>417</v>
      </c>
      <c r="P1881" s="49">
        <v>0.35422758599999998</v>
      </c>
      <c r="Q1881" s="34" t="s">
        <v>24</v>
      </c>
      <c r="R1881" s="28">
        <v>25</v>
      </c>
      <c r="S1881" s="44">
        <v>1339</v>
      </c>
      <c r="T1881" s="39">
        <v>4388.1666670000004</v>
      </c>
      <c r="U1881" s="34" t="str">
        <f t="shared" si="88"/>
        <v>Low Income</v>
      </c>
      <c r="V1881" s="44">
        <v>10004</v>
      </c>
      <c r="W1881" s="49">
        <v>0.26672582099999997</v>
      </c>
      <c r="X1881" s="28">
        <v>0</v>
      </c>
      <c r="Y1881" s="28">
        <v>59</v>
      </c>
      <c r="Z1881" s="34" t="str">
        <f t="shared" si="89"/>
        <v>High Risk</v>
      </c>
    </row>
    <row r="1882" spans="1:26" x14ac:dyDescent="0.25">
      <c r="A1882" s="20">
        <v>44981</v>
      </c>
      <c r="B1882" s="21">
        <v>51</v>
      </c>
      <c r="C1882" s="33" t="str">
        <f t="shared" si="87"/>
        <v>Senior</v>
      </c>
      <c r="D1882" s="43">
        <v>50652</v>
      </c>
      <c r="E1882" s="27">
        <v>658</v>
      </c>
      <c r="F1882" s="33" t="s">
        <v>232</v>
      </c>
      <c r="G1882" s="33" t="s">
        <v>20</v>
      </c>
      <c r="H1882" s="33" t="s">
        <v>29</v>
      </c>
      <c r="I1882" s="43">
        <v>57679</v>
      </c>
      <c r="J1882" s="27">
        <v>24</v>
      </c>
      <c r="K1882" s="48">
        <v>1.138730948432441</v>
      </c>
      <c r="L1882" s="48" t="s">
        <v>242</v>
      </c>
      <c r="M1882" s="33" t="s">
        <v>26</v>
      </c>
      <c r="N1882" s="33" t="s">
        <v>27</v>
      </c>
      <c r="O1882" s="43">
        <v>377</v>
      </c>
      <c r="P1882" s="48">
        <v>7.3309259000000002E-2</v>
      </c>
      <c r="Q1882" s="33" t="s">
        <v>38</v>
      </c>
      <c r="R1882" s="27">
        <v>23</v>
      </c>
      <c r="S1882" s="43">
        <v>989</v>
      </c>
      <c r="T1882" s="38">
        <v>4221</v>
      </c>
      <c r="U1882" s="33" t="str">
        <f t="shared" si="88"/>
        <v>Low Income</v>
      </c>
      <c r="V1882" s="43">
        <v>1310</v>
      </c>
      <c r="W1882" s="48">
        <v>0.18403328499999999</v>
      </c>
      <c r="X1882" s="27">
        <v>0</v>
      </c>
      <c r="Y1882" s="27">
        <v>44</v>
      </c>
      <c r="Z1882" s="33" t="str">
        <f t="shared" si="89"/>
        <v>Medium Risk</v>
      </c>
    </row>
    <row r="1883" spans="1:26" x14ac:dyDescent="0.25">
      <c r="A1883" s="22">
        <v>44982</v>
      </c>
      <c r="B1883" s="23">
        <v>59</v>
      </c>
      <c r="C1883" s="34" t="str">
        <f t="shared" si="87"/>
        <v>Senior</v>
      </c>
      <c r="D1883" s="44">
        <v>61486</v>
      </c>
      <c r="E1883" s="28">
        <v>613</v>
      </c>
      <c r="F1883" s="34" t="s">
        <v>230</v>
      </c>
      <c r="G1883" s="34" t="s">
        <v>20</v>
      </c>
      <c r="H1883" s="34" t="s">
        <v>32</v>
      </c>
      <c r="I1883" s="44">
        <v>22677</v>
      </c>
      <c r="J1883" s="28">
        <v>36</v>
      </c>
      <c r="K1883" s="49">
        <v>0.36881566535471488</v>
      </c>
      <c r="L1883" s="49" t="s">
        <v>240</v>
      </c>
      <c r="M1883" s="34" t="s">
        <v>22</v>
      </c>
      <c r="N1883" s="34" t="s">
        <v>23</v>
      </c>
      <c r="O1883" s="44">
        <v>130</v>
      </c>
      <c r="P1883" s="49">
        <v>0.194090282</v>
      </c>
      <c r="Q1883" s="34" t="s">
        <v>38</v>
      </c>
      <c r="R1883" s="28">
        <v>25</v>
      </c>
      <c r="S1883" s="44">
        <v>1058</v>
      </c>
      <c r="T1883" s="39">
        <v>5123.8333329999996</v>
      </c>
      <c r="U1883" s="34" t="str">
        <f t="shared" si="88"/>
        <v>Medium Income</v>
      </c>
      <c r="V1883" s="44">
        <v>105943</v>
      </c>
      <c r="W1883" s="49">
        <v>0.19151204299999999</v>
      </c>
      <c r="X1883" s="28">
        <v>0</v>
      </c>
      <c r="Y1883" s="28">
        <v>45</v>
      </c>
      <c r="Z1883" s="34" t="str">
        <f t="shared" si="89"/>
        <v>Medium Risk</v>
      </c>
    </row>
    <row r="1884" spans="1:26" x14ac:dyDescent="0.25">
      <c r="A1884" s="20">
        <v>44983</v>
      </c>
      <c r="B1884" s="21">
        <v>25</v>
      </c>
      <c r="C1884" s="33" t="str">
        <f t="shared" si="87"/>
        <v>Mid</v>
      </c>
      <c r="D1884" s="43">
        <v>62485</v>
      </c>
      <c r="E1884" s="27">
        <v>590</v>
      </c>
      <c r="F1884" s="33" t="s">
        <v>230</v>
      </c>
      <c r="G1884" s="33" t="s">
        <v>33</v>
      </c>
      <c r="H1884" s="33" t="s">
        <v>29</v>
      </c>
      <c r="I1884" s="43">
        <v>27617</v>
      </c>
      <c r="J1884" s="27">
        <v>96</v>
      </c>
      <c r="K1884" s="48">
        <v>0.4419780747379371</v>
      </c>
      <c r="L1884" s="48" t="s">
        <v>240</v>
      </c>
      <c r="M1884" s="33" t="s">
        <v>22</v>
      </c>
      <c r="N1884" s="33" t="s">
        <v>23</v>
      </c>
      <c r="O1884" s="43">
        <v>438</v>
      </c>
      <c r="P1884" s="48">
        <v>0.181377712</v>
      </c>
      <c r="Q1884" s="33" t="s">
        <v>28</v>
      </c>
      <c r="R1884" s="27">
        <v>24</v>
      </c>
      <c r="S1884" s="43">
        <v>3103</v>
      </c>
      <c r="T1884" s="38">
        <v>5207.0833329999996</v>
      </c>
      <c r="U1884" s="33" t="str">
        <f t="shared" si="88"/>
        <v>Medium Income</v>
      </c>
      <c r="V1884" s="43">
        <v>184900</v>
      </c>
      <c r="W1884" s="48">
        <v>0.28260823699999998</v>
      </c>
      <c r="X1884" s="27">
        <v>0</v>
      </c>
      <c r="Y1884" s="27">
        <v>49</v>
      </c>
      <c r="Z1884" s="33" t="str">
        <f t="shared" si="89"/>
        <v>Medium Risk</v>
      </c>
    </row>
    <row r="1885" spans="1:26" x14ac:dyDescent="0.25">
      <c r="A1885" s="22">
        <v>44984</v>
      </c>
      <c r="B1885" s="23">
        <v>32</v>
      </c>
      <c r="C1885" s="34" t="str">
        <f t="shared" si="87"/>
        <v>Mid</v>
      </c>
      <c r="D1885" s="44">
        <v>44079</v>
      </c>
      <c r="E1885" s="28">
        <v>573</v>
      </c>
      <c r="F1885" s="34" t="s">
        <v>230</v>
      </c>
      <c r="G1885" s="34" t="s">
        <v>20</v>
      </c>
      <c r="H1885" s="34" t="s">
        <v>29</v>
      </c>
      <c r="I1885" s="44">
        <v>24695.307531380753</v>
      </c>
      <c r="J1885" s="28">
        <v>36</v>
      </c>
      <c r="K1885" s="49">
        <v>0.56025108399420931</v>
      </c>
      <c r="L1885" s="49" t="s">
        <v>241</v>
      </c>
      <c r="M1885" s="34" t="s">
        <v>26</v>
      </c>
      <c r="N1885" s="34" t="s">
        <v>27</v>
      </c>
      <c r="O1885" s="44">
        <v>614</v>
      </c>
      <c r="P1885" s="49">
        <v>0.51151493299999995</v>
      </c>
      <c r="Q1885" s="34" t="s">
        <v>24</v>
      </c>
      <c r="R1885" s="28">
        <v>25</v>
      </c>
      <c r="S1885" s="44">
        <v>2211</v>
      </c>
      <c r="T1885" s="39">
        <v>3673.25</v>
      </c>
      <c r="U1885" s="34" t="str">
        <f t="shared" si="88"/>
        <v>Low Income</v>
      </c>
      <c r="V1885" s="44">
        <v>25071</v>
      </c>
      <c r="W1885" s="49">
        <v>0.202978562</v>
      </c>
      <c r="X1885" s="28">
        <v>0</v>
      </c>
      <c r="Y1885" s="28">
        <v>71</v>
      </c>
      <c r="Z1885" s="34" t="str">
        <f t="shared" si="89"/>
        <v>Very High Risk</v>
      </c>
    </row>
    <row r="1886" spans="1:26" x14ac:dyDescent="0.25">
      <c r="A1886" s="20">
        <v>44985</v>
      </c>
      <c r="B1886" s="21">
        <v>39</v>
      </c>
      <c r="C1886" s="33" t="str">
        <f t="shared" si="87"/>
        <v>Mid</v>
      </c>
      <c r="D1886" s="43">
        <v>44626</v>
      </c>
      <c r="E1886" s="27">
        <v>616</v>
      </c>
      <c r="F1886" s="33" t="s">
        <v>230</v>
      </c>
      <c r="G1886" s="33" t="s">
        <v>20</v>
      </c>
      <c r="H1886" s="33" t="s">
        <v>25</v>
      </c>
      <c r="I1886" s="43">
        <v>22902</v>
      </c>
      <c r="J1886" s="27">
        <v>48</v>
      </c>
      <c r="K1886" s="48">
        <v>0.51319858378523731</v>
      </c>
      <c r="L1886" s="48" t="s">
        <v>241</v>
      </c>
      <c r="M1886" s="33" t="s">
        <v>22</v>
      </c>
      <c r="N1886" s="33" t="s">
        <v>30</v>
      </c>
      <c r="O1886" s="43">
        <v>815</v>
      </c>
      <c r="P1886" s="48">
        <v>8.3217651000000004E-2</v>
      </c>
      <c r="Q1886" s="33" t="s">
        <v>31</v>
      </c>
      <c r="R1886" s="27">
        <v>23</v>
      </c>
      <c r="S1886" s="43">
        <v>3475</v>
      </c>
      <c r="T1886" s="38">
        <v>3718.833333</v>
      </c>
      <c r="U1886" s="33" t="str">
        <f t="shared" si="88"/>
        <v>Low Income</v>
      </c>
      <c r="V1886" s="43">
        <v>1414</v>
      </c>
      <c r="W1886" s="48">
        <v>0.236601862</v>
      </c>
      <c r="X1886" s="27">
        <v>0</v>
      </c>
      <c r="Y1886" s="27">
        <v>48</v>
      </c>
      <c r="Z1886" s="33" t="str">
        <f t="shared" si="89"/>
        <v>Medium Risk</v>
      </c>
    </row>
    <row r="1887" spans="1:26" x14ac:dyDescent="0.25">
      <c r="A1887" s="22">
        <v>44986</v>
      </c>
      <c r="B1887" s="23">
        <v>43</v>
      </c>
      <c r="C1887" s="34" t="str">
        <f t="shared" si="87"/>
        <v>Senior</v>
      </c>
      <c r="D1887" s="44">
        <v>15000</v>
      </c>
      <c r="E1887" s="28">
        <v>600</v>
      </c>
      <c r="F1887" s="34" t="s">
        <v>230</v>
      </c>
      <c r="G1887" s="34" t="s">
        <v>20</v>
      </c>
      <c r="H1887" s="34" t="s">
        <v>29</v>
      </c>
      <c r="I1887" s="44">
        <v>25183.596306068601</v>
      </c>
      <c r="J1887" s="28">
        <v>60</v>
      </c>
      <c r="K1887" s="49">
        <v>1.6789064204045734</v>
      </c>
      <c r="L1887" s="49" t="s">
        <v>242</v>
      </c>
      <c r="M1887" s="34" t="s">
        <v>35</v>
      </c>
      <c r="N1887" s="34" t="s">
        <v>23</v>
      </c>
      <c r="O1887" s="44">
        <v>352</v>
      </c>
      <c r="P1887" s="49">
        <v>0.32508715599999999</v>
      </c>
      <c r="Q1887" s="34" t="s">
        <v>28</v>
      </c>
      <c r="R1887" s="28">
        <v>25</v>
      </c>
      <c r="S1887" s="44">
        <v>16900</v>
      </c>
      <c r="T1887" s="39">
        <v>1250</v>
      </c>
      <c r="U1887" s="34" t="str">
        <f t="shared" si="88"/>
        <v>Low Income</v>
      </c>
      <c r="V1887" s="44">
        <v>8404</v>
      </c>
      <c r="W1887" s="49">
        <v>0.23186910099999999</v>
      </c>
      <c r="X1887" s="28">
        <v>0</v>
      </c>
      <c r="Y1887" s="28">
        <v>53</v>
      </c>
      <c r="Z1887" s="34" t="str">
        <f t="shared" si="89"/>
        <v>Medium Risk</v>
      </c>
    </row>
    <row r="1888" spans="1:26" x14ac:dyDescent="0.25">
      <c r="A1888" s="20">
        <v>44987</v>
      </c>
      <c r="B1888" s="21">
        <v>30</v>
      </c>
      <c r="C1888" s="33" t="str">
        <f t="shared" si="87"/>
        <v>Mid</v>
      </c>
      <c r="D1888" s="43">
        <v>33434</v>
      </c>
      <c r="E1888" s="27">
        <v>566</v>
      </c>
      <c r="F1888" s="33" t="s">
        <v>230</v>
      </c>
      <c r="G1888" s="33" t="s">
        <v>20</v>
      </c>
      <c r="H1888" s="33" t="s">
        <v>29</v>
      </c>
      <c r="I1888" s="43">
        <v>12361</v>
      </c>
      <c r="J1888" s="27">
        <v>60</v>
      </c>
      <c r="K1888" s="48">
        <v>0.36971346533468924</v>
      </c>
      <c r="L1888" s="48" t="s">
        <v>240</v>
      </c>
      <c r="M1888" s="33" t="s">
        <v>22</v>
      </c>
      <c r="N1888" s="33" t="s">
        <v>34</v>
      </c>
      <c r="O1888" s="43">
        <v>387</v>
      </c>
      <c r="P1888" s="48">
        <v>0.388887806</v>
      </c>
      <c r="Q1888" s="33" t="s">
        <v>24</v>
      </c>
      <c r="R1888" s="27">
        <v>24</v>
      </c>
      <c r="S1888" s="43">
        <v>4473</v>
      </c>
      <c r="T1888" s="38">
        <v>2786.166667</v>
      </c>
      <c r="U1888" s="33" t="str">
        <f t="shared" si="88"/>
        <v>Low Income</v>
      </c>
      <c r="V1888" s="43">
        <v>161151</v>
      </c>
      <c r="W1888" s="48">
        <v>0.22443977400000001</v>
      </c>
      <c r="X1888" s="27">
        <v>0</v>
      </c>
      <c r="Y1888" s="27">
        <v>51</v>
      </c>
      <c r="Z1888" s="33" t="str">
        <f t="shared" si="89"/>
        <v>Medium Risk</v>
      </c>
    </row>
    <row r="1889" spans="1:26" x14ac:dyDescent="0.25">
      <c r="A1889" s="22">
        <v>44988</v>
      </c>
      <c r="B1889" s="23">
        <v>45</v>
      </c>
      <c r="C1889" s="34" t="str">
        <f t="shared" si="87"/>
        <v>Senior</v>
      </c>
      <c r="D1889" s="44">
        <v>33561</v>
      </c>
      <c r="E1889" s="28">
        <v>638</v>
      </c>
      <c r="F1889" s="34" t="s">
        <v>230</v>
      </c>
      <c r="G1889" s="34" t="s">
        <v>20</v>
      </c>
      <c r="H1889" s="34" t="s">
        <v>32</v>
      </c>
      <c r="I1889" s="44">
        <v>53055</v>
      </c>
      <c r="J1889" s="28">
        <v>72</v>
      </c>
      <c r="K1889" s="49">
        <v>1.580852775543041</v>
      </c>
      <c r="L1889" s="49" t="s">
        <v>242</v>
      </c>
      <c r="M1889" s="34" t="s">
        <v>22</v>
      </c>
      <c r="N1889" s="34" t="s">
        <v>30</v>
      </c>
      <c r="O1889" s="44">
        <v>354</v>
      </c>
      <c r="P1889" s="49">
        <v>0.41744374299999998</v>
      </c>
      <c r="Q1889" s="34" t="s">
        <v>38</v>
      </c>
      <c r="R1889" s="28">
        <v>19</v>
      </c>
      <c r="S1889" s="44">
        <v>734</v>
      </c>
      <c r="T1889" s="39">
        <v>2796.75</v>
      </c>
      <c r="U1889" s="34" t="str">
        <f t="shared" si="88"/>
        <v>Low Income</v>
      </c>
      <c r="V1889" s="44">
        <v>33894</v>
      </c>
      <c r="W1889" s="49">
        <v>0.22074411099999999</v>
      </c>
      <c r="X1889" s="28">
        <v>0</v>
      </c>
      <c r="Y1889" s="28">
        <v>53</v>
      </c>
      <c r="Z1889" s="34" t="str">
        <f t="shared" si="89"/>
        <v>Medium Risk</v>
      </c>
    </row>
    <row r="1890" spans="1:26" x14ac:dyDescent="0.25">
      <c r="A1890" s="20">
        <v>44989</v>
      </c>
      <c r="B1890" s="21">
        <v>34</v>
      </c>
      <c r="C1890" s="33" t="str">
        <f t="shared" si="87"/>
        <v>Mid</v>
      </c>
      <c r="D1890" s="43">
        <v>26861</v>
      </c>
      <c r="E1890" s="27">
        <v>536</v>
      </c>
      <c r="F1890" s="33" t="s">
        <v>231</v>
      </c>
      <c r="G1890" s="33" t="s">
        <v>20</v>
      </c>
      <c r="H1890" s="33" t="s">
        <v>32</v>
      </c>
      <c r="I1890" s="43">
        <v>12420</v>
      </c>
      <c r="J1890" s="27">
        <v>72</v>
      </c>
      <c r="K1890" s="48">
        <v>0.46238040281448939</v>
      </c>
      <c r="L1890" s="48" t="s">
        <v>240</v>
      </c>
      <c r="M1890" s="33" t="s">
        <v>26</v>
      </c>
      <c r="N1890" s="33" t="s">
        <v>30</v>
      </c>
      <c r="O1890" s="43">
        <v>563</v>
      </c>
      <c r="P1890" s="48">
        <v>3.8886439000000002E-2</v>
      </c>
      <c r="Q1890" s="33" t="s">
        <v>24</v>
      </c>
      <c r="R1890" s="27">
        <v>21</v>
      </c>
      <c r="S1890" s="43">
        <v>4098</v>
      </c>
      <c r="T1890" s="38">
        <v>2238.416667</v>
      </c>
      <c r="U1890" s="33" t="str">
        <f t="shared" si="88"/>
        <v>Low Income</v>
      </c>
      <c r="V1890" s="43">
        <v>170568</v>
      </c>
      <c r="W1890" s="48">
        <v>0.25919593000000002</v>
      </c>
      <c r="X1890" s="27">
        <v>0</v>
      </c>
      <c r="Y1890" s="27">
        <v>48</v>
      </c>
      <c r="Z1890" s="33" t="str">
        <f t="shared" si="89"/>
        <v>Medium Risk</v>
      </c>
    </row>
    <row r="1891" spans="1:26" x14ac:dyDescent="0.25">
      <c r="A1891" s="22">
        <v>44990</v>
      </c>
      <c r="B1891" s="23">
        <v>39</v>
      </c>
      <c r="C1891" s="34" t="str">
        <f t="shared" si="87"/>
        <v>Mid</v>
      </c>
      <c r="D1891" s="44">
        <v>24276.999995999999</v>
      </c>
      <c r="E1891" s="28">
        <v>560</v>
      </c>
      <c r="F1891" s="34" t="s">
        <v>230</v>
      </c>
      <c r="G1891" s="34" t="s">
        <v>20</v>
      </c>
      <c r="H1891" s="34" t="s">
        <v>25</v>
      </c>
      <c r="I1891" s="44">
        <v>50262</v>
      </c>
      <c r="J1891" s="28">
        <v>53.018181818181816</v>
      </c>
      <c r="K1891" s="49">
        <v>2.0703546570120452</v>
      </c>
      <c r="L1891" s="49" t="s">
        <v>242</v>
      </c>
      <c r="M1891" s="34" t="s">
        <v>35</v>
      </c>
      <c r="N1891" s="34" t="s">
        <v>27</v>
      </c>
      <c r="O1891" s="44">
        <v>533</v>
      </c>
      <c r="P1891" s="49">
        <v>0.17155573399999999</v>
      </c>
      <c r="Q1891" s="34" t="s">
        <v>28</v>
      </c>
      <c r="R1891" s="28">
        <v>32</v>
      </c>
      <c r="S1891" s="44">
        <v>3990</v>
      </c>
      <c r="T1891" s="39">
        <v>2023.083333</v>
      </c>
      <c r="U1891" s="34" t="str">
        <f t="shared" si="88"/>
        <v>Low Income</v>
      </c>
      <c r="V1891" s="44">
        <v>296478</v>
      </c>
      <c r="W1891" s="49">
        <v>0.33318782699999999</v>
      </c>
      <c r="X1891" s="28">
        <v>0</v>
      </c>
      <c r="Y1891" s="28">
        <v>57</v>
      </c>
      <c r="Z1891" s="34" t="str">
        <f t="shared" si="89"/>
        <v>High Risk</v>
      </c>
    </row>
    <row r="1892" spans="1:26" x14ac:dyDescent="0.25">
      <c r="A1892" s="20">
        <v>44991</v>
      </c>
      <c r="B1892" s="21">
        <v>46</v>
      </c>
      <c r="C1892" s="33" t="str">
        <f t="shared" si="87"/>
        <v>Senior</v>
      </c>
      <c r="D1892" s="43">
        <v>33750</v>
      </c>
      <c r="E1892" s="27">
        <v>531</v>
      </c>
      <c r="F1892" s="33" t="s">
        <v>231</v>
      </c>
      <c r="G1892" s="33" t="s">
        <v>20</v>
      </c>
      <c r="H1892" s="33" t="s">
        <v>32</v>
      </c>
      <c r="I1892" s="43">
        <v>23185</v>
      </c>
      <c r="J1892" s="27">
        <v>36</v>
      </c>
      <c r="K1892" s="48">
        <v>0.686962962962963</v>
      </c>
      <c r="L1892" s="48" t="s">
        <v>241</v>
      </c>
      <c r="M1892" s="33" t="s">
        <v>35</v>
      </c>
      <c r="N1892" s="33" t="s">
        <v>23</v>
      </c>
      <c r="O1892" s="43">
        <v>508</v>
      </c>
      <c r="P1892" s="48">
        <v>0.23341456299999999</v>
      </c>
      <c r="Q1892" s="33" t="s">
        <v>28</v>
      </c>
      <c r="R1892" s="27">
        <v>26</v>
      </c>
      <c r="S1892" s="43">
        <v>981</v>
      </c>
      <c r="T1892" s="38">
        <v>2812.5</v>
      </c>
      <c r="U1892" s="33" t="str">
        <f t="shared" si="88"/>
        <v>Low Income</v>
      </c>
      <c r="V1892" s="43">
        <v>24429</v>
      </c>
      <c r="W1892" s="48">
        <v>0.25176114399999999</v>
      </c>
      <c r="X1892" s="27">
        <v>0</v>
      </c>
      <c r="Y1892" s="27">
        <v>54</v>
      </c>
      <c r="Z1892" s="33" t="str">
        <f t="shared" si="89"/>
        <v>Medium Risk</v>
      </c>
    </row>
    <row r="1893" spans="1:26" x14ac:dyDescent="0.25">
      <c r="A1893" s="22">
        <v>44992</v>
      </c>
      <c r="B1893" s="23">
        <v>40</v>
      </c>
      <c r="C1893" s="34" t="str">
        <f t="shared" si="87"/>
        <v>Senior</v>
      </c>
      <c r="D1893" s="44">
        <v>32397</v>
      </c>
      <c r="E1893" s="28">
        <v>593</v>
      </c>
      <c r="F1893" s="34" t="s">
        <v>230</v>
      </c>
      <c r="G1893" s="34" t="s">
        <v>20</v>
      </c>
      <c r="H1893" s="34" t="s">
        <v>25</v>
      </c>
      <c r="I1893" s="44">
        <v>13151</v>
      </c>
      <c r="J1893" s="28">
        <v>48</v>
      </c>
      <c r="K1893" s="49">
        <v>0.4059326480846992</v>
      </c>
      <c r="L1893" s="49" t="s">
        <v>240</v>
      </c>
      <c r="M1893" s="34" t="s">
        <v>26</v>
      </c>
      <c r="N1893" s="34" t="s">
        <v>27</v>
      </c>
      <c r="O1893" s="44">
        <v>892</v>
      </c>
      <c r="P1893" s="49">
        <v>3.8662501000000002E-2</v>
      </c>
      <c r="Q1893" s="34" t="s">
        <v>31</v>
      </c>
      <c r="R1893" s="28">
        <v>23</v>
      </c>
      <c r="S1893" s="44">
        <v>4214</v>
      </c>
      <c r="T1893" s="39">
        <v>2699.75</v>
      </c>
      <c r="U1893" s="34" t="str">
        <f t="shared" si="88"/>
        <v>Low Income</v>
      </c>
      <c r="V1893" s="44">
        <v>69324</v>
      </c>
      <c r="W1893" s="49">
        <v>0.205298704</v>
      </c>
      <c r="X1893" s="28">
        <v>0</v>
      </c>
      <c r="Y1893" s="28">
        <v>49</v>
      </c>
      <c r="Z1893" s="34" t="str">
        <f t="shared" si="89"/>
        <v>Medium Risk</v>
      </c>
    </row>
    <row r="1894" spans="1:26" x14ac:dyDescent="0.25">
      <c r="A1894" s="20">
        <v>44993</v>
      </c>
      <c r="B1894" s="21">
        <v>34</v>
      </c>
      <c r="C1894" s="33" t="str">
        <f t="shared" si="87"/>
        <v>Mid</v>
      </c>
      <c r="D1894" s="43">
        <v>40422</v>
      </c>
      <c r="E1894" s="27">
        <v>513</v>
      </c>
      <c r="F1894" s="33" t="s">
        <v>231</v>
      </c>
      <c r="G1894" s="33" t="s">
        <v>20</v>
      </c>
      <c r="H1894" s="33" t="s">
        <v>32</v>
      </c>
      <c r="I1894" s="43">
        <v>22555</v>
      </c>
      <c r="J1894" s="27">
        <v>24</v>
      </c>
      <c r="K1894" s="48">
        <v>0.55798822423432781</v>
      </c>
      <c r="L1894" s="48" t="s">
        <v>241</v>
      </c>
      <c r="M1894" s="33" t="s">
        <v>26</v>
      </c>
      <c r="N1894" s="33" t="s">
        <v>30</v>
      </c>
      <c r="O1894" s="43">
        <v>887</v>
      </c>
      <c r="P1894" s="48">
        <v>0.50321975799999996</v>
      </c>
      <c r="Q1894" s="33" t="s">
        <v>31</v>
      </c>
      <c r="R1894" s="27">
        <v>32</v>
      </c>
      <c r="S1894" s="43">
        <v>3483</v>
      </c>
      <c r="T1894" s="38">
        <v>3368.5</v>
      </c>
      <c r="U1894" s="33" t="str">
        <f t="shared" si="88"/>
        <v>Low Income</v>
      </c>
      <c r="V1894" s="43">
        <v>23080</v>
      </c>
      <c r="W1894" s="48">
        <v>0.25320074100000001</v>
      </c>
      <c r="X1894" s="27">
        <v>0</v>
      </c>
      <c r="Y1894" s="27">
        <v>72</v>
      </c>
      <c r="Z1894" s="33" t="str">
        <f t="shared" si="89"/>
        <v>Very High Risk</v>
      </c>
    </row>
    <row r="1895" spans="1:26" x14ac:dyDescent="0.25">
      <c r="A1895" s="22">
        <v>44994</v>
      </c>
      <c r="B1895" s="23">
        <v>38</v>
      </c>
      <c r="C1895" s="34" t="str">
        <f t="shared" si="87"/>
        <v>Mid</v>
      </c>
      <c r="D1895" s="44">
        <v>29637</v>
      </c>
      <c r="E1895" s="28">
        <v>421</v>
      </c>
      <c r="F1895" s="34" t="s">
        <v>233</v>
      </c>
      <c r="G1895" s="34" t="s">
        <v>20</v>
      </c>
      <c r="H1895" s="34" t="s">
        <v>32</v>
      </c>
      <c r="I1895" s="44">
        <v>24695.307531380753</v>
      </c>
      <c r="J1895" s="28">
        <v>54.618025751072963</v>
      </c>
      <c r="K1895" s="49">
        <v>0.83325935591931544</v>
      </c>
      <c r="L1895" s="49" t="s">
        <v>241</v>
      </c>
      <c r="M1895" s="34" t="s">
        <v>22</v>
      </c>
      <c r="N1895" s="34" t="s">
        <v>34</v>
      </c>
      <c r="O1895" s="44">
        <v>319</v>
      </c>
      <c r="P1895" s="49">
        <v>0.16586013699999999</v>
      </c>
      <c r="Q1895" s="34" t="s">
        <v>24</v>
      </c>
      <c r="R1895" s="28">
        <v>21</v>
      </c>
      <c r="S1895" s="44">
        <v>1741</v>
      </c>
      <c r="T1895" s="39">
        <v>2469.75</v>
      </c>
      <c r="U1895" s="34" t="str">
        <f t="shared" si="88"/>
        <v>Low Income</v>
      </c>
      <c r="V1895" s="44">
        <v>3724</v>
      </c>
      <c r="W1895" s="49">
        <v>0.293819522</v>
      </c>
      <c r="X1895" s="28">
        <v>0</v>
      </c>
      <c r="Y1895" s="28">
        <v>51</v>
      </c>
      <c r="Z1895" s="34" t="str">
        <f t="shared" si="89"/>
        <v>Medium Risk</v>
      </c>
    </row>
    <row r="1896" spans="1:26" x14ac:dyDescent="0.25">
      <c r="A1896" s="20">
        <v>44995</v>
      </c>
      <c r="B1896" s="21">
        <v>38</v>
      </c>
      <c r="C1896" s="33" t="str">
        <f t="shared" si="87"/>
        <v>Mid</v>
      </c>
      <c r="D1896" s="43">
        <v>63443.000004000001</v>
      </c>
      <c r="E1896" s="27">
        <v>611</v>
      </c>
      <c r="F1896" s="33" t="s">
        <v>230</v>
      </c>
      <c r="G1896" s="33" t="s">
        <v>20</v>
      </c>
      <c r="H1896" s="33" t="s">
        <v>21</v>
      </c>
      <c r="I1896" s="43">
        <v>30007</v>
      </c>
      <c r="J1896" s="27">
        <v>53.77215189873418</v>
      </c>
      <c r="K1896" s="48">
        <v>0.47297574197481357</v>
      </c>
      <c r="L1896" s="48" t="s">
        <v>240</v>
      </c>
      <c r="M1896" s="33" t="s">
        <v>26</v>
      </c>
      <c r="N1896" s="33" t="s">
        <v>30</v>
      </c>
      <c r="O1896" s="43">
        <v>433</v>
      </c>
      <c r="P1896" s="48">
        <v>0.48319563900000001</v>
      </c>
      <c r="Q1896" s="33" t="s">
        <v>38</v>
      </c>
      <c r="R1896" s="27">
        <v>24</v>
      </c>
      <c r="S1896" s="43">
        <v>903</v>
      </c>
      <c r="T1896" s="38">
        <v>5286.9166670000004</v>
      </c>
      <c r="U1896" s="33" t="str">
        <f t="shared" si="88"/>
        <v>Medium Income</v>
      </c>
      <c r="V1896" s="43">
        <v>229105</v>
      </c>
      <c r="W1896" s="48">
        <v>0.21470825099999999</v>
      </c>
      <c r="X1896" s="27">
        <v>0</v>
      </c>
      <c r="Y1896" s="27">
        <v>61</v>
      </c>
      <c r="Z1896" s="33" t="str">
        <f t="shared" si="89"/>
        <v>High Risk</v>
      </c>
    </row>
    <row r="1897" spans="1:26" x14ac:dyDescent="0.25">
      <c r="A1897" s="22">
        <v>44996</v>
      </c>
      <c r="B1897" s="23">
        <v>35</v>
      </c>
      <c r="C1897" s="34" t="str">
        <f t="shared" si="87"/>
        <v>Mid</v>
      </c>
      <c r="D1897" s="44">
        <v>66715</v>
      </c>
      <c r="E1897" s="28">
        <v>504</v>
      </c>
      <c r="F1897" s="34" t="s">
        <v>231</v>
      </c>
      <c r="G1897" s="34" t="s">
        <v>45</v>
      </c>
      <c r="H1897" s="34" t="s">
        <v>29</v>
      </c>
      <c r="I1897" s="44">
        <v>22461</v>
      </c>
      <c r="J1897" s="28">
        <v>24</v>
      </c>
      <c r="K1897" s="49">
        <v>0.33667091358764895</v>
      </c>
      <c r="L1897" s="49" t="s">
        <v>240</v>
      </c>
      <c r="M1897" s="34" t="s">
        <v>26</v>
      </c>
      <c r="N1897" s="34" t="s">
        <v>27</v>
      </c>
      <c r="O1897" s="44">
        <v>450</v>
      </c>
      <c r="P1897" s="49">
        <v>0.12956706200000001</v>
      </c>
      <c r="Q1897" s="34" t="s">
        <v>24</v>
      </c>
      <c r="R1897" s="28">
        <v>27</v>
      </c>
      <c r="S1897" s="44">
        <v>2844</v>
      </c>
      <c r="T1897" s="39">
        <v>5559.5833329999996</v>
      </c>
      <c r="U1897" s="34" t="str">
        <f t="shared" si="88"/>
        <v>Medium Income</v>
      </c>
      <c r="V1897" s="44">
        <v>114218</v>
      </c>
      <c r="W1897" s="49">
        <v>0.27654203999999999</v>
      </c>
      <c r="X1897" s="28">
        <v>0</v>
      </c>
      <c r="Y1897" s="28">
        <v>51</v>
      </c>
      <c r="Z1897" s="34" t="str">
        <f t="shared" si="89"/>
        <v>Medium Risk</v>
      </c>
    </row>
    <row r="1898" spans="1:26" x14ac:dyDescent="0.25">
      <c r="A1898" s="20">
        <v>44997</v>
      </c>
      <c r="B1898" s="21">
        <v>36</v>
      </c>
      <c r="C1898" s="33" t="str">
        <f t="shared" si="87"/>
        <v>Mid</v>
      </c>
      <c r="D1898" s="43">
        <v>57935</v>
      </c>
      <c r="E1898" s="27">
        <v>459</v>
      </c>
      <c r="F1898" s="33" t="s">
        <v>231</v>
      </c>
      <c r="G1898" s="33" t="s">
        <v>20</v>
      </c>
      <c r="H1898" s="33" t="s">
        <v>32</v>
      </c>
      <c r="I1898" s="43">
        <v>33335</v>
      </c>
      <c r="J1898" s="27">
        <v>24</v>
      </c>
      <c r="K1898" s="48">
        <v>0.57538620868214374</v>
      </c>
      <c r="L1898" s="48" t="s">
        <v>241</v>
      </c>
      <c r="M1898" s="33" t="s">
        <v>26</v>
      </c>
      <c r="N1898" s="33" t="s">
        <v>23</v>
      </c>
      <c r="O1898" s="43">
        <v>248</v>
      </c>
      <c r="P1898" s="48">
        <v>0.140985113</v>
      </c>
      <c r="Q1898" s="33" t="s">
        <v>24</v>
      </c>
      <c r="R1898" s="27">
        <v>30</v>
      </c>
      <c r="S1898" s="43">
        <v>7508</v>
      </c>
      <c r="T1898" s="38">
        <v>4827.9166670000004</v>
      </c>
      <c r="U1898" s="33" t="str">
        <f t="shared" si="88"/>
        <v>Low Income</v>
      </c>
      <c r="V1898" s="43">
        <v>27842</v>
      </c>
      <c r="W1898" s="48">
        <v>0.22306799999999999</v>
      </c>
      <c r="X1898" s="27">
        <v>0</v>
      </c>
      <c r="Y1898" s="27">
        <v>53</v>
      </c>
      <c r="Z1898" s="33" t="str">
        <f t="shared" si="89"/>
        <v>Medium Risk</v>
      </c>
    </row>
    <row r="1899" spans="1:26" x14ac:dyDescent="0.25">
      <c r="A1899" s="22">
        <v>44998</v>
      </c>
      <c r="B1899" s="23">
        <v>59</v>
      </c>
      <c r="C1899" s="34" t="str">
        <f t="shared" si="87"/>
        <v>Senior</v>
      </c>
      <c r="D1899" s="44">
        <v>88691</v>
      </c>
      <c r="E1899" s="28">
        <v>491</v>
      </c>
      <c r="F1899" s="34" t="s">
        <v>231</v>
      </c>
      <c r="G1899" s="34" t="s">
        <v>20</v>
      </c>
      <c r="H1899" s="34" t="s">
        <v>29</v>
      </c>
      <c r="I1899" s="44">
        <v>25978</v>
      </c>
      <c r="J1899" s="28">
        <v>48</v>
      </c>
      <c r="K1899" s="49">
        <v>0.29290457881859489</v>
      </c>
      <c r="L1899" s="49" t="s">
        <v>240</v>
      </c>
      <c r="M1899" s="34" t="s">
        <v>22</v>
      </c>
      <c r="N1899" s="34" t="s">
        <v>30</v>
      </c>
      <c r="O1899" s="44">
        <v>547</v>
      </c>
      <c r="P1899" s="49">
        <v>0.38309526599999999</v>
      </c>
      <c r="Q1899" s="34" t="s">
        <v>24</v>
      </c>
      <c r="R1899" s="28">
        <v>24</v>
      </c>
      <c r="S1899" s="44">
        <v>9673</v>
      </c>
      <c r="T1899" s="39">
        <v>7390.9166670000004</v>
      </c>
      <c r="U1899" s="34" t="str">
        <f t="shared" si="88"/>
        <v>Medium Income</v>
      </c>
      <c r="V1899" s="44">
        <v>126912</v>
      </c>
      <c r="W1899" s="49">
        <v>0.25032745000000001</v>
      </c>
      <c r="X1899" s="28">
        <v>1</v>
      </c>
      <c r="Y1899" s="28">
        <v>41.6</v>
      </c>
      <c r="Z1899" s="34" t="str">
        <f t="shared" si="89"/>
        <v>Medium Risk</v>
      </c>
    </row>
    <row r="1900" spans="1:26" x14ac:dyDescent="0.25">
      <c r="A1900" s="20">
        <v>44999</v>
      </c>
      <c r="B1900" s="21">
        <v>46</v>
      </c>
      <c r="C1900" s="33" t="str">
        <f t="shared" si="87"/>
        <v>Senior</v>
      </c>
      <c r="D1900" s="43">
        <v>31902</v>
      </c>
      <c r="E1900" s="27">
        <v>556</v>
      </c>
      <c r="F1900" s="33" t="s">
        <v>230</v>
      </c>
      <c r="G1900" s="33" t="s">
        <v>20</v>
      </c>
      <c r="H1900" s="33" t="s">
        <v>29</v>
      </c>
      <c r="I1900" s="43">
        <v>48892</v>
      </c>
      <c r="J1900" s="27">
        <v>72</v>
      </c>
      <c r="K1900" s="48">
        <v>1.5325684910036987</v>
      </c>
      <c r="L1900" s="48" t="s">
        <v>242</v>
      </c>
      <c r="M1900" s="33" t="s">
        <v>26</v>
      </c>
      <c r="N1900" s="33" t="s">
        <v>34</v>
      </c>
      <c r="O1900" s="43">
        <v>290</v>
      </c>
      <c r="P1900" s="48">
        <v>0.67280367399999996</v>
      </c>
      <c r="Q1900" s="33" t="s">
        <v>34</v>
      </c>
      <c r="R1900" s="27">
        <v>22</v>
      </c>
      <c r="S1900" s="43">
        <v>430</v>
      </c>
      <c r="T1900" s="38">
        <v>2658.5</v>
      </c>
      <c r="U1900" s="33" t="str">
        <f t="shared" si="88"/>
        <v>Low Income</v>
      </c>
      <c r="V1900" s="43">
        <v>36145</v>
      </c>
      <c r="W1900" s="48">
        <v>0.27593577000000002</v>
      </c>
      <c r="X1900" s="27">
        <v>0</v>
      </c>
      <c r="Y1900" s="27">
        <v>65</v>
      </c>
      <c r="Z1900" s="33" t="str">
        <f t="shared" si="89"/>
        <v>High Risk</v>
      </c>
    </row>
    <row r="1901" spans="1:26" x14ac:dyDescent="0.25">
      <c r="A1901" s="22">
        <v>45000</v>
      </c>
      <c r="B1901" s="23">
        <v>36</v>
      </c>
      <c r="C1901" s="34" t="str">
        <f t="shared" si="87"/>
        <v>Mid</v>
      </c>
      <c r="D1901" s="44">
        <v>34995</v>
      </c>
      <c r="E1901" s="28">
        <v>557</v>
      </c>
      <c r="F1901" s="34" t="s">
        <v>230</v>
      </c>
      <c r="G1901" s="34" t="s">
        <v>20</v>
      </c>
      <c r="H1901" s="34" t="s">
        <v>32</v>
      </c>
      <c r="I1901" s="44">
        <v>12923</v>
      </c>
      <c r="J1901" s="28">
        <v>48</v>
      </c>
      <c r="K1901" s="49">
        <v>0.36928132590370055</v>
      </c>
      <c r="L1901" s="49" t="s">
        <v>240</v>
      </c>
      <c r="M1901" s="34" t="s">
        <v>22</v>
      </c>
      <c r="N1901" s="34" t="s">
        <v>27</v>
      </c>
      <c r="O1901" s="44">
        <v>226</v>
      </c>
      <c r="P1901" s="49">
        <v>0.27326573100000001</v>
      </c>
      <c r="Q1901" s="34" t="s">
        <v>24</v>
      </c>
      <c r="R1901" s="28">
        <v>23</v>
      </c>
      <c r="S1901" s="44">
        <v>3560</v>
      </c>
      <c r="T1901" s="39">
        <v>2916.25</v>
      </c>
      <c r="U1901" s="34" t="str">
        <f t="shared" si="88"/>
        <v>Low Income</v>
      </c>
      <c r="V1901" s="44">
        <v>389340</v>
      </c>
      <c r="W1901" s="49">
        <v>0.25909821599999999</v>
      </c>
      <c r="X1901" s="28">
        <v>0</v>
      </c>
      <c r="Y1901" s="28">
        <v>46</v>
      </c>
      <c r="Z1901" s="34" t="str">
        <f t="shared" si="89"/>
        <v>Medium Risk</v>
      </c>
    </row>
    <row r="1902" spans="1:26" x14ac:dyDescent="0.25">
      <c r="A1902" s="20">
        <v>45001</v>
      </c>
      <c r="B1902" s="21">
        <v>48</v>
      </c>
      <c r="C1902" s="33" t="str">
        <f t="shared" si="87"/>
        <v>Senior</v>
      </c>
      <c r="D1902" s="43">
        <v>48141.999995999999</v>
      </c>
      <c r="E1902" s="27">
        <v>608</v>
      </c>
      <c r="F1902" s="33" t="s">
        <v>230</v>
      </c>
      <c r="G1902" s="33" t="s">
        <v>20</v>
      </c>
      <c r="H1902" s="33" t="s">
        <v>25</v>
      </c>
      <c r="I1902" s="43">
        <v>25955</v>
      </c>
      <c r="J1902" s="27">
        <v>53.057851239669418</v>
      </c>
      <c r="K1902" s="48">
        <v>0.53913422795389754</v>
      </c>
      <c r="L1902" s="48" t="s">
        <v>241</v>
      </c>
      <c r="M1902" s="33" t="s">
        <v>26</v>
      </c>
      <c r="N1902" s="33" t="s">
        <v>30</v>
      </c>
      <c r="O1902" s="43">
        <v>236</v>
      </c>
      <c r="P1902" s="48">
        <v>0.16825684799999999</v>
      </c>
      <c r="Q1902" s="33" t="s">
        <v>31</v>
      </c>
      <c r="R1902" s="27">
        <v>30</v>
      </c>
      <c r="S1902" s="43">
        <v>2859</v>
      </c>
      <c r="T1902" s="38">
        <v>4011.833333</v>
      </c>
      <c r="U1902" s="33" t="str">
        <f t="shared" si="88"/>
        <v>Low Income</v>
      </c>
      <c r="V1902" s="43">
        <v>74574</v>
      </c>
      <c r="W1902" s="48">
        <v>0.30834600000000001</v>
      </c>
      <c r="X1902" s="27">
        <v>0</v>
      </c>
      <c r="Y1902" s="27">
        <v>47</v>
      </c>
      <c r="Z1902" s="33" t="str">
        <f t="shared" si="89"/>
        <v>Medium Risk</v>
      </c>
    </row>
    <row r="1903" spans="1:26" x14ac:dyDescent="0.25">
      <c r="A1903" s="22">
        <v>45002</v>
      </c>
      <c r="B1903" s="23">
        <v>35</v>
      </c>
      <c r="C1903" s="34" t="str">
        <f t="shared" si="87"/>
        <v>Mid</v>
      </c>
      <c r="D1903" s="44">
        <v>39954</v>
      </c>
      <c r="E1903" s="28">
        <v>558</v>
      </c>
      <c r="F1903" s="34" t="s">
        <v>230</v>
      </c>
      <c r="G1903" s="34" t="s">
        <v>20</v>
      </c>
      <c r="H1903" s="34" t="s">
        <v>21</v>
      </c>
      <c r="I1903" s="44">
        <v>11424</v>
      </c>
      <c r="J1903" s="28">
        <v>96</v>
      </c>
      <c r="K1903" s="49">
        <v>0.28592881814086202</v>
      </c>
      <c r="L1903" s="49" t="s">
        <v>240</v>
      </c>
      <c r="M1903" s="34" t="s">
        <v>26</v>
      </c>
      <c r="N1903" s="34" t="s">
        <v>27</v>
      </c>
      <c r="O1903" s="44">
        <v>257</v>
      </c>
      <c r="P1903" s="49">
        <v>0.308527791</v>
      </c>
      <c r="Q1903" s="34" t="s">
        <v>24</v>
      </c>
      <c r="R1903" s="28">
        <v>21</v>
      </c>
      <c r="S1903" s="44">
        <v>1463</v>
      </c>
      <c r="T1903" s="39">
        <v>3329.5</v>
      </c>
      <c r="U1903" s="34" t="str">
        <f t="shared" si="88"/>
        <v>Low Income</v>
      </c>
      <c r="V1903" s="44">
        <v>51406</v>
      </c>
      <c r="W1903" s="49">
        <v>0.265476082</v>
      </c>
      <c r="X1903" s="28">
        <v>0</v>
      </c>
      <c r="Y1903" s="28">
        <v>53</v>
      </c>
      <c r="Z1903" s="34" t="str">
        <f t="shared" si="89"/>
        <v>Medium Risk</v>
      </c>
    </row>
    <row r="1904" spans="1:26" x14ac:dyDescent="0.25">
      <c r="A1904" s="20">
        <v>45003</v>
      </c>
      <c r="B1904" s="21">
        <v>54</v>
      </c>
      <c r="C1904" s="33" t="str">
        <f t="shared" si="87"/>
        <v>Senior</v>
      </c>
      <c r="D1904" s="43">
        <v>27861</v>
      </c>
      <c r="E1904" s="27">
        <v>566.45263157894738</v>
      </c>
      <c r="F1904" s="33" t="s">
        <v>230</v>
      </c>
      <c r="G1904" s="33" t="s">
        <v>20</v>
      </c>
      <c r="H1904" s="33" t="s">
        <v>29</v>
      </c>
      <c r="I1904" s="43">
        <v>9795</v>
      </c>
      <c r="J1904" s="27">
        <v>54.694362017804153</v>
      </c>
      <c r="K1904" s="48">
        <v>0.35156670614837948</v>
      </c>
      <c r="L1904" s="48" t="s">
        <v>240</v>
      </c>
      <c r="M1904" s="33" t="s">
        <v>22</v>
      </c>
      <c r="N1904" s="33" t="s">
        <v>27</v>
      </c>
      <c r="O1904" s="43">
        <v>594</v>
      </c>
      <c r="P1904" s="48">
        <v>0.198877676</v>
      </c>
      <c r="Q1904" s="33" t="s">
        <v>38</v>
      </c>
      <c r="R1904" s="27">
        <v>22</v>
      </c>
      <c r="S1904" s="43">
        <v>2163</v>
      </c>
      <c r="T1904" s="38">
        <v>2321.75</v>
      </c>
      <c r="U1904" s="33" t="str">
        <f t="shared" si="88"/>
        <v>Low Income</v>
      </c>
      <c r="V1904" s="43">
        <v>19643</v>
      </c>
      <c r="W1904" s="48">
        <v>0.24766946400000001</v>
      </c>
      <c r="X1904" s="27">
        <v>0</v>
      </c>
      <c r="Y1904" s="27">
        <v>51</v>
      </c>
      <c r="Z1904" s="33" t="str">
        <f t="shared" si="89"/>
        <v>Medium Risk</v>
      </c>
    </row>
    <row r="1905" spans="1:26" x14ac:dyDescent="0.25">
      <c r="A1905" s="22">
        <v>45004</v>
      </c>
      <c r="B1905" s="23">
        <v>44</v>
      </c>
      <c r="C1905" s="34" t="str">
        <f t="shared" si="87"/>
        <v>Senior</v>
      </c>
      <c r="D1905" s="44">
        <v>42634</v>
      </c>
      <c r="E1905" s="28">
        <v>552</v>
      </c>
      <c r="F1905" s="34" t="s">
        <v>230</v>
      </c>
      <c r="G1905" s="34" t="s">
        <v>20</v>
      </c>
      <c r="H1905" s="34" t="s">
        <v>29</v>
      </c>
      <c r="I1905" s="44">
        <v>23946.390946502059</v>
      </c>
      <c r="J1905" s="28">
        <v>36</v>
      </c>
      <c r="K1905" s="49">
        <v>0.56167356913501099</v>
      </c>
      <c r="L1905" s="49" t="s">
        <v>241</v>
      </c>
      <c r="M1905" s="34" t="s">
        <v>22</v>
      </c>
      <c r="N1905" s="34" t="s">
        <v>27</v>
      </c>
      <c r="O1905" s="44">
        <v>280</v>
      </c>
      <c r="P1905" s="49">
        <v>0.15173581799999999</v>
      </c>
      <c r="Q1905" s="34" t="s">
        <v>31</v>
      </c>
      <c r="R1905" s="28">
        <v>21</v>
      </c>
      <c r="S1905" s="44">
        <v>1573</v>
      </c>
      <c r="T1905" s="39">
        <v>3552.833333</v>
      </c>
      <c r="U1905" s="34" t="str">
        <f t="shared" si="88"/>
        <v>Low Income</v>
      </c>
      <c r="V1905" s="44">
        <v>39500</v>
      </c>
      <c r="W1905" s="49">
        <v>0.28419160399999999</v>
      </c>
      <c r="X1905" s="28">
        <v>0</v>
      </c>
      <c r="Y1905" s="28">
        <v>53</v>
      </c>
      <c r="Z1905" s="34" t="str">
        <f t="shared" si="89"/>
        <v>Medium Risk</v>
      </c>
    </row>
    <row r="1906" spans="1:26" x14ac:dyDescent="0.25">
      <c r="A1906" s="20">
        <v>45005</v>
      </c>
      <c r="B1906" s="21">
        <v>38</v>
      </c>
      <c r="C1906" s="33" t="str">
        <f t="shared" si="87"/>
        <v>Mid</v>
      </c>
      <c r="D1906" s="43">
        <v>147328</v>
      </c>
      <c r="E1906" s="27">
        <v>526</v>
      </c>
      <c r="F1906" s="33" t="s">
        <v>231</v>
      </c>
      <c r="G1906" s="33" t="s">
        <v>33</v>
      </c>
      <c r="H1906" s="33" t="s">
        <v>29</v>
      </c>
      <c r="I1906" s="43">
        <v>4750</v>
      </c>
      <c r="J1906" s="27">
        <v>60</v>
      </c>
      <c r="K1906" s="48">
        <v>3.2240986099044307E-2</v>
      </c>
      <c r="L1906" s="48" t="s">
        <v>240</v>
      </c>
      <c r="M1906" s="33" t="s">
        <v>35</v>
      </c>
      <c r="N1906" s="33" t="s">
        <v>23</v>
      </c>
      <c r="O1906" s="43">
        <v>400</v>
      </c>
      <c r="P1906" s="48">
        <v>0.171737849</v>
      </c>
      <c r="Q1906" s="33" t="s">
        <v>24</v>
      </c>
      <c r="R1906" s="27">
        <v>19</v>
      </c>
      <c r="S1906" s="43">
        <v>1744</v>
      </c>
      <c r="T1906" s="38">
        <v>12277.333329999999</v>
      </c>
      <c r="U1906" s="33" t="str">
        <f t="shared" si="88"/>
        <v>High Income</v>
      </c>
      <c r="V1906" s="43">
        <v>19506</v>
      </c>
      <c r="W1906" s="48">
        <v>0.226504489</v>
      </c>
      <c r="X1906" s="27">
        <v>1</v>
      </c>
      <c r="Y1906" s="27">
        <v>40</v>
      </c>
      <c r="Z1906" s="33" t="str">
        <f t="shared" si="89"/>
        <v>Medium Risk</v>
      </c>
    </row>
    <row r="1907" spans="1:26" x14ac:dyDescent="0.25">
      <c r="A1907" s="22">
        <v>45006</v>
      </c>
      <c r="B1907" s="23">
        <v>45</v>
      </c>
      <c r="C1907" s="34" t="str">
        <f t="shared" si="87"/>
        <v>Senior</v>
      </c>
      <c r="D1907" s="44">
        <v>29595</v>
      </c>
      <c r="E1907" s="28">
        <v>609</v>
      </c>
      <c r="F1907" s="34" t="s">
        <v>230</v>
      </c>
      <c r="G1907" s="34" t="s">
        <v>20</v>
      </c>
      <c r="H1907" s="34" t="s">
        <v>29</v>
      </c>
      <c r="I1907" s="44">
        <v>24014.413793103449</v>
      </c>
      <c r="J1907" s="28">
        <v>72</v>
      </c>
      <c r="K1907" s="49">
        <v>0.81143482997477445</v>
      </c>
      <c r="L1907" s="49" t="s">
        <v>241</v>
      </c>
      <c r="M1907" s="34" t="s">
        <v>35</v>
      </c>
      <c r="N1907" s="34" t="s">
        <v>23</v>
      </c>
      <c r="O1907" s="44">
        <v>612</v>
      </c>
      <c r="P1907" s="49">
        <v>0.14635458300000001</v>
      </c>
      <c r="Q1907" s="34" t="s">
        <v>34</v>
      </c>
      <c r="R1907" s="28">
        <v>17</v>
      </c>
      <c r="S1907" s="44">
        <v>4387</v>
      </c>
      <c r="T1907" s="39">
        <v>2466.25</v>
      </c>
      <c r="U1907" s="34" t="str">
        <f t="shared" si="88"/>
        <v>Low Income</v>
      </c>
      <c r="V1907" s="44">
        <v>96315</v>
      </c>
      <c r="W1907" s="49">
        <v>0.256207666</v>
      </c>
      <c r="X1907" s="28">
        <v>0</v>
      </c>
      <c r="Y1907" s="28">
        <v>49</v>
      </c>
      <c r="Z1907" s="34" t="str">
        <f t="shared" si="89"/>
        <v>Medium Risk</v>
      </c>
    </row>
    <row r="1908" spans="1:26" x14ac:dyDescent="0.25">
      <c r="A1908" s="20">
        <v>45007</v>
      </c>
      <c r="B1908" s="21">
        <v>21</v>
      </c>
      <c r="C1908" s="33" t="str">
        <f t="shared" si="87"/>
        <v>Young</v>
      </c>
      <c r="D1908" s="43">
        <v>23483</v>
      </c>
      <c r="E1908" s="27">
        <v>537</v>
      </c>
      <c r="F1908" s="33" t="s">
        <v>231</v>
      </c>
      <c r="G1908" s="33" t="s">
        <v>20</v>
      </c>
      <c r="H1908" s="33" t="s">
        <v>29</v>
      </c>
      <c r="I1908" s="43">
        <v>24794</v>
      </c>
      <c r="J1908" s="27">
        <v>108</v>
      </c>
      <c r="K1908" s="48">
        <v>1.0558276199804113</v>
      </c>
      <c r="L1908" s="48" t="s">
        <v>242</v>
      </c>
      <c r="M1908" s="33" t="s">
        <v>26</v>
      </c>
      <c r="N1908" s="33" t="s">
        <v>23</v>
      </c>
      <c r="O1908" s="43">
        <v>444</v>
      </c>
      <c r="P1908" s="48">
        <v>0.48394609</v>
      </c>
      <c r="Q1908" s="33" t="s">
        <v>38</v>
      </c>
      <c r="R1908" s="27">
        <v>22</v>
      </c>
      <c r="S1908" s="43">
        <v>3299</v>
      </c>
      <c r="T1908" s="38">
        <v>1956.916667</v>
      </c>
      <c r="U1908" s="33" t="str">
        <f t="shared" si="88"/>
        <v>Low Income</v>
      </c>
      <c r="V1908" s="43">
        <v>8463</v>
      </c>
      <c r="W1908" s="48">
        <v>0.26997331499999999</v>
      </c>
      <c r="X1908" s="27">
        <v>0</v>
      </c>
      <c r="Y1908" s="27">
        <v>57</v>
      </c>
      <c r="Z1908" s="33" t="str">
        <f t="shared" si="89"/>
        <v>High Risk</v>
      </c>
    </row>
    <row r="1909" spans="1:26" x14ac:dyDescent="0.25">
      <c r="A1909" s="22">
        <v>45008</v>
      </c>
      <c r="B1909" s="23">
        <v>26</v>
      </c>
      <c r="C1909" s="34" t="str">
        <f t="shared" si="87"/>
        <v>Mid</v>
      </c>
      <c r="D1909" s="44">
        <v>27328</v>
      </c>
      <c r="E1909" s="28">
        <v>575</v>
      </c>
      <c r="F1909" s="34" t="s">
        <v>230</v>
      </c>
      <c r="G1909" s="34" t="s">
        <v>20</v>
      </c>
      <c r="H1909" s="34" t="s">
        <v>29</v>
      </c>
      <c r="I1909" s="44">
        <v>25183.596306068601</v>
      </c>
      <c r="J1909" s="28">
        <v>48</v>
      </c>
      <c r="K1909" s="49">
        <v>0.92153089527475851</v>
      </c>
      <c r="L1909" s="49" t="s">
        <v>241</v>
      </c>
      <c r="M1909" s="34" t="s">
        <v>22</v>
      </c>
      <c r="N1909" s="34" t="s">
        <v>27</v>
      </c>
      <c r="O1909" s="44">
        <v>552</v>
      </c>
      <c r="P1909" s="49">
        <v>0.19068729600000001</v>
      </c>
      <c r="Q1909" s="34" t="s">
        <v>28</v>
      </c>
      <c r="R1909" s="28">
        <v>21</v>
      </c>
      <c r="S1909" s="44">
        <v>669</v>
      </c>
      <c r="T1909" s="39">
        <v>2277.333333</v>
      </c>
      <c r="U1909" s="34" t="str">
        <f t="shared" si="88"/>
        <v>Low Income</v>
      </c>
      <c r="V1909" s="44">
        <v>21733</v>
      </c>
      <c r="W1909" s="49">
        <v>0.18916775699999999</v>
      </c>
      <c r="X1909" s="28">
        <v>0</v>
      </c>
      <c r="Y1909" s="28">
        <v>51</v>
      </c>
      <c r="Z1909" s="34" t="str">
        <f t="shared" si="89"/>
        <v>Medium Risk</v>
      </c>
    </row>
    <row r="1910" spans="1:26" x14ac:dyDescent="0.25">
      <c r="A1910" s="20">
        <v>45009</v>
      </c>
      <c r="B1910" s="21">
        <v>25</v>
      </c>
      <c r="C1910" s="33" t="str">
        <f t="shared" si="87"/>
        <v>Mid</v>
      </c>
      <c r="D1910" s="43">
        <v>66996</v>
      </c>
      <c r="E1910" s="27">
        <v>593</v>
      </c>
      <c r="F1910" s="33" t="s">
        <v>230</v>
      </c>
      <c r="G1910" s="33" t="s">
        <v>20</v>
      </c>
      <c r="H1910" s="33" t="s">
        <v>29</v>
      </c>
      <c r="I1910" s="43">
        <v>20059</v>
      </c>
      <c r="J1910" s="27">
        <v>60</v>
      </c>
      <c r="K1910" s="48">
        <v>0.29940593468266763</v>
      </c>
      <c r="L1910" s="48" t="s">
        <v>240</v>
      </c>
      <c r="M1910" s="33" t="s">
        <v>22</v>
      </c>
      <c r="N1910" s="33" t="s">
        <v>27</v>
      </c>
      <c r="O1910" s="43">
        <v>555</v>
      </c>
      <c r="P1910" s="48">
        <v>0.31956575799999998</v>
      </c>
      <c r="Q1910" s="33" t="s">
        <v>31</v>
      </c>
      <c r="R1910" s="27">
        <v>24</v>
      </c>
      <c r="S1910" s="43">
        <v>836</v>
      </c>
      <c r="T1910" s="38">
        <v>5583</v>
      </c>
      <c r="U1910" s="33" t="str">
        <f t="shared" si="88"/>
        <v>Medium Income</v>
      </c>
      <c r="V1910" s="43">
        <v>184930</v>
      </c>
      <c r="W1910" s="48">
        <v>0.21199986300000001</v>
      </c>
      <c r="X1910" s="27">
        <v>1</v>
      </c>
      <c r="Y1910" s="27">
        <v>39.200000000000003</v>
      </c>
      <c r="Z1910" s="33" t="str">
        <f t="shared" si="89"/>
        <v>Low Risk</v>
      </c>
    </row>
    <row r="1911" spans="1:26" x14ac:dyDescent="0.25">
      <c r="A1911" s="22">
        <v>45010</v>
      </c>
      <c r="B1911" s="23">
        <v>41</v>
      </c>
      <c r="C1911" s="34" t="str">
        <f t="shared" si="87"/>
        <v>Senior</v>
      </c>
      <c r="D1911" s="44">
        <v>53701</v>
      </c>
      <c r="E1911" s="28">
        <v>551</v>
      </c>
      <c r="F1911" s="34" t="s">
        <v>230</v>
      </c>
      <c r="G1911" s="34" t="s">
        <v>20</v>
      </c>
      <c r="H1911" s="34" t="s">
        <v>32</v>
      </c>
      <c r="I1911" s="44">
        <v>33758</v>
      </c>
      <c r="J1911" s="28">
        <v>72</v>
      </c>
      <c r="K1911" s="49">
        <v>0.62862888959237262</v>
      </c>
      <c r="L1911" s="49" t="s">
        <v>241</v>
      </c>
      <c r="M1911" s="34" t="s">
        <v>26</v>
      </c>
      <c r="N1911" s="34" t="s">
        <v>27</v>
      </c>
      <c r="O1911" s="44">
        <v>706</v>
      </c>
      <c r="P1911" s="49">
        <v>0.114908199</v>
      </c>
      <c r="Q1911" s="34" t="s">
        <v>28</v>
      </c>
      <c r="R1911" s="28">
        <v>24</v>
      </c>
      <c r="S1911" s="44">
        <v>1881</v>
      </c>
      <c r="T1911" s="39">
        <v>4475.0833329999996</v>
      </c>
      <c r="U1911" s="34" t="str">
        <f t="shared" si="88"/>
        <v>Low Income</v>
      </c>
      <c r="V1911" s="44">
        <v>1340</v>
      </c>
      <c r="W1911" s="49">
        <v>0.29777979300000001</v>
      </c>
      <c r="X1911" s="28">
        <v>0</v>
      </c>
      <c r="Y1911" s="28">
        <v>52</v>
      </c>
      <c r="Z1911" s="34" t="str">
        <f t="shared" si="89"/>
        <v>Medium Risk</v>
      </c>
    </row>
    <row r="1912" spans="1:26" x14ac:dyDescent="0.25">
      <c r="A1912" s="20">
        <v>45011</v>
      </c>
      <c r="B1912" s="21">
        <v>60</v>
      </c>
      <c r="C1912" s="33" t="str">
        <f t="shared" si="87"/>
        <v>Old</v>
      </c>
      <c r="D1912" s="43">
        <v>87984</v>
      </c>
      <c r="E1912" s="27">
        <v>580</v>
      </c>
      <c r="F1912" s="33" t="s">
        <v>230</v>
      </c>
      <c r="G1912" s="33" t="s">
        <v>20</v>
      </c>
      <c r="H1912" s="33" t="s">
        <v>29</v>
      </c>
      <c r="I1912" s="43">
        <v>30955</v>
      </c>
      <c r="J1912" s="27">
        <v>36</v>
      </c>
      <c r="K1912" s="48">
        <v>0.35182533187852338</v>
      </c>
      <c r="L1912" s="48" t="s">
        <v>240</v>
      </c>
      <c r="M1912" s="33" t="s">
        <v>22</v>
      </c>
      <c r="N1912" s="33" t="s">
        <v>23</v>
      </c>
      <c r="O1912" s="43">
        <v>809</v>
      </c>
      <c r="P1912" s="48">
        <v>0.109483898</v>
      </c>
      <c r="Q1912" s="33" t="s">
        <v>31</v>
      </c>
      <c r="R1912" s="27">
        <v>21</v>
      </c>
      <c r="S1912" s="43">
        <v>2297</v>
      </c>
      <c r="T1912" s="38">
        <v>7332</v>
      </c>
      <c r="U1912" s="33" t="str">
        <f t="shared" si="88"/>
        <v>Medium Income</v>
      </c>
      <c r="V1912" s="43">
        <v>7077</v>
      </c>
      <c r="W1912" s="48">
        <v>0.199377834</v>
      </c>
      <c r="X1912" s="27">
        <v>0</v>
      </c>
      <c r="Y1912" s="27">
        <v>49</v>
      </c>
      <c r="Z1912" s="33" t="str">
        <f t="shared" si="89"/>
        <v>Medium Risk</v>
      </c>
    </row>
    <row r="1913" spans="1:26" x14ac:dyDescent="0.25">
      <c r="A1913" s="22">
        <v>45012</v>
      </c>
      <c r="B1913" s="23">
        <v>66</v>
      </c>
      <c r="C1913" s="34" t="str">
        <f t="shared" si="87"/>
        <v>Old</v>
      </c>
      <c r="D1913" s="44">
        <v>252597</v>
      </c>
      <c r="E1913" s="28">
        <v>622</v>
      </c>
      <c r="F1913" s="34" t="s">
        <v>230</v>
      </c>
      <c r="G1913" s="34" t="s">
        <v>45</v>
      </c>
      <c r="H1913" s="34" t="s">
        <v>29</v>
      </c>
      <c r="I1913" s="44">
        <v>23364.275862068964</v>
      </c>
      <c r="J1913" s="28">
        <v>60</v>
      </c>
      <c r="K1913" s="49">
        <v>9.2496252378567304E-2</v>
      </c>
      <c r="L1913" s="49" t="s">
        <v>240</v>
      </c>
      <c r="M1913" s="34" t="s">
        <v>22</v>
      </c>
      <c r="N1913" s="34" t="s">
        <v>30</v>
      </c>
      <c r="O1913" s="44">
        <v>723</v>
      </c>
      <c r="P1913" s="49">
        <v>0.16093142399999999</v>
      </c>
      <c r="Q1913" s="34" t="s">
        <v>28</v>
      </c>
      <c r="R1913" s="28">
        <v>24</v>
      </c>
      <c r="S1913" s="44">
        <v>13203</v>
      </c>
      <c r="T1913" s="39">
        <v>21049.75</v>
      </c>
      <c r="U1913" s="34" t="str">
        <f t="shared" si="88"/>
        <v>High Income</v>
      </c>
      <c r="V1913" s="44">
        <v>79753</v>
      </c>
      <c r="W1913" s="49">
        <v>0.20375047499999999</v>
      </c>
      <c r="X1913" s="28">
        <v>1</v>
      </c>
      <c r="Y1913" s="28">
        <v>36</v>
      </c>
      <c r="Z1913" s="34" t="str">
        <f t="shared" si="89"/>
        <v>Low Risk</v>
      </c>
    </row>
    <row r="1914" spans="1:26" x14ac:dyDescent="0.25">
      <c r="A1914" s="20">
        <v>45013</v>
      </c>
      <c r="B1914" s="21">
        <v>47</v>
      </c>
      <c r="C1914" s="33" t="str">
        <f t="shared" si="87"/>
        <v>Senior</v>
      </c>
      <c r="D1914" s="43">
        <v>73636</v>
      </c>
      <c r="E1914" s="27">
        <v>521</v>
      </c>
      <c r="F1914" s="33" t="s">
        <v>231</v>
      </c>
      <c r="G1914" s="33" t="s">
        <v>20</v>
      </c>
      <c r="H1914" s="33" t="s">
        <v>32</v>
      </c>
      <c r="I1914" s="43">
        <v>25190</v>
      </c>
      <c r="J1914" s="27">
        <v>60</v>
      </c>
      <c r="K1914" s="48">
        <v>0.34208810907708187</v>
      </c>
      <c r="L1914" s="48" t="s">
        <v>240</v>
      </c>
      <c r="M1914" s="33" t="s">
        <v>22</v>
      </c>
      <c r="N1914" s="33" t="s">
        <v>30</v>
      </c>
      <c r="O1914" s="43">
        <v>278</v>
      </c>
      <c r="P1914" s="48">
        <v>0.149468878</v>
      </c>
      <c r="Q1914" s="33" t="s">
        <v>28</v>
      </c>
      <c r="R1914" s="27">
        <v>26</v>
      </c>
      <c r="S1914" s="43">
        <v>6210</v>
      </c>
      <c r="T1914" s="38">
        <v>6136.3333329999996</v>
      </c>
      <c r="U1914" s="33" t="str">
        <f t="shared" si="88"/>
        <v>Medium Income</v>
      </c>
      <c r="V1914" s="43">
        <v>19675</v>
      </c>
      <c r="W1914" s="48">
        <v>0.23773620600000001</v>
      </c>
      <c r="X1914" s="27">
        <v>1</v>
      </c>
      <c r="Y1914" s="27">
        <v>40.799999999999997</v>
      </c>
      <c r="Z1914" s="33" t="str">
        <f t="shared" si="89"/>
        <v>Medium Risk</v>
      </c>
    </row>
    <row r="1915" spans="1:26" x14ac:dyDescent="0.25">
      <c r="A1915" s="22">
        <v>45014</v>
      </c>
      <c r="B1915" s="23">
        <v>46</v>
      </c>
      <c r="C1915" s="34" t="str">
        <f t="shared" si="87"/>
        <v>Senior</v>
      </c>
      <c r="D1915" s="44">
        <v>95828</v>
      </c>
      <c r="E1915" s="28">
        <v>516</v>
      </c>
      <c r="F1915" s="34" t="s">
        <v>231</v>
      </c>
      <c r="G1915" s="34" t="s">
        <v>33</v>
      </c>
      <c r="H1915" s="34" t="s">
        <v>25</v>
      </c>
      <c r="I1915" s="44">
        <v>21089</v>
      </c>
      <c r="J1915" s="28">
        <v>60</v>
      </c>
      <c r="K1915" s="49">
        <v>0.22007137788537798</v>
      </c>
      <c r="L1915" s="49" t="s">
        <v>240</v>
      </c>
      <c r="M1915" s="34" t="s">
        <v>35</v>
      </c>
      <c r="N1915" s="34" t="s">
        <v>30</v>
      </c>
      <c r="O1915" s="44">
        <v>1161</v>
      </c>
      <c r="P1915" s="49">
        <v>0.14947139400000001</v>
      </c>
      <c r="Q1915" s="34" t="s">
        <v>28</v>
      </c>
      <c r="R1915" s="28">
        <v>30</v>
      </c>
      <c r="S1915" s="44">
        <v>1038</v>
      </c>
      <c r="T1915" s="39">
        <v>7985.6666670000004</v>
      </c>
      <c r="U1915" s="34" t="str">
        <f t="shared" si="88"/>
        <v>Medium Income</v>
      </c>
      <c r="V1915" s="44">
        <v>3804</v>
      </c>
      <c r="W1915" s="49">
        <v>0.290596674</v>
      </c>
      <c r="X1915" s="28">
        <v>0</v>
      </c>
      <c r="Y1915" s="28">
        <v>52</v>
      </c>
      <c r="Z1915" s="34" t="str">
        <f t="shared" si="89"/>
        <v>Medium Risk</v>
      </c>
    </row>
    <row r="1916" spans="1:26" x14ac:dyDescent="0.25">
      <c r="A1916" s="20">
        <v>45015</v>
      </c>
      <c r="B1916" s="21">
        <v>18</v>
      </c>
      <c r="C1916" s="33" t="str">
        <f t="shared" si="87"/>
        <v>Young</v>
      </c>
      <c r="D1916" s="43">
        <v>296766</v>
      </c>
      <c r="E1916" s="27">
        <v>557</v>
      </c>
      <c r="F1916" s="33" t="s">
        <v>230</v>
      </c>
      <c r="G1916" s="33" t="s">
        <v>20</v>
      </c>
      <c r="H1916" s="33" t="s">
        <v>21</v>
      </c>
      <c r="I1916" s="43">
        <v>15798</v>
      </c>
      <c r="J1916" s="27">
        <v>84</v>
      </c>
      <c r="K1916" s="48">
        <v>5.3233861021815168E-2</v>
      </c>
      <c r="L1916" s="48" t="s">
        <v>240</v>
      </c>
      <c r="M1916" s="33" t="s">
        <v>26</v>
      </c>
      <c r="N1916" s="33" t="s">
        <v>27</v>
      </c>
      <c r="O1916" s="43">
        <v>205</v>
      </c>
      <c r="P1916" s="48">
        <v>8.7927009E-2</v>
      </c>
      <c r="Q1916" s="33" t="s">
        <v>34</v>
      </c>
      <c r="R1916" s="27">
        <v>24</v>
      </c>
      <c r="S1916" s="43">
        <v>365</v>
      </c>
      <c r="T1916" s="38">
        <v>24730.5</v>
      </c>
      <c r="U1916" s="33" t="str">
        <f t="shared" si="88"/>
        <v>High Income</v>
      </c>
      <c r="V1916" s="43">
        <v>66096</v>
      </c>
      <c r="W1916" s="48">
        <v>0.25490385300000001</v>
      </c>
      <c r="X1916" s="27">
        <v>1</v>
      </c>
      <c r="Y1916" s="27">
        <v>48.8</v>
      </c>
      <c r="Z1916" s="33" t="str">
        <f t="shared" si="89"/>
        <v>Medium Risk</v>
      </c>
    </row>
    <row r="1917" spans="1:26" x14ac:dyDescent="0.25">
      <c r="A1917" s="22">
        <v>45016</v>
      </c>
      <c r="B1917" s="23">
        <v>33</v>
      </c>
      <c r="C1917" s="34" t="str">
        <f t="shared" si="87"/>
        <v>Mid</v>
      </c>
      <c r="D1917" s="44">
        <v>63386</v>
      </c>
      <c r="E1917" s="28">
        <v>526</v>
      </c>
      <c r="F1917" s="34" t="s">
        <v>231</v>
      </c>
      <c r="G1917" s="34" t="s">
        <v>20</v>
      </c>
      <c r="H1917" s="34" t="s">
        <v>41</v>
      </c>
      <c r="I1917" s="44">
        <v>11544</v>
      </c>
      <c r="J1917" s="28">
        <v>48</v>
      </c>
      <c r="K1917" s="49">
        <v>0.1821222351938914</v>
      </c>
      <c r="L1917" s="49" t="s">
        <v>240</v>
      </c>
      <c r="M1917" s="34" t="s">
        <v>26</v>
      </c>
      <c r="N1917" s="34" t="s">
        <v>27</v>
      </c>
      <c r="O1917" s="44">
        <v>281</v>
      </c>
      <c r="P1917" s="49">
        <v>0.22529074499999999</v>
      </c>
      <c r="Q1917" s="34" t="s">
        <v>24</v>
      </c>
      <c r="R1917" s="28">
        <v>19</v>
      </c>
      <c r="S1917" s="44">
        <v>1687</v>
      </c>
      <c r="T1917" s="39">
        <v>5282.1666670000004</v>
      </c>
      <c r="U1917" s="34" t="str">
        <f t="shared" si="88"/>
        <v>Medium Income</v>
      </c>
      <c r="V1917" s="44">
        <v>6794</v>
      </c>
      <c r="W1917" s="49">
        <v>0.24035005000000001</v>
      </c>
      <c r="X1917" s="28">
        <v>1</v>
      </c>
      <c r="Y1917" s="28">
        <v>40.799999999999997</v>
      </c>
      <c r="Z1917" s="34" t="str">
        <f t="shared" si="89"/>
        <v>Medium Risk</v>
      </c>
    </row>
    <row r="1918" spans="1:26" x14ac:dyDescent="0.25">
      <c r="A1918" s="20">
        <v>45017</v>
      </c>
      <c r="B1918" s="21">
        <v>30</v>
      </c>
      <c r="C1918" s="33" t="str">
        <f t="shared" si="87"/>
        <v>Mid</v>
      </c>
      <c r="D1918" s="43">
        <v>41187</v>
      </c>
      <c r="E1918" s="27">
        <v>636</v>
      </c>
      <c r="F1918" s="33" t="s">
        <v>230</v>
      </c>
      <c r="G1918" s="33" t="s">
        <v>20</v>
      </c>
      <c r="H1918" s="33" t="s">
        <v>29</v>
      </c>
      <c r="I1918" s="43">
        <v>20231</v>
      </c>
      <c r="J1918" s="27">
        <v>60</v>
      </c>
      <c r="K1918" s="48">
        <v>0.49119867919489157</v>
      </c>
      <c r="L1918" s="48" t="s">
        <v>240</v>
      </c>
      <c r="M1918" s="33" t="s">
        <v>22</v>
      </c>
      <c r="N1918" s="33" t="s">
        <v>30</v>
      </c>
      <c r="O1918" s="43">
        <v>411</v>
      </c>
      <c r="P1918" s="48">
        <v>0.42376303999999998</v>
      </c>
      <c r="Q1918" s="33" t="s">
        <v>28</v>
      </c>
      <c r="R1918" s="27">
        <v>38</v>
      </c>
      <c r="S1918" s="43">
        <v>14380</v>
      </c>
      <c r="T1918" s="38">
        <v>3432.25</v>
      </c>
      <c r="U1918" s="33" t="str">
        <f t="shared" si="88"/>
        <v>Low Income</v>
      </c>
      <c r="V1918" s="43">
        <v>62306</v>
      </c>
      <c r="W1918" s="48">
        <v>0.22634673999999999</v>
      </c>
      <c r="X1918" s="27">
        <v>0</v>
      </c>
      <c r="Y1918" s="27">
        <v>51</v>
      </c>
      <c r="Z1918" s="33" t="str">
        <f t="shared" si="89"/>
        <v>Medium Risk</v>
      </c>
    </row>
    <row r="1919" spans="1:26" x14ac:dyDescent="0.25">
      <c r="A1919" s="22">
        <v>45018</v>
      </c>
      <c r="B1919" s="23">
        <v>32</v>
      </c>
      <c r="C1919" s="34" t="str">
        <f t="shared" si="87"/>
        <v>Mid</v>
      </c>
      <c r="D1919" s="44">
        <v>28358</v>
      </c>
      <c r="E1919" s="28">
        <v>512</v>
      </c>
      <c r="F1919" s="34" t="s">
        <v>231</v>
      </c>
      <c r="G1919" s="34" t="s">
        <v>20</v>
      </c>
      <c r="H1919" s="34" t="s">
        <v>32</v>
      </c>
      <c r="I1919" s="44">
        <v>19042</v>
      </c>
      <c r="J1919" s="28">
        <v>120</v>
      </c>
      <c r="K1919" s="49">
        <v>0.67148600042316098</v>
      </c>
      <c r="L1919" s="49" t="s">
        <v>241</v>
      </c>
      <c r="M1919" s="34" t="s">
        <v>44</v>
      </c>
      <c r="N1919" s="34" t="s">
        <v>27</v>
      </c>
      <c r="O1919" s="44">
        <v>313</v>
      </c>
      <c r="P1919" s="49">
        <v>0.52013696200000004</v>
      </c>
      <c r="Q1919" s="34" t="s">
        <v>24</v>
      </c>
      <c r="R1919" s="28">
        <v>25</v>
      </c>
      <c r="S1919" s="44">
        <v>657</v>
      </c>
      <c r="T1919" s="39">
        <v>2363.166667</v>
      </c>
      <c r="U1919" s="34" t="str">
        <f t="shared" si="88"/>
        <v>Low Income</v>
      </c>
      <c r="V1919" s="44">
        <v>72997</v>
      </c>
      <c r="W1919" s="49">
        <v>0.373904766</v>
      </c>
      <c r="X1919" s="28">
        <v>0</v>
      </c>
      <c r="Y1919" s="28">
        <v>70</v>
      </c>
      <c r="Z1919" s="34" t="str">
        <f t="shared" si="89"/>
        <v>Very High Risk</v>
      </c>
    </row>
    <row r="1920" spans="1:26" x14ac:dyDescent="0.25">
      <c r="A1920" s="20">
        <v>45019</v>
      </c>
      <c r="B1920" s="21">
        <v>37</v>
      </c>
      <c r="C1920" s="33" t="str">
        <f t="shared" si="87"/>
        <v>Mid</v>
      </c>
      <c r="D1920" s="43">
        <v>81678</v>
      </c>
      <c r="E1920" s="27">
        <v>569</v>
      </c>
      <c r="F1920" s="33" t="s">
        <v>230</v>
      </c>
      <c r="G1920" s="33" t="s">
        <v>33</v>
      </c>
      <c r="H1920" s="33" t="s">
        <v>25</v>
      </c>
      <c r="I1920" s="43">
        <v>24342</v>
      </c>
      <c r="J1920" s="27">
        <v>72</v>
      </c>
      <c r="K1920" s="48">
        <v>0.29802394769705426</v>
      </c>
      <c r="L1920" s="48" t="s">
        <v>240</v>
      </c>
      <c r="M1920" s="33" t="s">
        <v>35</v>
      </c>
      <c r="N1920" s="33" t="s">
        <v>30</v>
      </c>
      <c r="O1920" s="43">
        <v>536</v>
      </c>
      <c r="P1920" s="48">
        <v>0.40116077999999999</v>
      </c>
      <c r="Q1920" s="33" t="s">
        <v>24</v>
      </c>
      <c r="R1920" s="27">
        <v>28</v>
      </c>
      <c r="S1920" s="43">
        <v>50760</v>
      </c>
      <c r="T1920" s="38">
        <v>6806.5</v>
      </c>
      <c r="U1920" s="33" t="str">
        <f t="shared" si="88"/>
        <v>Medium Income</v>
      </c>
      <c r="V1920" s="43">
        <v>53464</v>
      </c>
      <c r="W1920" s="48">
        <v>0.23402631600000001</v>
      </c>
      <c r="X1920" s="27">
        <v>0</v>
      </c>
      <c r="Y1920" s="27">
        <v>56</v>
      </c>
      <c r="Z1920" s="33" t="str">
        <f t="shared" si="89"/>
        <v>High Risk</v>
      </c>
    </row>
    <row r="1921" spans="1:26" x14ac:dyDescent="0.25">
      <c r="A1921" s="22">
        <v>45020</v>
      </c>
      <c r="B1921" s="23">
        <v>34</v>
      </c>
      <c r="C1921" s="34" t="str">
        <f t="shared" si="87"/>
        <v>Mid</v>
      </c>
      <c r="D1921" s="44">
        <v>18194</v>
      </c>
      <c r="E1921" s="28">
        <v>503</v>
      </c>
      <c r="F1921" s="34" t="s">
        <v>231</v>
      </c>
      <c r="G1921" s="34" t="s">
        <v>20</v>
      </c>
      <c r="H1921" s="34" t="s">
        <v>32</v>
      </c>
      <c r="I1921" s="44">
        <v>49623</v>
      </c>
      <c r="J1921" s="28">
        <v>36</v>
      </c>
      <c r="K1921" s="49">
        <v>2.7274376167967462</v>
      </c>
      <c r="L1921" s="49" t="s">
        <v>242</v>
      </c>
      <c r="M1921" s="34" t="s">
        <v>22</v>
      </c>
      <c r="N1921" s="34" t="s">
        <v>27</v>
      </c>
      <c r="O1921" s="44">
        <v>1067</v>
      </c>
      <c r="P1921" s="49">
        <v>0.26429862199999998</v>
      </c>
      <c r="Q1921" s="34" t="s">
        <v>31</v>
      </c>
      <c r="R1921" s="28">
        <v>16</v>
      </c>
      <c r="S1921" s="44">
        <v>5974</v>
      </c>
      <c r="T1921" s="39">
        <v>1516.166667</v>
      </c>
      <c r="U1921" s="34" t="str">
        <f t="shared" si="88"/>
        <v>Low Income</v>
      </c>
      <c r="V1921" s="44">
        <v>33781</v>
      </c>
      <c r="W1921" s="49">
        <v>0.329942501</v>
      </c>
      <c r="X1921" s="28">
        <v>0</v>
      </c>
      <c r="Y1921" s="28">
        <v>55</v>
      </c>
      <c r="Z1921" s="34" t="str">
        <f t="shared" si="89"/>
        <v>High Risk</v>
      </c>
    </row>
    <row r="1922" spans="1:26" x14ac:dyDescent="0.25">
      <c r="A1922" s="20">
        <v>45021</v>
      </c>
      <c r="B1922" s="21">
        <v>18</v>
      </c>
      <c r="C1922" s="33" t="str">
        <f t="shared" ref="C1922:C1985" si="90">IF(B1922&lt;25,"Young",IF(B1922&lt;40,"Mid",IF(B1922&lt;60,"Senior","Old")))</f>
        <v>Young</v>
      </c>
      <c r="D1922" s="43">
        <v>15000</v>
      </c>
      <c r="E1922" s="27">
        <v>579</v>
      </c>
      <c r="F1922" s="33" t="s">
        <v>230</v>
      </c>
      <c r="G1922" s="33" t="s">
        <v>20</v>
      </c>
      <c r="H1922" s="33" t="s">
        <v>29</v>
      </c>
      <c r="I1922" s="43">
        <v>25183.596306068601</v>
      </c>
      <c r="J1922" s="27">
        <v>53.018181818181816</v>
      </c>
      <c r="K1922" s="48">
        <v>1.6789064204045734</v>
      </c>
      <c r="L1922" s="48" t="s">
        <v>242</v>
      </c>
      <c r="M1922" s="33" t="s">
        <v>22</v>
      </c>
      <c r="N1922" s="33" t="s">
        <v>23</v>
      </c>
      <c r="O1922" s="43">
        <v>1257</v>
      </c>
      <c r="P1922" s="48">
        <v>0.476630477</v>
      </c>
      <c r="Q1922" s="33" t="s">
        <v>28</v>
      </c>
      <c r="R1922" s="27">
        <v>27</v>
      </c>
      <c r="S1922" s="43">
        <v>10923</v>
      </c>
      <c r="T1922" s="38">
        <v>1250</v>
      </c>
      <c r="U1922" s="33" t="str">
        <f t="shared" ref="U1922:U1985" si="91">IF(T1922&lt;=5000,"Low Income",IF(T1922&lt;=12000,"Medium Income","High Income"))</f>
        <v>Low Income</v>
      </c>
      <c r="V1922" s="43">
        <v>294483</v>
      </c>
      <c r="W1922" s="48">
        <v>0.176277821</v>
      </c>
      <c r="X1922" s="27">
        <v>0</v>
      </c>
      <c r="Y1922" s="27">
        <v>52</v>
      </c>
      <c r="Z1922" s="33" t="str">
        <f t="shared" ref="Z1922:Z1985" si="92">IF(Y1922&lt;40,"Low Risk", IF(Y1922&lt;55,"Medium Risk", IF(Y1922&lt;70,"High Risk","Very High Risk")))</f>
        <v>Medium Risk</v>
      </c>
    </row>
    <row r="1923" spans="1:26" x14ac:dyDescent="0.25">
      <c r="A1923" s="22">
        <v>45022</v>
      </c>
      <c r="B1923" s="23">
        <v>48</v>
      </c>
      <c r="C1923" s="34" t="str">
        <f t="shared" si="90"/>
        <v>Senior</v>
      </c>
      <c r="D1923" s="44">
        <v>29707</v>
      </c>
      <c r="E1923" s="28">
        <v>604</v>
      </c>
      <c r="F1923" s="34" t="s">
        <v>230</v>
      </c>
      <c r="G1923" s="34" t="s">
        <v>33</v>
      </c>
      <c r="H1923" s="34" t="s">
        <v>29</v>
      </c>
      <c r="I1923" s="44">
        <v>32426</v>
      </c>
      <c r="J1923" s="28">
        <v>48</v>
      </c>
      <c r="K1923" s="49">
        <v>1.0915272494698218</v>
      </c>
      <c r="L1923" s="49" t="s">
        <v>242</v>
      </c>
      <c r="M1923" s="34" t="s">
        <v>26</v>
      </c>
      <c r="N1923" s="34" t="s">
        <v>27</v>
      </c>
      <c r="O1923" s="44">
        <v>338</v>
      </c>
      <c r="P1923" s="49">
        <v>0.26123212400000001</v>
      </c>
      <c r="Q1923" s="34" t="s">
        <v>34</v>
      </c>
      <c r="R1923" s="28">
        <v>25</v>
      </c>
      <c r="S1923" s="44">
        <v>1434</v>
      </c>
      <c r="T1923" s="39">
        <v>2475.583333</v>
      </c>
      <c r="U1923" s="34" t="str">
        <f t="shared" si="91"/>
        <v>Low Income</v>
      </c>
      <c r="V1923" s="44">
        <v>36661</v>
      </c>
      <c r="W1923" s="49">
        <v>0.1803408</v>
      </c>
      <c r="X1923" s="28">
        <v>0</v>
      </c>
      <c r="Y1923" s="28">
        <v>55</v>
      </c>
      <c r="Z1923" s="34" t="str">
        <f t="shared" si="92"/>
        <v>High Risk</v>
      </c>
    </row>
    <row r="1924" spans="1:26" x14ac:dyDescent="0.25">
      <c r="A1924" s="20">
        <v>45023</v>
      </c>
      <c r="B1924" s="21">
        <v>27</v>
      </c>
      <c r="C1924" s="33" t="str">
        <f t="shared" si="90"/>
        <v>Mid</v>
      </c>
      <c r="D1924" s="43">
        <v>82684</v>
      </c>
      <c r="E1924" s="27">
        <v>595</v>
      </c>
      <c r="F1924" s="33" t="s">
        <v>230</v>
      </c>
      <c r="G1924" s="33" t="s">
        <v>20</v>
      </c>
      <c r="H1924" s="33" t="s">
        <v>21</v>
      </c>
      <c r="I1924" s="43">
        <v>17590</v>
      </c>
      <c r="J1924" s="27">
        <v>24</v>
      </c>
      <c r="K1924" s="48">
        <v>0.21273765178269072</v>
      </c>
      <c r="L1924" s="48" t="s">
        <v>240</v>
      </c>
      <c r="M1924" s="33" t="s">
        <v>22</v>
      </c>
      <c r="N1924" s="33" t="s">
        <v>27</v>
      </c>
      <c r="O1924" s="43">
        <v>574</v>
      </c>
      <c r="P1924" s="48">
        <v>0.43042351899999998</v>
      </c>
      <c r="Q1924" s="33" t="s">
        <v>24</v>
      </c>
      <c r="R1924" s="27">
        <v>14</v>
      </c>
      <c r="S1924" s="43">
        <v>8332</v>
      </c>
      <c r="T1924" s="38">
        <v>6890.3333329999996</v>
      </c>
      <c r="U1924" s="33" t="str">
        <f t="shared" si="91"/>
        <v>Medium Income</v>
      </c>
      <c r="V1924" s="43">
        <v>9934</v>
      </c>
      <c r="W1924" s="48">
        <v>0.190441837</v>
      </c>
      <c r="X1924" s="27">
        <v>1</v>
      </c>
      <c r="Y1924" s="27">
        <v>44.8</v>
      </c>
      <c r="Z1924" s="33" t="str">
        <f t="shared" si="92"/>
        <v>Medium Risk</v>
      </c>
    </row>
    <row r="1925" spans="1:26" x14ac:dyDescent="0.25">
      <c r="A1925" s="22">
        <v>45024</v>
      </c>
      <c r="B1925" s="23">
        <v>42</v>
      </c>
      <c r="C1925" s="34" t="str">
        <f t="shared" si="90"/>
        <v>Senior</v>
      </c>
      <c r="D1925" s="44">
        <v>71507</v>
      </c>
      <c r="E1925" s="28">
        <v>625</v>
      </c>
      <c r="F1925" s="34" t="s">
        <v>230</v>
      </c>
      <c r="G1925" s="34" t="s">
        <v>20</v>
      </c>
      <c r="H1925" s="34" t="s">
        <v>21</v>
      </c>
      <c r="I1925" s="44">
        <v>29432</v>
      </c>
      <c r="J1925" s="28">
        <v>36</v>
      </c>
      <c r="K1925" s="49">
        <v>0.41159606751786537</v>
      </c>
      <c r="L1925" s="49" t="s">
        <v>240</v>
      </c>
      <c r="M1925" s="34" t="s">
        <v>22</v>
      </c>
      <c r="N1925" s="34" t="s">
        <v>27</v>
      </c>
      <c r="O1925" s="44">
        <v>165</v>
      </c>
      <c r="P1925" s="49">
        <v>0.40551630500000002</v>
      </c>
      <c r="Q1925" s="34" t="s">
        <v>31</v>
      </c>
      <c r="R1925" s="28">
        <v>26</v>
      </c>
      <c r="S1925" s="44">
        <v>5447</v>
      </c>
      <c r="T1925" s="39">
        <v>5958.9166670000004</v>
      </c>
      <c r="U1925" s="34" t="str">
        <f t="shared" si="91"/>
        <v>Medium Income</v>
      </c>
      <c r="V1925" s="44">
        <v>10987</v>
      </c>
      <c r="W1925" s="49">
        <v>0.17657447300000001</v>
      </c>
      <c r="X1925" s="28">
        <v>1</v>
      </c>
      <c r="Y1925" s="28">
        <v>44</v>
      </c>
      <c r="Z1925" s="34" t="str">
        <f t="shared" si="92"/>
        <v>Medium Risk</v>
      </c>
    </row>
    <row r="1926" spans="1:26" x14ac:dyDescent="0.25">
      <c r="A1926" s="20">
        <v>45025</v>
      </c>
      <c r="B1926" s="21">
        <v>64</v>
      </c>
      <c r="C1926" s="33" t="str">
        <f t="shared" si="90"/>
        <v>Old</v>
      </c>
      <c r="D1926" s="43">
        <v>46646</v>
      </c>
      <c r="E1926" s="27">
        <v>604</v>
      </c>
      <c r="F1926" s="33" t="s">
        <v>230</v>
      </c>
      <c r="G1926" s="33" t="s">
        <v>20</v>
      </c>
      <c r="H1926" s="33" t="s">
        <v>32</v>
      </c>
      <c r="I1926" s="43">
        <v>25183.596306068601</v>
      </c>
      <c r="J1926" s="27">
        <v>60</v>
      </c>
      <c r="K1926" s="48">
        <v>0.53988758534640913</v>
      </c>
      <c r="L1926" s="48" t="s">
        <v>241</v>
      </c>
      <c r="M1926" s="33" t="s">
        <v>22</v>
      </c>
      <c r="N1926" s="33" t="s">
        <v>27</v>
      </c>
      <c r="O1926" s="43">
        <v>548</v>
      </c>
      <c r="P1926" s="48">
        <v>0.43604023800000002</v>
      </c>
      <c r="Q1926" s="33" t="s">
        <v>28</v>
      </c>
      <c r="R1926" s="27">
        <v>30</v>
      </c>
      <c r="S1926" s="43">
        <v>3575</v>
      </c>
      <c r="T1926" s="38">
        <v>3887.166667</v>
      </c>
      <c r="U1926" s="33" t="str">
        <f t="shared" si="91"/>
        <v>Low Income</v>
      </c>
      <c r="V1926" s="43">
        <v>23117</v>
      </c>
      <c r="W1926" s="48">
        <v>0.24094299499999999</v>
      </c>
      <c r="X1926" s="27">
        <v>0</v>
      </c>
      <c r="Y1926" s="27">
        <v>60</v>
      </c>
      <c r="Z1926" s="33" t="str">
        <f t="shared" si="92"/>
        <v>High Risk</v>
      </c>
    </row>
    <row r="1927" spans="1:26" x14ac:dyDescent="0.25">
      <c r="A1927" s="22">
        <v>45026</v>
      </c>
      <c r="B1927" s="23">
        <v>28</v>
      </c>
      <c r="C1927" s="34" t="str">
        <f t="shared" si="90"/>
        <v>Mid</v>
      </c>
      <c r="D1927" s="44">
        <v>64082</v>
      </c>
      <c r="E1927" s="28">
        <v>545</v>
      </c>
      <c r="F1927" s="34" t="s">
        <v>231</v>
      </c>
      <c r="G1927" s="34" t="s">
        <v>20</v>
      </c>
      <c r="H1927" s="34" t="s">
        <v>32</v>
      </c>
      <c r="I1927" s="44">
        <v>24176.975155279502</v>
      </c>
      <c r="J1927" s="28">
        <v>36</v>
      </c>
      <c r="K1927" s="49">
        <v>0.37728184443805596</v>
      </c>
      <c r="L1927" s="49" t="s">
        <v>240</v>
      </c>
      <c r="M1927" s="34" t="s">
        <v>44</v>
      </c>
      <c r="N1927" s="34" t="s">
        <v>23</v>
      </c>
      <c r="O1927" s="44">
        <v>821</v>
      </c>
      <c r="P1927" s="49">
        <v>5.9585012999999999E-2</v>
      </c>
      <c r="Q1927" s="34" t="s">
        <v>38</v>
      </c>
      <c r="R1927" s="28">
        <v>21</v>
      </c>
      <c r="S1927" s="44">
        <v>5962</v>
      </c>
      <c r="T1927" s="39">
        <v>5340.1666670000004</v>
      </c>
      <c r="U1927" s="34" t="str">
        <f t="shared" si="91"/>
        <v>Medium Income</v>
      </c>
      <c r="V1927" s="44">
        <v>57086</v>
      </c>
      <c r="W1927" s="49">
        <v>0.23392538099999999</v>
      </c>
      <c r="X1927" s="28">
        <v>0</v>
      </c>
      <c r="Y1927" s="28">
        <v>60</v>
      </c>
      <c r="Z1927" s="34" t="str">
        <f t="shared" si="92"/>
        <v>High Risk</v>
      </c>
    </row>
    <row r="1928" spans="1:26" x14ac:dyDescent="0.25">
      <c r="A1928" s="20">
        <v>45027</v>
      </c>
      <c r="B1928" s="21">
        <v>18</v>
      </c>
      <c r="C1928" s="33" t="str">
        <f t="shared" si="90"/>
        <v>Young</v>
      </c>
      <c r="D1928" s="43">
        <v>65300</v>
      </c>
      <c r="E1928" s="27">
        <v>487</v>
      </c>
      <c r="F1928" s="33" t="s">
        <v>231</v>
      </c>
      <c r="G1928" s="33" t="s">
        <v>20</v>
      </c>
      <c r="H1928" s="33" t="s">
        <v>21</v>
      </c>
      <c r="I1928" s="43">
        <v>32321</v>
      </c>
      <c r="J1928" s="27">
        <v>24</v>
      </c>
      <c r="K1928" s="48">
        <v>0.49496171516079635</v>
      </c>
      <c r="L1928" s="48" t="s">
        <v>240</v>
      </c>
      <c r="M1928" s="33" t="s">
        <v>22</v>
      </c>
      <c r="N1928" s="33" t="s">
        <v>23</v>
      </c>
      <c r="O1928" s="43">
        <v>814</v>
      </c>
      <c r="P1928" s="48">
        <v>0.41779000399999999</v>
      </c>
      <c r="Q1928" s="33" t="s">
        <v>38</v>
      </c>
      <c r="R1928" s="27">
        <v>16</v>
      </c>
      <c r="S1928" s="43">
        <v>5281</v>
      </c>
      <c r="T1928" s="38">
        <v>5441.6666670000004</v>
      </c>
      <c r="U1928" s="33" t="str">
        <f t="shared" si="91"/>
        <v>Medium Income</v>
      </c>
      <c r="V1928" s="43">
        <v>59648</v>
      </c>
      <c r="W1928" s="48">
        <v>0.29566731800000001</v>
      </c>
      <c r="X1928" s="27">
        <v>0</v>
      </c>
      <c r="Y1928" s="27">
        <v>57</v>
      </c>
      <c r="Z1928" s="33" t="str">
        <f t="shared" si="92"/>
        <v>High Risk</v>
      </c>
    </row>
    <row r="1929" spans="1:26" x14ac:dyDescent="0.25">
      <c r="A1929" s="22">
        <v>45028</v>
      </c>
      <c r="B1929" s="23">
        <v>36</v>
      </c>
      <c r="C1929" s="34" t="str">
        <f t="shared" si="90"/>
        <v>Mid</v>
      </c>
      <c r="D1929" s="44">
        <v>66761</v>
      </c>
      <c r="E1929" s="28">
        <v>597</v>
      </c>
      <c r="F1929" s="34" t="s">
        <v>230</v>
      </c>
      <c r="G1929" s="34" t="s">
        <v>20</v>
      </c>
      <c r="H1929" s="34" t="s">
        <v>21</v>
      </c>
      <c r="I1929" s="44">
        <v>36768</v>
      </c>
      <c r="J1929" s="28">
        <v>48</v>
      </c>
      <c r="K1929" s="49">
        <v>0.55074070190680191</v>
      </c>
      <c r="L1929" s="49" t="s">
        <v>241</v>
      </c>
      <c r="M1929" s="34" t="s">
        <v>26</v>
      </c>
      <c r="N1929" s="34" t="s">
        <v>30</v>
      </c>
      <c r="O1929" s="44">
        <v>428</v>
      </c>
      <c r="P1929" s="49">
        <v>8.4300955999999996E-2</v>
      </c>
      <c r="Q1929" s="34" t="s">
        <v>28</v>
      </c>
      <c r="R1929" s="28">
        <v>22</v>
      </c>
      <c r="S1929" s="44">
        <v>798</v>
      </c>
      <c r="T1929" s="39">
        <v>5563.4166670000004</v>
      </c>
      <c r="U1929" s="34" t="str">
        <f t="shared" si="91"/>
        <v>Medium Income</v>
      </c>
      <c r="V1929" s="44">
        <v>1035150</v>
      </c>
      <c r="W1929" s="49">
        <v>0.26791267899999999</v>
      </c>
      <c r="X1929" s="28">
        <v>1</v>
      </c>
      <c r="Y1929" s="28">
        <v>35.200000000000003</v>
      </c>
      <c r="Z1929" s="34" t="str">
        <f t="shared" si="92"/>
        <v>Low Risk</v>
      </c>
    </row>
    <row r="1930" spans="1:26" x14ac:dyDescent="0.25">
      <c r="A1930" s="20">
        <v>45029</v>
      </c>
      <c r="B1930" s="21">
        <v>53</v>
      </c>
      <c r="C1930" s="33" t="str">
        <f t="shared" si="90"/>
        <v>Senior</v>
      </c>
      <c r="D1930" s="43">
        <v>49338.999995999999</v>
      </c>
      <c r="E1930" s="27">
        <v>534</v>
      </c>
      <c r="F1930" s="33" t="s">
        <v>231</v>
      </c>
      <c r="G1930" s="33" t="s">
        <v>20</v>
      </c>
      <c r="H1930" s="33" t="s">
        <v>25</v>
      </c>
      <c r="I1930" s="43">
        <v>23336</v>
      </c>
      <c r="J1930" s="27">
        <v>52.912751677852349</v>
      </c>
      <c r="K1930" s="48">
        <v>0.47297269912020695</v>
      </c>
      <c r="L1930" s="48" t="s">
        <v>240</v>
      </c>
      <c r="M1930" s="33" t="s">
        <v>26</v>
      </c>
      <c r="N1930" s="33" t="s">
        <v>27</v>
      </c>
      <c r="O1930" s="43">
        <v>272</v>
      </c>
      <c r="P1930" s="48">
        <v>0.28018410700000002</v>
      </c>
      <c r="Q1930" s="33" t="s">
        <v>34</v>
      </c>
      <c r="R1930" s="27">
        <v>23</v>
      </c>
      <c r="S1930" s="43">
        <v>2962</v>
      </c>
      <c r="T1930" s="38">
        <v>4111.5833329999996</v>
      </c>
      <c r="U1930" s="33" t="str">
        <f t="shared" si="91"/>
        <v>Low Income</v>
      </c>
      <c r="V1930" s="43">
        <v>49537</v>
      </c>
      <c r="W1930" s="48">
        <v>0.23689058199999999</v>
      </c>
      <c r="X1930" s="27">
        <v>0</v>
      </c>
      <c r="Y1930" s="27">
        <v>54</v>
      </c>
      <c r="Z1930" s="33" t="str">
        <f t="shared" si="92"/>
        <v>Medium Risk</v>
      </c>
    </row>
    <row r="1931" spans="1:26" x14ac:dyDescent="0.25">
      <c r="A1931" s="22">
        <v>45030</v>
      </c>
      <c r="B1931" s="23">
        <v>63</v>
      </c>
      <c r="C1931" s="34" t="str">
        <f t="shared" si="90"/>
        <v>Old</v>
      </c>
      <c r="D1931" s="44">
        <v>102366</v>
      </c>
      <c r="E1931" s="28">
        <v>603</v>
      </c>
      <c r="F1931" s="34" t="s">
        <v>230</v>
      </c>
      <c r="G1931" s="34" t="s">
        <v>20</v>
      </c>
      <c r="H1931" s="34" t="s">
        <v>25</v>
      </c>
      <c r="I1931" s="44">
        <v>15448</v>
      </c>
      <c r="J1931" s="28">
        <v>36</v>
      </c>
      <c r="K1931" s="49">
        <v>0.15090948166383369</v>
      </c>
      <c r="L1931" s="49" t="s">
        <v>240</v>
      </c>
      <c r="M1931" s="34" t="s">
        <v>26</v>
      </c>
      <c r="N1931" s="34" t="s">
        <v>27</v>
      </c>
      <c r="O1931" s="44">
        <v>664</v>
      </c>
      <c r="P1931" s="49">
        <v>0.37156009899999998</v>
      </c>
      <c r="Q1931" s="34" t="s">
        <v>24</v>
      </c>
      <c r="R1931" s="28">
        <v>20</v>
      </c>
      <c r="S1931" s="44">
        <v>20805</v>
      </c>
      <c r="T1931" s="39">
        <v>8530.5</v>
      </c>
      <c r="U1931" s="34" t="str">
        <f t="shared" si="91"/>
        <v>Medium Income</v>
      </c>
      <c r="V1931" s="44">
        <v>72838</v>
      </c>
      <c r="W1931" s="49">
        <v>0.20854494700000001</v>
      </c>
      <c r="X1931" s="28">
        <v>1</v>
      </c>
      <c r="Y1931" s="28">
        <v>38.4</v>
      </c>
      <c r="Z1931" s="34" t="str">
        <f t="shared" si="92"/>
        <v>Low Risk</v>
      </c>
    </row>
    <row r="1932" spans="1:26" x14ac:dyDescent="0.25">
      <c r="A1932" s="20">
        <v>45031</v>
      </c>
      <c r="B1932" s="21">
        <v>25</v>
      </c>
      <c r="C1932" s="33" t="str">
        <f t="shared" si="90"/>
        <v>Mid</v>
      </c>
      <c r="D1932" s="43">
        <v>54667</v>
      </c>
      <c r="E1932" s="27">
        <v>572.77391304347827</v>
      </c>
      <c r="F1932" s="33" t="s">
        <v>230</v>
      </c>
      <c r="G1932" s="33" t="s">
        <v>20</v>
      </c>
      <c r="H1932" s="33" t="s">
        <v>29</v>
      </c>
      <c r="I1932" s="43">
        <v>15410</v>
      </c>
      <c r="J1932" s="27">
        <v>84</v>
      </c>
      <c r="K1932" s="48">
        <v>0.28188852506996909</v>
      </c>
      <c r="L1932" s="48" t="s">
        <v>240</v>
      </c>
      <c r="M1932" s="33" t="s">
        <v>22</v>
      </c>
      <c r="N1932" s="33" t="s">
        <v>27</v>
      </c>
      <c r="O1932" s="43">
        <v>186</v>
      </c>
      <c r="P1932" s="48">
        <v>9.1396530000000004E-2</v>
      </c>
      <c r="Q1932" s="33" t="s">
        <v>24</v>
      </c>
      <c r="R1932" s="27">
        <v>18</v>
      </c>
      <c r="S1932" s="43">
        <v>2355</v>
      </c>
      <c r="T1932" s="38">
        <v>4555.5833329999996</v>
      </c>
      <c r="U1932" s="33" t="str">
        <f t="shared" si="91"/>
        <v>Low Income</v>
      </c>
      <c r="V1932" s="43">
        <v>1550</v>
      </c>
      <c r="W1932" s="48">
        <v>0.25023960499999998</v>
      </c>
      <c r="X1932" s="27">
        <v>0</v>
      </c>
      <c r="Y1932" s="27">
        <v>49</v>
      </c>
      <c r="Z1932" s="33" t="str">
        <f t="shared" si="92"/>
        <v>Medium Risk</v>
      </c>
    </row>
    <row r="1933" spans="1:26" x14ac:dyDescent="0.25">
      <c r="A1933" s="22">
        <v>45032</v>
      </c>
      <c r="B1933" s="23">
        <v>45</v>
      </c>
      <c r="C1933" s="34" t="str">
        <f t="shared" si="90"/>
        <v>Senior</v>
      </c>
      <c r="D1933" s="44">
        <v>44414</v>
      </c>
      <c r="E1933" s="28">
        <v>563</v>
      </c>
      <c r="F1933" s="34" t="s">
        <v>230</v>
      </c>
      <c r="G1933" s="34" t="s">
        <v>33</v>
      </c>
      <c r="H1933" s="34" t="s">
        <v>29</v>
      </c>
      <c r="I1933" s="44">
        <v>67590</v>
      </c>
      <c r="J1933" s="28">
        <v>24</v>
      </c>
      <c r="K1933" s="49">
        <v>1.5218174449497905</v>
      </c>
      <c r="L1933" s="49" t="s">
        <v>242</v>
      </c>
      <c r="M1933" s="34" t="s">
        <v>26</v>
      </c>
      <c r="N1933" s="34" t="s">
        <v>27</v>
      </c>
      <c r="O1933" s="44">
        <v>163</v>
      </c>
      <c r="P1933" s="49">
        <v>0.62911701200000003</v>
      </c>
      <c r="Q1933" s="34" t="s">
        <v>24</v>
      </c>
      <c r="R1933" s="28">
        <v>20</v>
      </c>
      <c r="S1933" s="44">
        <v>9629</v>
      </c>
      <c r="T1933" s="39">
        <v>3701.166667</v>
      </c>
      <c r="U1933" s="34" t="str">
        <f t="shared" si="91"/>
        <v>Low Income</v>
      </c>
      <c r="V1933" s="44">
        <v>220956</v>
      </c>
      <c r="W1933" s="49">
        <v>0.23070922399999999</v>
      </c>
      <c r="X1933" s="28">
        <v>0</v>
      </c>
      <c r="Y1933" s="28">
        <v>69</v>
      </c>
      <c r="Z1933" s="34" t="str">
        <f t="shared" si="92"/>
        <v>High Risk</v>
      </c>
    </row>
    <row r="1934" spans="1:26" x14ac:dyDescent="0.25">
      <c r="A1934" s="20">
        <v>45033</v>
      </c>
      <c r="B1934" s="21">
        <v>34</v>
      </c>
      <c r="C1934" s="33" t="str">
        <f t="shared" si="90"/>
        <v>Mid</v>
      </c>
      <c r="D1934" s="43">
        <v>59133</v>
      </c>
      <c r="E1934" s="27">
        <v>589</v>
      </c>
      <c r="F1934" s="33" t="s">
        <v>230</v>
      </c>
      <c r="G1934" s="33" t="s">
        <v>20</v>
      </c>
      <c r="H1934" s="33" t="s">
        <v>32</v>
      </c>
      <c r="I1934" s="43">
        <v>24044</v>
      </c>
      <c r="J1934" s="27">
        <v>36</v>
      </c>
      <c r="K1934" s="48">
        <v>0.40660883094042244</v>
      </c>
      <c r="L1934" s="48" t="s">
        <v>240</v>
      </c>
      <c r="M1934" s="33" t="s">
        <v>35</v>
      </c>
      <c r="N1934" s="33" t="s">
        <v>34</v>
      </c>
      <c r="O1934" s="43">
        <v>120</v>
      </c>
      <c r="P1934" s="48">
        <v>0.50184594100000002</v>
      </c>
      <c r="Q1934" s="33" t="s">
        <v>28</v>
      </c>
      <c r="R1934" s="27">
        <v>30</v>
      </c>
      <c r="S1934" s="43">
        <v>18735</v>
      </c>
      <c r="T1934" s="38">
        <v>4927.75</v>
      </c>
      <c r="U1934" s="33" t="str">
        <f t="shared" si="91"/>
        <v>Low Income</v>
      </c>
      <c r="V1934" s="43">
        <v>8632</v>
      </c>
      <c r="W1934" s="48">
        <v>0.22508022999999999</v>
      </c>
      <c r="X1934" s="27">
        <v>0</v>
      </c>
      <c r="Y1934" s="27">
        <v>58</v>
      </c>
      <c r="Z1934" s="33" t="str">
        <f t="shared" si="92"/>
        <v>High Risk</v>
      </c>
    </row>
    <row r="1935" spans="1:26" x14ac:dyDescent="0.25">
      <c r="A1935" s="22">
        <v>45034</v>
      </c>
      <c r="B1935" s="23">
        <v>38</v>
      </c>
      <c r="C1935" s="34" t="str">
        <f t="shared" si="90"/>
        <v>Mid</v>
      </c>
      <c r="D1935" s="44">
        <v>32582</v>
      </c>
      <c r="E1935" s="28">
        <v>602</v>
      </c>
      <c r="F1935" s="34" t="s">
        <v>230</v>
      </c>
      <c r="G1935" s="34" t="s">
        <v>20</v>
      </c>
      <c r="H1935" s="34" t="s">
        <v>25</v>
      </c>
      <c r="I1935" s="44">
        <v>54632</v>
      </c>
      <c r="J1935" s="28">
        <v>36</v>
      </c>
      <c r="K1935" s="49">
        <v>1.6767540359707813</v>
      </c>
      <c r="L1935" s="49" t="s">
        <v>242</v>
      </c>
      <c r="M1935" s="34" t="s">
        <v>22</v>
      </c>
      <c r="N1935" s="34" t="s">
        <v>34</v>
      </c>
      <c r="O1935" s="44">
        <v>512</v>
      </c>
      <c r="P1935" s="49">
        <v>0.213158456</v>
      </c>
      <c r="Q1935" s="34" t="s">
        <v>34</v>
      </c>
      <c r="R1935" s="28">
        <v>22</v>
      </c>
      <c r="S1935" s="44">
        <v>7353</v>
      </c>
      <c r="T1935" s="39">
        <v>2715.166667</v>
      </c>
      <c r="U1935" s="34" t="str">
        <f t="shared" si="91"/>
        <v>Low Income</v>
      </c>
      <c r="V1935" s="44">
        <v>1876</v>
      </c>
      <c r="W1935" s="49">
        <v>0.211874807</v>
      </c>
      <c r="X1935" s="28">
        <v>0</v>
      </c>
      <c r="Y1935" s="28">
        <v>51</v>
      </c>
      <c r="Z1935" s="34" t="str">
        <f t="shared" si="92"/>
        <v>Medium Risk</v>
      </c>
    </row>
    <row r="1936" spans="1:26" x14ac:dyDescent="0.25">
      <c r="A1936" s="20">
        <v>45035</v>
      </c>
      <c r="B1936" s="21">
        <v>71</v>
      </c>
      <c r="C1936" s="33" t="str">
        <f t="shared" si="90"/>
        <v>Old</v>
      </c>
      <c r="D1936" s="43">
        <v>73981</v>
      </c>
      <c r="E1936" s="27">
        <v>583</v>
      </c>
      <c r="F1936" s="33" t="s">
        <v>230</v>
      </c>
      <c r="G1936" s="33" t="s">
        <v>20</v>
      </c>
      <c r="H1936" s="33" t="s">
        <v>29</v>
      </c>
      <c r="I1936" s="43">
        <v>19697</v>
      </c>
      <c r="J1936" s="27">
        <v>24</v>
      </c>
      <c r="K1936" s="48">
        <v>0.26624403563077004</v>
      </c>
      <c r="L1936" s="48" t="s">
        <v>240</v>
      </c>
      <c r="M1936" s="33" t="s">
        <v>26</v>
      </c>
      <c r="N1936" s="33" t="s">
        <v>23</v>
      </c>
      <c r="O1936" s="43">
        <v>940</v>
      </c>
      <c r="P1936" s="48">
        <v>0.45905110999999998</v>
      </c>
      <c r="Q1936" s="33" t="s">
        <v>24</v>
      </c>
      <c r="R1936" s="27">
        <v>20</v>
      </c>
      <c r="S1936" s="43">
        <v>2684</v>
      </c>
      <c r="T1936" s="38">
        <v>6165.0833329999996</v>
      </c>
      <c r="U1936" s="33" t="str">
        <f t="shared" si="91"/>
        <v>Medium Income</v>
      </c>
      <c r="V1936" s="43">
        <v>1280</v>
      </c>
      <c r="W1936" s="48">
        <v>0.186817338</v>
      </c>
      <c r="X1936" s="27">
        <v>1</v>
      </c>
      <c r="Y1936" s="27">
        <v>45.6</v>
      </c>
      <c r="Z1936" s="33" t="str">
        <f t="shared" si="92"/>
        <v>Medium Risk</v>
      </c>
    </row>
    <row r="1937" spans="1:26" x14ac:dyDescent="0.25">
      <c r="A1937" s="22">
        <v>45036</v>
      </c>
      <c r="B1937" s="23">
        <v>21</v>
      </c>
      <c r="C1937" s="34" t="str">
        <f t="shared" si="90"/>
        <v>Young</v>
      </c>
      <c r="D1937" s="44">
        <v>51200</v>
      </c>
      <c r="E1937" s="28">
        <v>554</v>
      </c>
      <c r="F1937" s="34" t="s">
        <v>230</v>
      </c>
      <c r="G1937" s="34" t="s">
        <v>20</v>
      </c>
      <c r="H1937" s="34" t="s">
        <v>32</v>
      </c>
      <c r="I1937" s="44">
        <v>24308</v>
      </c>
      <c r="J1937" s="28">
        <v>24</v>
      </c>
      <c r="K1937" s="49">
        <v>0.47476562500000002</v>
      </c>
      <c r="L1937" s="49" t="s">
        <v>240</v>
      </c>
      <c r="M1937" s="34" t="s">
        <v>22</v>
      </c>
      <c r="N1937" s="34" t="s">
        <v>23</v>
      </c>
      <c r="O1937" s="44">
        <v>253</v>
      </c>
      <c r="P1937" s="49">
        <v>0.67928395399999997</v>
      </c>
      <c r="Q1937" s="34" t="s">
        <v>38</v>
      </c>
      <c r="R1937" s="28">
        <v>25</v>
      </c>
      <c r="S1937" s="44">
        <v>5065</v>
      </c>
      <c r="T1937" s="39">
        <v>4266.6666670000004</v>
      </c>
      <c r="U1937" s="34" t="str">
        <f t="shared" si="91"/>
        <v>Low Income</v>
      </c>
      <c r="V1937" s="44">
        <v>71331</v>
      </c>
      <c r="W1937" s="49">
        <v>0.235679202</v>
      </c>
      <c r="X1937" s="28">
        <v>0</v>
      </c>
      <c r="Y1937" s="28">
        <v>59</v>
      </c>
      <c r="Z1937" s="34" t="str">
        <f t="shared" si="92"/>
        <v>High Risk</v>
      </c>
    </row>
    <row r="1938" spans="1:26" x14ac:dyDescent="0.25">
      <c r="A1938" s="20">
        <v>45037</v>
      </c>
      <c r="B1938" s="21">
        <v>43</v>
      </c>
      <c r="C1938" s="33" t="str">
        <f t="shared" si="90"/>
        <v>Senior</v>
      </c>
      <c r="D1938" s="43">
        <v>49550</v>
      </c>
      <c r="E1938" s="27">
        <v>585</v>
      </c>
      <c r="F1938" s="33" t="s">
        <v>230</v>
      </c>
      <c r="G1938" s="33" t="s">
        <v>33</v>
      </c>
      <c r="H1938" s="33" t="s">
        <v>41</v>
      </c>
      <c r="I1938" s="43">
        <v>25961.919161676647</v>
      </c>
      <c r="J1938" s="27">
        <v>60</v>
      </c>
      <c r="K1938" s="48">
        <v>0.52395396895412005</v>
      </c>
      <c r="L1938" s="48" t="s">
        <v>241</v>
      </c>
      <c r="M1938" s="33" t="s">
        <v>22</v>
      </c>
      <c r="N1938" s="33" t="s">
        <v>23</v>
      </c>
      <c r="O1938" s="43">
        <v>479</v>
      </c>
      <c r="P1938" s="48">
        <v>0.23340839399999999</v>
      </c>
      <c r="Q1938" s="33" t="s">
        <v>38</v>
      </c>
      <c r="R1938" s="27">
        <v>21</v>
      </c>
      <c r="S1938" s="43">
        <v>3571</v>
      </c>
      <c r="T1938" s="38">
        <v>4129.1666670000004</v>
      </c>
      <c r="U1938" s="33" t="str">
        <f t="shared" si="91"/>
        <v>Low Income</v>
      </c>
      <c r="V1938" s="43">
        <v>57112</v>
      </c>
      <c r="W1938" s="48">
        <v>0.28198232200000001</v>
      </c>
      <c r="X1938" s="27">
        <v>0</v>
      </c>
      <c r="Y1938" s="27">
        <v>54</v>
      </c>
      <c r="Z1938" s="33" t="str">
        <f t="shared" si="92"/>
        <v>Medium Risk</v>
      </c>
    </row>
    <row r="1939" spans="1:26" x14ac:dyDescent="0.25">
      <c r="A1939" s="22">
        <v>45038</v>
      </c>
      <c r="B1939" s="23">
        <v>45</v>
      </c>
      <c r="C1939" s="34" t="str">
        <f t="shared" si="90"/>
        <v>Senior</v>
      </c>
      <c r="D1939" s="44">
        <v>53943</v>
      </c>
      <c r="E1939" s="28">
        <v>600</v>
      </c>
      <c r="F1939" s="34" t="s">
        <v>230</v>
      </c>
      <c r="G1939" s="34" t="s">
        <v>33</v>
      </c>
      <c r="H1939" s="34" t="s">
        <v>32</v>
      </c>
      <c r="I1939" s="44">
        <v>15056</v>
      </c>
      <c r="J1939" s="28">
        <v>72</v>
      </c>
      <c r="K1939" s="49">
        <v>0.27910943032460189</v>
      </c>
      <c r="L1939" s="49" t="s">
        <v>240</v>
      </c>
      <c r="M1939" s="34" t="s">
        <v>26</v>
      </c>
      <c r="N1939" s="34" t="s">
        <v>27</v>
      </c>
      <c r="O1939" s="44">
        <v>291</v>
      </c>
      <c r="P1939" s="49">
        <v>0.26365144499999998</v>
      </c>
      <c r="Q1939" s="34" t="s">
        <v>31</v>
      </c>
      <c r="R1939" s="28">
        <v>23</v>
      </c>
      <c r="S1939" s="44">
        <v>787</v>
      </c>
      <c r="T1939" s="39">
        <v>4495.25</v>
      </c>
      <c r="U1939" s="34" t="str">
        <f t="shared" si="91"/>
        <v>Low Income</v>
      </c>
      <c r="V1939" s="44">
        <v>4981</v>
      </c>
      <c r="W1939" s="49">
        <v>0.25880945399999999</v>
      </c>
      <c r="X1939" s="28">
        <v>0</v>
      </c>
      <c r="Y1939" s="28">
        <v>53</v>
      </c>
      <c r="Z1939" s="34" t="str">
        <f t="shared" si="92"/>
        <v>Medium Risk</v>
      </c>
    </row>
    <row r="1940" spans="1:26" x14ac:dyDescent="0.25">
      <c r="A1940" s="20">
        <v>45039</v>
      </c>
      <c r="B1940" s="21">
        <v>53</v>
      </c>
      <c r="C1940" s="33" t="str">
        <f t="shared" si="90"/>
        <v>Senior</v>
      </c>
      <c r="D1940" s="43">
        <v>82871</v>
      </c>
      <c r="E1940" s="27">
        <v>619</v>
      </c>
      <c r="F1940" s="33" t="s">
        <v>230</v>
      </c>
      <c r="G1940" s="33" t="s">
        <v>20</v>
      </c>
      <c r="H1940" s="33" t="s">
        <v>29</v>
      </c>
      <c r="I1940" s="43">
        <v>29284</v>
      </c>
      <c r="J1940" s="27">
        <v>60</v>
      </c>
      <c r="K1940" s="48">
        <v>0.35336848837349616</v>
      </c>
      <c r="L1940" s="48" t="s">
        <v>240</v>
      </c>
      <c r="M1940" s="33" t="s">
        <v>44</v>
      </c>
      <c r="N1940" s="33" t="s">
        <v>23</v>
      </c>
      <c r="O1940" s="43">
        <v>580</v>
      </c>
      <c r="P1940" s="48">
        <v>0.213885619</v>
      </c>
      <c r="Q1940" s="33" t="s">
        <v>28</v>
      </c>
      <c r="R1940" s="27">
        <v>31</v>
      </c>
      <c r="S1940" s="43">
        <v>1202</v>
      </c>
      <c r="T1940" s="38">
        <v>6905.9166670000004</v>
      </c>
      <c r="U1940" s="33" t="str">
        <f t="shared" si="91"/>
        <v>Medium Income</v>
      </c>
      <c r="V1940" s="43">
        <v>93604</v>
      </c>
      <c r="W1940" s="48">
        <v>0.24110336299999999</v>
      </c>
      <c r="X1940" s="27">
        <v>0</v>
      </c>
      <c r="Y1940" s="27">
        <v>48</v>
      </c>
      <c r="Z1940" s="33" t="str">
        <f t="shared" si="92"/>
        <v>Medium Risk</v>
      </c>
    </row>
    <row r="1941" spans="1:26" x14ac:dyDescent="0.25">
      <c r="A1941" s="22">
        <v>45040</v>
      </c>
      <c r="B1941" s="23">
        <v>41</v>
      </c>
      <c r="C1941" s="34" t="str">
        <f t="shared" si="90"/>
        <v>Senior</v>
      </c>
      <c r="D1941" s="44">
        <v>23584</v>
      </c>
      <c r="E1941" s="28">
        <v>579</v>
      </c>
      <c r="F1941" s="34" t="s">
        <v>230</v>
      </c>
      <c r="G1941" s="34" t="s">
        <v>20</v>
      </c>
      <c r="H1941" s="34" t="s">
        <v>29</v>
      </c>
      <c r="I1941" s="44">
        <v>38696</v>
      </c>
      <c r="J1941" s="28">
        <v>48</v>
      </c>
      <c r="K1941" s="49">
        <v>1.6407734056987788</v>
      </c>
      <c r="L1941" s="49" t="s">
        <v>242</v>
      </c>
      <c r="M1941" s="34" t="s">
        <v>22</v>
      </c>
      <c r="N1941" s="34" t="s">
        <v>23</v>
      </c>
      <c r="O1941" s="44">
        <v>358</v>
      </c>
      <c r="P1941" s="49">
        <v>0.41648336400000002</v>
      </c>
      <c r="Q1941" s="34" t="s">
        <v>24</v>
      </c>
      <c r="R1941" s="28">
        <v>18</v>
      </c>
      <c r="S1941" s="44">
        <v>3059</v>
      </c>
      <c r="T1941" s="39">
        <v>1965.333333</v>
      </c>
      <c r="U1941" s="34" t="str">
        <f t="shared" si="91"/>
        <v>Low Income</v>
      </c>
      <c r="V1941" s="44">
        <v>195649</v>
      </c>
      <c r="W1941" s="49">
        <v>0.26979729800000002</v>
      </c>
      <c r="X1941" s="28">
        <v>0</v>
      </c>
      <c r="Y1941" s="28">
        <v>55</v>
      </c>
      <c r="Z1941" s="34" t="str">
        <f t="shared" si="92"/>
        <v>High Risk</v>
      </c>
    </row>
    <row r="1942" spans="1:26" x14ac:dyDescent="0.25">
      <c r="A1942" s="20">
        <v>45041</v>
      </c>
      <c r="B1942" s="21">
        <v>43</v>
      </c>
      <c r="C1942" s="33" t="str">
        <f t="shared" si="90"/>
        <v>Senior</v>
      </c>
      <c r="D1942" s="43">
        <v>49177</v>
      </c>
      <c r="E1942" s="27">
        <v>520</v>
      </c>
      <c r="F1942" s="33" t="s">
        <v>231</v>
      </c>
      <c r="G1942" s="33" t="s">
        <v>45</v>
      </c>
      <c r="H1942" s="33" t="s">
        <v>25</v>
      </c>
      <c r="I1942" s="43">
        <v>24778</v>
      </c>
      <c r="J1942" s="27">
        <v>48</v>
      </c>
      <c r="K1942" s="48">
        <v>0.50385342741525507</v>
      </c>
      <c r="L1942" s="48" t="s">
        <v>241</v>
      </c>
      <c r="M1942" s="33" t="s">
        <v>26</v>
      </c>
      <c r="N1942" s="33" t="s">
        <v>27</v>
      </c>
      <c r="O1942" s="43">
        <v>236</v>
      </c>
      <c r="P1942" s="48">
        <v>8.1494110000000005E-3</v>
      </c>
      <c r="Q1942" s="33" t="s">
        <v>31</v>
      </c>
      <c r="R1942" s="27">
        <v>28</v>
      </c>
      <c r="S1942" s="43">
        <v>777</v>
      </c>
      <c r="T1942" s="38">
        <v>4098.0833329999996</v>
      </c>
      <c r="U1942" s="33" t="str">
        <f t="shared" si="91"/>
        <v>Low Income</v>
      </c>
      <c r="V1942" s="43">
        <v>15006</v>
      </c>
      <c r="W1942" s="48">
        <v>0.24482653200000001</v>
      </c>
      <c r="X1942" s="27">
        <v>0</v>
      </c>
      <c r="Y1942" s="27">
        <v>58</v>
      </c>
      <c r="Z1942" s="33" t="str">
        <f t="shared" si="92"/>
        <v>High Risk</v>
      </c>
    </row>
    <row r="1943" spans="1:26" x14ac:dyDescent="0.25">
      <c r="A1943" s="22">
        <v>45042</v>
      </c>
      <c r="B1943" s="23">
        <v>35</v>
      </c>
      <c r="C1943" s="34" t="str">
        <f t="shared" si="90"/>
        <v>Mid</v>
      </c>
      <c r="D1943" s="44">
        <v>142017</v>
      </c>
      <c r="E1943" s="28">
        <v>536</v>
      </c>
      <c r="F1943" s="34" t="s">
        <v>231</v>
      </c>
      <c r="G1943" s="34" t="s">
        <v>33</v>
      </c>
      <c r="H1943" s="34" t="s">
        <v>32</v>
      </c>
      <c r="I1943" s="44">
        <v>25516</v>
      </c>
      <c r="J1943" s="28">
        <v>36</v>
      </c>
      <c r="K1943" s="49">
        <v>0.17966863122020604</v>
      </c>
      <c r="L1943" s="49" t="s">
        <v>240</v>
      </c>
      <c r="M1943" s="34" t="s">
        <v>26</v>
      </c>
      <c r="N1943" s="34" t="s">
        <v>34</v>
      </c>
      <c r="O1943" s="44">
        <v>191</v>
      </c>
      <c r="P1943" s="49">
        <v>3.8472977999999998E-2</v>
      </c>
      <c r="Q1943" s="34" t="s">
        <v>24</v>
      </c>
      <c r="R1943" s="28">
        <v>19</v>
      </c>
      <c r="S1943" s="44">
        <v>1590</v>
      </c>
      <c r="T1943" s="39">
        <v>11834.75</v>
      </c>
      <c r="U1943" s="34" t="str">
        <f t="shared" si="91"/>
        <v>Medium Income</v>
      </c>
      <c r="V1943" s="44">
        <v>230729</v>
      </c>
      <c r="W1943" s="49">
        <v>0.282993455</v>
      </c>
      <c r="X1943" s="28">
        <v>1</v>
      </c>
      <c r="Y1943" s="28">
        <v>37.6</v>
      </c>
      <c r="Z1943" s="34" t="str">
        <f t="shared" si="92"/>
        <v>Low Risk</v>
      </c>
    </row>
    <row r="1944" spans="1:26" x14ac:dyDescent="0.25">
      <c r="A1944" s="20">
        <v>45043</v>
      </c>
      <c r="B1944" s="21">
        <v>43</v>
      </c>
      <c r="C1944" s="33" t="str">
        <f t="shared" si="90"/>
        <v>Senior</v>
      </c>
      <c r="D1944" s="43">
        <v>32485</v>
      </c>
      <c r="E1944" s="27">
        <v>564</v>
      </c>
      <c r="F1944" s="33" t="s">
        <v>230</v>
      </c>
      <c r="G1944" s="33" t="s">
        <v>20</v>
      </c>
      <c r="H1944" s="33" t="s">
        <v>29</v>
      </c>
      <c r="I1944" s="43">
        <v>23306</v>
      </c>
      <c r="J1944" s="27">
        <v>60</v>
      </c>
      <c r="K1944" s="48">
        <v>0.7174388179159612</v>
      </c>
      <c r="L1944" s="48" t="s">
        <v>241</v>
      </c>
      <c r="M1944" s="33" t="s">
        <v>22</v>
      </c>
      <c r="N1944" s="33" t="s">
        <v>23</v>
      </c>
      <c r="O1944" s="43">
        <v>532</v>
      </c>
      <c r="P1944" s="48">
        <v>0.25542025800000001</v>
      </c>
      <c r="Q1944" s="33" t="s">
        <v>28</v>
      </c>
      <c r="R1944" s="27">
        <v>22</v>
      </c>
      <c r="S1944" s="43">
        <v>2533</v>
      </c>
      <c r="T1944" s="38">
        <v>2707.083333</v>
      </c>
      <c r="U1944" s="33" t="str">
        <f t="shared" si="91"/>
        <v>Low Income</v>
      </c>
      <c r="V1944" s="43">
        <v>98103</v>
      </c>
      <c r="W1944" s="48">
        <v>0.23841931999999999</v>
      </c>
      <c r="X1944" s="27">
        <v>0</v>
      </c>
      <c r="Y1944" s="27">
        <v>50</v>
      </c>
      <c r="Z1944" s="33" t="str">
        <f t="shared" si="92"/>
        <v>Medium Risk</v>
      </c>
    </row>
    <row r="1945" spans="1:26" x14ac:dyDescent="0.25">
      <c r="A1945" s="22">
        <v>45044</v>
      </c>
      <c r="B1945" s="23">
        <v>35</v>
      </c>
      <c r="C1945" s="34" t="str">
        <f t="shared" si="90"/>
        <v>Mid</v>
      </c>
      <c r="D1945" s="44">
        <v>82980</v>
      </c>
      <c r="E1945" s="28">
        <v>547</v>
      </c>
      <c r="F1945" s="34" t="s">
        <v>231</v>
      </c>
      <c r="G1945" s="34" t="s">
        <v>20</v>
      </c>
      <c r="H1945" s="34" t="s">
        <v>32</v>
      </c>
      <c r="I1945" s="44">
        <v>31094</v>
      </c>
      <c r="J1945" s="28">
        <v>96</v>
      </c>
      <c r="K1945" s="49">
        <v>0.3747167992287298</v>
      </c>
      <c r="L1945" s="49" t="s">
        <v>240</v>
      </c>
      <c r="M1945" s="34" t="s">
        <v>22</v>
      </c>
      <c r="N1945" s="34" t="s">
        <v>27</v>
      </c>
      <c r="O1945" s="44">
        <v>344</v>
      </c>
      <c r="P1945" s="49">
        <v>0.159142059</v>
      </c>
      <c r="Q1945" s="34" t="s">
        <v>24</v>
      </c>
      <c r="R1945" s="28">
        <v>24</v>
      </c>
      <c r="S1945" s="44">
        <v>3152</v>
      </c>
      <c r="T1945" s="39">
        <v>6915</v>
      </c>
      <c r="U1945" s="34" t="str">
        <f t="shared" si="91"/>
        <v>Medium Income</v>
      </c>
      <c r="V1945" s="44">
        <v>1865</v>
      </c>
      <c r="W1945" s="49">
        <v>0.30650313200000001</v>
      </c>
      <c r="X1945" s="28">
        <v>0</v>
      </c>
      <c r="Y1945" s="28">
        <v>50</v>
      </c>
      <c r="Z1945" s="34" t="str">
        <f t="shared" si="92"/>
        <v>Medium Risk</v>
      </c>
    </row>
    <row r="1946" spans="1:26" x14ac:dyDescent="0.25">
      <c r="A1946" s="20">
        <v>45045</v>
      </c>
      <c r="B1946" s="21">
        <v>47</v>
      </c>
      <c r="C1946" s="33" t="str">
        <f t="shared" si="90"/>
        <v>Senior</v>
      </c>
      <c r="D1946" s="43">
        <v>50428</v>
      </c>
      <c r="E1946" s="27">
        <v>624</v>
      </c>
      <c r="F1946" s="33" t="s">
        <v>230</v>
      </c>
      <c r="G1946" s="33" t="s">
        <v>20</v>
      </c>
      <c r="H1946" s="33" t="s">
        <v>25</v>
      </c>
      <c r="I1946" s="43">
        <v>59608</v>
      </c>
      <c r="J1946" s="27">
        <v>72</v>
      </c>
      <c r="K1946" s="48">
        <v>1.1820417228523836</v>
      </c>
      <c r="L1946" s="48" t="s">
        <v>242</v>
      </c>
      <c r="M1946" s="33" t="s">
        <v>26</v>
      </c>
      <c r="N1946" s="33" t="s">
        <v>30</v>
      </c>
      <c r="O1946" s="43">
        <v>399</v>
      </c>
      <c r="P1946" s="48">
        <v>0.15184067200000001</v>
      </c>
      <c r="Q1946" s="33" t="s">
        <v>24</v>
      </c>
      <c r="R1946" s="27">
        <v>21</v>
      </c>
      <c r="S1946" s="43">
        <v>6331</v>
      </c>
      <c r="T1946" s="38">
        <v>4202.3333329999996</v>
      </c>
      <c r="U1946" s="33" t="str">
        <f t="shared" si="91"/>
        <v>Low Income</v>
      </c>
      <c r="V1946" s="43">
        <v>18504</v>
      </c>
      <c r="W1946" s="48">
        <v>0.26060229499999998</v>
      </c>
      <c r="X1946" s="27">
        <v>0</v>
      </c>
      <c r="Y1946" s="27">
        <v>46</v>
      </c>
      <c r="Z1946" s="33" t="str">
        <f t="shared" si="92"/>
        <v>Medium Risk</v>
      </c>
    </row>
    <row r="1947" spans="1:26" x14ac:dyDescent="0.25">
      <c r="A1947" s="22">
        <v>45046</v>
      </c>
      <c r="B1947" s="23">
        <v>35</v>
      </c>
      <c r="C1947" s="34" t="str">
        <f t="shared" si="90"/>
        <v>Mid</v>
      </c>
      <c r="D1947" s="44">
        <v>91360</v>
      </c>
      <c r="E1947" s="28">
        <v>575</v>
      </c>
      <c r="F1947" s="34" t="s">
        <v>230</v>
      </c>
      <c r="G1947" s="34" t="s">
        <v>20</v>
      </c>
      <c r="H1947" s="34" t="s">
        <v>32</v>
      </c>
      <c r="I1947" s="44">
        <v>43856</v>
      </c>
      <c r="J1947" s="28">
        <v>60</v>
      </c>
      <c r="K1947" s="49">
        <v>0.48003502626970229</v>
      </c>
      <c r="L1947" s="49" t="s">
        <v>240</v>
      </c>
      <c r="M1947" s="34" t="s">
        <v>26</v>
      </c>
      <c r="N1947" s="34" t="s">
        <v>30</v>
      </c>
      <c r="O1947" s="44">
        <v>305</v>
      </c>
      <c r="P1947" s="49">
        <v>0.13372509299999999</v>
      </c>
      <c r="Q1947" s="34" t="s">
        <v>28</v>
      </c>
      <c r="R1947" s="28">
        <v>23</v>
      </c>
      <c r="S1947" s="44">
        <v>406</v>
      </c>
      <c r="T1947" s="39">
        <v>7613.3333329999996</v>
      </c>
      <c r="U1947" s="34" t="str">
        <f t="shared" si="91"/>
        <v>Medium Income</v>
      </c>
      <c r="V1947" s="44">
        <v>4653</v>
      </c>
      <c r="W1947" s="49">
        <v>0.28622424600000002</v>
      </c>
      <c r="X1947" s="28">
        <v>0</v>
      </c>
      <c r="Y1947" s="28">
        <v>49</v>
      </c>
      <c r="Z1947" s="34" t="str">
        <f t="shared" si="92"/>
        <v>Medium Risk</v>
      </c>
    </row>
    <row r="1948" spans="1:26" x14ac:dyDescent="0.25">
      <c r="A1948" s="20">
        <v>45047</v>
      </c>
      <c r="B1948" s="21">
        <v>44</v>
      </c>
      <c r="C1948" s="33" t="str">
        <f t="shared" si="90"/>
        <v>Senior</v>
      </c>
      <c r="D1948" s="43">
        <v>26125</v>
      </c>
      <c r="E1948" s="27">
        <v>508</v>
      </c>
      <c r="F1948" s="33" t="s">
        <v>231</v>
      </c>
      <c r="G1948" s="33" t="s">
        <v>20</v>
      </c>
      <c r="H1948" s="33" t="s">
        <v>32</v>
      </c>
      <c r="I1948" s="43">
        <v>24014.413793103449</v>
      </c>
      <c r="J1948" s="27">
        <v>60</v>
      </c>
      <c r="K1948" s="48">
        <v>0.91921201121927076</v>
      </c>
      <c r="L1948" s="48" t="s">
        <v>241</v>
      </c>
      <c r="M1948" s="33" t="s">
        <v>22</v>
      </c>
      <c r="N1948" s="33" t="s">
        <v>27</v>
      </c>
      <c r="O1948" s="43">
        <v>348</v>
      </c>
      <c r="P1948" s="48">
        <v>0.53972799800000004</v>
      </c>
      <c r="Q1948" s="33" t="s">
        <v>34</v>
      </c>
      <c r="R1948" s="27">
        <v>25</v>
      </c>
      <c r="S1948" s="43">
        <v>6773</v>
      </c>
      <c r="T1948" s="38">
        <v>2177.083333</v>
      </c>
      <c r="U1948" s="33" t="str">
        <f t="shared" si="91"/>
        <v>Low Income</v>
      </c>
      <c r="V1948" s="43">
        <v>110720</v>
      </c>
      <c r="W1948" s="48">
        <v>0.285525368</v>
      </c>
      <c r="X1948" s="27">
        <v>0</v>
      </c>
      <c r="Y1948" s="27">
        <v>58</v>
      </c>
      <c r="Z1948" s="33" t="str">
        <f t="shared" si="92"/>
        <v>High Risk</v>
      </c>
    </row>
    <row r="1949" spans="1:26" x14ac:dyDescent="0.25">
      <c r="A1949" s="22">
        <v>45048</v>
      </c>
      <c r="B1949" s="23">
        <v>39</v>
      </c>
      <c r="C1949" s="34" t="str">
        <f t="shared" si="90"/>
        <v>Mid</v>
      </c>
      <c r="D1949" s="44">
        <v>60328</v>
      </c>
      <c r="E1949" s="28">
        <v>536</v>
      </c>
      <c r="F1949" s="34" t="s">
        <v>231</v>
      </c>
      <c r="G1949" s="34" t="s">
        <v>20</v>
      </c>
      <c r="H1949" s="34" t="s">
        <v>21</v>
      </c>
      <c r="I1949" s="44">
        <v>21254</v>
      </c>
      <c r="J1949" s="28">
        <v>48</v>
      </c>
      <c r="K1949" s="49">
        <v>0.35230738628829067</v>
      </c>
      <c r="L1949" s="49" t="s">
        <v>240</v>
      </c>
      <c r="M1949" s="34" t="s">
        <v>26</v>
      </c>
      <c r="N1949" s="34" t="s">
        <v>34</v>
      </c>
      <c r="O1949" s="44">
        <v>321</v>
      </c>
      <c r="P1949" s="49">
        <v>0.261733031</v>
      </c>
      <c r="Q1949" s="34" t="s">
        <v>28</v>
      </c>
      <c r="R1949" s="28">
        <v>18</v>
      </c>
      <c r="S1949" s="44">
        <v>1693</v>
      </c>
      <c r="T1949" s="39">
        <v>5027.3333329999996</v>
      </c>
      <c r="U1949" s="34" t="str">
        <f t="shared" si="91"/>
        <v>Medium Income</v>
      </c>
      <c r="V1949" s="44">
        <v>40808</v>
      </c>
      <c r="W1949" s="49">
        <v>0.23895629500000001</v>
      </c>
      <c r="X1949" s="28">
        <v>1</v>
      </c>
      <c r="Y1949" s="28">
        <v>40.799999999999997</v>
      </c>
      <c r="Z1949" s="34" t="str">
        <f t="shared" si="92"/>
        <v>Medium Risk</v>
      </c>
    </row>
    <row r="1950" spans="1:26" x14ac:dyDescent="0.25">
      <c r="A1950" s="20">
        <v>45049</v>
      </c>
      <c r="B1950" s="21">
        <v>53</v>
      </c>
      <c r="C1950" s="33" t="str">
        <f t="shared" si="90"/>
        <v>Senior</v>
      </c>
      <c r="D1950" s="43">
        <v>215681</v>
      </c>
      <c r="E1950" s="27">
        <v>593</v>
      </c>
      <c r="F1950" s="33" t="s">
        <v>230</v>
      </c>
      <c r="G1950" s="33" t="s">
        <v>33</v>
      </c>
      <c r="H1950" s="33" t="s">
        <v>29</v>
      </c>
      <c r="I1950" s="43">
        <v>13177</v>
      </c>
      <c r="J1950" s="27">
        <v>36</v>
      </c>
      <c r="K1950" s="48">
        <v>6.1094857683337896E-2</v>
      </c>
      <c r="L1950" s="48" t="s">
        <v>240</v>
      </c>
      <c r="M1950" s="33" t="s">
        <v>26</v>
      </c>
      <c r="N1950" s="33" t="s">
        <v>27</v>
      </c>
      <c r="O1950" s="43">
        <v>448</v>
      </c>
      <c r="P1950" s="48">
        <v>0.10526991199999999</v>
      </c>
      <c r="Q1950" s="33" t="s">
        <v>31</v>
      </c>
      <c r="R1950" s="27">
        <v>20</v>
      </c>
      <c r="S1950" s="43">
        <v>2237</v>
      </c>
      <c r="T1950" s="38">
        <v>17973.416669999999</v>
      </c>
      <c r="U1950" s="33" t="str">
        <f t="shared" si="91"/>
        <v>High Income</v>
      </c>
      <c r="V1950" s="43">
        <v>2174</v>
      </c>
      <c r="W1950" s="48">
        <v>0.19643043099999999</v>
      </c>
      <c r="X1950" s="27">
        <v>1</v>
      </c>
      <c r="Y1950" s="27">
        <v>43.2</v>
      </c>
      <c r="Z1950" s="33" t="str">
        <f t="shared" si="92"/>
        <v>Medium Risk</v>
      </c>
    </row>
    <row r="1951" spans="1:26" x14ac:dyDescent="0.25">
      <c r="A1951" s="22">
        <v>45050</v>
      </c>
      <c r="B1951" s="23">
        <v>39</v>
      </c>
      <c r="C1951" s="34" t="str">
        <f t="shared" si="90"/>
        <v>Mid</v>
      </c>
      <c r="D1951" s="44">
        <v>41691</v>
      </c>
      <c r="E1951" s="28">
        <v>554</v>
      </c>
      <c r="F1951" s="34" t="s">
        <v>230</v>
      </c>
      <c r="G1951" s="34" t="s">
        <v>20</v>
      </c>
      <c r="H1951" s="34" t="s">
        <v>32</v>
      </c>
      <c r="I1951" s="44">
        <v>58407</v>
      </c>
      <c r="J1951" s="28">
        <v>24</v>
      </c>
      <c r="K1951" s="49">
        <v>1.4009498452903504</v>
      </c>
      <c r="L1951" s="49" t="s">
        <v>242</v>
      </c>
      <c r="M1951" s="34" t="s">
        <v>22</v>
      </c>
      <c r="N1951" s="34" t="s">
        <v>30</v>
      </c>
      <c r="O1951" s="44">
        <v>449</v>
      </c>
      <c r="P1951" s="49">
        <v>0.40438198800000003</v>
      </c>
      <c r="Q1951" s="34" t="s">
        <v>28</v>
      </c>
      <c r="R1951" s="28">
        <v>18</v>
      </c>
      <c r="S1951" s="44">
        <v>9928</v>
      </c>
      <c r="T1951" s="39">
        <v>3474.25</v>
      </c>
      <c r="U1951" s="34" t="str">
        <f t="shared" si="91"/>
        <v>Low Income</v>
      </c>
      <c r="V1951" s="44">
        <v>73356</v>
      </c>
      <c r="W1951" s="49">
        <v>0.284682922</v>
      </c>
      <c r="X1951" s="28">
        <v>0</v>
      </c>
      <c r="Y1951" s="28">
        <v>55</v>
      </c>
      <c r="Z1951" s="34" t="str">
        <f t="shared" si="92"/>
        <v>High Risk</v>
      </c>
    </row>
    <row r="1952" spans="1:26" x14ac:dyDescent="0.25">
      <c r="A1952" s="20">
        <v>45051</v>
      </c>
      <c r="B1952" s="21">
        <v>18</v>
      </c>
      <c r="C1952" s="33" t="str">
        <f t="shared" si="90"/>
        <v>Young</v>
      </c>
      <c r="D1952" s="43">
        <v>58838</v>
      </c>
      <c r="E1952" s="27">
        <v>544</v>
      </c>
      <c r="F1952" s="33" t="s">
        <v>231</v>
      </c>
      <c r="G1952" s="33" t="s">
        <v>20</v>
      </c>
      <c r="H1952" s="33" t="s">
        <v>21</v>
      </c>
      <c r="I1952" s="43">
        <v>17802</v>
      </c>
      <c r="J1952" s="27">
        <v>60</v>
      </c>
      <c r="K1952" s="48">
        <v>0.30255957034569497</v>
      </c>
      <c r="L1952" s="48" t="s">
        <v>240</v>
      </c>
      <c r="M1952" s="33" t="s">
        <v>22</v>
      </c>
      <c r="N1952" s="33" t="s">
        <v>27</v>
      </c>
      <c r="O1952" s="43">
        <v>404</v>
      </c>
      <c r="P1952" s="48">
        <v>0.38117001</v>
      </c>
      <c r="Q1952" s="33" t="s">
        <v>24</v>
      </c>
      <c r="R1952" s="27">
        <v>30</v>
      </c>
      <c r="S1952" s="43">
        <v>1617</v>
      </c>
      <c r="T1952" s="38">
        <v>4903.1666670000004</v>
      </c>
      <c r="U1952" s="33" t="str">
        <f t="shared" si="91"/>
        <v>Low Income</v>
      </c>
      <c r="V1952" s="43">
        <v>72406</v>
      </c>
      <c r="W1952" s="48">
        <v>0.235382864</v>
      </c>
      <c r="X1952" s="27">
        <v>1</v>
      </c>
      <c r="Y1952" s="27">
        <v>42.4</v>
      </c>
      <c r="Z1952" s="33" t="str">
        <f t="shared" si="92"/>
        <v>Medium Risk</v>
      </c>
    </row>
    <row r="1953" spans="1:26" x14ac:dyDescent="0.25">
      <c r="A1953" s="22">
        <v>45052</v>
      </c>
      <c r="B1953" s="23">
        <v>55</v>
      </c>
      <c r="C1953" s="34" t="str">
        <f t="shared" si="90"/>
        <v>Senior</v>
      </c>
      <c r="D1953" s="44">
        <v>70497</v>
      </c>
      <c r="E1953" s="28">
        <v>491</v>
      </c>
      <c r="F1953" s="34" t="s">
        <v>231</v>
      </c>
      <c r="G1953" s="34" t="s">
        <v>20</v>
      </c>
      <c r="H1953" s="34" t="s">
        <v>32</v>
      </c>
      <c r="I1953" s="44">
        <v>45366</v>
      </c>
      <c r="J1953" s="28">
        <v>48</v>
      </c>
      <c r="K1953" s="49">
        <v>0.64351674539342096</v>
      </c>
      <c r="L1953" s="49" t="s">
        <v>241</v>
      </c>
      <c r="M1953" s="34" t="s">
        <v>22</v>
      </c>
      <c r="N1953" s="34" t="s">
        <v>27</v>
      </c>
      <c r="O1953" s="44">
        <v>408</v>
      </c>
      <c r="P1953" s="49">
        <v>0.334328668</v>
      </c>
      <c r="Q1953" s="34" t="s">
        <v>28</v>
      </c>
      <c r="R1953" s="28">
        <v>29</v>
      </c>
      <c r="S1953" s="44">
        <v>1420</v>
      </c>
      <c r="T1953" s="39">
        <v>5874.75</v>
      </c>
      <c r="U1953" s="34" t="str">
        <f t="shared" si="91"/>
        <v>Medium Income</v>
      </c>
      <c r="V1953" s="44">
        <v>23866</v>
      </c>
      <c r="W1953" s="49">
        <v>0.27366075899999998</v>
      </c>
      <c r="X1953" s="28">
        <v>0</v>
      </c>
      <c r="Y1953" s="28">
        <v>55</v>
      </c>
      <c r="Z1953" s="34" t="str">
        <f t="shared" si="92"/>
        <v>High Risk</v>
      </c>
    </row>
    <row r="1954" spans="1:26" x14ac:dyDescent="0.25">
      <c r="A1954" s="20">
        <v>45053</v>
      </c>
      <c r="B1954" s="21">
        <v>29</v>
      </c>
      <c r="C1954" s="33" t="str">
        <f t="shared" si="90"/>
        <v>Mid</v>
      </c>
      <c r="D1954" s="43">
        <v>15000</v>
      </c>
      <c r="E1954" s="27">
        <v>565</v>
      </c>
      <c r="F1954" s="33" t="s">
        <v>230</v>
      </c>
      <c r="G1954" s="33" t="s">
        <v>20</v>
      </c>
      <c r="H1954" s="33" t="s">
        <v>32</v>
      </c>
      <c r="I1954" s="43">
        <v>13190</v>
      </c>
      <c r="J1954" s="27">
        <v>60</v>
      </c>
      <c r="K1954" s="48">
        <v>0.8793333333333333</v>
      </c>
      <c r="L1954" s="48" t="s">
        <v>241</v>
      </c>
      <c r="M1954" s="33" t="s">
        <v>35</v>
      </c>
      <c r="N1954" s="33" t="s">
        <v>27</v>
      </c>
      <c r="O1954" s="43">
        <v>268</v>
      </c>
      <c r="P1954" s="48">
        <v>0.11471982</v>
      </c>
      <c r="Q1954" s="33" t="s">
        <v>34</v>
      </c>
      <c r="R1954" s="27">
        <v>23</v>
      </c>
      <c r="S1954" s="43">
        <v>1537</v>
      </c>
      <c r="T1954" s="38">
        <v>1250</v>
      </c>
      <c r="U1954" s="33" t="str">
        <f t="shared" si="91"/>
        <v>Low Income</v>
      </c>
      <c r="V1954" s="43">
        <v>123537</v>
      </c>
      <c r="W1954" s="48">
        <v>0.25530202099999999</v>
      </c>
      <c r="X1954" s="27">
        <v>0</v>
      </c>
      <c r="Y1954" s="27">
        <v>50</v>
      </c>
      <c r="Z1954" s="33" t="str">
        <f t="shared" si="92"/>
        <v>Medium Risk</v>
      </c>
    </row>
    <row r="1955" spans="1:26" x14ac:dyDescent="0.25">
      <c r="A1955" s="22">
        <v>45054</v>
      </c>
      <c r="B1955" s="23">
        <v>32</v>
      </c>
      <c r="C1955" s="34" t="str">
        <f t="shared" si="90"/>
        <v>Mid</v>
      </c>
      <c r="D1955" s="44">
        <v>45189</v>
      </c>
      <c r="E1955" s="28">
        <v>581</v>
      </c>
      <c r="F1955" s="34" t="s">
        <v>230</v>
      </c>
      <c r="G1955" s="34" t="s">
        <v>20</v>
      </c>
      <c r="H1955" s="34" t="s">
        <v>32</v>
      </c>
      <c r="I1955" s="44">
        <v>28376</v>
      </c>
      <c r="J1955" s="28">
        <v>48</v>
      </c>
      <c r="K1955" s="49">
        <v>0.62794042798026073</v>
      </c>
      <c r="L1955" s="49" t="s">
        <v>241</v>
      </c>
      <c r="M1955" s="34" t="s">
        <v>26</v>
      </c>
      <c r="N1955" s="34" t="s">
        <v>27</v>
      </c>
      <c r="O1955" s="44">
        <v>311</v>
      </c>
      <c r="P1955" s="49">
        <v>0.35262481600000001</v>
      </c>
      <c r="Q1955" s="34" t="s">
        <v>24</v>
      </c>
      <c r="R1955" s="28">
        <v>24</v>
      </c>
      <c r="S1955" s="44">
        <v>565</v>
      </c>
      <c r="T1955" s="39">
        <v>3765.75</v>
      </c>
      <c r="U1955" s="34" t="str">
        <f t="shared" si="91"/>
        <v>Low Income</v>
      </c>
      <c r="V1955" s="44">
        <v>24252</v>
      </c>
      <c r="W1955" s="49">
        <v>0.209426433</v>
      </c>
      <c r="X1955" s="28">
        <v>0</v>
      </c>
      <c r="Y1955" s="28">
        <v>54</v>
      </c>
      <c r="Z1955" s="34" t="str">
        <f t="shared" si="92"/>
        <v>Medium Risk</v>
      </c>
    </row>
    <row r="1956" spans="1:26" x14ac:dyDescent="0.25">
      <c r="A1956" s="20">
        <v>45055</v>
      </c>
      <c r="B1956" s="21">
        <v>32</v>
      </c>
      <c r="C1956" s="33" t="str">
        <f t="shared" si="90"/>
        <v>Mid</v>
      </c>
      <c r="D1956" s="43">
        <v>24066.999995999999</v>
      </c>
      <c r="E1956" s="27">
        <v>629</v>
      </c>
      <c r="F1956" s="33" t="s">
        <v>230</v>
      </c>
      <c r="G1956" s="33" t="s">
        <v>20</v>
      </c>
      <c r="H1956" s="33" t="s">
        <v>29</v>
      </c>
      <c r="I1956" s="43">
        <v>14157</v>
      </c>
      <c r="J1956" s="27">
        <v>54.618025751072963</v>
      </c>
      <c r="K1956" s="48">
        <v>0.58823285005829273</v>
      </c>
      <c r="L1956" s="48" t="s">
        <v>241</v>
      </c>
      <c r="M1956" s="33" t="s">
        <v>22</v>
      </c>
      <c r="N1956" s="33" t="s">
        <v>30</v>
      </c>
      <c r="O1956" s="43">
        <v>285</v>
      </c>
      <c r="P1956" s="48">
        <v>0.395417466</v>
      </c>
      <c r="Q1956" s="33" t="s">
        <v>24</v>
      </c>
      <c r="R1956" s="27">
        <v>28</v>
      </c>
      <c r="S1956" s="43">
        <v>261</v>
      </c>
      <c r="T1956" s="38">
        <v>2005.583333</v>
      </c>
      <c r="U1956" s="33" t="str">
        <f t="shared" si="91"/>
        <v>Low Income</v>
      </c>
      <c r="V1956" s="43">
        <v>1974</v>
      </c>
      <c r="W1956" s="48">
        <v>0.20716442800000001</v>
      </c>
      <c r="X1956" s="27">
        <v>0</v>
      </c>
      <c r="Y1956" s="27">
        <v>56</v>
      </c>
      <c r="Z1956" s="33" t="str">
        <f t="shared" si="92"/>
        <v>High Risk</v>
      </c>
    </row>
    <row r="1957" spans="1:26" x14ac:dyDescent="0.25">
      <c r="A1957" s="22">
        <v>45056</v>
      </c>
      <c r="B1957" s="23">
        <v>56</v>
      </c>
      <c r="C1957" s="34" t="str">
        <f t="shared" si="90"/>
        <v>Senior</v>
      </c>
      <c r="D1957" s="44">
        <v>82925</v>
      </c>
      <c r="E1957" s="28">
        <v>537</v>
      </c>
      <c r="F1957" s="34" t="s">
        <v>231</v>
      </c>
      <c r="G1957" s="34" t="s">
        <v>20</v>
      </c>
      <c r="H1957" s="34" t="s">
        <v>29</v>
      </c>
      <c r="I1957" s="44">
        <v>35292</v>
      </c>
      <c r="J1957" s="28">
        <v>48</v>
      </c>
      <c r="K1957" s="49">
        <v>0.42558938800120588</v>
      </c>
      <c r="L1957" s="49" t="s">
        <v>240</v>
      </c>
      <c r="M1957" s="34" t="s">
        <v>26</v>
      </c>
      <c r="N1957" s="34" t="s">
        <v>27</v>
      </c>
      <c r="O1957" s="44">
        <v>599</v>
      </c>
      <c r="P1957" s="49">
        <v>0.295292414</v>
      </c>
      <c r="Q1957" s="34" t="s">
        <v>24</v>
      </c>
      <c r="R1957" s="28">
        <v>35</v>
      </c>
      <c r="S1957" s="44">
        <v>1960</v>
      </c>
      <c r="T1957" s="39">
        <v>6910.4166670000004</v>
      </c>
      <c r="U1957" s="34" t="str">
        <f t="shared" si="91"/>
        <v>Medium Income</v>
      </c>
      <c r="V1957" s="44">
        <v>8174</v>
      </c>
      <c r="W1957" s="49">
        <v>0.29907023799999999</v>
      </c>
      <c r="X1957" s="28">
        <v>0</v>
      </c>
      <c r="Y1957" s="28">
        <v>51</v>
      </c>
      <c r="Z1957" s="34" t="str">
        <f t="shared" si="92"/>
        <v>Medium Risk</v>
      </c>
    </row>
    <row r="1958" spans="1:26" x14ac:dyDescent="0.25">
      <c r="A1958" s="20">
        <v>45057</v>
      </c>
      <c r="B1958" s="21">
        <v>18</v>
      </c>
      <c r="C1958" s="33" t="str">
        <f t="shared" si="90"/>
        <v>Young</v>
      </c>
      <c r="D1958" s="43">
        <v>41040</v>
      </c>
      <c r="E1958" s="27">
        <v>580</v>
      </c>
      <c r="F1958" s="33" t="s">
        <v>230</v>
      </c>
      <c r="G1958" s="33" t="s">
        <v>20</v>
      </c>
      <c r="H1958" s="33" t="s">
        <v>32</v>
      </c>
      <c r="I1958" s="43">
        <v>17998</v>
      </c>
      <c r="J1958" s="27">
        <v>60</v>
      </c>
      <c r="K1958" s="48">
        <v>0.43854775828460041</v>
      </c>
      <c r="L1958" s="48" t="s">
        <v>240</v>
      </c>
      <c r="M1958" s="33" t="s">
        <v>22</v>
      </c>
      <c r="N1958" s="33" t="s">
        <v>30</v>
      </c>
      <c r="O1958" s="43">
        <v>181</v>
      </c>
      <c r="P1958" s="48">
        <v>0.58162773199999995</v>
      </c>
      <c r="Q1958" s="33" t="s">
        <v>31</v>
      </c>
      <c r="R1958" s="27">
        <v>24</v>
      </c>
      <c r="S1958" s="43">
        <v>10934</v>
      </c>
      <c r="T1958" s="38">
        <v>3420</v>
      </c>
      <c r="U1958" s="33" t="str">
        <f t="shared" si="91"/>
        <v>Low Income</v>
      </c>
      <c r="V1958" s="43">
        <v>100038</v>
      </c>
      <c r="W1958" s="48">
        <v>0.231934481</v>
      </c>
      <c r="X1958" s="27">
        <v>0</v>
      </c>
      <c r="Y1958" s="27">
        <v>63</v>
      </c>
      <c r="Z1958" s="33" t="str">
        <f t="shared" si="92"/>
        <v>High Risk</v>
      </c>
    </row>
    <row r="1959" spans="1:26" x14ac:dyDescent="0.25">
      <c r="A1959" s="22">
        <v>45058</v>
      </c>
      <c r="B1959" s="23">
        <v>77</v>
      </c>
      <c r="C1959" s="34" t="str">
        <f t="shared" si="90"/>
        <v>Old</v>
      </c>
      <c r="D1959" s="44">
        <v>26345</v>
      </c>
      <c r="E1959" s="28">
        <v>577.71428571428567</v>
      </c>
      <c r="F1959" s="34" t="s">
        <v>230</v>
      </c>
      <c r="G1959" s="34" t="s">
        <v>20</v>
      </c>
      <c r="H1959" s="34" t="s">
        <v>32</v>
      </c>
      <c r="I1959" s="44">
        <v>29161</v>
      </c>
      <c r="J1959" s="28">
        <v>60</v>
      </c>
      <c r="K1959" s="49">
        <v>1.1068893528183716</v>
      </c>
      <c r="L1959" s="49" t="s">
        <v>242</v>
      </c>
      <c r="M1959" s="34" t="s">
        <v>22</v>
      </c>
      <c r="N1959" s="34" t="s">
        <v>23</v>
      </c>
      <c r="O1959" s="44">
        <v>393</v>
      </c>
      <c r="P1959" s="49">
        <v>0.370805522</v>
      </c>
      <c r="Q1959" s="34" t="s">
        <v>31</v>
      </c>
      <c r="R1959" s="28">
        <v>38</v>
      </c>
      <c r="S1959" s="44">
        <v>2303</v>
      </c>
      <c r="T1959" s="39">
        <v>2195.416667</v>
      </c>
      <c r="U1959" s="34" t="str">
        <f t="shared" si="91"/>
        <v>Low Income</v>
      </c>
      <c r="V1959" s="44">
        <v>2827</v>
      </c>
      <c r="W1959" s="49">
        <v>0.212264432</v>
      </c>
      <c r="X1959" s="28">
        <v>0</v>
      </c>
      <c r="Y1959" s="28">
        <v>53</v>
      </c>
      <c r="Z1959" s="34" t="str">
        <f t="shared" si="92"/>
        <v>Medium Risk</v>
      </c>
    </row>
    <row r="1960" spans="1:26" x14ac:dyDescent="0.25">
      <c r="A1960" s="20">
        <v>45059</v>
      </c>
      <c r="B1960" s="21">
        <v>52</v>
      </c>
      <c r="C1960" s="33" t="str">
        <f t="shared" si="90"/>
        <v>Senior</v>
      </c>
      <c r="D1960" s="43">
        <v>33625</v>
      </c>
      <c r="E1960" s="27">
        <v>571</v>
      </c>
      <c r="F1960" s="33" t="s">
        <v>230</v>
      </c>
      <c r="G1960" s="33" t="s">
        <v>20</v>
      </c>
      <c r="H1960" s="33" t="s">
        <v>29</v>
      </c>
      <c r="I1960" s="43">
        <v>27132</v>
      </c>
      <c r="J1960" s="27">
        <v>36</v>
      </c>
      <c r="K1960" s="48">
        <v>0.80689962825278816</v>
      </c>
      <c r="L1960" s="48" t="s">
        <v>241</v>
      </c>
      <c r="M1960" s="33" t="s">
        <v>22</v>
      </c>
      <c r="N1960" s="33" t="s">
        <v>23</v>
      </c>
      <c r="O1960" s="43">
        <v>564</v>
      </c>
      <c r="P1960" s="48">
        <v>0.231774702</v>
      </c>
      <c r="Q1960" s="33" t="s">
        <v>28</v>
      </c>
      <c r="R1960" s="27">
        <v>24</v>
      </c>
      <c r="S1960" s="43">
        <v>4454</v>
      </c>
      <c r="T1960" s="38">
        <v>2802.083333</v>
      </c>
      <c r="U1960" s="33" t="str">
        <f t="shared" si="91"/>
        <v>Low Income</v>
      </c>
      <c r="V1960" s="43">
        <v>32001</v>
      </c>
      <c r="W1960" s="48">
        <v>0.236029286</v>
      </c>
      <c r="X1960" s="27">
        <v>0</v>
      </c>
      <c r="Y1960" s="27">
        <v>54</v>
      </c>
      <c r="Z1960" s="33" t="str">
        <f t="shared" si="92"/>
        <v>Medium Risk</v>
      </c>
    </row>
    <row r="1961" spans="1:26" x14ac:dyDescent="0.25">
      <c r="A1961" s="22">
        <v>45060</v>
      </c>
      <c r="B1961" s="23">
        <v>42</v>
      </c>
      <c r="C1961" s="34" t="str">
        <f t="shared" si="90"/>
        <v>Senior</v>
      </c>
      <c r="D1961" s="44">
        <v>50289</v>
      </c>
      <c r="E1961" s="28">
        <v>518</v>
      </c>
      <c r="F1961" s="34" t="s">
        <v>231</v>
      </c>
      <c r="G1961" s="34" t="s">
        <v>20</v>
      </c>
      <c r="H1961" s="34" t="s">
        <v>29</v>
      </c>
      <c r="I1961" s="44">
        <v>23946.390946502059</v>
      </c>
      <c r="J1961" s="28">
        <v>48</v>
      </c>
      <c r="K1961" s="49">
        <v>0.47617552439901489</v>
      </c>
      <c r="L1961" s="49" t="s">
        <v>240</v>
      </c>
      <c r="M1961" s="34" t="s">
        <v>35</v>
      </c>
      <c r="N1961" s="34" t="s">
        <v>27</v>
      </c>
      <c r="O1961" s="44">
        <v>328</v>
      </c>
      <c r="P1961" s="49">
        <v>0.38622435799999999</v>
      </c>
      <c r="Q1961" s="34" t="s">
        <v>31</v>
      </c>
      <c r="R1961" s="28">
        <v>17</v>
      </c>
      <c r="S1961" s="44">
        <v>11723</v>
      </c>
      <c r="T1961" s="39">
        <v>4190.75</v>
      </c>
      <c r="U1961" s="34" t="str">
        <f t="shared" si="91"/>
        <v>Low Income</v>
      </c>
      <c r="V1961" s="44">
        <v>41500</v>
      </c>
      <c r="W1961" s="49">
        <v>0.29317121499999999</v>
      </c>
      <c r="X1961" s="28">
        <v>0</v>
      </c>
      <c r="Y1961" s="28">
        <v>55</v>
      </c>
      <c r="Z1961" s="34" t="str">
        <f t="shared" si="92"/>
        <v>High Risk</v>
      </c>
    </row>
    <row r="1962" spans="1:26" x14ac:dyDescent="0.25">
      <c r="A1962" s="20">
        <v>45061</v>
      </c>
      <c r="B1962" s="21">
        <v>39</v>
      </c>
      <c r="C1962" s="33" t="str">
        <f t="shared" si="90"/>
        <v>Mid</v>
      </c>
      <c r="D1962" s="43">
        <v>233264</v>
      </c>
      <c r="E1962" s="27">
        <v>618</v>
      </c>
      <c r="F1962" s="33" t="s">
        <v>230</v>
      </c>
      <c r="G1962" s="33" t="s">
        <v>20</v>
      </c>
      <c r="H1962" s="33" t="s">
        <v>21</v>
      </c>
      <c r="I1962" s="43">
        <v>32720</v>
      </c>
      <c r="J1962" s="27">
        <v>36</v>
      </c>
      <c r="K1962" s="48">
        <v>0.14027025173194321</v>
      </c>
      <c r="L1962" s="48" t="s">
        <v>240</v>
      </c>
      <c r="M1962" s="33" t="s">
        <v>44</v>
      </c>
      <c r="N1962" s="33" t="s">
        <v>23</v>
      </c>
      <c r="O1962" s="43">
        <v>317</v>
      </c>
      <c r="P1962" s="48">
        <v>5.4309596000000002E-2</v>
      </c>
      <c r="Q1962" s="33" t="s">
        <v>28</v>
      </c>
      <c r="R1962" s="27">
        <v>14</v>
      </c>
      <c r="S1962" s="43">
        <v>3718</v>
      </c>
      <c r="T1962" s="38">
        <v>19438.666669999999</v>
      </c>
      <c r="U1962" s="33" t="str">
        <f t="shared" si="91"/>
        <v>High Income</v>
      </c>
      <c r="V1962" s="43">
        <v>9746</v>
      </c>
      <c r="W1962" s="48">
        <v>0.22133663000000001</v>
      </c>
      <c r="X1962" s="27">
        <v>1</v>
      </c>
      <c r="Y1962" s="27">
        <v>36</v>
      </c>
      <c r="Z1962" s="33" t="str">
        <f t="shared" si="92"/>
        <v>Low Risk</v>
      </c>
    </row>
    <row r="1963" spans="1:26" x14ac:dyDescent="0.25">
      <c r="A1963" s="22">
        <v>45062</v>
      </c>
      <c r="B1963" s="23">
        <v>43</v>
      </c>
      <c r="C1963" s="34" t="str">
        <f t="shared" si="90"/>
        <v>Senior</v>
      </c>
      <c r="D1963" s="44">
        <v>140691</v>
      </c>
      <c r="E1963" s="28">
        <v>566.45263157894738</v>
      </c>
      <c r="F1963" s="34" t="s">
        <v>230</v>
      </c>
      <c r="G1963" s="34" t="s">
        <v>20</v>
      </c>
      <c r="H1963" s="34" t="s">
        <v>25</v>
      </c>
      <c r="I1963" s="44">
        <v>35350</v>
      </c>
      <c r="J1963" s="28">
        <v>12</v>
      </c>
      <c r="K1963" s="49">
        <v>0.25125985315336447</v>
      </c>
      <c r="L1963" s="49" t="s">
        <v>240</v>
      </c>
      <c r="M1963" s="34" t="s">
        <v>22</v>
      </c>
      <c r="N1963" s="34" t="s">
        <v>30</v>
      </c>
      <c r="O1963" s="44">
        <v>658</v>
      </c>
      <c r="P1963" s="49">
        <v>5.7917787999999998E-2</v>
      </c>
      <c r="Q1963" s="34" t="s">
        <v>24</v>
      </c>
      <c r="R1963" s="28">
        <v>22</v>
      </c>
      <c r="S1963" s="44">
        <v>4679</v>
      </c>
      <c r="T1963" s="39">
        <v>11724.25</v>
      </c>
      <c r="U1963" s="34" t="str">
        <f t="shared" si="91"/>
        <v>Medium Income</v>
      </c>
      <c r="V1963" s="44">
        <v>93901</v>
      </c>
      <c r="W1963" s="49">
        <v>0.25898400900000002</v>
      </c>
      <c r="X1963" s="28">
        <v>1</v>
      </c>
      <c r="Y1963" s="28">
        <v>36</v>
      </c>
      <c r="Z1963" s="34" t="str">
        <f t="shared" si="92"/>
        <v>Low Risk</v>
      </c>
    </row>
    <row r="1964" spans="1:26" x14ac:dyDescent="0.25">
      <c r="A1964" s="20">
        <v>45063</v>
      </c>
      <c r="B1964" s="21">
        <v>46</v>
      </c>
      <c r="C1964" s="33" t="str">
        <f t="shared" si="90"/>
        <v>Senior</v>
      </c>
      <c r="D1964" s="43">
        <v>66472</v>
      </c>
      <c r="E1964" s="27">
        <v>620</v>
      </c>
      <c r="F1964" s="33" t="s">
        <v>230</v>
      </c>
      <c r="G1964" s="33" t="s">
        <v>20</v>
      </c>
      <c r="H1964" s="33" t="s">
        <v>29</v>
      </c>
      <c r="I1964" s="43">
        <v>28189</v>
      </c>
      <c r="J1964" s="27">
        <v>84</v>
      </c>
      <c r="K1964" s="48">
        <v>0.42407329401853411</v>
      </c>
      <c r="L1964" s="48" t="s">
        <v>240</v>
      </c>
      <c r="M1964" s="33" t="s">
        <v>22</v>
      </c>
      <c r="N1964" s="33" t="s">
        <v>30</v>
      </c>
      <c r="O1964" s="43">
        <v>165</v>
      </c>
      <c r="P1964" s="48">
        <v>0.304146682</v>
      </c>
      <c r="Q1964" s="33" t="s">
        <v>38</v>
      </c>
      <c r="R1964" s="27">
        <v>19</v>
      </c>
      <c r="S1964" s="43">
        <v>2340</v>
      </c>
      <c r="T1964" s="38">
        <v>5539.3333329999996</v>
      </c>
      <c r="U1964" s="33" t="str">
        <f t="shared" si="91"/>
        <v>Medium Income</v>
      </c>
      <c r="V1964" s="43">
        <v>7286</v>
      </c>
      <c r="W1964" s="48">
        <v>0.27274077299999999</v>
      </c>
      <c r="X1964" s="27">
        <v>0</v>
      </c>
      <c r="Y1964" s="27">
        <v>53</v>
      </c>
      <c r="Z1964" s="33" t="str">
        <f t="shared" si="92"/>
        <v>Medium Risk</v>
      </c>
    </row>
    <row r="1965" spans="1:26" x14ac:dyDescent="0.25">
      <c r="A1965" s="22">
        <v>45064</v>
      </c>
      <c r="B1965" s="23">
        <v>47</v>
      </c>
      <c r="C1965" s="34" t="str">
        <f t="shared" si="90"/>
        <v>Senior</v>
      </c>
      <c r="D1965" s="44">
        <v>98484</v>
      </c>
      <c r="E1965" s="28">
        <v>643</v>
      </c>
      <c r="F1965" s="34" t="s">
        <v>230</v>
      </c>
      <c r="G1965" s="34" t="s">
        <v>20</v>
      </c>
      <c r="H1965" s="34" t="s">
        <v>29</v>
      </c>
      <c r="I1965" s="44">
        <v>13706</v>
      </c>
      <c r="J1965" s="28">
        <v>72</v>
      </c>
      <c r="K1965" s="49">
        <v>0.13916981438609316</v>
      </c>
      <c r="L1965" s="49" t="s">
        <v>240</v>
      </c>
      <c r="M1965" s="34" t="s">
        <v>26</v>
      </c>
      <c r="N1965" s="34" t="s">
        <v>23</v>
      </c>
      <c r="O1965" s="44">
        <v>299</v>
      </c>
      <c r="P1965" s="49">
        <v>0.38091855200000002</v>
      </c>
      <c r="Q1965" s="34" t="s">
        <v>28</v>
      </c>
      <c r="R1965" s="28">
        <v>26</v>
      </c>
      <c r="S1965" s="44">
        <v>5367</v>
      </c>
      <c r="T1965" s="39">
        <v>8207</v>
      </c>
      <c r="U1965" s="34" t="str">
        <f t="shared" si="91"/>
        <v>Medium Income</v>
      </c>
      <c r="V1965" s="44">
        <v>1495</v>
      </c>
      <c r="W1965" s="49">
        <v>0.19116772900000001</v>
      </c>
      <c r="X1965" s="28">
        <v>1</v>
      </c>
      <c r="Y1965" s="28">
        <v>39.200000000000003</v>
      </c>
      <c r="Z1965" s="34" t="str">
        <f t="shared" si="92"/>
        <v>Low Risk</v>
      </c>
    </row>
    <row r="1966" spans="1:26" x14ac:dyDescent="0.25">
      <c r="A1966" s="20">
        <v>45065</v>
      </c>
      <c r="B1966" s="21">
        <v>46</v>
      </c>
      <c r="C1966" s="33" t="str">
        <f t="shared" si="90"/>
        <v>Senior</v>
      </c>
      <c r="D1966" s="43">
        <v>84467</v>
      </c>
      <c r="E1966" s="27">
        <v>617</v>
      </c>
      <c r="F1966" s="33" t="s">
        <v>230</v>
      </c>
      <c r="G1966" s="33" t="s">
        <v>20</v>
      </c>
      <c r="H1966" s="33" t="s">
        <v>29</v>
      </c>
      <c r="I1966" s="43">
        <v>36977</v>
      </c>
      <c r="J1966" s="27">
        <v>72</v>
      </c>
      <c r="K1966" s="48">
        <v>0.43776859601974738</v>
      </c>
      <c r="L1966" s="48" t="s">
        <v>240</v>
      </c>
      <c r="M1966" s="33" t="s">
        <v>26</v>
      </c>
      <c r="N1966" s="33" t="s">
        <v>27</v>
      </c>
      <c r="O1966" s="43">
        <v>507</v>
      </c>
      <c r="P1966" s="48">
        <v>0.11957153299999999</v>
      </c>
      <c r="Q1966" s="33" t="s">
        <v>34</v>
      </c>
      <c r="R1966" s="27">
        <v>15</v>
      </c>
      <c r="S1966" s="43">
        <v>1978</v>
      </c>
      <c r="T1966" s="38">
        <v>7038.9166670000004</v>
      </c>
      <c r="U1966" s="33" t="str">
        <f t="shared" si="91"/>
        <v>Medium Income</v>
      </c>
      <c r="V1966" s="43">
        <v>84240</v>
      </c>
      <c r="W1966" s="48">
        <v>0.277099714</v>
      </c>
      <c r="X1966" s="27">
        <v>0</v>
      </c>
      <c r="Y1966" s="27">
        <v>48</v>
      </c>
      <c r="Z1966" s="33" t="str">
        <f t="shared" si="92"/>
        <v>Medium Risk</v>
      </c>
    </row>
    <row r="1967" spans="1:26" x14ac:dyDescent="0.25">
      <c r="A1967" s="22">
        <v>45066</v>
      </c>
      <c r="B1967" s="23">
        <v>41</v>
      </c>
      <c r="C1967" s="34" t="str">
        <f t="shared" si="90"/>
        <v>Senior</v>
      </c>
      <c r="D1967" s="44">
        <v>32310</v>
      </c>
      <c r="E1967" s="28">
        <v>532</v>
      </c>
      <c r="F1967" s="34" t="s">
        <v>231</v>
      </c>
      <c r="G1967" s="34" t="s">
        <v>20</v>
      </c>
      <c r="H1967" s="34" t="s">
        <v>25</v>
      </c>
      <c r="I1967" s="44">
        <v>29796</v>
      </c>
      <c r="J1967" s="28">
        <v>60</v>
      </c>
      <c r="K1967" s="49">
        <v>0.92219127205199625</v>
      </c>
      <c r="L1967" s="49" t="s">
        <v>241</v>
      </c>
      <c r="M1967" s="34" t="s">
        <v>22</v>
      </c>
      <c r="N1967" s="34" t="s">
        <v>27</v>
      </c>
      <c r="O1967" s="44">
        <v>487</v>
      </c>
      <c r="P1967" s="49">
        <v>0.223593287</v>
      </c>
      <c r="Q1967" s="34" t="s">
        <v>24</v>
      </c>
      <c r="R1967" s="28">
        <v>30</v>
      </c>
      <c r="S1967" s="44">
        <v>4982</v>
      </c>
      <c r="T1967" s="39">
        <v>2692.5</v>
      </c>
      <c r="U1967" s="34" t="str">
        <f t="shared" si="91"/>
        <v>Low Income</v>
      </c>
      <c r="V1967" s="44">
        <v>26227</v>
      </c>
      <c r="W1967" s="49">
        <v>0.24649959099999999</v>
      </c>
      <c r="X1967" s="28">
        <v>0</v>
      </c>
      <c r="Y1967" s="28">
        <v>54</v>
      </c>
      <c r="Z1967" s="34" t="str">
        <f t="shared" si="92"/>
        <v>Medium Risk</v>
      </c>
    </row>
    <row r="1968" spans="1:26" x14ac:dyDescent="0.25">
      <c r="A1968" s="20">
        <v>45067</v>
      </c>
      <c r="B1968" s="21">
        <v>37</v>
      </c>
      <c r="C1968" s="33" t="str">
        <f t="shared" si="90"/>
        <v>Mid</v>
      </c>
      <c r="D1968" s="43">
        <v>27766</v>
      </c>
      <c r="E1968" s="27">
        <v>607</v>
      </c>
      <c r="F1968" s="33" t="s">
        <v>230</v>
      </c>
      <c r="G1968" s="33" t="s">
        <v>20</v>
      </c>
      <c r="H1968" s="33" t="s">
        <v>32</v>
      </c>
      <c r="I1968" s="43">
        <v>25357</v>
      </c>
      <c r="J1968" s="27">
        <v>36</v>
      </c>
      <c r="K1968" s="48">
        <v>0.91323921342649284</v>
      </c>
      <c r="L1968" s="48" t="s">
        <v>241</v>
      </c>
      <c r="M1968" s="33" t="s">
        <v>26</v>
      </c>
      <c r="N1968" s="33" t="s">
        <v>27</v>
      </c>
      <c r="O1968" s="43">
        <v>404</v>
      </c>
      <c r="P1968" s="48">
        <v>0.202658381</v>
      </c>
      <c r="Q1968" s="33" t="s">
        <v>38</v>
      </c>
      <c r="R1968" s="27">
        <v>21</v>
      </c>
      <c r="S1968" s="43">
        <v>4585</v>
      </c>
      <c r="T1968" s="38">
        <v>2313.833333</v>
      </c>
      <c r="U1968" s="33" t="str">
        <f t="shared" si="91"/>
        <v>Low Income</v>
      </c>
      <c r="V1968" s="43">
        <v>4030</v>
      </c>
      <c r="W1968" s="48">
        <v>0.19531891100000001</v>
      </c>
      <c r="X1968" s="27">
        <v>0</v>
      </c>
      <c r="Y1968" s="27">
        <v>51</v>
      </c>
      <c r="Z1968" s="33" t="str">
        <f t="shared" si="92"/>
        <v>Medium Risk</v>
      </c>
    </row>
    <row r="1969" spans="1:26" x14ac:dyDescent="0.25">
      <c r="A1969" s="22">
        <v>45068</v>
      </c>
      <c r="B1969" s="23">
        <v>38</v>
      </c>
      <c r="C1969" s="34" t="str">
        <f t="shared" si="90"/>
        <v>Mid</v>
      </c>
      <c r="D1969" s="44">
        <v>84794</v>
      </c>
      <c r="E1969" s="28">
        <v>576</v>
      </c>
      <c r="F1969" s="34" t="s">
        <v>230</v>
      </c>
      <c r="G1969" s="34" t="s">
        <v>20</v>
      </c>
      <c r="H1969" s="34" t="s">
        <v>29</v>
      </c>
      <c r="I1969" s="44">
        <v>27625</v>
      </c>
      <c r="J1969" s="28">
        <v>60</v>
      </c>
      <c r="K1969" s="49">
        <v>0.32578956058211667</v>
      </c>
      <c r="L1969" s="49" t="s">
        <v>240</v>
      </c>
      <c r="M1969" s="34" t="s">
        <v>26</v>
      </c>
      <c r="N1969" s="34" t="s">
        <v>27</v>
      </c>
      <c r="O1969" s="44">
        <v>352</v>
      </c>
      <c r="P1969" s="49">
        <v>0.122803185</v>
      </c>
      <c r="Q1969" s="34" t="s">
        <v>34</v>
      </c>
      <c r="R1969" s="28">
        <v>29</v>
      </c>
      <c r="S1969" s="44">
        <v>4512</v>
      </c>
      <c r="T1969" s="39">
        <v>7066.1666670000004</v>
      </c>
      <c r="U1969" s="34" t="str">
        <f t="shared" si="91"/>
        <v>Medium Income</v>
      </c>
      <c r="V1969" s="44">
        <v>54857</v>
      </c>
      <c r="W1969" s="49">
        <v>0.25243169599999998</v>
      </c>
      <c r="X1969" s="28">
        <v>0</v>
      </c>
      <c r="Y1969" s="28">
        <v>60</v>
      </c>
      <c r="Z1969" s="34" t="str">
        <f t="shared" si="92"/>
        <v>High Risk</v>
      </c>
    </row>
    <row r="1970" spans="1:26" x14ac:dyDescent="0.25">
      <c r="A1970" s="20">
        <v>45069</v>
      </c>
      <c r="B1970" s="21">
        <v>37</v>
      </c>
      <c r="C1970" s="33" t="str">
        <f t="shared" si="90"/>
        <v>Mid</v>
      </c>
      <c r="D1970" s="43">
        <v>31514</v>
      </c>
      <c r="E1970" s="27">
        <v>619</v>
      </c>
      <c r="F1970" s="33" t="s">
        <v>230</v>
      </c>
      <c r="G1970" s="33" t="s">
        <v>33</v>
      </c>
      <c r="H1970" s="33" t="s">
        <v>29</v>
      </c>
      <c r="I1970" s="43">
        <v>7913</v>
      </c>
      <c r="J1970" s="27">
        <v>48</v>
      </c>
      <c r="K1970" s="48">
        <v>0.25109475153899852</v>
      </c>
      <c r="L1970" s="48" t="s">
        <v>240</v>
      </c>
      <c r="M1970" s="33" t="s">
        <v>22</v>
      </c>
      <c r="N1970" s="33" t="s">
        <v>30</v>
      </c>
      <c r="O1970" s="43">
        <v>592</v>
      </c>
      <c r="P1970" s="48">
        <v>0.44553871900000003</v>
      </c>
      <c r="Q1970" s="33" t="s">
        <v>24</v>
      </c>
      <c r="R1970" s="27">
        <v>19</v>
      </c>
      <c r="S1970" s="43">
        <v>13463</v>
      </c>
      <c r="T1970" s="38">
        <v>2626.166667</v>
      </c>
      <c r="U1970" s="33" t="str">
        <f t="shared" si="91"/>
        <v>Low Income</v>
      </c>
      <c r="V1970" s="43">
        <v>193030</v>
      </c>
      <c r="W1970" s="48">
        <v>0.22754107800000001</v>
      </c>
      <c r="X1970" s="27">
        <v>0</v>
      </c>
      <c r="Y1970" s="27">
        <v>53</v>
      </c>
      <c r="Z1970" s="33" t="str">
        <f t="shared" si="92"/>
        <v>Medium Risk</v>
      </c>
    </row>
    <row r="1971" spans="1:26" x14ac:dyDescent="0.25">
      <c r="A1971" s="22">
        <v>45070</v>
      </c>
      <c r="B1971" s="23">
        <v>53</v>
      </c>
      <c r="C1971" s="34" t="str">
        <f t="shared" si="90"/>
        <v>Senior</v>
      </c>
      <c r="D1971" s="44">
        <v>127404</v>
      </c>
      <c r="E1971" s="28">
        <v>626</v>
      </c>
      <c r="F1971" s="34" t="s">
        <v>230</v>
      </c>
      <c r="G1971" s="34" t="s">
        <v>20</v>
      </c>
      <c r="H1971" s="34" t="s">
        <v>32</v>
      </c>
      <c r="I1971" s="44">
        <v>22839</v>
      </c>
      <c r="J1971" s="28">
        <v>60</v>
      </c>
      <c r="K1971" s="49">
        <v>0.17926438730338137</v>
      </c>
      <c r="L1971" s="49" t="s">
        <v>240</v>
      </c>
      <c r="M1971" s="34" t="s">
        <v>44</v>
      </c>
      <c r="N1971" s="34" t="s">
        <v>34</v>
      </c>
      <c r="O1971" s="44">
        <v>181</v>
      </c>
      <c r="P1971" s="49">
        <v>0.257690262</v>
      </c>
      <c r="Q1971" s="34" t="s">
        <v>38</v>
      </c>
      <c r="R1971" s="28">
        <v>22</v>
      </c>
      <c r="S1971" s="44">
        <v>1118</v>
      </c>
      <c r="T1971" s="39">
        <v>10617</v>
      </c>
      <c r="U1971" s="34" t="str">
        <f t="shared" si="91"/>
        <v>Medium Income</v>
      </c>
      <c r="V1971" s="44">
        <v>11529</v>
      </c>
      <c r="W1971" s="49">
        <v>0.23976165199999999</v>
      </c>
      <c r="X1971" s="28">
        <v>1</v>
      </c>
      <c r="Y1971" s="28">
        <v>38.4</v>
      </c>
      <c r="Z1971" s="34" t="str">
        <f t="shared" si="92"/>
        <v>Low Risk</v>
      </c>
    </row>
    <row r="1972" spans="1:26" x14ac:dyDescent="0.25">
      <c r="A1972" s="20">
        <v>45071</v>
      </c>
      <c r="B1972" s="21">
        <v>47</v>
      </c>
      <c r="C1972" s="33" t="str">
        <f t="shared" si="90"/>
        <v>Senior</v>
      </c>
      <c r="D1972" s="43">
        <v>21556</v>
      </c>
      <c r="E1972" s="27">
        <v>633</v>
      </c>
      <c r="F1972" s="33" t="s">
        <v>230</v>
      </c>
      <c r="G1972" s="33" t="s">
        <v>20</v>
      </c>
      <c r="H1972" s="33" t="s">
        <v>25</v>
      </c>
      <c r="I1972" s="43">
        <v>6795</v>
      </c>
      <c r="J1972" s="27">
        <v>108</v>
      </c>
      <c r="K1972" s="48">
        <v>0.31522545926888107</v>
      </c>
      <c r="L1972" s="48" t="s">
        <v>240</v>
      </c>
      <c r="M1972" s="33" t="s">
        <v>22</v>
      </c>
      <c r="N1972" s="33" t="s">
        <v>27</v>
      </c>
      <c r="O1972" s="43">
        <v>394</v>
      </c>
      <c r="P1972" s="48">
        <v>0.36637830999999998</v>
      </c>
      <c r="Q1972" s="33" t="s">
        <v>24</v>
      </c>
      <c r="R1972" s="27">
        <v>28</v>
      </c>
      <c r="S1972" s="43">
        <v>4382</v>
      </c>
      <c r="T1972" s="38">
        <v>1796.333333</v>
      </c>
      <c r="U1972" s="33" t="str">
        <f t="shared" si="91"/>
        <v>Low Income</v>
      </c>
      <c r="V1972" s="43">
        <v>5612</v>
      </c>
      <c r="W1972" s="48">
        <v>0.22083793600000001</v>
      </c>
      <c r="X1972" s="27">
        <v>0</v>
      </c>
      <c r="Y1972" s="27">
        <v>58</v>
      </c>
      <c r="Z1972" s="33" t="str">
        <f t="shared" si="92"/>
        <v>High Risk</v>
      </c>
    </row>
    <row r="1973" spans="1:26" x14ac:dyDescent="0.25">
      <c r="A1973" s="22">
        <v>45072</v>
      </c>
      <c r="B1973" s="23">
        <v>18</v>
      </c>
      <c r="C1973" s="34" t="str">
        <f t="shared" si="90"/>
        <v>Young</v>
      </c>
      <c r="D1973" s="44">
        <v>22681</v>
      </c>
      <c r="E1973" s="28">
        <v>409</v>
      </c>
      <c r="F1973" s="34" t="s">
        <v>233</v>
      </c>
      <c r="G1973" s="34" t="s">
        <v>45</v>
      </c>
      <c r="H1973" s="34" t="s">
        <v>25</v>
      </c>
      <c r="I1973" s="44">
        <v>23014</v>
      </c>
      <c r="J1973" s="28">
        <v>48</v>
      </c>
      <c r="K1973" s="49">
        <v>1.0146818923327896</v>
      </c>
      <c r="L1973" s="49" t="s">
        <v>242</v>
      </c>
      <c r="M1973" s="34" t="s">
        <v>35</v>
      </c>
      <c r="N1973" s="34" t="s">
        <v>30</v>
      </c>
      <c r="O1973" s="44">
        <v>397</v>
      </c>
      <c r="P1973" s="49">
        <v>0.286011448</v>
      </c>
      <c r="Q1973" s="34" t="s">
        <v>24</v>
      </c>
      <c r="R1973" s="28">
        <v>22</v>
      </c>
      <c r="S1973" s="44">
        <v>2547</v>
      </c>
      <c r="T1973" s="39">
        <v>1890.083333</v>
      </c>
      <c r="U1973" s="34" t="str">
        <f t="shared" si="91"/>
        <v>Low Income</v>
      </c>
      <c r="V1973" s="44">
        <v>17725</v>
      </c>
      <c r="W1973" s="49">
        <v>0.28009964700000001</v>
      </c>
      <c r="X1973" s="28">
        <v>0</v>
      </c>
      <c r="Y1973" s="28">
        <v>57</v>
      </c>
      <c r="Z1973" s="34" t="str">
        <f t="shared" si="92"/>
        <v>High Risk</v>
      </c>
    </row>
    <row r="1974" spans="1:26" x14ac:dyDescent="0.25">
      <c r="A1974" s="20">
        <v>45073</v>
      </c>
      <c r="B1974" s="21">
        <v>47</v>
      </c>
      <c r="C1974" s="33" t="str">
        <f t="shared" si="90"/>
        <v>Senior</v>
      </c>
      <c r="D1974" s="43">
        <v>106728</v>
      </c>
      <c r="E1974" s="27">
        <v>629</v>
      </c>
      <c r="F1974" s="33" t="s">
        <v>230</v>
      </c>
      <c r="G1974" s="33" t="s">
        <v>20</v>
      </c>
      <c r="H1974" s="33" t="s">
        <v>32</v>
      </c>
      <c r="I1974" s="43">
        <v>52869</v>
      </c>
      <c r="J1974" s="27">
        <v>72</v>
      </c>
      <c r="K1974" s="48">
        <v>0.49536204182595006</v>
      </c>
      <c r="L1974" s="48" t="s">
        <v>240</v>
      </c>
      <c r="M1974" s="33" t="s">
        <v>26</v>
      </c>
      <c r="N1974" s="33" t="s">
        <v>30</v>
      </c>
      <c r="O1974" s="43">
        <v>618</v>
      </c>
      <c r="P1974" s="48">
        <v>0.13372699499999999</v>
      </c>
      <c r="Q1974" s="33" t="s">
        <v>38</v>
      </c>
      <c r="R1974" s="27">
        <v>26</v>
      </c>
      <c r="S1974" s="43">
        <v>1214</v>
      </c>
      <c r="T1974" s="38">
        <v>8894</v>
      </c>
      <c r="U1974" s="33" t="str">
        <f t="shared" si="91"/>
        <v>Medium Income</v>
      </c>
      <c r="V1974" s="43">
        <v>176310</v>
      </c>
      <c r="W1974" s="48">
        <v>0.26195151799999999</v>
      </c>
      <c r="X1974" s="27">
        <v>0</v>
      </c>
      <c r="Y1974" s="27">
        <v>41</v>
      </c>
      <c r="Z1974" s="33" t="str">
        <f t="shared" si="92"/>
        <v>Medium Risk</v>
      </c>
    </row>
    <row r="1975" spans="1:26" x14ac:dyDescent="0.25">
      <c r="A1975" s="22">
        <v>45074</v>
      </c>
      <c r="B1975" s="23">
        <v>42</v>
      </c>
      <c r="C1975" s="34" t="str">
        <f t="shared" si="90"/>
        <v>Senior</v>
      </c>
      <c r="D1975" s="44">
        <v>33051</v>
      </c>
      <c r="E1975" s="28">
        <v>508</v>
      </c>
      <c r="F1975" s="34" t="s">
        <v>231</v>
      </c>
      <c r="G1975" s="34" t="s">
        <v>20</v>
      </c>
      <c r="H1975" s="34" t="s">
        <v>32</v>
      </c>
      <c r="I1975" s="44">
        <v>26873</v>
      </c>
      <c r="J1975" s="28">
        <v>36</v>
      </c>
      <c r="K1975" s="49">
        <v>0.81307676015854291</v>
      </c>
      <c r="L1975" s="49" t="s">
        <v>241</v>
      </c>
      <c r="M1975" s="34" t="s">
        <v>22</v>
      </c>
      <c r="N1975" s="34" t="s">
        <v>27</v>
      </c>
      <c r="O1975" s="44">
        <v>293</v>
      </c>
      <c r="P1975" s="49">
        <v>0.49545313200000002</v>
      </c>
      <c r="Q1975" s="34" t="s">
        <v>38</v>
      </c>
      <c r="R1975" s="28">
        <v>30</v>
      </c>
      <c r="S1975" s="44">
        <v>210</v>
      </c>
      <c r="T1975" s="39">
        <v>2754.25</v>
      </c>
      <c r="U1975" s="34" t="str">
        <f t="shared" si="91"/>
        <v>Low Income</v>
      </c>
      <c r="V1975" s="44">
        <v>143794</v>
      </c>
      <c r="W1975" s="49">
        <v>0.22815575499999999</v>
      </c>
      <c r="X1975" s="28">
        <v>0</v>
      </c>
      <c r="Y1975" s="28">
        <v>53</v>
      </c>
      <c r="Z1975" s="34" t="str">
        <f t="shared" si="92"/>
        <v>Medium Risk</v>
      </c>
    </row>
    <row r="1976" spans="1:26" x14ac:dyDescent="0.25">
      <c r="A1976" s="20">
        <v>45075</v>
      </c>
      <c r="B1976" s="21">
        <v>39</v>
      </c>
      <c r="C1976" s="33" t="str">
        <f t="shared" si="90"/>
        <v>Mid</v>
      </c>
      <c r="D1976" s="43">
        <v>38932</v>
      </c>
      <c r="E1976" s="27">
        <v>543</v>
      </c>
      <c r="F1976" s="33" t="s">
        <v>231</v>
      </c>
      <c r="G1976" s="33" t="s">
        <v>20</v>
      </c>
      <c r="H1976" s="33" t="s">
        <v>32</v>
      </c>
      <c r="I1976" s="43">
        <v>26302</v>
      </c>
      <c r="J1976" s="27">
        <v>48</v>
      </c>
      <c r="K1976" s="48">
        <v>0.67558820507551631</v>
      </c>
      <c r="L1976" s="48" t="s">
        <v>241</v>
      </c>
      <c r="M1976" s="33" t="s">
        <v>22</v>
      </c>
      <c r="N1976" s="33" t="s">
        <v>23</v>
      </c>
      <c r="O1976" s="43">
        <v>343</v>
      </c>
      <c r="P1976" s="48">
        <v>0.127475582</v>
      </c>
      <c r="Q1976" s="33" t="s">
        <v>28</v>
      </c>
      <c r="R1976" s="27">
        <v>31</v>
      </c>
      <c r="S1976" s="43">
        <v>1409</v>
      </c>
      <c r="T1976" s="38">
        <v>3244.333333</v>
      </c>
      <c r="U1976" s="33" t="str">
        <f t="shared" si="91"/>
        <v>Low Income</v>
      </c>
      <c r="V1976" s="43">
        <v>80734</v>
      </c>
      <c r="W1976" s="48">
        <v>0.22871960399999999</v>
      </c>
      <c r="X1976" s="27">
        <v>0</v>
      </c>
      <c r="Y1976" s="27">
        <v>55</v>
      </c>
      <c r="Z1976" s="33" t="str">
        <f t="shared" si="92"/>
        <v>High Risk</v>
      </c>
    </row>
    <row r="1977" spans="1:26" x14ac:dyDescent="0.25">
      <c r="A1977" s="22">
        <v>45076</v>
      </c>
      <c r="B1977" s="23">
        <v>35</v>
      </c>
      <c r="C1977" s="34" t="str">
        <f t="shared" si="90"/>
        <v>Mid</v>
      </c>
      <c r="D1977" s="44">
        <v>63145</v>
      </c>
      <c r="E1977" s="28">
        <v>531</v>
      </c>
      <c r="F1977" s="34" t="s">
        <v>231</v>
      </c>
      <c r="G1977" s="34" t="s">
        <v>20</v>
      </c>
      <c r="H1977" s="34" t="s">
        <v>25</v>
      </c>
      <c r="I1977" s="44">
        <v>35420</v>
      </c>
      <c r="J1977" s="28">
        <v>72</v>
      </c>
      <c r="K1977" s="49">
        <v>0.56093119011798243</v>
      </c>
      <c r="L1977" s="49" t="s">
        <v>241</v>
      </c>
      <c r="M1977" s="34" t="s">
        <v>22</v>
      </c>
      <c r="N1977" s="34" t="s">
        <v>27</v>
      </c>
      <c r="O1977" s="44">
        <v>510</v>
      </c>
      <c r="P1977" s="49">
        <v>0.16295488699999999</v>
      </c>
      <c r="Q1977" s="34" t="s">
        <v>34</v>
      </c>
      <c r="R1977" s="28">
        <v>20</v>
      </c>
      <c r="S1977" s="44">
        <v>1874</v>
      </c>
      <c r="T1977" s="39">
        <v>5262.0833329999996</v>
      </c>
      <c r="U1977" s="34" t="str">
        <f t="shared" si="91"/>
        <v>Medium Income</v>
      </c>
      <c r="V1977" s="44">
        <v>2756</v>
      </c>
      <c r="W1977" s="49">
        <v>0.27234827299999997</v>
      </c>
      <c r="X1977" s="28">
        <v>0</v>
      </c>
      <c r="Y1977" s="28">
        <v>50</v>
      </c>
      <c r="Z1977" s="34" t="str">
        <f t="shared" si="92"/>
        <v>Medium Risk</v>
      </c>
    </row>
    <row r="1978" spans="1:26" x14ac:dyDescent="0.25">
      <c r="A1978" s="20">
        <v>45077</v>
      </c>
      <c r="B1978" s="21">
        <v>53</v>
      </c>
      <c r="C1978" s="33" t="str">
        <f t="shared" si="90"/>
        <v>Senior</v>
      </c>
      <c r="D1978" s="43">
        <v>99884</v>
      </c>
      <c r="E1978" s="27">
        <v>547</v>
      </c>
      <c r="F1978" s="33" t="s">
        <v>231</v>
      </c>
      <c r="G1978" s="33" t="s">
        <v>33</v>
      </c>
      <c r="H1978" s="33" t="s">
        <v>25</v>
      </c>
      <c r="I1978" s="43">
        <v>23741</v>
      </c>
      <c r="J1978" s="27">
        <v>60</v>
      </c>
      <c r="K1978" s="48">
        <v>0.23768571542989869</v>
      </c>
      <c r="L1978" s="48" t="s">
        <v>240</v>
      </c>
      <c r="M1978" s="33" t="s">
        <v>22</v>
      </c>
      <c r="N1978" s="33" t="s">
        <v>27</v>
      </c>
      <c r="O1978" s="43">
        <v>471</v>
      </c>
      <c r="P1978" s="48">
        <v>0.10366713700000001</v>
      </c>
      <c r="Q1978" s="33" t="s">
        <v>38</v>
      </c>
      <c r="R1978" s="27">
        <v>22</v>
      </c>
      <c r="S1978" s="43">
        <v>1847</v>
      </c>
      <c r="T1978" s="38">
        <v>8323.6666669999995</v>
      </c>
      <c r="U1978" s="33" t="str">
        <f t="shared" si="91"/>
        <v>Medium Income</v>
      </c>
      <c r="V1978" s="43">
        <v>29452</v>
      </c>
      <c r="W1978" s="48">
        <v>0.26706054699999998</v>
      </c>
      <c r="X1978" s="27">
        <v>0</v>
      </c>
      <c r="Y1978" s="27">
        <v>57</v>
      </c>
      <c r="Z1978" s="33" t="str">
        <f t="shared" si="92"/>
        <v>High Risk</v>
      </c>
    </row>
    <row r="1979" spans="1:26" x14ac:dyDescent="0.25">
      <c r="A1979" s="22">
        <v>45078</v>
      </c>
      <c r="B1979" s="23">
        <v>51</v>
      </c>
      <c r="C1979" s="34" t="str">
        <f t="shared" si="90"/>
        <v>Senior</v>
      </c>
      <c r="D1979" s="44">
        <v>79736.000004000001</v>
      </c>
      <c r="E1979" s="28">
        <v>577</v>
      </c>
      <c r="F1979" s="34" t="s">
        <v>230</v>
      </c>
      <c r="G1979" s="34" t="s">
        <v>20</v>
      </c>
      <c r="H1979" s="34" t="s">
        <v>29</v>
      </c>
      <c r="I1979" s="44">
        <v>26484</v>
      </c>
      <c r="J1979" s="28">
        <v>55.043478260869563</v>
      </c>
      <c r="K1979" s="49">
        <v>0.33214608205417145</v>
      </c>
      <c r="L1979" s="49" t="s">
        <v>240</v>
      </c>
      <c r="M1979" s="34" t="s">
        <v>22</v>
      </c>
      <c r="N1979" s="34" t="s">
        <v>34</v>
      </c>
      <c r="O1979" s="44">
        <v>323</v>
      </c>
      <c r="P1979" s="49">
        <v>0.55682645099999994</v>
      </c>
      <c r="Q1979" s="34" t="s">
        <v>24</v>
      </c>
      <c r="R1979" s="28">
        <v>19</v>
      </c>
      <c r="S1979" s="44">
        <v>2145</v>
      </c>
      <c r="T1979" s="39">
        <v>6644.6666670000004</v>
      </c>
      <c r="U1979" s="34" t="str">
        <f t="shared" si="91"/>
        <v>Medium Income</v>
      </c>
      <c r="V1979" s="44">
        <v>10695</v>
      </c>
      <c r="W1979" s="49">
        <v>0.226350677</v>
      </c>
      <c r="X1979" s="28">
        <v>0</v>
      </c>
      <c r="Y1979" s="28">
        <v>65</v>
      </c>
      <c r="Z1979" s="34" t="str">
        <f t="shared" si="92"/>
        <v>High Risk</v>
      </c>
    </row>
    <row r="1980" spans="1:26" x14ac:dyDescent="0.25">
      <c r="A1980" s="20">
        <v>45097</v>
      </c>
      <c r="B1980" s="21">
        <v>30</v>
      </c>
      <c r="C1980" s="33" t="str">
        <f t="shared" si="90"/>
        <v>Mid</v>
      </c>
      <c r="D1980" s="43">
        <v>43173</v>
      </c>
      <c r="E1980" s="27">
        <v>521</v>
      </c>
      <c r="F1980" s="33" t="s">
        <v>231</v>
      </c>
      <c r="G1980" s="33" t="s">
        <v>20</v>
      </c>
      <c r="H1980" s="33" t="s">
        <v>32</v>
      </c>
      <c r="I1980" s="43">
        <v>16615</v>
      </c>
      <c r="J1980" s="27">
        <v>36</v>
      </c>
      <c r="K1980" s="48">
        <v>0.384847010863271</v>
      </c>
      <c r="L1980" s="48" t="s">
        <v>240</v>
      </c>
      <c r="M1980" s="33" t="s">
        <v>22</v>
      </c>
      <c r="N1980" s="33" t="s">
        <v>23</v>
      </c>
      <c r="O1980" s="43">
        <v>599</v>
      </c>
      <c r="P1980" s="48">
        <v>0.263841141</v>
      </c>
      <c r="Q1980" s="33" t="s">
        <v>38</v>
      </c>
      <c r="R1980" s="27">
        <v>18</v>
      </c>
      <c r="S1980" s="43">
        <v>17590</v>
      </c>
      <c r="T1980" s="38">
        <v>3597.75</v>
      </c>
      <c r="U1980" s="33" t="str">
        <f t="shared" si="91"/>
        <v>Low Income</v>
      </c>
      <c r="V1980" s="43">
        <v>4277</v>
      </c>
      <c r="W1980" s="48">
        <v>0.218885209</v>
      </c>
      <c r="X1980" s="27">
        <v>0</v>
      </c>
      <c r="Y1980" s="27">
        <v>54</v>
      </c>
      <c r="Z1980" s="33" t="str">
        <f t="shared" si="92"/>
        <v>Medium Risk</v>
      </c>
    </row>
    <row r="1981" spans="1:26" x14ac:dyDescent="0.25">
      <c r="A1981" s="22">
        <v>45080</v>
      </c>
      <c r="B1981" s="23">
        <v>44</v>
      </c>
      <c r="C1981" s="34" t="str">
        <f t="shared" si="90"/>
        <v>Senior</v>
      </c>
      <c r="D1981" s="44">
        <v>73099</v>
      </c>
      <c r="E1981" s="28">
        <v>620</v>
      </c>
      <c r="F1981" s="34" t="s">
        <v>230</v>
      </c>
      <c r="G1981" s="34" t="s">
        <v>20</v>
      </c>
      <c r="H1981" s="34" t="s">
        <v>29</v>
      </c>
      <c r="I1981" s="44">
        <v>23973</v>
      </c>
      <c r="J1981" s="28">
        <v>60</v>
      </c>
      <c r="K1981" s="49">
        <v>0.32795250277021576</v>
      </c>
      <c r="L1981" s="49" t="s">
        <v>240</v>
      </c>
      <c r="M1981" s="34" t="s">
        <v>44</v>
      </c>
      <c r="N1981" s="34" t="s">
        <v>30</v>
      </c>
      <c r="O1981" s="44">
        <v>464</v>
      </c>
      <c r="P1981" s="49">
        <v>0.15513083499999999</v>
      </c>
      <c r="Q1981" s="34" t="s">
        <v>24</v>
      </c>
      <c r="R1981" s="28">
        <v>21</v>
      </c>
      <c r="S1981" s="44">
        <v>3545</v>
      </c>
      <c r="T1981" s="39">
        <v>6091.5833329999996</v>
      </c>
      <c r="U1981" s="34" t="str">
        <f t="shared" si="91"/>
        <v>Medium Income</v>
      </c>
      <c r="V1981" s="44">
        <v>41339</v>
      </c>
      <c r="W1981" s="49">
        <v>0.18861734199999999</v>
      </c>
      <c r="X1981" s="28">
        <v>1</v>
      </c>
      <c r="Y1981" s="28">
        <v>38.4</v>
      </c>
      <c r="Z1981" s="34" t="str">
        <f t="shared" si="92"/>
        <v>Low Risk</v>
      </c>
    </row>
    <row r="1982" spans="1:26" x14ac:dyDescent="0.25">
      <c r="A1982" s="20">
        <v>45081</v>
      </c>
      <c r="B1982" s="21">
        <v>28</v>
      </c>
      <c r="C1982" s="33" t="str">
        <f t="shared" si="90"/>
        <v>Mid</v>
      </c>
      <c r="D1982" s="43">
        <v>49588</v>
      </c>
      <c r="E1982" s="27">
        <v>488</v>
      </c>
      <c r="F1982" s="33" t="s">
        <v>231</v>
      </c>
      <c r="G1982" s="33" t="s">
        <v>20</v>
      </c>
      <c r="H1982" s="33" t="s">
        <v>32</v>
      </c>
      <c r="I1982" s="43">
        <v>24355</v>
      </c>
      <c r="J1982" s="27">
        <v>36</v>
      </c>
      <c r="K1982" s="48">
        <v>0.49114705170605794</v>
      </c>
      <c r="L1982" s="48" t="s">
        <v>240</v>
      </c>
      <c r="M1982" s="33" t="s">
        <v>22</v>
      </c>
      <c r="N1982" s="33" t="s">
        <v>34</v>
      </c>
      <c r="O1982" s="43">
        <v>485</v>
      </c>
      <c r="P1982" s="48">
        <v>0.111350159</v>
      </c>
      <c r="Q1982" s="33" t="s">
        <v>31</v>
      </c>
      <c r="R1982" s="27">
        <v>24</v>
      </c>
      <c r="S1982" s="43">
        <v>972</v>
      </c>
      <c r="T1982" s="38">
        <v>4132.3333329999996</v>
      </c>
      <c r="U1982" s="33" t="str">
        <f t="shared" si="91"/>
        <v>Low Income</v>
      </c>
      <c r="V1982" s="43">
        <v>73838</v>
      </c>
      <c r="W1982" s="48">
        <v>0.245742504</v>
      </c>
      <c r="X1982" s="27">
        <v>0</v>
      </c>
      <c r="Y1982" s="27">
        <v>51</v>
      </c>
      <c r="Z1982" s="33" t="str">
        <f t="shared" si="92"/>
        <v>Medium Risk</v>
      </c>
    </row>
    <row r="1983" spans="1:26" x14ac:dyDescent="0.25">
      <c r="A1983" s="22">
        <v>45082</v>
      </c>
      <c r="B1983" s="23">
        <v>23</v>
      </c>
      <c r="C1983" s="34" t="str">
        <f t="shared" si="90"/>
        <v>Young</v>
      </c>
      <c r="D1983" s="44">
        <v>53694</v>
      </c>
      <c r="E1983" s="28">
        <v>548</v>
      </c>
      <c r="F1983" s="34" t="s">
        <v>231</v>
      </c>
      <c r="G1983" s="34" t="s">
        <v>20</v>
      </c>
      <c r="H1983" s="34" t="s">
        <v>32</v>
      </c>
      <c r="I1983" s="44">
        <v>9649</v>
      </c>
      <c r="J1983" s="28">
        <v>60</v>
      </c>
      <c r="K1983" s="49">
        <v>0.17970350504711885</v>
      </c>
      <c r="L1983" s="49" t="s">
        <v>240</v>
      </c>
      <c r="M1983" s="34" t="s">
        <v>22</v>
      </c>
      <c r="N1983" s="34" t="s">
        <v>23</v>
      </c>
      <c r="O1983" s="44">
        <v>662</v>
      </c>
      <c r="P1983" s="49">
        <v>0.32463557599999998</v>
      </c>
      <c r="Q1983" s="34" t="s">
        <v>24</v>
      </c>
      <c r="R1983" s="28">
        <v>25</v>
      </c>
      <c r="S1983" s="44">
        <v>2359</v>
      </c>
      <c r="T1983" s="39">
        <v>4474.5</v>
      </c>
      <c r="U1983" s="34" t="str">
        <f t="shared" si="91"/>
        <v>Low Income</v>
      </c>
      <c r="V1983" s="44">
        <v>1722</v>
      </c>
      <c r="W1983" s="49">
        <v>0.23629961599999999</v>
      </c>
      <c r="X1983" s="28">
        <v>0</v>
      </c>
      <c r="Y1983" s="28">
        <v>56</v>
      </c>
      <c r="Z1983" s="34" t="str">
        <f t="shared" si="92"/>
        <v>High Risk</v>
      </c>
    </row>
    <row r="1984" spans="1:26" x14ac:dyDescent="0.25">
      <c r="A1984" s="20">
        <v>45083</v>
      </c>
      <c r="B1984" s="21">
        <v>32</v>
      </c>
      <c r="C1984" s="33" t="str">
        <f t="shared" si="90"/>
        <v>Mid</v>
      </c>
      <c r="D1984" s="43">
        <v>208039</v>
      </c>
      <c r="E1984" s="27">
        <v>588</v>
      </c>
      <c r="F1984" s="33" t="s">
        <v>230</v>
      </c>
      <c r="G1984" s="33" t="s">
        <v>20</v>
      </c>
      <c r="H1984" s="33" t="s">
        <v>29</v>
      </c>
      <c r="I1984" s="43">
        <v>36187</v>
      </c>
      <c r="J1984" s="27">
        <v>72</v>
      </c>
      <c r="K1984" s="48">
        <v>0.17394334716086887</v>
      </c>
      <c r="L1984" s="48" t="s">
        <v>240</v>
      </c>
      <c r="M1984" s="33" t="s">
        <v>22</v>
      </c>
      <c r="N1984" s="33" t="s">
        <v>30</v>
      </c>
      <c r="O1984" s="43">
        <v>376</v>
      </c>
      <c r="P1984" s="48">
        <v>0.13096434100000001</v>
      </c>
      <c r="Q1984" s="33" t="s">
        <v>31</v>
      </c>
      <c r="R1984" s="27">
        <v>25</v>
      </c>
      <c r="S1984" s="43">
        <v>3259</v>
      </c>
      <c r="T1984" s="38">
        <v>17336.583330000001</v>
      </c>
      <c r="U1984" s="33" t="str">
        <f t="shared" si="91"/>
        <v>High Income</v>
      </c>
      <c r="V1984" s="43">
        <v>77716</v>
      </c>
      <c r="W1984" s="48">
        <v>0.21144539800000001</v>
      </c>
      <c r="X1984" s="27">
        <v>1</v>
      </c>
      <c r="Y1984" s="27">
        <v>36</v>
      </c>
      <c r="Z1984" s="33" t="str">
        <f t="shared" si="92"/>
        <v>Low Risk</v>
      </c>
    </row>
    <row r="1985" spans="1:26" x14ac:dyDescent="0.25">
      <c r="A1985" s="22">
        <v>45084</v>
      </c>
      <c r="B1985" s="23">
        <v>50</v>
      </c>
      <c r="C1985" s="34" t="str">
        <f t="shared" si="90"/>
        <v>Senior</v>
      </c>
      <c r="D1985" s="44">
        <v>74096</v>
      </c>
      <c r="E1985" s="28">
        <v>541</v>
      </c>
      <c r="F1985" s="34" t="s">
        <v>231</v>
      </c>
      <c r="G1985" s="34" t="s">
        <v>45</v>
      </c>
      <c r="H1985" s="34" t="s">
        <v>29</v>
      </c>
      <c r="I1985" s="44">
        <v>17928</v>
      </c>
      <c r="J1985" s="28">
        <v>48</v>
      </c>
      <c r="K1985" s="49">
        <v>0.24195638091125027</v>
      </c>
      <c r="L1985" s="49" t="s">
        <v>240</v>
      </c>
      <c r="M1985" s="34" t="s">
        <v>22</v>
      </c>
      <c r="N1985" s="34" t="s">
        <v>23</v>
      </c>
      <c r="O1985" s="44">
        <v>392</v>
      </c>
      <c r="P1985" s="49">
        <v>0.26590778100000001</v>
      </c>
      <c r="Q1985" s="34" t="s">
        <v>31</v>
      </c>
      <c r="R1985" s="28">
        <v>30</v>
      </c>
      <c r="S1985" s="44">
        <v>8220</v>
      </c>
      <c r="T1985" s="39">
        <v>6174.6666670000004</v>
      </c>
      <c r="U1985" s="34" t="str">
        <f t="shared" si="91"/>
        <v>Medium Income</v>
      </c>
      <c r="V1985" s="44">
        <v>49230</v>
      </c>
      <c r="W1985" s="49">
        <v>0.26471455700000002</v>
      </c>
      <c r="X1985" s="28">
        <v>0</v>
      </c>
      <c r="Y1985" s="28">
        <v>67</v>
      </c>
      <c r="Z1985" s="34" t="str">
        <f t="shared" si="92"/>
        <v>High Risk</v>
      </c>
    </row>
    <row r="1986" spans="1:26" x14ac:dyDescent="0.25">
      <c r="A1986" s="20">
        <v>45085</v>
      </c>
      <c r="B1986" s="21">
        <v>51</v>
      </c>
      <c r="C1986" s="33" t="str">
        <f t="shared" ref="C1986:C2049" si="93">IF(B1986&lt;25,"Young",IF(B1986&lt;40,"Mid",IF(B1986&lt;60,"Senior","Old")))</f>
        <v>Senior</v>
      </c>
      <c r="D1986" s="43">
        <v>31926</v>
      </c>
      <c r="E1986" s="27">
        <v>537</v>
      </c>
      <c r="F1986" s="33" t="s">
        <v>231</v>
      </c>
      <c r="G1986" s="33" t="s">
        <v>20</v>
      </c>
      <c r="H1986" s="33" t="s">
        <v>29</v>
      </c>
      <c r="I1986" s="43">
        <v>17021</v>
      </c>
      <c r="J1986" s="27">
        <v>48</v>
      </c>
      <c r="K1986" s="48">
        <v>0.53313913424794834</v>
      </c>
      <c r="L1986" s="48" t="s">
        <v>241</v>
      </c>
      <c r="M1986" s="33" t="s">
        <v>22</v>
      </c>
      <c r="N1986" s="33" t="s">
        <v>27</v>
      </c>
      <c r="O1986" s="43">
        <v>574</v>
      </c>
      <c r="P1986" s="48">
        <v>0.15191211299999999</v>
      </c>
      <c r="Q1986" s="33" t="s">
        <v>24</v>
      </c>
      <c r="R1986" s="27">
        <v>28</v>
      </c>
      <c r="S1986" s="43">
        <v>7120</v>
      </c>
      <c r="T1986" s="38">
        <v>2660.5</v>
      </c>
      <c r="U1986" s="33" t="str">
        <f t="shared" ref="U1986:U2049" si="94">IF(T1986&lt;=5000,"Low Income",IF(T1986&lt;=12000,"Medium Income","High Income"))</f>
        <v>Low Income</v>
      </c>
      <c r="V1986" s="43">
        <v>38989</v>
      </c>
      <c r="W1986" s="48">
        <v>0.25219229399999998</v>
      </c>
      <c r="X1986" s="27">
        <v>0</v>
      </c>
      <c r="Y1986" s="27">
        <v>53</v>
      </c>
      <c r="Z1986" s="33" t="str">
        <f t="shared" ref="Z1986:Z2049" si="95">IF(Y1986&lt;40,"Low Risk", IF(Y1986&lt;55,"Medium Risk", IF(Y1986&lt;70,"High Risk","Very High Risk")))</f>
        <v>Medium Risk</v>
      </c>
    </row>
    <row r="1987" spans="1:26" x14ac:dyDescent="0.25">
      <c r="A1987" s="22">
        <v>45086</v>
      </c>
      <c r="B1987" s="23">
        <v>46</v>
      </c>
      <c r="C1987" s="34" t="str">
        <f t="shared" si="93"/>
        <v>Senior</v>
      </c>
      <c r="D1987" s="44">
        <v>84075</v>
      </c>
      <c r="E1987" s="28">
        <v>607</v>
      </c>
      <c r="F1987" s="34" t="s">
        <v>230</v>
      </c>
      <c r="G1987" s="34" t="s">
        <v>20</v>
      </c>
      <c r="H1987" s="34" t="s">
        <v>32</v>
      </c>
      <c r="I1987" s="44">
        <v>17615</v>
      </c>
      <c r="J1987" s="28">
        <v>55.032258064516128</v>
      </c>
      <c r="K1987" s="49">
        <v>0.20951531370799881</v>
      </c>
      <c r="L1987" s="49" t="s">
        <v>240</v>
      </c>
      <c r="M1987" s="34" t="s">
        <v>22</v>
      </c>
      <c r="N1987" s="34" t="s">
        <v>27</v>
      </c>
      <c r="O1987" s="44">
        <v>285</v>
      </c>
      <c r="P1987" s="49">
        <v>0.20178309699999999</v>
      </c>
      <c r="Q1987" s="34" t="s">
        <v>28</v>
      </c>
      <c r="R1987" s="28">
        <v>21</v>
      </c>
      <c r="S1987" s="44">
        <v>3442</v>
      </c>
      <c r="T1987" s="39">
        <v>7006.25</v>
      </c>
      <c r="U1987" s="34" t="str">
        <f t="shared" si="94"/>
        <v>Medium Income</v>
      </c>
      <c r="V1987" s="44">
        <v>18303</v>
      </c>
      <c r="W1987" s="49">
        <v>0.25971483299999998</v>
      </c>
      <c r="X1987" s="28">
        <v>0</v>
      </c>
      <c r="Y1987" s="28">
        <v>48</v>
      </c>
      <c r="Z1987" s="34" t="str">
        <f t="shared" si="95"/>
        <v>Medium Risk</v>
      </c>
    </row>
    <row r="1988" spans="1:26" x14ac:dyDescent="0.25">
      <c r="A1988" s="20">
        <v>45087</v>
      </c>
      <c r="B1988" s="21">
        <v>48</v>
      </c>
      <c r="C1988" s="33" t="str">
        <f t="shared" si="93"/>
        <v>Senior</v>
      </c>
      <c r="D1988" s="43">
        <v>52786</v>
      </c>
      <c r="E1988" s="27">
        <v>541</v>
      </c>
      <c r="F1988" s="33" t="s">
        <v>231</v>
      </c>
      <c r="G1988" s="33" t="s">
        <v>20</v>
      </c>
      <c r="H1988" s="33" t="s">
        <v>29</v>
      </c>
      <c r="I1988" s="43">
        <v>7749</v>
      </c>
      <c r="J1988" s="27">
        <v>24</v>
      </c>
      <c r="K1988" s="48">
        <v>0.14680028795513961</v>
      </c>
      <c r="L1988" s="48" t="s">
        <v>240</v>
      </c>
      <c r="M1988" s="33" t="s">
        <v>22</v>
      </c>
      <c r="N1988" s="33" t="s">
        <v>30</v>
      </c>
      <c r="O1988" s="43">
        <v>344</v>
      </c>
      <c r="P1988" s="48">
        <v>4.7326704999999997E-2</v>
      </c>
      <c r="Q1988" s="33" t="s">
        <v>28</v>
      </c>
      <c r="R1988" s="27">
        <v>26</v>
      </c>
      <c r="S1988" s="43">
        <v>1997</v>
      </c>
      <c r="T1988" s="38">
        <v>4398.8333329999996</v>
      </c>
      <c r="U1988" s="33" t="str">
        <f t="shared" si="94"/>
        <v>Low Income</v>
      </c>
      <c r="V1988" s="43">
        <v>20958</v>
      </c>
      <c r="W1988" s="48">
        <v>0.190068024</v>
      </c>
      <c r="X1988" s="27">
        <v>1</v>
      </c>
      <c r="Y1988" s="27">
        <v>40</v>
      </c>
      <c r="Z1988" s="33" t="str">
        <f t="shared" si="95"/>
        <v>Medium Risk</v>
      </c>
    </row>
    <row r="1989" spans="1:26" x14ac:dyDescent="0.25">
      <c r="A1989" s="22">
        <v>45088</v>
      </c>
      <c r="B1989" s="23">
        <v>46</v>
      </c>
      <c r="C1989" s="34" t="str">
        <f t="shared" si="93"/>
        <v>Senior</v>
      </c>
      <c r="D1989" s="44">
        <v>47865</v>
      </c>
      <c r="E1989" s="28">
        <v>551</v>
      </c>
      <c r="F1989" s="34" t="s">
        <v>230</v>
      </c>
      <c r="G1989" s="34" t="s">
        <v>33</v>
      </c>
      <c r="H1989" s="34" t="s">
        <v>25</v>
      </c>
      <c r="I1989" s="44">
        <v>8876</v>
      </c>
      <c r="J1989" s="28">
        <v>36</v>
      </c>
      <c r="K1989" s="49">
        <v>0.18543821163689544</v>
      </c>
      <c r="L1989" s="49" t="s">
        <v>240</v>
      </c>
      <c r="M1989" s="34" t="s">
        <v>26</v>
      </c>
      <c r="N1989" s="34" t="s">
        <v>27</v>
      </c>
      <c r="O1989" s="44">
        <v>425</v>
      </c>
      <c r="P1989" s="49">
        <v>8.7709033000000006E-2</v>
      </c>
      <c r="Q1989" s="34" t="s">
        <v>28</v>
      </c>
      <c r="R1989" s="28">
        <v>14</v>
      </c>
      <c r="S1989" s="44">
        <v>2162</v>
      </c>
      <c r="T1989" s="39">
        <v>3988.75</v>
      </c>
      <c r="U1989" s="34" t="str">
        <f t="shared" si="94"/>
        <v>Low Income</v>
      </c>
      <c r="V1989" s="44">
        <v>47403</v>
      </c>
      <c r="W1989" s="49">
        <v>0.18512373300000001</v>
      </c>
      <c r="X1989" s="28">
        <v>1</v>
      </c>
      <c r="Y1989" s="28">
        <v>42.4</v>
      </c>
      <c r="Z1989" s="34" t="str">
        <f t="shared" si="95"/>
        <v>Medium Risk</v>
      </c>
    </row>
    <row r="1990" spans="1:26" x14ac:dyDescent="0.25">
      <c r="A1990" s="20">
        <v>45089</v>
      </c>
      <c r="B1990" s="21">
        <v>32</v>
      </c>
      <c r="C1990" s="33" t="str">
        <f t="shared" si="93"/>
        <v>Mid</v>
      </c>
      <c r="D1990" s="43">
        <v>54022</v>
      </c>
      <c r="E1990" s="27">
        <v>572</v>
      </c>
      <c r="F1990" s="33" t="s">
        <v>230</v>
      </c>
      <c r="G1990" s="33" t="s">
        <v>20</v>
      </c>
      <c r="H1990" s="33" t="s">
        <v>29</v>
      </c>
      <c r="I1990" s="43">
        <v>22489</v>
      </c>
      <c r="J1990" s="27">
        <v>36</v>
      </c>
      <c r="K1990" s="48">
        <v>0.41629336196364441</v>
      </c>
      <c r="L1990" s="48" t="s">
        <v>240</v>
      </c>
      <c r="M1990" s="33" t="s">
        <v>26</v>
      </c>
      <c r="N1990" s="33" t="s">
        <v>30</v>
      </c>
      <c r="O1990" s="43">
        <v>249</v>
      </c>
      <c r="P1990" s="48">
        <v>0.117715681</v>
      </c>
      <c r="Q1990" s="33" t="s">
        <v>28</v>
      </c>
      <c r="R1990" s="27">
        <v>18</v>
      </c>
      <c r="S1990" s="43">
        <v>487</v>
      </c>
      <c r="T1990" s="38">
        <v>4501.8333329999996</v>
      </c>
      <c r="U1990" s="33" t="str">
        <f t="shared" si="94"/>
        <v>Low Income</v>
      </c>
      <c r="V1990" s="43">
        <v>28344</v>
      </c>
      <c r="W1990" s="48">
        <v>0.20156922799999999</v>
      </c>
      <c r="X1990" s="27">
        <v>0</v>
      </c>
      <c r="Y1990" s="27">
        <v>51</v>
      </c>
      <c r="Z1990" s="33" t="str">
        <f t="shared" si="95"/>
        <v>Medium Risk</v>
      </c>
    </row>
    <row r="1991" spans="1:26" x14ac:dyDescent="0.25">
      <c r="A1991" s="22">
        <v>45090</v>
      </c>
      <c r="B1991" s="23">
        <v>45</v>
      </c>
      <c r="C1991" s="34" t="str">
        <f t="shared" si="93"/>
        <v>Senior</v>
      </c>
      <c r="D1991" s="44">
        <v>29609</v>
      </c>
      <c r="E1991" s="28">
        <v>573.64242424242423</v>
      </c>
      <c r="F1991" s="34" t="s">
        <v>230</v>
      </c>
      <c r="G1991" s="34" t="s">
        <v>20</v>
      </c>
      <c r="H1991" s="34" t="s">
        <v>32</v>
      </c>
      <c r="I1991" s="44">
        <v>24406</v>
      </c>
      <c r="J1991" s="28">
        <v>24</v>
      </c>
      <c r="K1991" s="49">
        <v>0.82427640244520251</v>
      </c>
      <c r="L1991" s="49" t="s">
        <v>241</v>
      </c>
      <c r="M1991" s="34" t="s">
        <v>26</v>
      </c>
      <c r="N1991" s="34" t="s">
        <v>23</v>
      </c>
      <c r="O1991" s="44">
        <v>170</v>
      </c>
      <c r="P1991" s="49">
        <v>0.184378294</v>
      </c>
      <c r="Q1991" s="34" t="s">
        <v>38</v>
      </c>
      <c r="R1991" s="28">
        <v>20</v>
      </c>
      <c r="S1991" s="44">
        <v>509</v>
      </c>
      <c r="T1991" s="39">
        <v>2467.416667</v>
      </c>
      <c r="U1991" s="34" t="str">
        <f t="shared" si="94"/>
        <v>Low Income</v>
      </c>
      <c r="V1991" s="44">
        <v>62378</v>
      </c>
      <c r="W1991" s="49">
        <v>0.16632479999999999</v>
      </c>
      <c r="X1991" s="28">
        <v>0</v>
      </c>
      <c r="Y1991" s="28">
        <v>64</v>
      </c>
      <c r="Z1991" s="34" t="str">
        <f t="shared" si="95"/>
        <v>High Risk</v>
      </c>
    </row>
    <row r="1992" spans="1:26" x14ac:dyDescent="0.25">
      <c r="A1992" s="20">
        <v>45091</v>
      </c>
      <c r="B1992" s="21">
        <v>49</v>
      </c>
      <c r="C1992" s="33" t="str">
        <f t="shared" si="93"/>
        <v>Senior</v>
      </c>
      <c r="D1992" s="43">
        <v>46047.999995999999</v>
      </c>
      <c r="E1992" s="27">
        <v>639</v>
      </c>
      <c r="F1992" s="33" t="s">
        <v>230</v>
      </c>
      <c r="G1992" s="33" t="s">
        <v>20</v>
      </c>
      <c r="H1992" s="33" t="s">
        <v>29</v>
      </c>
      <c r="I1992" s="43">
        <v>33359</v>
      </c>
      <c r="J1992" s="27">
        <v>53.018181818181816</v>
      </c>
      <c r="K1992" s="48">
        <v>0.72443971514284577</v>
      </c>
      <c r="L1992" s="48" t="s">
        <v>241</v>
      </c>
      <c r="M1992" s="33" t="s">
        <v>26</v>
      </c>
      <c r="N1992" s="33" t="s">
        <v>27</v>
      </c>
      <c r="O1992" s="43">
        <v>189</v>
      </c>
      <c r="P1992" s="48">
        <v>0.38755722599999998</v>
      </c>
      <c r="Q1992" s="33" t="s">
        <v>28</v>
      </c>
      <c r="R1992" s="27">
        <v>25</v>
      </c>
      <c r="S1992" s="43">
        <v>4323</v>
      </c>
      <c r="T1992" s="38">
        <v>3837.333333</v>
      </c>
      <c r="U1992" s="33" t="str">
        <f t="shared" si="94"/>
        <v>Low Income</v>
      </c>
      <c r="V1992" s="43">
        <v>7562</v>
      </c>
      <c r="W1992" s="48">
        <v>0.20464929600000001</v>
      </c>
      <c r="X1992" s="27">
        <v>0</v>
      </c>
      <c r="Y1992" s="27">
        <v>56</v>
      </c>
      <c r="Z1992" s="33" t="str">
        <f t="shared" si="95"/>
        <v>High Risk</v>
      </c>
    </row>
    <row r="1993" spans="1:26" x14ac:dyDescent="0.25">
      <c r="A1993" s="22">
        <v>45092</v>
      </c>
      <c r="B1993" s="23">
        <v>49</v>
      </c>
      <c r="C1993" s="34" t="str">
        <f t="shared" si="93"/>
        <v>Senior</v>
      </c>
      <c r="D1993" s="44">
        <v>15000</v>
      </c>
      <c r="E1993" s="28">
        <v>637</v>
      </c>
      <c r="F1993" s="34" t="s">
        <v>230</v>
      </c>
      <c r="G1993" s="34" t="s">
        <v>20</v>
      </c>
      <c r="H1993" s="34" t="s">
        <v>29</v>
      </c>
      <c r="I1993" s="44">
        <v>13688</v>
      </c>
      <c r="J1993" s="28">
        <v>60</v>
      </c>
      <c r="K1993" s="49">
        <v>0.91253333333333331</v>
      </c>
      <c r="L1993" s="49" t="s">
        <v>241</v>
      </c>
      <c r="M1993" s="34" t="s">
        <v>35</v>
      </c>
      <c r="N1993" s="34" t="s">
        <v>27</v>
      </c>
      <c r="O1993" s="44">
        <v>250</v>
      </c>
      <c r="P1993" s="49">
        <v>0.48874603500000002</v>
      </c>
      <c r="Q1993" s="34" t="s">
        <v>24</v>
      </c>
      <c r="R1993" s="28">
        <v>24</v>
      </c>
      <c r="S1993" s="44">
        <v>8494</v>
      </c>
      <c r="T1993" s="39">
        <v>1250</v>
      </c>
      <c r="U1993" s="34" t="str">
        <f t="shared" si="94"/>
        <v>Low Income</v>
      </c>
      <c r="V1993" s="44">
        <v>12171</v>
      </c>
      <c r="W1993" s="49">
        <v>0.19054568</v>
      </c>
      <c r="X1993" s="28">
        <v>0</v>
      </c>
      <c r="Y1993" s="28">
        <v>55</v>
      </c>
      <c r="Z1993" s="34" t="str">
        <f t="shared" si="95"/>
        <v>High Risk</v>
      </c>
    </row>
    <row r="1994" spans="1:26" x14ac:dyDescent="0.25">
      <c r="A1994" s="20">
        <v>45093</v>
      </c>
      <c r="B1994" s="21">
        <v>54</v>
      </c>
      <c r="C1994" s="33" t="str">
        <f t="shared" si="93"/>
        <v>Senior</v>
      </c>
      <c r="D1994" s="43">
        <v>51148</v>
      </c>
      <c r="E1994" s="27">
        <v>515</v>
      </c>
      <c r="F1994" s="33" t="s">
        <v>231</v>
      </c>
      <c r="G1994" s="33" t="s">
        <v>20</v>
      </c>
      <c r="H1994" s="33" t="s">
        <v>29</v>
      </c>
      <c r="I1994" s="43">
        <v>11364</v>
      </c>
      <c r="J1994" s="27">
        <v>24</v>
      </c>
      <c r="K1994" s="48">
        <v>0.22217877531868305</v>
      </c>
      <c r="L1994" s="48" t="s">
        <v>240</v>
      </c>
      <c r="M1994" s="33" t="s">
        <v>26</v>
      </c>
      <c r="N1994" s="33" t="s">
        <v>34</v>
      </c>
      <c r="O1994" s="43">
        <v>295</v>
      </c>
      <c r="P1994" s="48">
        <v>0.47458307100000002</v>
      </c>
      <c r="Q1994" s="33" t="s">
        <v>31</v>
      </c>
      <c r="R1994" s="27">
        <v>34</v>
      </c>
      <c r="S1994" s="43">
        <v>2394</v>
      </c>
      <c r="T1994" s="38">
        <v>4262.3333329999996</v>
      </c>
      <c r="U1994" s="33" t="str">
        <f t="shared" si="94"/>
        <v>Low Income</v>
      </c>
      <c r="V1994" s="43">
        <v>5509</v>
      </c>
      <c r="W1994" s="48">
        <v>0.203177306</v>
      </c>
      <c r="X1994" s="27">
        <v>1</v>
      </c>
      <c r="Y1994" s="27">
        <v>44.8</v>
      </c>
      <c r="Z1994" s="33" t="str">
        <f t="shared" si="95"/>
        <v>Medium Risk</v>
      </c>
    </row>
    <row r="1995" spans="1:26" x14ac:dyDescent="0.25">
      <c r="A1995" s="22">
        <v>45094</v>
      </c>
      <c r="B1995" s="23">
        <v>48</v>
      </c>
      <c r="C1995" s="34" t="str">
        <f t="shared" si="93"/>
        <v>Senior</v>
      </c>
      <c r="D1995" s="44">
        <v>90796</v>
      </c>
      <c r="E1995" s="28">
        <v>659</v>
      </c>
      <c r="F1995" s="34" t="s">
        <v>232</v>
      </c>
      <c r="G1995" s="34" t="s">
        <v>20</v>
      </c>
      <c r="H1995" s="34" t="s">
        <v>41</v>
      </c>
      <c r="I1995" s="44">
        <v>41952</v>
      </c>
      <c r="J1995" s="28">
        <v>36</v>
      </c>
      <c r="K1995" s="49">
        <v>0.46204678620203532</v>
      </c>
      <c r="L1995" s="49" t="s">
        <v>240</v>
      </c>
      <c r="M1995" s="34" t="s">
        <v>44</v>
      </c>
      <c r="N1995" s="34" t="s">
        <v>30</v>
      </c>
      <c r="O1995" s="44">
        <v>345</v>
      </c>
      <c r="P1995" s="49">
        <v>0.51593172600000003</v>
      </c>
      <c r="Q1995" s="34" t="s">
        <v>24</v>
      </c>
      <c r="R1995" s="28">
        <v>23</v>
      </c>
      <c r="S1995" s="44">
        <v>1204</v>
      </c>
      <c r="T1995" s="39">
        <v>7566.3333329999996</v>
      </c>
      <c r="U1995" s="34" t="str">
        <f t="shared" si="94"/>
        <v>Medium Income</v>
      </c>
      <c r="V1995" s="44">
        <v>408094</v>
      </c>
      <c r="W1995" s="49">
        <v>0.18622361300000001</v>
      </c>
      <c r="X1995" s="28">
        <v>1</v>
      </c>
      <c r="Y1995" s="28">
        <v>37.6</v>
      </c>
      <c r="Z1995" s="34" t="str">
        <f t="shared" si="95"/>
        <v>Low Risk</v>
      </c>
    </row>
    <row r="1996" spans="1:26" x14ac:dyDescent="0.25">
      <c r="A1996" s="20">
        <v>45095</v>
      </c>
      <c r="B1996" s="21">
        <v>44</v>
      </c>
      <c r="C1996" s="33" t="str">
        <f t="shared" si="93"/>
        <v>Senior</v>
      </c>
      <c r="D1996" s="43">
        <v>56507</v>
      </c>
      <c r="E1996" s="27">
        <v>579.93124999999998</v>
      </c>
      <c r="F1996" s="33" t="s">
        <v>230</v>
      </c>
      <c r="G1996" s="33" t="s">
        <v>20</v>
      </c>
      <c r="H1996" s="33" t="s">
        <v>21</v>
      </c>
      <c r="I1996" s="43">
        <v>29735</v>
      </c>
      <c r="J1996" s="27">
        <v>120</v>
      </c>
      <c r="K1996" s="48">
        <v>0.52621799069141872</v>
      </c>
      <c r="L1996" s="48" t="s">
        <v>241</v>
      </c>
      <c r="M1996" s="33" t="s">
        <v>35</v>
      </c>
      <c r="N1996" s="33" t="s">
        <v>27</v>
      </c>
      <c r="O1996" s="43">
        <v>511</v>
      </c>
      <c r="P1996" s="48">
        <v>0.24477700699999999</v>
      </c>
      <c r="Q1996" s="33" t="s">
        <v>28</v>
      </c>
      <c r="R1996" s="27">
        <v>27</v>
      </c>
      <c r="S1996" s="43">
        <v>633</v>
      </c>
      <c r="T1996" s="38">
        <v>4708.9166670000004</v>
      </c>
      <c r="U1996" s="33" t="str">
        <f t="shared" si="94"/>
        <v>Low Income</v>
      </c>
      <c r="V1996" s="43">
        <v>48752</v>
      </c>
      <c r="W1996" s="48">
        <v>0.31416159799999999</v>
      </c>
      <c r="X1996" s="27">
        <v>0</v>
      </c>
      <c r="Y1996" s="27">
        <v>53</v>
      </c>
      <c r="Z1996" s="33" t="str">
        <f t="shared" si="95"/>
        <v>Medium Risk</v>
      </c>
    </row>
    <row r="1997" spans="1:26" x14ac:dyDescent="0.25">
      <c r="A1997" s="22">
        <v>45096</v>
      </c>
      <c r="B1997" s="23">
        <v>52</v>
      </c>
      <c r="C1997" s="34" t="str">
        <f t="shared" si="93"/>
        <v>Senior</v>
      </c>
      <c r="D1997" s="44">
        <v>38162</v>
      </c>
      <c r="E1997" s="28">
        <v>582</v>
      </c>
      <c r="F1997" s="34" t="s">
        <v>230</v>
      </c>
      <c r="G1997" s="34" t="s">
        <v>20</v>
      </c>
      <c r="H1997" s="34" t="s">
        <v>29</v>
      </c>
      <c r="I1997" s="44">
        <v>18921</v>
      </c>
      <c r="J1997" s="28">
        <v>24</v>
      </c>
      <c r="K1997" s="49">
        <v>0.49580734762329021</v>
      </c>
      <c r="L1997" s="49" t="s">
        <v>240</v>
      </c>
      <c r="M1997" s="34" t="s">
        <v>22</v>
      </c>
      <c r="N1997" s="34" t="s">
        <v>23</v>
      </c>
      <c r="O1997" s="44">
        <v>242</v>
      </c>
      <c r="P1997" s="49">
        <v>0.76736759099999996</v>
      </c>
      <c r="Q1997" s="34" t="s">
        <v>34</v>
      </c>
      <c r="R1997" s="28">
        <v>14</v>
      </c>
      <c r="S1997" s="44">
        <v>10654</v>
      </c>
      <c r="T1997" s="39">
        <v>3180.166667</v>
      </c>
      <c r="U1997" s="34" t="str">
        <f t="shared" si="94"/>
        <v>Low Income</v>
      </c>
      <c r="V1997" s="44">
        <v>6378</v>
      </c>
      <c r="W1997" s="49">
        <v>0.22016464699999999</v>
      </c>
      <c r="X1997" s="28">
        <v>0</v>
      </c>
      <c r="Y1997" s="28">
        <v>61</v>
      </c>
      <c r="Z1997" s="34" t="str">
        <f t="shared" si="95"/>
        <v>High Risk</v>
      </c>
    </row>
    <row r="1998" spans="1:26" x14ac:dyDescent="0.25">
      <c r="A1998" s="20">
        <v>45097</v>
      </c>
      <c r="B1998" s="21">
        <v>39</v>
      </c>
      <c r="C1998" s="33" t="str">
        <f t="shared" si="93"/>
        <v>Mid</v>
      </c>
      <c r="D1998" s="43">
        <v>71419</v>
      </c>
      <c r="E1998" s="27">
        <v>606</v>
      </c>
      <c r="F1998" s="33" t="s">
        <v>230</v>
      </c>
      <c r="G1998" s="33" t="s">
        <v>20</v>
      </c>
      <c r="H1998" s="33" t="s">
        <v>21</v>
      </c>
      <c r="I1998" s="43">
        <v>37152</v>
      </c>
      <c r="J1998" s="27">
        <v>60</v>
      </c>
      <c r="K1998" s="48">
        <v>0.52019770649267005</v>
      </c>
      <c r="L1998" s="48" t="s">
        <v>241</v>
      </c>
      <c r="M1998" s="33" t="s">
        <v>22</v>
      </c>
      <c r="N1998" s="33" t="s">
        <v>30</v>
      </c>
      <c r="O1998" s="43">
        <v>300</v>
      </c>
      <c r="P1998" s="48">
        <v>0.273707325</v>
      </c>
      <c r="Q1998" s="33" t="s">
        <v>31</v>
      </c>
      <c r="R1998" s="27">
        <v>29</v>
      </c>
      <c r="S1998" s="43">
        <v>8654</v>
      </c>
      <c r="T1998" s="38">
        <v>5951.5833329999996</v>
      </c>
      <c r="U1998" s="33" t="str">
        <f t="shared" si="94"/>
        <v>Medium Income</v>
      </c>
      <c r="V1998" s="43">
        <v>128273</v>
      </c>
      <c r="W1998" s="48">
        <v>0.24000484799999999</v>
      </c>
      <c r="X1998" s="27">
        <v>0</v>
      </c>
      <c r="Y1998" s="27">
        <v>45</v>
      </c>
      <c r="Z1998" s="33" t="str">
        <f t="shared" si="95"/>
        <v>Medium Risk</v>
      </c>
    </row>
    <row r="1999" spans="1:26" x14ac:dyDescent="0.25">
      <c r="A1999" s="22">
        <v>45098</v>
      </c>
      <c r="B1999" s="23">
        <v>29</v>
      </c>
      <c r="C1999" s="34" t="str">
        <f t="shared" si="93"/>
        <v>Mid</v>
      </c>
      <c r="D1999" s="44">
        <v>17664</v>
      </c>
      <c r="E1999" s="28">
        <v>482</v>
      </c>
      <c r="F1999" s="34" t="s">
        <v>231</v>
      </c>
      <c r="G1999" s="34" t="s">
        <v>20</v>
      </c>
      <c r="H1999" s="34" t="s">
        <v>32</v>
      </c>
      <c r="I1999" s="44">
        <v>50927</v>
      </c>
      <c r="J1999" s="28">
        <v>24</v>
      </c>
      <c r="K1999" s="49">
        <v>2.8830955615942031</v>
      </c>
      <c r="L1999" s="49" t="s">
        <v>242</v>
      </c>
      <c r="M1999" s="34" t="s">
        <v>22</v>
      </c>
      <c r="N1999" s="34" t="s">
        <v>30</v>
      </c>
      <c r="O1999" s="44">
        <v>280</v>
      </c>
      <c r="P1999" s="49">
        <v>0.35734621799999999</v>
      </c>
      <c r="Q1999" s="34" t="s">
        <v>38</v>
      </c>
      <c r="R1999" s="28">
        <v>23</v>
      </c>
      <c r="S1999" s="44">
        <v>5910</v>
      </c>
      <c r="T1999" s="39">
        <v>1472</v>
      </c>
      <c r="U1999" s="34" t="str">
        <f t="shared" si="94"/>
        <v>Low Income</v>
      </c>
      <c r="V1999" s="44">
        <v>3199</v>
      </c>
      <c r="W1999" s="49">
        <v>0.25869720200000001</v>
      </c>
      <c r="X1999" s="28">
        <v>0</v>
      </c>
      <c r="Y1999" s="28">
        <v>56</v>
      </c>
      <c r="Z1999" s="34" t="str">
        <f t="shared" si="95"/>
        <v>High Risk</v>
      </c>
    </row>
    <row r="2000" spans="1:26" x14ac:dyDescent="0.25">
      <c r="A2000" s="20">
        <v>45099</v>
      </c>
      <c r="B2000" s="21">
        <v>38</v>
      </c>
      <c r="C2000" s="33" t="str">
        <f t="shared" si="93"/>
        <v>Mid</v>
      </c>
      <c r="D2000" s="43">
        <v>22876</v>
      </c>
      <c r="E2000" s="27">
        <v>579</v>
      </c>
      <c r="F2000" s="33" t="s">
        <v>230</v>
      </c>
      <c r="G2000" s="33" t="s">
        <v>20</v>
      </c>
      <c r="H2000" s="33" t="s">
        <v>32</v>
      </c>
      <c r="I2000" s="43">
        <v>28262</v>
      </c>
      <c r="J2000" s="27">
        <v>108</v>
      </c>
      <c r="K2000" s="48">
        <v>1.2354432593110685</v>
      </c>
      <c r="L2000" s="48" t="s">
        <v>242</v>
      </c>
      <c r="M2000" s="33" t="s">
        <v>22</v>
      </c>
      <c r="N2000" s="33" t="s">
        <v>27</v>
      </c>
      <c r="O2000" s="43">
        <v>344</v>
      </c>
      <c r="P2000" s="48">
        <v>0.18132168000000001</v>
      </c>
      <c r="Q2000" s="33" t="s">
        <v>38</v>
      </c>
      <c r="R2000" s="27">
        <v>28</v>
      </c>
      <c r="S2000" s="43">
        <v>2614</v>
      </c>
      <c r="T2000" s="38">
        <v>1906.333333</v>
      </c>
      <c r="U2000" s="33" t="str">
        <f t="shared" si="94"/>
        <v>Low Income</v>
      </c>
      <c r="V2000" s="43">
        <v>431336</v>
      </c>
      <c r="W2000" s="48">
        <v>0.32101204</v>
      </c>
      <c r="X2000" s="27">
        <v>0</v>
      </c>
      <c r="Y2000" s="27">
        <v>48</v>
      </c>
      <c r="Z2000" s="33" t="str">
        <f t="shared" si="95"/>
        <v>Medium Risk</v>
      </c>
    </row>
    <row r="2001" spans="1:26" x14ac:dyDescent="0.25">
      <c r="A2001" s="22">
        <v>45100</v>
      </c>
      <c r="B2001" s="23">
        <v>31</v>
      </c>
      <c r="C2001" s="34" t="str">
        <f t="shared" si="93"/>
        <v>Mid</v>
      </c>
      <c r="D2001" s="44">
        <v>73636</v>
      </c>
      <c r="E2001" s="28">
        <v>590</v>
      </c>
      <c r="F2001" s="34" t="s">
        <v>230</v>
      </c>
      <c r="G2001" s="34" t="s">
        <v>20</v>
      </c>
      <c r="H2001" s="34" t="s">
        <v>29</v>
      </c>
      <c r="I2001" s="44">
        <v>15908</v>
      </c>
      <c r="J2001" s="28">
        <v>84</v>
      </c>
      <c r="K2001" s="49">
        <v>0.21603563474387527</v>
      </c>
      <c r="L2001" s="49" t="s">
        <v>240</v>
      </c>
      <c r="M2001" s="34" t="s">
        <v>44</v>
      </c>
      <c r="N2001" s="34" t="s">
        <v>23</v>
      </c>
      <c r="O2001" s="44">
        <v>297</v>
      </c>
      <c r="P2001" s="49">
        <v>0.32382949100000002</v>
      </c>
      <c r="Q2001" s="34" t="s">
        <v>24</v>
      </c>
      <c r="R2001" s="28">
        <v>19</v>
      </c>
      <c r="S2001" s="44">
        <v>1185</v>
      </c>
      <c r="T2001" s="39">
        <v>6136.3333329999996</v>
      </c>
      <c r="U2001" s="34" t="str">
        <f t="shared" si="94"/>
        <v>Medium Income</v>
      </c>
      <c r="V2001" s="44">
        <v>680919</v>
      </c>
      <c r="W2001" s="49">
        <v>0.255615337</v>
      </c>
      <c r="X2001" s="28">
        <v>1</v>
      </c>
      <c r="Y2001" s="28">
        <v>37.6</v>
      </c>
      <c r="Z2001" s="34" t="str">
        <f t="shared" si="95"/>
        <v>Low Risk</v>
      </c>
    </row>
    <row r="2002" spans="1:26" x14ac:dyDescent="0.25">
      <c r="A2002" s="20">
        <v>45101</v>
      </c>
      <c r="B2002" s="21">
        <v>31</v>
      </c>
      <c r="C2002" s="33" t="str">
        <f t="shared" si="93"/>
        <v>Mid</v>
      </c>
      <c r="D2002" s="43">
        <v>77192</v>
      </c>
      <c r="E2002" s="27">
        <v>582</v>
      </c>
      <c r="F2002" s="33" t="s">
        <v>230</v>
      </c>
      <c r="G2002" s="33" t="s">
        <v>20</v>
      </c>
      <c r="H2002" s="33" t="s">
        <v>41</v>
      </c>
      <c r="I2002" s="43">
        <v>7396</v>
      </c>
      <c r="J2002" s="27">
        <v>96</v>
      </c>
      <c r="K2002" s="48">
        <v>9.5813037620478811E-2</v>
      </c>
      <c r="L2002" s="48" t="s">
        <v>240</v>
      </c>
      <c r="M2002" s="33" t="s">
        <v>22</v>
      </c>
      <c r="N2002" s="33" t="s">
        <v>27</v>
      </c>
      <c r="O2002" s="43">
        <v>708</v>
      </c>
      <c r="P2002" s="48">
        <v>0.421664176</v>
      </c>
      <c r="Q2002" s="33" t="s">
        <v>34</v>
      </c>
      <c r="R2002" s="27">
        <v>30</v>
      </c>
      <c r="S2002" s="43">
        <v>7056</v>
      </c>
      <c r="T2002" s="38">
        <v>6432.6666670000004</v>
      </c>
      <c r="U2002" s="33" t="str">
        <f t="shared" si="94"/>
        <v>Medium Income</v>
      </c>
      <c r="V2002" s="43">
        <v>147593</v>
      </c>
      <c r="W2002" s="48">
        <v>0.20228001900000001</v>
      </c>
      <c r="X2002" s="27">
        <v>1</v>
      </c>
      <c r="Y2002" s="27">
        <v>41.6</v>
      </c>
      <c r="Z2002" s="33" t="str">
        <f t="shared" si="95"/>
        <v>Medium Risk</v>
      </c>
    </row>
    <row r="2003" spans="1:26" x14ac:dyDescent="0.25">
      <c r="A2003" s="22">
        <v>45102</v>
      </c>
      <c r="B2003" s="23">
        <v>38</v>
      </c>
      <c r="C2003" s="34" t="str">
        <f t="shared" si="93"/>
        <v>Mid</v>
      </c>
      <c r="D2003" s="44">
        <v>82855</v>
      </c>
      <c r="E2003" s="28">
        <v>652</v>
      </c>
      <c r="F2003" s="34" t="s">
        <v>232</v>
      </c>
      <c r="G2003" s="34" t="s">
        <v>20</v>
      </c>
      <c r="H2003" s="34" t="s">
        <v>29</v>
      </c>
      <c r="I2003" s="44">
        <v>22458</v>
      </c>
      <c r="J2003" s="28">
        <v>72</v>
      </c>
      <c r="K2003" s="49">
        <v>0.27105183754752277</v>
      </c>
      <c r="L2003" s="49" t="s">
        <v>240</v>
      </c>
      <c r="M2003" s="34" t="s">
        <v>26</v>
      </c>
      <c r="N2003" s="34" t="s">
        <v>34</v>
      </c>
      <c r="O2003" s="44">
        <v>658</v>
      </c>
      <c r="P2003" s="49">
        <v>0.113776766</v>
      </c>
      <c r="Q2003" s="34" t="s">
        <v>24</v>
      </c>
      <c r="R2003" s="28">
        <v>20</v>
      </c>
      <c r="S2003" s="44">
        <v>430</v>
      </c>
      <c r="T2003" s="39">
        <v>6904.5833329999996</v>
      </c>
      <c r="U2003" s="34" t="str">
        <f t="shared" si="94"/>
        <v>Medium Income</v>
      </c>
      <c r="V2003" s="44">
        <v>166003</v>
      </c>
      <c r="W2003" s="49">
        <v>0.22507085399999999</v>
      </c>
      <c r="X2003" s="28">
        <v>1</v>
      </c>
      <c r="Y2003" s="28">
        <v>31.2</v>
      </c>
      <c r="Z2003" s="34" t="str">
        <f t="shared" si="95"/>
        <v>Low Risk</v>
      </c>
    </row>
    <row r="2004" spans="1:26" x14ac:dyDescent="0.25">
      <c r="A2004" s="20">
        <v>45103</v>
      </c>
      <c r="B2004" s="21">
        <v>30</v>
      </c>
      <c r="C2004" s="33" t="str">
        <f t="shared" si="93"/>
        <v>Mid</v>
      </c>
      <c r="D2004" s="43">
        <v>37134.999995999999</v>
      </c>
      <c r="E2004" s="27">
        <v>576</v>
      </c>
      <c r="F2004" s="33" t="s">
        <v>230</v>
      </c>
      <c r="G2004" s="33" t="s">
        <v>20</v>
      </c>
      <c r="H2004" s="33" t="s">
        <v>25</v>
      </c>
      <c r="I2004" s="43">
        <v>13991</v>
      </c>
      <c r="J2004" s="27">
        <v>52.912751677852349</v>
      </c>
      <c r="K2004" s="48">
        <v>0.37676046860123985</v>
      </c>
      <c r="L2004" s="48" t="s">
        <v>240</v>
      </c>
      <c r="M2004" s="33" t="s">
        <v>26</v>
      </c>
      <c r="N2004" s="33" t="s">
        <v>23</v>
      </c>
      <c r="O2004" s="43">
        <v>202</v>
      </c>
      <c r="P2004" s="48">
        <v>0.41506838400000001</v>
      </c>
      <c r="Q2004" s="33" t="s">
        <v>34</v>
      </c>
      <c r="R2004" s="27">
        <v>18</v>
      </c>
      <c r="S2004" s="43">
        <v>1195</v>
      </c>
      <c r="T2004" s="38">
        <v>3094.583333</v>
      </c>
      <c r="U2004" s="33" t="str">
        <f t="shared" si="94"/>
        <v>Low Income</v>
      </c>
      <c r="V2004" s="43">
        <v>17328</v>
      </c>
      <c r="W2004" s="48">
        <v>0.20633133200000001</v>
      </c>
      <c r="X2004" s="27">
        <v>0</v>
      </c>
      <c r="Y2004" s="27">
        <v>56</v>
      </c>
      <c r="Z2004" s="33" t="str">
        <f t="shared" si="95"/>
        <v>High Risk</v>
      </c>
    </row>
    <row r="2005" spans="1:26" x14ac:dyDescent="0.25">
      <c r="A2005" s="22">
        <v>45104</v>
      </c>
      <c r="B2005" s="23">
        <v>36</v>
      </c>
      <c r="C2005" s="34" t="str">
        <f t="shared" si="93"/>
        <v>Mid</v>
      </c>
      <c r="D2005" s="44">
        <v>108752</v>
      </c>
      <c r="E2005" s="28">
        <v>570.23428571428576</v>
      </c>
      <c r="F2005" s="34" t="s">
        <v>230</v>
      </c>
      <c r="G2005" s="34" t="s">
        <v>20</v>
      </c>
      <c r="H2005" s="34" t="s">
        <v>29</v>
      </c>
      <c r="I2005" s="44">
        <v>11176</v>
      </c>
      <c r="J2005" s="28">
        <v>36</v>
      </c>
      <c r="K2005" s="49">
        <v>0.10276592614388701</v>
      </c>
      <c r="L2005" s="49" t="s">
        <v>240</v>
      </c>
      <c r="M2005" s="34" t="s">
        <v>26</v>
      </c>
      <c r="N2005" s="34" t="s">
        <v>27</v>
      </c>
      <c r="O2005" s="44">
        <v>375</v>
      </c>
      <c r="P2005" s="49">
        <v>0.114258945</v>
      </c>
      <c r="Q2005" s="34" t="s">
        <v>28</v>
      </c>
      <c r="R2005" s="28">
        <v>25</v>
      </c>
      <c r="S2005" s="44">
        <v>1658</v>
      </c>
      <c r="T2005" s="39">
        <v>9062.6666669999995</v>
      </c>
      <c r="U2005" s="34" t="str">
        <f t="shared" si="94"/>
        <v>Medium Income</v>
      </c>
      <c r="V2005" s="44">
        <v>5611</v>
      </c>
      <c r="W2005" s="49">
        <v>0.18248336300000001</v>
      </c>
      <c r="X2005" s="28">
        <v>1</v>
      </c>
      <c r="Y2005" s="28">
        <v>40.799999999999997</v>
      </c>
      <c r="Z2005" s="34" t="str">
        <f t="shared" si="95"/>
        <v>Medium Risk</v>
      </c>
    </row>
    <row r="2006" spans="1:26" x14ac:dyDescent="0.25">
      <c r="A2006" s="20">
        <v>45105</v>
      </c>
      <c r="B2006" s="21">
        <v>18</v>
      </c>
      <c r="C2006" s="33" t="str">
        <f t="shared" si="93"/>
        <v>Young</v>
      </c>
      <c r="D2006" s="43">
        <v>19217</v>
      </c>
      <c r="E2006" s="27">
        <v>579</v>
      </c>
      <c r="F2006" s="33" t="s">
        <v>230</v>
      </c>
      <c r="G2006" s="33" t="s">
        <v>20</v>
      </c>
      <c r="H2006" s="33" t="s">
        <v>32</v>
      </c>
      <c r="I2006" s="43">
        <v>18581</v>
      </c>
      <c r="J2006" s="27">
        <v>24</v>
      </c>
      <c r="K2006" s="48">
        <v>0.96690430348129264</v>
      </c>
      <c r="L2006" s="48" t="s">
        <v>241</v>
      </c>
      <c r="M2006" s="33" t="s">
        <v>26</v>
      </c>
      <c r="N2006" s="33" t="s">
        <v>27</v>
      </c>
      <c r="O2006" s="43">
        <v>519</v>
      </c>
      <c r="P2006" s="48">
        <v>0.174270061</v>
      </c>
      <c r="Q2006" s="33" t="s">
        <v>34</v>
      </c>
      <c r="R2006" s="27">
        <v>27</v>
      </c>
      <c r="S2006" s="43">
        <v>9163</v>
      </c>
      <c r="T2006" s="38">
        <v>1601.416667</v>
      </c>
      <c r="U2006" s="33" t="str">
        <f t="shared" si="94"/>
        <v>Low Income</v>
      </c>
      <c r="V2006" s="43">
        <v>1740</v>
      </c>
      <c r="W2006" s="48">
        <v>0.17231306800000001</v>
      </c>
      <c r="X2006" s="27">
        <v>0</v>
      </c>
      <c r="Y2006" s="27">
        <v>53</v>
      </c>
      <c r="Z2006" s="33" t="str">
        <f t="shared" si="95"/>
        <v>Medium Risk</v>
      </c>
    </row>
    <row r="2007" spans="1:26" x14ac:dyDescent="0.25">
      <c r="A2007" s="22">
        <v>45106</v>
      </c>
      <c r="B2007" s="23">
        <v>42</v>
      </c>
      <c r="C2007" s="34" t="str">
        <f t="shared" si="93"/>
        <v>Senior</v>
      </c>
      <c r="D2007" s="44">
        <v>42677</v>
      </c>
      <c r="E2007" s="28">
        <v>546</v>
      </c>
      <c r="F2007" s="34" t="s">
        <v>231</v>
      </c>
      <c r="G2007" s="34" t="s">
        <v>20</v>
      </c>
      <c r="H2007" s="34" t="s">
        <v>25</v>
      </c>
      <c r="I2007" s="44">
        <v>50073</v>
      </c>
      <c r="J2007" s="28">
        <v>36</v>
      </c>
      <c r="K2007" s="49">
        <v>1.1733017784755255</v>
      </c>
      <c r="L2007" s="49" t="s">
        <v>242</v>
      </c>
      <c r="M2007" s="34" t="s">
        <v>22</v>
      </c>
      <c r="N2007" s="34" t="s">
        <v>23</v>
      </c>
      <c r="O2007" s="44">
        <v>235</v>
      </c>
      <c r="P2007" s="49">
        <v>0.219117011</v>
      </c>
      <c r="Q2007" s="34" t="s">
        <v>38</v>
      </c>
      <c r="R2007" s="28">
        <v>23</v>
      </c>
      <c r="S2007" s="44">
        <v>5230</v>
      </c>
      <c r="T2007" s="39">
        <v>3556.416667</v>
      </c>
      <c r="U2007" s="34" t="str">
        <f t="shared" si="94"/>
        <v>Low Income</v>
      </c>
      <c r="V2007" s="44">
        <v>4996</v>
      </c>
      <c r="W2007" s="49">
        <v>0.25635629399999998</v>
      </c>
      <c r="X2007" s="28">
        <v>0</v>
      </c>
      <c r="Y2007" s="28">
        <v>53</v>
      </c>
      <c r="Z2007" s="34" t="str">
        <f t="shared" si="95"/>
        <v>Medium Risk</v>
      </c>
    </row>
    <row r="2008" spans="1:26" x14ac:dyDescent="0.25">
      <c r="A2008" s="20">
        <v>45107</v>
      </c>
      <c r="B2008" s="21">
        <v>40</v>
      </c>
      <c r="C2008" s="33" t="str">
        <f t="shared" si="93"/>
        <v>Senior</v>
      </c>
      <c r="D2008" s="43">
        <v>68655</v>
      </c>
      <c r="E2008" s="27">
        <v>607</v>
      </c>
      <c r="F2008" s="33" t="s">
        <v>230</v>
      </c>
      <c r="G2008" s="33" t="s">
        <v>20</v>
      </c>
      <c r="H2008" s="33" t="s">
        <v>32</v>
      </c>
      <c r="I2008" s="43">
        <v>24783</v>
      </c>
      <c r="J2008" s="27">
        <v>60</v>
      </c>
      <c r="K2008" s="48">
        <v>0.36097880707887264</v>
      </c>
      <c r="L2008" s="48" t="s">
        <v>240</v>
      </c>
      <c r="M2008" s="33" t="s">
        <v>26</v>
      </c>
      <c r="N2008" s="33" t="s">
        <v>27</v>
      </c>
      <c r="O2008" s="43">
        <v>257</v>
      </c>
      <c r="P2008" s="48">
        <v>0.26701334199999999</v>
      </c>
      <c r="Q2008" s="33" t="s">
        <v>38</v>
      </c>
      <c r="R2008" s="27">
        <v>24</v>
      </c>
      <c r="S2008" s="43">
        <v>4627</v>
      </c>
      <c r="T2008" s="38">
        <v>5721.25</v>
      </c>
      <c r="U2008" s="33" t="str">
        <f t="shared" si="94"/>
        <v>Medium Income</v>
      </c>
      <c r="V2008" s="43">
        <v>80642</v>
      </c>
      <c r="W2008" s="48">
        <v>0.198856282</v>
      </c>
      <c r="X2008" s="27">
        <v>1</v>
      </c>
      <c r="Y2008" s="27">
        <v>41.6</v>
      </c>
      <c r="Z2008" s="33" t="str">
        <f t="shared" si="95"/>
        <v>Medium Risk</v>
      </c>
    </row>
    <row r="2009" spans="1:26" x14ac:dyDescent="0.25">
      <c r="A2009" s="22">
        <v>45108</v>
      </c>
      <c r="B2009" s="23">
        <v>30</v>
      </c>
      <c r="C2009" s="34" t="str">
        <f t="shared" si="93"/>
        <v>Mid</v>
      </c>
      <c r="D2009" s="44">
        <v>54366</v>
      </c>
      <c r="E2009" s="28">
        <v>508</v>
      </c>
      <c r="F2009" s="34" t="s">
        <v>231</v>
      </c>
      <c r="G2009" s="34" t="s">
        <v>20</v>
      </c>
      <c r="H2009" s="34" t="s">
        <v>29</v>
      </c>
      <c r="I2009" s="44">
        <v>36533</v>
      </c>
      <c r="J2009" s="28">
        <v>60</v>
      </c>
      <c r="K2009" s="49">
        <v>0.67198248905565983</v>
      </c>
      <c r="L2009" s="49" t="s">
        <v>241</v>
      </c>
      <c r="M2009" s="34" t="s">
        <v>22</v>
      </c>
      <c r="N2009" s="34" t="s">
        <v>30</v>
      </c>
      <c r="O2009" s="44">
        <v>355</v>
      </c>
      <c r="P2009" s="49">
        <v>0.39496738599999998</v>
      </c>
      <c r="Q2009" s="34" t="s">
        <v>28</v>
      </c>
      <c r="R2009" s="28">
        <v>35</v>
      </c>
      <c r="S2009" s="44">
        <v>3693</v>
      </c>
      <c r="T2009" s="39">
        <v>4530.5</v>
      </c>
      <c r="U2009" s="34" t="str">
        <f t="shared" si="94"/>
        <v>Low Income</v>
      </c>
      <c r="V2009" s="44">
        <v>344574</v>
      </c>
      <c r="W2009" s="49">
        <v>0.267945298</v>
      </c>
      <c r="X2009" s="28">
        <v>0</v>
      </c>
      <c r="Y2009" s="28">
        <v>49</v>
      </c>
      <c r="Z2009" s="34" t="str">
        <f t="shared" si="95"/>
        <v>Medium Risk</v>
      </c>
    </row>
    <row r="2010" spans="1:26" x14ac:dyDescent="0.25">
      <c r="A2010" s="20">
        <v>45109</v>
      </c>
      <c r="B2010" s="21">
        <v>47</v>
      </c>
      <c r="C2010" s="33" t="str">
        <f t="shared" si="93"/>
        <v>Senior</v>
      </c>
      <c r="D2010" s="43">
        <v>22762</v>
      </c>
      <c r="E2010" s="27">
        <v>587</v>
      </c>
      <c r="F2010" s="33" t="s">
        <v>230</v>
      </c>
      <c r="G2010" s="33" t="s">
        <v>20</v>
      </c>
      <c r="H2010" s="33" t="s">
        <v>32</v>
      </c>
      <c r="I2010" s="43">
        <v>46663</v>
      </c>
      <c r="J2010" s="27">
        <v>72</v>
      </c>
      <c r="K2010" s="48">
        <v>2.0500395395835165</v>
      </c>
      <c r="L2010" s="48" t="s">
        <v>242</v>
      </c>
      <c r="M2010" s="33" t="s">
        <v>22</v>
      </c>
      <c r="N2010" s="33" t="s">
        <v>27</v>
      </c>
      <c r="O2010" s="43">
        <v>616</v>
      </c>
      <c r="P2010" s="48">
        <v>0.14671542600000001</v>
      </c>
      <c r="Q2010" s="33" t="s">
        <v>24</v>
      </c>
      <c r="R2010" s="27">
        <v>24</v>
      </c>
      <c r="S2010" s="43">
        <v>3606</v>
      </c>
      <c r="T2010" s="38">
        <v>1896.833333</v>
      </c>
      <c r="U2010" s="33" t="str">
        <f t="shared" si="94"/>
        <v>Low Income</v>
      </c>
      <c r="V2010" s="43">
        <v>80810</v>
      </c>
      <c r="W2010" s="48">
        <v>0.214753104</v>
      </c>
      <c r="X2010" s="27">
        <v>0</v>
      </c>
      <c r="Y2010" s="27">
        <v>53</v>
      </c>
      <c r="Z2010" s="33" t="str">
        <f t="shared" si="95"/>
        <v>Medium Risk</v>
      </c>
    </row>
    <row r="2011" spans="1:26" x14ac:dyDescent="0.25">
      <c r="A2011" s="22">
        <v>45110</v>
      </c>
      <c r="B2011" s="23">
        <v>51</v>
      </c>
      <c r="C2011" s="34" t="str">
        <f t="shared" si="93"/>
        <v>Senior</v>
      </c>
      <c r="D2011" s="44">
        <v>201487</v>
      </c>
      <c r="E2011" s="28">
        <v>650</v>
      </c>
      <c r="F2011" s="34" t="s">
        <v>232</v>
      </c>
      <c r="G2011" s="34" t="s">
        <v>20</v>
      </c>
      <c r="H2011" s="34" t="s">
        <v>29</v>
      </c>
      <c r="I2011" s="44">
        <v>12391</v>
      </c>
      <c r="J2011" s="28">
        <v>120</v>
      </c>
      <c r="K2011" s="49">
        <v>6.1497764123739994E-2</v>
      </c>
      <c r="L2011" s="49" t="s">
        <v>240</v>
      </c>
      <c r="M2011" s="34" t="s">
        <v>26</v>
      </c>
      <c r="N2011" s="34" t="s">
        <v>27</v>
      </c>
      <c r="O2011" s="44">
        <v>1258</v>
      </c>
      <c r="P2011" s="49">
        <v>3.9683608000000002E-2</v>
      </c>
      <c r="Q2011" s="34" t="s">
        <v>38</v>
      </c>
      <c r="R2011" s="28">
        <v>21</v>
      </c>
      <c r="S2011" s="44">
        <v>2840</v>
      </c>
      <c r="T2011" s="39">
        <v>16790.583330000001</v>
      </c>
      <c r="U2011" s="34" t="str">
        <f t="shared" si="94"/>
        <v>High Income</v>
      </c>
      <c r="V2011" s="44">
        <v>171188</v>
      </c>
      <c r="W2011" s="49">
        <v>0.24779315699999999</v>
      </c>
      <c r="X2011" s="28">
        <v>1</v>
      </c>
      <c r="Y2011" s="28">
        <v>31.2</v>
      </c>
      <c r="Z2011" s="34" t="str">
        <f t="shared" si="95"/>
        <v>Low Risk</v>
      </c>
    </row>
    <row r="2012" spans="1:26" x14ac:dyDescent="0.25">
      <c r="A2012" s="20">
        <v>45111</v>
      </c>
      <c r="B2012" s="21">
        <v>20</v>
      </c>
      <c r="C2012" s="33" t="str">
        <f t="shared" si="93"/>
        <v>Young</v>
      </c>
      <c r="D2012" s="43">
        <v>37867</v>
      </c>
      <c r="E2012" s="27">
        <v>538</v>
      </c>
      <c r="F2012" s="33" t="s">
        <v>231</v>
      </c>
      <c r="G2012" s="33" t="s">
        <v>20</v>
      </c>
      <c r="H2012" s="33" t="s">
        <v>29</v>
      </c>
      <c r="I2012" s="43">
        <v>19193</v>
      </c>
      <c r="J2012" s="27">
        <v>72</v>
      </c>
      <c r="K2012" s="48">
        <v>0.50685293263263531</v>
      </c>
      <c r="L2012" s="48" t="s">
        <v>241</v>
      </c>
      <c r="M2012" s="33" t="s">
        <v>35</v>
      </c>
      <c r="N2012" s="33" t="s">
        <v>27</v>
      </c>
      <c r="O2012" s="43">
        <v>550</v>
      </c>
      <c r="P2012" s="48">
        <v>0.38327767000000001</v>
      </c>
      <c r="Q2012" s="33" t="s">
        <v>28</v>
      </c>
      <c r="R2012" s="27">
        <v>22</v>
      </c>
      <c r="S2012" s="43">
        <v>860</v>
      </c>
      <c r="T2012" s="38">
        <v>3155.583333</v>
      </c>
      <c r="U2012" s="33" t="str">
        <f t="shared" si="94"/>
        <v>Low Income</v>
      </c>
      <c r="V2012" s="43">
        <v>3205</v>
      </c>
      <c r="W2012" s="48">
        <v>0.243317216</v>
      </c>
      <c r="X2012" s="27">
        <v>0</v>
      </c>
      <c r="Y2012" s="27">
        <v>57</v>
      </c>
      <c r="Z2012" s="33" t="str">
        <f t="shared" si="95"/>
        <v>High Risk</v>
      </c>
    </row>
    <row r="2013" spans="1:26" x14ac:dyDescent="0.25">
      <c r="A2013" s="22">
        <v>45112</v>
      </c>
      <c r="B2013" s="23">
        <v>30</v>
      </c>
      <c r="C2013" s="34" t="str">
        <f t="shared" si="93"/>
        <v>Mid</v>
      </c>
      <c r="D2013" s="44">
        <v>37539</v>
      </c>
      <c r="E2013" s="28">
        <v>572.4019138755981</v>
      </c>
      <c r="F2013" s="34" t="s">
        <v>230</v>
      </c>
      <c r="G2013" s="34" t="s">
        <v>20</v>
      </c>
      <c r="H2013" s="34" t="s">
        <v>32</v>
      </c>
      <c r="I2013" s="44">
        <v>19101</v>
      </c>
      <c r="J2013" s="28">
        <v>24</v>
      </c>
      <c r="K2013" s="49">
        <v>0.50883081595141055</v>
      </c>
      <c r="L2013" s="49" t="s">
        <v>241</v>
      </c>
      <c r="M2013" s="34" t="s">
        <v>22</v>
      </c>
      <c r="N2013" s="34" t="s">
        <v>27</v>
      </c>
      <c r="O2013" s="44">
        <v>543</v>
      </c>
      <c r="P2013" s="49">
        <v>0.36765203899999999</v>
      </c>
      <c r="Q2013" s="34" t="s">
        <v>28</v>
      </c>
      <c r="R2013" s="28">
        <v>24</v>
      </c>
      <c r="S2013" s="44">
        <v>8475</v>
      </c>
      <c r="T2013" s="39">
        <v>3128.25</v>
      </c>
      <c r="U2013" s="34" t="str">
        <f t="shared" si="94"/>
        <v>Low Income</v>
      </c>
      <c r="V2013" s="44">
        <v>30690</v>
      </c>
      <c r="W2013" s="49">
        <v>0.234224764</v>
      </c>
      <c r="X2013" s="28">
        <v>0</v>
      </c>
      <c r="Y2013" s="28">
        <v>63</v>
      </c>
      <c r="Z2013" s="34" t="str">
        <f t="shared" si="95"/>
        <v>High Risk</v>
      </c>
    </row>
    <row r="2014" spans="1:26" x14ac:dyDescent="0.25">
      <c r="A2014" s="20">
        <v>45113</v>
      </c>
      <c r="B2014" s="21">
        <v>30</v>
      </c>
      <c r="C2014" s="33" t="str">
        <f t="shared" si="93"/>
        <v>Mid</v>
      </c>
      <c r="D2014" s="43">
        <v>68405</v>
      </c>
      <c r="E2014" s="27">
        <v>587</v>
      </c>
      <c r="F2014" s="33" t="s">
        <v>230</v>
      </c>
      <c r="G2014" s="33" t="s">
        <v>20</v>
      </c>
      <c r="H2014" s="33" t="s">
        <v>29</v>
      </c>
      <c r="I2014" s="43">
        <v>39100</v>
      </c>
      <c r="J2014" s="27">
        <v>12</v>
      </c>
      <c r="K2014" s="48">
        <v>0.57159564359330461</v>
      </c>
      <c r="L2014" s="48" t="s">
        <v>241</v>
      </c>
      <c r="M2014" s="33" t="s">
        <v>22</v>
      </c>
      <c r="N2014" s="33" t="s">
        <v>23</v>
      </c>
      <c r="O2014" s="43">
        <v>744</v>
      </c>
      <c r="P2014" s="48">
        <v>0.20363247700000001</v>
      </c>
      <c r="Q2014" s="33" t="s">
        <v>24</v>
      </c>
      <c r="R2014" s="27">
        <v>22</v>
      </c>
      <c r="S2014" s="43">
        <v>28248</v>
      </c>
      <c r="T2014" s="38">
        <v>5700.4166670000004</v>
      </c>
      <c r="U2014" s="33" t="str">
        <f t="shared" si="94"/>
        <v>Medium Income</v>
      </c>
      <c r="V2014" s="43">
        <v>17955</v>
      </c>
      <c r="W2014" s="48">
        <v>0.23600475800000001</v>
      </c>
      <c r="X2014" s="27">
        <v>0</v>
      </c>
      <c r="Y2014" s="27">
        <v>53</v>
      </c>
      <c r="Z2014" s="33" t="str">
        <f t="shared" si="95"/>
        <v>Medium Risk</v>
      </c>
    </row>
    <row r="2015" spans="1:26" x14ac:dyDescent="0.25">
      <c r="A2015" s="22">
        <v>45114</v>
      </c>
      <c r="B2015" s="23">
        <v>28</v>
      </c>
      <c r="C2015" s="34" t="str">
        <f t="shared" si="93"/>
        <v>Mid</v>
      </c>
      <c r="D2015" s="44">
        <v>127750</v>
      </c>
      <c r="E2015" s="28">
        <v>570</v>
      </c>
      <c r="F2015" s="34" t="s">
        <v>230</v>
      </c>
      <c r="G2015" s="34" t="s">
        <v>20</v>
      </c>
      <c r="H2015" s="34" t="s">
        <v>29</v>
      </c>
      <c r="I2015" s="44">
        <v>19964</v>
      </c>
      <c r="J2015" s="28">
        <v>36</v>
      </c>
      <c r="K2015" s="49">
        <v>0.15627397260273973</v>
      </c>
      <c r="L2015" s="49" t="s">
        <v>240</v>
      </c>
      <c r="M2015" s="34" t="s">
        <v>22</v>
      </c>
      <c r="N2015" s="34" t="s">
        <v>27</v>
      </c>
      <c r="O2015" s="44">
        <v>647</v>
      </c>
      <c r="P2015" s="49">
        <v>0.249777478</v>
      </c>
      <c r="Q2015" s="34" t="s">
        <v>31</v>
      </c>
      <c r="R2015" s="28">
        <v>23</v>
      </c>
      <c r="S2015" s="44">
        <v>1249</v>
      </c>
      <c r="T2015" s="39">
        <v>10645.833329999999</v>
      </c>
      <c r="U2015" s="34" t="str">
        <f t="shared" si="94"/>
        <v>Medium Income</v>
      </c>
      <c r="V2015" s="44">
        <v>32773</v>
      </c>
      <c r="W2015" s="49">
        <v>0.228215363</v>
      </c>
      <c r="X2015" s="28">
        <v>1</v>
      </c>
      <c r="Y2015" s="28">
        <v>40</v>
      </c>
      <c r="Z2015" s="34" t="str">
        <f t="shared" si="95"/>
        <v>Medium Risk</v>
      </c>
    </row>
    <row r="2016" spans="1:26" x14ac:dyDescent="0.25">
      <c r="A2016" s="20">
        <v>45115</v>
      </c>
      <c r="B2016" s="21">
        <v>49</v>
      </c>
      <c r="C2016" s="33" t="str">
        <f t="shared" si="93"/>
        <v>Senior</v>
      </c>
      <c r="D2016" s="43">
        <v>60088</v>
      </c>
      <c r="E2016" s="27">
        <v>654</v>
      </c>
      <c r="F2016" s="33" t="s">
        <v>232</v>
      </c>
      <c r="G2016" s="33" t="s">
        <v>20</v>
      </c>
      <c r="H2016" s="33" t="s">
        <v>41</v>
      </c>
      <c r="I2016" s="43">
        <v>14852</v>
      </c>
      <c r="J2016" s="27">
        <v>60</v>
      </c>
      <c r="K2016" s="48">
        <v>0.24717081613633338</v>
      </c>
      <c r="L2016" s="48" t="s">
        <v>240</v>
      </c>
      <c r="M2016" s="33" t="s">
        <v>44</v>
      </c>
      <c r="N2016" s="33" t="s">
        <v>23</v>
      </c>
      <c r="O2016" s="43">
        <v>524</v>
      </c>
      <c r="P2016" s="48">
        <v>0.16143336899999999</v>
      </c>
      <c r="Q2016" s="33" t="s">
        <v>38</v>
      </c>
      <c r="R2016" s="27">
        <v>32</v>
      </c>
      <c r="S2016" s="43">
        <v>12216</v>
      </c>
      <c r="T2016" s="38">
        <v>5007.3333329999996</v>
      </c>
      <c r="U2016" s="33" t="str">
        <f t="shared" si="94"/>
        <v>Medium Income</v>
      </c>
      <c r="V2016" s="43">
        <v>26425</v>
      </c>
      <c r="W2016" s="48">
        <v>0.21050972000000001</v>
      </c>
      <c r="X2016" s="27">
        <v>1</v>
      </c>
      <c r="Y2016" s="27">
        <v>36</v>
      </c>
      <c r="Z2016" s="33" t="str">
        <f t="shared" si="95"/>
        <v>Low Risk</v>
      </c>
    </row>
    <row r="2017" spans="1:26" x14ac:dyDescent="0.25">
      <c r="A2017" s="22">
        <v>45116</v>
      </c>
      <c r="B2017" s="23">
        <v>37</v>
      </c>
      <c r="C2017" s="34" t="str">
        <f t="shared" si="93"/>
        <v>Mid</v>
      </c>
      <c r="D2017" s="44">
        <v>97735</v>
      </c>
      <c r="E2017" s="28">
        <v>550</v>
      </c>
      <c r="F2017" s="34" t="s">
        <v>230</v>
      </c>
      <c r="G2017" s="34" t="s">
        <v>20</v>
      </c>
      <c r="H2017" s="34" t="s">
        <v>21</v>
      </c>
      <c r="I2017" s="44">
        <v>21509</v>
      </c>
      <c r="J2017" s="28">
        <v>60</v>
      </c>
      <c r="K2017" s="49">
        <v>0.22007469176855785</v>
      </c>
      <c r="L2017" s="49" t="s">
        <v>240</v>
      </c>
      <c r="M2017" s="34" t="s">
        <v>26</v>
      </c>
      <c r="N2017" s="34" t="s">
        <v>23</v>
      </c>
      <c r="O2017" s="44">
        <v>511</v>
      </c>
      <c r="P2017" s="49">
        <v>0.205047905</v>
      </c>
      <c r="Q2017" s="34" t="s">
        <v>24</v>
      </c>
      <c r="R2017" s="28">
        <v>30</v>
      </c>
      <c r="S2017" s="44">
        <v>3884</v>
      </c>
      <c r="T2017" s="39">
        <v>8144.5833329999996</v>
      </c>
      <c r="U2017" s="34" t="str">
        <f t="shared" si="94"/>
        <v>Medium Income</v>
      </c>
      <c r="V2017" s="44">
        <v>53921</v>
      </c>
      <c r="W2017" s="49">
        <v>0.27123481399999999</v>
      </c>
      <c r="X2017" s="28">
        <v>1</v>
      </c>
      <c r="Y2017" s="28">
        <v>38.4</v>
      </c>
      <c r="Z2017" s="34" t="str">
        <f t="shared" si="95"/>
        <v>Low Risk</v>
      </c>
    </row>
    <row r="2018" spans="1:26" x14ac:dyDescent="0.25">
      <c r="A2018" s="20">
        <v>45117</v>
      </c>
      <c r="B2018" s="21">
        <v>36</v>
      </c>
      <c r="C2018" s="33" t="str">
        <f t="shared" si="93"/>
        <v>Mid</v>
      </c>
      <c r="D2018" s="43">
        <v>31330</v>
      </c>
      <c r="E2018" s="27">
        <v>576</v>
      </c>
      <c r="F2018" s="33" t="s">
        <v>230</v>
      </c>
      <c r="G2018" s="33" t="s">
        <v>20</v>
      </c>
      <c r="H2018" s="33" t="s">
        <v>32</v>
      </c>
      <c r="I2018" s="43">
        <v>13754</v>
      </c>
      <c r="J2018" s="27">
        <v>84</v>
      </c>
      <c r="K2018" s="48">
        <v>0.43900414937759336</v>
      </c>
      <c r="L2018" s="48" t="s">
        <v>240</v>
      </c>
      <c r="M2018" s="33" t="s">
        <v>26</v>
      </c>
      <c r="N2018" s="33" t="s">
        <v>23</v>
      </c>
      <c r="O2018" s="43">
        <v>434</v>
      </c>
      <c r="P2018" s="48">
        <v>0.56249335700000003</v>
      </c>
      <c r="Q2018" s="33" t="s">
        <v>28</v>
      </c>
      <c r="R2018" s="27">
        <v>23</v>
      </c>
      <c r="S2018" s="43">
        <v>8536</v>
      </c>
      <c r="T2018" s="38">
        <v>2610.833333</v>
      </c>
      <c r="U2018" s="33" t="str">
        <f t="shared" si="94"/>
        <v>Low Income</v>
      </c>
      <c r="V2018" s="43">
        <v>42816</v>
      </c>
      <c r="W2018" s="48">
        <v>0.30090479999999997</v>
      </c>
      <c r="X2018" s="27">
        <v>0</v>
      </c>
      <c r="Y2018" s="27">
        <v>59</v>
      </c>
      <c r="Z2018" s="33" t="str">
        <f t="shared" si="95"/>
        <v>High Risk</v>
      </c>
    </row>
    <row r="2019" spans="1:26" x14ac:dyDescent="0.25">
      <c r="A2019" s="22">
        <v>45118</v>
      </c>
      <c r="B2019" s="23">
        <v>18</v>
      </c>
      <c r="C2019" s="34" t="str">
        <f t="shared" si="93"/>
        <v>Young</v>
      </c>
      <c r="D2019" s="44">
        <v>109526</v>
      </c>
      <c r="E2019" s="28">
        <v>481</v>
      </c>
      <c r="F2019" s="34" t="s">
        <v>231</v>
      </c>
      <c r="G2019" s="34" t="s">
        <v>20</v>
      </c>
      <c r="H2019" s="34" t="s">
        <v>32</v>
      </c>
      <c r="I2019" s="44">
        <v>13177</v>
      </c>
      <c r="J2019" s="28">
        <v>36</v>
      </c>
      <c r="K2019" s="49">
        <v>0.12030933294377591</v>
      </c>
      <c r="L2019" s="49" t="s">
        <v>240</v>
      </c>
      <c r="M2019" s="34" t="s">
        <v>26</v>
      </c>
      <c r="N2019" s="34" t="s">
        <v>30</v>
      </c>
      <c r="O2019" s="44">
        <v>801</v>
      </c>
      <c r="P2019" s="49">
        <v>0.27238132700000001</v>
      </c>
      <c r="Q2019" s="34" t="s">
        <v>28</v>
      </c>
      <c r="R2019" s="28">
        <v>30</v>
      </c>
      <c r="S2019" s="44">
        <v>1324</v>
      </c>
      <c r="T2019" s="39">
        <v>9127.1666669999995</v>
      </c>
      <c r="U2019" s="34" t="str">
        <f t="shared" si="94"/>
        <v>Medium Income</v>
      </c>
      <c r="V2019" s="44">
        <v>63268</v>
      </c>
      <c r="W2019" s="49">
        <v>0.27617682900000001</v>
      </c>
      <c r="X2019" s="28">
        <v>0</v>
      </c>
      <c r="Y2019" s="28">
        <v>55</v>
      </c>
      <c r="Z2019" s="34" t="str">
        <f t="shared" si="95"/>
        <v>High Risk</v>
      </c>
    </row>
    <row r="2020" spans="1:26" x14ac:dyDescent="0.25">
      <c r="A2020" s="20">
        <v>45119</v>
      </c>
      <c r="B2020" s="21">
        <v>47</v>
      </c>
      <c r="C2020" s="33" t="str">
        <f t="shared" si="93"/>
        <v>Senior</v>
      </c>
      <c r="D2020" s="43">
        <v>51205</v>
      </c>
      <c r="E2020" s="27">
        <v>594</v>
      </c>
      <c r="F2020" s="33" t="s">
        <v>230</v>
      </c>
      <c r="G2020" s="33" t="s">
        <v>20</v>
      </c>
      <c r="H2020" s="33" t="s">
        <v>32</v>
      </c>
      <c r="I2020" s="43">
        <v>24014.413793103449</v>
      </c>
      <c r="J2020" s="27">
        <v>24</v>
      </c>
      <c r="K2020" s="48">
        <v>0.46898572000983202</v>
      </c>
      <c r="L2020" s="48" t="s">
        <v>240</v>
      </c>
      <c r="M2020" s="33" t="s">
        <v>44</v>
      </c>
      <c r="N2020" s="33" t="s">
        <v>27</v>
      </c>
      <c r="O2020" s="43">
        <v>325</v>
      </c>
      <c r="P2020" s="48">
        <v>9.6323510000000001E-2</v>
      </c>
      <c r="Q2020" s="33" t="s">
        <v>34</v>
      </c>
      <c r="R2020" s="27">
        <v>30</v>
      </c>
      <c r="S2020" s="43">
        <v>1739</v>
      </c>
      <c r="T2020" s="38">
        <v>4267.0833329999996</v>
      </c>
      <c r="U2020" s="33" t="str">
        <f t="shared" si="94"/>
        <v>Low Income</v>
      </c>
      <c r="V2020" s="43">
        <v>30427</v>
      </c>
      <c r="W2020" s="48">
        <v>0.180540384</v>
      </c>
      <c r="X2020" s="27">
        <v>0</v>
      </c>
      <c r="Y2020" s="27">
        <v>50</v>
      </c>
      <c r="Z2020" s="33" t="str">
        <f t="shared" si="95"/>
        <v>Medium Risk</v>
      </c>
    </row>
    <row r="2021" spans="1:26" x14ac:dyDescent="0.25">
      <c r="A2021" s="22">
        <v>45120</v>
      </c>
      <c r="B2021" s="23">
        <v>25</v>
      </c>
      <c r="C2021" s="34" t="str">
        <f t="shared" si="93"/>
        <v>Mid</v>
      </c>
      <c r="D2021" s="44">
        <v>46009</v>
      </c>
      <c r="E2021" s="28">
        <v>508</v>
      </c>
      <c r="F2021" s="34" t="s">
        <v>231</v>
      </c>
      <c r="G2021" s="34" t="s">
        <v>20</v>
      </c>
      <c r="H2021" s="34" t="s">
        <v>25</v>
      </c>
      <c r="I2021" s="44">
        <v>40230</v>
      </c>
      <c r="J2021" s="28">
        <v>36</v>
      </c>
      <c r="K2021" s="49">
        <v>0.87439414027690232</v>
      </c>
      <c r="L2021" s="49" t="s">
        <v>241</v>
      </c>
      <c r="M2021" s="34" t="s">
        <v>26</v>
      </c>
      <c r="N2021" s="34" t="s">
        <v>27</v>
      </c>
      <c r="O2021" s="44">
        <v>514</v>
      </c>
      <c r="P2021" s="49">
        <v>0.34142632699999997</v>
      </c>
      <c r="Q2021" s="34" t="s">
        <v>24</v>
      </c>
      <c r="R2021" s="28">
        <v>29</v>
      </c>
      <c r="S2021" s="44">
        <v>6254</v>
      </c>
      <c r="T2021" s="39">
        <v>3834.083333</v>
      </c>
      <c r="U2021" s="34" t="str">
        <f t="shared" si="94"/>
        <v>Low Income</v>
      </c>
      <c r="V2021" s="44">
        <v>16619</v>
      </c>
      <c r="W2021" s="49">
        <v>0.26574167199999998</v>
      </c>
      <c r="X2021" s="28">
        <v>0</v>
      </c>
      <c r="Y2021" s="28">
        <v>54</v>
      </c>
      <c r="Z2021" s="34" t="str">
        <f t="shared" si="95"/>
        <v>Medium Risk</v>
      </c>
    </row>
    <row r="2022" spans="1:26" x14ac:dyDescent="0.25">
      <c r="A2022" s="20">
        <v>45121</v>
      </c>
      <c r="B2022" s="21">
        <v>40</v>
      </c>
      <c r="C2022" s="33" t="str">
        <f t="shared" si="93"/>
        <v>Senior</v>
      </c>
      <c r="D2022" s="43">
        <v>41222</v>
      </c>
      <c r="E2022" s="27">
        <v>570.23428571428576</v>
      </c>
      <c r="F2022" s="33" t="s">
        <v>230</v>
      </c>
      <c r="G2022" s="33" t="s">
        <v>20</v>
      </c>
      <c r="H2022" s="33" t="s">
        <v>29</v>
      </c>
      <c r="I2022" s="43">
        <v>18998</v>
      </c>
      <c r="J2022" s="27">
        <v>48</v>
      </c>
      <c r="K2022" s="48">
        <v>0.46087040900490028</v>
      </c>
      <c r="L2022" s="48" t="s">
        <v>240</v>
      </c>
      <c r="M2022" s="33" t="s">
        <v>22</v>
      </c>
      <c r="N2022" s="33" t="s">
        <v>23</v>
      </c>
      <c r="O2022" s="43">
        <v>523</v>
      </c>
      <c r="P2022" s="48">
        <v>0.23363935899999999</v>
      </c>
      <c r="Q2022" s="33" t="s">
        <v>24</v>
      </c>
      <c r="R2022" s="27">
        <v>25</v>
      </c>
      <c r="S2022" s="43">
        <v>840</v>
      </c>
      <c r="T2022" s="38">
        <v>3435.166667</v>
      </c>
      <c r="U2022" s="33" t="str">
        <f t="shared" si="94"/>
        <v>Low Income</v>
      </c>
      <c r="V2022" s="43">
        <v>34323</v>
      </c>
      <c r="W2022" s="48">
        <v>0.22585080799999999</v>
      </c>
      <c r="X2022" s="27">
        <v>0</v>
      </c>
      <c r="Y2022" s="27">
        <v>57</v>
      </c>
      <c r="Z2022" s="33" t="str">
        <f t="shared" si="95"/>
        <v>High Risk</v>
      </c>
    </row>
    <row r="2023" spans="1:26" x14ac:dyDescent="0.25">
      <c r="A2023" s="22">
        <v>45122</v>
      </c>
      <c r="B2023" s="23">
        <v>43</v>
      </c>
      <c r="C2023" s="34" t="str">
        <f t="shared" si="93"/>
        <v>Senior</v>
      </c>
      <c r="D2023" s="44">
        <v>57264</v>
      </c>
      <c r="E2023" s="28">
        <v>600</v>
      </c>
      <c r="F2023" s="34" t="s">
        <v>230</v>
      </c>
      <c r="G2023" s="34" t="s">
        <v>20</v>
      </c>
      <c r="H2023" s="34" t="s">
        <v>32</v>
      </c>
      <c r="I2023" s="44">
        <v>12067</v>
      </c>
      <c r="J2023" s="28">
        <v>48</v>
      </c>
      <c r="K2023" s="49">
        <v>0.21072576138586196</v>
      </c>
      <c r="L2023" s="49" t="s">
        <v>240</v>
      </c>
      <c r="M2023" s="34" t="s">
        <v>22</v>
      </c>
      <c r="N2023" s="34" t="s">
        <v>27</v>
      </c>
      <c r="O2023" s="44">
        <v>244</v>
      </c>
      <c r="P2023" s="49">
        <v>0.21721495699999999</v>
      </c>
      <c r="Q2023" s="34" t="s">
        <v>38</v>
      </c>
      <c r="R2023" s="28">
        <v>22</v>
      </c>
      <c r="S2023" s="44">
        <v>2323</v>
      </c>
      <c r="T2023" s="39">
        <v>4772</v>
      </c>
      <c r="U2023" s="34" t="str">
        <f t="shared" si="94"/>
        <v>Low Income</v>
      </c>
      <c r="V2023" s="44">
        <v>5355</v>
      </c>
      <c r="W2023" s="49">
        <v>0.227367086</v>
      </c>
      <c r="X2023" s="28">
        <v>0</v>
      </c>
      <c r="Y2023" s="28">
        <v>50</v>
      </c>
      <c r="Z2023" s="34" t="str">
        <f t="shared" si="95"/>
        <v>Medium Risk</v>
      </c>
    </row>
    <row r="2024" spans="1:26" x14ac:dyDescent="0.25">
      <c r="A2024" s="20">
        <v>45123</v>
      </c>
      <c r="B2024" s="21">
        <v>56</v>
      </c>
      <c r="C2024" s="33" t="str">
        <f t="shared" si="93"/>
        <v>Senior</v>
      </c>
      <c r="D2024" s="43">
        <v>46345</v>
      </c>
      <c r="E2024" s="27">
        <v>673</v>
      </c>
      <c r="F2024" s="33" t="s">
        <v>232</v>
      </c>
      <c r="G2024" s="33" t="s">
        <v>20</v>
      </c>
      <c r="H2024" s="33" t="s">
        <v>29</v>
      </c>
      <c r="I2024" s="43">
        <v>37338</v>
      </c>
      <c r="J2024" s="27">
        <v>48</v>
      </c>
      <c r="K2024" s="48">
        <v>0.80565325277807742</v>
      </c>
      <c r="L2024" s="48" t="s">
        <v>241</v>
      </c>
      <c r="M2024" s="33" t="s">
        <v>35</v>
      </c>
      <c r="N2024" s="33" t="s">
        <v>27</v>
      </c>
      <c r="O2024" s="43">
        <v>399</v>
      </c>
      <c r="P2024" s="48">
        <v>0.67003600299999999</v>
      </c>
      <c r="Q2024" s="33" t="s">
        <v>38</v>
      </c>
      <c r="R2024" s="27">
        <v>19</v>
      </c>
      <c r="S2024" s="43">
        <v>2067</v>
      </c>
      <c r="T2024" s="38">
        <v>3862.083333</v>
      </c>
      <c r="U2024" s="33" t="str">
        <f t="shared" si="94"/>
        <v>Low Income</v>
      </c>
      <c r="V2024" s="43">
        <v>1037</v>
      </c>
      <c r="W2024" s="48">
        <v>0.18967753300000001</v>
      </c>
      <c r="X2024" s="27">
        <v>0</v>
      </c>
      <c r="Y2024" s="27">
        <v>53</v>
      </c>
      <c r="Z2024" s="33" t="str">
        <f t="shared" si="95"/>
        <v>Medium Risk</v>
      </c>
    </row>
    <row r="2025" spans="1:26" x14ac:dyDescent="0.25">
      <c r="A2025" s="22">
        <v>45124</v>
      </c>
      <c r="B2025" s="23">
        <v>24</v>
      </c>
      <c r="C2025" s="34" t="str">
        <f t="shared" si="93"/>
        <v>Young</v>
      </c>
      <c r="D2025" s="44">
        <v>45655</v>
      </c>
      <c r="E2025" s="28">
        <v>570.23428571428576</v>
      </c>
      <c r="F2025" s="34" t="s">
        <v>230</v>
      </c>
      <c r="G2025" s="34" t="s">
        <v>20</v>
      </c>
      <c r="H2025" s="34" t="s">
        <v>29</v>
      </c>
      <c r="I2025" s="44">
        <v>52041</v>
      </c>
      <c r="J2025" s="28">
        <v>60</v>
      </c>
      <c r="K2025" s="49">
        <v>1.1398751505859162</v>
      </c>
      <c r="L2025" s="49" t="s">
        <v>242</v>
      </c>
      <c r="M2025" s="34" t="s">
        <v>22</v>
      </c>
      <c r="N2025" s="34" t="s">
        <v>30</v>
      </c>
      <c r="O2025" s="44">
        <v>261</v>
      </c>
      <c r="P2025" s="49">
        <v>0.39718170699999999</v>
      </c>
      <c r="Q2025" s="34" t="s">
        <v>38</v>
      </c>
      <c r="R2025" s="28">
        <v>25</v>
      </c>
      <c r="S2025" s="44">
        <v>1462</v>
      </c>
      <c r="T2025" s="39">
        <v>3804.583333</v>
      </c>
      <c r="U2025" s="34" t="str">
        <f t="shared" si="94"/>
        <v>Low Income</v>
      </c>
      <c r="V2025" s="44">
        <v>121626</v>
      </c>
      <c r="W2025" s="49">
        <v>0.358694609</v>
      </c>
      <c r="X2025" s="28">
        <v>0</v>
      </c>
      <c r="Y2025" s="28">
        <v>52</v>
      </c>
      <c r="Z2025" s="34" t="str">
        <f t="shared" si="95"/>
        <v>Medium Risk</v>
      </c>
    </row>
    <row r="2026" spans="1:26" x14ac:dyDescent="0.25">
      <c r="A2026" s="20">
        <v>45125</v>
      </c>
      <c r="B2026" s="21">
        <v>18</v>
      </c>
      <c r="C2026" s="33" t="str">
        <f t="shared" si="93"/>
        <v>Young</v>
      </c>
      <c r="D2026" s="43">
        <v>41913.999995999999</v>
      </c>
      <c r="E2026" s="27">
        <v>520</v>
      </c>
      <c r="F2026" s="33" t="s">
        <v>231</v>
      </c>
      <c r="G2026" s="33" t="s">
        <v>20</v>
      </c>
      <c r="H2026" s="33" t="s">
        <v>25</v>
      </c>
      <c r="I2026" s="43">
        <v>19045</v>
      </c>
      <c r="J2026" s="27">
        <v>54.618025751072963</v>
      </c>
      <c r="K2026" s="48">
        <v>0.45438278383875391</v>
      </c>
      <c r="L2026" s="48" t="s">
        <v>240</v>
      </c>
      <c r="M2026" s="33" t="s">
        <v>26</v>
      </c>
      <c r="N2026" s="33" t="s">
        <v>27</v>
      </c>
      <c r="O2026" s="43">
        <v>305</v>
      </c>
      <c r="P2026" s="48">
        <v>0.56487084499999995</v>
      </c>
      <c r="Q2026" s="33" t="s">
        <v>24</v>
      </c>
      <c r="R2026" s="27">
        <v>29</v>
      </c>
      <c r="S2026" s="43">
        <v>5034</v>
      </c>
      <c r="T2026" s="38">
        <v>3492.833333</v>
      </c>
      <c r="U2026" s="33" t="str">
        <f t="shared" si="94"/>
        <v>Low Income</v>
      </c>
      <c r="V2026" s="43">
        <v>4740</v>
      </c>
      <c r="W2026" s="48">
        <v>0.25819452399999998</v>
      </c>
      <c r="X2026" s="27">
        <v>0</v>
      </c>
      <c r="Y2026" s="27">
        <v>59</v>
      </c>
      <c r="Z2026" s="33" t="str">
        <f t="shared" si="95"/>
        <v>High Risk</v>
      </c>
    </row>
    <row r="2027" spans="1:26" x14ac:dyDescent="0.25">
      <c r="A2027" s="22">
        <v>45126</v>
      </c>
      <c r="B2027" s="23">
        <v>42</v>
      </c>
      <c r="C2027" s="34" t="str">
        <f t="shared" si="93"/>
        <v>Senior</v>
      </c>
      <c r="D2027" s="44">
        <v>28030</v>
      </c>
      <c r="E2027" s="28">
        <v>561</v>
      </c>
      <c r="F2027" s="34" t="s">
        <v>230</v>
      </c>
      <c r="G2027" s="34" t="s">
        <v>20</v>
      </c>
      <c r="H2027" s="34" t="s">
        <v>29</v>
      </c>
      <c r="I2027" s="44">
        <v>26547</v>
      </c>
      <c r="J2027" s="28">
        <v>96</v>
      </c>
      <c r="K2027" s="49">
        <v>0.94709240099892977</v>
      </c>
      <c r="L2027" s="49" t="s">
        <v>241</v>
      </c>
      <c r="M2027" s="34" t="s">
        <v>22</v>
      </c>
      <c r="N2027" s="34" t="s">
        <v>30</v>
      </c>
      <c r="O2027" s="44">
        <v>590</v>
      </c>
      <c r="P2027" s="49">
        <v>0.397111614</v>
      </c>
      <c r="Q2027" s="34" t="s">
        <v>28</v>
      </c>
      <c r="R2027" s="28">
        <v>23</v>
      </c>
      <c r="S2027" s="44">
        <v>5507</v>
      </c>
      <c r="T2027" s="39">
        <v>2335.833333</v>
      </c>
      <c r="U2027" s="34" t="str">
        <f t="shared" si="94"/>
        <v>Low Income</v>
      </c>
      <c r="V2027" s="44">
        <v>10814</v>
      </c>
      <c r="W2027" s="49">
        <v>0.26311489100000002</v>
      </c>
      <c r="X2027" s="28">
        <v>0</v>
      </c>
      <c r="Y2027" s="28">
        <v>55</v>
      </c>
      <c r="Z2027" s="34" t="str">
        <f t="shared" si="95"/>
        <v>High Risk</v>
      </c>
    </row>
    <row r="2028" spans="1:26" x14ac:dyDescent="0.25">
      <c r="A2028" s="20">
        <v>45127</v>
      </c>
      <c r="B2028" s="21">
        <v>61</v>
      </c>
      <c r="C2028" s="33" t="str">
        <f t="shared" si="93"/>
        <v>Old</v>
      </c>
      <c r="D2028" s="43">
        <v>52377</v>
      </c>
      <c r="E2028" s="27">
        <v>630</v>
      </c>
      <c r="F2028" s="33" t="s">
        <v>230</v>
      </c>
      <c r="G2028" s="33" t="s">
        <v>20</v>
      </c>
      <c r="H2028" s="33" t="s">
        <v>29</v>
      </c>
      <c r="I2028" s="43">
        <v>14501</v>
      </c>
      <c r="J2028" s="27">
        <v>60</v>
      </c>
      <c r="K2028" s="48">
        <v>0.27685816293411231</v>
      </c>
      <c r="L2028" s="48" t="s">
        <v>240</v>
      </c>
      <c r="M2028" s="33" t="s">
        <v>22</v>
      </c>
      <c r="N2028" s="33" t="s">
        <v>30</v>
      </c>
      <c r="O2028" s="43">
        <v>257</v>
      </c>
      <c r="P2028" s="48">
        <v>8.8940673999999997E-2</v>
      </c>
      <c r="Q2028" s="33" t="s">
        <v>34</v>
      </c>
      <c r="R2028" s="27">
        <v>33</v>
      </c>
      <c r="S2028" s="43">
        <v>15462</v>
      </c>
      <c r="T2028" s="38">
        <v>4364.75</v>
      </c>
      <c r="U2028" s="33" t="str">
        <f t="shared" si="94"/>
        <v>Low Income</v>
      </c>
      <c r="V2028" s="43">
        <v>62404</v>
      </c>
      <c r="W2028" s="48">
        <v>0.179169731</v>
      </c>
      <c r="X2028" s="27">
        <v>1</v>
      </c>
      <c r="Y2028" s="27">
        <v>36.799999999999997</v>
      </c>
      <c r="Z2028" s="33" t="str">
        <f t="shared" si="95"/>
        <v>Low Risk</v>
      </c>
    </row>
    <row r="2029" spans="1:26" x14ac:dyDescent="0.25">
      <c r="A2029" s="22">
        <v>45128</v>
      </c>
      <c r="B2029" s="23">
        <v>54</v>
      </c>
      <c r="C2029" s="34" t="str">
        <f t="shared" si="93"/>
        <v>Senior</v>
      </c>
      <c r="D2029" s="44">
        <v>17611</v>
      </c>
      <c r="E2029" s="28">
        <v>613</v>
      </c>
      <c r="F2029" s="34" t="s">
        <v>230</v>
      </c>
      <c r="G2029" s="34" t="s">
        <v>20</v>
      </c>
      <c r="H2029" s="34" t="s">
        <v>29</v>
      </c>
      <c r="I2029" s="44">
        <v>17859</v>
      </c>
      <c r="J2029" s="28">
        <v>108</v>
      </c>
      <c r="K2029" s="49">
        <v>1.0140821077735507</v>
      </c>
      <c r="L2029" s="49" t="s">
        <v>242</v>
      </c>
      <c r="M2029" s="34" t="s">
        <v>22</v>
      </c>
      <c r="N2029" s="34" t="s">
        <v>30</v>
      </c>
      <c r="O2029" s="44">
        <v>316</v>
      </c>
      <c r="P2029" s="49">
        <v>0.21848023899999999</v>
      </c>
      <c r="Q2029" s="34" t="s">
        <v>28</v>
      </c>
      <c r="R2029" s="28">
        <v>27</v>
      </c>
      <c r="S2029" s="44">
        <v>3294</v>
      </c>
      <c r="T2029" s="39">
        <v>1467.583333</v>
      </c>
      <c r="U2029" s="34" t="str">
        <f t="shared" si="94"/>
        <v>Low Income</v>
      </c>
      <c r="V2029" s="44">
        <v>10325</v>
      </c>
      <c r="W2029" s="49">
        <v>0.22502851700000001</v>
      </c>
      <c r="X2029" s="28">
        <v>0</v>
      </c>
      <c r="Y2029" s="28">
        <v>53</v>
      </c>
      <c r="Z2029" s="34" t="str">
        <f t="shared" si="95"/>
        <v>Medium Risk</v>
      </c>
    </row>
    <row r="2030" spans="1:26" x14ac:dyDescent="0.25">
      <c r="A2030" s="20">
        <v>45129</v>
      </c>
      <c r="B2030" s="21">
        <v>42</v>
      </c>
      <c r="C2030" s="33" t="str">
        <f t="shared" si="93"/>
        <v>Senior</v>
      </c>
      <c r="D2030" s="43">
        <v>27693</v>
      </c>
      <c r="E2030" s="27">
        <v>507</v>
      </c>
      <c r="F2030" s="33" t="s">
        <v>231</v>
      </c>
      <c r="G2030" s="33" t="s">
        <v>20</v>
      </c>
      <c r="H2030" s="33" t="s">
        <v>21</v>
      </c>
      <c r="I2030" s="43">
        <v>16360</v>
      </c>
      <c r="J2030" s="27">
        <v>84</v>
      </c>
      <c r="K2030" s="48">
        <v>0.59076300870256027</v>
      </c>
      <c r="L2030" s="48" t="s">
        <v>241</v>
      </c>
      <c r="M2030" s="33" t="s">
        <v>35</v>
      </c>
      <c r="N2030" s="33" t="s">
        <v>27</v>
      </c>
      <c r="O2030" s="43">
        <v>263</v>
      </c>
      <c r="P2030" s="48">
        <v>9.5938506000000007E-2</v>
      </c>
      <c r="Q2030" s="33" t="s">
        <v>28</v>
      </c>
      <c r="R2030" s="27">
        <v>22</v>
      </c>
      <c r="S2030" s="43">
        <v>4131</v>
      </c>
      <c r="T2030" s="38">
        <v>2307.75</v>
      </c>
      <c r="U2030" s="33" t="str">
        <f t="shared" si="94"/>
        <v>Low Income</v>
      </c>
      <c r="V2030" s="43">
        <v>14301</v>
      </c>
      <c r="W2030" s="48">
        <v>0.26517520700000002</v>
      </c>
      <c r="X2030" s="27">
        <v>0</v>
      </c>
      <c r="Y2030" s="27">
        <v>51</v>
      </c>
      <c r="Z2030" s="33" t="str">
        <f t="shared" si="95"/>
        <v>Medium Risk</v>
      </c>
    </row>
    <row r="2031" spans="1:26" x14ac:dyDescent="0.25">
      <c r="A2031" s="22">
        <v>45130</v>
      </c>
      <c r="B2031" s="23">
        <v>34</v>
      </c>
      <c r="C2031" s="34" t="str">
        <f t="shared" si="93"/>
        <v>Mid</v>
      </c>
      <c r="D2031" s="44">
        <v>43248</v>
      </c>
      <c r="E2031" s="28">
        <v>597</v>
      </c>
      <c r="F2031" s="34" t="s">
        <v>230</v>
      </c>
      <c r="G2031" s="34" t="s">
        <v>20</v>
      </c>
      <c r="H2031" s="34" t="s">
        <v>32</v>
      </c>
      <c r="I2031" s="44">
        <v>4173</v>
      </c>
      <c r="J2031" s="28">
        <v>54.694362017804153</v>
      </c>
      <c r="K2031" s="49">
        <v>9.6490011098779138E-2</v>
      </c>
      <c r="L2031" s="49" t="s">
        <v>240</v>
      </c>
      <c r="M2031" s="34" t="s">
        <v>22</v>
      </c>
      <c r="N2031" s="34" t="s">
        <v>30</v>
      </c>
      <c r="O2031" s="44">
        <v>311</v>
      </c>
      <c r="P2031" s="49">
        <v>0.16392902600000001</v>
      </c>
      <c r="Q2031" s="34" t="s">
        <v>38</v>
      </c>
      <c r="R2031" s="28">
        <v>25</v>
      </c>
      <c r="S2031" s="44">
        <v>3098</v>
      </c>
      <c r="T2031" s="39">
        <v>3604</v>
      </c>
      <c r="U2031" s="34" t="str">
        <f t="shared" si="94"/>
        <v>Low Income</v>
      </c>
      <c r="V2031" s="44">
        <v>148355</v>
      </c>
      <c r="W2031" s="49">
        <v>0.231676726</v>
      </c>
      <c r="X2031" s="28">
        <v>0</v>
      </c>
      <c r="Y2031" s="28">
        <v>48</v>
      </c>
      <c r="Z2031" s="34" t="str">
        <f t="shared" si="95"/>
        <v>Medium Risk</v>
      </c>
    </row>
    <row r="2032" spans="1:26" x14ac:dyDescent="0.25">
      <c r="A2032" s="20">
        <v>45131</v>
      </c>
      <c r="B2032" s="21">
        <v>49</v>
      </c>
      <c r="C2032" s="33" t="str">
        <f t="shared" si="93"/>
        <v>Senior</v>
      </c>
      <c r="D2032" s="43">
        <v>98236</v>
      </c>
      <c r="E2032" s="27">
        <v>604</v>
      </c>
      <c r="F2032" s="33" t="s">
        <v>230</v>
      </c>
      <c r="G2032" s="33" t="s">
        <v>33</v>
      </c>
      <c r="H2032" s="33" t="s">
        <v>29</v>
      </c>
      <c r="I2032" s="43">
        <v>21405</v>
      </c>
      <c r="J2032" s="27">
        <v>36</v>
      </c>
      <c r="K2032" s="48">
        <v>0.21789364387800805</v>
      </c>
      <c r="L2032" s="48" t="s">
        <v>240</v>
      </c>
      <c r="M2032" s="33" t="s">
        <v>22</v>
      </c>
      <c r="N2032" s="33" t="s">
        <v>27</v>
      </c>
      <c r="O2032" s="43">
        <v>142</v>
      </c>
      <c r="P2032" s="48">
        <v>0.299772064</v>
      </c>
      <c r="Q2032" s="33" t="s">
        <v>38</v>
      </c>
      <c r="R2032" s="27">
        <v>27</v>
      </c>
      <c r="S2032" s="43">
        <v>6530</v>
      </c>
      <c r="T2032" s="38">
        <v>8186.3333329999996</v>
      </c>
      <c r="U2032" s="33" t="str">
        <f t="shared" si="94"/>
        <v>Medium Income</v>
      </c>
      <c r="V2032" s="43">
        <v>6916</v>
      </c>
      <c r="W2032" s="48">
        <v>0.20179915500000001</v>
      </c>
      <c r="X2032" s="27">
        <v>1</v>
      </c>
      <c r="Y2032" s="27">
        <v>40.799999999999997</v>
      </c>
      <c r="Z2032" s="33" t="str">
        <f t="shared" si="95"/>
        <v>Medium Risk</v>
      </c>
    </row>
    <row r="2033" spans="1:26" x14ac:dyDescent="0.25">
      <c r="A2033" s="22">
        <v>45132</v>
      </c>
      <c r="B2033" s="23">
        <v>28</v>
      </c>
      <c r="C2033" s="34" t="str">
        <f t="shared" si="93"/>
        <v>Mid</v>
      </c>
      <c r="D2033" s="44">
        <v>25102</v>
      </c>
      <c r="E2033" s="28">
        <v>539</v>
      </c>
      <c r="F2033" s="34" t="s">
        <v>231</v>
      </c>
      <c r="G2033" s="34" t="s">
        <v>20</v>
      </c>
      <c r="H2033" s="34" t="s">
        <v>32</v>
      </c>
      <c r="I2033" s="44">
        <v>17971</v>
      </c>
      <c r="J2033" s="28">
        <v>60</v>
      </c>
      <c r="K2033" s="49">
        <v>0.71591905027487845</v>
      </c>
      <c r="L2033" s="49" t="s">
        <v>241</v>
      </c>
      <c r="M2033" s="34" t="s">
        <v>22</v>
      </c>
      <c r="N2033" s="34" t="s">
        <v>27</v>
      </c>
      <c r="O2033" s="44">
        <v>413</v>
      </c>
      <c r="P2033" s="49">
        <v>0.17424927100000001</v>
      </c>
      <c r="Q2033" s="34" t="s">
        <v>38</v>
      </c>
      <c r="R2033" s="28">
        <v>19</v>
      </c>
      <c r="S2033" s="44">
        <v>1366</v>
      </c>
      <c r="T2033" s="39">
        <v>2091.833333</v>
      </c>
      <c r="U2033" s="34" t="str">
        <f t="shared" si="94"/>
        <v>Low Income</v>
      </c>
      <c r="V2033" s="44">
        <v>3677</v>
      </c>
      <c r="W2033" s="49">
        <v>0.231068144</v>
      </c>
      <c r="X2033" s="28">
        <v>0</v>
      </c>
      <c r="Y2033" s="28">
        <v>56</v>
      </c>
      <c r="Z2033" s="34" t="str">
        <f t="shared" si="95"/>
        <v>High Risk</v>
      </c>
    </row>
    <row r="2034" spans="1:26" x14ac:dyDescent="0.25">
      <c r="A2034" s="20">
        <v>45133</v>
      </c>
      <c r="B2034" s="21">
        <v>45</v>
      </c>
      <c r="C2034" s="33" t="str">
        <f t="shared" si="93"/>
        <v>Senior</v>
      </c>
      <c r="D2034" s="43">
        <v>42957</v>
      </c>
      <c r="E2034" s="27">
        <v>457</v>
      </c>
      <c r="F2034" s="33" t="s">
        <v>231</v>
      </c>
      <c r="G2034" s="33" t="s">
        <v>20</v>
      </c>
      <c r="H2034" s="33" t="s">
        <v>25</v>
      </c>
      <c r="I2034" s="43">
        <v>30760</v>
      </c>
      <c r="J2034" s="27">
        <v>72</v>
      </c>
      <c r="K2034" s="48">
        <v>0.71606490211141371</v>
      </c>
      <c r="L2034" s="48" t="s">
        <v>241</v>
      </c>
      <c r="M2034" s="33" t="s">
        <v>35</v>
      </c>
      <c r="N2034" s="33" t="s">
        <v>27</v>
      </c>
      <c r="O2034" s="43">
        <v>370</v>
      </c>
      <c r="P2034" s="48">
        <v>0.28878870899999998</v>
      </c>
      <c r="Q2034" s="33" t="s">
        <v>28</v>
      </c>
      <c r="R2034" s="27">
        <v>21</v>
      </c>
      <c r="S2034" s="43">
        <v>5415</v>
      </c>
      <c r="T2034" s="38">
        <v>3579.75</v>
      </c>
      <c r="U2034" s="33" t="str">
        <f t="shared" si="94"/>
        <v>Low Income</v>
      </c>
      <c r="V2034" s="43">
        <v>5957</v>
      </c>
      <c r="W2034" s="48">
        <v>0.27545240700000001</v>
      </c>
      <c r="X2034" s="27">
        <v>0</v>
      </c>
      <c r="Y2034" s="27">
        <v>54</v>
      </c>
      <c r="Z2034" s="33" t="str">
        <f t="shared" si="95"/>
        <v>Medium Risk</v>
      </c>
    </row>
    <row r="2035" spans="1:26" x14ac:dyDescent="0.25">
      <c r="A2035" s="22">
        <v>45134</v>
      </c>
      <c r="B2035" s="23">
        <v>46</v>
      </c>
      <c r="C2035" s="34" t="str">
        <f t="shared" si="93"/>
        <v>Senior</v>
      </c>
      <c r="D2035" s="44">
        <v>102660</v>
      </c>
      <c r="E2035" s="28">
        <v>584</v>
      </c>
      <c r="F2035" s="34" t="s">
        <v>230</v>
      </c>
      <c r="G2035" s="34" t="s">
        <v>33</v>
      </c>
      <c r="H2035" s="34" t="s">
        <v>29</v>
      </c>
      <c r="I2035" s="44">
        <v>28882</v>
      </c>
      <c r="J2035" s="28">
        <v>36</v>
      </c>
      <c r="K2035" s="49">
        <v>0.28133645041885835</v>
      </c>
      <c r="L2035" s="49" t="s">
        <v>240</v>
      </c>
      <c r="M2035" s="34" t="s">
        <v>26</v>
      </c>
      <c r="N2035" s="34" t="s">
        <v>27</v>
      </c>
      <c r="O2035" s="44">
        <v>736</v>
      </c>
      <c r="P2035" s="49">
        <v>0.29429075100000002</v>
      </c>
      <c r="Q2035" s="34" t="s">
        <v>34</v>
      </c>
      <c r="R2035" s="28">
        <v>28</v>
      </c>
      <c r="S2035" s="44">
        <v>6892</v>
      </c>
      <c r="T2035" s="39">
        <v>8555</v>
      </c>
      <c r="U2035" s="34" t="str">
        <f t="shared" si="94"/>
        <v>Medium Income</v>
      </c>
      <c r="V2035" s="44">
        <v>103938</v>
      </c>
      <c r="W2035" s="49">
        <v>0.22610023100000001</v>
      </c>
      <c r="X2035" s="28">
        <v>1</v>
      </c>
      <c r="Y2035" s="28">
        <v>40</v>
      </c>
      <c r="Z2035" s="34" t="str">
        <f t="shared" si="95"/>
        <v>Medium Risk</v>
      </c>
    </row>
    <row r="2036" spans="1:26" x14ac:dyDescent="0.25">
      <c r="A2036" s="20">
        <v>45135</v>
      </c>
      <c r="B2036" s="21">
        <v>52</v>
      </c>
      <c r="C2036" s="33" t="str">
        <f t="shared" si="93"/>
        <v>Senior</v>
      </c>
      <c r="D2036" s="43">
        <v>72039</v>
      </c>
      <c r="E2036" s="27">
        <v>629</v>
      </c>
      <c r="F2036" s="33" t="s">
        <v>230</v>
      </c>
      <c r="G2036" s="33" t="s">
        <v>20</v>
      </c>
      <c r="H2036" s="33" t="s">
        <v>32</v>
      </c>
      <c r="I2036" s="43">
        <v>42592</v>
      </c>
      <c r="J2036" s="27">
        <v>60</v>
      </c>
      <c r="K2036" s="48">
        <v>0.59123530309970984</v>
      </c>
      <c r="L2036" s="48" t="s">
        <v>241</v>
      </c>
      <c r="M2036" s="33" t="s">
        <v>35</v>
      </c>
      <c r="N2036" s="33" t="s">
        <v>34</v>
      </c>
      <c r="O2036" s="43">
        <v>909</v>
      </c>
      <c r="P2036" s="48">
        <v>0.12221826700000001</v>
      </c>
      <c r="Q2036" s="33" t="s">
        <v>31</v>
      </c>
      <c r="R2036" s="27">
        <v>32</v>
      </c>
      <c r="S2036" s="43">
        <v>2613</v>
      </c>
      <c r="T2036" s="38">
        <v>6003.25</v>
      </c>
      <c r="U2036" s="33" t="str">
        <f t="shared" si="94"/>
        <v>Medium Income</v>
      </c>
      <c r="V2036" s="43">
        <v>5926</v>
      </c>
      <c r="W2036" s="48">
        <v>0.22284380200000001</v>
      </c>
      <c r="X2036" s="27">
        <v>0</v>
      </c>
      <c r="Y2036" s="27">
        <v>46</v>
      </c>
      <c r="Z2036" s="33" t="str">
        <f t="shared" si="95"/>
        <v>Medium Risk</v>
      </c>
    </row>
    <row r="2037" spans="1:26" x14ac:dyDescent="0.25">
      <c r="A2037" s="22">
        <v>45136</v>
      </c>
      <c r="B2037" s="23">
        <v>73</v>
      </c>
      <c r="C2037" s="34" t="str">
        <f t="shared" si="93"/>
        <v>Old</v>
      </c>
      <c r="D2037" s="44">
        <v>82591</v>
      </c>
      <c r="E2037" s="28">
        <v>638</v>
      </c>
      <c r="F2037" s="34" t="s">
        <v>230</v>
      </c>
      <c r="G2037" s="34" t="s">
        <v>20</v>
      </c>
      <c r="H2037" s="34" t="s">
        <v>32</v>
      </c>
      <c r="I2037" s="44">
        <v>20332</v>
      </c>
      <c r="J2037" s="28">
        <v>36</v>
      </c>
      <c r="K2037" s="49">
        <v>0.24617694421910377</v>
      </c>
      <c r="L2037" s="49" t="s">
        <v>240</v>
      </c>
      <c r="M2037" s="34" t="s">
        <v>26</v>
      </c>
      <c r="N2037" s="34" t="s">
        <v>23</v>
      </c>
      <c r="O2037" s="44">
        <v>409</v>
      </c>
      <c r="P2037" s="49">
        <v>0.25817795500000001</v>
      </c>
      <c r="Q2037" s="34" t="s">
        <v>24</v>
      </c>
      <c r="R2037" s="28">
        <v>22</v>
      </c>
      <c r="S2037" s="44">
        <v>698</v>
      </c>
      <c r="T2037" s="39">
        <v>6882.5833329999996</v>
      </c>
      <c r="U2037" s="34" t="str">
        <f t="shared" si="94"/>
        <v>Medium Income</v>
      </c>
      <c r="V2037" s="44">
        <v>7010</v>
      </c>
      <c r="W2037" s="49">
        <v>0.16426539200000001</v>
      </c>
      <c r="X2037" s="28">
        <v>1</v>
      </c>
      <c r="Y2037" s="28">
        <v>38.4</v>
      </c>
      <c r="Z2037" s="34" t="str">
        <f t="shared" si="95"/>
        <v>Low Risk</v>
      </c>
    </row>
    <row r="2038" spans="1:26" x14ac:dyDescent="0.25">
      <c r="A2038" s="20">
        <v>45137</v>
      </c>
      <c r="B2038" s="21">
        <v>44</v>
      </c>
      <c r="C2038" s="33" t="str">
        <f t="shared" si="93"/>
        <v>Senior</v>
      </c>
      <c r="D2038" s="43">
        <v>44001</v>
      </c>
      <c r="E2038" s="27">
        <v>569</v>
      </c>
      <c r="F2038" s="33" t="s">
        <v>230</v>
      </c>
      <c r="G2038" s="33" t="s">
        <v>20</v>
      </c>
      <c r="H2038" s="33" t="s">
        <v>32</v>
      </c>
      <c r="I2038" s="43">
        <v>12492</v>
      </c>
      <c r="J2038" s="27">
        <v>108</v>
      </c>
      <c r="K2038" s="48">
        <v>0.28390263857639597</v>
      </c>
      <c r="L2038" s="48" t="s">
        <v>240</v>
      </c>
      <c r="M2038" s="33" t="s">
        <v>22</v>
      </c>
      <c r="N2038" s="33" t="s">
        <v>30</v>
      </c>
      <c r="O2038" s="43">
        <v>437</v>
      </c>
      <c r="P2038" s="48">
        <v>0.36355556900000002</v>
      </c>
      <c r="Q2038" s="33" t="s">
        <v>38</v>
      </c>
      <c r="R2038" s="27">
        <v>21</v>
      </c>
      <c r="S2038" s="43">
        <v>2922</v>
      </c>
      <c r="T2038" s="38">
        <v>3666.75</v>
      </c>
      <c r="U2038" s="33" t="str">
        <f t="shared" si="94"/>
        <v>Low Income</v>
      </c>
      <c r="V2038" s="43">
        <v>3885</v>
      </c>
      <c r="W2038" s="48">
        <v>0.26645682599999998</v>
      </c>
      <c r="X2038" s="27">
        <v>0</v>
      </c>
      <c r="Y2038" s="27">
        <v>56</v>
      </c>
      <c r="Z2038" s="33" t="str">
        <f t="shared" si="95"/>
        <v>High Risk</v>
      </c>
    </row>
    <row r="2039" spans="1:26" x14ac:dyDescent="0.25">
      <c r="A2039" s="22">
        <v>45138</v>
      </c>
      <c r="B2039" s="23">
        <v>33</v>
      </c>
      <c r="C2039" s="34" t="str">
        <f t="shared" si="93"/>
        <v>Mid</v>
      </c>
      <c r="D2039" s="44">
        <v>37023</v>
      </c>
      <c r="E2039" s="28">
        <v>608</v>
      </c>
      <c r="F2039" s="34" t="s">
        <v>230</v>
      </c>
      <c r="G2039" s="34" t="s">
        <v>20</v>
      </c>
      <c r="H2039" s="34" t="s">
        <v>25</v>
      </c>
      <c r="I2039" s="44">
        <v>22990</v>
      </c>
      <c r="J2039" s="28">
        <v>72</v>
      </c>
      <c r="K2039" s="49">
        <v>0.62096534586608321</v>
      </c>
      <c r="L2039" s="49" t="s">
        <v>241</v>
      </c>
      <c r="M2039" s="34" t="s">
        <v>22</v>
      </c>
      <c r="N2039" s="34" t="s">
        <v>27</v>
      </c>
      <c r="O2039" s="44">
        <v>264</v>
      </c>
      <c r="P2039" s="49">
        <v>0.39895488699999998</v>
      </c>
      <c r="Q2039" s="34" t="s">
        <v>24</v>
      </c>
      <c r="R2039" s="28">
        <v>23</v>
      </c>
      <c r="S2039" s="44">
        <v>2445</v>
      </c>
      <c r="T2039" s="39">
        <v>3085.25</v>
      </c>
      <c r="U2039" s="34" t="str">
        <f t="shared" si="94"/>
        <v>Low Income</v>
      </c>
      <c r="V2039" s="44">
        <v>5188</v>
      </c>
      <c r="W2039" s="49">
        <v>0.23677834</v>
      </c>
      <c r="X2039" s="28">
        <v>0</v>
      </c>
      <c r="Y2039" s="28">
        <v>54</v>
      </c>
      <c r="Z2039" s="34" t="str">
        <f t="shared" si="95"/>
        <v>Medium Risk</v>
      </c>
    </row>
    <row r="2040" spans="1:26" x14ac:dyDescent="0.25">
      <c r="A2040" s="20">
        <v>45139</v>
      </c>
      <c r="B2040" s="21">
        <v>39</v>
      </c>
      <c r="C2040" s="33" t="str">
        <f t="shared" si="93"/>
        <v>Mid</v>
      </c>
      <c r="D2040" s="43">
        <v>75193</v>
      </c>
      <c r="E2040" s="27">
        <v>640</v>
      </c>
      <c r="F2040" s="33" t="s">
        <v>230</v>
      </c>
      <c r="G2040" s="33" t="s">
        <v>20</v>
      </c>
      <c r="H2040" s="33" t="s">
        <v>29</v>
      </c>
      <c r="I2040" s="43">
        <v>26868</v>
      </c>
      <c r="J2040" s="27">
        <v>60</v>
      </c>
      <c r="K2040" s="48">
        <v>0.35732049525886717</v>
      </c>
      <c r="L2040" s="48" t="s">
        <v>240</v>
      </c>
      <c r="M2040" s="33" t="s">
        <v>26</v>
      </c>
      <c r="N2040" s="33" t="s">
        <v>27</v>
      </c>
      <c r="O2040" s="43">
        <v>1069</v>
      </c>
      <c r="P2040" s="48">
        <v>0.387746492</v>
      </c>
      <c r="Q2040" s="33" t="s">
        <v>31</v>
      </c>
      <c r="R2040" s="27">
        <v>23</v>
      </c>
      <c r="S2040" s="43">
        <v>1401</v>
      </c>
      <c r="T2040" s="38">
        <v>6266.0833329999996</v>
      </c>
      <c r="U2040" s="33" t="str">
        <f t="shared" si="94"/>
        <v>Medium Income</v>
      </c>
      <c r="V2040" s="43">
        <v>3828</v>
      </c>
      <c r="W2040" s="48">
        <v>0.214217308</v>
      </c>
      <c r="X2040" s="27">
        <v>0</v>
      </c>
      <c r="Y2040" s="27">
        <v>51</v>
      </c>
      <c r="Z2040" s="33" t="str">
        <f t="shared" si="95"/>
        <v>Medium Risk</v>
      </c>
    </row>
    <row r="2041" spans="1:26" x14ac:dyDescent="0.25">
      <c r="A2041" s="22">
        <v>45140</v>
      </c>
      <c r="B2041" s="23">
        <v>18</v>
      </c>
      <c r="C2041" s="34" t="str">
        <f t="shared" si="93"/>
        <v>Young</v>
      </c>
      <c r="D2041" s="44">
        <v>124156</v>
      </c>
      <c r="E2041" s="28">
        <v>543</v>
      </c>
      <c r="F2041" s="34" t="s">
        <v>231</v>
      </c>
      <c r="G2041" s="34" t="s">
        <v>20</v>
      </c>
      <c r="H2041" s="34" t="s">
        <v>41</v>
      </c>
      <c r="I2041" s="44">
        <v>21919</v>
      </c>
      <c r="J2041" s="28">
        <v>60</v>
      </c>
      <c r="K2041" s="49">
        <v>0.17654402525854571</v>
      </c>
      <c r="L2041" s="49" t="s">
        <v>240</v>
      </c>
      <c r="M2041" s="34" t="s">
        <v>22</v>
      </c>
      <c r="N2041" s="34" t="s">
        <v>30</v>
      </c>
      <c r="O2041" s="44">
        <v>155</v>
      </c>
      <c r="P2041" s="49">
        <v>0.305162453</v>
      </c>
      <c r="Q2041" s="34" t="s">
        <v>28</v>
      </c>
      <c r="R2041" s="28">
        <v>20</v>
      </c>
      <c r="S2041" s="44">
        <v>5540</v>
      </c>
      <c r="T2041" s="39">
        <v>10346.333329999999</v>
      </c>
      <c r="U2041" s="34" t="str">
        <f t="shared" si="94"/>
        <v>Medium Income</v>
      </c>
      <c r="V2041" s="44">
        <v>16541</v>
      </c>
      <c r="W2041" s="49">
        <v>0.25210776000000001</v>
      </c>
      <c r="X2041" s="28">
        <v>1</v>
      </c>
      <c r="Y2041" s="28">
        <v>41.6</v>
      </c>
      <c r="Z2041" s="34" t="str">
        <f t="shared" si="95"/>
        <v>Medium Risk</v>
      </c>
    </row>
    <row r="2042" spans="1:26" x14ac:dyDescent="0.25">
      <c r="A2042" s="20">
        <v>45141</v>
      </c>
      <c r="B2042" s="21">
        <v>31</v>
      </c>
      <c r="C2042" s="33" t="str">
        <f t="shared" si="93"/>
        <v>Mid</v>
      </c>
      <c r="D2042" s="43">
        <v>91824</v>
      </c>
      <c r="E2042" s="27">
        <v>578</v>
      </c>
      <c r="F2042" s="33" t="s">
        <v>230</v>
      </c>
      <c r="G2042" s="33" t="s">
        <v>20</v>
      </c>
      <c r="H2042" s="33" t="s">
        <v>32</v>
      </c>
      <c r="I2042" s="43">
        <v>13747</v>
      </c>
      <c r="J2042" s="27">
        <v>60</v>
      </c>
      <c r="K2042" s="48">
        <v>0.14971031538595575</v>
      </c>
      <c r="L2042" s="48" t="s">
        <v>240</v>
      </c>
      <c r="M2042" s="33" t="s">
        <v>35</v>
      </c>
      <c r="N2042" s="33" t="s">
        <v>27</v>
      </c>
      <c r="O2042" s="43">
        <v>644</v>
      </c>
      <c r="P2042" s="48">
        <v>0.54272071700000002</v>
      </c>
      <c r="Q2042" s="33" t="s">
        <v>31</v>
      </c>
      <c r="R2042" s="27">
        <v>26</v>
      </c>
      <c r="S2042" s="43">
        <v>4342</v>
      </c>
      <c r="T2042" s="38">
        <v>7652</v>
      </c>
      <c r="U2042" s="33" t="str">
        <f t="shared" si="94"/>
        <v>Medium Income</v>
      </c>
      <c r="V2042" s="43">
        <v>75942</v>
      </c>
      <c r="W2042" s="48">
        <v>0.236074596</v>
      </c>
      <c r="X2042" s="27">
        <v>1</v>
      </c>
      <c r="Y2042" s="27">
        <v>44.8</v>
      </c>
      <c r="Z2042" s="33" t="str">
        <f t="shared" si="95"/>
        <v>Medium Risk</v>
      </c>
    </row>
    <row r="2043" spans="1:26" x14ac:dyDescent="0.25">
      <c r="A2043" s="22">
        <v>45142</v>
      </c>
      <c r="B2043" s="23">
        <v>35</v>
      </c>
      <c r="C2043" s="34" t="str">
        <f t="shared" si="93"/>
        <v>Mid</v>
      </c>
      <c r="D2043" s="44">
        <v>189154</v>
      </c>
      <c r="E2043" s="28">
        <v>509</v>
      </c>
      <c r="F2043" s="34" t="s">
        <v>231</v>
      </c>
      <c r="G2043" s="34" t="s">
        <v>20</v>
      </c>
      <c r="H2043" s="34" t="s">
        <v>32</v>
      </c>
      <c r="I2043" s="44">
        <v>11222</v>
      </c>
      <c r="J2043" s="28">
        <v>60</v>
      </c>
      <c r="K2043" s="49">
        <v>5.9327320595916555E-2</v>
      </c>
      <c r="L2043" s="49" t="s">
        <v>240</v>
      </c>
      <c r="M2043" s="34" t="s">
        <v>22</v>
      </c>
      <c r="N2043" s="34" t="s">
        <v>27</v>
      </c>
      <c r="O2043" s="44">
        <v>411</v>
      </c>
      <c r="P2043" s="49">
        <v>0.148907605</v>
      </c>
      <c r="Q2043" s="34" t="s">
        <v>28</v>
      </c>
      <c r="R2043" s="28">
        <v>30</v>
      </c>
      <c r="S2043" s="44">
        <v>4456</v>
      </c>
      <c r="T2043" s="39">
        <v>15762.833329999999</v>
      </c>
      <c r="U2043" s="34" t="str">
        <f t="shared" si="94"/>
        <v>High Income</v>
      </c>
      <c r="V2043" s="44">
        <v>22443</v>
      </c>
      <c r="W2043" s="49">
        <v>0.27045143700000002</v>
      </c>
      <c r="X2043" s="28">
        <v>1</v>
      </c>
      <c r="Y2043" s="28">
        <v>38.4</v>
      </c>
      <c r="Z2043" s="34" t="str">
        <f t="shared" si="95"/>
        <v>Low Risk</v>
      </c>
    </row>
    <row r="2044" spans="1:26" x14ac:dyDescent="0.25">
      <c r="A2044" s="20">
        <v>45143</v>
      </c>
      <c r="B2044" s="21">
        <v>33</v>
      </c>
      <c r="C2044" s="33" t="str">
        <f t="shared" si="93"/>
        <v>Mid</v>
      </c>
      <c r="D2044" s="43">
        <v>118125</v>
      </c>
      <c r="E2044" s="27">
        <v>605</v>
      </c>
      <c r="F2044" s="33" t="s">
        <v>230</v>
      </c>
      <c r="G2044" s="33" t="s">
        <v>20</v>
      </c>
      <c r="H2044" s="33" t="s">
        <v>25</v>
      </c>
      <c r="I2044" s="43">
        <v>25196</v>
      </c>
      <c r="J2044" s="27">
        <v>12</v>
      </c>
      <c r="K2044" s="48">
        <v>0.21329947089947091</v>
      </c>
      <c r="L2044" s="48" t="s">
        <v>240</v>
      </c>
      <c r="M2044" s="33" t="s">
        <v>35</v>
      </c>
      <c r="N2044" s="33" t="s">
        <v>30</v>
      </c>
      <c r="O2044" s="43">
        <v>385</v>
      </c>
      <c r="P2044" s="48">
        <v>0.29765490300000003</v>
      </c>
      <c r="Q2044" s="33" t="s">
        <v>24</v>
      </c>
      <c r="R2044" s="27">
        <v>20</v>
      </c>
      <c r="S2044" s="43">
        <v>3997</v>
      </c>
      <c r="T2044" s="38">
        <v>9843.75</v>
      </c>
      <c r="U2044" s="33" t="str">
        <f t="shared" si="94"/>
        <v>Medium Income</v>
      </c>
      <c r="V2044" s="43">
        <v>32362</v>
      </c>
      <c r="W2044" s="48">
        <v>0.21127648900000001</v>
      </c>
      <c r="X2044" s="27">
        <v>1</v>
      </c>
      <c r="Y2044" s="27">
        <v>38.4</v>
      </c>
      <c r="Z2044" s="33" t="str">
        <f t="shared" si="95"/>
        <v>Low Risk</v>
      </c>
    </row>
    <row r="2045" spans="1:26" x14ac:dyDescent="0.25">
      <c r="A2045" s="22">
        <v>45144</v>
      </c>
      <c r="B2045" s="23">
        <v>41</v>
      </c>
      <c r="C2045" s="34" t="str">
        <f t="shared" si="93"/>
        <v>Senior</v>
      </c>
      <c r="D2045" s="44">
        <v>44198</v>
      </c>
      <c r="E2045" s="28">
        <v>515</v>
      </c>
      <c r="F2045" s="34" t="s">
        <v>231</v>
      </c>
      <c r="G2045" s="34" t="s">
        <v>20</v>
      </c>
      <c r="H2045" s="34" t="s">
        <v>32</v>
      </c>
      <c r="I2045" s="44">
        <v>8452</v>
      </c>
      <c r="J2045" s="28">
        <v>24</v>
      </c>
      <c r="K2045" s="49">
        <v>0.1912303724150414</v>
      </c>
      <c r="L2045" s="49" t="s">
        <v>240</v>
      </c>
      <c r="M2045" s="34" t="s">
        <v>22</v>
      </c>
      <c r="N2045" s="34" t="s">
        <v>23</v>
      </c>
      <c r="O2045" s="44">
        <v>601</v>
      </c>
      <c r="P2045" s="49">
        <v>0.26316612299999997</v>
      </c>
      <c r="Q2045" s="34" t="s">
        <v>28</v>
      </c>
      <c r="R2045" s="28">
        <v>20</v>
      </c>
      <c r="S2045" s="44">
        <v>2817</v>
      </c>
      <c r="T2045" s="39">
        <v>3683.166667</v>
      </c>
      <c r="U2045" s="34" t="str">
        <f t="shared" si="94"/>
        <v>Low Income</v>
      </c>
      <c r="V2045" s="44">
        <v>46317</v>
      </c>
      <c r="W2045" s="49">
        <v>0.19319945499999999</v>
      </c>
      <c r="X2045" s="28">
        <v>0</v>
      </c>
      <c r="Y2045" s="28">
        <v>55</v>
      </c>
      <c r="Z2045" s="34" t="str">
        <f t="shared" si="95"/>
        <v>High Risk</v>
      </c>
    </row>
    <row r="2046" spans="1:26" x14ac:dyDescent="0.25">
      <c r="A2046" s="20">
        <v>45145</v>
      </c>
      <c r="B2046" s="21">
        <v>30</v>
      </c>
      <c r="C2046" s="33" t="str">
        <f t="shared" si="93"/>
        <v>Mid</v>
      </c>
      <c r="D2046" s="43">
        <v>18451</v>
      </c>
      <c r="E2046" s="27">
        <v>548</v>
      </c>
      <c r="F2046" s="33" t="s">
        <v>231</v>
      </c>
      <c r="G2046" s="33" t="s">
        <v>20</v>
      </c>
      <c r="H2046" s="33" t="s">
        <v>32</v>
      </c>
      <c r="I2046" s="43">
        <v>17436</v>
      </c>
      <c r="J2046" s="27">
        <v>36</v>
      </c>
      <c r="K2046" s="48">
        <v>0.9449894314671291</v>
      </c>
      <c r="L2046" s="48" t="s">
        <v>241</v>
      </c>
      <c r="M2046" s="33" t="s">
        <v>22</v>
      </c>
      <c r="N2046" s="33" t="s">
        <v>27</v>
      </c>
      <c r="O2046" s="43">
        <v>316</v>
      </c>
      <c r="P2046" s="48">
        <v>0.56709472000000005</v>
      </c>
      <c r="Q2046" s="33" t="s">
        <v>38</v>
      </c>
      <c r="R2046" s="27">
        <v>17</v>
      </c>
      <c r="S2046" s="43">
        <v>3795</v>
      </c>
      <c r="T2046" s="38">
        <v>1537.583333</v>
      </c>
      <c r="U2046" s="33" t="str">
        <f t="shared" si="94"/>
        <v>Low Income</v>
      </c>
      <c r="V2046" s="43">
        <v>242324</v>
      </c>
      <c r="W2046" s="48">
        <v>0.22661118999999999</v>
      </c>
      <c r="X2046" s="27">
        <v>0</v>
      </c>
      <c r="Y2046" s="27">
        <v>55</v>
      </c>
      <c r="Z2046" s="33" t="str">
        <f t="shared" si="95"/>
        <v>High Risk</v>
      </c>
    </row>
    <row r="2047" spans="1:26" x14ac:dyDescent="0.25">
      <c r="A2047" s="22">
        <v>45146</v>
      </c>
      <c r="B2047" s="23">
        <v>53</v>
      </c>
      <c r="C2047" s="34" t="str">
        <f t="shared" si="93"/>
        <v>Senior</v>
      </c>
      <c r="D2047" s="44">
        <v>77606</v>
      </c>
      <c r="E2047" s="28">
        <v>496</v>
      </c>
      <c r="F2047" s="34" t="s">
        <v>231</v>
      </c>
      <c r="G2047" s="34" t="s">
        <v>33</v>
      </c>
      <c r="H2047" s="34" t="s">
        <v>29</v>
      </c>
      <c r="I2047" s="44">
        <v>30599</v>
      </c>
      <c r="J2047" s="28">
        <v>48</v>
      </c>
      <c r="K2047" s="49">
        <v>0.39428652423781668</v>
      </c>
      <c r="L2047" s="49" t="s">
        <v>240</v>
      </c>
      <c r="M2047" s="34" t="s">
        <v>35</v>
      </c>
      <c r="N2047" s="34" t="s">
        <v>27</v>
      </c>
      <c r="O2047" s="44">
        <v>472</v>
      </c>
      <c r="P2047" s="49">
        <v>0.61851641300000004</v>
      </c>
      <c r="Q2047" s="34" t="s">
        <v>31</v>
      </c>
      <c r="R2047" s="28">
        <v>15</v>
      </c>
      <c r="S2047" s="44">
        <v>14976</v>
      </c>
      <c r="T2047" s="39">
        <v>6467.1666670000004</v>
      </c>
      <c r="U2047" s="34" t="str">
        <f t="shared" si="94"/>
        <v>Medium Income</v>
      </c>
      <c r="V2047" s="44">
        <v>6691</v>
      </c>
      <c r="W2047" s="49">
        <v>0.29426017599999998</v>
      </c>
      <c r="X2047" s="28">
        <v>0</v>
      </c>
      <c r="Y2047" s="28">
        <v>64</v>
      </c>
      <c r="Z2047" s="34" t="str">
        <f t="shared" si="95"/>
        <v>High Risk</v>
      </c>
    </row>
    <row r="2048" spans="1:26" x14ac:dyDescent="0.25">
      <c r="A2048" s="20">
        <v>45147</v>
      </c>
      <c r="B2048" s="21">
        <v>40</v>
      </c>
      <c r="C2048" s="33" t="str">
        <f t="shared" si="93"/>
        <v>Senior</v>
      </c>
      <c r="D2048" s="43">
        <v>119213</v>
      </c>
      <c r="E2048" s="27">
        <v>649</v>
      </c>
      <c r="F2048" s="33" t="s">
        <v>230</v>
      </c>
      <c r="G2048" s="33" t="s">
        <v>20</v>
      </c>
      <c r="H2048" s="33" t="s">
        <v>21</v>
      </c>
      <c r="I2048" s="43">
        <v>22177</v>
      </c>
      <c r="J2048" s="27">
        <v>12</v>
      </c>
      <c r="K2048" s="48">
        <v>0.18602836938924447</v>
      </c>
      <c r="L2048" s="48" t="s">
        <v>240</v>
      </c>
      <c r="M2048" s="33" t="s">
        <v>22</v>
      </c>
      <c r="N2048" s="33" t="s">
        <v>30</v>
      </c>
      <c r="O2048" s="43">
        <v>256</v>
      </c>
      <c r="P2048" s="48">
        <v>0.324690227</v>
      </c>
      <c r="Q2048" s="33" t="s">
        <v>24</v>
      </c>
      <c r="R2048" s="27">
        <v>28</v>
      </c>
      <c r="S2048" s="43">
        <v>2362</v>
      </c>
      <c r="T2048" s="38">
        <v>9934.4166669999995</v>
      </c>
      <c r="U2048" s="33" t="str">
        <f t="shared" si="94"/>
        <v>Medium Income</v>
      </c>
      <c r="V2048" s="43">
        <v>52989</v>
      </c>
      <c r="W2048" s="48">
        <v>0.15116603200000001</v>
      </c>
      <c r="X2048" s="27">
        <v>1</v>
      </c>
      <c r="Y2048" s="27">
        <v>38.4</v>
      </c>
      <c r="Z2048" s="33" t="str">
        <f t="shared" si="95"/>
        <v>Low Risk</v>
      </c>
    </row>
    <row r="2049" spans="1:26" x14ac:dyDescent="0.25">
      <c r="A2049" s="22">
        <v>45148</v>
      </c>
      <c r="B2049" s="23">
        <v>39</v>
      </c>
      <c r="C2049" s="34" t="str">
        <f t="shared" si="93"/>
        <v>Mid</v>
      </c>
      <c r="D2049" s="44">
        <v>15000</v>
      </c>
      <c r="E2049" s="28">
        <v>392</v>
      </c>
      <c r="F2049" s="34" t="s">
        <v>233</v>
      </c>
      <c r="G2049" s="34" t="s">
        <v>20</v>
      </c>
      <c r="H2049" s="34" t="s">
        <v>21</v>
      </c>
      <c r="I2049" s="44">
        <v>24740</v>
      </c>
      <c r="J2049" s="28">
        <v>60</v>
      </c>
      <c r="K2049" s="49">
        <v>1.6493333333333333</v>
      </c>
      <c r="L2049" s="49" t="s">
        <v>242</v>
      </c>
      <c r="M2049" s="34" t="s">
        <v>44</v>
      </c>
      <c r="N2049" s="34" t="s">
        <v>27</v>
      </c>
      <c r="O2049" s="44">
        <v>309</v>
      </c>
      <c r="P2049" s="49">
        <v>0.24152715999999999</v>
      </c>
      <c r="Q2049" s="34" t="s">
        <v>28</v>
      </c>
      <c r="R2049" s="28">
        <v>21</v>
      </c>
      <c r="S2049" s="44">
        <v>1899</v>
      </c>
      <c r="T2049" s="39">
        <v>1250</v>
      </c>
      <c r="U2049" s="34" t="str">
        <f t="shared" si="94"/>
        <v>Low Income</v>
      </c>
      <c r="V2049" s="44">
        <v>8411</v>
      </c>
      <c r="W2049" s="49">
        <v>0.30625011600000002</v>
      </c>
      <c r="X2049" s="28">
        <v>0</v>
      </c>
      <c r="Y2049" s="28">
        <v>55</v>
      </c>
      <c r="Z2049" s="34" t="str">
        <f t="shared" si="95"/>
        <v>High Risk</v>
      </c>
    </row>
    <row r="2050" spans="1:26" x14ac:dyDescent="0.25">
      <c r="A2050" s="20">
        <v>45149</v>
      </c>
      <c r="B2050" s="21">
        <v>36</v>
      </c>
      <c r="C2050" s="33" t="str">
        <f t="shared" ref="C2050:C2113" si="96">IF(B2050&lt;25,"Young",IF(B2050&lt;40,"Mid",IF(B2050&lt;60,"Senior","Old")))</f>
        <v>Mid</v>
      </c>
      <c r="D2050" s="43">
        <v>18955</v>
      </c>
      <c r="E2050" s="27">
        <v>535</v>
      </c>
      <c r="F2050" s="33" t="s">
        <v>231</v>
      </c>
      <c r="G2050" s="33" t="s">
        <v>20</v>
      </c>
      <c r="H2050" s="33" t="s">
        <v>29</v>
      </c>
      <c r="I2050" s="43">
        <v>32809</v>
      </c>
      <c r="J2050" s="27">
        <v>120</v>
      </c>
      <c r="K2050" s="48">
        <v>1.730888947507254</v>
      </c>
      <c r="L2050" s="48" t="s">
        <v>242</v>
      </c>
      <c r="M2050" s="33" t="s">
        <v>22</v>
      </c>
      <c r="N2050" s="33" t="s">
        <v>30</v>
      </c>
      <c r="O2050" s="43">
        <v>290</v>
      </c>
      <c r="P2050" s="48">
        <v>4.8063906000000003E-2</v>
      </c>
      <c r="Q2050" s="33" t="s">
        <v>38</v>
      </c>
      <c r="R2050" s="27">
        <v>26</v>
      </c>
      <c r="S2050" s="43">
        <v>2466</v>
      </c>
      <c r="T2050" s="38">
        <v>1579.583333</v>
      </c>
      <c r="U2050" s="33" t="str">
        <f t="shared" ref="U2050:U2113" si="97">IF(T2050&lt;=5000,"Low Income",IF(T2050&lt;=12000,"Medium Income","High Income"))</f>
        <v>Low Income</v>
      </c>
      <c r="V2050" s="43">
        <v>140009</v>
      </c>
      <c r="W2050" s="48">
        <v>0.32684162100000003</v>
      </c>
      <c r="X2050" s="27">
        <v>0</v>
      </c>
      <c r="Y2050" s="27">
        <v>49</v>
      </c>
      <c r="Z2050" s="33" t="str">
        <f t="shared" ref="Z2050:Z2113" si="98">IF(Y2050&lt;40,"Low Risk", IF(Y2050&lt;55,"Medium Risk", IF(Y2050&lt;70,"High Risk","Very High Risk")))</f>
        <v>Medium Risk</v>
      </c>
    </row>
    <row r="2051" spans="1:26" x14ac:dyDescent="0.25">
      <c r="A2051" s="22">
        <v>45150</v>
      </c>
      <c r="B2051" s="23">
        <v>41</v>
      </c>
      <c r="C2051" s="34" t="str">
        <f t="shared" si="96"/>
        <v>Senior</v>
      </c>
      <c r="D2051" s="44">
        <v>36128</v>
      </c>
      <c r="E2051" s="28">
        <v>482</v>
      </c>
      <c r="F2051" s="34" t="s">
        <v>231</v>
      </c>
      <c r="G2051" s="34" t="s">
        <v>20</v>
      </c>
      <c r="H2051" s="34" t="s">
        <v>32</v>
      </c>
      <c r="I2051" s="44">
        <v>17835</v>
      </c>
      <c r="J2051" s="28">
        <v>60</v>
      </c>
      <c r="K2051" s="49">
        <v>0.49366142604074403</v>
      </c>
      <c r="L2051" s="49" t="s">
        <v>240</v>
      </c>
      <c r="M2051" s="34" t="s">
        <v>22</v>
      </c>
      <c r="N2051" s="34" t="s">
        <v>27</v>
      </c>
      <c r="O2051" s="44">
        <v>292</v>
      </c>
      <c r="P2051" s="49">
        <v>0.32139995199999999</v>
      </c>
      <c r="Q2051" s="34" t="s">
        <v>31</v>
      </c>
      <c r="R2051" s="28">
        <v>23</v>
      </c>
      <c r="S2051" s="44">
        <v>6942</v>
      </c>
      <c r="T2051" s="39">
        <v>3010.666667</v>
      </c>
      <c r="U2051" s="34" t="str">
        <f t="shared" si="97"/>
        <v>Low Income</v>
      </c>
      <c r="V2051" s="44">
        <v>113519</v>
      </c>
      <c r="W2051" s="49">
        <v>0.24064702700000001</v>
      </c>
      <c r="X2051" s="28">
        <v>0</v>
      </c>
      <c r="Y2051" s="28">
        <v>51</v>
      </c>
      <c r="Z2051" s="34" t="str">
        <f t="shared" si="98"/>
        <v>Medium Risk</v>
      </c>
    </row>
    <row r="2052" spans="1:26" x14ac:dyDescent="0.25">
      <c r="A2052" s="20">
        <v>45151</v>
      </c>
      <c r="B2052" s="21">
        <v>49</v>
      </c>
      <c r="C2052" s="33" t="str">
        <f t="shared" si="96"/>
        <v>Senior</v>
      </c>
      <c r="D2052" s="43">
        <v>35726</v>
      </c>
      <c r="E2052" s="27">
        <v>557</v>
      </c>
      <c r="F2052" s="33" t="s">
        <v>230</v>
      </c>
      <c r="G2052" s="33" t="s">
        <v>20</v>
      </c>
      <c r="H2052" s="33" t="s">
        <v>25</v>
      </c>
      <c r="I2052" s="43">
        <v>12673</v>
      </c>
      <c r="J2052" s="27">
        <v>108</v>
      </c>
      <c r="K2052" s="48">
        <v>0.35472764933101941</v>
      </c>
      <c r="L2052" s="48" t="s">
        <v>240</v>
      </c>
      <c r="M2052" s="33" t="s">
        <v>35</v>
      </c>
      <c r="N2052" s="33" t="s">
        <v>27</v>
      </c>
      <c r="O2052" s="43">
        <v>398</v>
      </c>
      <c r="P2052" s="48">
        <v>0.14361658899999999</v>
      </c>
      <c r="Q2052" s="33" t="s">
        <v>34</v>
      </c>
      <c r="R2052" s="27">
        <v>29</v>
      </c>
      <c r="S2052" s="43">
        <v>357</v>
      </c>
      <c r="T2052" s="38">
        <v>2977.166667</v>
      </c>
      <c r="U2052" s="33" t="str">
        <f t="shared" si="97"/>
        <v>Low Income</v>
      </c>
      <c r="V2052" s="43">
        <v>6266</v>
      </c>
      <c r="W2052" s="48">
        <v>0.31329237500000001</v>
      </c>
      <c r="X2052" s="27">
        <v>0</v>
      </c>
      <c r="Y2052" s="27">
        <v>59</v>
      </c>
      <c r="Z2052" s="33" t="str">
        <f t="shared" si="98"/>
        <v>High Risk</v>
      </c>
    </row>
    <row r="2053" spans="1:26" x14ac:dyDescent="0.25">
      <c r="A2053" s="22">
        <v>45152</v>
      </c>
      <c r="B2053" s="23">
        <v>29</v>
      </c>
      <c r="C2053" s="34" t="str">
        <f t="shared" si="96"/>
        <v>Mid</v>
      </c>
      <c r="D2053" s="44">
        <v>17147</v>
      </c>
      <c r="E2053" s="28">
        <v>606</v>
      </c>
      <c r="F2053" s="34" t="s">
        <v>230</v>
      </c>
      <c r="G2053" s="34" t="s">
        <v>20</v>
      </c>
      <c r="H2053" s="34" t="s">
        <v>25</v>
      </c>
      <c r="I2053" s="44">
        <v>30910</v>
      </c>
      <c r="J2053" s="28">
        <v>60</v>
      </c>
      <c r="K2053" s="49">
        <v>1.8026476934740772</v>
      </c>
      <c r="L2053" s="49" t="s">
        <v>242</v>
      </c>
      <c r="M2053" s="34" t="s">
        <v>22</v>
      </c>
      <c r="N2053" s="34" t="s">
        <v>23</v>
      </c>
      <c r="O2053" s="44">
        <v>400</v>
      </c>
      <c r="P2053" s="49">
        <v>0.55163622499999998</v>
      </c>
      <c r="Q2053" s="34" t="s">
        <v>24</v>
      </c>
      <c r="R2053" s="28">
        <v>27</v>
      </c>
      <c r="S2053" s="44">
        <v>20972</v>
      </c>
      <c r="T2053" s="39">
        <v>1428.916667</v>
      </c>
      <c r="U2053" s="34" t="str">
        <f t="shared" si="97"/>
        <v>Low Income</v>
      </c>
      <c r="V2053" s="44">
        <v>46331</v>
      </c>
      <c r="W2053" s="49">
        <v>0.22101011300000001</v>
      </c>
      <c r="X2053" s="28">
        <v>0</v>
      </c>
      <c r="Y2053" s="28">
        <v>56</v>
      </c>
      <c r="Z2053" s="34" t="str">
        <f t="shared" si="98"/>
        <v>High Risk</v>
      </c>
    </row>
    <row r="2054" spans="1:26" x14ac:dyDescent="0.25">
      <c r="A2054" s="20">
        <v>45153</v>
      </c>
      <c r="B2054" s="21">
        <v>32</v>
      </c>
      <c r="C2054" s="33" t="str">
        <f t="shared" si="96"/>
        <v>Mid</v>
      </c>
      <c r="D2054" s="43">
        <v>51910</v>
      </c>
      <c r="E2054" s="27">
        <v>609</v>
      </c>
      <c r="F2054" s="33" t="s">
        <v>230</v>
      </c>
      <c r="G2054" s="33" t="s">
        <v>20</v>
      </c>
      <c r="H2054" s="33" t="s">
        <v>29</v>
      </c>
      <c r="I2054" s="43">
        <v>20441</v>
      </c>
      <c r="J2054" s="27">
        <v>12</v>
      </c>
      <c r="K2054" s="48">
        <v>0.39377769215950686</v>
      </c>
      <c r="L2054" s="48" t="s">
        <v>240</v>
      </c>
      <c r="M2054" s="33" t="s">
        <v>26</v>
      </c>
      <c r="N2054" s="33" t="s">
        <v>30</v>
      </c>
      <c r="O2054" s="43">
        <v>396</v>
      </c>
      <c r="P2054" s="48">
        <v>0.158459351</v>
      </c>
      <c r="Q2054" s="33" t="s">
        <v>24</v>
      </c>
      <c r="R2054" s="27">
        <v>21</v>
      </c>
      <c r="S2054" s="43">
        <v>2128</v>
      </c>
      <c r="T2054" s="38">
        <v>4325.8333329999996</v>
      </c>
      <c r="U2054" s="33" t="str">
        <f t="shared" si="97"/>
        <v>Low Income</v>
      </c>
      <c r="V2054" s="43">
        <v>7010</v>
      </c>
      <c r="W2054" s="48">
        <v>0.19072724599999999</v>
      </c>
      <c r="X2054" s="27">
        <v>0</v>
      </c>
      <c r="Y2054" s="27">
        <v>48</v>
      </c>
      <c r="Z2054" s="33" t="str">
        <f t="shared" si="98"/>
        <v>Medium Risk</v>
      </c>
    </row>
    <row r="2055" spans="1:26" x14ac:dyDescent="0.25">
      <c r="A2055" s="22">
        <v>45154</v>
      </c>
      <c r="B2055" s="23">
        <v>36</v>
      </c>
      <c r="C2055" s="34" t="str">
        <f t="shared" si="96"/>
        <v>Mid</v>
      </c>
      <c r="D2055" s="44">
        <v>80554</v>
      </c>
      <c r="E2055" s="28">
        <v>559</v>
      </c>
      <c r="F2055" s="34" t="s">
        <v>230</v>
      </c>
      <c r="G2055" s="34" t="s">
        <v>20</v>
      </c>
      <c r="H2055" s="34" t="s">
        <v>25</v>
      </c>
      <c r="I2055" s="44">
        <v>39918</v>
      </c>
      <c r="J2055" s="28">
        <v>72</v>
      </c>
      <c r="K2055" s="49">
        <v>0.49554336221664969</v>
      </c>
      <c r="L2055" s="49" t="s">
        <v>240</v>
      </c>
      <c r="M2055" s="34" t="s">
        <v>35</v>
      </c>
      <c r="N2055" s="34" t="s">
        <v>27</v>
      </c>
      <c r="O2055" s="44">
        <v>228</v>
      </c>
      <c r="P2055" s="49">
        <v>0.46141138599999998</v>
      </c>
      <c r="Q2055" s="34" t="s">
        <v>24</v>
      </c>
      <c r="R2055" s="28">
        <v>26</v>
      </c>
      <c r="S2055" s="44">
        <v>1139</v>
      </c>
      <c r="T2055" s="39">
        <v>6712.8333329999996</v>
      </c>
      <c r="U2055" s="34" t="str">
        <f t="shared" si="97"/>
        <v>Medium Income</v>
      </c>
      <c r="V2055" s="44">
        <v>267432</v>
      </c>
      <c r="W2055" s="49">
        <v>0.25697487600000002</v>
      </c>
      <c r="X2055" s="28">
        <v>0</v>
      </c>
      <c r="Y2055" s="28">
        <v>50</v>
      </c>
      <c r="Z2055" s="34" t="str">
        <f t="shared" si="98"/>
        <v>Medium Risk</v>
      </c>
    </row>
    <row r="2056" spans="1:26" x14ac:dyDescent="0.25">
      <c r="A2056" s="20">
        <v>45155</v>
      </c>
      <c r="B2056" s="21">
        <v>23</v>
      </c>
      <c r="C2056" s="33" t="str">
        <f t="shared" si="96"/>
        <v>Young</v>
      </c>
      <c r="D2056" s="43">
        <v>34529</v>
      </c>
      <c r="E2056" s="27">
        <v>528</v>
      </c>
      <c r="F2056" s="33" t="s">
        <v>231</v>
      </c>
      <c r="G2056" s="33" t="s">
        <v>45</v>
      </c>
      <c r="H2056" s="33" t="s">
        <v>32</v>
      </c>
      <c r="I2056" s="43">
        <v>22651</v>
      </c>
      <c r="J2056" s="27">
        <v>36</v>
      </c>
      <c r="K2056" s="48">
        <v>0.65599930493208602</v>
      </c>
      <c r="L2056" s="48" t="s">
        <v>241</v>
      </c>
      <c r="M2056" s="33" t="s">
        <v>26</v>
      </c>
      <c r="N2056" s="33" t="s">
        <v>30</v>
      </c>
      <c r="O2056" s="43">
        <v>299</v>
      </c>
      <c r="P2056" s="48">
        <v>3.5379062000000003E-2</v>
      </c>
      <c r="Q2056" s="33" t="s">
        <v>34</v>
      </c>
      <c r="R2056" s="27">
        <v>19</v>
      </c>
      <c r="S2056" s="43">
        <v>1110</v>
      </c>
      <c r="T2056" s="38">
        <v>2877.416667</v>
      </c>
      <c r="U2056" s="33" t="str">
        <f t="shared" si="97"/>
        <v>Low Income</v>
      </c>
      <c r="V2056" s="43">
        <v>6537</v>
      </c>
      <c r="W2056" s="48">
        <v>0.23467090500000001</v>
      </c>
      <c r="X2056" s="27">
        <v>0</v>
      </c>
      <c r="Y2056" s="27">
        <v>57</v>
      </c>
      <c r="Z2056" s="33" t="str">
        <f t="shared" si="98"/>
        <v>High Risk</v>
      </c>
    </row>
    <row r="2057" spans="1:26" x14ac:dyDescent="0.25">
      <c r="A2057" s="22">
        <v>45156</v>
      </c>
      <c r="B2057" s="23">
        <v>30</v>
      </c>
      <c r="C2057" s="34" t="str">
        <f t="shared" si="96"/>
        <v>Mid</v>
      </c>
      <c r="D2057" s="44">
        <v>15782</v>
      </c>
      <c r="E2057" s="28">
        <v>579</v>
      </c>
      <c r="F2057" s="34" t="s">
        <v>230</v>
      </c>
      <c r="G2057" s="34" t="s">
        <v>20</v>
      </c>
      <c r="H2057" s="34" t="s">
        <v>32</v>
      </c>
      <c r="I2057" s="44">
        <v>20073</v>
      </c>
      <c r="J2057" s="28">
        <v>36</v>
      </c>
      <c r="K2057" s="49">
        <v>1.2718920288936764</v>
      </c>
      <c r="L2057" s="49" t="s">
        <v>242</v>
      </c>
      <c r="M2057" s="34" t="s">
        <v>26</v>
      </c>
      <c r="N2057" s="34" t="s">
        <v>30</v>
      </c>
      <c r="O2057" s="44">
        <v>166</v>
      </c>
      <c r="P2057" s="49">
        <v>0.42669198000000003</v>
      </c>
      <c r="Q2057" s="34" t="s">
        <v>24</v>
      </c>
      <c r="R2057" s="28">
        <v>25</v>
      </c>
      <c r="S2057" s="44">
        <v>1228</v>
      </c>
      <c r="T2057" s="39">
        <v>1315.166667</v>
      </c>
      <c r="U2057" s="34" t="str">
        <f t="shared" si="97"/>
        <v>Low Income</v>
      </c>
      <c r="V2057" s="44">
        <v>49655</v>
      </c>
      <c r="W2057" s="49">
        <v>0.214499576</v>
      </c>
      <c r="X2057" s="28">
        <v>0</v>
      </c>
      <c r="Y2057" s="28">
        <v>58</v>
      </c>
      <c r="Z2057" s="34" t="str">
        <f t="shared" si="98"/>
        <v>High Risk</v>
      </c>
    </row>
    <row r="2058" spans="1:26" x14ac:dyDescent="0.25">
      <c r="A2058" s="20">
        <v>45157</v>
      </c>
      <c r="B2058" s="21">
        <v>34</v>
      </c>
      <c r="C2058" s="33" t="str">
        <f t="shared" si="96"/>
        <v>Mid</v>
      </c>
      <c r="D2058" s="43">
        <v>56650</v>
      </c>
      <c r="E2058" s="27">
        <v>528</v>
      </c>
      <c r="F2058" s="33" t="s">
        <v>231</v>
      </c>
      <c r="G2058" s="33" t="s">
        <v>20</v>
      </c>
      <c r="H2058" s="33" t="s">
        <v>21</v>
      </c>
      <c r="I2058" s="43">
        <v>6830</v>
      </c>
      <c r="J2058" s="27">
        <v>48</v>
      </c>
      <c r="K2058" s="48">
        <v>0.1205648720211827</v>
      </c>
      <c r="L2058" s="48" t="s">
        <v>240</v>
      </c>
      <c r="M2058" s="33" t="s">
        <v>22</v>
      </c>
      <c r="N2058" s="33" t="s">
        <v>27</v>
      </c>
      <c r="O2058" s="43">
        <v>1012</v>
      </c>
      <c r="P2058" s="48">
        <v>0.69571489399999997</v>
      </c>
      <c r="Q2058" s="33" t="s">
        <v>24</v>
      </c>
      <c r="R2058" s="27">
        <v>33</v>
      </c>
      <c r="S2058" s="43">
        <v>1257</v>
      </c>
      <c r="T2058" s="38">
        <v>4720.8333329999996</v>
      </c>
      <c r="U2058" s="33" t="str">
        <f t="shared" si="97"/>
        <v>Low Income</v>
      </c>
      <c r="V2058" s="43">
        <v>12714</v>
      </c>
      <c r="W2058" s="48">
        <v>0.25655612300000002</v>
      </c>
      <c r="X2058" s="27">
        <v>0</v>
      </c>
      <c r="Y2058" s="27">
        <v>66</v>
      </c>
      <c r="Z2058" s="33" t="str">
        <f t="shared" si="98"/>
        <v>High Risk</v>
      </c>
    </row>
    <row r="2059" spans="1:26" x14ac:dyDescent="0.25">
      <c r="A2059" s="22">
        <v>45158</v>
      </c>
      <c r="B2059" s="23">
        <v>50</v>
      </c>
      <c r="C2059" s="34" t="str">
        <f t="shared" si="96"/>
        <v>Senior</v>
      </c>
      <c r="D2059" s="44">
        <v>29825</v>
      </c>
      <c r="E2059" s="28">
        <v>614</v>
      </c>
      <c r="F2059" s="34" t="s">
        <v>230</v>
      </c>
      <c r="G2059" s="34" t="s">
        <v>20</v>
      </c>
      <c r="H2059" s="34" t="s">
        <v>29</v>
      </c>
      <c r="I2059" s="44">
        <v>33519</v>
      </c>
      <c r="J2059" s="28">
        <v>60</v>
      </c>
      <c r="K2059" s="49">
        <v>1.1238558256496227</v>
      </c>
      <c r="L2059" s="49" t="s">
        <v>242</v>
      </c>
      <c r="M2059" s="34" t="s">
        <v>26</v>
      </c>
      <c r="N2059" s="34" t="s">
        <v>34</v>
      </c>
      <c r="O2059" s="44">
        <v>315</v>
      </c>
      <c r="P2059" s="49">
        <v>0.14905747499999999</v>
      </c>
      <c r="Q2059" s="34" t="s">
        <v>38</v>
      </c>
      <c r="R2059" s="28">
        <v>20</v>
      </c>
      <c r="S2059" s="44">
        <v>3101</v>
      </c>
      <c r="T2059" s="39">
        <v>2485.416667</v>
      </c>
      <c r="U2059" s="34" t="str">
        <f t="shared" si="97"/>
        <v>Low Income</v>
      </c>
      <c r="V2059" s="44">
        <v>368979</v>
      </c>
      <c r="W2059" s="49">
        <v>0.26009581999999998</v>
      </c>
      <c r="X2059" s="28">
        <v>0</v>
      </c>
      <c r="Y2059" s="28">
        <v>43</v>
      </c>
      <c r="Z2059" s="34" t="str">
        <f t="shared" si="98"/>
        <v>Medium Risk</v>
      </c>
    </row>
    <row r="2060" spans="1:26" x14ac:dyDescent="0.25">
      <c r="A2060" s="20">
        <v>45159</v>
      </c>
      <c r="B2060" s="21">
        <v>43</v>
      </c>
      <c r="C2060" s="33" t="str">
        <f t="shared" si="96"/>
        <v>Senior</v>
      </c>
      <c r="D2060" s="43">
        <v>27481</v>
      </c>
      <c r="E2060" s="27">
        <v>547</v>
      </c>
      <c r="F2060" s="33" t="s">
        <v>231</v>
      </c>
      <c r="G2060" s="33" t="s">
        <v>20</v>
      </c>
      <c r="H2060" s="33" t="s">
        <v>29</v>
      </c>
      <c r="I2060" s="43">
        <v>35253</v>
      </c>
      <c r="J2060" s="27">
        <v>36</v>
      </c>
      <c r="K2060" s="48">
        <v>1.2828135802918379</v>
      </c>
      <c r="L2060" s="48" t="s">
        <v>242</v>
      </c>
      <c r="M2060" s="33" t="s">
        <v>26</v>
      </c>
      <c r="N2060" s="33" t="s">
        <v>23</v>
      </c>
      <c r="O2060" s="43">
        <v>2390</v>
      </c>
      <c r="P2060" s="48">
        <v>6.0695329999999999E-2</v>
      </c>
      <c r="Q2060" s="33" t="s">
        <v>28</v>
      </c>
      <c r="R2060" s="27">
        <v>25</v>
      </c>
      <c r="S2060" s="43">
        <v>1072</v>
      </c>
      <c r="T2060" s="38">
        <v>2290.083333</v>
      </c>
      <c r="U2060" s="33" t="str">
        <f t="shared" si="97"/>
        <v>Low Income</v>
      </c>
      <c r="V2060" s="43">
        <v>31898</v>
      </c>
      <c r="W2060" s="48">
        <v>0.26950806500000002</v>
      </c>
      <c r="X2060" s="27">
        <v>0</v>
      </c>
      <c r="Y2060" s="27">
        <v>61</v>
      </c>
      <c r="Z2060" s="33" t="str">
        <f t="shared" si="98"/>
        <v>High Risk</v>
      </c>
    </row>
    <row r="2061" spans="1:26" x14ac:dyDescent="0.25">
      <c r="A2061" s="22">
        <v>45160</v>
      </c>
      <c r="B2061" s="23">
        <v>42</v>
      </c>
      <c r="C2061" s="34" t="str">
        <f t="shared" si="96"/>
        <v>Senior</v>
      </c>
      <c r="D2061" s="44">
        <v>80380</v>
      </c>
      <c r="E2061" s="28">
        <v>572</v>
      </c>
      <c r="F2061" s="34" t="s">
        <v>230</v>
      </c>
      <c r="G2061" s="34" t="s">
        <v>20</v>
      </c>
      <c r="H2061" s="34" t="s">
        <v>25</v>
      </c>
      <c r="I2061" s="44">
        <v>9399</v>
      </c>
      <c r="J2061" s="28">
        <v>48</v>
      </c>
      <c r="K2061" s="49">
        <v>0.11693207265488928</v>
      </c>
      <c r="L2061" s="49" t="s">
        <v>240</v>
      </c>
      <c r="M2061" s="34" t="s">
        <v>26</v>
      </c>
      <c r="N2061" s="34" t="s">
        <v>34</v>
      </c>
      <c r="O2061" s="44">
        <v>328</v>
      </c>
      <c r="P2061" s="49">
        <v>0.12524233900000001</v>
      </c>
      <c r="Q2061" s="34" t="s">
        <v>38</v>
      </c>
      <c r="R2061" s="28">
        <v>24</v>
      </c>
      <c r="S2061" s="44">
        <v>938</v>
      </c>
      <c r="T2061" s="39">
        <v>6698.3333329999996</v>
      </c>
      <c r="U2061" s="34" t="str">
        <f t="shared" si="97"/>
        <v>Medium Income</v>
      </c>
      <c r="V2061" s="44">
        <v>4593</v>
      </c>
      <c r="W2061" s="49">
        <v>0.21868812800000001</v>
      </c>
      <c r="X2061" s="28">
        <v>1</v>
      </c>
      <c r="Y2061" s="28">
        <v>39.200000000000003</v>
      </c>
      <c r="Z2061" s="34" t="str">
        <f t="shared" si="98"/>
        <v>Low Risk</v>
      </c>
    </row>
    <row r="2062" spans="1:26" x14ac:dyDescent="0.25">
      <c r="A2062" s="20">
        <v>45161</v>
      </c>
      <c r="B2062" s="21">
        <v>50</v>
      </c>
      <c r="C2062" s="33" t="str">
        <f t="shared" si="96"/>
        <v>Senior</v>
      </c>
      <c r="D2062" s="43">
        <v>98952</v>
      </c>
      <c r="E2062" s="27">
        <v>488</v>
      </c>
      <c r="F2062" s="33" t="s">
        <v>231</v>
      </c>
      <c r="G2062" s="33" t="s">
        <v>20</v>
      </c>
      <c r="H2062" s="33" t="s">
        <v>29</v>
      </c>
      <c r="I2062" s="43">
        <v>28386</v>
      </c>
      <c r="J2062" s="27">
        <v>36</v>
      </c>
      <c r="K2062" s="48">
        <v>0.28686635944700462</v>
      </c>
      <c r="L2062" s="48" t="s">
        <v>240</v>
      </c>
      <c r="M2062" s="33" t="s">
        <v>22</v>
      </c>
      <c r="N2062" s="33" t="s">
        <v>30</v>
      </c>
      <c r="O2062" s="43">
        <v>391</v>
      </c>
      <c r="P2062" s="48">
        <v>0.12502400699999999</v>
      </c>
      <c r="Q2062" s="33" t="s">
        <v>34</v>
      </c>
      <c r="R2062" s="27">
        <v>23</v>
      </c>
      <c r="S2062" s="43">
        <v>4432</v>
      </c>
      <c r="T2062" s="38">
        <v>8246</v>
      </c>
      <c r="U2062" s="33" t="str">
        <f t="shared" si="97"/>
        <v>Medium Income</v>
      </c>
      <c r="V2062" s="43">
        <v>345605</v>
      </c>
      <c r="W2062" s="48">
        <v>0.247203433</v>
      </c>
      <c r="X2062" s="27">
        <v>1</v>
      </c>
      <c r="Y2062" s="27">
        <v>39.200000000000003</v>
      </c>
      <c r="Z2062" s="33" t="str">
        <f t="shared" si="98"/>
        <v>Low Risk</v>
      </c>
    </row>
    <row r="2063" spans="1:26" x14ac:dyDescent="0.25">
      <c r="A2063" s="22">
        <v>45162</v>
      </c>
      <c r="B2063" s="23">
        <v>38</v>
      </c>
      <c r="C2063" s="34" t="str">
        <f t="shared" si="96"/>
        <v>Mid</v>
      </c>
      <c r="D2063" s="44">
        <v>34958</v>
      </c>
      <c r="E2063" s="28">
        <v>568.61417322834643</v>
      </c>
      <c r="F2063" s="34" t="s">
        <v>230</v>
      </c>
      <c r="G2063" s="34" t="s">
        <v>20</v>
      </c>
      <c r="H2063" s="34" t="s">
        <v>32</v>
      </c>
      <c r="I2063" s="44">
        <v>32416</v>
      </c>
      <c r="J2063" s="28">
        <v>48</v>
      </c>
      <c r="K2063" s="49">
        <v>0.92728416957491844</v>
      </c>
      <c r="L2063" s="49" t="s">
        <v>241</v>
      </c>
      <c r="M2063" s="34" t="s">
        <v>44</v>
      </c>
      <c r="N2063" s="34" t="s">
        <v>23</v>
      </c>
      <c r="O2063" s="44">
        <v>312</v>
      </c>
      <c r="P2063" s="49">
        <v>0.48502303099999999</v>
      </c>
      <c r="Q2063" s="34" t="s">
        <v>31</v>
      </c>
      <c r="R2063" s="28">
        <v>19</v>
      </c>
      <c r="S2063" s="44">
        <v>334</v>
      </c>
      <c r="T2063" s="39">
        <v>2913.166667</v>
      </c>
      <c r="U2063" s="34" t="str">
        <f t="shared" si="97"/>
        <v>Low Income</v>
      </c>
      <c r="V2063" s="44">
        <v>4229</v>
      </c>
      <c r="W2063" s="49">
        <v>0.17833280000000001</v>
      </c>
      <c r="X2063" s="28">
        <v>0</v>
      </c>
      <c r="Y2063" s="28">
        <v>57</v>
      </c>
      <c r="Z2063" s="34" t="str">
        <f t="shared" si="98"/>
        <v>High Risk</v>
      </c>
    </row>
    <row r="2064" spans="1:26" x14ac:dyDescent="0.25">
      <c r="A2064" s="20">
        <v>45163</v>
      </c>
      <c r="B2064" s="21">
        <v>44</v>
      </c>
      <c r="C2064" s="33" t="str">
        <f t="shared" si="96"/>
        <v>Senior</v>
      </c>
      <c r="D2064" s="43">
        <v>78820</v>
      </c>
      <c r="E2064" s="27">
        <v>567</v>
      </c>
      <c r="F2064" s="33" t="s">
        <v>230</v>
      </c>
      <c r="G2064" s="33" t="s">
        <v>20</v>
      </c>
      <c r="H2064" s="33" t="s">
        <v>29</v>
      </c>
      <c r="I2064" s="43">
        <v>22749</v>
      </c>
      <c r="J2064" s="27">
        <v>84</v>
      </c>
      <c r="K2064" s="48">
        <v>0.28861963968535903</v>
      </c>
      <c r="L2064" s="48" t="s">
        <v>240</v>
      </c>
      <c r="M2064" s="33" t="s">
        <v>22</v>
      </c>
      <c r="N2064" s="33" t="s">
        <v>27</v>
      </c>
      <c r="O2064" s="43">
        <v>290</v>
      </c>
      <c r="P2064" s="48">
        <v>0.43862857799999999</v>
      </c>
      <c r="Q2064" s="33" t="s">
        <v>31</v>
      </c>
      <c r="R2064" s="27">
        <v>20</v>
      </c>
      <c r="S2064" s="43">
        <v>507</v>
      </c>
      <c r="T2064" s="38">
        <v>6568.3333329999996</v>
      </c>
      <c r="U2064" s="33" t="str">
        <f t="shared" si="97"/>
        <v>Medium Income</v>
      </c>
      <c r="V2064" s="43">
        <v>7780</v>
      </c>
      <c r="W2064" s="48">
        <v>0.23182778000000001</v>
      </c>
      <c r="X2064" s="27">
        <v>1</v>
      </c>
      <c r="Y2064" s="27">
        <v>46.4</v>
      </c>
      <c r="Z2064" s="33" t="str">
        <f t="shared" si="98"/>
        <v>Medium Risk</v>
      </c>
    </row>
    <row r="2065" spans="1:26" x14ac:dyDescent="0.25">
      <c r="A2065" s="22">
        <v>45164</v>
      </c>
      <c r="B2065" s="23">
        <v>38</v>
      </c>
      <c r="C2065" s="34" t="str">
        <f t="shared" si="96"/>
        <v>Mid</v>
      </c>
      <c r="D2065" s="44">
        <v>27063</v>
      </c>
      <c r="E2065" s="28">
        <v>615</v>
      </c>
      <c r="F2065" s="34" t="s">
        <v>230</v>
      </c>
      <c r="G2065" s="34" t="s">
        <v>20</v>
      </c>
      <c r="H2065" s="34" t="s">
        <v>29</v>
      </c>
      <c r="I2065" s="44">
        <v>17380</v>
      </c>
      <c r="J2065" s="28">
        <v>48</v>
      </c>
      <c r="K2065" s="49">
        <v>0.64220522484573028</v>
      </c>
      <c r="L2065" s="49" t="s">
        <v>241</v>
      </c>
      <c r="M2065" s="34" t="s">
        <v>26</v>
      </c>
      <c r="N2065" s="34" t="s">
        <v>23</v>
      </c>
      <c r="O2065" s="44">
        <v>273</v>
      </c>
      <c r="P2065" s="49">
        <v>0.159796625</v>
      </c>
      <c r="Q2065" s="34" t="s">
        <v>24</v>
      </c>
      <c r="R2065" s="28">
        <v>19</v>
      </c>
      <c r="S2065" s="44">
        <v>2220</v>
      </c>
      <c r="T2065" s="39">
        <v>2255.25</v>
      </c>
      <c r="U2065" s="34" t="str">
        <f t="shared" si="97"/>
        <v>Low Income</v>
      </c>
      <c r="V2065" s="44">
        <v>8067</v>
      </c>
      <c r="W2065" s="49">
        <v>0.213579616</v>
      </c>
      <c r="X2065" s="28">
        <v>0</v>
      </c>
      <c r="Y2065" s="28">
        <v>48</v>
      </c>
      <c r="Z2065" s="34" t="str">
        <f t="shared" si="98"/>
        <v>Medium Risk</v>
      </c>
    </row>
    <row r="2066" spans="1:26" x14ac:dyDescent="0.25">
      <c r="A2066" s="20">
        <v>45165</v>
      </c>
      <c r="B2066" s="21">
        <v>43</v>
      </c>
      <c r="C2066" s="33" t="str">
        <f t="shared" si="96"/>
        <v>Senior</v>
      </c>
      <c r="D2066" s="43">
        <v>48542</v>
      </c>
      <c r="E2066" s="27">
        <v>555</v>
      </c>
      <c r="F2066" s="33" t="s">
        <v>230</v>
      </c>
      <c r="G2066" s="33" t="s">
        <v>20</v>
      </c>
      <c r="H2066" s="33" t="s">
        <v>32</v>
      </c>
      <c r="I2066" s="43">
        <v>25640</v>
      </c>
      <c r="J2066" s="27">
        <v>72</v>
      </c>
      <c r="K2066" s="48">
        <v>0.52820238144287424</v>
      </c>
      <c r="L2066" s="48" t="s">
        <v>241</v>
      </c>
      <c r="M2066" s="33" t="s">
        <v>22</v>
      </c>
      <c r="N2066" s="33" t="s">
        <v>27</v>
      </c>
      <c r="O2066" s="43">
        <v>150</v>
      </c>
      <c r="P2066" s="48">
        <v>0.30879615199999999</v>
      </c>
      <c r="Q2066" s="33" t="s">
        <v>31</v>
      </c>
      <c r="R2066" s="27">
        <v>22</v>
      </c>
      <c r="S2066" s="43">
        <v>1998</v>
      </c>
      <c r="T2066" s="38">
        <v>4045.166667</v>
      </c>
      <c r="U2066" s="33" t="str">
        <f t="shared" si="97"/>
        <v>Low Income</v>
      </c>
      <c r="V2066" s="43">
        <v>466894</v>
      </c>
      <c r="W2066" s="48">
        <v>0.25516435300000001</v>
      </c>
      <c r="X2066" s="27">
        <v>1</v>
      </c>
      <c r="Y2066" s="27">
        <v>39.200000000000003</v>
      </c>
      <c r="Z2066" s="33" t="str">
        <f t="shared" si="98"/>
        <v>Low Risk</v>
      </c>
    </row>
    <row r="2067" spans="1:26" x14ac:dyDescent="0.25">
      <c r="A2067" s="22">
        <v>45166</v>
      </c>
      <c r="B2067" s="23">
        <v>33</v>
      </c>
      <c r="C2067" s="34" t="str">
        <f t="shared" si="96"/>
        <v>Mid</v>
      </c>
      <c r="D2067" s="44">
        <v>33027</v>
      </c>
      <c r="E2067" s="28">
        <v>453</v>
      </c>
      <c r="F2067" s="34" t="s">
        <v>231</v>
      </c>
      <c r="G2067" s="34" t="s">
        <v>20</v>
      </c>
      <c r="H2067" s="34" t="s">
        <v>32</v>
      </c>
      <c r="I2067" s="44">
        <v>17851</v>
      </c>
      <c r="J2067" s="28">
        <v>48</v>
      </c>
      <c r="K2067" s="49">
        <v>0.5404971689829533</v>
      </c>
      <c r="L2067" s="49" t="s">
        <v>241</v>
      </c>
      <c r="M2067" s="34" t="s">
        <v>22</v>
      </c>
      <c r="N2067" s="34" t="s">
        <v>27</v>
      </c>
      <c r="O2067" s="44">
        <v>555</v>
      </c>
      <c r="P2067" s="49">
        <v>0.114171938</v>
      </c>
      <c r="Q2067" s="34" t="s">
        <v>38</v>
      </c>
      <c r="R2067" s="28">
        <v>25</v>
      </c>
      <c r="S2067" s="44">
        <v>154</v>
      </c>
      <c r="T2067" s="39">
        <v>2752.25</v>
      </c>
      <c r="U2067" s="34" t="str">
        <f t="shared" si="97"/>
        <v>Low Income</v>
      </c>
      <c r="V2067" s="44">
        <v>16716</v>
      </c>
      <c r="W2067" s="49">
        <v>0.31313411499999999</v>
      </c>
      <c r="X2067" s="28">
        <v>0</v>
      </c>
      <c r="Y2067" s="28">
        <v>52</v>
      </c>
      <c r="Z2067" s="34" t="str">
        <f t="shared" si="98"/>
        <v>Medium Risk</v>
      </c>
    </row>
    <row r="2068" spans="1:26" x14ac:dyDescent="0.25">
      <c r="A2068" s="20">
        <v>45167</v>
      </c>
      <c r="B2068" s="21">
        <v>18</v>
      </c>
      <c r="C2068" s="33" t="str">
        <f t="shared" si="96"/>
        <v>Young</v>
      </c>
      <c r="D2068" s="43">
        <v>17103</v>
      </c>
      <c r="E2068" s="27">
        <v>502</v>
      </c>
      <c r="F2068" s="33" t="s">
        <v>231</v>
      </c>
      <c r="G2068" s="33" t="s">
        <v>20</v>
      </c>
      <c r="H2068" s="33" t="s">
        <v>25</v>
      </c>
      <c r="I2068" s="43">
        <v>20855</v>
      </c>
      <c r="J2068" s="27">
        <v>36</v>
      </c>
      <c r="K2068" s="48">
        <v>1.2193767175349355</v>
      </c>
      <c r="L2068" s="48" t="s">
        <v>242</v>
      </c>
      <c r="M2068" s="33" t="s">
        <v>26</v>
      </c>
      <c r="N2068" s="33" t="s">
        <v>27</v>
      </c>
      <c r="O2068" s="43">
        <v>906</v>
      </c>
      <c r="P2068" s="48">
        <v>6.0166834000000002E-2</v>
      </c>
      <c r="Q2068" s="33" t="s">
        <v>28</v>
      </c>
      <c r="R2068" s="27">
        <v>24</v>
      </c>
      <c r="S2068" s="43">
        <v>2607</v>
      </c>
      <c r="T2068" s="38">
        <v>1425.25</v>
      </c>
      <c r="U2068" s="33" t="str">
        <f t="shared" si="97"/>
        <v>Low Income</v>
      </c>
      <c r="V2068" s="43">
        <v>86670</v>
      </c>
      <c r="W2068" s="48">
        <v>0.247138213</v>
      </c>
      <c r="X2068" s="27">
        <v>0</v>
      </c>
      <c r="Y2068" s="27">
        <v>52</v>
      </c>
      <c r="Z2068" s="33" t="str">
        <f t="shared" si="98"/>
        <v>Medium Risk</v>
      </c>
    </row>
    <row r="2069" spans="1:26" x14ac:dyDescent="0.25">
      <c r="A2069" s="22">
        <v>45168</v>
      </c>
      <c r="B2069" s="23">
        <v>38</v>
      </c>
      <c r="C2069" s="34" t="str">
        <f t="shared" si="96"/>
        <v>Mid</v>
      </c>
      <c r="D2069" s="44">
        <v>27107</v>
      </c>
      <c r="E2069" s="28">
        <v>608</v>
      </c>
      <c r="F2069" s="34" t="s">
        <v>230</v>
      </c>
      <c r="G2069" s="34" t="s">
        <v>20</v>
      </c>
      <c r="H2069" s="34" t="s">
        <v>29</v>
      </c>
      <c r="I2069" s="44">
        <v>5958</v>
      </c>
      <c r="J2069" s="28">
        <v>72</v>
      </c>
      <c r="K2069" s="49">
        <v>0.21979562474637548</v>
      </c>
      <c r="L2069" s="49" t="s">
        <v>240</v>
      </c>
      <c r="M2069" s="34" t="s">
        <v>22</v>
      </c>
      <c r="N2069" s="34" t="s">
        <v>30</v>
      </c>
      <c r="O2069" s="44">
        <v>448</v>
      </c>
      <c r="P2069" s="49">
        <v>0.283334908</v>
      </c>
      <c r="Q2069" s="34" t="s">
        <v>24</v>
      </c>
      <c r="R2069" s="28">
        <v>29</v>
      </c>
      <c r="S2069" s="44">
        <v>2316</v>
      </c>
      <c r="T2069" s="39">
        <v>2258.916667</v>
      </c>
      <c r="U2069" s="34" t="str">
        <f t="shared" si="97"/>
        <v>Low Income</v>
      </c>
      <c r="V2069" s="44">
        <v>38459</v>
      </c>
      <c r="W2069" s="49">
        <v>0.218339696</v>
      </c>
      <c r="X2069" s="28">
        <v>0</v>
      </c>
      <c r="Y2069" s="28">
        <v>52</v>
      </c>
      <c r="Z2069" s="34" t="str">
        <f t="shared" si="98"/>
        <v>Medium Risk</v>
      </c>
    </row>
    <row r="2070" spans="1:26" x14ac:dyDescent="0.25">
      <c r="A2070" s="20">
        <v>45169</v>
      </c>
      <c r="B2070" s="21">
        <v>57</v>
      </c>
      <c r="C2070" s="33" t="str">
        <f t="shared" si="96"/>
        <v>Senior</v>
      </c>
      <c r="D2070" s="43">
        <v>70866</v>
      </c>
      <c r="E2070" s="27">
        <v>659</v>
      </c>
      <c r="F2070" s="33" t="s">
        <v>232</v>
      </c>
      <c r="G2070" s="33" t="s">
        <v>20</v>
      </c>
      <c r="H2070" s="33" t="s">
        <v>29</v>
      </c>
      <c r="I2070" s="43">
        <v>15623</v>
      </c>
      <c r="J2070" s="27">
        <v>60</v>
      </c>
      <c r="K2070" s="48">
        <v>0.2204583298055485</v>
      </c>
      <c r="L2070" s="48" t="s">
        <v>240</v>
      </c>
      <c r="M2070" s="33" t="s">
        <v>26</v>
      </c>
      <c r="N2070" s="33" t="s">
        <v>30</v>
      </c>
      <c r="O2070" s="43">
        <v>996</v>
      </c>
      <c r="P2070" s="48">
        <v>0.24809360499999999</v>
      </c>
      <c r="Q2070" s="33" t="s">
        <v>24</v>
      </c>
      <c r="R2070" s="27">
        <v>31</v>
      </c>
      <c r="S2070" s="43">
        <v>2178</v>
      </c>
      <c r="T2070" s="38">
        <v>5905.5</v>
      </c>
      <c r="U2070" s="33" t="str">
        <f t="shared" si="97"/>
        <v>Medium Income</v>
      </c>
      <c r="V2070" s="43">
        <v>201705</v>
      </c>
      <c r="W2070" s="48">
        <v>0.18719553</v>
      </c>
      <c r="X2070" s="27">
        <v>1</v>
      </c>
      <c r="Y2070" s="27">
        <v>35.200000000000003</v>
      </c>
      <c r="Z2070" s="33" t="str">
        <f t="shared" si="98"/>
        <v>Low Risk</v>
      </c>
    </row>
    <row r="2071" spans="1:26" x14ac:dyDescent="0.25">
      <c r="A2071" s="22">
        <v>45170</v>
      </c>
      <c r="B2071" s="23">
        <v>51</v>
      </c>
      <c r="C2071" s="34" t="str">
        <f t="shared" si="96"/>
        <v>Senior</v>
      </c>
      <c r="D2071" s="44">
        <v>19427</v>
      </c>
      <c r="E2071" s="28">
        <v>642</v>
      </c>
      <c r="F2071" s="34" t="s">
        <v>230</v>
      </c>
      <c r="G2071" s="34" t="s">
        <v>20</v>
      </c>
      <c r="H2071" s="34" t="s">
        <v>29</v>
      </c>
      <c r="I2071" s="44">
        <v>11734</v>
      </c>
      <c r="J2071" s="28">
        <v>108</v>
      </c>
      <c r="K2071" s="49">
        <v>0.60400473567715041</v>
      </c>
      <c r="L2071" s="49" t="s">
        <v>241</v>
      </c>
      <c r="M2071" s="34" t="s">
        <v>22</v>
      </c>
      <c r="N2071" s="34" t="s">
        <v>30</v>
      </c>
      <c r="O2071" s="44">
        <v>503</v>
      </c>
      <c r="P2071" s="49">
        <v>0.35859122399999999</v>
      </c>
      <c r="Q2071" s="34" t="s">
        <v>38</v>
      </c>
      <c r="R2071" s="28">
        <v>26</v>
      </c>
      <c r="S2071" s="44">
        <v>1358</v>
      </c>
      <c r="T2071" s="39">
        <v>1618.916667</v>
      </c>
      <c r="U2071" s="34" t="str">
        <f t="shared" si="97"/>
        <v>Low Income</v>
      </c>
      <c r="V2071" s="44">
        <v>240870</v>
      </c>
      <c r="W2071" s="49">
        <v>0.20001408900000001</v>
      </c>
      <c r="X2071" s="28">
        <v>0</v>
      </c>
      <c r="Y2071" s="28">
        <v>49</v>
      </c>
      <c r="Z2071" s="34" t="str">
        <f t="shared" si="98"/>
        <v>Medium Risk</v>
      </c>
    </row>
    <row r="2072" spans="1:26" x14ac:dyDescent="0.25">
      <c r="A2072" s="20">
        <v>45171</v>
      </c>
      <c r="B2072" s="21">
        <v>51</v>
      </c>
      <c r="C2072" s="33" t="str">
        <f t="shared" si="96"/>
        <v>Senior</v>
      </c>
      <c r="D2072" s="43">
        <v>46451</v>
      </c>
      <c r="E2072" s="27">
        <v>657</v>
      </c>
      <c r="F2072" s="33" t="s">
        <v>232</v>
      </c>
      <c r="G2072" s="33" t="s">
        <v>20</v>
      </c>
      <c r="H2072" s="33" t="s">
        <v>29</v>
      </c>
      <c r="I2072" s="43">
        <v>38507</v>
      </c>
      <c r="J2072" s="27">
        <v>60</v>
      </c>
      <c r="K2072" s="48">
        <v>0.82898107683365263</v>
      </c>
      <c r="L2072" s="48" t="s">
        <v>241</v>
      </c>
      <c r="M2072" s="33" t="s">
        <v>22</v>
      </c>
      <c r="N2072" s="33" t="s">
        <v>30</v>
      </c>
      <c r="O2072" s="43">
        <v>462</v>
      </c>
      <c r="P2072" s="48">
        <v>0.33261667700000003</v>
      </c>
      <c r="Q2072" s="33" t="s">
        <v>28</v>
      </c>
      <c r="R2072" s="27">
        <v>21</v>
      </c>
      <c r="S2072" s="43">
        <v>4019</v>
      </c>
      <c r="T2072" s="38">
        <v>3870.916667</v>
      </c>
      <c r="U2072" s="33" t="str">
        <f t="shared" si="97"/>
        <v>Low Income</v>
      </c>
      <c r="V2072" s="43">
        <v>7196</v>
      </c>
      <c r="W2072" s="48">
        <v>0.20341172699999999</v>
      </c>
      <c r="X2072" s="27">
        <v>0</v>
      </c>
      <c r="Y2072" s="27">
        <v>53</v>
      </c>
      <c r="Z2072" s="33" t="str">
        <f t="shared" si="98"/>
        <v>Medium Risk</v>
      </c>
    </row>
    <row r="2073" spans="1:26" x14ac:dyDescent="0.25">
      <c r="A2073" s="22">
        <v>45172</v>
      </c>
      <c r="B2073" s="23">
        <v>54</v>
      </c>
      <c r="C2073" s="34" t="str">
        <f t="shared" si="96"/>
        <v>Senior</v>
      </c>
      <c r="D2073" s="44">
        <v>111389</v>
      </c>
      <c r="E2073" s="28">
        <v>611</v>
      </c>
      <c r="F2073" s="34" t="s">
        <v>230</v>
      </c>
      <c r="G2073" s="34" t="s">
        <v>20</v>
      </c>
      <c r="H2073" s="34" t="s">
        <v>29</v>
      </c>
      <c r="I2073" s="44">
        <v>17052</v>
      </c>
      <c r="J2073" s="28">
        <v>96</v>
      </c>
      <c r="K2073" s="49">
        <v>0.15308513407966676</v>
      </c>
      <c r="L2073" s="49" t="s">
        <v>240</v>
      </c>
      <c r="M2073" s="34" t="s">
        <v>22</v>
      </c>
      <c r="N2073" s="34" t="s">
        <v>27</v>
      </c>
      <c r="O2073" s="44">
        <v>268</v>
      </c>
      <c r="P2073" s="49">
        <v>0.216814496</v>
      </c>
      <c r="Q2073" s="34" t="s">
        <v>38</v>
      </c>
      <c r="R2073" s="28">
        <v>27</v>
      </c>
      <c r="S2073" s="44">
        <v>4249</v>
      </c>
      <c r="T2073" s="39">
        <v>9282.4166669999995</v>
      </c>
      <c r="U2073" s="34" t="str">
        <f t="shared" si="97"/>
        <v>Medium Income</v>
      </c>
      <c r="V2073" s="44">
        <v>47429</v>
      </c>
      <c r="W2073" s="49">
        <v>0.24764108300000001</v>
      </c>
      <c r="X2073" s="28">
        <v>1</v>
      </c>
      <c r="Y2073" s="28">
        <v>38.4</v>
      </c>
      <c r="Z2073" s="34" t="str">
        <f t="shared" si="98"/>
        <v>Low Risk</v>
      </c>
    </row>
    <row r="2074" spans="1:26" x14ac:dyDescent="0.25">
      <c r="A2074" s="20">
        <v>45173</v>
      </c>
      <c r="B2074" s="21">
        <v>41</v>
      </c>
      <c r="C2074" s="33" t="str">
        <f t="shared" si="96"/>
        <v>Senior</v>
      </c>
      <c r="D2074" s="43">
        <v>37884</v>
      </c>
      <c r="E2074" s="27">
        <v>537</v>
      </c>
      <c r="F2074" s="33" t="s">
        <v>231</v>
      </c>
      <c r="G2074" s="33" t="s">
        <v>20</v>
      </c>
      <c r="H2074" s="33" t="s">
        <v>29</v>
      </c>
      <c r="I2074" s="43">
        <v>12497</v>
      </c>
      <c r="J2074" s="27">
        <v>12</v>
      </c>
      <c r="K2074" s="48">
        <v>0.32987540914370184</v>
      </c>
      <c r="L2074" s="48" t="s">
        <v>240</v>
      </c>
      <c r="M2074" s="33" t="s">
        <v>22</v>
      </c>
      <c r="N2074" s="33" t="s">
        <v>27</v>
      </c>
      <c r="O2074" s="43">
        <v>428</v>
      </c>
      <c r="P2074" s="48">
        <v>0.37849381500000001</v>
      </c>
      <c r="Q2074" s="33" t="s">
        <v>38</v>
      </c>
      <c r="R2074" s="27">
        <v>20</v>
      </c>
      <c r="S2074" s="43">
        <v>4015</v>
      </c>
      <c r="T2074" s="38">
        <v>3157</v>
      </c>
      <c r="U2074" s="33" t="str">
        <f t="shared" si="97"/>
        <v>Low Income</v>
      </c>
      <c r="V2074" s="43">
        <v>4811</v>
      </c>
      <c r="W2074" s="48">
        <v>0.20928196399999999</v>
      </c>
      <c r="X2074" s="27">
        <v>0</v>
      </c>
      <c r="Y2074" s="27">
        <v>55</v>
      </c>
      <c r="Z2074" s="33" t="str">
        <f t="shared" si="98"/>
        <v>High Risk</v>
      </c>
    </row>
    <row r="2075" spans="1:26" x14ac:dyDescent="0.25">
      <c r="A2075" s="22">
        <v>45174</v>
      </c>
      <c r="B2075" s="23">
        <v>42</v>
      </c>
      <c r="C2075" s="34" t="str">
        <f t="shared" si="96"/>
        <v>Senior</v>
      </c>
      <c r="D2075" s="44">
        <v>18380</v>
      </c>
      <c r="E2075" s="28">
        <v>548</v>
      </c>
      <c r="F2075" s="34" t="s">
        <v>231</v>
      </c>
      <c r="G2075" s="34" t="s">
        <v>20</v>
      </c>
      <c r="H2075" s="34" t="s">
        <v>32</v>
      </c>
      <c r="I2075" s="44">
        <v>29539</v>
      </c>
      <c r="J2075" s="28">
        <v>60</v>
      </c>
      <c r="K2075" s="49">
        <v>1.6071273122959739</v>
      </c>
      <c r="L2075" s="49" t="s">
        <v>242</v>
      </c>
      <c r="M2075" s="34" t="s">
        <v>35</v>
      </c>
      <c r="N2075" s="34" t="s">
        <v>23</v>
      </c>
      <c r="O2075" s="44">
        <v>400</v>
      </c>
      <c r="P2075" s="49">
        <v>0.60803930500000003</v>
      </c>
      <c r="Q2075" s="34" t="s">
        <v>34</v>
      </c>
      <c r="R2075" s="28">
        <v>20</v>
      </c>
      <c r="S2075" s="44">
        <v>8102</v>
      </c>
      <c r="T2075" s="39">
        <v>1531.666667</v>
      </c>
      <c r="U2075" s="34" t="str">
        <f t="shared" si="97"/>
        <v>Low Income</v>
      </c>
      <c r="V2075" s="44">
        <v>9899</v>
      </c>
      <c r="W2075" s="49">
        <v>0.25512699700000002</v>
      </c>
      <c r="X2075" s="28">
        <v>0</v>
      </c>
      <c r="Y2075" s="28">
        <v>59</v>
      </c>
      <c r="Z2075" s="34" t="str">
        <f t="shared" si="98"/>
        <v>High Risk</v>
      </c>
    </row>
    <row r="2076" spans="1:26" x14ac:dyDescent="0.25">
      <c r="A2076" s="20">
        <v>45175</v>
      </c>
      <c r="B2076" s="21">
        <v>32</v>
      </c>
      <c r="C2076" s="33" t="str">
        <f t="shared" si="96"/>
        <v>Mid</v>
      </c>
      <c r="D2076" s="43">
        <v>31619</v>
      </c>
      <c r="E2076" s="27">
        <v>592</v>
      </c>
      <c r="F2076" s="33" t="s">
        <v>230</v>
      </c>
      <c r="G2076" s="33" t="s">
        <v>20</v>
      </c>
      <c r="H2076" s="33" t="s">
        <v>32</v>
      </c>
      <c r="I2076" s="43">
        <v>15183</v>
      </c>
      <c r="J2076" s="27">
        <v>72</v>
      </c>
      <c r="K2076" s="48">
        <v>0.48018596413548814</v>
      </c>
      <c r="L2076" s="48" t="s">
        <v>240</v>
      </c>
      <c r="M2076" s="33" t="s">
        <v>26</v>
      </c>
      <c r="N2076" s="33" t="s">
        <v>30</v>
      </c>
      <c r="O2076" s="43">
        <v>184</v>
      </c>
      <c r="P2076" s="48">
        <v>0.30978485100000003</v>
      </c>
      <c r="Q2076" s="33" t="s">
        <v>28</v>
      </c>
      <c r="R2076" s="27">
        <v>25</v>
      </c>
      <c r="S2076" s="43">
        <v>12888</v>
      </c>
      <c r="T2076" s="38">
        <v>2634.916667</v>
      </c>
      <c r="U2076" s="33" t="str">
        <f t="shared" si="97"/>
        <v>Low Income</v>
      </c>
      <c r="V2076" s="43">
        <v>62591</v>
      </c>
      <c r="W2076" s="48">
        <v>0.26504577699999998</v>
      </c>
      <c r="X2076" s="27">
        <v>0</v>
      </c>
      <c r="Y2076" s="27">
        <v>56</v>
      </c>
      <c r="Z2076" s="33" t="str">
        <f t="shared" si="98"/>
        <v>High Risk</v>
      </c>
    </row>
    <row r="2077" spans="1:26" x14ac:dyDescent="0.25">
      <c r="A2077" s="22">
        <v>45176</v>
      </c>
      <c r="B2077" s="23">
        <v>36</v>
      </c>
      <c r="C2077" s="34" t="str">
        <f t="shared" si="96"/>
        <v>Mid</v>
      </c>
      <c r="D2077" s="44">
        <v>73068.999995999999</v>
      </c>
      <c r="E2077" s="28">
        <v>581</v>
      </c>
      <c r="F2077" s="34" t="s">
        <v>230</v>
      </c>
      <c r="G2077" s="34" t="s">
        <v>20</v>
      </c>
      <c r="H2077" s="34" t="s">
        <v>25</v>
      </c>
      <c r="I2077" s="44">
        <v>20295</v>
      </c>
      <c r="J2077" s="28">
        <v>55.032258064516128</v>
      </c>
      <c r="K2077" s="49">
        <v>0.2777511667206477</v>
      </c>
      <c r="L2077" s="49" t="s">
        <v>240</v>
      </c>
      <c r="M2077" s="34" t="s">
        <v>26</v>
      </c>
      <c r="N2077" s="34" t="s">
        <v>30</v>
      </c>
      <c r="O2077" s="44">
        <v>362</v>
      </c>
      <c r="P2077" s="49">
        <v>3.3943694000000003E-2</v>
      </c>
      <c r="Q2077" s="34" t="s">
        <v>28</v>
      </c>
      <c r="R2077" s="28">
        <v>18</v>
      </c>
      <c r="S2077" s="44">
        <v>5363</v>
      </c>
      <c r="T2077" s="39">
        <v>6089.0833329999996</v>
      </c>
      <c r="U2077" s="34" t="str">
        <f t="shared" si="97"/>
        <v>Medium Income</v>
      </c>
      <c r="V2077" s="44">
        <v>58765</v>
      </c>
      <c r="W2077" s="49">
        <v>0.22975653600000001</v>
      </c>
      <c r="X2077" s="28">
        <v>0</v>
      </c>
      <c r="Y2077" s="28">
        <v>49</v>
      </c>
      <c r="Z2077" s="34" t="str">
        <f t="shared" si="98"/>
        <v>Medium Risk</v>
      </c>
    </row>
    <row r="2078" spans="1:26" x14ac:dyDescent="0.25">
      <c r="A2078" s="20">
        <v>45177</v>
      </c>
      <c r="B2078" s="21">
        <v>47</v>
      </c>
      <c r="C2078" s="33" t="str">
        <f t="shared" si="96"/>
        <v>Senior</v>
      </c>
      <c r="D2078" s="43">
        <v>25671</v>
      </c>
      <c r="E2078" s="27">
        <v>643</v>
      </c>
      <c r="F2078" s="33" t="s">
        <v>230</v>
      </c>
      <c r="G2078" s="33" t="s">
        <v>20</v>
      </c>
      <c r="H2078" s="33" t="s">
        <v>29</v>
      </c>
      <c r="I2078" s="43">
        <v>20146</v>
      </c>
      <c r="J2078" s="27">
        <v>12</v>
      </c>
      <c r="K2078" s="48">
        <v>0.78477659615909001</v>
      </c>
      <c r="L2078" s="48" t="s">
        <v>241</v>
      </c>
      <c r="M2078" s="33" t="s">
        <v>22</v>
      </c>
      <c r="N2078" s="33" t="s">
        <v>23</v>
      </c>
      <c r="O2078" s="43">
        <v>448</v>
      </c>
      <c r="P2078" s="48">
        <v>0.40467068499999997</v>
      </c>
      <c r="Q2078" s="33" t="s">
        <v>24</v>
      </c>
      <c r="R2078" s="27">
        <v>21</v>
      </c>
      <c r="S2078" s="43">
        <v>2021</v>
      </c>
      <c r="T2078" s="38">
        <v>2139.25</v>
      </c>
      <c r="U2078" s="33" t="str">
        <f t="shared" si="97"/>
        <v>Low Income</v>
      </c>
      <c r="V2078" s="43">
        <v>155251</v>
      </c>
      <c r="W2078" s="48">
        <v>0.18881329999999999</v>
      </c>
      <c r="X2078" s="27">
        <v>0</v>
      </c>
      <c r="Y2078" s="27">
        <v>51</v>
      </c>
      <c r="Z2078" s="33" t="str">
        <f t="shared" si="98"/>
        <v>Medium Risk</v>
      </c>
    </row>
    <row r="2079" spans="1:26" x14ac:dyDescent="0.25">
      <c r="A2079" s="22">
        <v>45178</v>
      </c>
      <c r="B2079" s="23">
        <v>54</v>
      </c>
      <c r="C2079" s="34" t="str">
        <f t="shared" si="96"/>
        <v>Senior</v>
      </c>
      <c r="D2079" s="44">
        <v>135320</v>
      </c>
      <c r="E2079" s="28">
        <v>611</v>
      </c>
      <c r="F2079" s="34" t="s">
        <v>230</v>
      </c>
      <c r="G2079" s="34" t="s">
        <v>20</v>
      </c>
      <c r="H2079" s="34" t="s">
        <v>21</v>
      </c>
      <c r="I2079" s="44">
        <v>28691</v>
      </c>
      <c r="J2079" s="28">
        <v>48</v>
      </c>
      <c r="K2079" s="49">
        <v>0.2120233520543896</v>
      </c>
      <c r="L2079" s="49" t="s">
        <v>240</v>
      </c>
      <c r="M2079" s="34" t="s">
        <v>44</v>
      </c>
      <c r="N2079" s="34" t="s">
        <v>30</v>
      </c>
      <c r="O2079" s="44">
        <v>462</v>
      </c>
      <c r="P2079" s="49">
        <v>0.11074162</v>
      </c>
      <c r="Q2079" s="34" t="s">
        <v>31</v>
      </c>
      <c r="R2079" s="28">
        <v>29</v>
      </c>
      <c r="S2079" s="44">
        <v>5240</v>
      </c>
      <c r="T2079" s="39">
        <v>11276.666670000001</v>
      </c>
      <c r="U2079" s="34" t="str">
        <f t="shared" si="97"/>
        <v>Medium Income</v>
      </c>
      <c r="V2079" s="44">
        <v>1709</v>
      </c>
      <c r="W2079" s="49">
        <v>0.22202366700000001</v>
      </c>
      <c r="X2079" s="28">
        <v>0</v>
      </c>
      <c r="Y2079" s="28">
        <v>58</v>
      </c>
      <c r="Z2079" s="34" t="str">
        <f t="shared" si="98"/>
        <v>High Risk</v>
      </c>
    </row>
    <row r="2080" spans="1:26" x14ac:dyDescent="0.25">
      <c r="A2080" s="20">
        <v>45179</v>
      </c>
      <c r="B2080" s="21">
        <v>38</v>
      </c>
      <c r="C2080" s="33" t="str">
        <f t="shared" si="96"/>
        <v>Mid</v>
      </c>
      <c r="D2080" s="43">
        <v>89961.999995999999</v>
      </c>
      <c r="E2080" s="27">
        <v>593</v>
      </c>
      <c r="F2080" s="33" t="s">
        <v>230</v>
      </c>
      <c r="G2080" s="33" t="s">
        <v>20</v>
      </c>
      <c r="H2080" s="33" t="s">
        <v>29</v>
      </c>
      <c r="I2080" s="43">
        <v>10828</v>
      </c>
      <c r="J2080" s="27">
        <v>51.067669172932334</v>
      </c>
      <c r="K2080" s="48">
        <v>0.12036193059826869</v>
      </c>
      <c r="L2080" s="48" t="s">
        <v>240</v>
      </c>
      <c r="M2080" s="33" t="s">
        <v>44</v>
      </c>
      <c r="N2080" s="33" t="s">
        <v>30</v>
      </c>
      <c r="O2080" s="43">
        <v>287</v>
      </c>
      <c r="P2080" s="48">
        <v>0.48966547300000002</v>
      </c>
      <c r="Q2080" s="33" t="s">
        <v>31</v>
      </c>
      <c r="R2080" s="27">
        <v>29</v>
      </c>
      <c r="S2080" s="43">
        <v>144</v>
      </c>
      <c r="T2080" s="38">
        <v>7496.8333329999996</v>
      </c>
      <c r="U2080" s="33" t="str">
        <f t="shared" si="97"/>
        <v>Medium Income</v>
      </c>
      <c r="V2080" s="43">
        <v>1361</v>
      </c>
      <c r="W2080" s="48">
        <v>0.22684692100000001</v>
      </c>
      <c r="X2080" s="27">
        <v>1</v>
      </c>
      <c r="Y2080" s="27">
        <v>44.8</v>
      </c>
      <c r="Z2080" s="33" t="str">
        <f t="shared" si="98"/>
        <v>Medium Risk</v>
      </c>
    </row>
    <row r="2081" spans="1:26" x14ac:dyDescent="0.25">
      <c r="A2081" s="22">
        <v>45180</v>
      </c>
      <c r="B2081" s="23">
        <v>34</v>
      </c>
      <c r="C2081" s="34" t="str">
        <f t="shared" si="96"/>
        <v>Mid</v>
      </c>
      <c r="D2081" s="44">
        <v>46636</v>
      </c>
      <c r="E2081" s="28">
        <v>607</v>
      </c>
      <c r="F2081" s="34" t="s">
        <v>230</v>
      </c>
      <c r="G2081" s="34" t="s">
        <v>20</v>
      </c>
      <c r="H2081" s="34" t="s">
        <v>25</v>
      </c>
      <c r="I2081" s="44">
        <v>27076</v>
      </c>
      <c r="J2081" s="28">
        <v>108</v>
      </c>
      <c r="K2081" s="49">
        <v>0.58058152500214422</v>
      </c>
      <c r="L2081" s="49" t="s">
        <v>241</v>
      </c>
      <c r="M2081" s="34" t="s">
        <v>22</v>
      </c>
      <c r="N2081" s="34" t="s">
        <v>27</v>
      </c>
      <c r="O2081" s="44">
        <v>616</v>
      </c>
      <c r="P2081" s="49">
        <v>0.323056756</v>
      </c>
      <c r="Q2081" s="34" t="s">
        <v>38</v>
      </c>
      <c r="R2081" s="28">
        <v>28</v>
      </c>
      <c r="S2081" s="44">
        <v>2562</v>
      </c>
      <c r="T2081" s="39">
        <v>3886.333333</v>
      </c>
      <c r="U2081" s="34" t="str">
        <f t="shared" si="97"/>
        <v>Low Income</v>
      </c>
      <c r="V2081" s="44">
        <v>5898</v>
      </c>
      <c r="W2081" s="49">
        <v>0.31127039000000001</v>
      </c>
      <c r="X2081" s="28">
        <v>0</v>
      </c>
      <c r="Y2081" s="28">
        <v>57</v>
      </c>
      <c r="Z2081" s="34" t="str">
        <f t="shared" si="98"/>
        <v>High Risk</v>
      </c>
    </row>
    <row r="2082" spans="1:26" x14ac:dyDescent="0.25">
      <c r="A2082" s="20">
        <v>45181</v>
      </c>
      <c r="B2082" s="21">
        <v>40</v>
      </c>
      <c r="C2082" s="33" t="str">
        <f t="shared" si="96"/>
        <v>Senior</v>
      </c>
      <c r="D2082" s="43">
        <v>58273</v>
      </c>
      <c r="E2082" s="27">
        <v>586</v>
      </c>
      <c r="F2082" s="33" t="s">
        <v>230</v>
      </c>
      <c r="G2082" s="33" t="s">
        <v>33</v>
      </c>
      <c r="H2082" s="33" t="s">
        <v>32</v>
      </c>
      <c r="I2082" s="43">
        <v>25207</v>
      </c>
      <c r="J2082" s="27">
        <v>36</v>
      </c>
      <c r="K2082" s="48">
        <v>0.43256739828050728</v>
      </c>
      <c r="L2082" s="48" t="s">
        <v>240</v>
      </c>
      <c r="M2082" s="33" t="s">
        <v>22</v>
      </c>
      <c r="N2082" s="33" t="s">
        <v>34</v>
      </c>
      <c r="O2082" s="43">
        <v>368</v>
      </c>
      <c r="P2082" s="48">
        <v>0.42516608299999997</v>
      </c>
      <c r="Q2082" s="33" t="s">
        <v>28</v>
      </c>
      <c r="R2082" s="27">
        <v>24</v>
      </c>
      <c r="S2082" s="43">
        <v>428</v>
      </c>
      <c r="T2082" s="38">
        <v>4856.0833329999996</v>
      </c>
      <c r="U2082" s="33" t="str">
        <f t="shared" si="97"/>
        <v>Low Income</v>
      </c>
      <c r="V2082" s="43">
        <v>3616</v>
      </c>
      <c r="W2082" s="48">
        <v>0.188182496</v>
      </c>
      <c r="X2082" s="27">
        <v>0</v>
      </c>
      <c r="Y2082" s="27">
        <v>66</v>
      </c>
      <c r="Z2082" s="33" t="str">
        <f t="shared" si="98"/>
        <v>High Risk</v>
      </c>
    </row>
    <row r="2083" spans="1:26" x14ac:dyDescent="0.25">
      <c r="A2083" s="22">
        <v>45182</v>
      </c>
      <c r="B2083" s="23">
        <v>47</v>
      </c>
      <c r="C2083" s="34" t="str">
        <f t="shared" si="96"/>
        <v>Senior</v>
      </c>
      <c r="D2083" s="44">
        <v>48985</v>
      </c>
      <c r="E2083" s="28">
        <v>528</v>
      </c>
      <c r="F2083" s="34" t="s">
        <v>231</v>
      </c>
      <c r="G2083" s="34" t="s">
        <v>45</v>
      </c>
      <c r="H2083" s="34" t="s">
        <v>25</v>
      </c>
      <c r="I2083" s="44">
        <v>17578</v>
      </c>
      <c r="J2083" s="28">
        <v>60</v>
      </c>
      <c r="K2083" s="49">
        <v>0.35884454424823925</v>
      </c>
      <c r="L2083" s="49" t="s">
        <v>240</v>
      </c>
      <c r="M2083" s="34" t="s">
        <v>26</v>
      </c>
      <c r="N2083" s="34" t="s">
        <v>34</v>
      </c>
      <c r="O2083" s="44">
        <v>396</v>
      </c>
      <c r="P2083" s="49">
        <v>9.7901206000000005E-2</v>
      </c>
      <c r="Q2083" s="34" t="s">
        <v>24</v>
      </c>
      <c r="R2083" s="28">
        <v>22</v>
      </c>
      <c r="S2083" s="44">
        <v>1161</v>
      </c>
      <c r="T2083" s="39">
        <v>4082.083333</v>
      </c>
      <c r="U2083" s="34" t="str">
        <f t="shared" si="97"/>
        <v>Low Income</v>
      </c>
      <c r="V2083" s="44">
        <v>28510</v>
      </c>
      <c r="W2083" s="49">
        <v>0.27927059799999998</v>
      </c>
      <c r="X2083" s="28">
        <v>0</v>
      </c>
      <c r="Y2083" s="28">
        <v>58</v>
      </c>
      <c r="Z2083" s="34" t="str">
        <f t="shared" si="98"/>
        <v>High Risk</v>
      </c>
    </row>
    <row r="2084" spans="1:26" x14ac:dyDescent="0.25">
      <c r="A2084" s="20">
        <v>45183</v>
      </c>
      <c r="B2084" s="21">
        <v>22</v>
      </c>
      <c r="C2084" s="33" t="str">
        <f t="shared" si="96"/>
        <v>Young</v>
      </c>
      <c r="D2084" s="43">
        <v>53870</v>
      </c>
      <c r="E2084" s="27">
        <v>514</v>
      </c>
      <c r="F2084" s="33" t="s">
        <v>231</v>
      </c>
      <c r="G2084" s="33" t="s">
        <v>20</v>
      </c>
      <c r="H2084" s="33" t="s">
        <v>32</v>
      </c>
      <c r="I2084" s="43">
        <v>37846</v>
      </c>
      <c r="J2084" s="27">
        <v>60</v>
      </c>
      <c r="K2084" s="48">
        <v>0.70254315945795431</v>
      </c>
      <c r="L2084" s="48" t="s">
        <v>241</v>
      </c>
      <c r="M2084" s="33" t="s">
        <v>26</v>
      </c>
      <c r="N2084" s="33" t="s">
        <v>30</v>
      </c>
      <c r="O2084" s="43">
        <v>614</v>
      </c>
      <c r="P2084" s="48">
        <v>0.28307710800000002</v>
      </c>
      <c r="Q2084" s="33" t="s">
        <v>28</v>
      </c>
      <c r="R2084" s="27">
        <v>19</v>
      </c>
      <c r="S2084" s="43">
        <v>2649</v>
      </c>
      <c r="T2084" s="38">
        <v>4489.1666670000004</v>
      </c>
      <c r="U2084" s="33" t="str">
        <f t="shared" si="97"/>
        <v>Low Income</v>
      </c>
      <c r="V2084" s="43">
        <v>37282</v>
      </c>
      <c r="W2084" s="48">
        <v>0.24503703299999999</v>
      </c>
      <c r="X2084" s="27">
        <v>0</v>
      </c>
      <c r="Y2084" s="27">
        <v>56</v>
      </c>
      <c r="Z2084" s="33" t="str">
        <f t="shared" si="98"/>
        <v>High Risk</v>
      </c>
    </row>
    <row r="2085" spans="1:26" x14ac:dyDescent="0.25">
      <c r="A2085" s="22">
        <v>45184</v>
      </c>
      <c r="B2085" s="23">
        <v>18</v>
      </c>
      <c r="C2085" s="34" t="str">
        <f t="shared" si="96"/>
        <v>Young</v>
      </c>
      <c r="D2085" s="44">
        <v>48204</v>
      </c>
      <c r="E2085" s="28">
        <v>580</v>
      </c>
      <c r="F2085" s="34" t="s">
        <v>230</v>
      </c>
      <c r="G2085" s="34" t="s">
        <v>20</v>
      </c>
      <c r="H2085" s="34" t="s">
        <v>29</v>
      </c>
      <c r="I2085" s="44">
        <v>28801</v>
      </c>
      <c r="J2085" s="28">
        <v>60</v>
      </c>
      <c r="K2085" s="49">
        <v>0.59748153680192517</v>
      </c>
      <c r="L2085" s="49" t="s">
        <v>241</v>
      </c>
      <c r="M2085" s="34" t="s">
        <v>22</v>
      </c>
      <c r="N2085" s="34" t="s">
        <v>27</v>
      </c>
      <c r="O2085" s="44">
        <v>218</v>
      </c>
      <c r="P2085" s="49">
        <v>0.28083730099999998</v>
      </c>
      <c r="Q2085" s="34" t="s">
        <v>31</v>
      </c>
      <c r="R2085" s="28">
        <v>21</v>
      </c>
      <c r="S2085" s="44">
        <v>3318</v>
      </c>
      <c r="T2085" s="39">
        <v>4017</v>
      </c>
      <c r="U2085" s="34" t="str">
        <f t="shared" si="97"/>
        <v>Low Income</v>
      </c>
      <c r="V2085" s="44">
        <v>18883</v>
      </c>
      <c r="W2085" s="49">
        <v>0.23133325900000001</v>
      </c>
      <c r="X2085" s="28">
        <v>0</v>
      </c>
      <c r="Y2085" s="28">
        <v>58</v>
      </c>
      <c r="Z2085" s="34" t="str">
        <f t="shared" si="98"/>
        <v>High Risk</v>
      </c>
    </row>
    <row r="2086" spans="1:26" x14ac:dyDescent="0.25">
      <c r="A2086" s="20">
        <v>45185</v>
      </c>
      <c r="B2086" s="21">
        <v>33</v>
      </c>
      <c r="C2086" s="33" t="str">
        <f t="shared" si="96"/>
        <v>Mid</v>
      </c>
      <c r="D2086" s="43">
        <v>70433</v>
      </c>
      <c r="E2086" s="27">
        <v>530</v>
      </c>
      <c r="F2086" s="33" t="s">
        <v>231</v>
      </c>
      <c r="G2086" s="33" t="s">
        <v>20</v>
      </c>
      <c r="H2086" s="33" t="s">
        <v>32</v>
      </c>
      <c r="I2086" s="43">
        <v>41410</v>
      </c>
      <c r="J2086" s="27">
        <v>24</v>
      </c>
      <c r="K2086" s="48">
        <v>0.58793463291354908</v>
      </c>
      <c r="L2086" s="48" t="s">
        <v>241</v>
      </c>
      <c r="M2086" s="33" t="s">
        <v>35</v>
      </c>
      <c r="N2086" s="33" t="s">
        <v>34</v>
      </c>
      <c r="O2086" s="43">
        <v>468</v>
      </c>
      <c r="P2086" s="48">
        <v>0.386546577</v>
      </c>
      <c r="Q2086" s="33" t="s">
        <v>24</v>
      </c>
      <c r="R2086" s="27">
        <v>20</v>
      </c>
      <c r="S2086" s="43">
        <v>4733</v>
      </c>
      <c r="T2086" s="38">
        <v>5869.4166670000004</v>
      </c>
      <c r="U2086" s="33" t="str">
        <f t="shared" si="97"/>
        <v>Medium Income</v>
      </c>
      <c r="V2086" s="43">
        <v>75942</v>
      </c>
      <c r="W2086" s="48">
        <v>0.25989889799999999</v>
      </c>
      <c r="X2086" s="27">
        <v>0</v>
      </c>
      <c r="Y2086" s="27">
        <v>54</v>
      </c>
      <c r="Z2086" s="33" t="str">
        <f t="shared" si="98"/>
        <v>Medium Risk</v>
      </c>
    </row>
    <row r="2087" spans="1:26" x14ac:dyDescent="0.25">
      <c r="A2087" s="22">
        <v>45186</v>
      </c>
      <c r="B2087" s="23">
        <v>25</v>
      </c>
      <c r="C2087" s="34" t="str">
        <f t="shared" si="96"/>
        <v>Mid</v>
      </c>
      <c r="D2087" s="44">
        <v>94499</v>
      </c>
      <c r="E2087" s="28">
        <v>548</v>
      </c>
      <c r="F2087" s="34" t="s">
        <v>231</v>
      </c>
      <c r="G2087" s="34" t="s">
        <v>20</v>
      </c>
      <c r="H2087" s="34" t="s">
        <v>32</v>
      </c>
      <c r="I2087" s="44">
        <v>36599</v>
      </c>
      <c r="J2087" s="28">
        <v>60</v>
      </c>
      <c r="K2087" s="49">
        <v>0.38729510365189052</v>
      </c>
      <c r="L2087" s="49" t="s">
        <v>240</v>
      </c>
      <c r="M2087" s="34" t="s">
        <v>26</v>
      </c>
      <c r="N2087" s="34" t="s">
        <v>30</v>
      </c>
      <c r="O2087" s="44">
        <v>96</v>
      </c>
      <c r="P2087" s="49">
        <v>0.34787517800000001</v>
      </c>
      <c r="Q2087" s="34" t="s">
        <v>28</v>
      </c>
      <c r="R2087" s="28">
        <v>20</v>
      </c>
      <c r="S2087" s="44">
        <v>2009</v>
      </c>
      <c r="T2087" s="39">
        <v>7874.9166670000004</v>
      </c>
      <c r="U2087" s="34" t="str">
        <f t="shared" si="97"/>
        <v>Medium Income</v>
      </c>
      <c r="V2087" s="44">
        <v>16329</v>
      </c>
      <c r="W2087" s="49">
        <v>0.29628281400000001</v>
      </c>
      <c r="X2087" s="28">
        <v>0</v>
      </c>
      <c r="Y2087" s="28">
        <v>53</v>
      </c>
      <c r="Z2087" s="34" t="str">
        <f t="shared" si="98"/>
        <v>Medium Risk</v>
      </c>
    </row>
    <row r="2088" spans="1:26" x14ac:dyDescent="0.25">
      <c r="A2088" s="20">
        <v>45187</v>
      </c>
      <c r="B2088" s="21">
        <v>33</v>
      </c>
      <c r="C2088" s="33" t="str">
        <f t="shared" si="96"/>
        <v>Mid</v>
      </c>
      <c r="D2088" s="43">
        <v>29863</v>
      </c>
      <c r="E2088" s="27">
        <v>552</v>
      </c>
      <c r="F2088" s="33" t="s">
        <v>230</v>
      </c>
      <c r="G2088" s="33" t="s">
        <v>20</v>
      </c>
      <c r="H2088" s="33" t="s">
        <v>29</v>
      </c>
      <c r="I2088" s="43">
        <v>32573</v>
      </c>
      <c r="J2088" s="27">
        <v>48</v>
      </c>
      <c r="K2088" s="48">
        <v>1.0907477480494256</v>
      </c>
      <c r="L2088" s="48" t="s">
        <v>242</v>
      </c>
      <c r="M2088" s="33" t="s">
        <v>22</v>
      </c>
      <c r="N2088" s="33" t="s">
        <v>23</v>
      </c>
      <c r="O2088" s="43">
        <v>709</v>
      </c>
      <c r="P2088" s="48">
        <v>0.20918398999999999</v>
      </c>
      <c r="Q2088" s="33" t="s">
        <v>24</v>
      </c>
      <c r="R2088" s="27">
        <v>19</v>
      </c>
      <c r="S2088" s="43">
        <v>2620</v>
      </c>
      <c r="T2088" s="38">
        <v>2488.583333</v>
      </c>
      <c r="U2088" s="33" t="str">
        <f t="shared" si="97"/>
        <v>Low Income</v>
      </c>
      <c r="V2088" s="43">
        <v>32906</v>
      </c>
      <c r="W2088" s="48">
        <v>0.216898067</v>
      </c>
      <c r="X2088" s="27">
        <v>0</v>
      </c>
      <c r="Y2088" s="27">
        <v>55</v>
      </c>
      <c r="Z2088" s="33" t="str">
        <f t="shared" si="98"/>
        <v>High Risk</v>
      </c>
    </row>
    <row r="2089" spans="1:26" x14ac:dyDescent="0.25">
      <c r="A2089" s="22">
        <v>45188</v>
      </c>
      <c r="B2089" s="23">
        <v>38</v>
      </c>
      <c r="C2089" s="34" t="str">
        <f t="shared" si="96"/>
        <v>Mid</v>
      </c>
      <c r="D2089" s="44">
        <v>29437</v>
      </c>
      <c r="E2089" s="28">
        <v>548</v>
      </c>
      <c r="F2089" s="34" t="s">
        <v>231</v>
      </c>
      <c r="G2089" s="34" t="s">
        <v>33</v>
      </c>
      <c r="H2089" s="34" t="s">
        <v>29</v>
      </c>
      <c r="I2089" s="44">
        <v>11151</v>
      </c>
      <c r="J2089" s="28">
        <v>48</v>
      </c>
      <c r="K2089" s="49">
        <v>0.37880898189353535</v>
      </c>
      <c r="L2089" s="49" t="s">
        <v>240</v>
      </c>
      <c r="M2089" s="34" t="s">
        <v>26</v>
      </c>
      <c r="N2089" s="34" t="s">
        <v>30</v>
      </c>
      <c r="O2089" s="44">
        <v>413</v>
      </c>
      <c r="P2089" s="49">
        <v>0.33443003500000001</v>
      </c>
      <c r="Q2089" s="34" t="s">
        <v>28</v>
      </c>
      <c r="R2089" s="28">
        <v>28</v>
      </c>
      <c r="S2089" s="44">
        <v>2205</v>
      </c>
      <c r="T2089" s="39">
        <v>2453.083333</v>
      </c>
      <c r="U2089" s="34" t="str">
        <f t="shared" si="97"/>
        <v>Low Income</v>
      </c>
      <c r="V2089" s="44">
        <v>5217</v>
      </c>
      <c r="W2089" s="49">
        <v>0.23341321300000001</v>
      </c>
      <c r="X2089" s="28">
        <v>0</v>
      </c>
      <c r="Y2089" s="28">
        <v>58</v>
      </c>
      <c r="Z2089" s="34" t="str">
        <f t="shared" si="98"/>
        <v>High Risk</v>
      </c>
    </row>
    <row r="2090" spans="1:26" x14ac:dyDescent="0.25">
      <c r="A2090" s="20">
        <v>45189</v>
      </c>
      <c r="B2090" s="21">
        <v>34</v>
      </c>
      <c r="C2090" s="33" t="str">
        <f t="shared" si="96"/>
        <v>Mid</v>
      </c>
      <c r="D2090" s="43">
        <v>36177</v>
      </c>
      <c r="E2090" s="27">
        <v>572</v>
      </c>
      <c r="F2090" s="33" t="s">
        <v>230</v>
      </c>
      <c r="G2090" s="33" t="s">
        <v>20</v>
      </c>
      <c r="H2090" s="33" t="s">
        <v>29</v>
      </c>
      <c r="I2090" s="43">
        <v>41102</v>
      </c>
      <c r="J2090" s="27">
        <v>36</v>
      </c>
      <c r="K2090" s="48">
        <v>1.1361362191447604</v>
      </c>
      <c r="L2090" s="48" t="s">
        <v>242</v>
      </c>
      <c r="M2090" s="33" t="s">
        <v>35</v>
      </c>
      <c r="N2090" s="33" t="s">
        <v>27</v>
      </c>
      <c r="O2090" s="43">
        <v>514</v>
      </c>
      <c r="P2090" s="48">
        <v>0.232599477</v>
      </c>
      <c r="Q2090" s="33" t="s">
        <v>28</v>
      </c>
      <c r="R2090" s="27">
        <v>21</v>
      </c>
      <c r="S2090" s="43">
        <v>755</v>
      </c>
      <c r="T2090" s="38">
        <v>3014.75</v>
      </c>
      <c r="U2090" s="33" t="str">
        <f t="shared" si="97"/>
        <v>Low Income</v>
      </c>
      <c r="V2090" s="43">
        <v>40782</v>
      </c>
      <c r="W2090" s="48">
        <v>0.21264422199999999</v>
      </c>
      <c r="X2090" s="27">
        <v>0</v>
      </c>
      <c r="Y2090" s="27">
        <v>57</v>
      </c>
      <c r="Z2090" s="33" t="str">
        <f t="shared" si="98"/>
        <v>High Risk</v>
      </c>
    </row>
    <row r="2091" spans="1:26" x14ac:dyDescent="0.25">
      <c r="A2091" s="22">
        <v>45190</v>
      </c>
      <c r="B2091" s="23">
        <v>57</v>
      </c>
      <c r="C2091" s="34" t="str">
        <f t="shared" si="96"/>
        <v>Senior</v>
      </c>
      <c r="D2091" s="44">
        <v>35258</v>
      </c>
      <c r="E2091" s="28">
        <v>551</v>
      </c>
      <c r="F2091" s="34" t="s">
        <v>230</v>
      </c>
      <c r="G2091" s="34" t="s">
        <v>20</v>
      </c>
      <c r="H2091" s="34" t="s">
        <v>29</v>
      </c>
      <c r="I2091" s="44">
        <v>25183.596306068601</v>
      </c>
      <c r="J2091" s="28">
        <v>36</v>
      </c>
      <c r="K2091" s="49">
        <v>0.71426616104341145</v>
      </c>
      <c r="L2091" s="49" t="s">
        <v>241</v>
      </c>
      <c r="M2091" s="34" t="s">
        <v>26</v>
      </c>
      <c r="N2091" s="34" t="s">
        <v>27</v>
      </c>
      <c r="O2091" s="44">
        <v>255</v>
      </c>
      <c r="P2091" s="49">
        <v>0.24711628599999999</v>
      </c>
      <c r="Q2091" s="34" t="s">
        <v>28</v>
      </c>
      <c r="R2091" s="28">
        <v>29</v>
      </c>
      <c r="S2091" s="44">
        <v>1227</v>
      </c>
      <c r="T2091" s="39">
        <v>2938.166667</v>
      </c>
      <c r="U2091" s="34" t="str">
        <f t="shared" si="97"/>
        <v>Low Income</v>
      </c>
      <c r="V2091" s="44">
        <v>7218</v>
      </c>
      <c r="W2091" s="49">
        <v>0.28957861600000001</v>
      </c>
      <c r="X2091" s="28">
        <v>0</v>
      </c>
      <c r="Y2091" s="28">
        <v>59</v>
      </c>
      <c r="Z2091" s="34" t="str">
        <f t="shared" si="98"/>
        <v>High Risk</v>
      </c>
    </row>
    <row r="2092" spans="1:26" x14ac:dyDescent="0.25">
      <c r="A2092" s="20">
        <v>45191</v>
      </c>
      <c r="B2092" s="21">
        <v>43</v>
      </c>
      <c r="C2092" s="33" t="str">
        <f t="shared" si="96"/>
        <v>Senior</v>
      </c>
      <c r="D2092" s="43">
        <v>113456</v>
      </c>
      <c r="E2092" s="27">
        <v>595</v>
      </c>
      <c r="F2092" s="33" t="s">
        <v>230</v>
      </c>
      <c r="G2092" s="33" t="s">
        <v>20</v>
      </c>
      <c r="H2092" s="33" t="s">
        <v>29</v>
      </c>
      <c r="I2092" s="43">
        <v>10571</v>
      </c>
      <c r="J2092" s="27">
        <v>36</v>
      </c>
      <c r="K2092" s="48">
        <v>9.317268368354252E-2</v>
      </c>
      <c r="L2092" s="48" t="s">
        <v>240</v>
      </c>
      <c r="M2092" s="33" t="s">
        <v>35</v>
      </c>
      <c r="N2092" s="33" t="s">
        <v>30</v>
      </c>
      <c r="O2092" s="43">
        <v>447</v>
      </c>
      <c r="P2092" s="48">
        <v>0.41890585499999999</v>
      </c>
      <c r="Q2092" s="33" t="s">
        <v>24</v>
      </c>
      <c r="R2092" s="27">
        <v>24</v>
      </c>
      <c r="S2092" s="43">
        <v>14349</v>
      </c>
      <c r="T2092" s="38">
        <v>9454.6666669999995</v>
      </c>
      <c r="U2092" s="33" t="str">
        <f t="shared" si="97"/>
        <v>Medium Income</v>
      </c>
      <c r="V2092" s="43">
        <v>85906</v>
      </c>
      <c r="W2092" s="48">
        <v>0.192733866</v>
      </c>
      <c r="X2092" s="27">
        <v>1</v>
      </c>
      <c r="Y2092" s="27">
        <v>41.6</v>
      </c>
      <c r="Z2092" s="33" t="str">
        <f t="shared" si="98"/>
        <v>Medium Risk</v>
      </c>
    </row>
    <row r="2093" spans="1:26" x14ac:dyDescent="0.25">
      <c r="A2093" s="22">
        <v>45192</v>
      </c>
      <c r="B2093" s="23">
        <v>43</v>
      </c>
      <c r="C2093" s="34" t="str">
        <f t="shared" si="96"/>
        <v>Senior</v>
      </c>
      <c r="D2093" s="44">
        <v>16154.000004</v>
      </c>
      <c r="E2093" s="28">
        <v>567</v>
      </c>
      <c r="F2093" s="34" t="s">
        <v>230</v>
      </c>
      <c r="G2093" s="34" t="s">
        <v>20</v>
      </c>
      <c r="H2093" s="34" t="s">
        <v>32</v>
      </c>
      <c r="I2093" s="44">
        <v>11762</v>
      </c>
      <c r="J2093" s="28">
        <v>54.694362017804153</v>
      </c>
      <c r="K2093" s="49">
        <v>0.72811687489708632</v>
      </c>
      <c r="L2093" s="49" t="s">
        <v>241</v>
      </c>
      <c r="M2093" s="34" t="s">
        <v>22</v>
      </c>
      <c r="N2093" s="34" t="s">
        <v>30</v>
      </c>
      <c r="O2093" s="44">
        <v>423</v>
      </c>
      <c r="P2093" s="49">
        <v>0.50361989200000001</v>
      </c>
      <c r="Q2093" s="34" t="s">
        <v>38</v>
      </c>
      <c r="R2093" s="28">
        <v>28</v>
      </c>
      <c r="S2093" s="44">
        <v>4730</v>
      </c>
      <c r="T2093" s="39">
        <v>1346.166667</v>
      </c>
      <c r="U2093" s="34" t="str">
        <f t="shared" si="97"/>
        <v>Low Income</v>
      </c>
      <c r="V2093" s="44">
        <v>189744</v>
      </c>
      <c r="W2093" s="49">
        <v>0.21204804299999999</v>
      </c>
      <c r="X2093" s="28">
        <v>0</v>
      </c>
      <c r="Y2093" s="28">
        <v>56</v>
      </c>
      <c r="Z2093" s="34" t="str">
        <f t="shared" si="98"/>
        <v>High Risk</v>
      </c>
    </row>
    <row r="2094" spans="1:26" x14ac:dyDescent="0.25">
      <c r="A2094" s="20">
        <v>45193</v>
      </c>
      <c r="B2094" s="21">
        <v>47</v>
      </c>
      <c r="C2094" s="33" t="str">
        <f t="shared" si="96"/>
        <v>Senior</v>
      </c>
      <c r="D2094" s="43">
        <v>68113</v>
      </c>
      <c r="E2094" s="27">
        <v>623</v>
      </c>
      <c r="F2094" s="33" t="s">
        <v>230</v>
      </c>
      <c r="G2094" s="33" t="s">
        <v>20</v>
      </c>
      <c r="H2094" s="33" t="s">
        <v>32</v>
      </c>
      <c r="I2094" s="43">
        <v>17604</v>
      </c>
      <c r="J2094" s="27">
        <v>60</v>
      </c>
      <c r="K2094" s="48">
        <v>0.25845286509183268</v>
      </c>
      <c r="L2094" s="48" t="s">
        <v>240</v>
      </c>
      <c r="M2094" s="33" t="s">
        <v>35</v>
      </c>
      <c r="N2094" s="33" t="s">
        <v>30</v>
      </c>
      <c r="O2094" s="43">
        <v>453</v>
      </c>
      <c r="P2094" s="48">
        <v>0.19821156600000001</v>
      </c>
      <c r="Q2094" s="33" t="s">
        <v>34</v>
      </c>
      <c r="R2094" s="27">
        <v>17</v>
      </c>
      <c r="S2094" s="43">
        <v>2158</v>
      </c>
      <c r="T2094" s="38">
        <v>5676.0833329999996</v>
      </c>
      <c r="U2094" s="33" t="str">
        <f t="shared" si="97"/>
        <v>Medium Income</v>
      </c>
      <c r="V2094" s="43">
        <v>79121</v>
      </c>
      <c r="W2094" s="48">
        <v>0.22776473999999999</v>
      </c>
      <c r="X2094" s="27">
        <v>0</v>
      </c>
      <c r="Y2094" s="27">
        <v>45</v>
      </c>
      <c r="Z2094" s="33" t="str">
        <f t="shared" si="98"/>
        <v>Medium Risk</v>
      </c>
    </row>
    <row r="2095" spans="1:26" x14ac:dyDescent="0.25">
      <c r="A2095" s="22">
        <v>45194</v>
      </c>
      <c r="B2095" s="23">
        <v>26</v>
      </c>
      <c r="C2095" s="34" t="str">
        <f t="shared" si="96"/>
        <v>Mid</v>
      </c>
      <c r="D2095" s="44">
        <v>110993</v>
      </c>
      <c r="E2095" s="28">
        <v>597</v>
      </c>
      <c r="F2095" s="34" t="s">
        <v>230</v>
      </c>
      <c r="G2095" s="34" t="s">
        <v>20</v>
      </c>
      <c r="H2095" s="34" t="s">
        <v>29</v>
      </c>
      <c r="I2095" s="44">
        <v>33641</v>
      </c>
      <c r="J2095" s="28">
        <v>60</v>
      </c>
      <c r="K2095" s="49">
        <v>0.30309118593064427</v>
      </c>
      <c r="L2095" s="49" t="s">
        <v>240</v>
      </c>
      <c r="M2095" s="34" t="s">
        <v>26</v>
      </c>
      <c r="N2095" s="34" t="s">
        <v>23</v>
      </c>
      <c r="O2095" s="44">
        <v>222</v>
      </c>
      <c r="P2095" s="49">
        <v>0.39289865099999999</v>
      </c>
      <c r="Q2095" s="34" t="s">
        <v>38</v>
      </c>
      <c r="R2095" s="28">
        <v>15</v>
      </c>
      <c r="S2095" s="44">
        <v>3752</v>
      </c>
      <c r="T2095" s="39">
        <v>9249.4166669999995</v>
      </c>
      <c r="U2095" s="34" t="str">
        <f t="shared" si="97"/>
        <v>Medium Income</v>
      </c>
      <c r="V2095" s="44">
        <v>14494</v>
      </c>
      <c r="W2095" s="49">
        <v>0.27691554899999998</v>
      </c>
      <c r="X2095" s="28">
        <v>0</v>
      </c>
      <c r="Y2095" s="28">
        <v>53</v>
      </c>
      <c r="Z2095" s="34" t="str">
        <f t="shared" si="98"/>
        <v>Medium Risk</v>
      </c>
    </row>
    <row r="2096" spans="1:26" x14ac:dyDescent="0.25">
      <c r="A2096" s="20">
        <v>45195</v>
      </c>
      <c r="B2096" s="21">
        <v>52</v>
      </c>
      <c r="C2096" s="33" t="str">
        <f t="shared" si="96"/>
        <v>Senior</v>
      </c>
      <c r="D2096" s="43">
        <v>25275</v>
      </c>
      <c r="E2096" s="27">
        <v>604</v>
      </c>
      <c r="F2096" s="33" t="s">
        <v>230</v>
      </c>
      <c r="G2096" s="33" t="s">
        <v>20</v>
      </c>
      <c r="H2096" s="33" t="s">
        <v>32</v>
      </c>
      <c r="I2096" s="43">
        <v>25598</v>
      </c>
      <c r="J2096" s="27">
        <v>24</v>
      </c>
      <c r="K2096" s="48">
        <v>1.0127794263105836</v>
      </c>
      <c r="L2096" s="48" t="s">
        <v>242</v>
      </c>
      <c r="M2096" s="33" t="s">
        <v>26</v>
      </c>
      <c r="N2096" s="33" t="s">
        <v>27</v>
      </c>
      <c r="O2096" s="43">
        <v>387</v>
      </c>
      <c r="P2096" s="48">
        <v>0.31348766099999997</v>
      </c>
      <c r="Q2096" s="33" t="s">
        <v>28</v>
      </c>
      <c r="R2096" s="27">
        <v>24</v>
      </c>
      <c r="S2096" s="43">
        <v>2659</v>
      </c>
      <c r="T2096" s="38">
        <v>2106.25</v>
      </c>
      <c r="U2096" s="33" t="str">
        <f t="shared" si="97"/>
        <v>Low Income</v>
      </c>
      <c r="V2096" s="43">
        <v>15223</v>
      </c>
      <c r="W2096" s="48">
        <v>0.211470669</v>
      </c>
      <c r="X2096" s="27">
        <v>0</v>
      </c>
      <c r="Y2096" s="27">
        <v>52</v>
      </c>
      <c r="Z2096" s="33" t="str">
        <f t="shared" si="98"/>
        <v>Medium Risk</v>
      </c>
    </row>
    <row r="2097" spans="1:26" x14ac:dyDescent="0.25">
      <c r="A2097" s="22">
        <v>45196</v>
      </c>
      <c r="B2097" s="23">
        <v>39</v>
      </c>
      <c r="C2097" s="34" t="str">
        <f t="shared" si="96"/>
        <v>Mid</v>
      </c>
      <c r="D2097" s="44">
        <v>142514</v>
      </c>
      <c r="E2097" s="28">
        <v>531</v>
      </c>
      <c r="F2097" s="34" t="s">
        <v>231</v>
      </c>
      <c r="G2097" s="34" t="s">
        <v>33</v>
      </c>
      <c r="H2097" s="34" t="s">
        <v>21</v>
      </c>
      <c r="I2097" s="44">
        <v>60540</v>
      </c>
      <c r="J2097" s="28">
        <v>84</v>
      </c>
      <c r="K2097" s="49">
        <v>0.42480037048991676</v>
      </c>
      <c r="L2097" s="49" t="s">
        <v>240</v>
      </c>
      <c r="M2097" s="34" t="s">
        <v>26</v>
      </c>
      <c r="N2097" s="34" t="s">
        <v>27</v>
      </c>
      <c r="O2097" s="44">
        <v>565</v>
      </c>
      <c r="P2097" s="49">
        <v>0.360124746</v>
      </c>
      <c r="Q2097" s="34" t="s">
        <v>28</v>
      </c>
      <c r="R2097" s="28">
        <v>25</v>
      </c>
      <c r="S2097" s="44">
        <v>10005</v>
      </c>
      <c r="T2097" s="39">
        <v>11876.166670000001</v>
      </c>
      <c r="U2097" s="34" t="str">
        <f t="shared" si="97"/>
        <v>Medium Income</v>
      </c>
      <c r="V2097" s="44">
        <v>173827</v>
      </c>
      <c r="W2097" s="49">
        <v>0.34918983199999998</v>
      </c>
      <c r="X2097" s="28">
        <v>0</v>
      </c>
      <c r="Y2097" s="28">
        <v>56</v>
      </c>
      <c r="Z2097" s="34" t="str">
        <f t="shared" si="98"/>
        <v>High Risk</v>
      </c>
    </row>
    <row r="2098" spans="1:26" x14ac:dyDescent="0.25">
      <c r="A2098" s="20">
        <v>45197</v>
      </c>
      <c r="B2098" s="21">
        <v>48</v>
      </c>
      <c r="C2098" s="33" t="str">
        <f t="shared" si="96"/>
        <v>Senior</v>
      </c>
      <c r="D2098" s="43">
        <v>92471</v>
      </c>
      <c r="E2098" s="27">
        <v>596</v>
      </c>
      <c r="F2098" s="33" t="s">
        <v>230</v>
      </c>
      <c r="G2098" s="33" t="s">
        <v>20</v>
      </c>
      <c r="H2098" s="33" t="s">
        <v>32</v>
      </c>
      <c r="I2098" s="43">
        <v>20216</v>
      </c>
      <c r="J2098" s="27">
        <v>12</v>
      </c>
      <c r="K2098" s="48">
        <v>0.2186198916417039</v>
      </c>
      <c r="L2098" s="48" t="s">
        <v>240</v>
      </c>
      <c r="M2098" s="33" t="s">
        <v>22</v>
      </c>
      <c r="N2098" s="33" t="s">
        <v>27</v>
      </c>
      <c r="O2098" s="43">
        <v>652</v>
      </c>
      <c r="P2098" s="48">
        <v>5.9199508999999997E-2</v>
      </c>
      <c r="Q2098" s="33" t="s">
        <v>38</v>
      </c>
      <c r="R2098" s="27">
        <v>19</v>
      </c>
      <c r="S2098" s="43">
        <v>7023</v>
      </c>
      <c r="T2098" s="38">
        <v>7705.9166670000004</v>
      </c>
      <c r="U2098" s="33" t="str">
        <f t="shared" si="97"/>
        <v>Medium Income</v>
      </c>
      <c r="V2098" s="43">
        <v>24782</v>
      </c>
      <c r="W2098" s="48">
        <v>0.166822636</v>
      </c>
      <c r="X2098" s="27">
        <v>1</v>
      </c>
      <c r="Y2098" s="27">
        <v>39.200000000000003</v>
      </c>
      <c r="Z2098" s="33" t="str">
        <f t="shared" si="98"/>
        <v>Low Risk</v>
      </c>
    </row>
    <row r="2099" spans="1:26" x14ac:dyDescent="0.25">
      <c r="A2099" s="22">
        <v>45198</v>
      </c>
      <c r="B2099" s="23">
        <v>27</v>
      </c>
      <c r="C2099" s="34" t="str">
        <f t="shared" si="96"/>
        <v>Mid</v>
      </c>
      <c r="D2099" s="44">
        <v>33508</v>
      </c>
      <c r="E2099" s="28">
        <v>541</v>
      </c>
      <c r="F2099" s="34" t="s">
        <v>231</v>
      </c>
      <c r="G2099" s="34" t="s">
        <v>20</v>
      </c>
      <c r="H2099" s="34" t="s">
        <v>29</v>
      </c>
      <c r="I2099" s="44">
        <v>16709</v>
      </c>
      <c r="J2099" s="28">
        <v>60</v>
      </c>
      <c r="K2099" s="49">
        <v>0.49865703712546255</v>
      </c>
      <c r="L2099" s="49" t="s">
        <v>240</v>
      </c>
      <c r="M2099" s="34" t="s">
        <v>26</v>
      </c>
      <c r="N2099" s="34" t="s">
        <v>27</v>
      </c>
      <c r="O2099" s="44">
        <v>160</v>
      </c>
      <c r="P2099" s="49">
        <v>0.236221071</v>
      </c>
      <c r="Q2099" s="34" t="s">
        <v>24</v>
      </c>
      <c r="R2099" s="28">
        <v>28</v>
      </c>
      <c r="S2099" s="44">
        <v>1461</v>
      </c>
      <c r="T2099" s="39">
        <v>2792.333333</v>
      </c>
      <c r="U2099" s="34" t="str">
        <f t="shared" si="97"/>
        <v>Low Income</v>
      </c>
      <c r="V2099" s="44">
        <v>30742</v>
      </c>
      <c r="W2099" s="49">
        <v>0.24588338300000001</v>
      </c>
      <c r="X2099" s="28">
        <v>0</v>
      </c>
      <c r="Y2099" s="28">
        <v>53</v>
      </c>
      <c r="Z2099" s="34" t="str">
        <f t="shared" si="98"/>
        <v>Medium Risk</v>
      </c>
    </row>
    <row r="2100" spans="1:26" x14ac:dyDescent="0.25">
      <c r="A2100" s="20">
        <v>45199</v>
      </c>
      <c r="B2100" s="21">
        <v>21</v>
      </c>
      <c r="C2100" s="33" t="str">
        <f t="shared" si="96"/>
        <v>Young</v>
      </c>
      <c r="D2100" s="43">
        <v>49027</v>
      </c>
      <c r="E2100" s="27">
        <v>566</v>
      </c>
      <c r="F2100" s="33" t="s">
        <v>230</v>
      </c>
      <c r="G2100" s="33" t="s">
        <v>20</v>
      </c>
      <c r="H2100" s="33" t="s">
        <v>32</v>
      </c>
      <c r="I2100" s="43">
        <v>31070</v>
      </c>
      <c r="J2100" s="27">
        <v>60</v>
      </c>
      <c r="K2100" s="48">
        <v>0.63373243314908112</v>
      </c>
      <c r="L2100" s="48" t="s">
        <v>241</v>
      </c>
      <c r="M2100" s="33" t="s">
        <v>26</v>
      </c>
      <c r="N2100" s="33" t="s">
        <v>27</v>
      </c>
      <c r="O2100" s="43">
        <v>244</v>
      </c>
      <c r="P2100" s="48">
        <v>0.223335916</v>
      </c>
      <c r="Q2100" s="33" t="s">
        <v>31</v>
      </c>
      <c r="R2100" s="27">
        <v>16</v>
      </c>
      <c r="S2100" s="43">
        <v>3079</v>
      </c>
      <c r="T2100" s="38">
        <v>4085.583333</v>
      </c>
      <c r="U2100" s="33" t="str">
        <f t="shared" si="97"/>
        <v>Low Income</v>
      </c>
      <c r="V2100" s="43">
        <v>7378</v>
      </c>
      <c r="W2100" s="48">
        <v>0.26348314</v>
      </c>
      <c r="X2100" s="27">
        <v>0</v>
      </c>
      <c r="Y2100" s="27">
        <v>52</v>
      </c>
      <c r="Z2100" s="33" t="str">
        <f t="shared" si="98"/>
        <v>Medium Risk</v>
      </c>
    </row>
    <row r="2101" spans="1:26" x14ac:dyDescent="0.25">
      <c r="A2101" s="22">
        <v>45200</v>
      </c>
      <c r="B2101" s="23">
        <v>49</v>
      </c>
      <c r="C2101" s="34" t="str">
        <f t="shared" si="96"/>
        <v>Senior</v>
      </c>
      <c r="D2101" s="44">
        <v>30917</v>
      </c>
      <c r="E2101" s="28">
        <v>522</v>
      </c>
      <c r="F2101" s="34" t="s">
        <v>231</v>
      </c>
      <c r="G2101" s="34" t="s">
        <v>20</v>
      </c>
      <c r="H2101" s="34" t="s">
        <v>25</v>
      </c>
      <c r="I2101" s="44">
        <v>24170</v>
      </c>
      <c r="J2101" s="28">
        <v>60</v>
      </c>
      <c r="K2101" s="49">
        <v>0.78177054694828085</v>
      </c>
      <c r="L2101" s="49" t="s">
        <v>241</v>
      </c>
      <c r="M2101" s="34" t="s">
        <v>26</v>
      </c>
      <c r="N2101" s="34" t="s">
        <v>34</v>
      </c>
      <c r="O2101" s="44">
        <v>895</v>
      </c>
      <c r="P2101" s="49">
        <v>0.585229259</v>
      </c>
      <c r="Q2101" s="34" t="s">
        <v>24</v>
      </c>
      <c r="R2101" s="28">
        <v>21</v>
      </c>
      <c r="S2101" s="44">
        <v>3659</v>
      </c>
      <c r="T2101" s="39">
        <v>2576.416667</v>
      </c>
      <c r="U2101" s="34" t="str">
        <f t="shared" si="97"/>
        <v>Low Income</v>
      </c>
      <c r="V2101" s="44">
        <v>7600</v>
      </c>
      <c r="W2101" s="49">
        <v>0.29211361499999999</v>
      </c>
      <c r="X2101" s="28">
        <v>0</v>
      </c>
      <c r="Y2101" s="28">
        <v>61</v>
      </c>
      <c r="Z2101" s="34" t="str">
        <f t="shared" si="98"/>
        <v>High Risk</v>
      </c>
    </row>
    <row r="2102" spans="1:26" x14ac:dyDescent="0.25">
      <c r="A2102" s="20">
        <v>45201</v>
      </c>
      <c r="B2102" s="21">
        <v>44</v>
      </c>
      <c r="C2102" s="33" t="str">
        <f t="shared" si="96"/>
        <v>Senior</v>
      </c>
      <c r="D2102" s="43">
        <v>29446</v>
      </c>
      <c r="E2102" s="27">
        <v>571</v>
      </c>
      <c r="F2102" s="33" t="s">
        <v>230</v>
      </c>
      <c r="G2102" s="33" t="s">
        <v>33</v>
      </c>
      <c r="H2102" s="33" t="s">
        <v>21</v>
      </c>
      <c r="I2102" s="43">
        <v>44705</v>
      </c>
      <c r="J2102" s="27">
        <v>60</v>
      </c>
      <c r="K2102" s="48">
        <v>1.5182028119269171</v>
      </c>
      <c r="L2102" s="48" t="s">
        <v>242</v>
      </c>
      <c r="M2102" s="33" t="s">
        <v>26</v>
      </c>
      <c r="N2102" s="33" t="s">
        <v>34</v>
      </c>
      <c r="O2102" s="43">
        <v>384</v>
      </c>
      <c r="P2102" s="48">
        <v>0.36109144700000001</v>
      </c>
      <c r="Q2102" s="33" t="s">
        <v>31</v>
      </c>
      <c r="R2102" s="27">
        <v>21</v>
      </c>
      <c r="S2102" s="43">
        <v>7032</v>
      </c>
      <c r="T2102" s="38">
        <v>2453.833333</v>
      </c>
      <c r="U2102" s="33" t="str">
        <f t="shared" si="97"/>
        <v>Low Income</v>
      </c>
      <c r="V2102" s="43">
        <v>36607</v>
      </c>
      <c r="W2102" s="48">
        <v>0.24030755400000001</v>
      </c>
      <c r="X2102" s="27">
        <v>0</v>
      </c>
      <c r="Y2102" s="27">
        <v>60</v>
      </c>
      <c r="Z2102" s="33" t="str">
        <f t="shared" si="98"/>
        <v>High Risk</v>
      </c>
    </row>
    <row r="2103" spans="1:26" x14ac:dyDescent="0.25">
      <c r="A2103" s="22">
        <v>45202</v>
      </c>
      <c r="B2103" s="23">
        <v>29</v>
      </c>
      <c r="C2103" s="34" t="str">
        <f t="shared" si="96"/>
        <v>Mid</v>
      </c>
      <c r="D2103" s="44">
        <v>39523</v>
      </c>
      <c r="E2103" s="28">
        <v>604</v>
      </c>
      <c r="F2103" s="34" t="s">
        <v>230</v>
      </c>
      <c r="G2103" s="34" t="s">
        <v>20</v>
      </c>
      <c r="H2103" s="34" t="s">
        <v>29</v>
      </c>
      <c r="I2103" s="44">
        <v>26315</v>
      </c>
      <c r="J2103" s="28">
        <v>60</v>
      </c>
      <c r="K2103" s="49">
        <v>0.66581484199073959</v>
      </c>
      <c r="L2103" s="49" t="s">
        <v>241</v>
      </c>
      <c r="M2103" s="34" t="s">
        <v>22</v>
      </c>
      <c r="N2103" s="34" t="s">
        <v>27</v>
      </c>
      <c r="O2103" s="44">
        <v>191</v>
      </c>
      <c r="P2103" s="49">
        <v>0.579737952</v>
      </c>
      <c r="Q2103" s="34" t="s">
        <v>28</v>
      </c>
      <c r="R2103" s="28">
        <v>31</v>
      </c>
      <c r="S2103" s="44">
        <v>4527</v>
      </c>
      <c r="T2103" s="39">
        <v>3293.583333</v>
      </c>
      <c r="U2103" s="34" t="str">
        <f t="shared" si="97"/>
        <v>Low Income</v>
      </c>
      <c r="V2103" s="44">
        <v>32521</v>
      </c>
      <c r="W2103" s="49">
        <v>0.25782486900000001</v>
      </c>
      <c r="X2103" s="28">
        <v>0</v>
      </c>
      <c r="Y2103" s="28">
        <v>61</v>
      </c>
      <c r="Z2103" s="34" t="str">
        <f t="shared" si="98"/>
        <v>High Risk</v>
      </c>
    </row>
    <row r="2104" spans="1:26" x14ac:dyDescent="0.25">
      <c r="A2104" s="20">
        <v>45203</v>
      </c>
      <c r="B2104" s="21">
        <v>29</v>
      </c>
      <c r="C2104" s="33" t="str">
        <f t="shared" si="96"/>
        <v>Mid</v>
      </c>
      <c r="D2104" s="43">
        <v>103543</v>
      </c>
      <c r="E2104" s="27">
        <v>605</v>
      </c>
      <c r="F2104" s="33" t="s">
        <v>230</v>
      </c>
      <c r="G2104" s="33" t="s">
        <v>20</v>
      </c>
      <c r="H2104" s="33" t="s">
        <v>29</v>
      </c>
      <c r="I2104" s="43">
        <v>38286</v>
      </c>
      <c r="J2104" s="27">
        <v>36</v>
      </c>
      <c r="K2104" s="48">
        <v>0.36975942362110426</v>
      </c>
      <c r="L2104" s="48" t="s">
        <v>240</v>
      </c>
      <c r="M2104" s="33" t="s">
        <v>26</v>
      </c>
      <c r="N2104" s="33" t="s">
        <v>30</v>
      </c>
      <c r="O2104" s="43">
        <v>589</v>
      </c>
      <c r="P2104" s="48">
        <v>0.170459008</v>
      </c>
      <c r="Q2104" s="33" t="s">
        <v>24</v>
      </c>
      <c r="R2104" s="27">
        <v>24</v>
      </c>
      <c r="S2104" s="43">
        <v>12043</v>
      </c>
      <c r="T2104" s="38">
        <v>8628.5833330000005</v>
      </c>
      <c r="U2104" s="33" t="str">
        <f t="shared" si="97"/>
        <v>Medium Income</v>
      </c>
      <c r="V2104" s="43">
        <v>98634</v>
      </c>
      <c r="W2104" s="48">
        <v>0.24024479200000001</v>
      </c>
      <c r="X2104" s="27">
        <v>0</v>
      </c>
      <c r="Y2104" s="27">
        <v>43</v>
      </c>
      <c r="Z2104" s="33" t="str">
        <f t="shared" si="98"/>
        <v>Medium Risk</v>
      </c>
    </row>
    <row r="2105" spans="1:26" x14ac:dyDescent="0.25">
      <c r="A2105" s="22">
        <v>45204</v>
      </c>
      <c r="B2105" s="23">
        <v>53</v>
      </c>
      <c r="C2105" s="34" t="str">
        <f t="shared" si="96"/>
        <v>Senior</v>
      </c>
      <c r="D2105" s="44">
        <v>32451</v>
      </c>
      <c r="E2105" s="28">
        <v>619</v>
      </c>
      <c r="F2105" s="34" t="s">
        <v>230</v>
      </c>
      <c r="G2105" s="34" t="s">
        <v>20</v>
      </c>
      <c r="H2105" s="34" t="s">
        <v>32</v>
      </c>
      <c r="I2105" s="44">
        <v>17896</v>
      </c>
      <c r="J2105" s="28">
        <v>60</v>
      </c>
      <c r="K2105" s="49">
        <v>0.55147761240023419</v>
      </c>
      <c r="L2105" s="49" t="s">
        <v>241</v>
      </c>
      <c r="M2105" s="34" t="s">
        <v>35</v>
      </c>
      <c r="N2105" s="34" t="s">
        <v>23</v>
      </c>
      <c r="O2105" s="44">
        <v>280</v>
      </c>
      <c r="P2105" s="49">
        <v>0.19482614300000001</v>
      </c>
      <c r="Q2105" s="34" t="s">
        <v>28</v>
      </c>
      <c r="R2105" s="28">
        <v>33</v>
      </c>
      <c r="S2105" s="44">
        <v>658</v>
      </c>
      <c r="T2105" s="39">
        <v>2704.25</v>
      </c>
      <c r="U2105" s="34" t="str">
        <f t="shared" si="97"/>
        <v>Low Income</v>
      </c>
      <c r="V2105" s="44">
        <v>87395</v>
      </c>
      <c r="W2105" s="49">
        <v>0.20952573499999999</v>
      </c>
      <c r="X2105" s="28">
        <v>0</v>
      </c>
      <c r="Y2105" s="28">
        <v>46</v>
      </c>
      <c r="Z2105" s="34" t="str">
        <f t="shared" si="98"/>
        <v>Medium Risk</v>
      </c>
    </row>
    <row r="2106" spans="1:26" x14ac:dyDescent="0.25">
      <c r="A2106" s="20">
        <v>45205</v>
      </c>
      <c r="B2106" s="21">
        <v>25</v>
      </c>
      <c r="C2106" s="33" t="str">
        <f t="shared" si="96"/>
        <v>Mid</v>
      </c>
      <c r="D2106" s="43">
        <v>42111</v>
      </c>
      <c r="E2106" s="27">
        <v>585</v>
      </c>
      <c r="F2106" s="33" t="s">
        <v>230</v>
      </c>
      <c r="G2106" s="33" t="s">
        <v>20</v>
      </c>
      <c r="H2106" s="33" t="s">
        <v>21</v>
      </c>
      <c r="I2106" s="43">
        <v>11537</v>
      </c>
      <c r="J2106" s="27">
        <v>48</v>
      </c>
      <c r="K2106" s="48">
        <v>0.27396642207499228</v>
      </c>
      <c r="L2106" s="48" t="s">
        <v>240</v>
      </c>
      <c r="M2106" s="33" t="s">
        <v>35</v>
      </c>
      <c r="N2106" s="33" t="s">
        <v>23</v>
      </c>
      <c r="O2106" s="43">
        <v>306</v>
      </c>
      <c r="P2106" s="48">
        <v>0.178552923</v>
      </c>
      <c r="Q2106" s="33" t="s">
        <v>28</v>
      </c>
      <c r="R2106" s="27">
        <v>23</v>
      </c>
      <c r="S2106" s="43">
        <v>952</v>
      </c>
      <c r="T2106" s="38">
        <v>3509.25</v>
      </c>
      <c r="U2106" s="33" t="str">
        <f t="shared" si="97"/>
        <v>Low Income</v>
      </c>
      <c r="V2106" s="43">
        <v>342815</v>
      </c>
      <c r="W2106" s="48">
        <v>0.23260858700000001</v>
      </c>
      <c r="X2106" s="27">
        <v>0</v>
      </c>
      <c r="Y2106" s="27">
        <v>48</v>
      </c>
      <c r="Z2106" s="33" t="str">
        <f t="shared" si="98"/>
        <v>Medium Risk</v>
      </c>
    </row>
    <row r="2107" spans="1:26" x14ac:dyDescent="0.25">
      <c r="A2107" s="22">
        <v>45206</v>
      </c>
      <c r="B2107" s="23">
        <v>59</v>
      </c>
      <c r="C2107" s="34" t="str">
        <f t="shared" si="96"/>
        <v>Senior</v>
      </c>
      <c r="D2107" s="44">
        <v>33884</v>
      </c>
      <c r="E2107" s="28">
        <v>452</v>
      </c>
      <c r="F2107" s="34" t="s">
        <v>231</v>
      </c>
      <c r="G2107" s="34" t="s">
        <v>20</v>
      </c>
      <c r="H2107" s="34" t="s">
        <v>29</v>
      </c>
      <c r="I2107" s="44">
        <v>21043</v>
      </c>
      <c r="J2107" s="28">
        <v>24</v>
      </c>
      <c r="K2107" s="49">
        <v>0.62103057490260893</v>
      </c>
      <c r="L2107" s="49" t="s">
        <v>241</v>
      </c>
      <c r="M2107" s="34" t="s">
        <v>22</v>
      </c>
      <c r="N2107" s="34" t="s">
        <v>23</v>
      </c>
      <c r="O2107" s="44">
        <v>241</v>
      </c>
      <c r="P2107" s="49">
        <v>8.6925107000000001E-2</v>
      </c>
      <c r="Q2107" s="34" t="s">
        <v>28</v>
      </c>
      <c r="R2107" s="28">
        <v>25</v>
      </c>
      <c r="S2107" s="44">
        <v>2100</v>
      </c>
      <c r="T2107" s="39">
        <v>2823.666667</v>
      </c>
      <c r="U2107" s="34" t="str">
        <f t="shared" si="97"/>
        <v>Low Income</v>
      </c>
      <c r="V2107" s="44">
        <v>50956</v>
      </c>
      <c r="W2107" s="49">
        <v>0.29582082900000001</v>
      </c>
      <c r="X2107" s="28">
        <v>0</v>
      </c>
      <c r="Y2107" s="28">
        <v>51</v>
      </c>
      <c r="Z2107" s="34" t="str">
        <f t="shared" si="98"/>
        <v>Medium Risk</v>
      </c>
    </row>
    <row r="2108" spans="1:26" x14ac:dyDescent="0.25">
      <c r="A2108" s="20">
        <v>45207</v>
      </c>
      <c r="B2108" s="21">
        <v>29</v>
      </c>
      <c r="C2108" s="33" t="str">
        <f t="shared" si="96"/>
        <v>Mid</v>
      </c>
      <c r="D2108" s="43">
        <v>64775</v>
      </c>
      <c r="E2108" s="27">
        <v>468</v>
      </c>
      <c r="F2108" s="33" t="s">
        <v>231</v>
      </c>
      <c r="G2108" s="33" t="s">
        <v>20</v>
      </c>
      <c r="H2108" s="33" t="s">
        <v>32</v>
      </c>
      <c r="I2108" s="43">
        <v>21427</v>
      </c>
      <c r="J2108" s="27">
        <v>96</v>
      </c>
      <c r="K2108" s="48">
        <v>0.33079120030876108</v>
      </c>
      <c r="L2108" s="48" t="s">
        <v>240</v>
      </c>
      <c r="M2108" s="33" t="s">
        <v>22</v>
      </c>
      <c r="N2108" s="33" t="s">
        <v>23</v>
      </c>
      <c r="O2108" s="43">
        <v>559</v>
      </c>
      <c r="P2108" s="48">
        <v>2.6522770000000001E-2</v>
      </c>
      <c r="Q2108" s="33" t="s">
        <v>38</v>
      </c>
      <c r="R2108" s="27">
        <v>31</v>
      </c>
      <c r="S2108" s="43">
        <v>1844</v>
      </c>
      <c r="T2108" s="38">
        <v>5397.9166670000004</v>
      </c>
      <c r="U2108" s="33" t="str">
        <f t="shared" si="97"/>
        <v>Medium Income</v>
      </c>
      <c r="V2108" s="43">
        <v>29475</v>
      </c>
      <c r="W2108" s="48">
        <v>0.28113832900000002</v>
      </c>
      <c r="X2108" s="27">
        <v>0</v>
      </c>
      <c r="Y2108" s="27">
        <v>51</v>
      </c>
      <c r="Z2108" s="33" t="str">
        <f t="shared" si="98"/>
        <v>Medium Risk</v>
      </c>
    </row>
    <row r="2109" spans="1:26" x14ac:dyDescent="0.25">
      <c r="A2109" s="22">
        <v>45208</v>
      </c>
      <c r="B2109" s="23">
        <v>47</v>
      </c>
      <c r="C2109" s="34" t="str">
        <f t="shared" si="96"/>
        <v>Senior</v>
      </c>
      <c r="D2109" s="44">
        <v>86660</v>
      </c>
      <c r="E2109" s="28">
        <v>490</v>
      </c>
      <c r="F2109" s="34" t="s">
        <v>231</v>
      </c>
      <c r="G2109" s="34" t="s">
        <v>20</v>
      </c>
      <c r="H2109" s="34" t="s">
        <v>32</v>
      </c>
      <c r="I2109" s="44">
        <v>20981</v>
      </c>
      <c r="J2109" s="28">
        <v>36</v>
      </c>
      <c r="K2109" s="49">
        <v>0.24210708516039695</v>
      </c>
      <c r="L2109" s="49" t="s">
        <v>240</v>
      </c>
      <c r="M2109" s="34" t="s">
        <v>26</v>
      </c>
      <c r="N2109" s="34" t="s">
        <v>34</v>
      </c>
      <c r="O2109" s="44">
        <v>326</v>
      </c>
      <c r="P2109" s="49">
        <v>0.38866175400000003</v>
      </c>
      <c r="Q2109" s="34" t="s">
        <v>28</v>
      </c>
      <c r="R2109" s="28">
        <v>21</v>
      </c>
      <c r="S2109" s="44">
        <v>2503</v>
      </c>
      <c r="T2109" s="39">
        <v>7221.6666670000004</v>
      </c>
      <c r="U2109" s="34" t="str">
        <f t="shared" si="97"/>
        <v>Medium Income</v>
      </c>
      <c r="V2109" s="44">
        <v>1092</v>
      </c>
      <c r="W2109" s="49">
        <v>0.284634893</v>
      </c>
      <c r="X2109" s="28">
        <v>0</v>
      </c>
      <c r="Y2109" s="28">
        <v>57</v>
      </c>
      <c r="Z2109" s="34" t="str">
        <f t="shared" si="98"/>
        <v>High Risk</v>
      </c>
    </row>
    <row r="2110" spans="1:26" x14ac:dyDescent="0.25">
      <c r="A2110" s="20">
        <v>45209</v>
      </c>
      <c r="B2110" s="21">
        <v>36</v>
      </c>
      <c r="C2110" s="33" t="str">
        <f t="shared" si="96"/>
        <v>Mid</v>
      </c>
      <c r="D2110" s="43">
        <v>26023</v>
      </c>
      <c r="E2110" s="27">
        <v>385</v>
      </c>
      <c r="F2110" s="33" t="s">
        <v>233</v>
      </c>
      <c r="G2110" s="33" t="s">
        <v>20</v>
      </c>
      <c r="H2110" s="33" t="s">
        <v>32</v>
      </c>
      <c r="I2110" s="43">
        <v>31592</v>
      </c>
      <c r="J2110" s="27">
        <v>96</v>
      </c>
      <c r="K2110" s="48">
        <v>1.2140029973484994</v>
      </c>
      <c r="L2110" s="48" t="s">
        <v>242</v>
      </c>
      <c r="M2110" s="33" t="s">
        <v>26</v>
      </c>
      <c r="N2110" s="33" t="s">
        <v>34</v>
      </c>
      <c r="O2110" s="43">
        <v>239</v>
      </c>
      <c r="P2110" s="48">
        <v>0.103776121</v>
      </c>
      <c r="Q2110" s="33" t="s">
        <v>24</v>
      </c>
      <c r="R2110" s="27">
        <v>14</v>
      </c>
      <c r="S2110" s="43">
        <v>5658</v>
      </c>
      <c r="T2110" s="38">
        <v>2168.583333</v>
      </c>
      <c r="U2110" s="33" t="str">
        <f t="shared" si="97"/>
        <v>Low Income</v>
      </c>
      <c r="V2110" s="43">
        <v>250104</v>
      </c>
      <c r="W2110" s="48">
        <v>0.366609615</v>
      </c>
      <c r="X2110" s="27">
        <v>0</v>
      </c>
      <c r="Y2110" s="27">
        <v>46</v>
      </c>
      <c r="Z2110" s="33" t="str">
        <f t="shared" si="98"/>
        <v>Medium Risk</v>
      </c>
    </row>
    <row r="2111" spans="1:26" x14ac:dyDescent="0.25">
      <c r="A2111" s="22">
        <v>45210</v>
      </c>
      <c r="B2111" s="23">
        <v>47</v>
      </c>
      <c r="C2111" s="34" t="str">
        <f t="shared" si="96"/>
        <v>Senior</v>
      </c>
      <c r="D2111" s="44">
        <v>15000</v>
      </c>
      <c r="E2111" s="28">
        <v>585</v>
      </c>
      <c r="F2111" s="34" t="s">
        <v>230</v>
      </c>
      <c r="G2111" s="34" t="s">
        <v>20</v>
      </c>
      <c r="H2111" s="34" t="s">
        <v>32</v>
      </c>
      <c r="I2111" s="44">
        <v>22882</v>
      </c>
      <c r="J2111" s="28">
        <v>60</v>
      </c>
      <c r="K2111" s="49">
        <v>1.5254666666666667</v>
      </c>
      <c r="L2111" s="49" t="s">
        <v>242</v>
      </c>
      <c r="M2111" s="34" t="s">
        <v>22</v>
      </c>
      <c r="N2111" s="34" t="s">
        <v>30</v>
      </c>
      <c r="O2111" s="44">
        <v>1116</v>
      </c>
      <c r="P2111" s="49">
        <v>0.20271584000000001</v>
      </c>
      <c r="Q2111" s="34" t="s">
        <v>28</v>
      </c>
      <c r="R2111" s="28">
        <v>13</v>
      </c>
      <c r="S2111" s="44">
        <v>6075</v>
      </c>
      <c r="T2111" s="39">
        <v>1250</v>
      </c>
      <c r="U2111" s="34" t="str">
        <f t="shared" si="97"/>
        <v>Low Income</v>
      </c>
      <c r="V2111" s="44">
        <v>74120</v>
      </c>
      <c r="W2111" s="49">
        <v>0.21821585700000001</v>
      </c>
      <c r="X2111" s="28">
        <v>0</v>
      </c>
      <c r="Y2111" s="28">
        <v>51</v>
      </c>
      <c r="Z2111" s="34" t="str">
        <f t="shared" si="98"/>
        <v>Medium Risk</v>
      </c>
    </row>
    <row r="2112" spans="1:26" x14ac:dyDescent="0.25">
      <c r="A2112" s="20">
        <v>45211</v>
      </c>
      <c r="B2112" s="21">
        <v>33</v>
      </c>
      <c r="C2112" s="33" t="str">
        <f t="shared" si="96"/>
        <v>Mid</v>
      </c>
      <c r="D2112" s="43">
        <v>40494</v>
      </c>
      <c r="E2112" s="27">
        <v>464</v>
      </c>
      <c r="F2112" s="33" t="s">
        <v>231</v>
      </c>
      <c r="G2112" s="33" t="s">
        <v>20</v>
      </c>
      <c r="H2112" s="33" t="s">
        <v>21</v>
      </c>
      <c r="I2112" s="43">
        <v>28497</v>
      </c>
      <c r="J2112" s="27">
        <v>84</v>
      </c>
      <c r="K2112" s="48">
        <v>0.70373388650170399</v>
      </c>
      <c r="L2112" s="48" t="s">
        <v>241</v>
      </c>
      <c r="M2112" s="33" t="s">
        <v>26</v>
      </c>
      <c r="N2112" s="33" t="s">
        <v>30</v>
      </c>
      <c r="O2112" s="43">
        <v>1103</v>
      </c>
      <c r="P2112" s="48">
        <v>0.33225946699999998</v>
      </c>
      <c r="Q2112" s="33" t="s">
        <v>31</v>
      </c>
      <c r="R2112" s="27">
        <v>21</v>
      </c>
      <c r="S2112" s="43">
        <v>2408</v>
      </c>
      <c r="T2112" s="38">
        <v>3374.5</v>
      </c>
      <c r="U2112" s="33" t="str">
        <f t="shared" si="97"/>
        <v>Low Income</v>
      </c>
      <c r="V2112" s="43">
        <v>55873</v>
      </c>
      <c r="W2112" s="48">
        <v>0.33630481200000001</v>
      </c>
      <c r="X2112" s="27">
        <v>0</v>
      </c>
      <c r="Y2112" s="27">
        <v>52</v>
      </c>
      <c r="Z2112" s="33" t="str">
        <f t="shared" si="98"/>
        <v>Medium Risk</v>
      </c>
    </row>
    <row r="2113" spans="1:26" x14ac:dyDescent="0.25">
      <c r="A2113" s="22">
        <v>45212</v>
      </c>
      <c r="B2113" s="23">
        <v>38</v>
      </c>
      <c r="C2113" s="34" t="str">
        <f t="shared" si="96"/>
        <v>Mid</v>
      </c>
      <c r="D2113" s="44">
        <v>43720</v>
      </c>
      <c r="E2113" s="28">
        <v>487</v>
      </c>
      <c r="F2113" s="34" t="s">
        <v>231</v>
      </c>
      <c r="G2113" s="34" t="s">
        <v>20</v>
      </c>
      <c r="H2113" s="34" t="s">
        <v>25</v>
      </c>
      <c r="I2113" s="44">
        <v>50182</v>
      </c>
      <c r="J2113" s="28">
        <v>24</v>
      </c>
      <c r="K2113" s="49">
        <v>1.147804208600183</v>
      </c>
      <c r="L2113" s="49" t="s">
        <v>242</v>
      </c>
      <c r="M2113" s="34" t="s">
        <v>22</v>
      </c>
      <c r="N2113" s="34" t="s">
        <v>30</v>
      </c>
      <c r="O2113" s="44">
        <v>300</v>
      </c>
      <c r="P2113" s="49">
        <v>0.22204355000000001</v>
      </c>
      <c r="Q2113" s="34" t="s">
        <v>38</v>
      </c>
      <c r="R2113" s="28">
        <v>23</v>
      </c>
      <c r="S2113" s="44">
        <v>1177</v>
      </c>
      <c r="T2113" s="39">
        <v>3643.333333</v>
      </c>
      <c r="U2113" s="34" t="str">
        <f t="shared" si="97"/>
        <v>Low Income</v>
      </c>
      <c r="V2113" s="44">
        <v>4435</v>
      </c>
      <c r="W2113" s="49">
        <v>0.27087723200000002</v>
      </c>
      <c r="X2113" s="28">
        <v>0</v>
      </c>
      <c r="Y2113" s="28">
        <v>53</v>
      </c>
      <c r="Z2113" s="34" t="str">
        <f t="shared" si="98"/>
        <v>Medium Risk</v>
      </c>
    </row>
    <row r="2114" spans="1:26" x14ac:dyDescent="0.25">
      <c r="A2114" s="20">
        <v>45213</v>
      </c>
      <c r="B2114" s="21">
        <v>40</v>
      </c>
      <c r="C2114" s="33" t="str">
        <f t="shared" ref="C2114:C2177" si="99">IF(B2114&lt;25,"Young",IF(B2114&lt;40,"Mid",IF(B2114&lt;60,"Senior","Old")))</f>
        <v>Senior</v>
      </c>
      <c r="D2114" s="43">
        <v>45172</v>
      </c>
      <c r="E2114" s="27">
        <v>615</v>
      </c>
      <c r="F2114" s="33" t="s">
        <v>230</v>
      </c>
      <c r="G2114" s="33" t="s">
        <v>20</v>
      </c>
      <c r="H2114" s="33" t="s">
        <v>32</v>
      </c>
      <c r="I2114" s="43">
        <v>11063</v>
      </c>
      <c r="J2114" s="27">
        <v>48</v>
      </c>
      <c r="K2114" s="48">
        <v>0.24490835030549898</v>
      </c>
      <c r="L2114" s="48" t="s">
        <v>240</v>
      </c>
      <c r="M2114" s="33" t="s">
        <v>22</v>
      </c>
      <c r="N2114" s="33" t="s">
        <v>23</v>
      </c>
      <c r="O2114" s="43">
        <v>195</v>
      </c>
      <c r="P2114" s="48">
        <v>8.7075052999999999E-2</v>
      </c>
      <c r="Q2114" s="33" t="s">
        <v>24</v>
      </c>
      <c r="R2114" s="27">
        <v>21</v>
      </c>
      <c r="S2114" s="43">
        <v>4743</v>
      </c>
      <c r="T2114" s="38">
        <v>3764.333333</v>
      </c>
      <c r="U2114" s="33" t="str">
        <f t="shared" ref="U2114:U2177" si="100">IF(T2114&lt;=5000,"Low Income",IF(T2114&lt;=12000,"Medium Income","High Income"))</f>
        <v>Low Income</v>
      </c>
      <c r="V2114" s="43">
        <v>197370</v>
      </c>
      <c r="W2114" s="48">
        <v>0.17807050699999999</v>
      </c>
      <c r="X2114" s="27">
        <v>1</v>
      </c>
      <c r="Y2114" s="27">
        <v>36.799999999999997</v>
      </c>
      <c r="Z2114" s="33" t="str">
        <f t="shared" ref="Z2114:Z2177" si="101">IF(Y2114&lt;40,"Low Risk", IF(Y2114&lt;55,"Medium Risk", IF(Y2114&lt;70,"High Risk","Very High Risk")))</f>
        <v>Low Risk</v>
      </c>
    </row>
    <row r="2115" spans="1:26" x14ac:dyDescent="0.25">
      <c r="A2115" s="22">
        <v>45214</v>
      </c>
      <c r="B2115" s="23">
        <v>27</v>
      </c>
      <c r="C2115" s="34" t="str">
        <f t="shared" si="99"/>
        <v>Mid</v>
      </c>
      <c r="D2115" s="44">
        <v>42545</v>
      </c>
      <c r="E2115" s="28">
        <v>573.64242424242423</v>
      </c>
      <c r="F2115" s="34" t="s">
        <v>230</v>
      </c>
      <c r="G2115" s="34" t="s">
        <v>20</v>
      </c>
      <c r="H2115" s="34" t="s">
        <v>25</v>
      </c>
      <c r="I2115" s="44">
        <v>15248</v>
      </c>
      <c r="J2115" s="28">
        <v>72</v>
      </c>
      <c r="K2115" s="49">
        <v>0.35839699142084852</v>
      </c>
      <c r="L2115" s="49" t="s">
        <v>240</v>
      </c>
      <c r="M2115" s="34" t="s">
        <v>22</v>
      </c>
      <c r="N2115" s="34" t="s">
        <v>23</v>
      </c>
      <c r="O2115" s="44">
        <v>356</v>
      </c>
      <c r="P2115" s="49">
        <v>0.454110497</v>
      </c>
      <c r="Q2115" s="34" t="s">
        <v>28</v>
      </c>
      <c r="R2115" s="28">
        <v>20</v>
      </c>
      <c r="S2115" s="44">
        <v>1045</v>
      </c>
      <c r="T2115" s="39">
        <v>3545.416667</v>
      </c>
      <c r="U2115" s="34" t="str">
        <f t="shared" si="100"/>
        <v>Low Income</v>
      </c>
      <c r="V2115" s="44">
        <v>1982</v>
      </c>
      <c r="W2115" s="49">
        <v>0.211410608</v>
      </c>
      <c r="X2115" s="28">
        <v>0</v>
      </c>
      <c r="Y2115" s="28">
        <v>57</v>
      </c>
      <c r="Z2115" s="34" t="str">
        <f t="shared" si="101"/>
        <v>High Risk</v>
      </c>
    </row>
    <row r="2116" spans="1:26" x14ac:dyDescent="0.25">
      <c r="A2116" s="20">
        <v>45215</v>
      </c>
      <c r="B2116" s="21">
        <v>48</v>
      </c>
      <c r="C2116" s="33" t="str">
        <f t="shared" si="99"/>
        <v>Senior</v>
      </c>
      <c r="D2116" s="43">
        <v>66694</v>
      </c>
      <c r="E2116" s="27">
        <v>523</v>
      </c>
      <c r="F2116" s="33" t="s">
        <v>231</v>
      </c>
      <c r="G2116" s="33" t="s">
        <v>20</v>
      </c>
      <c r="H2116" s="33" t="s">
        <v>25</v>
      </c>
      <c r="I2116" s="43">
        <v>16406</v>
      </c>
      <c r="J2116" s="27">
        <v>48</v>
      </c>
      <c r="K2116" s="48">
        <v>0.24598914445077519</v>
      </c>
      <c r="L2116" s="48" t="s">
        <v>240</v>
      </c>
      <c r="M2116" s="33" t="s">
        <v>22</v>
      </c>
      <c r="N2116" s="33" t="s">
        <v>30</v>
      </c>
      <c r="O2116" s="43">
        <v>191</v>
      </c>
      <c r="P2116" s="48">
        <v>0.362959963</v>
      </c>
      <c r="Q2116" s="33" t="s">
        <v>28</v>
      </c>
      <c r="R2116" s="27">
        <v>27</v>
      </c>
      <c r="S2116" s="43">
        <v>2631</v>
      </c>
      <c r="T2116" s="38">
        <v>5557.8333329999996</v>
      </c>
      <c r="U2116" s="33" t="str">
        <f t="shared" si="100"/>
        <v>Medium Income</v>
      </c>
      <c r="V2116" s="43">
        <v>19919</v>
      </c>
      <c r="W2116" s="48">
        <v>0.28130504899999997</v>
      </c>
      <c r="X2116" s="27">
        <v>0</v>
      </c>
      <c r="Y2116" s="27">
        <v>54</v>
      </c>
      <c r="Z2116" s="33" t="str">
        <f t="shared" si="101"/>
        <v>Medium Risk</v>
      </c>
    </row>
    <row r="2117" spans="1:26" x14ac:dyDescent="0.25">
      <c r="A2117" s="22">
        <v>45216</v>
      </c>
      <c r="B2117" s="23">
        <v>33</v>
      </c>
      <c r="C2117" s="34" t="str">
        <f t="shared" si="99"/>
        <v>Mid</v>
      </c>
      <c r="D2117" s="44">
        <v>30168</v>
      </c>
      <c r="E2117" s="28">
        <v>590</v>
      </c>
      <c r="F2117" s="34" t="s">
        <v>230</v>
      </c>
      <c r="G2117" s="34" t="s">
        <v>20</v>
      </c>
      <c r="H2117" s="34" t="s">
        <v>32</v>
      </c>
      <c r="I2117" s="44">
        <v>25183.596306068601</v>
      </c>
      <c r="J2117" s="28">
        <v>24</v>
      </c>
      <c r="K2117" s="49">
        <v>0.83477845087737346</v>
      </c>
      <c r="L2117" s="49" t="s">
        <v>241</v>
      </c>
      <c r="M2117" s="34" t="s">
        <v>22</v>
      </c>
      <c r="N2117" s="34" t="s">
        <v>27</v>
      </c>
      <c r="O2117" s="44">
        <v>311</v>
      </c>
      <c r="P2117" s="49">
        <v>5.7680539999999999E-3</v>
      </c>
      <c r="Q2117" s="34" t="s">
        <v>28</v>
      </c>
      <c r="R2117" s="28">
        <v>28</v>
      </c>
      <c r="S2117" s="44">
        <v>899</v>
      </c>
      <c r="T2117" s="39">
        <v>2514</v>
      </c>
      <c r="U2117" s="34" t="str">
        <f t="shared" si="100"/>
        <v>Low Income</v>
      </c>
      <c r="V2117" s="44">
        <v>73421</v>
      </c>
      <c r="W2117" s="49">
        <v>0.25131360000000003</v>
      </c>
      <c r="X2117" s="28">
        <v>0</v>
      </c>
      <c r="Y2117" s="28">
        <v>50</v>
      </c>
      <c r="Z2117" s="34" t="str">
        <f t="shared" si="101"/>
        <v>Medium Risk</v>
      </c>
    </row>
    <row r="2118" spans="1:26" x14ac:dyDescent="0.25">
      <c r="A2118" s="20">
        <v>45217</v>
      </c>
      <c r="B2118" s="21">
        <v>37</v>
      </c>
      <c r="C2118" s="33" t="str">
        <f t="shared" si="99"/>
        <v>Mid</v>
      </c>
      <c r="D2118" s="43">
        <v>18182</v>
      </c>
      <c r="E2118" s="27">
        <v>583</v>
      </c>
      <c r="F2118" s="33" t="s">
        <v>230</v>
      </c>
      <c r="G2118" s="33" t="s">
        <v>20</v>
      </c>
      <c r="H2118" s="33" t="s">
        <v>32</v>
      </c>
      <c r="I2118" s="43">
        <v>24695.307531380753</v>
      </c>
      <c r="J2118" s="27">
        <v>72</v>
      </c>
      <c r="K2118" s="48">
        <v>1.358228331942622</v>
      </c>
      <c r="L2118" s="48" t="s">
        <v>242</v>
      </c>
      <c r="M2118" s="33" t="s">
        <v>22</v>
      </c>
      <c r="N2118" s="33" t="s">
        <v>30</v>
      </c>
      <c r="O2118" s="43">
        <v>562</v>
      </c>
      <c r="P2118" s="48">
        <v>0.53699611599999997</v>
      </c>
      <c r="Q2118" s="33" t="s">
        <v>24</v>
      </c>
      <c r="R2118" s="27">
        <v>19</v>
      </c>
      <c r="S2118" s="43">
        <v>1449</v>
      </c>
      <c r="T2118" s="38">
        <v>1515.166667</v>
      </c>
      <c r="U2118" s="33" t="str">
        <f t="shared" si="100"/>
        <v>Low Income</v>
      </c>
      <c r="V2118" s="43">
        <v>4572</v>
      </c>
      <c r="W2118" s="48">
        <v>0.26587967499999998</v>
      </c>
      <c r="X2118" s="27">
        <v>0</v>
      </c>
      <c r="Y2118" s="27">
        <v>60</v>
      </c>
      <c r="Z2118" s="33" t="str">
        <f t="shared" si="101"/>
        <v>High Risk</v>
      </c>
    </row>
    <row r="2119" spans="1:26" x14ac:dyDescent="0.25">
      <c r="A2119" s="22">
        <v>45218</v>
      </c>
      <c r="B2119" s="23">
        <v>28</v>
      </c>
      <c r="C2119" s="34" t="str">
        <f t="shared" si="99"/>
        <v>Mid</v>
      </c>
      <c r="D2119" s="44">
        <v>58373</v>
      </c>
      <c r="E2119" s="28">
        <v>511</v>
      </c>
      <c r="F2119" s="34" t="s">
        <v>231</v>
      </c>
      <c r="G2119" s="34" t="s">
        <v>33</v>
      </c>
      <c r="H2119" s="34" t="s">
        <v>32</v>
      </c>
      <c r="I2119" s="44">
        <v>25183.596306068601</v>
      </c>
      <c r="J2119" s="28">
        <v>96</v>
      </c>
      <c r="K2119" s="49">
        <v>0.43142542452963872</v>
      </c>
      <c r="L2119" s="49" t="s">
        <v>240</v>
      </c>
      <c r="M2119" s="34" t="s">
        <v>35</v>
      </c>
      <c r="N2119" s="34" t="s">
        <v>30</v>
      </c>
      <c r="O2119" s="44">
        <v>670</v>
      </c>
      <c r="P2119" s="49">
        <v>0.60267099700000004</v>
      </c>
      <c r="Q2119" s="34" t="s">
        <v>28</v>
      </c>
      <c r="R2119" s="28">
        <v>22</v>
      </c>
      <c r="S2119" s="44">
        <v>3620</v>
      </c>
      <c r="T2119" s="39">
        <v>4864.4166670000004</v>
      </c>
      <c r="U2119" s="34" t="str">
        <f t="shared" si="100"/>
        <v>Low Income</v>
      </c>
      <c r="V2119" s="44">
        <v>76032</v>
      </c>
      <c r="W2119" s="49">
        <v>0.30476438099999997</v>
      </c>
      <c r="X2119" s="28">
        <v>0</v>
      </c>
      <c r="Y2119" s="28">
        <v>59</v>
      </c>
      <c r="Z2119" s="34" t="str">
        <f t="shared" si="101"/>
        <v>High Risk</v>
      </c>
    </row>
    <row r="2120" spans="1:26" x14ac:dyDescent="0.25">
      <c r="A2120" s="20">
        <v>45219</v>
      </c>
      <c r="B2120" s="21">
        <v>18</v>
      </c>
      <c r="C2120" s="33" t="str">
        <f t="shared" si="99"/>
        <v>Young</v>
      </c>
      <c r="D2120" s="43">
        <v>25546</v>
      </c>
      <c r="E2120" s="27">
        <v>601</v>
      </c>
      <c r="F2120" s="33" t="s">
        <v>230</v>
      </c>
      <c r="G2120" s="33" t="s">
        <v>20</v>
      </c>
      <c r="H2120" s="33" t="s">
        <v>29</v>
      </c>
      <c r="I2120" s="43">
        <v>22689</v>
      </c>
      <c r="J2120" s="27">
        <v>72</v>
      </c>
      <c r="K2120" s="48">
        <v>0.88816253033743053</v>
      </c>
      <c r="L2120" s="48" t="s">
        <v>241</v>
      </c>
      <c r="M2120" s="33" t="s">
        <v>26</v>
      </c>
      <c r="N2120" s="33" t="s">
        <v>30</v>
      </c>
      <c r="O2120" s="43">
        <v>365</v>
      </c>
      <c r="P2120" s="48">
        <v>0.19882029100000001</v>
      </c>
      <c r="Q2120" s="33" t="s">
        <v>24</v>
      </c>
      <c r="R2120" s="27">
        <v>19</v>
      </c>
      <c r="S2120" s="43">
        <v>2009</v>
      </c>
      <c r="T2120" s="38">
        <v>2128.833333</v>
      </c>
      <c r="U2120" s="33" t="str">
        <f t="shared" si="100"/>
        <v>Low Income</v>
      </c>
      <c r="V2120" s="43">
        <v>37129</v>
      </c>
      <c r="W2120" s="48">
        <v>0.22165114299999999</v>
      </c>
      <c r="X2120" s="27">
        <v>0</v>
      </c>
      <c r="Y2120" s="27">
        <v>49</v>
      </c>
      <c r="Z2120" s="33" t="str">
        <f t="shared" si="101"/>
        <v>Medium Risk</v>
      </c>
    </row>
    <row r="2121" spans="1:26" x14ac:dyDescent="0.25">
      <c r="A2121" s="22">
        <v>44947</v>
      </c>
      <c r="B2121" s="23">
        <v>37</v>
      </c>
      <c r="C2121" s="34" t="str">
        <f t="shared" si="99"/>
        <v>Mid</v>
      </c>
      <c r="D2121" s="44">
        <v>22948</v>
      </c>
      <c r="E2121" s="28">
        <v>537</v>
      </c>
      <c r="F2121" s="34" t="s">
        <v>231</v>
      </c>
      <c r="G2121" s="34" t="s">
        <v>20</v>
      </c>
      <c r="H2121" s="34" t="s">
        <v>25</v>
      </c>
      <c r="I2121" s="44">
        <v>44022</v>
      </c>
      <c r="J2121" s="28">
        <v>12</v>
      </c>
      <c r="K2121" s="49">
        <v>1.9183371099877986</v>
      </c>
      <c r="L2121" s="49" t="s">
        <v>242</v>
      </c>
      <c r="M2121" s="34" t="s">
        <v>22</v>
      </c>
      <c r="N2121" s="34" t="s">
        <v>30</v>
      </c>
      <c r="O2121" s="44">
        <v>617</v>
      </c>
      <c r="P2121" s="49">
        <v>0.26829198900000001</v>
      </c>
      <c r="Q2121" s="34" t="s">
        <v>28</v>
      </c>
      <c r="R2121" s="28">
        <v>24</v>
      </c>
      <c r="S2121" s="44">
        <v>4398</v>
      </c>
      <c r="T2121" s="39">
        <v>1912.333333</v>
      </c>
      <c r="U2121" s="34" t="str">
        <f t="shared" si="100"/>
        <v>Low Income</v>
      </c>
      <c r="V2121" s="44">
        <v>13765</v>
      </c>
      <c r="W2121" s="49">
        <v>0.27705526400000002</v>
      </c>
      <c r="X2121" s="28">
        <v>0</v>
      </c>
      <c r="Y2121" s="28">
        <v>56</v>
      </c>
      <c r="Z2121" s="34" t="str">
        <f t="shared" si="101"/>
        <v>High Risk</v>
      </c>
    </row>
    <row r="2122" spans="1:26" x14ac:dyDescent="0.25">
      <c r="A2122" s="20">
        <v>45221</v>
      </c>
      <c r="B2122" s="21">
        <v>68</v>
      </c>
      <c r="C2122" s="33" t="str">
        <f t="shared" si="99"/>
        <v>Old</v>
      </c>
      <c r="D2122" s="43">
        <v>95132</v>
      </c>
      <c r="E2122" s="27">
        <v>564.54444444444448</v>
      </c>
      <c r="F2122" s="33" t="s">
        <v>230</v>
      </c>
      <c r="G2122" s="33" t="s">
        <v>20</v>
      </c>
      <c r="H2122" s="33" t="s">
        <v>21</v>
      </c>
      <c r="I2122" s="43">
        <v>21642</v>
      </c>
      <c r="J2122" s="27">
        <v>48</v>
      </c>
      <c r="K2122" s="48">
        <v>0.22749442879367615</v>
      </c>
      <c r="L2122" s="48" t="s">
        <v>240</v>
      </c>
      <c r="M2122" s="33" t="s">
        <v>26</v>
      </c>
      <c r="N2122" s="33" t="s">
        <v>23</v>
      </c>
      <c r="O2122" s="43">
        <v>359</v>
      </c>
      <c r="P2122" s="48">
        <v>0.25410737</v>
      </c>
      <c r="Q2122" s="33" t="s">
        <v>38</v>
      </c>
      <c r="R2122" s="27">
        <v>30</v>
      </c>
      <c r="S2122" s="43">
        <v>1556</v>
      </c>
      <c r="T2122" s="38">
        <v>7927.6666670000004</v>
      </c>
      <c r="U2122" s="33" t="str">
        <f t="shared" si="100"/>
        <v>Medium Income</v>
      </c>
      <c r="V2122" s="43">
        <v>9526</v>
      </c>
      <c r="W2122" s="48">
        <v>0.18675786999999999</v>
      </c>
      <c r="X2122" s="27">
        <v>1</v>
      </c>
      <c r="Y2122" s="27">
        <v>38.4</v>
      </c>
      <c r="Z2122" s="33" t="str">
        <f t="shared" si="101"/>
        <v>Low Risk</v>
      </c>
    </row>
    <row r="2123" spans="1:26" x14ac:dyDescent="0.25">
      <c r="A2123" s="22">
        <v>45222</v>
      </c>
      <c r="B2123" s="23">
        <v>49</v>
      </c>
      <c r="C2123" s="34" t="str">
        <f t="shared" si="99"/>
        <v>Senior</v>
      </c>
      <c r="D2123" s="44">
        <v>25796</v>
      </c>
      <c r="E2123" s="28">
        <v>624</v>
      </c>
      <c r="F2123" s="34" t="s">
        <v>230</v>
      </c>
      <c r="G2123" s="34" t="s">
        <v>20</v>
      </c>
      <c r="H2123" s="34" t="s">
        <v>29</v>
      </c>
      <c r="I2123" s="44">
        <v>30311</v>
      </c>
      <c r="J2123" s="28">
        <v>84</v>
      </c>
      <c r="K2123" s="49">
        <v>1.1750271359900759</v>
      </c>
      <c r="L2123" s="49" t="s">
        <v>242</v>
      </c>
      <c r="M2123" s="34" t="s">
        <v>26</v>
      </c>
      <c r="N2123" s="34" t="s">
        <v>27</v>
      </c>
      <c r="O2123" s="44">
        <v>254</v>
      </c>
      <c r="P2123" s="49">
        <v>0.41850718399999998</v>
      </c>
      <c r="Q2123" s="34" t="s">
        <v>28</v>
      </c>
      <c r="R2123" s="28">
        <v>17</v>
      </c>
      <c r="S2123" s="44">
        <v>17238</v>
      </c>
      <c r="T2123" s="39">
        <v>2149.666667</v>
      </c>
      <c r="U2123" s="34" t="str">
        <f t="shared" si="100"/>
        <v>Low Income</v>
      </c>
      <c r="V2123" s="44">
        <v>234430</v>
      </c>
      <c r="W2123" s="49">
        <v>0.22704533800000001</v>
      </c>
      <c r="X2123" s="28">
        <v>0</v>
      </c>
      <c r="Y2123" s="28">
        <v>50</v>
      </c>
      <c r="Z2123" s="34" t="str">
        <f t="shared" si="101"/>
        <v>Medium Risk</v>
      </c>
    </row>
    <row r="2124" spans="1:26" x14ac:dyDescent="0.25">
      <c r="A2124" s="20">
        <v>45223</v>
      </c>
      <c r="B2124" s="21">
        <v>39</v>
      </c>
      <c r="C2124" s="33" t="str">
        <f t="shared" si="99"/>
        <v>Mid</v>
      </c>
      <c r="D2124" s="43">
        <v>36030</v>
      </c>
      <c r="E2124" s="27">
        <v>565.24120603015081</v>
      </c>
      <c r="F2124" s="33" t="s">
        <v>230</v>
      </c>
      <c r="G2124" s="33" t="s">
        <v>20</v>
      </c>
      <c r="H2124" s="33" t="s">
        <v>29</v>
      </c>
      <c r="I2124" s="43">
        <v>34884</v>
      </c>
      <c r="J2124" s="27">
        <v>96</v>
      </c>
      <c r="K2124" s="48">
        <v>0.9681931723563697</v>
      </c>
      <c r="L2124" s="48" t="s">
        <v>241</v>
      </c>
      <c r="M2124" s="33" t="s">
        <v>22</v>
      </c>
      <c r="N2124" s="33" t="s">
        <v>30</v>
      </c>
      <c r="O2124" s="43">
        <v>399</v>
      </c>
      <c r="P2124" s="48">
        <v>0.43611518999999999</v>
      </c>
      <c r="Q2124" s="33" t="s">
        <v>38</v>
      </c>
      <c r="R2124" s="27">
        <v>23</v>
      </c>
      <c r="S2124" s="43">
        <v>2178</v>
      </c>
      <c r="T2124" s="38">
        <v>3002.5</v>
      </c>
      <c r="U2124" s="33" t="str">
        <f t="shared" si="100"/>
        <v>Low Income</v>
      </c>
      <c r="V2124" s="43">
        <v>830288</v>
      </c>
      <c r="W2124" s="48">
        <v>0.23985546699999999</v>
      </c>
      <c r="X2124" s="27">
        <v>0</v>
      </c>
      <c r="Y2124" s="27">
        <v>53</v>
      </c>
      <c r="Z2124" s="33" t="str">
        <f t="shared" si="101"/>
        <v>Medium Risk</v>
      </c>
    </row>
    <row r="2125" spans="1:26" x14ac:dyDescent="0.25">
      <c r="A2125" s="22">
        <v>45224</v>
      </c>
      <c r="B2125" s="23">
        <v>36</v>
      </c>
      <c r="C2125" s="34" t="str">
        <f t="shared" si="99"/>
        <v>Mid</v>
      </c>
      <c r="D2125" s="44">
        <v>150609</v>
      </c>
      <c r="E2125" s="28">
        <v>629</v>
      </c>
      <c r="F2125" s="34" t="s">
        <v>230</v>
      </c>
      <c r="G2125" s="34" t="s">
        <v>20</v>
      </c>
      <c r="H2125" s="34" t="s">
        <v>21</v>
      </c>
      <c r="I2125" s="44">
        <v>35551</v>
      </c>
      <c r="J2125" s="28">
        <v>120</v>
      </c>
      <c r="K2125" s="49">
        <v>0.23604831052593139</v>
      </c>
      <c r="L2125" s="49" t="s">
        <v>240</v>
      </c>
      <c r="M2125" s="34" t="s">
        <v>35</v>
      </c>
      <c r="N2125" s="34" t="s">
        <v>27</v>
      </c>
      <c r="O2125" s="44">
        <v>780</v>
      </c>
      <c r="P2125" s="49">
        <v>0.30291644400000001</v>
      </c>
      <c r="Q2125" s="34" t="s">
        <v>34</v>
      </c>
      <c r="R2125" s="28">
        <v>29</v>
      </c>
      <c r="S2125" s="44">
        <v>1497</v>
      </c>
      <c r="T2125" s="39">
        <v>12550.75</v>
      </c>
      <c r="U2125" s="34" t="str">
        <f t="shared" si="100"/>
        <v>High Income</v>
      </c>
      <c r="V2125" s="44">
        <v>49246</v>
      </c>
      <c r="W2125" s="49">
        <v>0.25092813200000003</v>
      </c>
      <c r="X2125" s="28">
        <v>0</v>
      </c>
      <c r="Y2125" s="28">
        <v>60</v>
      </c>
      <c r="Z2125" s="34" t="str">
        <f t="shared" si="101"/>
        <v>High Risk</v>
      </c>
    </row>
    <row r="2126" spans="1:26" x14ac:dyDescent="0.25">
      <c r="A2126" s="20">
        <v>45225</v>
      </c>
      <c r="B2126" s="21">
        <v>40</v>
      </c>
      <c r="C2126" s="33" t="str">
        <f t="shared" si="99"/>
        <v>Senior</v>
      </c>
      <c r="D2126" s="43">
        <v>146666</v>
      </c>
      <c r="E2126" s="27">
        <v>579</v>
      </c>
      <c r="F2126" s="33" t="s">
        <v>230</v>
      </c>
      <c r="G2126" s="33" t="s">
        <v>20</v>
      </c>
      <c r="H2126" s="33" t="s">
        <v>29</v>
      </c>
      <c r="I2126" s="43">
        <v>25628</v>
      </c>
      <c r="J2126" s="27">
        <v>36</v>
      </c>
      <c r="K2126" s="48">
        <v>0.17473715789617225</v>
      </c>
      <c r="L2126" s="48" t="s">
        <v>240</v>
      </c>
      <c r="M2126" s="33" t="s">
        <v>22</v>
      </c>
      <c r="N2126" s="33" t="s">
        <v>30</v>
      </c>
      <c r="O2126" s="43">
        <v>157</v>
      </c>
      <c r="P2126" s="48">
        <v>2.3579886000000001E-2</v>
      </c>
      <c r="Q2126" s="33" t="s">
        <v>38</v>
      </c>
      <c r="R2126" s="27">
        <v>16</v>
      </c>
      <c r="S2126" s="43">
        <v>4445</v>
      </c>
      <c r="T2126" s="38">
        <v>12222.166670000001</v>
      </c>
      <c r="U2126" s="33" t="str">
        <f t="shared" si="100"/>
        <v>High Income</v>
      </c>
      <c r="V2126" s="43">
        <v>12035</v>
      </c>
      <c r="W2126" s="48">
        <v>0.22327292600000001</v>
      </c>
      <c r="X2126" s="27">
        <v>1</v>
      </c>
      <c r="Y2126" s="27">
        <v>44</v>
      </c>
      <c r="Z2126" s="33" t="str">
        <f t="shared" si="101"/>
        <v>Medium Risk</v>
      </c>
    </row>
    <row r="2127" spans="1:26" x14ac:dyDescent="0.25">
      <c r="A2127" s="22">
        <v>45226</v>
      </c>
      <c r="B2127" s="23">
        <v>46</v>
      </c>
      <c r="C2127" s="34" t="str">
        <f t="shared" si="99"/>
        <v>Senior</v>
      </c>
      <c r="D2127" s="44">
        <v>117618</v>
      </c>
      <c r="E2127" s="28">
        <v>638</v>
      </c>
      <c r="F2127" s="34" t="s">
        <v>230</v>
      </c>
      <c r="G2127" s="34" t="s">
        <v>20</v>
      </c>
      <c r="H2127" s="34" t="s">
        <v>29</v>
      </c>
      <c r="I2127" s="44">
        <v>9370</v>
      </c>
      <c r="J2127" s="28">
        <v>72</v>
      </c>
      <c r="K2127" s="49">
        <v>7.9664677175262294E-2</v>
      </c>
      <c r="L2127" s="49" t="s">
        <v>240</v>
      </c>
      <c r="M2127" s="34" t="s">
        <v>22</v>
      </c>
      <c r="N2127" s="34" t="s">
        <v>27</v>
      </c>
      <c r="O2127" s="44">
        <v>173</v>
      </c>
      <c r="P2127" s="49">
        <v>0.52672621600000002</v>
      </c>
      <c r="Q2127" s="34" t="s">
        <v>28</v>
      </c>
      <c r="R2127" s="28">
        <v>22</v>
      </c>
      <c r="S2127" s="44">
        <v>670</v>
      </c>
      <c r="T2127" s="39">
        <v>9801.5</v>
      </c>
      <c r="U2127" s="34" t="str">
        <f t="shared" si="100"/>
        <v>Medium Income</v>
      </c>
      <c r="V2127" s="44">
        <v>9418</v>
      </c>
      <c r="W2127" s="49">
        <v>0.195766786</v>
      </c>
      <c r="X2127" s="28">
        <v>1</v>
      </c>
      <c r="Y2127" s="28">
        <v>42.4</v>
      </c>
      <c r="Z2127" s="34" t="str">
        <f t="shared" si="101"/>
        <v>Medium Risk</v>
      </c>
    </row>
    <row r="2128" spans="1:26" x14ac:dyDescent="0.25">
      <c r="A2128" s="20">
        <v>45227</v>
      </c>
      <c r="B2128" s="21">
        <v>25</v>
      </c>
      <c r="C2128" s="33" t="str">
        <f t="shared" si="99"/>
        <v>Mid</v>
      </c>
      <c r="D2128" s="43">
        <v>64753</v>
      </c>
      <c r="E2128" s="27">
        <v>578</v>
      </c>
      <c r="F2128" s="33" t="s">
        <v>230</v>
      </c>
      <c r="G2128" s="33" t="s">
        <v>20</v>
      </c>
      <c r="H2128" s="33" t="s">
        <v>25</v>
      </c>
      <c r="I2128" s="43">
        <v>21278</v>
      </c>
      <c r="J2128" s="27">
        <v>36</v>
      </c>
      <c r="K2128" s="48">
        <v>0.32860253578984755</v>
      </c>
      <c r="L2128" s="48" t="s">
        <v>240</v>
      </c>
      <c r="M2128" s="33" t="s">
        <v>35</v>
      </c>
      <c r="N2128" s="33" t="s">
        <v>27</v>
      </c>
      <c r="O2128" s="43">
        <v>1248</v>
      </c>
      <c r="P2128" s="48">
        <v>0.188010653</v>
      </c>
      <c r="Q2128" s="33" t="s">
        <v>38</v>
      </c>
      <c r="R2128" s="27">
        <v>29</v>
      </c>
      <c r="S2128" s="43">
        <v>1763</v>
      </c>
      <c r="T2128" s="38">
        <v>5396.0833329999996</v>
      </c>
      <c r="U2128" s="33" t="str">
        <f t="shared" si="100"/>
        <v>Medium Income</v>
      </c>
      <c r="V2128" s="43">
        <v>19011</v>
      </c>
      <c r="W2128" s="48">
        <v>0.20361453500000001</v>
      </c>
      <c r="X2128" s="27">
        <v>0</v>
      </c>
      <c r="Y2128" s="27">
        <v>52</v>
      </c>
      <c r="Z2128" s="33" t="str">
        <f t="shared" si="101"/>
        <v>Medium Risk</v>
      </c>
    </row>
    <row r="2129" spans="1:26" x14ac:dyDescent="0.25">
      <c r="A2129" s="22">
        <v>45228</v>
      </c>
      <c r="B2129" s="23">
        <v>53</v>
      </c>
      <c r="C2129" s="34" t="str">
        <f t="shared" si="99"/>
        <v>Senior</v>
      </c>
      <c r="D2129" s="44">
        <v>118872</v>
      </c>
      <c r="E2129" s="28">
        <v>633</v>
      </c>
      <c r="F2129" s="34" t="s">
        <v>230</v>
      </c>
      <c r="G2129" s="34" t="s">
        <v>20</v>
      </c>
      <c r="H2129" s="34" t="s">
        <v>29</v>
      </c>
      <c r="I2129" s="44">
        <v>15555</v>
      </c>
      <c r="J2129" s="28">
        <v>48</v>
      </c>
      <c r="K2129" s="49">
        <v>0.13085503735110035</v>
      </c>
      <c r="L2129" s="49" t="s">
        <v>240</v>
      </c>
      <c r="M2129" s="34" t="s">
        <v>35</v>
      </c>
      <c r="N2129" s="34" t="s">
        <v>27</v>
      </c>
      <c r="O2129" s="44">
        <v>566</v>
      </c>
      <c r="P2129" s="49">
        <v>8.4763975000000005E-2</v>
      </c>
      <c r="Q2129" s="34" t="s">
        <v>24</v>
      </c>
      <c r="R2129" s="28">
        <v>26</v>
      </c>
      <c r="S2129" s="44">
        <v>2288</v>
      </c>
      <c r="T2129" s="39">
        <v>9906</v>
      </c>
      <c r="U2129" s="34" t="str">
        <f t="shared" si="100"/>
        <v>Medium Income</v>
      </c>
      <c r="V2129" s="44">
        <v>220723</v>
      </c>
      <c r="W2129" s="49">
        <v>0.21151524099999999</v>
      </c>
      <c r="X2129" s="28">
        <v>1</v>
      </c>
      <c r="Y2129" s="28">
        <v>36</v>
      </c>
      <c r="Z2129" s="34" t="str">
        <f t="shared" si="101"/>
        <v>Low Risk</v>
      </c>
    </row>
    <row r="2130" spans="1:26" x14ac:dyDescent="0.25">
      <c r="A2130" s="20">
        <v>45229</v>
      </c>
      <c r="B2130" s="21">
        <v>48</v>
      </c>
      <c r="C2130" s="33" t="str">
        <f t="shared" si="99"/>
        <v>Senior</v>
      </c>
      <c r="D2130" s="43">
        <v>183810</v>
      </c>
      <c r="E2130" s="27">
        <v>521</v>
      </c>
      <c r="F2130" s="33" t="s">
        <v>231</v>
      </c>
      <c r="G2130" s="33" t="s">
        <v>20</v>
      </c>
      <c r="H2130" s="33" t="s">
        <v>25</v>
      </c>
      <c r="I2130" s="43">
        <v>14931</v>
      </c>
      <c r="J2130" s="27">
        <v>96</v>
      </c>
      <c r="K2130" s="48">
        <v>8.1230618573527008E-2</v>
      </c>
      <c r="L2130" s="48" t="s">
        <v>240</v>
      </c>
      <c r="M2130" s="33" t="s">
        <v>26</v>
      </c>
      <c r="N2130" s="33" t="s">
        <v>27</v>
      </c>
      <c r="O2130" s="43">
        <v>375</v>
      </c>
      <c r="P2130" s="48">
        <v>0.33816954199999999</v>
      </c>
      <c r="Q2130" s="33" t="s">
        <v>28</v>
      </c>
      <c r="R2130" s="27">
        <v>20</v>
      </c>
      <c r="S2130" s="43">
        <v>15718</v>
      </c>
      <c r="T2130" s="38">
        <v>15317.5</v>
      </c>
      <c r="U2130" s="33" t="str">
        <f t="shared" si="100"/>
        <v>High Income</v>
      </c>
      <c r="V2130" s="43">
        <v>7225</v>
      </c>
      <c r="W2130" s="48">
        <v>0.309156563</v>
      </c>
      <c r="X2130" s="27">
        <v>1</v>
      </c>
      <c r="Y2130" s="27">
        <v>43.2</v>
      </c>
      <c r="Z2130" s="33" t="str">
        <f t="shared" si="101"/>
        <v>Medium Risk</v>
      </c>
    </row>
    <row r="2131" spans="1:26" x14ac:dyDescent="0.25">
      <c r="A2131" s="22">
        <v>45230</v>
      </c>
      <c r="B2131" s="23">
        <v>48</v>
      </c>
      <c r="C2131" s="34" t="str">
        <f t="shared" si="99"/>
        <v>Senior</v>
      </c>
      <c r="D2131" s="44">
        <v>108049</v>
      </c>
      <c r="E2131" s="28">
        <v>523</v>
      </c>
      <c r="F2131" s="34" t="s">
        <v>231</v>
      </c>
      <c r="G2131" s="34" t="s">
        <v>20</v>
      </c>
      <c r="H2131" s="34" t="s">
        <v>29</v>
      </c>
      <c r="I2131" s="44">
        <v>17413</v>
      </c>
      <c r="J2131" s="28">
        <v>60</v>
      </c>
      <c r="K2131" s="49">
        <v>0.16115836333515349</v>
      </c>
      <c r="L2131" s="49" t="s">
        <v>240</v>
      </c>
      <c r="M2131" s="34" t="s">
        <v>22</v>
      </c>
      <c r="N2131" s="34" t="s">
        <v>27</v>
      </c>
      <c r="O2131" s="44">
        <v>524</v>
      </c>
      <c r="P2131" s="49">
        <v>0.72363678200000003</v>
      </c>
      <c r="Q2131" s="34" t="s">
        <v>28</v>
      </c>
      <c r="R2131" s="28">
        <v>30</v>
      </c>
      <c r="S2131" s="44">
        <v>1617</v>
      </c>
      <c r="T2131" s="39">
        <v>9004.0833330000005</v>
      </c>
      <c r="U2131" s="34" t="str">
        <f t="shared" si="100"/>
        <v>Medium Income</v>
      </c>
      <c r="V2131" s="44">
        <v>10270</v>
      </c>
      <c r="W2131" s="49">
        <v>0.26760251400000001</v>
      </c>
      <c r="X2131" s="28">
        <v>1</v>
      </c>
      <c r="Y2131" s="28">
        <v>48.8</v>
      </c>
      <c r="Z2131" s="34" t="str">
        <f t="shared" si="101"/>
        <v>Medium Risk</v>
      </c>
    </row>
    <row r="2132" spans="1:26" x14ac:dyDescent="0.25">
      <c r="A2132" s="20">
        <v>45231</v>
      </c>
      <c r="B2132" s="21">
        <v>45</v>
      </c>
      <c r="C2132" s="33" t="str">
        <f t="shared" si="99"/>
        <v>Senior</v>
      </c>
      <c r="D2132" s="43">
        <v>62106</v>
      </c>
      <c r="E2132" s="27">
        <v>613</v>
      </c>
      <c r="F2132" s="33" t="s">
        <v>230</v>
      </c>
      <c r="G2132" s="33" t="s">
        <v>20</v>
      </c>
      <c r="H2132" s="33" t="s">
        <v>25</v>
      </c>
      <c r="I2132" s="43">
        <v>30260</v>
      </c>
      <c r="J2132" s="27">
        <v>72</v>
      </c>
      <c r="K2132" s="48">
        <v>0.48723150742279331</v>
      </c>
      <c r="L2132" s="48" t="s">
        <v>240</v>
      </c>
      <c r="M2132" s="33" t="s">
        <v>26</v>
      </c>
      <c r="N2132" s="33" t="s">
        <v>30</v>
      </c>
      <c r="O2132" s="43">
        <v>368</v>
      </c>
      <c r="P2132" s="48">
        <v>6.8453545000000005E-2</v>
      </c>
      <c r="Q2132" s="33" t="s">
        <v>34</v>
      </c>
      <c r="R2132" s="27">
        <v>26</v>
      </c>
      <c r="S2132" s="43">
        <v>2939</v>
      </c>
      <c r="T2132" s="38">
        <v>5175.5</v>
      </c>
      <c r="U2132" s="33" t="str">
        <f t="shared" si="100"/>
        <v>Medium Income</v>
      </c>
      <c r="V2132" s="43">
        <v>12681</v>
      </c>
      <c r="W2132" s="48">
        <v>0.256292668</v>
      </c>
      <c r="X2132" s="27">
        <v>0</v>
      </c>
      <c r="Y2132" s="27">
        <v>55</v>
      </c>
      <c r="Z2132" s="33" t="str">
        <f t="shared" si="101"/>
        <v>High Risk</v>
      </c>
    </row>
    <row r="2133" spans="1:26" x14ac:dyDescent="0.25">
      <c r="A2133" s="22">
        <v>45232</v>
      </c>
      <c r="B2133" s="23">
        <v>40</v>
      </c>
      <c r="C2133" s="34" t="str">
        <f t="shared" si="99"/>
        <v>Senior</v>
      </c>
      <c r="D2133" s="44">
        <v>76794</v>
      </c>
      <c r="E2133" s="28">
        <v>573.55555555555554</v>
      </c>
      <c r="F2133" s="34" t="s">
        <v>230</v>
      </c>
      <c r="G2133" s="34" t="s">
        <v>20</v>
      </c>
      <c r="H2133" s="34" t="s">
        <v>29</v>
      </c>
      <c r="I2133" s="44">
        <v>17759</v>
      </c>
      <c r="J2133" s="28">
        <v>120</v>
      </c>
      <c r="K2133" s="49">
        <v>0.23125504596713284</v>
      </c>
      <c r="L2133" s="49" t="s">
        <v>240</v>
      </c>
      <c r="M2133" s="34" t="s">
        <v>26</v>
      </c>
      <c r="N2133" s="34" t="s">
        <v>30</v>
      </c>
      <c r="O2133" s="44">
        <v>371</v>
      </c>
      <c r="P2133" s="49">
        <v>3.2185284000000002E-2</v>
      </c>
      <c r="Q2133" s="34" t="s">
        <v>24</v>
      </c>
      <c r="R2133" s="28">
        <v>28</v>
      </c>
      <c r="S2133" s="44">
        <v>11863</v>
      </c>
      <c r="T2133" s="39">
        <v>6399.5</v>
      </c>
      <c r="U2133" s="34" t="str">
        <f t="shared" si="100"/>
        <v>Medium Income</v>
      </c>
      <c r="V2133" s="44">
        <v>29396</v>
      </c>
      <c r="W2133" s="49">
        <v>0.327514951</v>
      </c>
      <c r="X2133" s="28">
        <v>0</v>
      </c>
      <c r="Y2133" s="28">
        <v>68</v>
      </c>
      <c r="Z2133" s="34" t="str">
        <f t="shared" si="101"/>
        <v>High Risk</v>
      </c>
    </row>
    <row r="2134" spans="1:26" x14ac:dyDescent="0.25">
      <c r="A2134" s="20">
        <v>45233</v>
      </c>
      <c r="B2134" s="21">
        <v>48</v>
      </c>
      <c r="C2134" s="33" t="str">
        <f t="shared" si="99"/>
        <v>Senior</v>
      </c>
      <c r="D2134" s="43">
        <v>49157</v>
      </c>
      <c r="E2134" s="27">
        <v>544</v>
      </c>
      <c r="F2134" s="33" t="s">
        <v>231</v>
      </c>
      <c r="G2134" s="33" t="s">
        <v>20</v>
      </c>
      <c r="H2134" s="33" t="s">
        <v>21</v>
      </c>
      <c r="I2134" s="43">
        <v>15186</v>
      </c>
      <c r="J2134" s="27">
        <v>36</v>
      </c>
      <c r="K2134" s="48">
        <v>0.30892853510181661</v>
      </c>
      <c r="L2134" s="48" t="s">
        <v>240</v>
      </c>
      <c r="M2134" s="33" t="s">
        <v>22</v>
      </c>
      <c r="N2134" s="33" t="s">
        <v>27</v>
      </c>
      <c r="O2134" s="43">
        <v>556</v>
      </c>
      <c r="P2134" s="48">
        <v>0.26082145200000001</v>
      </c>
      <c r="Q2134" s="33" t="s">
        <v>28</v>
      </c>
      <c r="R2134" s="27">
        <v>24</v>
      </c>
      <c r="S2134" s="43">
        <v>7896</v>
      </c>
      <c r="T2134" s="38">
        <v>4096.4166670000004</v>
      </c>
      <c r="U2134" s="33" t="str">
        <f t="shared" si="100"/>
        <v>Low Income</v>
      </c>
      <c r="V2134" s="43">
        <v>5826</v>
      </c>
      <c r="W2134" s="48">
        <v>0.23226554199999999</v>
      </c>
      <c r="X2134" s="27">
        <v>0</v>
      </c>
      <c r="Y2134" s="27">
        <v>53</v>
      </c>
      <c r="Z2134" s="33" t="str">
        <f t="shared" si="101"/>
        <v>Medium Risk</v>
      </c>
    </row>
    <row r="2135" spans="1:26" x14ac:dyDescent="0.25">
      <c r="A2135" s="22">
        <v>45234</v>
      </c>
      <c r="B2135" s="23">
        <v>47</v>
      </c>
      <c r="C2135" s="34" t="str">
        <f t="shared" si="99"/>
        <v>Senior</v>
      </c>
      <c r="D2135" s="44">
        <v>51117</v>
      </c>
      <c r="E2135" s="28">
        <v>552</v>
      </c>
      <c r="F2135" s="34" t="s">
        <v>230</v>
      </c>
      <c r="G2135" s="34" t="s">
        <v>20</v>
      </c>
      <c r="H2135" s="34" t="s">
        <v>25</v>
      </c>
      <c r="I2135" s="44">
        <v>37357</v>
      </c>
      <c r="J2135" s="28">
        <v>48</v>
      </c>
      <c r="K2135" s="49">
        <v>0.73081362364771019</v>
      </c>
      <c r="L2135" s="49" t="s">
        <v>241</v>
      </c>
      <c r="M2135" s="34" t="s">
        <v>22</v>
      </c>
      <c r="N2135" s="34" t="s">
        <v>23</v>
      </c>
      <c r="O2135" s="44">
        <v>832</v>
      </c>
      <c r="P2135" s="49">
        <v>0.379688792</v>
      </c>
      <c r="Q2135" s="34" t="s">
        <v>24</v>
      </c>
      <c r="R2135" s="28">
        <v>30</v>
      </c>
      <c r="S2135" s="44">
        <v>1303</v>
      </c>
      <c r="T2135" s="39">
        <v>4259.75</v>
      </c>
      <c r="U2135" s="34" t="str">
        <f t="shared" si="100"/>
        <v>Low Income</v>
      </c>
      <c r="V2135" s="44">
        <v>199959</v>
      </c>
      <c r="W2135" s="49">
        <v>0.26237571300000001</v>
      </c>
      <c r="X2135" s="28">
        <v>0</v>
      </c>
      <c r="Y2135" s="28">
        <v>49</v>
      </c>
      <c r="Z2135" s="34" t="str">
        <f t="shared" si="101"/>
        <v>Medium Risk</v>
      </c>
    </row>
    <row r="2136" spans="1:26" x14ac:dyDescent="0.25">
      <c r="A2136" s="20">
        <v>45235</v>
      </c>
      <c r="B2136" s="21">
        <v>35</v>
      </c>
      <c r="C2136" s="33" t="str">
        <f t="shared" si="99"/>
        <v>Mid</v>
      </c>
      <c r="D2136" s="43">
        <v>39303</v>
      </c>
      <c r="E2136" s="27">
        <v>578</v>
      </c>
      <c r="F2136" s="33" t="s">
        <v>230</v>
      </c>
      <c r="G2136" s="33" t="s">
        <v>20</v>
      </c>
      <c r="H2136" s="33" t="s">
        <v>32</v>
      </c>
      <c r="I2136" s="43">
        <v>13198</v>
      </c>
      <c r="J2136" s="27">
        <v>48</v>
      </c>
      <c r="K2136" s="48">
        <v>0.33580133832023001</v>
      </c>
      <c r="L2136" s="48" t="s">
        <v>240</v>
      </c>
      <c r="M2136" s="33" t="s">
        <v>26</v>
      </c>
      <c r="N2136" s="33" t="s">
        <v>27</v>
      </c>
      <c r="O2136" s="43">
        <v>546</v>
      </c>
      <c r="P2136" s="48">
        <v>0.26732644700000002</v>
      </c>
      <c r="Q2136" s="33" t="s">
        <v>24</v>
      </c>
      <c r="R2136" s="27">
        <v>35</v>
      </c>
      <c r="S2136" s="43">
        <v>864</v>
      </c>
      <c r="T2136" s="38">
        <v>3275.25</v>
      </c>
      <c r="U2136" s="33" t="str">
        <f t="shared" si="100"/>
        <v>Low Income</v>
      </c>
      <c r="V2136" s="43">
        <v>8190</v>
      </c>
      <c r="W2136" s="48">
        <v>0.1753584</v>
      </c>
      <c r="X2136" s="27">
        <v>0</v>
      </c>
      <c r="Y2136" s="27">
        <v>53</v>
      </c>
      <c r="Z2136" s="33" t="str">
        <f t="shared" si="101"/>
        <v>Medium Risk</v>
      </c>
    </row>
    <row r="2137" spans="1:26" x14ac:dyDescent="0.25">
      <c r="A2137" s="22">
        <v>45236</v>
      </c>
      <c r="B2137" s="23">
        <v>33</v>
      </c>
      <c r="C2137" s="34" t="str">
        <f t="shared" si="99"/>
        <v>Mid</v>
      </c>
      <c r="D2137" s="44">
        <v>43673</v>
      </c>
      <c r="E2137" s="28">
        <v>577</v>
      </c>
      <c r="F2137" s="34" t="s">
        <v>230</v>
      </c>
      <c r="G2137" s="34" t="s">
        <v>20</v>
      </c>
      <c r="H2137" s="34" t="s">
        <v>29</v>
      </c>
      <c r="I2137" s="44">
        <v>38619</v>
      </c>
      <c r="J2137" s="28">
        <v>36</v>
      </c>
      <c r="K2137" s="49">
        <v>0.88427632633434849</v>
      </c>
      <c r="L2137" s="49" t="s">
        <v>241</v>
      </c>
      <c r="M2137" s="34" t="s">
        <v>26</v>
      </c>
      <c r="N2137" s="34" t="s">
        <v>23</v>
      </c>
      <c r="O2137" s="44">
        <v>245</v>
      </c>
      <c r="P2137" s="49">
        <v>0.28735613199999999</v>
      </c>
      <c r="Q2137" s="34" t="s">
        <v>31</v>
      </c>
      <c r="R2137" s="28">
        <v>29</v>
      </c>
      <c r="S2137" s="44">
        <v>1878</v>
      </c>
      <c r="T2137" s="39">
        <v>3639.416667</v>
      </c>
      <c r="U2137" s="34" t="str">
        <f t="shared" si="100"/>
        <v>Low Income</v>
      </c>
      <c r="V2137" s="44">
        <v>11877</v>
      </c>
      <c r="W2137" s="49">
        <v>0.22180175899999999</v>
      </c>
      <c r="X2137" s="28">
        <v>0</v>
      </c>
      <c r="Y2137" s="28">
        <v>56</v>
      </c>
      <c r="Z2137" s="34" t="str">
        <f t="shared" si="101"/>
        <v>High Risk</v>
      </c>
    </row>
    <row r="2138" spans="1:26" x14ac:dyDescent="0.25">
      <c r="A2138" s="20">
        <v>45237</v>
      </c>
      <c r="B2138" s="21">
        <v>41</v>
      </c>
      <c r="C2138" s="33" t="str">
        <f t="shared" si="99"/>
        <v>Senior</v>
      </c>
      <c r="D2138" s="43">
        <v>47075</v>
      </c>
      <c r="E2138" s="27">
        <v>633</v>
      </c>
      <c r="F2138" s="33" t="s">
        <v>230</v>
      </c>
      <c r="G2138" s="33" t="s">
        <v>20</v>
      </c>
      <c r="H2138" s="33" t="s">
        <v>21</v>
      </c>
      <c r="I2138" s="43">
        <v>28265</v>
      </c>
      <c r="J2138" s="27">
        <v>60</v>
      </c>
      <c r="K2138" s="48">
        <v>0.60042485395645251</v>
      </c>
      <c r="L2138" s="48" t="s">
        <v>241</v>
      </c>
      <c r="M2138" s="33" t="s">
        <v>22</v>
      </c>
      <c r="N2138" s="33" t="s">
        <v>30</v>
      </c>
      <c r="O2138" s="43">
        <v>670</v>
      </c>
      <c r="P2138" s="48">
        <v>0.52063358699999995</v>
      </c>
      <c r="Q2138" s="33" t="s">
        <v>24</v>
      </c>
      <c r="R2138" s="27">
        <v>26</v>
      </c>
      <c r="S2138" s="43">
        <v>3500</v>
      </c>
      <c r="T2138" s="38">
        <v>3922.916667</v>
      </c>
      <c r="U2138" s="33" t="str">
        <f t="shared" si="100"/>
        <v>Low Income</v>
      </c>
      <c r="V2138" s="43">
        <v>158701</v>
      </c>
      <c r="W2138" s="48">
        <v>0.20825268899999999</v>
      </c>
      <c r="X2138" s="27">
        <v>0</v>
      </c>
      <c r="Y2138" s="27">
        <v>51</v>
      </c>
      <c r="Z2138" s="33" t="str">
        <f t="shared" si="101"/>
        <v>Medium Risk</v>
      </c>
    </row>
    <row r="2139" spans="1:26" x14ac:dyDescent="0.25">
      <c r="A2139" s="22">
        <v>45238</v>
      </c>
      <c r="B2139" s="23">
        <v>58</v>
      </c>
      <c r="C2139" s="34" t="str">
        <f t="shared" si="99"/>
        <v>Senior</v>
      </c>
      <c r="D2139" s="44">
        <v>130696</v>
      </c>
      <c r="E2139" s="28">
        <v>601</v>
      </c>
      <c r="F2139" s="34" t="s">
        <v>230</v>
      </c>
      <c r="G2139" s="34" t="s">
        <v>45</v>
      </c>
      <c r="H2139" s="34" t="s">
        <v>29</v>
      </c>
      <c r="I2139" s="44">
        <v>28585</v>
      </c>
      <c r="J2139" s="28">
        <v>60</v>
      </c>
      <c r="K2139" s="49">
        <v>0.21871365611801433</v>
      </c>
      <c r="L2139" s="49" t="s">
        <v>240</v>
      </c>
      <c r="M2139" s="34" t="s">
        <v>26</v>
      </c>
      <c r="N2139" s="34" t="s">
        <v>23</v>
      </c>
      <c r="O2139" s="44">
        <v>314</v>
      </c>
      <c r="P2139" s="49">
        <v>0.21570296999999999</v>
      </c>
      <c r="Q2139" s="34" t="s">
        <v>24</v>
      </c>
      <c r="R2139" s="28">
        <v>32</v>
      </c>
      <c r="S2139" s="44">
        <v>2091</v>
      </c>
      <c r="T2139" s="39">
        <v>10891.333329999999</v>
      </c>
      <c r="U2139" s="34" t="str">
        <f t="shared" si="100"/>
        <v>Medium Income</v>
      </c>
      <c r="V2139" s="44">
        <v>59821</v>
      </c>
      <c r="W2139" s="49">
        <v>0.204331393</v>
      </c>
      <c r="X2139" s="28">
        <v>1</v>
      </c>
      <c r="Y2139" s="28">
        <v>39.200000000000003</v>
      </c>
      <c r="Z2139" s="34" t="str">
        <f t="shared" si="101"/>
        <v>Low Risk</v>
      </c>
    </row>
    <row r="2140" spans="1:26" x14ac:dyDescent="0.25">
      <c r="A2140" s="20">
        <v>45239</v>
      </c>
      <c r="B2140" s="21">
        <v>25</v>
      </c>
      <c r="C2140" s="33" t="str">
        <f t="shared" si="99"/>
        <v>Mid</v>
      </c>
      <c r="D2140" s="43">
        <v>25970</v>
      </c>
      <c r="E2140" s="27">
        <v>493</v>
      </c>
      <c r="F2140" s="33" t="s">
        <v>231</v>
      </c>
      <c r="G2140" s="33" t="s">
        <v>20</v>
      </c>
      <c r="H2140" s="33" t="s">
        <v>25</v>
      </c>
      <c r="I2140" s="43">
        <v>18024</v>
      </c>
      <c r="J2140" s="27">
        <v>48</v>
      </c>
      <c r="K2140" s="48">
        <v>0.6940315748941086</v>
      </c>
      <c r="L2140" s="48" t="s">
        <v>241</v>
      </c>
      <c r="M2140" s="33" t="s">
        <v>22</v>
      </c>
      <c r="N2140" s="33" t="s">
        <v>23</v>
      </c>
      <c r="O2140" s="43">
        <v>655</v>
      </c>
      <c r="P2140" s="48">
        <v>0.188980288</v>
      </c>
      <c r="Q2140" s="33" t="s">
        <v>34</v>
      </c>
      <c r="R2140" s="27">
        <v>33</v>
      </c>
      <c r="S2140" s="43">
        <v>2647</v>
      </c>
      <c r="T2140" s="38">
        <v>2164.166667</v>
      </c>
      <c r="U2140" s="33" t="str">
        <f t="shared" si="100"/>
        <v>Low Income</v>
      </c>
      <c r="V2140" s="43">
        <v>22174</v>
      </c>
      <c r="W2140" s="48">
        <v>0.28722584099999998</v>
      </c>
      <c r="X2140" s="27">
        <v>0</v>
      </c>
      <c r="Y2140" s="27">
        <v>57</v>
      </c>
      <c r="Z2140" s="33" t="str">
        <f t="shared" si="101"/>
        <v>High Risk</v>
      </c>
    </row>
    <row r="2141" spans="1:26" x14ac:dyDescent="0.25">
      <c r="A2141" s="22">
        <v>45240</v>
      </c>
      <c r="B2141" s="23">
        <v>22</v>
      </c>
      <c r="C2141" s="34" t="str">
        <f t="shared" si="99"/>
        <v>Young</v>
      </c>
      <c r="D2141" s="44">
        <v>53508</v>
      </c>
      <c r="E2141" s="28">
        <v>509</v>
      </c>
      <c r="F2141" s="34" t="s">
        <v>231</v>
      </c>
      <c r="G2141" s="34" t="s">
        <v>45</v>
      </c>
      <c r="H2141" s="34" t="s">
        <v>41</v>
      </c>
      <c r="I2141" s="44">
        <v>13531</v>
      </c>
      <c r="J2141" s="28">
        <v>24</v>
      </c>
      <c r="K2141" s="49">
        <v>0.25287807430664572</v>
      </c>
      <c r="L2141" s="49" t="s">
        <v>240</v>
      </c>
      <c r="M2141" s="34" t="s">
        <v>44</v>
      </c>
      <c r="N2141" s="34" t="s">
        <v>30</v>
      </c>
      <c r="O2141" s="44">
        <v>497</v>
      </c>
      <c r="P2141" s="49">
        <v>0.37244375499999999</v>
      </c>
      <c r="Q2141" s="34" t="s">
        <v>24</v>
      </c>
      <c r="R2141" s="28">
        <v>31</v>
      </c>
      <c r="S2141" s="44">
        <v>20916</v>
      </c>
      <c r="T2141" s="39">
        <v>4459</v>
      </c>
      <c r="U2141" s="34" t="str">
        <f t="shared" si="100"/>
        <v>Low Income</v>
      </c>
      <c r="V2141" s="44">
        <v>131004</v>
      </c>
      <c r="W2141" s="49">
        <v>0.195069875</v>
      </c>
      <c r="X2141" s="28">
        <v>1</v>
      </c>
      <c r="Y2141" s="28">
        <v>41.6</v>
      </c>
      <c r="Z2141" s="34" t="str">
        <f t="shared" si="101"/>
        <v>Medium Risk</v>
      </c>
    </row>
    <row r="2142" spans="1:26" x14ac:dyDescent="0.25">
      <c r="A2142" s="20">
        <v>45241</v>
      </c>
      <c r="B2142" s="21">
        <v>41</v>
      </c>
      <c r="C2142" s="33" t="str">
        <f t="shared" si="99"/>
        <v>Senior</v>
      </c>
      <c r="D2142" s="43">
        <v>25751</v>
      </c>
      <c r="E2142" s="27">
        <v>618</v>
      </c>
      <c r="F2142" s="33" t="s">
        <v>230</v>
      </c>
      <c r="G2142" s="33" t="s">
        <v>20</v>
      </c>
      <c r="H2142" s="33" t="s">
        <v>25</v>
      </c>
      <c r="I2142" s="43">
        <v>25165</v>
      </c>
      <c r="J2142" s="27">
        <v>72</v>
      </c>
      <c r="K2142" s="48">
        <v>0.97724360219020623</v>
      </c>
      <c r="L2142" s="48" t="s">
        <v>241</v>
      </c>
      <c r="M2142" s="33" t="s">
        <v>26</v>
      </c>
      <c r="N2142" s="33" t="s">
        <v>23</v>
      </c>
      <c r="O2142" s="43">
        <v>393</v>
      </c>
      <c r="P2142" s="48">
        <v>0.17143778300000001</v>
      </c>
      <c r="Q2142" s="33" t="s">
        <v>28</v>
      </c>
      <c r="R2142" s="27">
        <v>31</v>
      </c>
      <c r="S2142" s="43">
        <v>6507</v>
      </c>
      <c r="T2142" s="38">
        <v>2145.916667</v>
      </c>
      <c r="U2142" s="33" t="str">
        <f t="shared" si="100"/>
        <v>Low Income</v>
      </c>
      <c r="V2142" s="43">
        <v>89191</v>
      </c>
      <c r="W2142" s="48">
        <v>0.22754774899999999</v>
      </c>
      <c r="X2142" s="27">
        <v>0</v>
      </c>
      <c r="Y2142" s="27">
        <v>52</v>
      </c>
      <c r="Z2142" s="33" t="str">
        <f t="shared" si="101"/>
        <v>Medium Risk</v>
      </c>
    </row>
    <row r="2143" spans="1:26" x14ac:dyDescent="0.25">
      <c r="A2143" s="22">
        <v>45242</v>
      </c>
      <c r="B2143" s="23">
        <v>40</v>
      </c>
      <c r="C2143" s="34" t="str">
        <f t="shared" si="99"/>
        <v>Senior</v>
      </c>
      <c r="D2143" s="44">
        <v>21124</v>
      </c>
      <c r="E2143" s="28">
        <v>648</v>
      </c>
      <c r="F2143" s="34" t="s">
        <v>230</v>
      </c>
      <c r="G2143" s="34" t="s">
        <v>33</v>
      </c>
      <c r="H2143" s="34" t="s">
        <v>41</v>
      </c>
      <c r="I2143" s="44">
        <v>32398</v>
      </c>
      <c r="J2143" s="28">
        <v>48</v>
      </c>
      <c r="K2143" s="49">
        <v>1.5337057375497065</v>
      </c>
      <c r="L2143" s="49" t="s">
        <v>242</v>
      </c>
      <c r="M2143" s="34" t="s">
        <v>22</v>
      </c>
      <c r="N2143" s="34" t="s">
        <v>27</v>
      </c>
      <c r="O2143" s="44">
        <v>263</v>
      </c>
      <c r="P2143" s="49">
        <v>0.25679475299999999</v>
      </c>
      <c r="Q2143" s="34" t="s">
        <v>24</v>
      </c>
      <c r="R2143" s="28">
        <v>22</v>
      </c>
      <c r="S2143" s="44">
        <v>13264</v>
      </c>
      <c r="T2143" s="39">
        <v>1760.333333</v>
      </c>
      <c r="U2143" s="34" t="str">
        <f t="shared" si="100"/>
        <v>Low Income</v>
      </c>
      <c r="V2143" s="44">
        <v>162174</v>
      </c>
      <c r="W2143" s="49">
        <v>0.238817682</v>
      </c>
      <c r="X2143" s="28">
        <v>0</v>
      </c>
      <c r="Y2143" s="28">
        <v>49</v>
      </c>
      <c r="Z2143" s="34" t="str">
        <f t="shared" si="101"/>
        <v>Medium Risk</v>
      </c>
    </row>
    <row r="2144" spans="1:26" x14ac:dyDescent="0.25">
      <c r="A2144" s="20">
        <v>45243</v>
      </c>
      <c r="B2144" s="21">
        <v>42</v>
      </c>
      <c r="C2144" s="33" t="str">
        <f t="shared" si="99"/>
        <v>Senior</v>
      </c>
      <c r="D2144" s="43">
        <v>93567</v>
      </c>
      <c r="E2144" s="27">
        <v>553</v>
      </c>
      <c r="F2144" s="33" t="s">
        <v>230</v>
      </c>
      <c r="G2144" s="33" t="s">
        <v>20</v>
      </c>
      <c r="H2144" s="33" t="s">
        <v>32</v>
      </c>
      <c r="I2144" s="43">
        <v>44614</v>
      </c>
      <c r="J2144" s="27">
        <v>36</v>
      </c>
      <c r="K2144" s="48">
        <v>0.47681340643602982</v>
      </c>
      <c r="L2144" s="48" t="s">
        <v>240</v>
      </c>
      <c r="M2144" s="33" t="s">
        <v>22</v>
      </c>
      <c r="N2144" s="33" t="s">
        <v>30</v>
      </c>
      <c r="O2144" s="43">
        <v>307</v>
      </c>
      <c r="P2144" s="48">
        <v>0.635624996</v>
      </c>
      <c r="Q2144" s="33" t="s">
        <v>28</v>
      </c>
      <c r="R2144" s="27">
        <v>27</v>
      </c>
      <c r="S2144" s="43">
        <v>13490</v>
      </c>
      <c r="T2144" s="38">
        <v>7797.25</v>
      </c>
      <c r="U2144" s="33" t="str">
        <f t="shared" si="100"/>
        <v>Medium Income</v>
      </c>
      <c r="V2144" s="43">
        <v>68658</v>
      </c>
      <c r="W2144" s="48">
        <v>0.24537383600000001</v>
      </c>
      <c r="X2144" s="27">
        <v>0</v>
      </c>
      <c r="Y2144" s="27">
        <v>55</v>
      </c>
      <c r="Z2144" s="33" t="str">
        <f t="shared" si="101"/>
        <v>High Risk</v>
      </c>
    </row>
    <row r="2145" spans="1:26" x14ac:dyDescent="0.25">
      <c r="A2145" s="22">
        <v>45244</v>
      </c>
      <c r="B2145" s="23">
        <v>42</v>
      </c>
      <c r="C2145" s="34" t="str">
        <f t="shared" si="99"/>
        <v>Senior</v>
      </c>
      <c r="D2145" s="44">
        <v>118021</v>
      </c>
      <c r="E2145" s="28">
        <v>596</v>
      </c>
      <c r="F2145" s="34" t="s">
        <v>230</v>
      </c>
      <c r="G2145" s="34" t="s">
        <v>45</v>
      </c>
      <c r="H2145" s="34" t="s">
        <v>41</v>
      </c>
      <c r="I2145" s="44">
        <v>22507</v>
      </c>
      <c r="J2145" s="28">
        <v>60</v>
      </c>
      <c r="K2145" s="49">
        <v>0.19070334940391964</v>
      </c>
      <c r="L2145" s="49" t="s">
        <v>240</v>
      </c>
      <c r="M2145" s="34" t="s">
        <v>22</v>
      </c>
      <c r="N2145" s="34" t="s">
        <v>27</v>
      </c>
      <c r="O2145" s="44">
        <v>313</v>
      </c>
      <c r="P2145" s="49">
        <v>0.25081827600000001</v>
      </c>
      <c r="Q2145" s="34" t="s">
        <v>28</v>
      </c>
      <c r="R2145" s="28">
        <v>39</v>
      </c>
      <c r="S2145" s="44">
        <v>9088</v>
      </c>
      <c r="T2145" s="39">
        <v>9835.0833330000005</v>
      </c>
      <c r="U2145" s="34" t="str">
        <f t="shared" si="100"/>
        <v>Medium Income</v>
      </c>
      <c r="V2145" s="44">
        <v>38278</v>
      </c>
      <c r="W2145" s="49">
        <v>0.21301267300000001</v>
      </c>
      <c r="X2145" s="28">
        <v>1</v>
      </c>
      <c r="Y2145" s="28">
        <v>47.2</v>
      </c>
      <c r="Z2145" s="34" t="str">
        <f t="shared" si="101"/>
        <v>Medium Risk</v>
      </c>
    </row>
    <row r="2146" spans="1:26" x14ac:dyDescent="0.25">
      <c r="A2146" s="20">
        <v>45245</v>
      </c>
      <c r="B2146" s="21">
        <v>37</v>
      </c>
      <c r="C2146" s="33" t="str">
        <f t="shared" si="99"/>
        <v>Mid</v>
      </c>
      <c r="D2146" s="43">
        <v>38645</v>
      </c>
      <c r="E2146" s="27">
        <v>562</v>
      </c>
      <c r="F2146" s="33" t="s">
        <v>230</v>
      </c>
      <c r="G2146" s="33" t="s">
        <v>20</v>
      </c>
      <c r="H2146" s="33" t="s">
        <v>32</v>
      </c>
      <c r="I2146" s="43">
        <v>7884</v>
      </c>
      <c r="J2146" s="27">
        <v>48</v>
      </c>
      <c r="K2146" s="48">
        <v>0.20401086815888214</v>
      </c>
      <c r="L2146" s="48" t="s">
        <v>240</v>
      </c>
      <c r="M2146" s="33" t="s">
        <v>22</v>
      </c>
      <c r="N2146" s="33" t="s">
        <v>27</v>
      </c>
      <c r="O2146" s="43">
        <v>323</v>
      </c>
      <c r="P2146" s="48">
        <v>0.546391768</v>
      </c>
      <c r="Q2146" s="33" t="s">
        <v>28</v>
      </c>
      <c r="R2146" s="27">
        <v>21</v>
      </c>
      <c r="S2146" s="43">
        <v>6541</v>
      </c>
      <c r="T2146" s="38">
        <v>3220.416667</v>
      </c>
      <c r="U2146" s="33" t="str">
        <f t="shared" si="100"/>
        <v>Low Income</v>
      </c>
      <c r="V2146" s="43">
        <v>68356</v>
      </c>
      <c r="W2146" s="48">
        <v>0.227010303</v>
      </c>
      <c r="X2146" s="27">
        <v>0</v>
      </c>
      <c r="Y2146" s="27">
        <v>58</v>
      </c>
      <c r="Z2146" s="33" t="str">
        <f t="shared" si="101"/>
        <v>High Risk</v>
      </c>
    </row>
    <row r="2147" spans="1:26" x14ac:dyDescent="0.25">
      <c r="A2147" s="22">
        <v>45246</v>
      </c>
      <c r="B2147" s="23">
        <v>57</v>
      </c>
      <c r="C2147" s="34" t="str">
        <f t="shared" si="99"/>
        <v>Senior</v>
      </c>
      <c r="D2147" s="44">
        <v>72159</v>
      </c>
      <c r="E2147" s="28">
        <v>591</v>
      </c>
      <c r="F2147" s="34" t="s">
        <v>230</v>
      </c>
      <c r="G2147" s="34" t="s">
        <v>45</v>
      </c>
      <c r="H2147" s="34" t="s">
        <v>29</v>
      </c>
      <c r="I2147" s="44">
        <v>38434</v>
      </c>
      <c r="J2147" s="28">
        <v>48</v>
      </c>
      <c r="K2147" s="49">
        <v>0.53262933244640309</v>
      </c>
      <c r="L2147" s="49" t="s">
        <v>241</v>
      </c>
      <c r="M2147" s="34" t="s">
        <v>22</v>
      </c>
      <c r="N2147" s="34" t="s">
        <v>27</v>
      </c>
      <c r="O2147" s="44">
        <v>456</v>
      </c>
      <c r="P2147" s="49">
        <v>0.55088434100000006</v>
      </c>
      <c r="Q2147" s="34" t="s">
        <v>34</v>
      </c>
      <c r="R2147" s="28">
        <v>18</v>
      </c>
      <c r="S2147" s="44">
        <v>4231</v>
      </c>
      <c r="T2147" s="39">
        <v>6013.25</v>
      </c>
      <c r="U2147" s="34" t="str">
        <f t="shared" si="100"/>
        <v>Medium Income</v>
      </c>
      <c r="V2147" s="44">
        <v>112720</v>
      </c>
      <c r="W2147" s="49">
        <v>0.27619410300000002</v>
      </c>
      <c r="X2147" s="28">
        <v>0</v>
      </c>
      <c r="Y2147" s="28">
        <v>69</v>
      </c>
      <c r="Z2147" s="34" t="str">
        <f t="shared" si="101"/>
        <v>High Risk</v>
      </c>
    </row>
    <row r="2148" spans="1:26" x14ac:dyDescent="0.25">
      <c r="A2148" s="20">
        <v>45247</v>
      </c>
      <c r="B2148" s="21">
        <v>20</v>
      </c>
      <c r="C2148" s="33" t="str">
        <f t="shared" si="99"/>
        <v>Young</v>
      </c>
      <c r="D2148" s="43">
        <v>37332</v>
      </c>
      <c r="E2148" s="27">
        <v>572</v>
      </c>
      <c r="F2148" s="33" t="s">
        <v>230</v>
      </c>
      <c r="G2148" s="33" t="s">
        <v>20</v>
      </c>
      <c r="H2148" s="33" t="s">
        <v>29</v>
      </c>
      <c r="I2148" s="43">
        <v>19788</v>
      </c>
      <c r="J2148" s="27">
        <v>36</v>
      </c>
      <c r="K2148" s="48">
        <v>0.5300546448087432</v>
      </c>
      <c r="L2148" s="48" t="s">
        <v>241</v>
      </c>
      <c r="M2148" s="33" t="s">
        <v>22</v>
      </c>
      <c r="N2148" s="33" t="s">
        <v>23</v>
      </c>
      <c r="O2148" s="43">
        <v>368</v>
      </c>
      <c r="P2148" s="48">
        <v>0.49870015699999998</v>
      </c>
      <c r="Q2148" s="33" t="s">
        <v>31</v>
      </c>
      <c r="R2148" s="27">
        <v>17</v>
      </c>
      <c r="S2148" s="43">
        <v>5137</v>
      </c>
      <c r="T2148" s="38">
        <v>3111</v>
      </c>
      <c r="U2148" s="33" t="str">
        <f t="shared" si="100"/>
        <v>Low Income</v>
      </c>
      <c r="V2148" s="43">
        <v>49785</v>
      </c>
      <c r="W2148" s="48">
        <v>0.243294386</v>
      </c>
      <c r="X2148" s="27">
        <v>0</v>
      </c>
      <c r="Y2148" s="27">
        <v>56</v>
      </c>
      <c r="Z2148" s="33" t="str">
        <f t="shared" si="101"/>
        <v>High Risk</v>
      </c>
    </row>
    <row r="2149" spans="1:26" x14ac:dyDescent="0.25">
      <c r="A2149" s="22">
        <v>45248</v>
      </c>
      <c r="B2149" s="23">
        <v>30</v>
      </c>
      <c r="C2149" s="34" t="str">
        <f t="shared" si="99"/>
        <v>Mid</v>
      </c>
      <c r="D2149" s="44">
        <v>34513</v>
      </c>
      <c r="E2149" s="28">
        <v>504</v>
      </c>
      <c r="F2149" s="34" t="s">
        <v>231</v>
      </c>
      <c r="G2149" s="34" t="s">
        <v>33</v>
      </c>
      <c r="H2149" s="34" t="s">
        <v>29</v>
      </c>
      <c r="I2149" s="44">
        <v>21591</v>
      </c>
      <c r="J2149" s="28">
        <v>36</v>
      </c>
      <c r="K2149" s="49">
        <v>0.62559035725668588</v>
      </c>
      <c r="L2149" s="49" t="s">
        <v>241</v>
      </c>
      <c r="M2149" s="34" t="s">
        <v>22</v>
      </c>
      <c r="N2149" s="34" t="s">
        <v>30</v>
      </c>
      <c r="O2149" s="44">
        <v>533</v>
      </c>
      <c r="P2149" s="49">
        <v>7.1228258000000003E-2</v>
      </c>
      <c r="Q2149" s="34" t="s">
        <v>24</v>
      </c>
      <c r="R2149" s="28">
        <v>24</v>
      </c>
      <c r="S2149" s="44">
        <v>5782</v>
      </c>
      <c r="T2149" s="39">
        <v>2876.083333</v>
      </c>
      <c r="U2149" s="34" t="str">
        <f t="shared" si="100"/>
        <v>Low Income</v>
      </c>
      <c r="V2149" s="44">
        <v>113972</v>
      </c>
      <c r="W2149" s="49">
        <v>0.303163607</v>
      </c>
      <c r="X2149" s="28">
        <v>0</v>
      </c>
      <c r="Y2149" s="28">
        <v>53</v>
      </c>
      <c r="Z2149" s="34" t="str">
        <f t="shared" si="101"/>
        <v>Medium Risk</v>
      </c>
    </row>
    <row r="2150" spans="1:26" x14ac:dyDescent="0.25">
      <c r="A2150" s="20">
        <v>45249</v>
      </c>
      <c r="B2150" s="21">
        <v>38</v>
      </c>
      <c r="C2150" s="33" t="str">
        <f t="shared" si="99"/>
        <v>Mid</v>
      </c>
      <c r="D2150" s="43">
        <v>39714</v>
      </c>
      <c r="E2150" s="27">
        <v>579.93124999999998</v>
      </c>
      <c r="F2150" s="33" t="s">
        <v>230</v>
      </c>
      <c r="G2150" s="33" t="s">
        <v>20</v>
      </c>
      <c r="H2150" s="33" t="s">
        <v>29</v>
      </c>
      <c r="I2150" s="43">
        <v>24312</v>
      </c>
      <c r="J2150" s="27">
        <v>72</v>
      </c>
      <c r="K2150" s="48">
        <v>0.61217706602205768</v>
      </c>
      <c r="L2150" s="48" t="s">
        <v>241</v>
      </c>
      <c r="M2150" s="33" t="s">
        <v>22</v>
      </c>
      <c r="N2150" s="33" t="s">
        <v>27</v>
      </c>
      <c r="O2150" s="43">
        <v>508</v>
      </c>
      <c r="P2150" s="48">
        <v>0.171299954</v>
      </c>
      <c r="Q2150" s="33" t="s">
        <v>24</v>
      </c>
      <c r="R2150" s="27">
        <v>27</v>
      </c>
      <c r="S2150" s="43">
        <v>1017</v>
      </c>
      <c r="T2150" s="38">
        <v>3309.5</v>
      </c>
      <c r="U2150" s="33" t="str">
        <f t="shared" si="100"/>
        <v>Low Income</v>
      </c>
      <c r="V2150" s="43">
        <v>10418</v>
      </c>
      <c r="W2150" s="48">
        <v>0.22136742600000001</v>
      </c>
      <c r="X2150" s="27">
        <v>0</v>
      </c>
      <c r="Y2150" s="27">
        <v>51</v>
      </c>
      <c r="Z2150" s="33" t="str">
        <f t="shared" si="101"/>
        <v>Medium Risk</v>
      </c>
    </row>
    <row r="2151" spans="1:26" x14ac:dyDescent="0.25">
      <c r="A2151" s="22">
        <v>45250</v>
      </c>
      <c r="B2151" s="23">
        <v>20</v>
      </c>
      <c r="C2151" s="34" t="str">
        <f t="shared" si="99"/>
        <v>Young</v>
      </c>
      <c r="D2151" s="44">
        <v>49540</v>
      </c>
      <c r="E2151" s="28">
        <v>505</v>
      </c>
      <c r="F2151" s="34" t="s">
        <v>231</v>
      </c>
      <c r="G2151" s="34" t="s">
        <v>20</v>
      </c>
      <c r="H2151" s="34" t="s">
        <v>25</v>
      </c>
      <c r="I2151" s="44">
        <v>20568</v>
      </c>
      <c r="J2151" s="28">
        <v>108</v>
      </c>
      <c r="K2151" s="49">
        <v>0.41517965280581348</v>
      </c>
      <c r="L2151" s="49" t="s">
        <v>240</v>
      </c>
      <c r="M2151" s="34" t="s">
        <v>26</v>
      </c>
      <c r="N2151" s="34" t="s">
        <v>23</v>
      </c>
      <c r="O2151" s="44">
        <v>835</v>
      </c>
      <c r="P2151" s="49">
        <v>0.35289156100000002</v>
      </c>
      <c r="Q2151" s="34" t="s">
        <v>31</v>
      </c>
      <c r="R2151" s="28">
        <v>29</v>
      </c>
      <c r="S2151" s="44">
        <v>7081</v>
      </c>
      <c r="T2151" s="39">
        <v>4128.3333329999996</v>
      </c>
      <c r="U2151" s="34" t="str">
        <f t="shared" si="100"/>
        <v>Low Income</v>
      </c>
      <c r="V2151" s="44">
        <v>53888</v>
      </c>
      <c r="W2151" s="49">
        <v>0.28825260899999999</v>
      </c>
      <c r="X2151" s="28">
        <v>0</v>
      </c>
      <c r="Y2151" s="28">
        <v>54</v>
      </c>
      <c r="Z2151" s="34" t="str">
        <f t="shared" si="101"/>
        <v>Medium Risk</v>
      </c>
    </row>
    <row r="2152" spans="1:26" x14ac:dyDescent="0.25">
      <c r="A2152" s="20">
        <v>45251</v>
      </c>
      <c r="B2152" s="21">
        <v>37</v>
      </c>
      <c r="C2152" s="33" t="str">
        <f t="shared" si="99"/>
        <v>Mid</v>
      </c>
      <c r="D2152" s="43">
        <v>37385</v>
      </c>
      <c r="E2152" s="27">
        <v>572</v>
      </c>
      <c r="F2152" s="33" t="s">
        <v>230</v>
      </c>
      <c r="G2152" s="33" t="s">
        <v>20</v>
      </c>
      <c r="H2152" s="33" t="s">
        <v>32</v>
      </c>
      <c r="I2152" s="43">
        <v>32413</v>
      </c>
      <c r="J2152" s="27">
        <v>96</v>
      </c>
      <c r="K2152" s="48">
        <v>0.86700548348268025</v>
      </c>
      <c r="L2152" s="48" t="s">
        <v>241</v>
      </c>
      <c r="M2152" s="33" t="s">
        <v>26</v>
      </c>
      <c r="N2152" s="33" t="s">
        <v>27</v>
      </c>
      <c r="O2152" s="43">
        <v>453</v>
      </c>
      <c r="P2152" s="48">
        <v>4.2718388000000003E-2</v>
      </c>
      <c r="Q2152" s="33" t="s">
        <v>28</v>
      </c>
      <c r="R2152" s="27">
        <v>24</v>
      </c>
      <c r="S2152" s="43">
        <v>3396</v>
      </c>
      <c r="T2152" s="38">
        <v>3115.416667</v>
      </c>
      <c r="U2152" s="33" t="str">
        <f t="shared" si="100"/>
        <v>Low Income</v>
      </c>
      <c r="V2152" s="43">
        <v>21001</v>
      </c>
      <c r="W2152" s="48">
        <v>0.23170687500000001</v>
      </c>
      <c r="X2152" s="27">
        <v>0</v>
      </c>
      <c r="Y2152" s="27">
        <v>51</v>
      </c>
      <c r="Z2152" s="33" t="str">
        <f t="shared" si="101"/>
        <v>Medium Risk</v>
      </c>
    </row>
    <row r="2153" spans="1:26" x14ac:dyDescent="0.25">
      <c r="A2153" s="22">
        <v>45252</v>
      </c>
      <c r="B2153" s="23">
        <v>59</v>
      </c>
      <c r="C2153" s="34" t="str">
        <f t="shared" si="99"/>
        <v>Senior</v>
      </c>
      <c r="D2153" s="44">
        <v>72861</v>
      </c>
      <c r="E2153" s="28">
        <v>650</v>
      </c>
      <c r="F2153" s="34" t="s">
        <v>232</v>
      </c>
      <c r="G2153" s="34" t="s">
        <v>20</v>
      </c>
      <c r="H2153" s="34" t="s">
        <v>29</v>
      </c>
      <c r="I2153" s="44">
        <v>54613</v>
      </c>
      <c r="J2153" s="28">
        <v>60</v>
      </c>
      <c r="K2153" s="49">
        <v>0.74955051399239647</v>
      </c>
      <c r="L2153" s="49" t="s">
        <v>241</v>
      </c>
      <c r="M2153" s="34" t="s">
        <v>22</v>
      </c>
      <c r="N2153" s="34" t="s">
        <v>27</v>
      </c>
      <c r="O2153" s="44">
        <v>653</v>
      </c>
      <c r="P2153" s="49">
        <v>0.193265466</v>
      </c>
      <c r="Q2153" s="34" t="s">
        <v>38</v>
      </c>
      <c r="R2153" s="28">
        <v>33</v>
      </c>
      <c r="S2153" s="44">
        <v>14245</v>
      </c>
      <c r="T2153" s="39">
        <v>6071.75</v>
      </c>
      <c r="U2153" s="34" t="str">
        <f t="shared" si="100"/>
        <v>Medium Income</v>
      </c>
      <c r="V2153" s="44">
        <v>79939</v>
      </c>
      <c r="W2153" s="49">
        <v>0.22513625500000001</v>
      </c>
      <c r="X2153" s="28">
        <v>0</v>
      </c>
      <c r="Y2153" s="28">
        <v>42</v>
      </c>
      <c r="Z2153" s="34" t="str">
        <f t="shared" si="101"/>
        <v>Medium Risk</v>
      </c>
    </row>
    <row r="2154" spans="1:26" x14ac:dyDescent="0.25">
      <c r="A2154" s="20">
        <v>45253</v>
      </c>
      <c r="B2154" s="21">
        <v>40</v>
      </c>
      <c r="C2154" s="33" t="str">
        <f t="shared" si="99"/>
        <v>Senior</v>
      </c>
      <c r="D2154" s="43">
        <v>117545</v>
      </c>
      <c r="E2154" s="27">
        <v>512</v>
      </c>
      <c r="F2154" s="33" t="s">
        <v>231</v>
      </c>
      <c r="G2154" s="33" t="s">
        <v>20</v>
      </c>
      <c r="H2154" s="33" t="s">
        <v>29</v>
      </c>
      <c r="I2154" s="43">
        <v>24176.975155279502</v>
      </c>
      <c r="J2154" s="27">
        <v>48</v>
      </c>
      <c r="K2154" s="48">
        <v>0.20568271857824239</v>
      </c>
      <c r="L2154" s="48" t="s">
        <v>240</v>
      </c>
      <c r="M2154" s="33" t="s">
        <v>22</v>
      </c>
      <c r="N2154" s="33" t="s">
        <v>27</v>
      </c>
      <c r="O2154" s="43">
        <v>220</v>
      </c>
      <c r="P2154" s="48">
        <v>0.43336687200000001</v>
      </c>
      <c r="Q2154" s="33" t="s">
        <v>38</v>
      </c>
      <c r="R2154" s="27">
        <v>22</v>
      </c>
      <c r="S2154" s="43">
        <v>3898</v>
      </c>
      <c r="T2154" s="38">
        <v>9795.4166669999995</v>
      </c>
      <c r="U2154" s="33" t="str">
        <f t="shared" si="100"/>
        <v>Medium Income</v>
      </c>
      <c r="V2154" s="43">
        <v>81147</v>
      </c>
      <c r="W2154" s="48">
        <v>0.26861216199999999</v>
      </c>
      <c r="X2154" s="27">
        <v>1</v>
      </c>
      <c r="Y2154" s="27">
        <v>42.4</v>
      </c>
      <c r="Z2154" s="33" t="str">
        <f t="shared" si="101"/>
        <v>Medium Risk</v>
      </c>
    </row>
    <row r="2155" spans="1:26" x14ac:dyDescent="0.25">
      <c r="A2155" s="22">
        <v>45254</v>
      </c>
      <c r="B2155" s="23">
        <v>42</v>
      </c>
      <c r="C2155" s="34" t="str">
        <f t="shared" si="99"/>
        <v>Senior</v>
      </c>
      <c r="D2155" s="44">
        <v>57297</v>
      </c>
      <c r="E2155" s="28">
        <v>567</v>
      </c>
      <c r="F2155" s="34" t="s">
        <v>230</v>
      </c>
      <c r="G2155" s="34" t="s">
        <v>20</v>
      </c>
      <c r="H2155" s="34" t="s">
        <v>29</v>
      </c>
      <c r="I2155" s="44">
        <v>14783</v>
      </c>
      <c r="J2155" s="28">
        <v>84</v>
      </c>
      <c r="K2155" s="49">
        <v>0.25800652739235913</v>
      </c>
      <c r="L2155" s="49" t="s">
        <v>240</v>
      </c>
      <c r="M2155" s="34" t="s">
        <v>26</v>
      </c>
      <c r="N2155" s="34" t="s">
        <v>30</v>
      </c>
      <c r="O2155" s="44">
        <v>504</v>
      </c>
      <c r="P2155" s="49">
        <v>0.28386305499999998</v>
      </c>
      <c r="Q2155" s="34" t="s">
        <v>28</v>
      </c>
      <c r="R2155" s="28">
        <v>20</v>
      </c>
      <c r="S2155" s="44">
        <v>2173</v>
      </c>
      <c r="T2155" s="39">
        <v>4774.75</v>
      </c>
      <c r="U2155" s="34" t="str">
        <f t="shared" si="100"/>
        <v>Low Income</v>
      </c>
      <c r="V2155" s="44">
        <v>1327</v>
      </c>
      <c r="W2155" s="49">
        <v>0.29789774600000002</v>
      </c>
      <c r="X2155" s="28">
        <v>0</v>
      </c>
      <c r="Y2155" s="28">
        <v>53</v>
      </c>
      <c r="Z2155" s="34" t="str">
        <f t="shared" si="101"/>
        <v>Medium Risk</v>
      </c>
    </row>
    <row r="2156" spans="1:26" x14ac:dyDescent="0.25">
      <c r="A2156" s="20">
        <v>45255</v>
      </c>
      <c r="B2156" s="21">
        <v>24</v>
      </c>
      <c r="C2156" s="33" t="str">
        <f t="shared" si="99"/>
        <v>Young</v>
      </c>
      <c r="D2156" s="43">
        <v>36517</v>
      </c>
      <c r="E2156" s="27">
        <v>549</v>
      </c>
      <c r="F2156" s="33" t="s">
        <v>231</v>
      </c>
      <c r="G2156" s="33" t="s">
        <v>20</v>
      </c>
      <c r="H2156" s="33" t="s">
        <v>32</v>
      </c>
      <c r="I2156" s="43">
        <v>15877</v>
      </c>
      <c r="J2156" s="27">
        <v>60</v>
      </c>
      <c r="K2156" s="48">
        <v>0.43478379932634115</v>
      </c>
      <c r="L2156" s="48" t="s">
        <v>240</v>
      </c>
      <c r="M2156" s="33" t="s">
        <v>26</v>
      </c>
      <c r="N2156" s="33" t="s">
        <v>30</v>
      </c>
      <c r="O2156" s="43">
        <v>533</v>
      </c>
      <c r="P2156" s="48">
        <v>0.15105395199999999</v>
      </c>
      <c r="Q2156" s="33" t="s">
        <v>28</v>
      </c>
      <c r="R2156" s="27">
        <v>18</v>
      </c>
      <c r="S2156" s="43">
        <v>1388</v>
      </c>
      <c r="T2156" s="38">
        <v>3043.083333</v>
      </c>
      <c r="U2156" s="33" t="str">
        <f t="shared" si="100"/>
        <v>Low Income</v>
      </c>
      <c r="V2156" s="43">
        <v>43405</v>
      </c>
      <c r="W2156" s="48">
        <v>0.22893887299999999</v>
      </c>
      <c r="X2156" s="27">
        <v>0</v>
      </c>
      <c r="Y2156" s="27">
        <v>53</v>
      </c>
      <c r="Z2156" s="33" t="str">
        <f t="shared" si="101"/>
        <v>Medium Risk</v>
      </c>
    </row>
    <row r="2157" spans="1:26" x14ac:dyDescent="0.25">
      <c r="A2157" s="22">
        <v>45256</v>
      </c>
      <c r="B2157" s="23">
        <v>32</v>
      </c>
      <c r="C2157" s="34" t="str">
        <f t="shared" si="99"/>
        <v>Mid</v>
      </c>
      <c r="D2157" s="44">
        <v>51292</v>
      </c>
      <c r="E2157" s="28">
        <v>609</v>
      </c>
      <c r="F2157" s="34" t="s">
        <v>230</v>
      </c>
      <c r="G2157" s="34" t="s">
        <v>20</v>
      </c>
      <c r="H2157" s="34" t="s">
        <v>32</v>
      </c>
      <c r="I2157" s="44">
        <v>29739</v>
      </c>
      <c r="J2157" s="28">
        <v>72</v>
      </c>
      <c r="K2157" s="49">
        <v>0.5797980191842782</v>
      </c>
      <c r="L2157" s="49" t="s">
        <v>241</v>
      </c>
      <c r="M2157" s="34" t="s">
        <v>35</v>
      </c>
      <c r="N2157" s="34" t="s">
        <v>34</v>
      </c>
      <c r="O2157" s="44">
        <v>463</v>
      </c>
      <c r="P2157" s="49">
        <v>0.54989466099999995</v>
      </c>
      <c r="Q2157" s="34" t="s">
        <v>38</v>
      </c>
      <c r="R2157" s="28">
        <v>24</v>
      </c>
      <c r="S2157" s="44">
        <v>8853</v>
      </c>
      <c r="T2157" s="39">
        <v>2725.25</v>
      </c>
      <c r="U2157" s="34" t="str">
        <f t="shared" si="100"/>
        <v>Low Income</v>
      </c>
      <c r="V2157" s="44">
        <v>132454</v>
      </c>
      <c r="W2157" s="49">
        <v>0.237427321</v>
      </c>
      <c r="X2157" s="28">
        <v>0</v>
      </c>
      <c r="Y2157" s="28">
        <v>57</v>
      </c>
      <c r="Z2157" s="34" t="str">
        <f t="shared" si="101"/>
        <v>High Risk</v>
      </c>
    </row>
    <row r="2158" spans="1:26" x14ac:dyDescent="0.25">
      <c r="A2158" s="20">
        <v>45257</v>
      </c>
      <c r="B2158" s="21">
        <v>35</v>
      </c>
      <c r="C2158" s="33" t="str">
        <f t="shared" si="99"/>
        <v>Mid</v>
      </c>
      <c r="D2158" s="43">
        <v>43324</v>
      </c>
      <c r="E2158" s="27">
        <v>488</v>
      </c>
      <c r="F2158" s="33" t="s">
        <v>231</v>
      </c>
      <c r="G2158" s="33" t="s">
        <v>20</v>
      </c>
      <c r="H2158" s="33" t="s">
        <v>25</v>
      </c>
      <c r="I2158" s="43">
        <v>33012</v>
      </c>
      <c r="J2158" s="27">
        <v>36</v>
      </c>
      <c r="K2158" s="48">
        <v>0.76197950327762898</v>
      </c>
      <c r="L2158" s="48" t="s">
        <v>241</v>
      </c>
      <c r="M2158" s="33" t="s">
        <v>26</v>
      </c>
      <c r="N2158" s="33" t="s">
        <v>27</v>
      </c>
      <c r="O2158" s="43">
        <v>318</v>
      </c>
      <c r="P2158" s="48">
        <v>0.16913553000000001</v>
      </c>
      <c r="Q2158" s="33" t="s">
        <v>28</v>
      </c>
      <c r="R2158" s="27">
        <v>20</v>
      </c>
      <c r="S2158" s="43">
        <v>9606</v>
      </c>
      <c r="T2158" s="38">
        <v>3610.333333</v>
      </c>
      <c r="U2158" s="33" t="str">
        <f t="shared" si="100"/>
        <v>Low Income</v>
      </c>
      <c r="V2158" s="43">
        <v>56204</v>
      </c>
      <c r="W2158" s="48">
        <v>0.26196344900000001</v>
      </c>
      <c r="X2158" s="27">
        <v>0</v>
      </c>
      <c r="Y2158" s="27">
        <v>52</v>
      </c>
      <c r="Z2158" s="33" t="str">
        <f t="shared" si="101"/>
        <v>Medium Risk</v>
      </c>
    </row>
    <row r="2159" spans="1:26" x14ac:dyDescent="0.25">
      <c r="A2159" s="22">
        <v>45258</v>
      </c>
      <c r="B2159" s="23">
        <v>36</v>
      </c>
      <c r="C2159" s="34" t="str">
        <f t="shared" si="99"/>
        <v>Mid</v>
      </c>
      <c r="D2159" s="44">
        <v>15000</v>
      </c>
      <c r="E2159" s="28">
        <v>526</v>
      </c>
      <c r="F2159" s="34" t="s">
        <v>231</v>
      </c>
      <c r="G2159" s="34" t="s">
        <v>20</v>
      </c>
      <c r="H2159" s="34" t="s">
        <v>29</v>
      </c>
      <c r="I2159" s="44">
        <v>16012</v>
      </c>
      <c r="J2159" s="28">
        <v>36</v>
      </c>
      <c r="K2159" s="49">
        <v>1.0674666666666666</v>
      </c>
      <c r="L2159" s="49" t="s">
        <v>242</v>
      </c>
      <c r="M2159" s="34" t="s">
        <v>35</v>
      </c>
      <c r="N2159" s="34" t="s">
        <v>27</v>
      </c>
      <c r="O2159" s="44">
        <v>489</v>
      </c>
      <c r="P2159" s="49">
        <v>9.3530690000000003E-3</v>
      </c>
      <c r="Q2159" s="34" t="s">
        <v>28</v>
      </c>
      <c r="R2159" s="28">
        <v>24</v>
      </c>
      <c r="S2159" s="44">
        <v>4197</v>
      </c>
      <c r="T2159" s="39">
        <v>1250</v>
      </c>
      <c r="U2159" s="34" t="str">
        <f t="shared" si="100"/>
        <v>Low Income</v>
      </c>
      <c r="V2159" s="44">
        <v>142686</v>
      </c>
      <c r="W2159" s="49">
        <v>0.248131248</v>
      </c>
      <c r="X2159" s="28">
        <v>0</v>
      </c>
      <c r="Y2159" s="28">
        <v>61</v>
      </c>
      <c r="Z2159" s="34" t="str">
        <f t="shared" si="101"/>
        <v>High Risk</v>
      </c>
    </row>
    <row r="2160" spans="1:26" x14ac:dyDescent="0.25">
      <c r="A2160" s="20">
        <v>45259</v>
      </c>
      <c r="B2160" s="21">
        <v>55</v>
      </c>
      <c r="C2160" s="33" t="str">
        <f t="shared" si="99"/>
        <v>Senior</v>
      </c>
      <c r="D2160" s="43">
        <v>153804</v>
      </c>
      <c r="E2160" s="27">
        <v>624</v>
      </c>
      <c r="F2160" s="33" t="s">
        <v>230</v>
      </c>
      <c r="G2160" s="33" t="s">
        <v>45</v>
      </c>
      <c r="H2160" s="33" t="s">
        <v>21</v>
      </c>
      <c r="I2160" s="43">
        <v>13972</v>
      </c>
      <c r="J2160" s="27">
        <v>120</v>
      </c>
      <c r="K2160" s="48">
        <v>9.0842890952120878E-2</v>
      </c>
      <c r="L2160" s="48" t="s">
        <v>240</v>
      </c>
      <c r="M2160" s="33" t="s">
        <v>22</v>
      </c>
      <c r="N2160" s="33" t="s">
        <v>27</v>
      </c>
      <c r="O2160" s="43">
        <v>432</v>
      </c>
      <c r="P2160" s="48">
        <v>0.208883866</v>
      </c>
      <c r="Q2160" s="33" t="s">
        <v>24</v>
      </c>
      <c r="R2160" s="27">
        <v>23</v>
      </c>
      <c r="S2160" s="43">
        <v>5534</v>
      </c>
      <c r="T2160" s="38">
        <v>12817</v>
      </c>
      <c r="U2160" s="33" t="str">
        <f t="shared" si="100"/>
        <v>High Income</v>
      </c>
      <c r="V2160" s="43">
        <v>40156</v>
      </c>
      <c r="W2160" s="48">
        <v>0.28402549599999999</v>
      </c>
      <c r="X2160" s="27">
        <v>1</v>
      </c>
      <c r="Y2160" s="27">
        <v>40</v>
      </c>
      <c r="Z2160" s="33" t="str">
        <f t="shared" si="101"/>
        <v>Medium Risk</v>
      </c>
    </row>
    <row r="2161" spans="1:26" x14ac:dyDescent="0.25">
      <c r="A2161" s="22">
        <v>45260</v>
      </c>
      <c r="B2161" s="23">
        <v>46</v>
      </c>
      <c r="C2161" s="34" t="str">
        <f t="shared" si="99"/>
        <v>Senior</v>
      </c>
      <c r="D2161" s="44">
        <v>24681</v>
      </c>
      <c r="E2161" s="28">
        <v>599</v>
      </c>
      <c r="F2161" s="34" t="s">
        <v>230</v>
      </c>
      <c r="G2161" s="34" t="s">
        <v>20</v>
      </c>
      <c r="H2161" s="34" t="s">
        <v>32</v>
      </c>
      <c r="I2161" s="44">
        <v>16265</v>
      </c>
      <c r="J2161" s="28">
        <v>96</v>
      </c>
      <c r="K2161" s="49">
        <v>0.65900895425631056</v>
      </c>
      <c r="L2161" s="49" t="s">
        <v>241</v>
      </c>
      <c r="M2161" s="34" t="s">
        <v>35</v>
      </c>
      <c r="N2161" s="34" t="s">
        <v>27</v>
      </c>
      <c r="O2161" s="44">
        <v>453</v>
      </c>
      <c r="P2161" s="49">
        <v>0.50910794100000001</v>
      </c>
      <c r="Q2161" s="34" t="s">
        <v>24</v>
      </c>
      <c r="R2161" s="28">
        <v>25</v>
      </c>
      <c r="S2161" s="44">
        <v>3283</v>
      </c>
      <c r="T2161" s="39">
        <v>2056.75</v>
      </c>
      <c r="U2161" s="34" t="str">
        <f t="shared" si="100"/>
        <v>Low Income</v>
      </c>
      <c r="V2161" s="44">
        <v>9452</v>
      </c>
      <c r="W2161" s="49">
        <v>0.267281724</v>
      </c>
      <c r="X2161" s="28">
        <v>0</v>
      </c>
      <c r="Y2161" s="28">
        <v>59</v>
      </c>
      <c r="Z2161" s="34" t="str">
        <f t="shared" si="101"/>
        <v>High Risk</v>
      </c>
    </row>
    <row r="2162" spans="1:26" x14ac:dyDescent="0.25">
      <c r="A2162" s="20">
        <v>45261</v>
      </c>
      <c r="B2162" s="21">
        <v>26</v>
      </c>
      <c r="C2162" s="33" t="str">
        <f t="shared" si="99"/>
        <v>Mid</v>
      </c>
      <c r="D2162" s="43">
        <v>17477</v>
      </c>
      <c r="E2162" s="27">
        <v>601</v>
      </c>
      <c r="F2162" s="33" t="s">
        <v>230</v>
      </c>
      <c r="G2162" s="33" t="s">
        <v>20</v>
      </c>
      <c r="H2162" s="33" t="s">
        <v>21</v>
      </c>
      <c r="I2162" s="43">
        <v>40213</v>
      </c>
      <c r="J2162" s="27">
        <v>48</v>
      </c>
      <c r="K2162" s="48">
        <v>2.3009097671225041</v>
      </c>
      <c r="L2162" s="48" t="s">
        <v>242</v>
      </c>
      <c r="M2162" s="33" t="s">
        <v>26</v>
      </c>
      <c r="N2162" s="33" t="s">
        <v>34</v>
      </c>
      <c r="O2162" s="43">
        <v>280</v>
      </c>
      <c r="P2162" s="48">
        <v>0.157870231</v>
      </c>
      <c r="Q2162" s="33" t="s">
        <v>28</v>
      </c>
      <c r="R2162" s="27">
        <v>25</v>
      </c>
      <c r="S2162" s="43">
        <v>34079</v>
      </c>
      <c r="T2162" s="38">
        <v>1456.416667</v>
      </c>
      <c r="U2162" s="33" t="str">
        <f t="shared" si="100"/>
        <v>Low Income</v>
      </c>
      <c r="V2162" s="43">
        <v>36947</v>
      </c>
      <c r="W2162" s="48">
        <v>0.26860513000000003</v>
      </c>
      <c r="X2162" s="27">
        <v>0</v>
      </c>
      <c r="Y2162" s="27">
        <v>49</v>
      </c>
      <c r="Z2162" s="33" t="str">
        <f t="shared" si="101"/>
        <v>Medium Risk</v>
      </c>
    </row>
    <row r="2163" spans="1:26" x14ac:dyDescent="0.25">
      <c r="A2163" s="22">
        <v>45262</v>
      </c>
      <c r="B2163" s="23">
        <v>42</v>
      </c>
      <c r="C2163" s="34" t="str">
        <f t="shared" si="99"/>
        <v>Senior</v>
      </c>
      <c r="D2163" s="44">
        <v>59734</v>
      </c>
      <c r="E2163" s="28">
        <v>548</v>
      </c>
      <c r="F2163" s="34" t="s">
        <v>231</v>
      </c>
      <c r="G2163" s="34" t="s">
        <v>20</v>
      </c>
      <c r="H2163" s="34" t="s">
        <v>21</v>
      </c>
      <c r="I2163" s="44">
        <v>24802</v>
      </c>
      <c r="J2163" s="28">
        <v>24</v>
      </c>
      <c r="K2163" s="49">
        <v>0.41520741956004953</v>
      </c>
      <c r="L2163" s="49" t="s">
        <v>240</v>
      </c>
      <c r="M2163" s="34" t="s">
        <v>22</v>
      </c>
      <c r="N2163" s="34" t="s">
        <v>30</v>
      </c>
      <c r="O2163" s="44">
        <v>734</v>
      </c>
      <c r="P2163" s="49">
        <v>0.242946316</v>
      </c>
      <c r="Q2163" s="34" t="s">
        <v>38</v>
      </c>
      <c r="R2163" s="28">
        <v>26</v>
      </c>
      <c r="S2163" s="44">
        <v>6925</v>
      </c>
      <c r="T2163" s="39">
        <v>4977.8333329999996</v>
      </c>
      <c r="U2163" s="34" t="str">
        <f t="shared" si="100"/>
        <v>Low Income</v>
      </c>
      <c r="V2163" s="44">
        <v>8446</v>
      </c>
      <c r="W2163" s="49">
        <v>0.19649677400000001</v>
      </c>
      <c r="X2163" s="28">
        <v>0</v>
      </c>
      <c r="Y2163" s="28">
        <v>52</v>
      </c>
      <c r="Z2163" s="34" t="str">
        <f t="shared" si="101"/>
        <v>Medium Risk</v>
      </c>
    </row>
    <row r="2164" spans="1:26" x14ac:dyDescent="0.25">
      <c r="A2164" s="20">
        <v>45263</v>
      </c>
      <c r="B2164" s="21">
        <v>45</v>
      </c>
      <c r="C2164" s="33" t="str">
        <f t="shared" si="99"/>
        <v>Senior</v>
      </c>
      <c r="D2164" s="43">
        <v>46844</v>
      </c>
      <c r="E2164" s="27">
        <v>587</v>
      </c>
      <c r="F2164" s="33" t="s">
        <v>230</v>
      </c>
      <c r="G2164" s="33" t="s">
        <v>20</v>
      </c>
      <c r="H2164" s="33" t="s">
        <v>32</v>
      </c>
      <c r="I2164" s="43">
        <v>42573</v>
      </c>
      <c r="J2164" s="27">
        <v>24</v>
      </c>
      <c r="K2164" s="48">
        <v>0.90882503629066691</v>
      </c>
      <c r="L2164" s="48" t="s">
        <v>241</v>
      </c>
      <c r="M2164" s="33" t="s">
        <v>22</v>
      </c>
      <c r="N2164" s="33" t="s">
        <v>27</v>
      </c>
      <c r="O2164" s="43">
        <v>470</v>
      </c>
      <c r="P2164" s="48">
        <v>0.28402877799999998</v>
      </c>
      <c r="Q2164" s="33" t="s">
        <v>31</v>
      </c>
      <c r="R2164" s="27">
        <v>29</v>
      </c>
      <c r="S2164" s="43">
        <v>1115</v>
      </c>
      <c r="T2164" s="38">
        <v>3903.666667</v>
      </c>
      <c r="U2164" s="33" t="str">
        <f t="shared" si="100"/>
        <v>Low Income</v>
      </c>
      <c r="V2164" s="43">
        <v>33218</v>
      </c>
      <c r="W2164" s="48">
        <v>0.22276463399999999</v>
      </c>
      <c r="X2164" s="27">
        <v>0</v>
      </c>
      <c r="Y2164" s="27">
        <v>56</v>
      </c>
      <c r="Z2164" s="33" t="str">
        <f t="shared" si="101"/>
        <v>High Risk</v>
      </c>
    </row>
    <row r="2165" spans="1:26" x14ac:dyDescent="0.25">
      <c r="A2165" s="22">
        <v>45264</v>
      </c>
      <c r="B2165" s="23">
        <v>53</v>
      </c>
      <c r="C2165" s="34" t="str">
        <f t="shared" si="99"/>
        <v>Senior</v>
      </c>
      <c r="D2165" s="44">
        <v>131352</v>
      </c>
      <c r="E2165" s="28">
        <v>586</v>
      </c>
      <c r="F2165" s="34" t="s">
        <v>230</v>
      </c>
      <c r="G2165" s="34" t="s">
        <v>20</v>
      </c>
      <c r="H2165" s="34" t="s">
        <v>29</v>
      </c>
      <c r="I2165" s="44">
        <v>18768</v>
      </c>
      <c r="J2165" s="28">
        <v>48</v>
      </c>
      <c r="K2165" s="49">
        <v>0.14288324502101224</v>
      </c>
      <c r="L2165" s="49" t="s">
        <v>240</v>
      </c>
      <c r="M2165" s="34" t="s">
        <v>26</v>
      </c>
      <c r="N2165" s="34" t="s">
        <v>27</v>
      </c>
      <c r="O2165" s="44">
        <v>665</v>
      </c>
      <c r="P2165" s="49">
        <v>0.32445326299999999</v>
      </c>
      <c r="Q2165" s="34" t="s">
        <v>31</v>
      </c>
      <c r="R2165" s="28">
        <v>20</v>
      </c>
      <c r="S2165" s="44">
        <v>997</v>
      </c>
      <c r="T2165" s="39">
        <v>10946</v>
      </c>
      <c r="U2165" s="34" t="str">
        <f t="shared" si="100"/>
        <v>Medium Income</v>
      </c>
      <c r="V2165" s="44">
        <v>3853</v>
      </c>
      <c r="W2165" s="49">
        <v>0.23264316900000001</v>
      </c>
      <c r="X2165" s="28">
        <v>1</v>
      </c>
      <c r="Y2165" s="28">
        <v>41.6</v>
      </c>
      <c r="Z2165" s="34" t="str">
        <f t="shared" si="101"/>
        <v>Medium Risk</v>
      </c>
    </row>
    <row r="2166" spans="1:26" x14ac:dyDescent="0.25">
      <c r="A2166" s="20">
        <v>45265</v>
      </c>
      <c r="B2166" s="21">
        <v>58</v>
      </c>
      <c r="C2166" s="33" t="str">
        <f t="shared" si="99"/>
        <v>Senior</v>
      </c>
      <c r="D2166" s="43">
        <v>75167</v>
      </c>
      <c r="E2166" s="27">
        <v>520</v>
      </c>
      <c r="F2166" s="33" t="s">
        <v>231</v>
      </c>
      <c r="G2166" s="33" t="s">
        <v>20</v>
      </c>
      <c r="H2166" s="33" t="s">
        <v>29</v>
      </c>
      <c r="I2166" s="43">
        <v>33913</v>
      </c>
      <c r="J2166" s="27">
        <v>48</v>
      </c>
      <c r="K2166" s="48">
        <v>0.45116873095906446</v>
      </c>
      <c r="L2166" s="48" t="s">
        <v>240</v>
      </c>
      <c r="M2166" s="33" t="s">
        <v>35</v>
      </c>
      <c r="N2166" s="33" t="s">
        <v>23</v>
      </c>
      <c r="O2166" s="43">
        <v>519</v>
      </c>
      <c r="P2166" s="48">
        <v>0.17268270499999999</v>
      </c>
      <c r="Q2166" s="33" t="s">
        <v>34</v>
      </c>
      <c r="R2166" s="27">
        <v>21</v>
      </c>
      <c r="S2166" s="43">
        <v>16810</v>
      </c>
      <c r="T2166" s="38">
        <v>6263.9166670000004</v>
      </c>
      <c r="U2166" s="33" t="str">
        <f t="shared" si="100"/>
        <v>Medium Income</v>
      </c>
      <c r="V2166" s="43">
        <v>31883</v>
      </c>
      <c r="W2166" s="48">
        <v>0.22233219500000001</v>
      </c>
      <c r="X2166" s="27">
        <v>0</v>
      </c>
      <c r="Y2166" s="27">
        <v>54</v>
      </c>
      <c r="Z2166" s="33" t="str">
        <f t="shared" si="101"/>
        <v>Medium Risk</v>
      </c>
    </row>
    <row r="2167" spans="1:26" x14ac:dyDescent="0.25">
      <c r="A2167" s="22">
        <v>45266</v>
      </c>
      <c r="B2167" s="23">
        <v>27</v>
      </c>
      <c r="C2167" s="34" t="str">
        <f t="shared" si="99"/>
        <v>Mid</v>
      </c>
      <c r="D2167" s="44">
        <v>77264.000004000001</v>
      </c>
      <c r="E2167" s="28">
        <v>545</v>
      </c>
      <c r="F2167" s="34" t="s">
        <v>231</v>
      </c>
      <c r="G2167" s="34" t="s">
        <v>20</v>
      </c>
      <c r="H2167" s="34" t="s">
        <v>29</v>
      </c>
      <c r="I2167" s="44">
        <v>8380</v>
      </c>
      <c r="J2167" s="28">
        <v>53.77215189873418</v>
      </c>
      <c r="K2167" s="49">
        <v>0.10845930833979812</v>
      </c>
      <c r="L2167" s="49" t="s">
        <v>240</v>
      </c>
      <c r="M2167" s="34" t="s">
        <v>35</v>
      </c>
      <c r="N2167" s="34" t="s">
        <v>30</v>
      </c>
      <c r="O2167" s="44">
        <v>220</v>
      </c>
      <c r="P2167" s="49">
        <v>0.32117216599999998</v>
      </c>
      <c r="Q2167" s="34" t="s">
        <v>38</v>
      </c>
      <c r="R2167" s="28">
        <v>28</v>
      </c>
      <c r="S2167" s="44">
        <v>1172</v>
      </c>
      <c r="T2167" s="39">
        <v>6438.6666670000004</v>
      </c>
      <c r="U2167" s="34" t="str">
        <f t="shared" si="100"/>
        <v>Medium Income</v>
      </c>
      <c r="V2167" s="44">
        <v>166054</v>
      </c>
      <c r="W2167" s="49">
        <v>0.31364112599999999</v>
      </c>
      <c r="X2167" s="28">
        <v>0</v>
      </c>
      <c r="Y2167" s="28">
        <v>50</v>
      </c>
      <c r="Z2167" s="34" t="str">
        <f t="shared" si="101"/>
        <v>Medium Risk</v>
      </c>
    </row>
    <row r="2168" spans="1:26" x14ac:dyDescent="0.25">
      <c r="A2168" s="20">
        <v>45267</v>
      </c>
      <c r="B2168" s="21">
        <v>30</v>
      </c>
      <c r="C2168" s="33" t="str">
        <f t="shared" si="99"/>
        <v>Mid</v>
      </c>
      <c r="D2168" s="43">
        <v>85219</v>
      </c>
      <c r="E2168" s="27">
        <v>565.24120603015081</v>
      </c>
      <c r="F2168" s="33" t="s">
        <v>230</v>
      </c>
      <c r="G2168" s="33" t="s">
        <v>20</v>
      </c>
      <c r="H2168" s="33" t="s">
        <v>29</v>
      </c>
      <c r="I2168" s="43">
        <v>65642</v>
      </c>
      <c r="J2168" s="27">
        <v>48</v>
      </c>
      <c r="K2168" s="48">
        <v>0.77027423461904032</v>
      </c>
      <c r="L2168" s="48" t="s">
        <v>241</v>
      </c>
      <c r="M2168" s="33" t="s">
        <v>35</v>
      </c>
      <c r="N2168" s="33" t="s">
        <v>23</v>
      </c>
      <c r="O2168" s="43">
        <v>433</v>
      </c>
      <c r="P2168" s="48">
        <v>0.23919583799999999</v>
      </c>
      <c r="Q2168" s="33" t="s">
        <v>24</v>
      </c>
      <c r="R2168" s="27">
        <v>23</v>
      </c>
      <c r="S2168" s="43">
        <v>7663</v>
      </c>
      <c r="T2168" s="38">
        <v>7101.5833329999996</v>
      </c>
      <c r="U2168" s="33" t="str">
        <f t="shared" si="100"/>
        <v>Medium Income</v>
      </c>
      <c r="V2168" s="43">
        <v>230013</v>
      </c>
      <c r="W2168" s="48">
        <v>0.29963907899999997</v>
      </c>
      <c r="X2168" s="27">
        <v>0</v>
      </c>
      <c r="Y2168" s="27">
        <v>48</v>
      </c>
      <c r="Z2168" s="33" t="str">
        <f t="shared" si="101"/>
        <v>Medium Risk</v>
      </c>
    </row>
    <row r="2169" spans="1:26" x14ac:dyDescent="0.25">
      <c r="A2169" s="22">
        <v>45268</v>
      </c>
      <c r="B2169" s="23">
        <v>24</v>
      </c>
      <c r="C2169" s="34" t="str">
        <f t="shared" si="99"/>
        <v>Young</v>
      </c>
      <c r="D2169" s="44">
        <v>79727</v>
      </c>
      <c r="E2169" s="28">
        <v>572.83333333333337</v>
      </c>
      <c r="F2169" s="34" t="s">
        <v>230</v>
      </c>
      <c r="G2169" s="34" t="s">
        <v>20</v>
      </c>
      <c r="H2169" s="34" t="s">
        <v>29</v>
      </c>
      <c r="I2169" s="44">
        <v>19215</v>
      </c>
      <c r="J2169" s="28">
        <v>12</v>
      </c>
      <c r="K2169" s="49">
        <v>0.24100994644223411</v>
      </c>
      <c r="L2169" s="49" t="s">
        <v>240</v>
      </c>
      <c r="M2169" s="34" t="s">
        <v>22</v>
      </c>
      <c r="N2169" s="34" t="s">
        <v>23</v>
      </c>
      <c r="O2169" s="44">
        <v>288</v>
      </c>
      <c r="P2169" s="49">
        <v>0.266866461</v>
      </c>
      <c r="Q2169" s="34" t="s">
        <v>38</v>
      </c>
      <c r="R2169" s="28">
        <v>21</v>
      </c>
      <c r="S2169" s="44">
        <v>3070</v>
      </c>
      <c r="T2169" s="39">
        <v>6643.9166670000004</v>
      </c>
      <c r="U2169" s="34" t="str">
        <f t="shared" si="100"/>
        <v>Medium Income</v>
      </c>
      <c r="V2169" s="44">
        <v>145057</v>
      </c>
      <c r="W2169" s="49">
        <v>0.23670502900000001</v>
      </c>
      <c r="X2169" s="28">
        <v>1</v>
      </c>
      <c r="Y2169" s="28">
        <v>38.4</v>
      </c>
      <c r="Z2169" s="34" t="str">
        <f t="shared" si="101"/>
        <v>Low Risk</v>
      </c>
    </row>
    <row r="2170" spans="1:26" x14ac:dyDescent="0.25">
      <c r="A2170" s="20">
        <v>45269</v>
      </c>
      <c r="B2170" s="21">
        <v>37</v>
      </c>
      <c r="C2170" s="33" t="str">
        <f t="shared" si="99"/>
        <v>Mid</v>
      </c>
      <c r="D2170" s="43">
        <v>21583</v>
      </c>
      <c r="E2170" s="27">
        <v>595</v>
      </c>
      <c r="F2170" s="33" t="s">
        <v>230</v>
      </c>
      <c r="G2170" s="33" t="s">
        <v>20</v>
      </c>
      <c r="H2170" s="33" t="s">
        <v>32</v>
      </c>
      <c r="I2170" s="43">
        <v>32380</v>
      </c>
      <c r="J2170" s="27">
        <v>48</v>
      </c>
      <c r="K2170" s="48">
        <v>1.5002548301904277</v>
      </c>
      <c r="L2170" s="48" t="s">
        <v>242</v>
      </c>
      <c r="M2170" s="33" t="s">
        <v>22</v>
      </c>
      <c r="N2170" s="33" t="s">
        <v>30</v>
      </c>
      <c r="O2170" s="43">
        <v>343</v>
      </c>
      <c r="P2170" s="48">
        <v>0.28658856700000002</v>
      </c>
      <c r="Q2170" s="33" t="s">
        <v>24</v>
      </c>
      <c r="R2170" s="27">
        <v>21</v>
      </c>
      <c r="S2170" s="43">
        <v>8685</v>
      </c>
      <c r="T2170" s="38">
        <v>1798.583333</v>
      </c>
      <c r="U2170" s="33" t="str">
        <f t="shared" si="100"/>
        <v>Low Income</v>
      </c>
      <c r="V2170" s="43">
        <v>96143</v>
      </c>
      <c r="W2170" s="48">
        <v>0.23824757999999999</v>
      </c>
      <c r="X2170" s="27">
        <v>0</v>
      </c>
      <c r="Y2170" s="27">
        <v>53</v>
      </c>
      <c r="Z2170" s="33" t="str">
        <f t="shared" si="101"/>
        <v>Medium Risk</v>
      </c>
    </row>
    <row r="2171" spans="1:26" x14ac:dyDescent="0.25">
      <c r="A2171" s="22">
        <v>45270</v>
      </c>
      <c r="B2171" s="23">
        <v>45</v>
      </c>
      <c r="C2171" s="34" t="str">
        <f t="shared" si="99"/>
        <v>Senior</v>
      </c>
      <c r="D2171" s="44">
        <v>65814</v>
      </c>
      <c r="E2171" s="28">
        <v>631</v>
      </c>
      <c r="F2171" s="34" t="s">
        <v>230</v>
      </c>
      <c r="G2171" s="34" t="s">
        <v>20</v>
      </c>
      <c r="H2171" s="34" t="s">
        <v>32</v>
      </c>
      <c r="I2171" s="44">
        <v>9556</v>
      </c>
      <c r="J2171" s="28">
        <v>96</v>
      </c>
      <c r="K2171" s="49">
        <v>0.14519707053210562</v>
      </c>
      <c r="L2171" s="49" t="s">
        <v>240</v>
      </c>
      <c r="M2171" s="34" t="s">
        <v>26</v>
      </c>
      <c r="N2171" s="34" t="s">
        <v>27</v>
      </c>
      <c r="O2171" s="44">
        <v>175</v>
      </c>
      <c r="P2171" s="49">
        <v>0.37105867199999998</v>
      </c>
      <c r="Q2171" s="34" t="s">
        <v>24</v>
      </c>
      <c r="R2171" s="28">
        <v>22</v>
      </c>
      <c r="S2171" s="44">
        <v>2402</v>
      </c>
      <c r="T2171" s="39">
        <v>5484.5</v>
      </c>
      <c r="U2171" s="34" t="str">
        <f t="shared" si="100"/>
        <v>Medium Income</v>
      </c>
      <c r="V2171" s="44">
        <v>19349</v>
      </c>
      <c r="W2171" s="49">
        <v>0.22508692</v>
      </c>
      <c r="X2171" s="28">
        <v>0</v>
      </c>
      <c r="Y2171" s="28">
        <v>55</v>
      </c>
      <c r="Z2171" s="34" t="str">
        <f t="shared" si="101"/>
        <v>High Risk</v>
      </c>
    </row>
    <row r="2172" spans="1:26" x14ac:dyDescent="0.25">
      <c r="A2172" s="20">
        <v>45271</v>
      </c>
      <c r="B2172" s="21">
        <v>51</v>
      </c>
      <c r="C2172" s="33" t="str">
        <f t="shared" si="99"/>
        <v>Senior</v>
      </c>
      <c r="D2172" s="43">
        <v>23638</v>
      </c>
      <c r="E2172" s="27">
        <v>627</v>
      </c>
      <c r="F2172" s="33" t="s">
        <v>230</v>
      </c>
      <c r="G2172" s="33" t="s">
        <v>33</v>
      </c>
      <c r="H2172" s="33" t="s">
        <v>32</v>
      </c>
      <c r="I2172" s="43">
        <v>35225</v>
      </c>
      <c r="J2172" s="27">
        <v>48</v>
      </c>
      <c r="K2172" s="48">
        <v>1.4901852948642018</v>
      </c>
      <c r="L2172" s="48" t="s">
        <v>242</v>
      </c>
      <c r="M2172" s="33" t="s">
        <v>22</v>
      </c>
      <c r="N2172" s="33" t="s">
        <v>27</v>
      </c>
      <c r="O2172" s="43">
        <v>476</v>
      </c>
      <c r="P2172" s="48">
        <v>0.33914699100000001</v>
      </c>
      <c r="Q2172" s="33" t="s">
        <v>28</v>
      </c>
      <c r="R2172" s="27">
        <v>29</v>
      </c>
      <c r="S2172" s="43">
        <v>1983</v>
      </c>
      <c r="T2172" s="38">
        <v>1969.833333</v>
      </c>
      <c r="U2172" s="33" t="str">
        <f t="shared" si="100"/>
        <v>Low Income</v>
      </c>
      <c r="V2172" s="43">
        <v>6139</v>
      </c>
      <c r="W2172" s="48">
        <v>0.197724235</v>
      </c>
      <c r="X2172" s="27">
        <v>0</v>
      </c>
      <c r="Y2172" s="27">
        <v>55</v>
      </c>
      <c r="Z2172" s="33" t="str">
        <f t="shared" si="101"/>
        <v>High Risk</v>
      </c>
    </row>
    <row r="2173" spans="1:26" x14ac:dyDescent="0.25">
      <c r="A2173" s="22">
        <v>45272</v>
      </c>
      <c r="B2173" s="23">
        <v>39</v>
      </c>
      <c r="C2173" s="34" t="str">
        <f t="shared" si="99"/>
        <v>Mid</v>
      </c>
      <c r="D2173" s="44">
        <v>163935</v>
      </c>
      <c r="E2173" s="28">
        <v>561</v>
      </c>
      <c r="F2173" s="34" t="s">
        <v>230</v>
      </c>
      <c r="G2173" s="34" t="s">
        <v>20</v>
      </c>
      <c r="H2173" s="34" t="s">
        <v>29</v>
      </c>
      <c r="I2173" s="44">
        <v>16862</v>
      </c>
      <c r="J2173" s="28">
        <v>72</v>
      </c>
      <c r="K2173" s="49">
        <v>0.10285783999756001</v>
      </c>
      <c r="L2173" s="49" t="s">
        <v>240</v>
      </c>
      <c r="M2173" s="34" t="s">
        <v>22</v>
      </c>
      <c r="N2173" s="34" t="s">
        <v>30</v>
      </c>
      <c r="O2173" s="44">
        <v>729</v>
      </c>
      <c r="P2173" s="49">
        <v>0.16672746399999999</v>
      </c>
      <c r="Q2173" s="34" t="s">
        <v>31</v>
      </c>
      <c r="R2173" s="28">
        <v>28</v>
      </c>
      <c r="S2173" s="44">
        <v>3768</v>
      </c>
      <c r="T2173" s="39">
        <v>13661.25</v>
      </c>
      <c r="U2173" s="34" t="str">
        <f t="shared" si="100"/>
        <v>High Income</v>
      </c>
      <c r="V2173" s="44">
        <v>65032</v>
      </c>
      <c r="W2173" s="49">
        <v>0.250957763</v>
      </c>
      <c r="X2173" s="28">
        <v>1</v>
      </c>
      <c r="Y2173" s="28">
        <v>36</v>
      </c>
      <c r="Z2173" s="34" t="str">
        <f t="shared" si="101"/>
        <v>Low Risk</v>
      </c>
    </row>
    <row r="2174" spans="1:26" x14ac:dyDescent="0.25">
      <c r="A2174" s="20">
        <v>45273</v>
      </c>
      <c r="B2174" s="21">
        <v>36</v>
      </c>
      <c r="C2174" s="33" t="str">
        <f t="shared" si="99"/>
        <v>Mid</v>
      </c>
      <c r="D2174" s="43">
        <v>67333</v>
      </c>
      <c r="E2174" s="27">
        <v>426</v>
      </c>
      <c r="F2174" s="33" t="s">
        <v>233</v>
      </c>
      <c r="G2174" s="33" t="s">
        <v>20</v>
      </c>
      <c r="H2174" s="33" t="s">
        <v>32</v>
      </c>
      <c r="I2174" s="43">
        <v>19562</v>
      </c>
      <c r="J2174" s="27">
        <v>48</v>
      </c>
      <c r="K2174" s="48">
        <v>0.29052619072371644</v>
      </c>
      <c r="L2174" s="48" t="s">
        <v>240</v>
      </c>
      <c r="M2174" s="33" t="s">
        <v>22</v>
      </c>
      <c r="N2174" s="33" t="s">
        <v>27</v>
      </c>
      <c r="O2174" s="43">
        <v>254</v>
      </c>
      <c r="P2174" s="48">
        <v>0.30355282900000002</v>
      </c>
      <c r="Q2174" s="33" t="s">
        <v>31</v>
      </c>
      <c r="R2174" s="27">
        <v>20</v>
      </c>
      <c r="S2174" s="43">
        <v>76062</v>
      </c>
      <c r="T2174" s="38">
        <v>5611.0833329999996</v>
      </c>
      <c r="U2174" s="33" t="str">
        <f t="shared" si="100"/>
        <v>Medium Income</v>
      </c>
      <c r="V2174" s="43">
        <v>52858</v>
      </c>
      <c r="W2174" s="48">
        <v>0.28438089599999999</v>
      </c>
      <c r="X2174" s="27">
        <v>0</v>
      </c>
      <c r="Y2174" s="27">
        <v>64</v>
      </c>
      <c r="Z2174" s="33" t="str">
        <f t="shared" si="101"/>
        <v>High Risk</v>
      </c>
    </row>
    <row r="2175" spans="1:26" x14ac:dyDescent="0.25">
      <c r="A2175" s="22">
        <v>45274</v>
      </c>
      <c r="B2175" s="23">
        <v>41</v>
      </c>
      <c r="C2175" s="34" t="str">
        <f t="shared" si="99"/>
        <v>Senior</v>
      </c>
      <c r="D2175" s="44">
        <v>36900</v>
      </c>
      <c r="E2175" s="28">
        <v>553</v>
      </c>
      <c r="F2175" s="34" t="s">
        <v>230</v>
      </c>
      <c r="G2175" s="34" t="s">
        <v>20</v>
      </c>
      <c r="H2175" s="34" t="s">
        <v>21</v>
      </c>
      <c r="I2175" s="44">
        <v>16301</v>
      </c>
      <c r="J2175" s="28">
        <v>48</v>
      </c>
      <c r="K2175" s="49">
        <v>0.44176151761517612</v>
      </c>
      <c r="L2175" s="49" t="s">
        <v>240</v>
      </c>
      <c r="M2175" s="34" t="s">
        <v>26</v>
      </c>
      <c r="N2175" s="34" t="s">
        <v>30</v>
      </c>
      <c r="O2175" s="44">
        <v>478</v>
      </c>
      <c r="P2175" s="49">
        <v>1.0055031000000001E-2</v>
      </c>
      <c r="Q2175" s="34" t="s">
        <v>31</v>
      </c>
      <c r="R2175" s="28">
        <v>19</v>
      </c>
      <c r="S2175" s="44">
        <v>800</v>
      </c>
      <c r="T2175" s="39">
        <v>3075</v>
      </c>
      <c r="U2175" s="34" t="str">
        <f t="shared" si="100"/>
        <v>Low Income</v>
      </c>
      <c r="V2175" s="44">
        <v>56726</v>
      </c>
      <c r="W2175" s="49">
        <v>0.233702364</v>
      </c>
      <c r="X2175" s="28">
        <v>0</v>
      </c>
      <c r="Y2175" s="28">
        <v>52</v>
      </c>
      <c r="Z2175" s="34" t="str">
        <f t="shared" si="101"/>
        <v>Medium Risk</v>
      </c>
    </row>
    <row r="2176" spans="1:26" x14ac:dyDescent="0.25">
      <c r="A2176" s="20">
        <v>45275</v>
      </c>
      <c r="B2176" s="21">
        <v>29</v>
      </c>
      <c r="C2176" s="33" t="str">
        <f t="shared" si="99"/>
        <v>Mid</v>
      </c>
      <c r="D2176" s="43">
        <v>60413</v>
      </c>
      <c r="E2176" s="27">
        <v>559</v>
      </c>
      <c r="F2176" s="33" t="s">
        <v>230</v>
      </c>
      <c r="G2176" s="33" t="s">
        <v>20</v>
      </c>
      <c r="H2176" s="33" t="s">
        <v>25</v>
      </c>
      <c r="I2176" s="43">
        <v>36182</v>
      </c>
      <c r="J2176" s="27">
        <v>36</v>
      </c>
      <c r="K2176" s="48">
        <v>0.59891083045039972</v>
      </c>
      <c r="L2176" s="48" t="s">
        <v>241</v>
      </c>
      <c r="M2176" s="33" t="s">
        <v>26</v>
      </c>
      <c r="N2176" s="33" t="s">
        <v>23</v>
      </c>
      <c r="O2176" s="43">
        <v>405</v>
      </c>
      <c r="P2176" s="48">
        <v>0.26048584000000002</v>
      </c>
      <c r="Q2176" s="33" t="s">
        <v>34</v>
      </c>
      <c r="R2176" s="27">
        <v>21</v>
      </c>
      <c r="S2176" s="43">
        <v>6772</v>
      </c>
      <c r="T2176" s="38">
        <v>5034.4166670000004</v>
      </c>
      <c r="U2176" s="33" t="str">
        <f t="shared" si="100"/>
        <v>Medium Income</v>
      </c>
      <c r="V2176" s="43">
        <v>263319</v>
      </c>
      <c r="W2176" s="48">
        <v>0.19792627400000001</v>
      </c>
      <c r="X2176" s="27">
        <v>1</v>
      </c>
      <c r="Y2176" s="27">
        <v>36</v>
      </c>
      <c r="Z2176" s="33" t="str">
        <f t="shared" si="101"/>
        <v>Low Risk</v>
      </c>
    </row>
    <row r="2177" spans="1:26" x14ac:dyDescent="0.25">
      <c r="A2177" s="22">
        <v>45276</v>
      </c>
      <c r="B2177" s="23">
        <v>65</v>
      </c>
      <c r="C2177" s="34" t="str">
        <f t="shared" si="99"/>
        <v>Old</v>
      </c>
      <c r="D2177" s="44">
        <v>29216</v>
      </c>
      <c r="E2177" s="28">
        <v>593</v>
      </c>
      <c r="F2177" s="34" t="s">
        <v>230</v>
      </c>
      <c r="G2177" s="34" t="s">
        <v>33</v>
      </c>
      <c r="H2177" s="34" t="s">
        <v>29</v>
      </c>
      <c r="I2177" s="44">
        <v>15566</v>
      </c>
      <c r="J2177" s="28">
        <v>24</v>
      </c>
      <c r="K2177" s="49">
        <v>0.532790251916758</v>
      </c>
      <c r="L2177" s="49" t="s">
        <v>241</v>
      </c>
      <c r="M2177" s="34" t="s">
        <v>26</v>
      </c>
      <c r="N2177" s="34" t="s">
        <v>27</v>
      </c>
      <c r="O2177" s="44">
        <v>583</v>
      </c>
      <c r="P2177" s="49">
        <v>0.45992634700000001</v>
      </c>
      <c r="Q2177" s="34" t="s">
        <v>24</v>
      </c>
      <c r="R2177" s="28">
        <v>26</v>
      </c>
      <c r="S2177" s="44">
        <v>3735</v>
      </c>
      <c r="T2177" s="39">
        <v>2434.666667</v>
      </c>
      <c r="U2177" s="34" t="str">
        <f t="shared" si="100"/>
        <v>Low Income</v>
      </c>
      <c r="V2177" s="44">
        <v>46167</v>
      </c>
      <c r="W2177" s="49">
        <v>0.195375417</v>
      </c>
      <c r="X2177" s="28">
        <v>0</v>
      </c>
      <c r="Y2177" s="28">
        <v>65</v>
      </c>
      <c r="Z2177" s="34" t="str">
        <f t="shared" si="101"/>
        <v>High Risk</v>
      </c>
    </row>
    <row r="2178" spans="1:26" x14ac:dyDescent="0.25">
      <c r="A2178" s="20">
        <v>45277</v>
      </c>
      <c r="B2178" s="21">
        <v>20</v>
      </c>
      <c r="C2178" s="33" t="str">
        <f t="shared" ref="C2178:C2241" si="102">IF(B2178&lt;25,"Young",IF(B2178&lt;40,"Mid",IF(B2178&lt;60,"Senior","Old")))</f>
        <v>Young</v>
      </c>
      <c r="D2178" s="43">
        <v>19381</v>
      </c>
      <c r="E2178" s="27">
        <v>572</v>
      </c>
      <c r="F2178" s="33" t="s">
        <v>230</v>
      </c>
      <c r="G2178" s="33" t="s">
        <v>20</v>
      </c>
      <c r="H2178" s="33" t="s">
        <v>21</v>
      </c>
      <c r="I2178" s="43">
        <v>28975</v>
      </c>
      <c r="J2178" s="27">
        <v>60</v>
      </c>
      <c r="K2178" s="48">
        <v>1.4950208967545535</v>
      </c>
      <c r="L2178" s="48" t="s">
        <v>242</v>
      </c>
      <c r="M2178" s="33" t="s">
        <v>26</v>
      </c>
      <c r="N2178" s="33" t="s">
        <v>27</v>
      </c>
      <c r="O2178" s="43">
        <v>415</v>
      </c>
      <c r="P2178" s="48">
        <v>0.44507844800000002</v>
      </c>
      <c r="Q2178" s="33" t="s">
        <v>34</v>
      </c>
      <c r="R2178" s="27">
        <v>30</v>
      </c>
      <c r="S2178" s="43">
        <v>750</v>
      </c>
      <c r="T2178" s="38">
        <v>1615.083333</v>
      </c>
      <c r="U2178" s="33" t="str">
        <f t="shared" ref="U2178:U2241" si="103">IF(T2178&lt;=5000,"Low Income",IF(T2178&lt;=12000,"Medium Income","High Income"))</f>
        <v>Low Income</v>
      </c>
      <c r="V2178" s="43">
        <v>39164</v>
      </c>
      <c r="W2178" s="48">
        <v>0.24516295799999999</v>
      </c>
      <c r="X2178" s="27">
        <v>0</v>
      </c>
      <c r="Y2178" s="27">
        <v>58</v>
      </c>
      <c r="Z2178" s="33" t="str">
        <f t="shared" ref="Z2178:Z2241" si="104">IF(Y2178&lt;40,"Low Risk", IF(Y2178&lt;55,"Medium Risk", IF(Y2178&lt;70,"High Risk","Very High Risk")))</f>
        <v>High Risk</v>
      </c>
    </row>
    <row r="2179" spans="1:26" x14ac:dyDescent="0.25">
      <c r="A2179" s="22">
        <v>45278</v>
      </c>
      <c r="B2179" s="23">
        <v>42</v>
      </c>
      <c r="C2179" s="34" t="str">
        <f t="shared" si="102"/>
        <v>Senior</v>
      </c>
      <c r="D2179" s="44">
        <v>70864</v>
      </c>
      <c r="E2179" s="28">
        <v>527</v>
      </c>
      <c r="F2179" s="34" t="s">
        <v>231</v>
      </c>
      <c r="G2179" s="34" t="s">
        <v>20</v>
      </c>
      <c r="H2179" s="34" t="s">
        <v>32</v>
      </c>
      <c r="I2179" s="44">
        <v>24647.715909090908</v>
      </c>
      <c r="J2179" s="28">
        <v>12</v>
      </c>
      <c r="K2179" s="49">
        <v>0.34781716963607628</v>
      </c>
      <c r="L2179" s="49" t="s">
        <v>240</v>
      </c>
      <c r="M2179" s="34" t="s">
        <v>35</v>
      </c>
      <c r="N2179" s="34" t="s">
        <v>30</v>
      </c>
      <c r="O2179" s="44">
        <v>461</v>
      </c>
      <c r="P2179" s="49">
        <v>0.162384367</v>
      </c>
      <c r="Q2179" s="34" t="s">
        <v>34</v>
      </c>
      <c r="R2179" s="28">
        <v>34</v>
      </c>
      <c r="S2179" s="44">
        <v>753</v>
      </c>
      <c r="T2179" s="39">
        <v>5905.3333329999996</v>
      </c>
      <c r="U2179" s="34" t="str">
        <f t="shared" si="103"/>
        <v>Medium Income</v>
      </c>
      <c r="V2179" s="44">
        <v>47483</v>
      </c>
      <c r="W2179" s="49">
        <v>0.262511781</v>
      </c>
      <c r="X2179" s="28">
        <v>0</v>
      </c>
      <c r="Y2179" s="28">
        <v>50</v>
      </c>
      <c r="Z2179" s="34" t="str">
        <f t="shared" si="104"/>
        <v>Medium Risk</v>
      </c>
    </row>
    <row r="2180" spans="1:26" x14ac:dyDescent="0.25">
      <c r="A2180" s="20">
        <v>45279</v>
      </c>
      <c r="B2180" s="21">
        <v>64</v>
      </c>
      <c r="C2180" s="33" t="str">
        <f t="shared" si="102"/>
        <v>Old</v>
      </c>
      <c r="D2180" s="43">
        <v>30308</v>
      </c>
      <c r="E2180" s="27">
        <v>604</v>
      </c>
      <c r="F2180" s="33" t="s">
        <v>230</v>
      </c>
      <c r="G2180" s="33" t="s">
        <v>20</v>
      </c>
      <c r="H2180" s="33" t="s">
        <v>32</v>
      </c>
      <c r="I2180" s="43">
        <v>25183.596306068601</v>
      </c>
      <c r="J2180" s="27">
        <v>96</v>
      </c>
      <c r="K2180" s="48">
        <v>0.83092240682554441</v>
      </c>
      <c r="L2180" s="48" t="s">
        <v>241</v>
      </c>
      <c r="M2180" s="33" t="s">
        <v>26</v>
      </c>
      <c r="N2180" s="33" t="s">
        <v>27</v>
      </c>
      <c r="O2180" s="43">
        <v>362</v>
      </c>
      <c r="P2180" s="48">
        <v>0.29106678400000002</v>
      </c>
      <c r="Q2180" s="33" t="s">
        <v>28</v>
      </c>
      <c r="R2180" s="27">
        <v>25</v>
      </c>
      <c r="S2180" s="43">
        <v>2033</v>
      </c>
      <c r="T2180" s="38">
        <v>2525.666667</v>
      </c>
      <c r="U2180" s="33" t="str">
        <f t="shared" si="103"/>
        <v>Low Income</v>
      </c>
      <c r="V2180" s="43">
        <v>41281</v>
      </c>
      <c r="W2180" s="48">
        <v>0.218063537</v>
      </c>
      <c r="X2180" s="27">
        <v>0</v>
      </c>
      <c r="Y2180" s="27">
        <v>49</v>
      </c>
      <c r="Z2180" s="33" t="str">
        <f t="shared" si="104"/>
        <v>Medium Risk</v>
      </c>
    </row>
    <row r="2181" spans="1:26" x14ac:dyDescent="0.25">
      <c r="A2181" s="22">
        <v>45280</v>
      </c>
      <c r="B2181" s="23">
        <v>40</v>
      </c>
      <c r="C2181" s="34" t="str">
        <f t="shared" si="102"/>
        <v>Senior</v>
      </c>
      <c r="D2181" s="44">
        <v>49272</v>
      </c>
      <c r="E2181" s="28">
        <v>545</v>
      </c>
      <c r="F2181" s="34" t="s">
        <v>231</v>
      </c>
      <c r="G2181" s="34" t="s">
        <v>20</v>
      </c>
      <c r="H2181" s="34" t="s">
        <v>41</v>
      </c>
      <c r="I2181" s="44">
        <v>13651</v>
      </c>
      <c r="J2181" s="28">
        <v>72</v>
      </c>
      <c r="K2181" s="49">
        <v>0.27705390485468417</v>
      </c>
      <c r="L2181" s="49" t="s">
        <v>240</v>
      </c>
      <c r="M2181" s="34" t="s">
        <v>26</v>
      </c>
      <c r="N2181" s="34" t="s">
        <v>27</v>
      </c>
      <c r="O2181" s="44">
        <v>151</v>
      </c>
      <c r="P2181" s="49">
        <v>0.31797293999999998</v>
      </c>
      <c r="Q2181" s="34" t="s">
        <v>24</v>
      </c>
      <c r="R2181" s="28">
        <v>26</v>
      </c>
      <c r="S2181" s="44">
        <v>13408</v>
      </c>
      <c r="T2181" s="39">
        <v>4106</v>
      </c>
      <c r="U2181" s="34" t="str">
        <f t="shared" si="103"/>
        <v>Low Income</v>
      </c>
      <c r="V2181" s="44">
        <v>232825</v>
      </c>
      <c r="W2181" s="49">
        <v>0.26276620299999998</v>
      </c>
      <c r="X2181" s="28">
        <v>1</v>
      </c>
      <c r="Y2181" s="28">
        <v>40.799999999999997</v>
      </c>
      <c r="Z2181" s="34" t="str">
        <f t="shared" si="104"/>
        <v>Medium Risk</v>
      </c>
    </row>
    <row r="2182" spans="1:26" x14ac:dyDescent="0.25">
      <c r="A2182" s="20">
        <v>45281</v>
      </c>
      <c r="B2182" s="21">
        <v>37</v>
      </c>
      <c r="C2182" s="33" t="str">
        <f t="shared" si="102"/>
        <v>Mid</v>
      </c>
      <c r="D2182" s="43">
        <v>56078</v>
      </c>
      <c r="E2182" s="27">
        <v>588</v>
      </c>
      <c r="F2182" s="33" t="s">
        <v>230</v>
      </c>
      <c r="G2182" s="33" t="s">
        <v>20</v>
      </c>
      <c r="H2182" s="33" t="s">
        <v>29</v>
      </c>
      <c r="I2182" s="43">
        <v>30608</v>
      </c>
      <c r="J2182" s="27">
        <v>36</v>
      </c>
      <c r="K2182" s="48">
        <v>0.54581119155462032</v>
      </c>
      <c r="L2182" s="48" t="s">
        <v>241</v>
      </c>
      <c r="M2182" s="33" t="s">
        <v>26</v>
      </c>
      <c r="N2182" s="33" t="s">
        <v>27</v>
      </c>
      <c r="O2182" s="43">
        <v>225</v>
      </c>
      <c r="P2182" s="48">
        <v>0.25725334700000002</v>
      </c>
      <c r="Q2182" s="33" t="s">
        <v>24</v>
      </c>
      <c r="R2182" s="27">
        <v>27</v>
      </c>
      <c r="S2182" s="43">
        <v>689</v>
      </c>
      <c r="T2182" s="38">
        <v>4673.1666670000004</v>
      </c>
      <c r="U2182" s="33" t="str">
        <f t="shared" si="103"/>
        <v>Low Income</v>
      </c>
      <c r="V2182" s="43">
        <v>314456</v>
      </c>
      <c r="W2182" s="48">
        <v>0.19760453</v>
      </c>
      <c r="X2182" s="27">
        <v>1</v>
      </c>
      <c r="Y2182" s="27">
        <v>36.799999999999997</v>
      </c>
      <c r="Z2182" s="33" t="str">
        <f t="shared" si="104"/>
        <v>Low Risk</v>
      </c>
    </row>
    <row r="2183" spans="1:26" x14ac:dyDescent="0.25">
      <c r="A2183" s="22">
        <v>45282</v>
      </c>
      <c r="B2183" s="23">
        <v>35</v>
      </c>
      <c r="C2183" s="34" t="str">
        <f t="shared" si="102"/>
        <v>Mid</v>
      </c>
      <c r="D2183" s="44">
        <v>36588</v>
      </c>
      <c r="E2183" s="28">
        <v>565</v>
      </c>
      <c r="F2183" s="34" t="s">
        <v>230</v>
      </c>
      <c r="G2183" s="34" t="s">
        <v>20</v>
      </c>
      <c r="H2183" s="34" t="s">
        <v>32</v>
      </c>
      <c r="I2183" s="44">
        <v>67502</v>
      </c>
      <c r="J2183" s="28">
        <v>48</v>
      </c>
      <c r="K2183" s="49">
        <v>1.8449218322947414</v>
      </c>
      <c r="L2183" s="49" t="s">
        <v>242</v>
      </c>
      <c r="M2183" s="34" t="s">
        <v>22</v>
      </c>
      <c r="N2183" s="34" t="s">
        <v>23</v>
      </c>
      <c r="O2183" s="44">
        <v>278</v>
      </c>
      <c r="P2183" s="49">
        <v>0.61858365400000004</v>
      </c>
      <c r="Q2183" s="34" t="s">
        <v>38</v>
      </c>
      <c r="R2183" s="28">
        <v>20</v>
      </c>
      <c r="S2183" s="44">
        <v>3589</v>
      </c>
      <c r="T2183" s="39">
        <v>3049</v>
      </c>
      <c r="U2183" s="34" t="str">
        <f t="shared" si="103"/>
        <v>Low Income</v>
      </c>
      <c r="V2183" s="44">
        <v>84864</v>
      </c>
      <c r="W2183" s="49">
        <v>0.31243062500000002</v>
      </c>
      <c r="X2183" s="28">
        <v>0</v>
      </c>
      <c r="Y2183" s="28">
        <v>56</v>
      </c>
      <c r="Z2183" s="34" t="str">
        <f t="shared" si="104"/>
        <v>High Risk</v>
      </c>
    </row>
    <row r="2184" spans="1:26" x14ac:dyDescent="0.25">
      <c r="A2184" s="20">
        <v>45283</v>
      </c>
      <c r="B2184" s="21">
        <v>37</v>
      </c>
      <c r="C2184" s="33" t="str">
        <f t="shared" si="102"/>
        <v>Mid</v>
      </c>
      <c r="D2184" s="43">
        <v>20115</v>
      </c>
      <c r="E2184" s="27">
        <v>535</v>
      </c>
      <c r="F2184" s="33" t="s">
        <v>231</v>
      </c>
      <c r="G2184" s="33" t="s">
        <v>20</v>
      </c>
      <c r="H2184" s="33" t="s">
        <v>32</v>
      </c>
      <c r="I2184" s="43">
        <v>25893</v>
      </c>
      <c r="J2184" s="27">
        <v>36</v>
      </c>
      <c r="K2184" s="48">
        <v>1.2872483221476509</v>
      </c>
      <c r="L2184" s="48" t="s">
        <v>242</v>
      </c>
      <c r="M2184" s="33" t="s">
        <v>22</v>
      </c>
      <c r="N2184" s="33" t="s">
        <v>27</v>
      </c>
      <c r="O2184" s="43">
        <v>540</v>
      </c>
      <c r="P2184" s="48">
        <v>0.10379830299999999</v>
      </c>
      <c r="Q2184" s="33" t="s">
        <v>38</v>
      </c>
      <c r="R2184" s="27">
        <v>23</v>
      </c>
      <c r="S2184" s="43">
        <v>1367</v>
      </c>
      <c r="T2184" s="38">
        <v>1676.25</v>
      </c>
      <c r="U2184" s="33" t="str">
        <f t="shared" si="103"/>
        <v>Low Income</v>
      </c>
      <c r="V2184" s="43">
        <v>86640</v>
      </c>
      <c r="W2184" s="48">
        <v>0.26741514100000002</v>
      </c>
      <c r="X2184" s="27">
        <v>0</v>
      </c>
      <c r="Y2184" s="27">
        <v>50</v>
      </c>
      <c r="Z2184" s="33" t="str">
        <f t="shared" si="104"/>
        <v>Medium Risk</v>
      </c>
    </row>
    <row r="2185" spans="1:26" x14ac:dyDescent="0.25">
      <c r="A2185" s="22">
        <v>45284</v>
      </c>
      <c r="B2185" s="23">
        <v>56</v>
      </c>
      <c r="C2185" s="34" t="str">
        <f t="shared" si="102"/>
        <v>Senior</v>
      </c>
      <c r="D2185" s="44">
        <v>61161</v>
      </c>
      <c r="E2185" s="28">
        <v>634</v>
      </c>
      <c r="F2185" s="34" t="s">
        <v>230</v>
      </c>
      <c r="G2185" s="34" t="s">
        <v>20</v>
      </c>
      <c r="H2185" s="34" t="s">
        <v>21</v>
      </c>
      <c r="I2185" s="44">
        <v>25386.350427350426</v>
      </c>
      <c r="J2185" s="28">
        <v>108</v>
      </c>
      <c r="K2185" s="49">
        <v>0.41507415554602484</v>
      </c>
      <c r="L2185" s="49" t="s">
        <v>240</v>
      </c>
      <c r="M2185" s="34" t="s">
        <v>22</v>
      </c>
      <c r="N2185" s="34" t="s">
        <v>27</v>
      </c>
      <c r="O2185" s="44">
        <v>642</v>
      </c>
      <c r="P2185" s="49">
        <v>0.42906264199999999</v>
      </c>
      <c r="Q2185" s="34" t="s">
        <v>24</v>
      </c>
      <c r="R2185" s="28">
        <v>27</v>
      </c>
      <c r="S2185" s="44">
        <v>3616</v>
      </c>
      <c r="T2185" s="39">
        <v>5096.75</v>
      </c>
      <c r="U2185" s="34" t="str">
        <f t="shared" si="103"/>
        <v>Medium Income</v>
      </c>
      <c r="V2185" s="44">
        <v>72754</v>
      </c>
      <c r="W2185" s="49">
        <v>0.33065878700000001</v>
      </c>
      <c r="X2185" s="28">
        <v>0</v>
      </c>
      <c r="Y2185" s="28">
        <v>62</v>
      </c>
      <c r="Z2185" s="34" t="str">
        <f t="shared" si="104"/>
        <v>High Risk</v>
      </c>
    </row>
    <row r="2186" spans="1:26" x14ac:dyDescent="0.25">
      <c r="A2186" s="20">
        <v>45285</v>
      </c>
      <c r="B2186" s="21">
        <v>18</v>
      </c>
      <c r="C2186" s="33" t="str">
        <f t="shared" si="102"/>
        <v>Young</v>
      </c>
      <c r="D2186" s="43">
        <v>39817</v>
      </c>
      <c r="E2186" s="27">
        <v>589</v>
      </c>
      <c r="F2186" s="33" t="s">
        <v>230</v>
      </c>
      <c r="G2186" s="33" t="s">
        <v>20</v>
      </c>
      <c r="H2186" s="33" t="s">
        <v>29</v>
      </c>
      <c r="I2186" s="43">
        <v>18234</v>
      </c>
      <c r="J2186" s="27">
        <v>48</v>
      </c>
      <c r="K2186" s="48">
        <v>0.45794509882713413</v>
      </c>
      <c r="L2186" s="48" t="s">
        <v>240</v>
      </c>
      <c r="M2186" s="33" t="s">
        <v>26</v>
      </c>
      <c r="N2186" s="33" t="s">
        <v>27</v>
      </c>
      <c r="O2186" s="43">
        <v>326</v>
      </c>
      <c r="P2186" s="48">
        <v>0.58890077799999996</v>
      </c>
      <c r="Q2186" s="33" t="s">
        <v>38</v>
      </c>
      <c r="R2186" s="27">
        <v>21</v>
      </c>
      <c r="S2186" s="43">
        <v>15560</v>
      </c>
      <c r="T2186" s="38">
        <v>3318.083333</v>
      </c>
      <c r="U2186" s="33" t="str">
        <f t="shared" si="103"/>
        <v>Low Income</v>
      </c>
      <c r="V2186" s="43">
        <v>18989</v>
      </c>
      <c r="W2186" s="48">
        <v>0.18064825600000001</v>
      </c>
      <c r="X2186" s="27">
        <v>0</v>
      </c>
      <c r="Y2186" s="27">
        <v>58</v>
      </c>
      <c r="Z2186" s="33" t="str">
        <f t="shared" si="104"/>
        <v>High Risk</v>
      </c>
    </row>
    <row r="2187" spans="1:26" x14ac:dyDescent="0.25">
      <c r="A2187" s="22">
        <v>45286</v>
      </c>
      <c r="B2187" s="23">
        <v>58</v>
      </c>
      <c r="C2187" s="34" t="str">
        <f t="shared" si="102"/>
        <v>Senior</v>
      </c>
      <c r="D2187" s="44">
        <v>85176</v>
      </c>
      <c r="E2187" s="28">
        <v>627</v>
      </c>
      <c r="F2187" s="34" t="s">
        <v>230</v>
      </c>
      <c r="G2187" s="34" t="s">
        <v>20</v>
      </c>
      <c r="H2187" s="34" t="s">
        <v>32</v>
      </c>
      <c r="I2187" s="44">
        <v>21700</v>
      </c>
      <c r="J2187" s="28">
        <v>12</v>
      </c>
      <c r="K2187" s="49">
        <v>0.25476660092044706</v>
      </c>
      <c r="L2187" s="49" t="s">
        <v>240</v>
      </c>
      <c r="M2187" s="34" t="s">
        <v>35</v>
      </c>
      <c r="N2187" s="34" t="s">
        <v>27</v>
      </c>
      <c r="O2187" s="44">
        <v>402</v>
      </c>
      <c r="P2187" s="49">
        <v>5.5625331E-2</v>
      </c>
      <c r="Q2187" s="34" t="s">
        <v>34</v>
      </c>
      <c r="R2187" s="28">
        <v>21</v>
      </c>
      <c r="S2187" s="44">
        <v>12751</v>
      </c>
      <c r="T2187" s="39">
        <v>7098</v>
      </c>
      <c r="U2187" s="34" t="str">
        <f t="shared" si="103"/>
        <v>Medium Income</v>
      </c>
      <c r="V2187" s="44">
        <v>3676</v>
      </c>
      <c r="W2187" s="49">
        <v>0.154413631</v>
      </c>
      <c r="X2187" s="28">
        <v>1</v>
      </c>
      <c r="Y2187" s="28">
        <v>37.6</v>
      </c>
      <c r="Z2187" s="34" t="str">
        <f t="shared" si="104"/>
        <v>Low Risk</v>
      </c>
    </row>
    <row r="2188" spans="1:26" x14ac:dyDescent="0.25">
      <c r="A2188" s="20">
        <v>45287</v>
      </c>
      <c r="B2188" s="21">
        <v>22</v>
      </c>
      <c r="C2188" s="33" t="str">
        <f t="shared" si="102"/>
        <v>Young</v>
      </c>
      <c r="D2188" s="43">
        <v>220956</v>
      </c>
      <c r="E2188" s="27">
        <v>571</v>
      </c>
      <c r="F2188" s="33" t="s">
        <v>230</v>
      </c>
      <c r="G2188" s="33" t="s">
        <v>45</v>
      </c>
      <c r="H2188" s="33" t="s">
        <v>21</v>
      </c>
      <c r="I2188" s="43">
        <v>29985</v>
      </c>
      <c r="J2188" s="27">
        <v>60</v>
      </c>
      <c r="K2188" s="48">
        <v>0.13570575137131374</v>
      </c>
      <c r="L2188" s="48" t="s">
        <v>240</v>
      </c>
      <c r="M2188" s="33" t="s">
        <v>22</v>
      </c>
      <c r="N2188" s="33" t="s">
        <v>30</v>
      </c>
      <c r="O2188" s="43">
        <v>346</v>
      </c>
      <c r="P2188" s="48">
        <v>0.12590901400000001</v>
      </c>
      <c r="Q2188" s="33" t="s">
        <v>38</v>
      </c>
      <c r="R2188" s="27">
        <v>30</v>
      </c>
      <c r="S2188" s="43">
        <v>1920</v>
      </c>
      <c r="T2188" s="38">
        <v>18413</v>
      </c>
      <c r="U2188" s="33" t="str">
        <f t="shared" si="103"/>
        <v>High Income</v>
      </c>
      <c r="V2188" s="43">
        <v>44313</v>
      </c>
      <c r="W2188" s="48">
        <v>0.24579242700000001</v>
      </c>
      <c r="X2188" s="27">
        <v>1</v>
      </c>
      <c r="Y2188" s="27">
        <v>45.6</v>
      </c>
      <c r="Z2188" s="33" t="str">
        <f t="shared" si="104"/>
        <v>Medium Risk</v>
      </c>
    </row>
    <row r="2189" spans="1:26" x14ac:dyDescent="0.25">
      <c r="A2189" s="22">
        <v>45288</v>
      </c>
      <c r="B2189" s="23">
        <v>36</v>
      </c>
      <c r="C2189" s="34" t="str">
        <f t="shared" si="102"/>
        <v>Mid</v>
      </c>
      <c r="D2189" s="44">
        <v>15000</v>
      </c>
      <c r="E2189" s="28">
        <v>606</v>
      </c>
      <c r="F2189" s="34" t="s">
        <v>230</v>
      </c>
      <c r="G2189" s="34" t="s">
        <v>20</v>
      </c>
      <c r="H2189" s="34" t="s">
        <v>25</v>
      </c>
      <c r="I2189" s="44">
        <v>14185</v>
      </c>
      <c r="J2189" s="28">
        <v>48</v>
      </c>
      <c r="K2189" s="49">
        <v>0.94566666666666666</v>
      </c>
      <c r="L2189" s="49" t="s">
        <v>241</v>
      </c>
      <c r="M2189" s="34" t="s">
        <v>35</v>
      </c>
      <c r="N2189" s="34" t="s">
        <v>30</v>
      </c>
      <c r="O2189" s="44">
        <v>331</v>
      </c>
      <c r="P2189" s="49">
        <v>0.307877024</v>
      </c>
      <c r="Q2189" s="34" t="s">
        <v>31</v>
      </c>
      <c r="R2189" s="28">
        <v>27</v>
      </c>
      <c r="S2189" s="44">
        <v>9591</v>
      </c>
      <c r="T2189" s="39">
        <v>1250</v>
      </c>
      <c r="U2189" s="34" t="str">
        <f t="shared" si="103"/>
        <v>Low Income</v>
      </c>
      <c r="V2189" s="44">
        <v>41471</v>
      </c>
      <c r="W2189" s="49">
        <v>0.172498926</v>
      </c>
      <c r="X2189" s="28">
        <v>0</v>
      </c>
      <c r="Y2189" s="28">
        <v>58</v>
      </c>
      <c r="Z2189" s="34" t="str">
        <f t="shared" si="104"/>
        <v>High Risk</v>
      </c>
    </row>
    <row r="2190" spans="1:26" x14ac:dyDescent="0.25">
      <c r="A2190" s="20">
        <v>45289</v>
      </c>
      <c r="B2190" s="21">
        <v>34</v>
      </c>
      <c r="C2190" s="33" t="str">
        <f t="shared" si="102"/>
        <v>Mid</v>
      </c>
      <c r="D2190" s="43">
        <v>30580</v>
      </c>
      <c r="E2190" s="27">
        <v>592</v>
      </c>
      <c r="F2190" s="33" t="s">
        <v>230</v>
      </c>
      <c r="G2190" s="33" t="s">
        <v>45</v>
      </c>
      <c r="H2190" s="33" t="s">
        <v>41</v>
      </c>
      <c r="I2190" s="43">
        <v>32990</v>
      </c>
      <c r="J2190" s="27">
        <v>36</v>
      </c>
      <c r="K2190" s="48">
        <v>1.078809679529104</v>
      </c>
      <c r="L2190" s="48" t="s">
        <v>242</v>
      </c>
      <c r="M2190" s="33" t="s">
        <v>22</v>
      </c>
      <c r="N2190" s="33" t="s">
        <v>27</v>
      </c>
      <c r="O2190" s="43">
        <v>188</v>
      </c>
      <c r="P2190" s="48">
        <v>0.49353253600000002</v>
      </c>
      <c r="Q2190" s="33" t="s">
        <v>38</v>
      </c>
      <c r="R2190" s="27">
        <v>18</v>
      </c>
      <c r="S2190" s="43">
        <v>2529</v>
      </c>
      <c r="T2190" s="38">
        <v>2548.333333</v>
      </c>
      <c r="U2190" s="33" t="str">
        <f t="shared" si="103"/>
        <v>Low Income</v>
      </c>
      <c r="V2190" s="43">
        <v>5101</v>
      </c>
      <c r="W2190" s="48">
        <v>0.22831459000000001</v>
      </c>
      <c r="X2190" s="27">
        <v>0</v>
      </c>
      <c r="Y2190" s="27">
        <v>65</v>
      </c>
      <c r="Z2190" s="33" t="str">
        <f t="shared" si="104"/>
        <v>High Risk</v>
      </c>
    </row>
    <row r="2191" spans="1:26" x14ac:dyDescent="0.25">
      <c r="A2191" s="22">
        <v>45290</v>
      </c>
      <c r="B2191" s="23">
        <v>47</v>
      </c>
      <c r="C2191" s="34" t="str">
        <f t="shared" si="102"/>
        <v>Senior</v>
      </c>
      <c r="D2191" s="44">
        <v>47291.000004000001</v>
      </c>
      <c r="E2191" s="28">
        <v>498</v>
      </c>
      <c r="F2191" s="34" t="s">
        <v>231</v>
      </c>
      <c r="G2191" s="34" t="s">
        <v>20</v>
      </c>
      <c r="H2191" s="34" t="s">
        <v>32</v>
      </c>
      <c r="I2191" s="44">
        <v>20145</v>
      </c>
      <c r="J2191" s="28">
        <v>54.694362017804153</v>
      </c>
      <c r="K2191" s="49">
        <v>0.42597957324429769</v>
      </c>
      <c r="L2191" s="49" t="s">
        <v>240</v>
      </c>
      <c r="M2191" s="34" t="s">
        <v>22</v>
      </c>
      <c r="N2191" s="34" t="s">
        <v>30</v>
      </c>
      <c r="O2191" s="44">
        <v>369</v>
      </c>
      <c r="P2191" s="49">
        <v>8.9975810000000003E-2</v>
      </c>
      <c r="Q2191" s="34" t="s">
        <v>38</v>
      </c>
      <c r="R2191" s="28">
        <v>22</v>
      </c>
      <c r="S2191" s="44">
        <v>17733</v>
      </c>
      <c r="T2191" s="39">
        <v>3940.916667</v>
      </c>
      <c r="U2191" s="34" t="str">
        <f t="shared" si="103"/>
        <v>Low Income</v>
      </c>
      <c r="V2191" s="44">
        <v>338995</v>
      </c>
      <c r="W2191" s="49">
        <v>0.29132045000000001</v>
      </c>
      <c r="X2191" s="28">
        <v>0</v>
      </c>
      <c r="Y2191" s="28">
        <v>51</v>
      </c>
      <c r="Z2191" s="34" t="str">
        <f t="shared" si="104"/>
        <v>Medium Risk</v>
      </c>
    </row>
    <row r="2192" spans="1:26" x14ac:dyDescent="0.25">
      <c r="A2192" s="20">
        <v>45291</v>
      </c>
      <c r="B2192" s="21">
        <v>20</v>
      </c>
      <c r="C2192" s="33" t="str">
        <f t="shared" si="102"/>
        <v>Young</v>
      </c>
      <c r="D2192" s="43">
        <v>69743</v>
      </c>
      <c r="E2192" s="27">
        <v>517</v>
      </c>
      <c r="F2192" s="33" t="s">
        <v>231</v>
      </c>
      <c r="G2192" s="33" t="s">
        <v>20</v>
      </c>
      <c r="H2192" s="33" t="s">
        <v>29</v>
      </c>
      <c r="I2192" s="43">
        <v>14922</v>
      </c>
      <c r="J2192" s="27">
        <v>84</v>
      </c>
      <c r="K2192" s="48">
        <v>0.2139569562536742</v>
      </c>
      <c r="L2192" s="48" t="s">
        <v>240</v>
      </c>
      <c r="M2192" s="33" t="s">
        <v>26</v>
      </c>
      <c r="N2192" s="33" t="s">
        <v>27</v>
      </c>
      <c r="O2192" s="43">
        <v>91</v>
      </c>
      <c r="P2192" s="48">
        <v>0.461575087</v>
      </c>
      <c r="Q2192" s="33" t="s">
        <v>31</v>
      </c>
      <c r="R2192" s="27">
        <v>22</v>
      </c>
      <c r="S2192" s="43">
        <v>831</v>
      </c>
      <c r="T2192" s="38">
        <v>5811.9166670000004</v>
      </c>
      <c r="U2192" s="33" t="str">
        <f t="shared" si="103"/>
        <v>Medium Income</v>
      </c>
      <c r="V2192" s="43">
        <v>136860</v>
      </c>
      <c r="W2192" s="48">
        <v>0.23424998</v>
      </c>
      <c r="X2192" s="27">
        <v>1</v>
      </c>
      <c r="Y2192" s="27">
        <v>40.799999999999997</v>
      </c>
      <c r="Z2192" s="33" t="str">
        <f t="shared" si="104"/>
        <v>Medium Risk</v>
      </c>
    </row>
    <row r="2193" spans="1:26" x14ac:dyDescent="0.25">
      <c r="A2193" s="22">
        <v>45292</v>
      </c>
      <c r="B2193" s="23">
        <v>45</v>
      </c>
      <c r="C2193" s="34" t="str">
        <f t="shared" si="102"/>
        <v>Senior</v>
      </c>
      <c r="D2193" s="44">
        <v>57180</v>
      </c>
      <c r="E2193" s="28">
        <v>577</v>
      </c>
      <c r="F2193" s="34" t="s">
        <v>230</v>
      </c>
      <c r="G2193" s="34" t="s">
        <v>20</v>
      </c>
      <c r="H2193" s="34" t="s">
        <v>32</v>
      </c>
      <c r="I2193" s="44">
        <v>18521</v>
      </c>
      <c r="J2193" s="28">
        <v>12</v>
      </c>
      <c r="K2193" s="49">
        <v>0.32390696047569079</v>
      </c>
      <c r="L2193" s="49" t="s">
        <v>240</v>
      </c>
      <c r="M2193" s="34" t="s">
        <v>26</v>
      </c>
      <c r="N2193" s="34" t="s">
        <v>27</v>
      </c>
      <c r="O2193" s="44">
        <v>396</v>
      </c>
      <c r="P2193" s="49">
        <v>0.52687328700000002</v>
      </c>
      <c r="Q2193" s="34" t="s">
        <v>24</v>
      </c>
      <c r="R2193" s="28">
        <v>32</v>
      </c>
      <c r="S2193" s="44">
        <v>5470</v>
      </c>
      <c r="T2193" s="39">
        <v>4765</v>
      </c>
      <c r="U2193" s="34" t="str">
        <f t="shared" si="103"/>
        <v>Low Income</v>
      </c>
      <c r="V2193" s="44">
        <v>95264</v>
      </c>
      <c r="W2193" s="49">
        <v>0.212507265</v>
      </c>
      <c r="X2193" s="28">
        <v>0</v>
      </c>
      <c r="Y2193" s="28">
        <v>58</v>
      </c>
      <c r="Z2193" s="34" t="str">
        <f t="shared" si="104"/>
        <v>High Risk</v>
      </c>
    </row>
    <row r="2194" spans="1:26" x14ac:dyDescent="0.25">
      <c r="A2194" s="20">
        <v>45293</v>
      </c>
      <c r="B2194" s="21">
        <v>64</v>
      </c>
      <c r="C2194" s="33" t="str">
        <f t="shared" si="102"/>
        <v>Old</v>
      </c>
      <c r="D2194" s="43">
        <v>102847</v>
      </c>
      <c r="E2194" s="27">
        <v>643</v>
      </c>
      <c r="F2194" s="33" t="s">
        <v>230</v>
      </c>
      <c r="G2194" s="33" t="s">
        <v>20</v>
      </c>
      <c r="H2194" s="33" t="s">
        <v>25</v>
      </c>
      <c r="I2194" s="43">
        <v>35072</v>
      </c>
      <c r="J2194" s="27">
        <v>72</v>
      </c>
      <c r="K2194" s="48">
        <v>0.3410114052913551</v>
      </c>
      <c r="L2194" s="48" t="s">
        <v>240</v>
      </c>
      <c r="M2194" s="33" t="s">
        <v>22</v>
      </c>
      <c r="N2194" s="33" t="s">
        <v>30</v>
      </c>
      <c r="O2194" s="43">
        <v>645</v>
      </c>
      <c r="P2194" s="48">
        <v>0.39217841799999997</v>
      </c>
      <c r="Q2194" s="33" t="s">
        <v>31</v>
      </c>
      <c r="R2194" s="27">
        <v>21</v>
      </c>
      <c r="S2194" s="43">
        <v>2478</v>
      </c>
      <c r="T2194" s="38">
        <v>8570.5833330000005</v>
      </c>
      <c r="U2194" s="33" t="str">
        <f t="shared" si="103"/>
        <v>Medium Income</v>
      </c>
      <c r="V2194" s="43">
        <v>43558</v>
      </c>
      <c r="W2194" s="48">
        <v>0.27428639999999999</v>
      </c>
      <c r="X2194" s="27">
        <v>0</v>
      </c>
      <c r="Y2194" s="27">
        <v>61</v>
      </c>
      <c r="Z2194" s="33" t="str">
        <f t="shared" si="104"/>
        <v>High Risk</v>
      </c>
    </row>
    <row r="2195" spans="1:26" x14ac:dyDescent="0.25">
      <c r="A2195" s="22">
        <v>45294</v>
      </c>
      <c r="B2195" s="23">
        <v>23</v>
      </c>
      <c r="C2195" s="34" t="str">
        <f t="shared" si="102"/>
        <v>Young</v>
      </c>
      <c r="D2195" s="44">
        <v>15624</v>
      </c>
      <c r="E2195" s="28">
        <v>560</v>
      </c>
      <c r="F2195" s="34" t="s">
        <v>230</v>
      </c>
      <c r="G2195" s="34" t="s">
        <v>20</v>
      </c>
      <c r="H2195" s="34" t="s">
        <v>32</v>
      </c>
      <c r="I2195" s="44">
        <v>39990</v>
      </c>
      <c r="J2195" s="28">
        <v>60</v>
      </c>
      <c r="K2195" s="49">
        <v>2.5595238095238093</v>
      </c>
      <c r="L2195" s="49" t="s">
        <v>242</v>
      </c>
      <c r="M2195" s="34" t="s">
        <v>26</v>
      </c>
      <c r="N2195" s="34" t="s">
        <v>27</v>
      </c>
      <c r="O2195" s="44">
        <v>203</v>
      </c>
      <c r="P2195" s="49">
        <v>0.39372313399999997</v>
      </c>
      <c r="Q2195" s="34" t="s">
        <v>28</v>
      </c>
      <c r="R2195" s="28">
        <v>10</v>
      </c>
      <c r="S2195" s="44">
        <v>12503</v>
      </c>
      <c r="T2195" s="39">
        <v>1302</v>
      </c>
      <c r="U2195" s="34" t="str">
        <f t="shared" si="103"/>
        <v>Low Income</v>
      </c>
      <c r="V2195" s="44">
        <v>10262</v>
      </c>
      <c r="W2195" s="49">
        <v>0.230273108</v>
      </c>
      <c r="X2195" s="28">
        <v>0</v>
      </c>
      <c r="Y2195" s="28">
        <v>56</v>
      </c>
      <c r="Z2195" s="34" t="str">
        <f t="shared" si="104"/>
        <v>High Risk</v>
      </c>
    </row>
    <row r="2196" spans="1:26" x14ac:dyDescent="0.25">
      <c r="A2196" s="20">
        <v>45295</v>
      </c>
      <c r="B2196" s="21">
        <v>42</v>
      </c>
      <c r="C2196" s="33" t="str">
        <f t="shared" si="102"/>
        <v>Senior</v>
      </c>
      <c r="D2196" s="43">
        <v>36961</v>
      </c>
      <c r="E2196" s="27">
        <v>599</v>
      </c>
      <c r="F2196" s="33" t="s">
        <v>230</v>
      </c>
      <c r="G2196" s="33" t="s">
        <v>20</v>
      </c>
      <c r="H2196" s="33" t="s">
        <v>25</v>
      </c>
      <c r="I2196" s="43">
        <v>29038</v>
      </c>
      <c r="J2196" s="27">
        <v>12</v>
      </c>
      <c r="K2196" s="48">
        <v>0.78563891669597685</v>
      </c>
      <c r="L2196" s="48" t="s">
        <v>241</v>
      </c>
      <c r="M2196" s="33" t="s">
        <v>22</v>
      </c>
      <c r="N2196" s="33" t="s">
        <v>30</v>
      </c>
      <c r="O2196" s="43">
        <v>322</v>
      </c>
      <c r="P2196" s="48">
        <v>0.40044251199999997</v>
      </c>
      <c r="Q2196" s="33" t="s">
        <v>31</v>
      </c>
      <c r="R2196" s="27">
        <v>20</v>
      </c>
      <c r="S2196" s="43">
        <v>1134</v>
      </c>
      <c r="T2196" s="38">
        <v>3080.083333</v>
      </c>
      <c r="U2196" s="33" t="str">
        <f t="shared" si="103"/>
        <v>Low Income</v>
      </c>
      <c r="V2196" s="43">
        <v>44889</v>
      </c>
      <c r="W2196" s="48">
        <v>0.186076942</v>
      </c>
      <c r="X2196" s="27">
        <v>0</v>
      </c>
      <c r="Y2196" s="27">
        <v>56</v>
      </c>
      <c r="Z2196" s="33" t="str">
        <f t="shared" si="104"/>
        <v>High Risk</v>
      </c>
    </row>
    <row r="2197" spans="1:26" x14ac:dyDescent="0.25">
      <c r="A2197" s="22">
        <v>45296</v>
      </c>
      <c r="B2197" s="23">
        <v>32</v>
      </c>
      <c r="C2197" s="34" t="str">
        <f t="shared" si="102"/>
        <v>Mid</v>
      </c>
      <c r="D2197" s="44">
        <v>92747</v>
      </c>
      <c r="E2197" s="28">
        <v>546</v>
      </c>
      <c r="F2197" s="34" t="s">
        <v>231</v>
      </c>
      <c r="G2197" s="34" t="s">
        <v>20</v>
      </c>
      <c r="H2197" s="34" t="s">
        <v>32</v>
      </c>
      <c r="I2197" s="44">
        <v>33204</v>
      </c>
      <c r="J2197" s="28">
        <v>60</v>
      </c>
      <c r="K2197" s="49">
        <v>0.35800618887942465</v>
      </c>
      <c r="L2197" s="49" t="s">
        <v>240</v>
      </c>
      <c r="M2197" s="34" t="s">
        <v>26</v>
      </c>
      <c r="N2197" s="34" t="s">
        <v>34</v>
      </c>
      <c r="O2197" s="44">
        <v>850</v>
      </c>
      <c r="P2197" s="49">
        <v>0.23370806499999999</v>
      </c>
      <c r="Q2197" s="34" t="s">
        <v>24</v>
      </c>
      <c r="R2197" s="28">
        <v>24</v>
      </c>
      <c r="S2197" s="44">
        <v>10817</v>
      </c>
      <c r="T2197" s="39">
        <v>7728.9166670000004</v>
      </c>
      <c r="U2197" s="34" t="str">
        <f t="shared" si="103"/>
        <v>Medium Income</v>
      </c>
      <c r="V2197" s="44">
        <v>8497</v>
      </c>
      <c r="W2197" s="49">
        <v>0.26996845200000003</v>
      </c>
      <c r="X2197" s="28">
        <v>0</v>
      </c>
      <c r="Y2197" s="28">
        <v>54</v>
      </c>
      <c r="Z2197" s="34" t="str">
        <f t="shared" si="104"/>
        <v>Medium Risk</v>
      </c>
    </row>
    <row r="2198" spans="1:26" x14ac:dyDescent="0.25">
      <c r="A2198" s="20">
        <v>45297</v>
      </c>
      <c r="B2198" s="21">
        <v>45</v>
      </c>
      <c r="C2198" s="33" t="str">
        <f t="shared" si="102"/>
        <v>Senior</v>
      </c>
      <c r="D2198" s="43">
        <v>28709</v>
      </c>
      <c r="E2198" s="27">
        <v>566.45263157894738</v>
      </c>
      <c r="F2198" s="33" t="s">
        <v>230</v>
      </c>
      <c r="G2198" s="33" t="s">
        <v>20</v>
      </c>
      <c r="H2198" s="33" t="s">
        <v>32</v>
      </c>
      <c r="I2198" s="43">
        <v>39214</v>
      </c>
      <c r="J2198" s="27">
        <v>48</v>
      </c>
      <c r="K2198" s="48">
        <v>1.3659131282872967</v>
      </c>
      <c r="L2198" s="48" t="s">
        <v>242</v>
      </c>
      <c r="M2198" s="33" t="s">
        <v>35</v>
      </c>
      <c r="N2198" s="33" t="s">
        <v>30</v>
      </c>
      <c r="O2198" s="43">
        <v>483</v>
      </c>
      <c r="P2198" s="48">
        <v>0.44518370400000001</v>
      </c>
      <c r="Q2198" s="33" t="s">
        <v>24</v>
      </c>
      <c r="R2198" s="27">
        <v>22</v>
      </c>
      <c r="S2198" s="43">
        <v>1396</v>
      </c>
      <c r="T2198" s="38">
        <v>2392.416667</v>
      </c>
      <c r="U2198" s="33" t="str">
        <f t="shared" si="103"/>
        <v>Low Income</v>
      </c>
      <c r="V2198" s="43">
        <v>21398</v>
      </c>
      <c r="W2198" s="48">
        <v>0.25740811800000002</v>
      </c>
      <c r="X2198" s="27">
        <v>0</v>
      </c>
      <c r="Y2198" s="27">
        <v>58</v>
      </c>
      <c r="Z2198" s="33" t="str">
        <f t="shared" si="104"/>
        <v>High Risk</v>
      </c>
    </row>
    <row r="2199" spans="1:26" x14ac:dyDescent="0.25">
      <c r="A2199" s="22">
        <v>45298</v>
      </c>
      <c r="B2199" s="23">
        <v>40</v>
      </c>
      <c r="C2199" s="34" t="str">
        <f t="shared" si="102"/>
        <v>Senior</v>
      </c>
      <c r="D2199" s="44">
        <v>15000</v>
      </c>
      <c r="E2199" s="28">
        <v>594</v>
      </c>
      <c r="F2199" s="34" t="s">
        <v>230</v>
      </c>
      <c r="G2199" s="34" t="s">
        <v>45</v>
      </c>
      <c r="H2199" s="34" t="s">
        <v>41</v>
      </c>
      <c r="I2199" s="44">
        <v>26646</v>
      </c>
      <c r="J2199" s="28">
        <v>36</v>
      </c>
      <c r="K2199" s="49">
        <v>1.7764</v>
      </c>
      <c r="L2199" s="49" t="s">
        <v>242</v>
      </c>
      <c r="M2199" s="34" t="s">
        <v>22</v>
      </c>
      <c r="N2199" s="34" t="s">
        <v>30</v>
      </c>
      <c r="O2199" s="44">
        <v>146</v>
      </c>
      <c r="P2199" s="49">
        <v>0.18292439699999999</v>
      </c>
      <c r="Q2199" s="34" t="s">
        <v>24</v>
      </c>
      <c r="R2199" s="28">
        <v>24</v>
      </c>
      <c r="S2199" s="44">
        <v>1254</v>
      </c>
      <c r="T2199" s="39">
        <v>1250</v>
      </c>
      <c r="U2199" s="34" t="str">
        <f t="shared" si="103"/>
        <v>Low Income</v>
      </c>
      <c r="V2199" s="44">
        <v>76839</v>
      </c>
      <c r="W2199" s="49">
        <v>0.200283301</v>
      </c>
      <c r="X2199" s="28">
        <v>0</v>
      </c>
      <c r="Y2199" s="28">
        <v>57</v>
      </c>
      <c r="Z2199" s="34" t="str">
        <f t="shared" si="104"/>
        <v>High Risk</v>
      </c>
    </row>
    <row r="2200" spans="1:26" x14ac:dyDescent="0.25">
      <c r="A2200" s="20">
        <v>45299</v>
      </c>
      <c r="B2200" s="21">
        <v>32</v>
      </c>
      <c r="C2200" s="33" t="str">
        <f t="shared" si="102"/>
        <v>Mid</v>
      </c>
      <c r="D2200" s="43">
        <v>23306</v>
      </c>
      <c r="E2200" s="27">
        <v>560</v>
      </c>
      <c r="F2200" s="33" t="s">
        <v>230</v>
      </c>
      <c r="G2200" s="33" t="s">
        <v>20</v>
      </c>
      <c r="H2200" s="33" t="s">
        <v>32</v>
      </c>
      <c r="I2200" s="43">
        <v>11373</v>
      </c>
      <c r="J2200" s="27">
        <v>60</v>
      </c>
      <c r="K2200" s="48">
        <v>0.48798592637089161</v>
      </c>
      <c r="L2200" s="48" t="s">
        <v>240</v>
      </c>
      <c r="M2200" s="33" t="s">
        <v>26</v>
      </c>
      <c r="N2200" s="33" t="s">
        <v>30</v>
      </c>
      <c r="O2200" s="43">
        <v>337</v>
      </c>
      <c r="P2200" s="48">
        <v>0.17893328</v>
      </c>
      <c r="Q2200" s="33" t="s">
        <v>38</v>
      </c>
      <c r="R2200" s="27">
        <v>19</v>
      </c>
      <c r="S2200" s="43">
        <v>3649</v>
      </c>
      <c r="T2200" s="38">
        <v>1942.166667</v>
      </c>
      <c r="U2200" s="33" t="str">
        <f t="shared" si="103"/>
        <v>Low Income</v>
      </c>
      <c r="V2200" s="43">
        <v>1146</v>
      </c>
      <c r="W2200" s="48">
        <v>0.191531218</v>
      </c>
      <c r="X2200" s="27">
        <v>0</v>
      </c>
      <c r="Y2200" s="27">
        <v>55</v>
      </c>
      <c r="Z2200" s="33" t="str">
        <f t="shared" si="104"/>
        <v>High Risk</v>
      </c>
    </row>
    <row r="2201" spans="1:26" x14ac:dyDescent="0.25">
      <c r="A2201" s="22">
        <v>45300</v>
      </c>
      <c r="B2201" s="23">
        <v>45</v>
      </c>
      <c r="C2201" s="34" t="str">
        <f t="shared" si="102"/>
        <v>Senior</v>
      </c>
      <c r="D2201" s="44">
        <v>67086</v>
      </c>
      <c r="E2201" s="28">
        <v>501</v>
      </c>
      <c r="F2201" s="34" t="s">
        <v>231</v>
      </c>
      <c r="G2201" s="34" t="s">
        <v>20</v>
      </c>
      <c r="H2201" s="34" t="s">
        <v>25</v>
      </c>
      <c r="I2201" s="44">
        <v>30390</v>
      </c>
      <c r="J2201" s="28">
        <v>120</v>
      </c>
      <c r="K2201" s="49">
        <v>0.45300062606206959</v>
      </c>
      <c r="L2201" s="49" t="s">
        <v>240</v>
      </c>
      <c r="M2201" s="34" t="s">
        <v>26</v>
      </c>
      <c r="N2201" s="34" t="s">
        <v>27</v>
      </c>
      <c r="O2201" s="44">
        <v>420</v>
      </c>
      <c r="P2201" s="49">
        <v>6.4198274999999999E-2</v>
      </c>
      <c r="Q2201" s="34" t="s">
        <v>28</v>
      </c>
      <c r="R2201" s="28">
        <v>24</v>
      </c>
      <c r="S2201" s="44">
        <v>392</v>
      </c>
      <c r="T2201" s="39">
        <v>5590.5</v>
      </c>
      <c r="U2201" s="34" t="str">
        <f t="shared" si="103"/>
        <v>Medium Income</v>
      </c>
      <c r="V2201" s="44">
        <v>6073</v>
      </c>
      <c r="W2201" s="49">
        <v>0.31121157599999999</v>
      </c>
      <c r="X2201" s="28">
        <v>0</v>
      </c>
      <c r="Y2201" s="28">
        <v>49</v>
      </c>
      <c r="Z2201" s="34" t="str">
        <f t="shared" si="104"/>
        <v>Medium Risk</v>
      </c>
    </row>
    <row r="2202" spans="1:26" x14ac:dyDescent="0.25">
      <c r="A2202" s="20">
        <v>45301</v>
      </c>
      <c r="B2202" s="21">
        <v>61</v>
      </c>
      <c r="C2202" s="33" t="str">
        <f t="shared" si="102"/>
        <v>Old</v>
      </c>
      <c r="D2202" s="43">
        <v>56205</v>
      </c>
      <c r="E2202" s="27">
        <v>606</v>
      </c>
      <c r="F2202" s="33" t="s">
        <v>230</v>
      </c>
      <c r="G2202" s="33" t="s">
        <v>20</v>
      </c>
      <c r="H2202" s="33" t="s">
        <v>29</v>
      </c>
      <c r="I2202" s="43">
        <v>12502</v>
      </c>
      <c r="J2202" s="27">
        <v>24</v>
      </c>
      <c r="K2202" s="48">
        <v>0.22243572635886488</v>
      </c>
      <c r="L2202" s="48" t="s">
        <v>240</v>
      </c>
      <c r="M2202" s="33" t="s">
        <v>22</v>
      </c>
      <c r="N2202" s="33" t="s">
        <v>30</v>
      </c>
      <c r="O2202" s="43">
        <v>189</v>
      </c>
      <c r="P2202" s="48">
        <v>0.25567858900000001</v>
      </c>
      <c r="Q2202" s="33" t="s">
        <v>38</v>
      </c>
      <c r="R2202" s="27">
        <v>26</v>
      </c>
      <c r="S2202" s="43">
        <v>10188</v>
      </c>
      <c r="T2202" s="38">
        <v>4683.75</v>
      </c>
      <c r="U2202" s="33" t="str">
        <f t="shared" si="103"/>
        <v>Low Income</v>
      </c>
      <c r="V2202" s="43">
        <v>4163</v>
      </c>
      <c r="W2202" s="48">
        <v>0.15127859499999999</v>
      </c>
      <c r="X2202" s="27">
        <v>1</v>
      </c>
      <c r="Y2202" s="27">
        <v>41.6</v>
      </c>
      <c r="Z2202" s="33" t="str">
        <f t="shared" si="104"/>
        <v>Medium Risk</v>
      </c>
    </row>
    <row r="2203" spans="1:26" x14ac:dyDescent="0.25">
      <c r="A2203" s="22">
        <v>45302</v>
      </c>
      <c r="B2203" s="23">
        <v>37</v>
      </c>
      <c r="C2203" s="34" t="str">
        <f t="shared" si="102"/>
        <v>Mid</v>
      </c>
      <c r="D2203" s="44">
        <v>23414</v>
      </c>
      <c r="E2203" s="28">
        <v>572.77391304347827</v>
      </c>
      <c r="F2203" s="34" t="s">
        <v>230</v>
      </c>
      <c r="G2203" s="34" t="s">
        <v>20</v>
      </c>
      <c r="H2203" s="34" t="s">
        <v>29</v>
      </c>
      <c r="I2203" s="44">
        <v>7412</v>
      </c>
      <c r="J2203" s="28">
        <v>36</v>
      </c>
      <c r="K2203" s="49">
        <v>0.31656274024088155</v>
      </c>
      <c r="L2203" s="49" t="s">
        <v>240</v>
      </c>
      <c r="M2203" s="34" t="s">
        <v>22</v>
      </c>
      <c r="N2203" s="34" t="s">
        <v>30</v>
      </c>
      <c r="O2203" s="44">
        <v>454</v>
      </c>
      <c r="P2203" s="49">
        <v>5.1383201000000003E-2</v>
      </c>
      <c r="Q2203" s="34" t="s">
        <v>24</v>
      </c>
      <c r="R2203" s="28">
        <v>18</v>
      </c>
      <c r="S2203" s="44">
        <v>1750</v>
      </c>
      <c r="T2203" s="39">
        <v>1951.166667</v>
      </c>
      <c r="U2203" s="34" t="str">
        <f t="shared" si="103"/>
        <v>Low Income</v>
      </c>
      <c r="V2203" s="44">
        <v>71795</v>
      </c>
      <c r="W2203" s="49">
        <v>0.173821218</v>
      </c>
      <c r="X2203" s="28">
        <v>0</v>
      </c>
      <c r="Y2203" s="28">
        <v>48</v>
      </c>
      <c r="Z2203" s="34" t="str">
        <f t="shared" si="104"/>
        <v>Medium Risk</v>
      </c>
    </row>
    <row r="2204" spans="1:26" x14ac:dyDescent="0.25">
      <c r="A2204" s="20">
        <v>45303</v>
      </c>
      <c r="B2204" s="21">
        <v>48</v>
      </c>
      <c r="C2204" s="33" t="str">
        <f t="shared" si="102"/>
        <v>Senior</v>
      </c>
      <c r="D2204" s="43">
        <v>35338</v>
      </c>
      <c r="E2204" s="27">
        <v>604</v>
      </c>
      <c r="F2204" s="33" t="s">
        <v>230</v>
      </c>
      <c r="G2204" s="33" t="s">
        <v>20</v>
      </c>
      <c r="H2204" s="33" t="s">
        <v>29</v>
      </c>
      <c r="I2204" s="43">
        <v>25987</v>
      </c>
      <c r="J2204" s="27">
        <v>48</v>
      </c>
      <c r="K2204" s="48">
        <v>0.73538400588601505</v>
      </c>
      <c r="L2204" s="48" t="s">
        <v>241</v>
      </c>
      <c r="M2204" s="33" t="s">
        <v>35</v>
      </c>
      <c r="N2204" s="33" t="s">
        <v>27</v>
      </c>
      <c r="O2204" s="43">
        <v>503</v>
      </c>
      <c r="P2204" s="48">
        <v>0.33681979699999998</v>
      </c>
      <c r="Q2204" s="33" t="s">
        <v>28</v>
      </c>
      <c r="R2204" s="27">
        <v>21</v>
      </c>
      <c r="S2204" s="43">
        <v>5135</v>
      </c>
      <c r="T2204" s="38">
        <v>2944.833333</v>
      </c>
      <c r="U2204" s="33" t="str">
        <f t="shared" si="103"/>
        <v>Low Income</v>
      </c>
      <c r="V2204" s="43">
        <v>61658</v>
      </c>
      <c r="W2204" s="48">
        <v>0.24384609400000001</v>
      </c>
      <c r="X2204" s="27">
        <v>0</v>
      </c>
      <c r="Y2204" s="27">
        <v>51</v>
      </c>
      <c r="Z2204" s="33" t="str">
        <f t="shared" si="104"/>
        <v>Medium Risk</v>
      </c>
    </row>
    <row r="2205" spans="1:26" x14ac:dyDescent="0.25">
      <c r="A2205" s="22">
        <v>45304</v>
      </c>
      <c r="B2205" s="23">
        <v>24</v>
      </c>
      <c r="C2205" s="34" t="str">
        <f t="shared" si="102"/>
        <v>Young</v>
      </c>
      <c r="D2205" s="44">
        <v>16824</v>
      </c>
      <c r="E2205" s="28">
        <v>589</v>
      </c>
      <c r="F2205" s="34" t="s">
        <v>230</v>
      </c>
      <c r="G2205" s="34" t="s">
        <v>20</v>
      </c>
      <c r="H2205" s="34" t="s">
        <v>29</v>
      </c>
      <c r="I2205" s="44">
        <v>30694</v>
      </c>
      <c r="J2205" s="28">
        <v>72</v>
      </c>
      <c r="K2205" s="49">
        <v>1.8244174988112221</v>
      </c>
      <c r="L2205" s="49" t="s">
        <v>242</v>
      </c>
      <c r="M2205" s="34" t="s">
        <v>22</v>
      </c>
      <c r="N2205" s="34" t="s">
        <v>30</v>
      </c>
      <c r="O2205" s="44">
        <v>1197</v>
      </c>
      <c r="P2205" s="49">
        <v>0.170398777</v>
      </c>
      <c r="Q2205" s="34" t="s">
        <v>24</v>
      </c>
      <c r="R2205" s="28">
        <v>21</v>
      </c>
      <c r="S2205" s="44">
        <v>2875</v>
      </c>
      <c r="T2205" s="39">
        <v>1402</v>
      </c>
      <c r="U2205" s="34" t="str">
        <f t="shared" si="103"/>
        <v>Low Income</v>
      </c>
      <c r="V2205" s="44">
        <v>130475</v>
      </c>
      <c r="W2205" s="49">
        <v>0.21920741599999999</v>
      </c>
      <c r="X2205" s="28">
        <v>0</v>
      </c>
      <c r="Y2205" s="28">
        <v>50</v>
      </c>
      <c r="Z2205" s="34" t="str">
        <f t="shared" si="104"/>
        <v>Medium Risk</v>
      </c>
    </row>
    <row r="2206" spans="1:26" x14ac:dyDescent="0.25">
      <c r="A2206" s="20">
        <v>45305</v>
      </c>
      <c r="B2206" s="21">
        <v>28</v>
      </c>
      <c r="C2206" s="33" t="str">
        <f t="shared" si="102"/>
        <v>Mid</v>
      </c>
      <c r="D2206" s="43">
        <v>29949</v>
      </c>
      <c r="E2206" s="27">
        <v>611</v>
      </c>
      <c r="F2206" s="33" t="s">
        <v>230</v>
      </c>
      <c r="G2206" s="33" t="s">
        <v>20</v>
      </c>
      <c r="H2206" s="33" t="s">
        <v>41</v>
      </c>
      <c r="I2206" s="43">
        <v>18742</v>
      </c>
      <c r="J2206" s="27">
        <v>48</v>
      </c>
      <c r="K2206" s="48">
        <v>0.62579718855387489</v>
      </c>
      <c r="L2206" s="48" t="s">
        <v>241</v>
      </c>
      <c r="M2206" s="33" t="s">
        <v>22</v>
      </c>
      <c r="N2206" s="33" t="s">
        <v>27</v>
      </c>
      <c r="O2206" s="43">
        <v>567</v>
      </c>
      <c r="P2206" s="48">
        <v>7.4556058999999994E-2</v>
      </c>
      <c r="Q2206" s="33" t="s">
        <v>34</v>
      </c>
      <c r="R2206" s="27">
        <v>29</v>
      </c>
      <c r="S2206" s="43">
        <v>4220</v>
      </c>
      <c r="T2206" s="38">
        <v>2495.75</v>
      </c>
      <c r="U2206" s="33" t="str">
        <f t="shared" si="103"/>
        <v>Low Income</v>
      </c>
      <c r="V2206" s="43">
        <v>44267</v>
      </c>
      <c r="W2206" s="48">
        <v>0.21178330000000001</v>
      </c>
      <c r="X2206" s="27">
        <v>0</v>
      </c>
      <c r="Y2206" s="27">
        <v>50</v>
      </c>
      <c r="Z2206" s="33" t="str">
        <f t="shared" si="104"/>
        <v>Medium Risk</v>
      </c>
    </row>
    <row r="2207" spans="1:26" x14ac:dyDescent="0.25">
      <c r="A2207" s="22">
        <v>45306</v>
      </c>
      <c r="B2207" s="23">
        <v>45</v>
      </c>
      <c r="C2207" s="34" t="str">
        <f t="shared" si="102"/>
        <v>Senior</v>
      </c>
      <c r="D2207" s="44">
        <v>31318</v>
      </c>
      <c r="E2207" s="28">
        <v>540</v>
      </c>
      <c r="F2207" s="34" t="s">
        <v>231</v>
      </c>
      <c r="G2207" s="34" t="s">
        <v>20</v>
      </c>
      <c r="H2207" s="34" t="s">
        <v>29</v>
      </c>
      <c r="I2207" s="44">
        <v>49775</v>
      </c>
      <c r="J2207" s="28">
        <v>36</v>
      </c>
      <c r="K2207" s="49">
        <v>1.5893415926942973</v>
      </c>
      <c r="L2207" s="49" t="s">
        <v>242</v>
      </c>
      <c r="M2207" s="34" t="s">
        <v>35</v>
      </c>
      <c r="N2207" s="34" t="s">
        <v>30</v>
      </c>
      <c r="O2207" s="44">
        <v>223</v>
      </c>
      <c r="P2207" s="49">
        <v>0.35178178599999999</v>
      </c>
      <c r="Q2207" s="34" t="s">
        <v>38</v>
      </c>
      <c r="R2207" s="28">
        <v>23</v>
      </c>
      <c r="S2207" s="44">
        <v>17635</v>
      </c>
      <c r="T2207" s="39">
        <v>2609.833333</v>
      </c>
      <c r="U2207" s="34" t="str">
        <f t="shared" si="103"/>
        <v>Low Income</v>
      </c>
      <c r="V2207" s="44">
        <v>3128</v>
      </c>
      <c r="W2207" s="49">
        <v>0.27421918299999998</v>
      </c>
      <c r="X2207" s="28">
        <v>0</v>
      </c>
      <c r="Y2207" s="28">
        <v>55</v>
      </c>
      <c r="Z2207" s="34" t="str">
        <f t="shared" si="104"/>
        <v>High Risk</v>
      </c>
    </row>
    <row r="2208" spans="1:26" x14ac:dyDescent="0.25">
      <c r="A2208" s="20">
        <v>45307</v>
      </c>
      <c r="B2208" s="21">
        <v>57</v>
      </c>
      <c r="C2208" s="33" t="str">
        <f t="shared" si="102"/>
        <v>Senior</v>
      </c>
      <c r="D2208" s="43">
        <v>77559</v>
      </c>
      <c r="E2208" s="27">
        <v>665</v>
      </c>
      <c r="F2208" s="33" t="s">
        <v>232</v>
      </c>
      <c r="G2208" s="33" t="s">
        <v>45</v>
      </c>
      <c r="H2208" s="33" t="s">
        <v>21</v>
      </c>
      <c r="I2208" s="43">
        <v>12122</v>
      </c>
      <c r="J2208" s="27">
        <v>72</v>
      </c>
      <c r="K2208" s="48">
        <v>0.15629391817841901</v>
      </c>
      <c r="L2208" s="48" t="s">
        <v>240</v>
      </c>
      <c r="M2208" s="33" t="s">
        <v>22</v>
      </c>
      <c r="N2208" s="33" t="s">
        <v>27</v>
      </c>
      <c r="O2208" s="43">
        <v>408</v>
      </c>
      <c r="P2208" s="48">
        <v>0.414592032</v>
      </c>
      <c r="Q2208" s="33" t="s">
        <v>24</v>
      </c>
      <c r="R2208" s="27">
        <v>23</v>
      </c>
      <c r="S2208" s="43">
        <v>470</v>
      </c>
      <c r="T2208" s="38">
        <v>6463.25</v>
      </c>
      <c r="U2208" s="33" t="str">
        <f t="shared" si="103"/>
        <v>Medium Income</v>
      </c>
      <c r="V2208" s="43">
        <v>45727</v>
      </c>
      <c r="W2208" s="48">
        <v>0.19651111900000001</v>
      </c>
      <c r="X2208" s="27">
        <v>0</v>
      </c>
      <c r="Y2208" s="27">
        <v>52</v>
      </c>
      <c r="Z2208" s="33" t="str">
        <f t="shared" si="104"/>
        <v>Medium Risk</v>
      </c>
    </row>
    <row r="2209" spans="1:26" x14ac:dyDescent="0.25">
      <c r="A2209" s="22">
        <v>45308</v>
      </c>
      <c r="B2209" s="23">
        <v>44</v>
      </c>
      <c r="C2209" s="34" t="str">
        <f t="shared" si="102"/>
        <v>Senior</v>
      </c>
      <c r="D2209" s="44">
        <v>15000</v>
      </c>
      <c r="E2209" s="28">
        <v>557</v>
      </c>
      <c r="F2209" s="34" t="s">
        <v>230</v>
      </c>
      <c r="G2209" s="34" t="s">
        <v>20</v>
      </c>
      <c r="H2209" s="34" t="s">
        <v>29</v>
      </c>
      <c r="I2209" s="44">
        <v>32619</v>
      </c>
      <c r="J2209" s="28">
        <v>48</v>
      </c>
      <c r="K2209" s="49">
        <v>2.1745999999999999</v>
      </c>
      <c r="L2209" s="49" t="s">
        <v>242</v>
      </c>
      <c r="M2209" s="34" t="s">
        <v>44</v>
      </c>
      <c r="N2209" s="34" t="s">
        <v>30</v>
      </c>
      <c r="O2209" s="44">
        <v>608</v>
      </c>
      <c r="P2209" s="49">
        <v>0.14582425399999999</v>
      </c>
      <c r="Q2209" s="34" t="s">
        <v>24</v>
      </c>
      <c r="R2209" s="28">
        <v>30</v>
      </c>
      <c r="S2209" s="44">
        <v>2102</v>
      </c>
      <c r="T2209" s="39">
        <v>1250</v>
      </c>
      <c r="U2209" s="34" t="str">
        <f t="shared" si="103"/>
        <v>Low Income</v>
      </c>
      <c r="V2209" s="44">
        <v>4496</v>
      </c>
      <c r="W2209" s="49">
        <v>0.25606825500000002</v>
      </c>
      <c r="X2209" s="28">
        <v>0</v>
      </c>
      <c r="Y2209" s="28">
        <v>55</v>
      </c>
      <c r="Z2209" s="34" t="str">
        <f t="shared" si="104"/>
        <v>High Risk</v>
      </c>
    </row>
    <row r="2210" spans="1:26" x14ac:dyDescent="0.25">
      <c r="A2210" s="20">
        <v>45309</v>
      </c>
      <c r="B2210" s="21">
        <v>36</v>
      </c>
      <c r="C2210" s="33" t="str">
        <f t="shared" si="102"/>
        <v>Mid</v>
      </c>
      <c r="D2210" s="43">
        <v>127578</v>
      </c>
      <c r="E2210" s="27">
        <v>595</v>
      </c>
      <c r="F2210" s="33" t="s">
        <v>230</v>
      </c>
      <c r="G2210" s="33" t="s">
        <v>20</v>
      </c>
      <c r="H2210" s="33" t="s">
        <v>29</v>
      </c>
      <c r="I2210" s="43">
        <v>24135</v>
      </c>
      <c r="J2210" s="27">
        <v>84</v>
      </c>
      <c r="K2210" s="48">
        <v>0.18917838498800735</v>
      </c>
      <c r="L2210" s="48" t="s">
        <v>240</v>
      </c>
      <c r="M2210" s="33" t="s">
        <v>22</v>
      </c>
      <c r="N2210" s="33" t="s">
        <v>27</v>
      </c>
      <c r="O2210" s="43">
        <v>777</v>
      </c>
      <c r="P2210" s="48">
        <v>0.12639561299999999</v>
      </c>
      <c r="Q2210" s="33" t="s">
        <v>24</v>
      </c>
      <c r="R2210" s="27">
        <v>17</v>
      </c>
      <c r="S2210" s="43">
        <v>4639</v>
      </c>
      <c r="T2210" s="38">
        <v>10631.5</v>
      </c>
      <c r="U2210" s="33" t="str">
        <f t="shared" si="103"/>
        <v>Medium Income</v>
      </c>
      <c r="V2210" s="43">
        <v>2081</v>
      </c>
      <c r="W2210" s="48">
        <v>0.26111300799999998</v>
      </c>
      <c r="X2210" s="27">
        <v>1</v>
      </c>
      <c r="Y2210" s="27">
        <v>40</v>
      </c>
      <c r="Z2210" s="33" t="str">
        <f t="shared" si="104"/>
        <v>Medium Risk</v>
      </c>
    </row>
    <row r="2211" spans="1:26" x14ac:dyDescent="0.25">
      <c r="A2211" s="22">
        <v>45310</v>
      </c>
      <c r="B2211" s="23">
        <v>39</v>
      </c>
      <c r="C2211" s="34" t="str">
        <f t="shared" si="102"/>
        <v>Mid</v>
      </c>
      <c r="D2211" s="44">
        <v>47586</v>
      </c>
      <c r="E2211" s="28">
        <v>620</v>
      </c>
      <c r="F2211" s="34" t="s">
        <v>230</v>
      </c>
      <c r="G2211" s="34" t="s">
        <v>20</v>
      </c>
      <c r="H2211" s="34" t="s">
        <v>25</v>
      </c>
      <c r="I2211" s="44">
        <v>18041</v>
      </c>
      <c r="J2211" s="28">
        <v>36</v>
      </c>
      <c r="K2211" s="49">
        <v>0.37912411213382086</v>
      </c>
      <c r="L2211" s="49" t="s">
        <v>240</v>
      </c>
      <c r="M2211" s="34" t="s">
        <v>22</v>
      </c>
      <c r="N2211" s="34" t="s">
        <v>27</v>
      </c>
      <c r="O2211" s="44">
        <v>570</v>
      </c>
      <c r="P2211" s="49">
        <v>0.44177866900000001</v>
      </c>
      <c r="Q2211" s="34" t="s">
        <v>24</v>
      </c>
      <c r="R2211" s="28">
        <v>31</v>
      </c>
      <c r="S2211" s="44">
        <v>3068</v>
      </c>
      <c r="T2211" s="39">
        <v>3965.5</v>
      </c>
      <c r="U2211" s="34" t="str">
        <f t="shared" si="103"/>
        <v>Low Income</v>
      </c>
      <c r="V2211" s="44">
        <v>5396</v>
      </c>
      <c r="W2211" s="49">
        <v>0.20598376900000001</v>
      </c>
      <c r="X2211" s="28">
        <v>0</v>
      </c>
      <c r="Y2211" s="28">
        <v>53</v>
      </c>
      <c r="Z2211" s="34" t="str">
        <f t="shared" si="104"/>
        <v>Medium Risk</v>
      </c>
    </row>
    <row r="2212" spans="1:26" x14ac:dyDescent="0.25">
      <c r="A2212" s="20">
        <v>45311</v>
      </c>
      <c r="B2212" s="21">
        <v>24</v>
      </c>
      <c r="C2212" s="33" t="str">
        <f t="shared" si="102"/>
        <v>Young</v>
      </c>
      <c r="D2212" s="43">
        <v>20992</v>
      </c>
      <c r="E2212" s="27">
        <v>479</v>
      </c>
      <c r="F2212" s="33" t="s">
        <v>231</v>
      </c>
      <c r="G2212" s="33" t="s">
        <v>20</v>
      </c>
      <c r="H2212" s="33" t="s">
        <v>32</v>
      </c>
      <c r="I2212" s="43">
        <v>29168</v>
      </c>
      <c r="J2212" s="27">
        <v>72</v>
      </c>
      <c r="K2212" s="48">
        <v>1.3894817073170731</v>
      </c>
      <c r="L2212" s="48" t="s">
        <v>242</v>
      </c>
      <c r="M2212" s="33" t="s">
        <v>22</v>
      </c>
      <c r="N2212" s="33" t="s">
        <v>30</v>
      </c>
      <c r="O2212" s="43">
        <v>635</v>
      </c>
      <c r="P2212" s="48">
        <v>0.44080574300000003</v>
      </c>
      <c r="Q2212" s="33" t="s">
        <v>38</v>
      </c>
      <c r="R2212" s="27">
        <v>21</v>
      </c>
      <c r="S2212" s="43">
        <v>4056</v>
      </c>
      <c r="T2212" s="38">
        <v>1749.333333</v>
      </c>
      <c r="U2212" s="33" t="str">
        <f t="shared" si="103"/>
        <v>Low Income</v>
      </c>
      <c r="V2212" s="43">
        <v>50843</v>
      </c>
      <c r="W2212" s="48">
        <v>0.28599844000000002</v>
      </c>
      <c r="X2212" s="27">
        <v>0</v>
      </c>
      <c r="Y2212" s="27">
        <v>61</v>
      </c>
      <c r="Z2212" s="33" t="str">
        <f t="shared" si="104"/>
        <v>High Risk</v>
      </c>
    </row>
    <row r="2213" spans="1:26" x14ac:dyDescent="0.25">
      <c r="A2213" s="22">
        <v>45312</v>
      </c>
      <c r="B2213" s="23">
        <v>47</v>
      </c>
      <c r="C2213" s="34" t="str">
        <f t="shared" si="102"/>
        <v>Senior</v>
      </c>
      <c r="D2213" s="44">
        <v>27222</v>
      </c>
      <c r="E2213" s="28">
        <v>464</v>
      </c>
      <c r="F2213" s="34" t="s">
        <v>231</v>
      </c>
      <c r="G2213" s="34" t="s">
        <v>20</v>
      </c>
      <c r="H2213" s="34" t="s">
        <v>25</v>
      </c>
      <c r="I2213" s="44">
        <v>23092</v>
      </c>
      <c r="J2213" s="28">
        <v>48</v>
      </c>
      <c r="K2213" s="49">
        <v>0.84828447579163913</v>
      </c>
      <c r="L2213" s="49" t="s">
        <v>241</v>
      </c>
      <c r="M2213" s="34" t="s">
        <v>22</v>
      </c>
      <c r="N2213" s="34" t="s">
        <v>34</v>
      </c>
      <c r="O2213" s="44">
        <v>327</v>
      </c>
      <c r="P2213" s="49">
        <v>0.144149319</v>
      </c>
      <c r="Q2213" s="34" t="s">
        <v>28</v>
      </c>
      <c r="R2213" s="28">
        <v>17</v>
      </c>
      <c r="S2213" s="44">
        <v>7273</v>
      </c>
      <c r="T2213" s="39">
        <v>2268.5</v>
      </c>
      <c r="U2213" s="34" t="str">
        <f t="shared" si="103"/>
        <v>Low Income</v>
      </c>
      <c r="V2213" s="44">
        <v>9993</v>
      </c>
      <c r="W2213" s="49">
        <v>0.241883136</v>
      </c>
      <c r="X2213" s="28">
        <v>0</v>
      </c>
      <c r="Y2213" s="28">
        <v>51</v>
      </c>
      <c r="Z2213" s="34" t="str">
        <f t="shared" si="104"/>
        <v>Medium Risk</v>
      </c>
    </row>
    <row r="2214" spans="1:26" x14ac:dyDescent="0.25">
      <c r="A2214" s="20">
        <v>45313</v>
      </c>
      <c r="B2214" s="21">
        <v>50</v>
      </c>
      <c r="C2214" s="33" t="str">
        <f t="shared" si="102"/>
        <v>Senior</v>
      </c>
      <c r="D2214" s="43">
        <v>41181</v>
      </c>
      <c r="E2214" s="27">
        <v>536</v>
      </c>
      <c r="F2214" s="33" t="s">
        <v>231</v>
      </c>
      <c r="G2214" s="33" t="s">
        <v>33</v>
      </c>
      <c r="H2214" s="33" t="s">
        <v>25</v>
      </c>
      <c r="I2214" s="43">
        <v>31641</v>
      </c>
      <c r="J2214" s="27">
        <v>36</v>
      </c>
      <c r="K2214" s="48">
        <v>0.76833976833976836</v>
      </c>
      <c r="L2214" s="48" t="s">
        <v>241</v>
      </c>
      <c r="M2214" s="33" t="s">
        <v>22</v>
      </c>
      <c r="N2214" s="33" t="s">
        <v>34</v>
      </c>
      <c r="O2214" s="43">
        <v>398</v>
      </c>
      <c r="P2214" s="48">
        <v>8.7021582E-2</v>
      </c>
      <c r="Q2214" s="33" t="s">
        <v>24</v>
      </c>
      <c r="R2214" s="27">
        <v>24</v>
      </c>
      <c r="S2214" s="43">
        <v>1516</v>
      </c>
      <c r="T2214" s="38">
        <v>3431.75</v>
      </c>
      <c r="U2214" s="33" t="str">
        <f t="shared" si="103"/>
        <v>Low Income</v>
      </c>
      <c r="V2214" s="43">
        <v>10142</v>
      </c>
      <c r="W2214" s="48">
        <v>0.25704992999999998</v>
      </c>
      <c r="X2214" s="27">
        <v>0</v>
      </c>
      <c r="Y2214" s="27">
        <v>54</v>
      </c>
      <c r="Z2214" s="33" t="str">
        <f t="shared" si="104"/>
        <v>Medium Risk</v>
      </c>
    </row>
    <row r="2215" spans="1:26" x14ac:dyDescent="0.25">
      <c r="A2215" s="22">
        <v>45314</v>
      </c>
      <c r="B2215" s="23">
        <v>34</v>
      </c>
      <c r="C2215" s="34" t="str">
        <f t="shared" si="102"/>
        <v>Mid</v>
      </c>
      <c r="D2215" s="44">
        <v>43553</v>
      </c>
      <c r="E2215" s="28">
        <v>563</v>
      </c>
      <c r="F2215" s="34" t="s">
        <v>230</v>
      </c>
      <c r="G2215" s="34" t="s">
        <v>20</v>
      </c>
      <c r="H2215" s="34" t="s">
        <v>25</v>
      </c>
      <c r="I2215" s="44">
        <v>26244</v>
      </c>
      <c r="J2215" s="28">
        <v>60</v>
      </c>
      <c r="K2215" s="49">
        <v>0.60257617156108645</v>
      </c>
      <c r="L2215" s="49" t="s">
        <v>241</v>
      </c>
      <c r="M2215" s="34" t="s">
        <v>22</v>
      </c>
      <c r="N2215" s="34" t="s">
        <v>34</v>
      </c>
      <c r="O2215" s="44">
        <v>280</v>
      </c>
      <c r="P2215" s="49">
        <v>0.40163071900000002</v>
      </c>
      <c r="Q2215" s="34" t="s">
        <v>38</v>
      </c>
      <c r="R2215" s="28">
        <v>27</v>
      </c>
      <c r="S2215" s="44">
        <v>4730</v>
      </c>
      <c r="T2215" s="39">
        <v>3629.416667</v>
      </c>
      <c r="U2215" s="34" t="str">
        <f t="shared" si="103"/>
        <v>Low Income</v>
      </c>
      <c r="V2215" s="44">
        <v>1876</v>
      </c>
      <c r="W2215" s="49">
        <v>0.22724541100000001</v>
      </c>
      <c r="X2215" s="28">
        <v>0</v>
      </c>
      <c r="Y2215" s="28">
        <v>58</v>
      </c>
      <c r="Z2215" s="34" t="str">
        <f t="shared" si="104"/>
        <v>High Risk</v>
      </c>
    </row>
    <row r="2216" spans="1:26" x14ac:dyDescent="0.25">
      <c r="A2216" s="20">
        <v>45315</v>
      </c>
      <c r="B2216" s="21">
        <v>34</v>
      </c>
      <c r="C2216" s="33" t="str">
        <f t="shared" si="102"/>
        <v>Mid</v>
      </c>
      <c r="D2216" s="43">
        <v>54396</v>
      </c>
      <c r="E2216" s="27">
        <v>614</v>
      </c>
      <c r="F2216" s="33" t="s">
        <v>230</v>
      </c>
      <c r="G2216" s="33" t="s">
        <v>20</v>
      </c>
      <c r="H2216" s="33" t="s">
        <v>29</v>
      </c>
      <c r="I2216" s="43">
        <v>29499</v>
      </c>
      <c r="J2216" s="27">
        <v>52.912751677852349</v>
      </c>
      <c r="K2216" s="48">
        <v>0.54230090447827051</v>
      </c>
      <c r="L2216" s="48" t="s">
        <v>241</v>
      </c>
      <c r="M2216" s="33" t="s">
        <v>22</v>
      </c>
      <c r="N2216" s="33" t="s">
        <v>34</v>
      </c>
      <c r="O2216" s="43">
        <v>397</v>
      </c>
      <c r="P2216" s="48">
        <v>0.38485541200000001</v>
      </c>
      <c r="Q2216" s="33" t="s">
        <v>34</v>
      </c>
      <c r="R2216" s="27">
        <v>28</v>
      </c>
      <c r="S2216" s="43">
        <v>6979</v>
      </c>
      <c r="T2216" s="38">
        <v>4533</v>
      </c>
      <c r="U2216" s="33" t="str">
        <f t="shared" si="103"/>
        <v>Low Income</v>
      </c>
      <c r="V2216" s="43">
        <v>36265</v>
      </c>
      <c r="W2216" s="48">
        <v>0.242050972</v>
      </c>
      <c r="X2216" s="27">
        <v>0</v>
      </c>
      <c r="Y2216" s="27">
        <v>50</v>
      </c>
      <c r="Z2216" s="33" t="str">
        <f t="shared" si="104"/>
        <v>Medium Risk</v>
      </c>
    </row>
    <row r="2217" spans="1:26" x14ac:dyDescent="0.25">
      <c r="A2217" s="22">
        <v>45316</v>
      </c>
      <c r="B2217" s="23">
        <v>43</v>
      </c>
      <c r="C2217" s="34" t="str">
        <f t="shared" si="102"/>
        <v>Senior</v>
      </c>
      <c r="D2217" s="44">
        <v>41440</v>
      </c>
      <c r="E2217" s="28">
        <v>594</v>
      </c>
      <c r="F2217" s="34" t="s">
        <v>230</v>
      </c>
      <c r="G2217" s="34" t="s">
        <v>20</v>
      </c>
      <c r="H2217" s="34" t="s">
        <v>32</v>
      </c>
      <c r="I2217" s="44">
        <v>22540</v>
      </c>
      <c r="J2217" s="28">
        <v>60</v>
      </c>
      <c r="K2217" s="49">
        <v>0.54391891891891897</v>
      </c>
      <c r="L2217" s="49" t="s">
        <v>241</v>
      </c>
      <c r="M2217" s="34" t="s">
        <v>35</v>
      </c>
      <c r="N2217" s="34" t="s">
        <v>27</v>
      </c>
      <c r="O2217" s="44">
        <v>449</v>
      </c>
      <c r="P2217" s="49">
        <v>0.43853357100000001</v>
      </c>
      <c r="Q2217" s="34" t="s">
        <v>38</v>
      </c>
      <c r="R2217" s="28">
        <v>22</v>
      </c>
      <c r="S2217" s="44">
        <v>3047</v>
      </c>
      <c r="T2217" s="39">
        <v>3453.333333</v>
      </c>
      <c r="U2217" s="34" t="str">
        <f t="shared" si="103"/>
        <v>Low Income</v>
      </c>
      <c r="V2217" s="44">
        <v>38137</v>
      </c>
      <c r="W2217" s="49">
        <v>0.24377548900000001</v>
      </c>
      <c r="X2217" s="28">
        <v>0</v>
      </c>
      <c r="Y2217" s="28">
        <v>56</v>
      </c>
      <c r="Z2217" s="34" t="str">
        <f t="shared" si="104"/>
        <v>High Risk</v>
      </c>
    </row>
    <row r="2218" spans="1:26" x14ac:dyDescent="0.25">
      <c r="A2218" s="20">
        <v>45317</v>
      </c>
      <c r="B2218" s="21">
        <v>34</v>
      </c>
      <c r="C2218" s="33" t="str">
        <f t="shared" si="102"/>
        <v>Mid</v>
      </c>
      <c r="D2218" s="43">
        <v>38671</v>
      </c>
      <c r="E2218" s="27">
        <v>568.61417322834643</v>
      </c>
      <c r="F2218" s="33" t="s">
        <v>230</v>
      </c>
      <c r="G2218" s="33" t="s">
        <v>20</v>
      </c>
      <c r="H2218" s="33" t="s">
        <v>29</v>
      </c>
      <c r="I2218" s="43">
        <v>16935</v>
      </c>
      <c r="J2218" s="27">
        <v>72</v>
      </c>
      <c r="K2218" s="48">
        <v>0.43792506012257248</v>
      </c>
      <c r="L2218" s="48" t="s">
        <v>240</v>
      </c>
      <c r="M2218" s="33" t="s">
        <v>44</v>
      </c>
      <c r="N2218" s="33" t="s">
        <v>27</v>
      </c>
      <c r="O2218" s="43">
        <v>705</v>
      </c>
      <c r="P2218" s="48">
        <v>0.33055913999999997</v>
      </c>
      <c r="Q2218" s="33" t="s">
        <v>31</v>
      </c>
      <c r="R2218" s="27">
        <v>19</v>
      </c>
      <c r="S2218" s="43">
        <v>304</v>
      </c>
      <c r="T2218" s="38">
        <v>3222.583333</v>
      </c>
      <c r="U2218" s="33" t="str">
        <f t="shared" si="103"/>
        <v>Low Income</v>
      </c>
      <c r="V2218" s="43">
        <v>19353</v>
      </c>
      <c r="W2218" s="48">
        <v>0.21954799999999999</v>
      </c>
      <c r="X2218" s="27">
        <v>0</v>
      </c>
      <c r="Y2218" s="27">
        <v>54</v>
      </c>
      <c r="Z2218" s="33" t="str">
        <f t="shared" si="104"/>
        <v>Medium Risk</v>
      </c>
    </row>
    <row r="2219" spans="1:26" x14ac:dyDescent="0.25">
      <c r="A2219" s="22">
        <v>45318</v>
      </c>
      <c r="B2219" s="23">
        <v>39</v>
      </c>
      <c r="C2219" s="34" t="str">
        <f t="shared" si="102"/>
        <v>Mid</v>
      </c>
      <c r="D2219" s="44">
        <v>60356</v>
      </c>
      <c r="E2219" s="28">
        <v>572.83333333333337</v>
      </c>
      <c r="F2219" s="34" t="s">
        <v>230</v>
      </c>
      <c r="G2219" s="34" t="s">
        <v>20</v>
      </c>
      <c r="H2219" s="34" t="s">
        <v>21</v>
      </c>
      <c r="I2219" s="44">
        <v>16433</v>
      </c>
      <c r="J2219" s="28">
        <v>72</v>
      </c>
      <c r="K2219" s="49">
        <v>0.2722678772615813</v>
      </c>
      <c r="L2219" s="49" t="s">
        <v>240</v>
      </c>
      <c r="M2219" s="34" t="s">
        <v>26</v>
      </c>
      <c r="N2219" s="34" t="s">
        <v>30</v>
      </c>
      <c r="O2219" s="44">
        <v>889</v>
      </c>
      <c r="P2219" s="49">
        <v>0.120603102</v>
      </c>
      <c r="Q2219" s="34" t="s">
        <v>28</v>
      </c>
      <c r="R2219" s="28">
        <v>21</v>
      </c>
      <c r="S2219" s="44">
        <v>9476</v>
      </c>
      <c r="T2219" s="39">
        <v>5029.6666670000004</v>
      </c>
      <c r="U2219" s="34" t="str">
        <f t="shared" si="103"/>
        <v>Medium Income</v>
      </c>
      <c r="V2219" s="44">
        <v>663721</v>
      </c>
      <c r="W2219" s="49">
        <v>0.23749655</v>
      </c>
      <c r="X2219" s="28">
        <v>1</v>
      </c>
      <c r="Y2219" s="28">
        <v>31.2</v>
      </c>
      <c r="Z2219" s="34" t="str">
        <f t="shared" si="104"/>
        <v>Low Risk</v>
      </c>
    </row>
    <row r="2220" spans="1:26" x14ac:dyDescent="0.25">
      <c r="A2220" s="20">
        <v>45319</v>
      </c>
      <c r="B2220" s="21">
        <v>65</v>
      </c>
      <c r="C2220" s="33" t="str">
        <f t="shared" si="102"/>
        <v>Old</v>
      </c>
      <c r="D2220" s="43">
        <v>15592</v>
      </c>
      <c r="E2220" s="27">
        <v>608</v>
      </c>
      <c r="F2220" s="33" t="s">
        <v>230</v>
      </c>
      <c r="G2220" s="33" t="s">
        <v>20</v>
      </c>
      <c r="H2220" s="33" t="s">
        <v>25</v>
      </c>
      <c r="I2220" s="43">
        <v>31273</v>
      </c>
      <c r="J2220" s="27">
        <v>48</v>
      </c>
      <c r="K2220" s="48">
        <v>2.0057080554130322</v>
      </c>
      <c r="L2220" s="48" t="s">
        <v>242</v>
      </c>
      <c r="M2220" s="33" t="s">
        <v>26</v>
      </c>
      <c r="N2220" s="33" t="s">
        <v>30</v>
      </c>
      <c r="O2220" s="43">
        <v>683</v>
      </c>
      <c r="P2220" s="48">
        <v>0.13166852000000001</v>
      </c>
      <c r="Q2220" s="33" t="s">
        <v>31</v>
      </c>
      <c r="R2220" s="27">
        <v>26</v>
      </c>
      <c r="S2220" s="43">
        <v>3413</v>
      </c>
      <c r="T2220" s="38">
        <v>1299.333333</v>
      </c>
      <c r="U2220" s="33" t="str">
        <f t="shared" si="103"/>
        <v>Low Income</v>
      </c>
      <c r="V2220" s="43">
        <v>53367</v>
      </c>
      <c r="W2220" s="48">
        <v>0.21042164999999999</v>
      </c>
      <c r="X2220" s="27">
        <v>0</v>
      </c>
      <c r="Y2220" s="27">
        <v>46</v>
      </c>
      <c r="Z2220" s="33" t="str">
        <f t="shared" si="104"/>
        <v>Medium Risk</v>
      </c>
    </row>
    <row r="2221" spans="1:26" x14ac:dyDescent="0.25">
      <c r="A2221" s="22">
        <v>45320</v>
      </c>
      <c r="B2221" s="23">
        <v>37</v>
      </c>
      <c r="C2221" s="34" t="str">
        <f t="shared" si="102"/>
        <v>Mid</v>
      </c>
      <c r="D2221" s="44">
        <v>20864</v>
      </c>
      <c r="E2221" s="28">
        <v>505</v>
      </c>
      <c r="F2221" s="34" t="s">
        <v>231</v>
      </c>
      <c r="G2221" s="34" t="s">
        <v>20</v>
      </c>
      <c r="H2221" s="34" t="s">
        <v>32</v>
      </c>
      <c r="I2221" s="44">
        <v>13193</v>
      </c>
      <c r="J2221" s="28">
        <v>24</v>
      </c>
      <c r="K2221" s="49">
        <v>0.63233320552147243</v>
      </c>
      <c r="L2221" s="49" t="s">
        <v>241</v>
      </c>
      <c r="M2221" s="34" t="s">
        <v>22</v>
      </c>
      <c r="N2221" s="34" t="s">
        <v>23</v>
      </c>
      <c r="O2221" s="44">
        <v>402</v>
      </c>
      <c r="P2221" s="49">
        <v>0.66833050800000005</v>
      </c>
      <c r="Q2221" s="34" t="s">
        <v>24</v>
      </c>
      <c r="R2221" s="28">
        <v>25</v>
      </c>
      <c r="S2221" s="44">
        <v>6901</v>
      </c>
      <c r="T2221" s="39">
        <v>1738.666667</v>
      </c>
      <c r="U2221" s="34" t="str">
        <f t="shared" si="103"/>
        <v>Low Income</v>
      </c>
      <c r="V2221" s="44">
        <v>27936</v>
      </c>
      <c r="W2221" s="49">
        <v>0.234148459</v>
      </c>
      <c r="X2221" s="28">
        <v>0</v>
      </c>
      <c r="Y2221" s="28">
        <v>63</v>
      </c>
      <c r="Z2221" s="34" t="str">
        <f t="shared" si="104"/>
        <v>High Risk</v>
      </c>
    </row>
    <row r="2222" spans="1:26" x14ac:dyDescent="0.25">
      <c r="A2222" s="20">
        <v>45321</v>
      </c>
      <c r="B2222" s="21">
        <v>35</v>
      </c>
      <c r="C2222" s="33" t="str">
        <f t="shared" si="102"/>
        <v>Mid</v>
      </c>
      <c r="D2222" s="43">
        <v>26726</v>
      </c>
      <c r="E2222" s="27">
        <v>572.4019138755981</v>
      </c>
      <c r="F2222" s="33" t="s">
        <v>230</v>
      </c>
      <c r="G2222" s="33" t="s">
        <v>20</v>
      </c>
      <c r="H2222" s="33" t="s">
        <v>29</v>
      </c>
      <c r="I2222" s="43">
        <v>49457</v>
      </c>
      <c r="J2222" s="27">
        <v>60</v>
      </c>
      <c r="K2222" s="48">
        <v>1.8505200927935344</v>
      </c>
      <c r="L2222" s="48" t="s">
        <v>242</v>
      </c>
      <c r="M2222" s="33" t="s">
        <v>44</v>
      </c>
      <c r="N2222" s="33" t="s">
        <v>30</v>
      </c>
      <c r="O2222" s="43">
        <v>425</v>
      </c>
      <c r="P2222" s="48">
        <v>0.49593690400000001</v>
      </c>
      <c r="Q2222" s="33" t="s">
        <v>31</v>
      </c>
      <c r="R2222" s="27">
        <v>24</v>
      </c>
      <c r="S2222" s="43">
        <v>3534</v>
      </c>
      <c r="T2222" s="38">
        <v>2227.166667</v>
      </c>
      <c r="U2222" s="33" t="str">
        <f t="shared" si="103"/>
        <v>Low Income</v>
      </c>
      <c r="V2222" s="43">
        <v>2230</v>
      </c>
      <c r="W2222" s="48">
        <v>0.29868025199999998</v>
      </c>
      <c r="X2222" s="27">
        <v>0</v>
      </c>
      <c r="Y2222" s="27">
        <v>62</v>
      </c>
      <c r="Z2222" s="33" t="str">
        <f t="shared" si="104"/>
        <v>High Risk</v>
      </c>
    </row>
    <row r="2223" spans="1:26" x14ac:dyDescent="0.25">
      <c r="A2223" s="22">
        <v>45322</v>
      </c>
      <c r="B2223" s="23">
        <v>32</v>
      </c>
      <c r="C2223" s="34" t="str">
        <f t="shared" si="102"/>
        <v>Mid</v>
      </c>
      <c r="D2223" s="44">
        <v>26379</v>
      </c>
      <c r="E2223" s="28">
        <v>559</v>
      </c>
      <c r="F2223" s="34" t="s">
        <v>230</v>
      </c>
      <c r="G2223" s="34" t="s">
        <v>20</v>
      </c>
      <c r="H2223" s="34" t="s">
        <v>21</v>
      </c>
      <c r="I2223" s="44">
        <v>32306</v>
      </c>
      <c r="J2223" s="28">
        <v>24</v>
      </c>
      <c r="K2223" s="49">
        <v>1.2246863034989954</v>
      </c>
      <c r="L2223" s="49" t="s">
        <v>242</v>
      </c>
      <c r="M2223" s="34" t="s">
        <v>22</v>
      </c>
      <c r="N2223" s="34" t="s">
        <v>34</v>
      </c>
      <c r="O2223" s="44">
        <v>490</v>
      </c>
      <c r="P2223" s="49">
        <v>0.48833132800000001</v>
      </c>
      <c r="Q2223" s="34" t="s">
        <v>38</v>
      </c>
      <c r="R2223" s="28">
        <v>29</v>
      </c>
      <c r="S2223" s="44">
        <v>14785</v>
      </c>
      <c r="T2223" s="39">
        <v>2198.25</v>
      </c>
      <c r="U2223" s="34" t="str">
        <f t="shared" si="103"/>
        <v>Low Income</v>
      </c>
      <c r="V2223" s="44">
        <v>9375</v>
      </c>
      <c r="W2223" s="49">
        <v>0.24082822300000001</v>
      </c>
      <c r="X2223" s="28">
        <v>0</v>
      </c>
      <c r="Y2223" s="28">
        <v>58</v>
      </c>
      <c r="Z2223" s="34" t="str">
        <f t="shared" si="104"/>
        <v>High Risk</v>
      </c>
    </row>
    <row r="2224" spans="1:26" x14ac:dyDescent="0.25">
      <c r="A2224" s="20">
        <v>45323</v>
      </c>
      <c r="B2224" s="21">
        <v>48</v>
      </c>
      <c r="C2224" s="33" t="str">
        <f t="shared" si="102"/>
        <v>Senior</v>
      </c>
      <c r="D2224" s="43">
        <v>34434</v>
      </c>
      <c r="E2224" s="27">
        <v>545</v>
      </c>
      <c r="F2224" s="33" t="s">
        <v>231</v>
      </c>
      <c r="G2224" s="33" t="s">
        <v>20</v>
      </c>
      <c r="H2224" s="33" t="s">
        <v>21</v>
      </c>
      <c r="I2224" s="43">
        <v>28682</v>
      </c>
      <c r="J2224" s="27">
        <v>60</v>
      </c>
      <c r="K2224" s="48">
        <v>0.8329557995004937</v>
      </c>
      <c r="L2224" s="48" t="s">
        <v>241</v>
      </c>
      <c r="M2224" s="33" t="s">
        <v>26</v>
      </c>
      <c r="N2224" s="33" t="s">
        <v>34</v>
      </c>
      <c r="O2224" s="43">
        <v>425</v>
      </c>
      <c r="P2224" s="48">
        <v>0.479174086</v>
      </c>
      <c r="Q2224" s="33" t="s">
        <v>31</v>
      </c>
      <c r="R2224" s="27">
        <v>33</v>
      </c>
      <c r="S2224" s="43">
        <v>666</v>
      </c>
      <c r="T2224" s="38">
        <v>2869.5</v>
      </c>
      <c r="U2224" s="33" t="str">
        <f t="shared" si="103"/>
        <v>Low Income</v>
      </c>
      <c r="V2224" s="43">
        <v>132499</v>
      </c>
      <c r="W2224" s="48">
        <v>0.25535495899999999</v>
      </c>
      <c r="X2224" s="27">
        <v>0</v>
      </c>
      <c r="Y2224" s="27">
        <v>53</v>
      </c>
      <c r="Z2224" s="33" t="str">
        <f t="shared" si="104"/>
        <v>Medium Risk</v>
      </c>
    </row>
    <row r="2225" spans="1:26" x14ac:dyDescent="0.25">
      <c r="A2225" s="22">
        <v>45324</v>
      </c>
      <c r="B2225" s="23">
        <v>37</v>
      </c>
      <c r="C2225" s="34" t="str">
        <f t="shared" si="102"/>
        <v>Mid</v>
      </c>
      <c r="D2225" s="44">
        <v>23282</v>
      </c>
      <c r="E2225" s="28">
        <v>585</v>
      </c>
      <c r="F2225" s="34" t="s">
        <v>230</v>
      </c>
      <c r="G2225" s="34" t="s">
        <v>20</v>
      </c>
      <c r="H2225" s="34" t="s">
        <v>21</v>
      </c>
      <c r="I2225" s="44">
        <v>33664</v>
      </c>
      <c r="J2225" s="28">
        <v>48</v>
      </c>
      <c r="K2225" s="49">
        <v>1.4459238897001976</v>
      </c>
      <c r="L2225" s="49" t="s">
        <v>242</v>
      </c>
      <c r="M2225" s="34" t="s">
        <v>44</v>
      </c>
      <c r="N2225" s="34" t="s">
        <v>30</v>
      </c>
      <c r="O2225" s="44">
        <v>295</v>
      </c>
      <c r="P2225" s="49">
        <v>0.58530409100000003</v>
      </c>
      <c r="Q2225" s="34" t="s">
        <v>38</v>
      </c>
      <c r="R2225" s="28">
        <v>26</v>
      </c>
      <c r="S2225" s="44">
        <v>11075</v>
      </c>
      <c r="T2225" s="39">
        <v>1940.166667</v>
      </c>
      <c r="U2225" s="34" t="str">
        <f t="shared" si="103"/>
        <v>Low Income</v>
      </c>
      <c r="V2225" s="44">
        <v>100189</v>
      </c>
      <c r="W2225" s="49">
        <v>0.257541454</v>
      </c>
      <c r="X2225" s="28">
        <v>0</v>
      </c>
      <c r="Y2225" s="28">
        <v>62</v>
      </c>
      <c r="Z2225" s="34" t="str">
        <f t="shared" si="104"/>
        <v>High Risk</v>
      </c>
    </row>
    <row r="2226" spans="1:26" x14ac:dyDescent="0.25">
      <c r="A2226" s="20">
        <v>45325</v>
      </c>
      <c r="B2226" s="21">
        <v>32</v>
      </c>
      <c r="C2226" s="33" t="str">
        <f t="shared" si="102"/>
        <v>Mid</v>
      </c>
      <c r="D2226" s="43">
        <v>132452</v>
      </c>
      <c r="E2226" s="27">
        <v>546</v>
      </c>
      <c r="F2226" s="33" t="s">
        <v>231</v>
      </c>
      <c r="G2226" s="33" t="s">
        <v>20</v>
      </c>
      <c r="H2226" s="33" t="s">
        <v>32</v>
      </c>
      <c r="I2226" s="43">
        <v>36024</v>
      </c>
      <c r="J2226" s="27">
        <v>48</v>
      </c>
      <c r="K2226" s="48">
        <v>0.27197777308005922</v>
      </c>
      <c r="L2226" s="48" t="s">
        <v>240</v>
      </c>
      <c r="M2226" s="33" t="s">
        <v>22</v>
      </c>
      <c r="N2226" s="33" t="s">
        <v>27</v>
      </c>
      <c r="O2226" s="43">
        <v>220</v>
      </c>
      <c r="P2226" s="48">
        <v>8.7493002E-2</v>
      </c>
      <c r="Q2226" s="33" t="s">
        <v>38</v>
      </c>
      <c r="R2226" s="27">
        <v>25</v>
      </c>
      <c r="S2226" s="43">
        <v>3564</v>
      </c>
      <c r="T2226" s="38">
        <v>11037.666670000001</v>
      </c>
      <c r="U2226" s="33" t="str">
        <f t="shared" si="103"/>
        <v>Medium Income</v>
      </c>
      <c r="V2226" s="43">
        <v>47870</v>
      </c>
      <c r="W2226" s="48">
        <v>0.28349222099999999</v>
      </c>
      <c r="X2226" s="27">
        <v>0</v>
      </c>
      <c r="Y2226" s="27">
        <v>48</v>
      </c>
      <c r="Z2226" s="33" t="str">
        <f t="shared" si="104"/>
        <v>Medium Risk</v>
      </c>
    </row>
    <row r="2227" spans="1:26" x14ac:dyDescent="0.25">
      <c r="A2227" s="22">
        <v>45326</v>
      </c>
      <c r="B2227" s="23">
        <v>55</v>
      </c>
      <c r="C2227" s="34" t="str">
        <f t="shared" si="102"/>
        <v>Senior</v>
      </c>
      <c r="D2227" s="44">
        <v>23661</v>
      </c>
      <c r="E2227" s="28">
        <v>587</v>
      </c>
      <c r="F2227" s="34" t="s">
        <v>230</v>
      </c>
      <c r="G2227" s="34" t="s">
        <v>20</v>
      </c>
      <c r="H2227" s="34" t="s">
        <v>25</v>
      </c>
      <c r="I2227" s="44">
        <v>16187</v>
      </c>
      <c r="J2227" s="28">
        <v>96</v>
      </c>
      <c r="K2227" s="49">
        <v>0.68412155023033683</v>
      </c>
      <c r="L2227" s="49" t="s">
        <v>241</v>
      </c>
      <c r="M2227" s="34" t="s">
        <v>35</v>
      </c>
      <c r="N2227" s="34" t="s">
        <v>27</v>
      </c>
      <c r="O2227" s="44">
        <v>551</v>
      </c>
      <c r="P2227" s="49">
        <v>0.37428138999999999</v>
      </c>
      <c r="Q2227" s="34" t="s">
        <v>34</v>
      </c>
      <c r="R2227" s="28">
        <v>26</v>
      </c>
      <c r="S2227" s="44">
        <v>3381</v>
      </c>
      <c r="T2227" s="39">
        <v>1971.75</v>
      </c>
      <c r="U2227" s="34" t="str">
        <f t="shared" si="103"/>
        <v>Low Income</v>
      </c>
      <c r="V2227" s="44">
        <v>57755</v>
      </c>
      <c r="W2227" s="49">
        <v>0.27010282000000002</v>
      </c>
      <c r="X2227" s="28">
        <v>0</v>
      </c>
      <c r="Y2227" s="28">
        <v>53</v>
      </c>
      <c r="Z2227" s="34" t="str">
        <f t="shared" si="104"/>
        <v>Medium Risk</v>
      </c>
    </row>
    <row r="2228" spans="1:26" x14ac:dyDescent="0.25">
      <c r="A2228" s="20">
        <v>45327</v>
      </c>
      <c r="B2228" s="21">
        <v>57</v>
      </c>
      <c r="C2228" s="33" t="str">
        <f t="shared" si="102"/>
        <v>Senior</v>
      </c>
      <c r="D2228" s="43">
        <v>176963</v>
      </c>
      <c r="E2228" s="27">
        <v>632</v>
      </c>
      <c r="F2228" s="33" t="s">
        <v>230</v>
      </c>
      <c r="G2228" s="33" t="s">
        <v>20</v>
      </c>
      <c r="H2228" s="33" t="s">
        <v>41</v>
      </c>
      <c r="I2228" s="43">
        <v>24882</v>
      </c>
      <c r="J2228" s="27">
        <v>72</v>
      </c>
      <c r="K2228" s="48">
        <v>0.14060566333075275</v>
      </c>
      <c r="L2228" s="48" t="s">
        <v>240</v>
      </c>
      <c r="M2228" s="33" t="s">
        <v>22</v>
      </c>
      <c r="N2228" s="33" t="s">
        <v>27</v>
      </c>
      <c r="O2228" s="43">
        <v>338</v>
      </c>
      <c r="P2228" s="48">
        <v>0.37750597200000002</v>
      </c>
      <c r="Q2228" s="33" t="s">
        <v>24</v>
      </c>
      <c r="R2228" s="27">
        <v>20</v>
      </c>
      <c r="S2228" s="43">
        <v>876</v>
      </c>
      <c r="T2228" s="38">
        <v>14746.916670000001</v>
      </c>
      <c r="U2228" s="33" t="str">
        <f t="shared" si="103"/>
        <v>High Income</v>
      </c>
      <c r="V2228" s="43">
        <v>587276</v>
      </c>
      <c r="W2228" s="48">
        <v>0.26741171400000002</v>
      </c>
      <c r="X2228" s="27">
        <v>1</v>
      </c>
      <c r="Y2228" s="27">
        <v>32</v>
      </c>
      <c r="Z2228" s="33" t="str">
        <f t="shared" si="104"/>
        <v>Low Risk</v>
      </c>
    </row>
    <row r="2229" spans="1:26" x14ac:dyDescent="0.25">
      <c r="A2229" s="22">
        <v>45328</v>
      </c>
      <c r="B2229" s="23">
        <v>32</v>
      </c>
      <c r="C2229" s="34" t="str">
        <f t="shared" si="102"/>
        <v>Mid</v>
      </c>
      <c r="D2229" s="44">
        <v>15000</v>
      </c>
      <c r="E2229" s="28">
        <v>500</v>
      </c>
      <c r="F2229" s="34" t="s">
        <v>231</v>
      </c>
      <c r="G2229" s="34" t="s">
        <v>20</v>
      </c>
      <c r="H2229" s="34" t="s">
        <v>25</v>
      </c>
      <c r="I2229" s="44">
        <v>20496</v>
      </c>
      <c r="J2229" s="28">
        <v>108</v>
      </c>
      <c r="K2229" s="49">
        <v>1.3664000000000001</v>
      </c>
      <c r="L2229" s="49" t="s">
        <v>242</v>
      </c>
      <c r="M2229" s="34" t="s">
        <v>22</v>
      </c>
      <c r="N2229" s="34" t="s">
        <v>27</v>
      </c>
      <c r="O2229" s="44">
        <v>527</v>
      </c>
      <c r="P2229" s="49">
        <v>0.65474517899999995</v>
      </c>
      <c r="Q2229" s="34" t="s">
        <v>24</v>
      </c>
      <c r="R2229" s="28">
        <v>23</v>
      </c>
      <c r="S2229" s="44">
        <v>1321</v>
      </c>
      <c r="T2229" s="39">
        <v>1250</v>
      </c>
      <c r="U2229" s="34" t="str">
        <f t="shared" si="103"/>
        <v>Low Income</v>
      </c>
      <c r="V2229" s="44">
        <v>9588</v>
      </c>
      <c r="W2229" s="49">
        <v>0.337985955</v>
      </c>
      <c r="X2229" s="28">
        <v>0</v>
      </c>
      <c r="Y2229" s="28">
        <v>72</v>
      </c>
      <c r="Z2229" s="34" t="str">
        <f t="shared" si="104"/>
        <v>Very High Risk</v>
      </c>
    </row>
    <row r="2230" spans="1:26" x14ac:dyDescent="0.25">
      <c r="A2230" s="20">
        <v>45329</v>
      </c>
      <c r="B2230" s="21">
        <v>18</v>
      </c>
      <c r="C2230" s="33" t="str">
        <f t="shared" si="102"/>
        <v>Young</v>
      </c>
      <c r="D2230" s="43">
        <v>137037</v>
      </c>
      <c r="E2230" s="27">
        <v>529</v>
      </c>
      <c r="F2230" s="33" t="s">
        <v>231</v>
      </c>
      <c r="G2230" s="33" t="s">
        <v>45</v>
      </c>
      <c r="H2230" s="33" t="s">
        <v>32</v>
      </c>
      <c r="I2230" s="43">
        <v>24641</v>
      </c>
      <c r="J2230" s="27">
        <v>48</v>
      </c>
      <c r="K2230" s="48">
        <v>0.17981275130074359</v>
      </c>
      <c r="L2230" s="48" t="s">
        <v>240</v>
      </c>
      <c r="M2230" s="33" t="s">
        <v>22</v>
      </c>
      <c r="N2230" s="33" t="s">
        <v>27</v>
      </c>
      <c r="O2230" s="43">
        <v>180</v>
      </c>
      <c r="P2230" s="48">
        <v>0.30042809300000001</v>
      </c>
      <c r="Q2230" s="33" t="s">
        <v>28</v>
      </c>
      <c r="R2230" s="27">
        <v>18</v>
      </c>
      <c r="S2230" s="43">
        <v>2070</v>
      </c>
      <c r="T2230" s="38">
        <v>11419.75</v>
      </c>
      <c r="U2230" s="33" t="str">
        <f t="shared" si="103"/>
        <v>Medium Income</v>
      </c>
      <c r="V2230" s="43">
        <v>208711</v>
      </c>
      <c r="W2230" s="48">
        <v>0.24130154300000001</v>
      </c>
      <c r="X2230" s="27">
        <v>1</v>
      </c>
      <c r="Y2230" s="27">
        <v>42.4</v>
      </c>
      <c r="Z2230" s="33" t="str">
        <f t="shared" si="104"/>
        <v>Medium Risk</v>
      </c>
    </row>
    <row r="2231" spans="1:26" x14ac:dyDescent="0.25">
      <c r="A2231" s="22">
        <v>45330</v>
      </c>
      <c r="B2231" s="23">
        <v>52</v>
      </c>
      <c r="C2231" s="34" t="str">
        <f t="shared" si="102"/>
        <v>Senior</v>
      </c>
      <c r="D2231" s="44">
        <v>61360</v>
      </c>
      <c r="E2231" s="28">
        <v>588</v>
      </c>
      <c r="F2231" s="34" t="s">
        <v>230</v>
      </c>
      <c r="G2231" s="34" t="s">
        <v>20</v>
      </c>
      <c r="H2231" s="34" t="s">
        <v>32</v>
      </c>
      <c r="I2231" s="44">
        <v>24441</v>
      </c>
      <c r="J2231" s="28">
        <v>60</v>
      </c>
      <c r="K2231" s="49">
        <v>0.39832138200782269</v>
      </c>
      <c r="L2231" s="49" t="s">
        <v>240</v>
      </c>
      <c r="M2231" s="34" t="s">
        <v>22</v>
      </c>
      <c r="N2231" s="34" t="s">
        <v>30</v>
      </c>
      <c r="O2231" s="44">
        <v>749</v>
      </c>
      <c r="P2231" s="49">
        <v>0.128505919</v>
      </c>
      <c r="Q2231" s="34" t="s">
        <v>34</v>
      </c>
      <c r="R2231" s="28">
        <v>28</v>
      </c>
      <c r="S2231" s="44">
        <v>16093</v>
      </c>
      <c r="T2231" s="39">
        <v>5113.3333329999996</v>
      </c>
      <c r="U2231" s="34" t="str">
        <f t="shared" si="103"/>
        <v>Medium Income</v>
      </c>
      <c r="V2231" s="44">
        <v>8437</v>
      </c>
      <c r="W2231" s="49">
        <v>0.27244388800000002</v>
      </c>
      <c r="X2231" s="28">
        <v>0</v>
      </c>
      <c r="Y2231" s="28">
        <v>50</v>
      </c>
      <c r="Z2231" s="34" t="str">
        <f t="shared" si="104"/>
        <v>Medium Risk</v>
      </c>
    </row>
    <row r="2232" spans="1:26" x14ac:dyDescent="0.25">
      <c r="A2232" s="20">
        <v>45331</v>
      </c>
      <c r="B2232" s="21">
        <v>31</v>
      </c>
      <c r="C2232" s="33" t="str">
        <f t="shared" si="102"/>
        <v>Mid</v>
      </c>
      <c r="D2232" s="43">
        <v>81776</v>
      </c>
      <c r="E2232" s="27">
        <v>612</v>
      </c>
      <c r="F2232" s="33" t="s">
        <v>230</v>
      </c>
      <c r="G2232" s="33" t="s">
        <v>20</v>
      </c>
      <c r="H2232" s="33" t="s">
        <v>41</v>
      </c>
      <c r="I2232" s="43">
        <v>14455</v>
      </c>
      <c r="J2232" s="27">
        <v>108</v>
      </c>
      <c r="K2232" s="48">
        <v>0.17676335355116415</v>
      </c>
      <c r="L2232" s="48" t="s">
        <v>240</v>
      </c>
      <c r="M2232" s="33" t="s">
        <v>22</v>
      </c>
      <c r="N2232" s="33" t="s">
        <v>23</v>
      </c>
      <c r="O2232" s="43">
        <v>311</v>
      </c>
      <c r="P2232" s="48">
        <v>5.7025055999999998E-2</v>
      </c>
      <c r="Q2232" s="33" t="s">
        <v>24</v>
      </c>
      <c r="R2232" s="27">
        <v>31</v>
      </c>
      <c r="S2232" s="43">
        <v>2343</v>
      </c>
      <c r="T2232" s="38">
        <v>6814.6666670000004</v>
      </c>
      <c r="U2232" s="33" t="str">
        <f t="shared" si="103"/>
        <v>Medium Income</v>
      </c>
      <c r="V2232" s="43">
        <v>40458</v>
      </c>
      <c r="W2232" s="48">
        <v>0.24291432099999999</v>
      </c>
      <c r="X2232" s="27">
        <v>1</v>
      </c>
      <c r="Y2232" s="27">
        <v>38.4</v>
      </c>
      <c r="Z2232" s="33" t="str">
        <f t="shared" si="104"/>
        <v>Low Risk</v>
      </c>
    </row>
    <row r="2233" spans="1:26" x14ac:dyDescent="0.25">
      <c r="A2233" s="22">
        <v>45332</v>
      </c>
      <c r="B2233" s="23">
        <v>49</v>
      </c>
      <c r="C2233" s="34" t="str">
        <f t="shared" si="102"/>
        <v>Senior</v>
      </c>
      <c r="D2233" s="44">
        <v>25334</v>
      </c>
      <c r="E2233" s="28">
        <v>602</v>
      </c>
      <c r="F2233" s="34" t="s">
        <v>230</v>
      </c>
      <c r="G2233" s="34" t="s">
        <v>20</v>
      </c>
      <c r="H2233" s="34" t="s">
        <v>25</v>
      </c>
      <c r="I2233" s="44">
        <v>35848</v>
      </c>
      <c r="J2233" s="28">
        <v>48</v>
      </c>
      <c r="K2233" s="49">
        <v>1.4150153943317281</v>
      </c>
      <c r="L2233" s="49" t="s">
        <v>242</v>
      </c>
      <c r="M2233" s="34" t="s">
        <v>26</v>
      </c>
      <c r="N2233" s="34" t="s">
        <v>30</v>
      </c>
      <c r="O2233" s="44">
        <v>882</v>
      </c>
      <c r="P2233" s="49">
        <v>0.42775431899999999</v>
      </c>
      <c r="Q2233" s="34" t="s">
        <v>38</v>
      </c>
      <c r="R2233" s="28">
        <v>24</v>
      </c>
      <c r="S2233" s="44">
        <v>1851</v>
      </c>
      <c r="T2233" s="39">
        <v>2111.166667</v>
      </c>
      <c r="U2233" s="34" t="str">
        <f t="shared" si="103"/>
        <v>Low Income</v>
      </c>
      <c r="V2233" s="44">
        <v>6314</v>
      </c>
      <c r="W2233" s="49">
        <v>0.205940178</v>
      </c>
      <c r="X2233" s="28">
        <v>0</v>
      </c>
      <c r="Y2233" s="28">
        <v>54</v>
      </c>
      <c r="Z2233" s="34" t="str">
        <f t="shared" si="104"/>
        <v>Medium Risk</v>
      </c>
    </row>
    <row r="2234" spans="1:26" x14ac:dyDescent="0.25">
      <c r="A2234" s="20">
        <v>45333</v>
      </c>
      <c r="B2234" s="21">
        <v>18</v>
      </c>
      <c r="C2234" s="33" t="str">
        <f t="shared" si="102"/>
        <v>Young</v>
      </c>
      <c r="D2234" s="43">
        <v>35214</v>
      </c>
      <c r="E2234" s="27">
        <v>571</v>
      </c>
      <c r="F2234" s="33" t="s">
        <v>230</v>
      </c>
      <c r="G2234" s="33" t="s">
        <v>20</v>
      </c>
      <c r="H2234" s="33" t="s">
        <v>21</v>
      </c>
      <c r="I2234" s="43">
        <v>15293</v>
      </c>
      <c r="J2234" s="27">
        <v>48</v>
      </c>
      <c r="K2234" s="48">
        <v>0.43428749929005511</v>
      </c>
      <c r="L2234" s="48" t="s">
        <v>240</v>
      </c>
      <c r="M2234" s="33" t="s">
        <v>26</v>
      </c>
      <c r="N2234" s="33" t="s">
        <v>23</v>
      </c>
      <c r="O2234" s="43">
        <v>654</v>
      </c>
      <c r="P2234" s="48">
        <v>0.63419854899999994</v>
      </c>
      <c r="Q2234" s="33" t="s">
        <v>31</v>
      </c>
      <c r="R2234" s="27">
        <v>33</v>
      </c>
      <c r="S2234" s="43">
        <v>3989</v>
      </c>
      <c r="T2234" s="38">
        <v>2934.5</v>
      </c>
      <c r="U2234" s="33" t="str">
        <f t="shared" si="103"/>
        <v>Low Income</v>
      </c>
      <c r="V2234" s="43">
        <v>27941</v>
      </c>
      <c r="W2234" s="48">
        <v>0.20645403700000001</v>
      </c>
      <c r="X2234" s="27">
        <v>0</v>
      </c>
      <c r="Y2234" s="27">
        <v>58</v>
      </c>
      <c r="Z2234" s="33" t="str">
        <f t="shared" si="104"/>
        <v>High Risk</v>
      </c>
    </row>
    <row r="2235" spans="1:26" x14ac:dyDescent="0.25">
      <c r="A2235" s="22">
        <v>45343</v>
      </c>
      <c r="B2235" s="23">
        <v>50</v>
      </c>
      <c r="C2235" s="34" t="str">
        <f t="shared" si="102"/>
        <v>Senior</v>
      </c>
      <c r="D2235" s="44">
        <v>34267</v>
      </c>
      <c r="E2235" s="28">
        <v>606</v>
      </c>
      <c r="F2235" s="34" t="s">
        <v>230</v>
      </c>
      <c r="G2235" s="34" t="s">
        <v>20</v>
      </c>
      <c r="H2235" s="34" t="s">
        <v>32</v>
      </c>
      <c r="I2235" s="44">
        <v>36302</v>
      </c>
      <c r="J2235" s="28">
        <v>108</v>
      </c>
      <c r="K2235" s="49">
        <v>1.0593865818425892</v>
      </c>
      <c r="L2235" s="49" t="s">
        <v>242</v>
      </c>
      <c r="M2235" s="34" t="s">
        <v>26</v>
      </c>
      <c r="N2235" s="34" t="s">
        <v>34</v>
      </c>
      <c r="O2235" s="44">
        <v>350</v>
      </c>
      <c r="P2235" s="49">
        <v>0.27843231699999998</v>
      </c>
      <c r="Q2235" s="34" t="s">
        <v>28</v>
      </c>
      <c r="R2235" s="28">
        <v>20</v>
      </c>
      <c r="S2235" s="44">
        <v>3795</v>
      </c>
      <c r="T2235" s="39">
        <v>2855.583333</v>
      </c>
      <c r="U2235" s="34" t="str">
        <f t="shared" si="103"/>
        <v>Low Income</v>
      </c>
      <c r="V2235" s="44">
        <v>255977</v>
      </c>
      <c r="W2235" s="49">
        <v>0.232998025</v>
      </c>
      <c r="X2235" s="28">
        <v>0</v>
      </c>
      <c r="Y2235" s="28">
        <v>47</v>
      </c>
      <c r="Z2235" s="34" t="str">
        <f t="shared" si="104"/>
        <v>Medium Risk</v>
      </c>
    </row>
    <row r="2236" spans="1:26" x14ac:dyDescent="0.25">
      <c r="A2236" s="20">
        <v>45335</v>
      </c>
      <c r="B2236" s="21">
        <v>25</v>
      </c>
      <c r="C2236" s="33" t="str">
        <f t="shared" si="102"/>
        <v>Mid</v>
      </c>
      <c r="D2236" s="43">
        <v>37808</v>
      </c>
      <c r="E2236" s="27">
        <v>583</v>
      </c>
      <c r="F2236" s="33" t="s">
        <v>230</v>
      </c>
      <c r="G2236" s="33" t="s">
        <v>20</v>
      </c>
      <c r="H2236" s="33" t="s">
        <v>29</v>
      </c>
      <c r="I2236" s="43">
        <v>15324</v>
      </c>
      <c r="J2236" s="27">
        <v>24</v>
      </c>
      <c r="K2236" s="48">
        <v>0.40531104528142192</v>
      </c>
      <c r="L2236" s="48" t="s">
        <v>240</v>
      </c>
      <c r="M2236" s="33" t="s">
        <v>26</v>
      </c>
      <c r="N2236" s="33" t="s">
        <v>23</v>
      </c>
      <c r="O2236" s="43">
        <v>487</v>
      </c>
      <c r="P2236" s="48">
        <v>0.28641000999999999</v>
      </c>
      <c r="Q2236" s="33" t="s">
        <v>24</v>
      </c>
      <c r="R2236" s="27">
        <v>20</v>
      </c>
      <c r="S2236" s="43">
        <v>522</v>
      </c>
      <c r="T2236" s="38">
        <v>3150.666667</v>
      </c>
      <c r="U2236" s="33" t="str">
        <f t="shared" si="103"/>
        <v>Low Income</v>
      </c>
      <c r="V2236" s="43">
        <v>58663</v>
      </c>
      <c r="W2236" s="48">
        <v>0.17820153399999999</v>
      </c>
      <c r="X2236" s="27">
        <v>0</v>
      </c>
      <c r="Y2236" s="27">
        <v>58</v>
      </c>
      <c r="Z2236" s="33" t="str">
        <f t="shared" si="104"/>
        <v>High Risk</v>
      </c>
    </row>
    <row r="2237" spans="1:26" x14ac:dyDescent="0.25">
      <c r="A2237" s="22">
        <v>45336</v>
      </c>
      <c r="B2237" s="23">
        <v>48</v>
      </c>
      <c r="C2237" s="34" t="str">
        <f t="shared" si="102"/>
        <v>Senior</v>
      </c>
      <c r="D2237" s="44">
        <v>169702</v>
      </c>
      <c r="E2237" s="28">
        <v>484</v>
      </c>
      <c r="F2237" s="34" t="s">
        <v>231</v>
      </c>
      <c r="G2237" s="34" t="s">
        <v>20</v>
      </c>
      <c r="H2237" s="34" t="s">
        <v>32</v>
      </c>
      <c r="I2237" s="44">
        <v>23218</v>
      </c>
      <c r="J2237" s="28">
        <v>36</v>
      </c>
      <c r="K2237" s="49">
        <v>0.13681630151677646</v>
      </c>
      <c r="L2237" s="49" t="s">
        <v>240</v>
      </c>
      <c r="M2237" s="34" t="s">
        <v>22</v>
      </c>
      <c r="N2237" s="34" t="s">
        <v>34</v>
      </c>
      <c r="O2237" s="44">
        <v>128</v>
      </c>
      <c r="P2237" s="49">
        <v>0.49810091299999998</v>
      </c>
      <c r="Q2237" s="34" t="s">
        <v>38</v>
      </c>
      <c r="R2237" s="28">
        <v>29</v>
      </c>
      <c r="S2237" s="44">
        <v>6797</v>
      </c>
      <c r="T2237" s="39">
        <v>8403.5</v>
      </c>
      <c r="U2237" s="34" t="str">
        <f t="shared" si="103"/>
        <v>Medium Income</v>
      </c>
      <c r="V2237" s="44">
        <v>52236</v>
      </c>
      <c r="W2237" s="49">
        <v>0.29325652099999999</v>
      </c>
      <c r="X2237" s="28">
        <v>0</v>
      </c>
      <c r="Y2237" s="28">
        <v>52</v>
      </c>
      <c r="Z2237" s="34" t="str">
        <f t="shared" si="104"/>
        <v>Medium Risk</v>
      </c>
    </row>
    <row r="2238" spans="1:26" x14ac:dyDescent="0.25">
      <c r="A2238" s="20">
        <v>45337</v>
      </c>
      <c r="B2238" s="21">
        <v>40</v>
      </c>
      <c r="C2238" s="33" t="str">
        <f t="shared" si="102"/>
        <v>Senior</v>
      </c>
      <c r="D2238" s="43">
        <v>61098</v>
      </c>
      <c r="E2238" s="27">
        <v>548</v>
      </c>
      <c r="F2238" s="33" t="s">
        <v>231</v>
      </c>
      <c r="G2238" s="33" t="s">
        <v>20</v>
      </c>
      <c r="H2238" s="33" t="s">
        <v>29</v>
      </c>
      <c r="I2238" s="43">
        <v>9563</v>
      </c>
      <c r="J2238" s="27">
        <v>60</v>
      </c>
      <c r="K2238" s="48">
        <v>0.15651903499296213</v>
      </c>
      <c r="L2238" s="48" t="s">
        <v>240</v>
      </c>
      <c r="M2238" s="33" t="s">
        <v>22</v>
      </c>
      <c r="N2238" s="33" t="s">
        <v>27</v>
      </c>
      <c r="O2238" s="43">
        <v>191</v>
      </c>
      <c r="P2238" s="48">
        <v>0.496519082</v>
      </c>
      <c r="Q2238" s="33" t="s">
        <v>24</v>
      </c>
      <c r="R2238" s="27">
        <v>17</v>
      </c>
      <c r="S2238" s="43">
        <v>2886</v>
      </c>
      <c r="T2238" s="38">
        <v>5091.5</v>
      </c>
      <c r="U2238" s="33" t="str">
        <f t="shared" si="103"/>
        <v>Medium Income</v>
      </c>
      <c r="V2238" s="43">
        <v>6400</v>
      </c>
      <c r="W2238" s="48">
        <v>0.266822587</v>
      </c>
      <c r="X2238" s="27">
        <v>0</v>
      </c>
      <c r="Y2238" s="27">
        <v>58</v>
      </c>
      <c r="Z2238" s="33" t="str">
        <f t="shared" si="104"/>
        <v>High Risk</v>
      </c>
    </row>
    <row r="2239" spans="1:26" x14ac:dyDescent="0.25">
      <c r="A2239" s="22">
        <v>45338</v>
      </c>
      <c r="B2239" s="23">
        <v>28</v>
      </c>
      <c r="C2239" s="34" t="str">
        <f t="shared" si="102"/>
        <v>Mid</v>
      </c>
      <c r="D2239" s="44">
        <v>50351</v>
      </c>
      <c r="E2239" s="28">
        <v>593</v>
      </c>
      <c r="F2239" s="34" t="s">
        <v>230</v>
      </c>
      <c r="G2239" s="34" t="s">
        <v>20</v>
      </c>
      <c r="H2239" s="34" t="s">
        <v>29</v>
      </c>
      <c r="I2239" s="44">
        <v>16298</v>
      </c>
      <c r="J2239" s="28">
        <v>48</v>
      </c>
      <c r="K2239" s="49">
        <v>0.32368771225993526</v>
      </c>
      <c r="L2239" s="49" t="s">
        <v>240</v>
      </c>
      <c r="M2239" s="34" t="s">
        <v>26</v>
      </c>
      <c r="N2239" s="34" t="s">
        <v>30</v>
      </c>
      <c r="O2239" s="44">
        <v>257</v>
      </c>
      <c r="P2239" s="49">
        <v>0.15654711099999999</v>
      </c>
      <c r="Q2239" s="34" t="s">
        <v>34</v>
      </c>
      <c r="R2239" s="28">
        <v>19</v>
      </c>
      <c r="S2239" s="44">
        <v>4069</v>
      </c>
      <c r="T2239" s="39">
        <v>4195.9166670000004</v>
      </c>
      <c r="U2239" s="34" t="str">
        <f t="shared" si="103"/>
        <v>Low Income</v>
      </c>
      <c r="V2239" s="44">
        <v>19623</v>
      </c>
      <c r="W2239" s="49">
        <v>0.21802327899999999</v>
      </c>
      <c r="X2239" s="28">
        <v>0</v>
      </c>
      <c r="Y2239" s="28">
        <v>50</v>
      </c>
      <c r="Z2239" s="34" t="str">
        <f t="shared" si="104"/>
        <v>Medium Risk</v>
      </c>
    </row>
    <row r="2240" spans="1:26" x14ac:dyDescent="0.25">
      <c r="A2240" s="20">
        <v>45339</v>
      </c>
      <c r="B2240" s="21">
        <v>35</v>
      </c>
      <c r="C2240" s="33" t="str">
        <f t="shared" si="102"/>
        <v>Mid</v>
      </c>
      <c r="D2240" s="43">
        <v>82487</v>
      </c>
      <c r="E2240" s="27">
        <v>589</v>
      </c>
      <c r="F2240" s="33" t="s">
        <v>230</v>
      </c>
      <c r="G2240" s="33" t="s">
        <v>20</v>
      </c>
      <c r="H2240" s="33" t="s">
        <v>25</v>
      </c>
      <c r="I2240" s="43">
        <v>15971</v>
      </c>
      <c r="J2240" s="27">
        <v>60</v>
      </c>
      <c r="K2240" s="48">
        <v>0.19361838835210396</v>
      </c>
      <c r="L2240" s="48" t="s">
        <v>240</v>
      </c>
      <c r="M2240" s="33" t="s">
        <v>35</v>
      </c>
      <c r="N2240" s="33" t="s">
        <v>30</v>
      </c>
      <c r="O2240" s="43">
        <v>369</v>
      </c>
      <c r="P2240" s="48">
        <v>0.38446396100000002</v>
      </c>
      <c r="Q2240" s="33" t="s">
        <v>38</v>
      </c>
      <c r="R2240" s="27">
        <v>29</v>
      </c>
      <c r="S2240" s="43">
        <v>3334</v>
      </c>
      <c r="T2240" s="38">
        <v>6873.9166670000004</v>
      </c>
      <c r="U2240" s="33" t="str">
        <f t="shared" si="103"/>
        <v>Medium Income</v>
      </c>
      <c r="V2240" s="43">
        <v>42243</v>
      </c>
      <c r="W2240" s="48">
        <v>0.25968184</v>
      </c>
      <c r="X2240" s="27">
        <v>0</v>
      </c>
      <c r="Y2240" s="27">
        <v>53</v>
      </c>
      <c r="Z2240" s="33" t="str">
        <f t="shared" si="104"/>
        <v>Medium Risk</v>
      </c>
    </row>
    <row r="2241" spans="1:26" x14ac:dyDescent="0.25">
      <c r="A2241" s="22">
        <v>45340</v>
      </c>
      <c r="B2241" s="23">
        <v>48</v>
      </c>
      <c r="C2241" s="34" t="str">
        <f t="shared" si="102"/>
        <v>Senior</v>
      </c>
      <c r="D2241" s="44">
        <v>99375</v>
      </c>
      <c r="E2241" s="28">
        <v>577</v>
      </c>
      <c r="F2241" s="34" t="s">
        <v>230</v>
      </c>
      <c r="G2241" s="34" t="s">
        <v>20</v>
      </c>
      <c r="H2241" s="34" t="s">
        <v>29</v>
      </c>
      <c r="I2241" s="44">
        <v>32591</v>
      </c>
      <c r="J2241" s="28">
        <v>53.77215189873418</v>
      </c>
      <c r="K2241" s="49">
        <v>0.32795974842767295</v>
      </c>
      <c r="L2241" s="49" t="s">
        <v>240</v>
      </c>
      <c r="M2241" s="34" t="s">
        <v>26</v>
      </c>
      <c r="N2241" s="34" t="s">
        <v>27</v>
      </c>
      <c r="O2241" s="44">
        <v>329</v>
      </c>
      <c r="P2241" s="49">
        <v>8.7734212000000006E-2</v>
      </c>
      <c r="Q2241" s="34" t="s">
        <v>38</v>
      </c>
      <c r="R2241" s="28">
        <v>24</v>
      </c>
      <c r="S2241" s="44">
        <v>1600</v>
      </c>
      <c r="T2241" s="39">
        <v>8281.25</v>
      </c>
      <c r="U2241" s="34" t="str">
        <f t="shared" si="103"/>
        <v>Medium Income</v>
      </c>
      <c r="V2241" s="44">
        <v>36400</v>
      </c>
      <c r="W2241" s="49">
        <v>0.219172903</v>
      </c>
      <c r="X2241" s="28">
        <v>1</v>
      </c>
      <c r="Y2241" s="28">
        <v>41.6</v>
      </c>
      <c r="Z2241" s="34" t="str">
        <f t="shared" si="104"/>
        <v>Medium Risk</v>
      </c>
    </row>
    <row r="2242" spans="1:26" x14ac:dyDescent="0.25">
      <c r="A2242" s="20">
        <v>45341</v>
      </c>
      <c r="B2242" s="21">
        <v>41</v>
      </c>
      <c r="C2242" s="33" t="str">
        <f t="shared" ref="C2242:C2305" si="105">IF(B2242&lt;25,"Young",IF(B2242&lt;40,"Mid",IF(B2242&lt;60,"Senior","Old")))</f>
        <v>Senior</v>
      </c>
      <c r="D2242" s="43">
        <v>35286</v>
      </c>
      <c r="E2242" s="27">
        <v>630</v>
      </c>
      <c r="F2242" s="33" t="s">
        <v>230</v>
      </c>
      <c r="G2242" s="33" t="s">
        <v>20</v>
      </c>
      <c r="H2242" s="33" t="s">
        <v>41</v>
      </c>
      <c r="I2242" s="43">
        <v>25822</v>
      </c>
      <c r="J2242" s="27">
        <v>60</v>
      </c>
      <c r="K2242" s="48">
        <v>0.73179164541177799</v>
      </c>
      <c r="L2242" s="48" t="s">
        <v>241</v>
      </c>
      <c r="M2242" s="33" t="s">
        <v>22</v>
      </c>
      <c r="N2242" s="33" t="s">
        <v>30</v>
      </c>
      <c r="O2242" s="43">
        <v>110</v>
      </c>
      <c r="P2242" s="48">
        <v>0.57844045399999999</v>
      </c>
      <c r="Q2242" s="33" t="s">
        <v>34</v>
      </c>
      <c r="R2242" s="27">
        <v>21</v>
      </c>
      <c r="S2242" s="43">
        <v>7160</v>
      </c>
      <c r="T2242" s="38">
        <v>2940.5</v>
      </c>
      <c r="U2242" s="33" t="str">
        <f t="shared" ref="U2242:U2305" si="106">IF(T2242&lt;=5000,"Low Income",IF(T2242&lt;=12000,"Medium Income","High Income"))</f>
        <v>Low Income</v>
      </c>
      <c r="V2242" s="43">
        <v>178403</v>
      </c>
      <c r="W2242" s="48">
        <v>0.23502836899999999</v>
      </c>
      <c r="X2242" s="27">
        <v>0</v>
      </c>
      <c r="Y2242" s="27">
        <v>62</v>
      </c>
      <c r="Z2242" s="33" t="str">
        <f t="shared" ref="Z2242:Z2305" si="107">IF(Y2242&lt;40,"Low Risk", IF(Y2242&lt;55,"Medium Risk", IF(Y2242&lt;70,"High Risk","Very High Risk")))</f>
        <v>High Risk</v>
      </c>
    </row>
    <row r="2243" spans="1:26" x14ac:dyDescent="0.25">
      <c r="A2243" s="22">
        <v>45342</v>
      </c>
      <c r="B2243" s="23">
        <v>47</v>
      </c>
      <c r="C2243" s="34" t="str">
        <f t="shared" si="105"/>
        <v>Senior</v>
      </c>
      <c r="D2243" s="44">
        <v>34302</v>
      </c>
      <c r="E2243" s="28">
        <v>513</v>
      </c>
      <c r="F2243" s="34" t="s">
        <v>231</v>
      </c>
      <c r="G2243" s="34" t="s">
        <v>20</v>
      </c>
      <c r="H2243" s="34" t="s">
        <v>29</v>
      </c>
      <c r="I2243" s="44">
        <v>18586</v>
      </c>
      <c r="J2243" s="28">
        <v>12</v>
      </c>
      <c r="K2243" s="49">
        <v>0.54183429537636285</v>
      </c>
      <c r="L2243" s="49" t="s">
        <v>241</v>
      </c>
      <c r="M2243" s="34" t="s">
        <v>26</v>
      </c>
      <c r="N2243" s="34" t="s">
        <v>30</v>
      </c>
      <c r="O2243" s="44">
        <v>468</v>
      </c>
      <c r="P2243" s="49">
        <v>0.36915473700000001</v>
      </c>
      <c r="Q2243" s="34" t="s">
        <v>28</v>
      </c>
      <c r="R2243" s="28">
        <v>24</v>
      </c>
      <c r="S2243" s="44">
        <v>3399</v>
      </c>
      <c r="T2243" s="39">
        <v>2858.5</v>
      </c>
      <c r="U2243" s="34" t="str">
        <f t="shared" si="106"/>
        <v>Low Income</v>
      </c>
      <c r="V2243" s="44">
        <v>21700</v>
      </c>
      <c r="W2243" s="49">
        <v>0.213262115</v>
      </c>
      <c r="X2243" s="28">
        <v>0</v>
      </c>
      <c r="Y2243" s="28">
        <v>57</v>
      </c>
      <c r="Z2243" s="34" t="str">
        <f t="shared" si="107"/>
        <v>High Risk</v>
      </c>
    </row>
    <row r="2244" spans="1:26" x14ac:dyDescent="0.25">
      <c r="A2244" s="20">
        <v>45343</v>
      </c>
      <c r="B2244" s="21">
        <v>63</v>
      </c>
      <c r="C2244" s="33" t="str">
        <f t="shared" si="105"/>
        <v>Old</v>
      </c>
      <c r="D2244" s="43">
        <v>197055</v>
      </c>
      <c r="E2244" s="27">
        <v>587</v>
      </c>
      <c r="F2244" s="33" t="s">
        <v>230</v>
      </c>
      <c r="G2244" s="33" t="s">
        <v>20</v>
      </c>
      <c r="H2244" s="33" t="s">
        <v>29</v>
      </c>
      <c r="I2244" s="43">
        <v>25115</v>
      </c>
      <c r="J2244" s="27">
        <v>24</v>
      </c>
      <c r="K2244" s="48">
        <v>0.1274517266752937</v>
      </c>
      <c r="L2244" s="48" t="s">
        <v>240</v>
      </c>
      <c r="M2244" s="33" t="s">
        <v>22</v>
      </c>
      <c r="N2244" s="33" t="s">
        <v>30</v>
      </c>
      <c r="O2244" s="43">
        <v>262</v>
      </c>
      <c r="P2244" s="48">
        <v>0.32554936800000001</v>
      </c>
      <c r="Q2244" s="33" t="s">
        <v>38</v>
      </c>
      <c r="R2244" s="27">
        <v>22</v>
      </c>
      <c r="S2244" s="43">
        <v>819</v>
      </c>
      <c r="T2244" s="38">
        <v>16421.25</v>
      </c>
      <c r="U2244" s="33" t="str">
        <f t="shared" si="106"/>
        <v>High Income</v>
      </c>
      <c r="V2244" s="43">
        <v>60586</v>
      </c>
      <c r="W2244" s="48">
        <v>0.19666708399999999</v>
      </c>
      <c r="X2244" s="27">
        <v>1</v>
      </c>
      <c r="Y2244" s="27">
        <v>45.6</v>
      </c>
      <c r="Z2244" s="33" t="str">
        <f t="shared" si="107"/>
        <v>Medium Risk</v>
      </c>
    </row>
    <row r="2245" spans="1:26" x14ac:dyDescent="0.25">
      <c r="A2245" s="22">
        <v>45344</v>
      </c>
      <c r="B2245" s="23">
        <v>21</v>
      </c>
      <c r="C2245" s="34" t="str">
        <f t="shared" si="105"/>
        <v>Young</v>
      </c>
      <c r="D2245" s="44">
        <v>40033</v>
      </c>
      <c r="E2245" s="28">
        <v>544</v>
      </c>
      <c r="F2245" s="34" t="s">
        <v>231</v>
      </c>
      <c r="G2245" s="34" t="s">
        <v>20</v>
      </c>
      <c r="H2245" s="34" t="s">
        <v>29</v>
      </c>
      <c r="I2245" s="44">
        <v>33754</v>
      </c>
      <c r="J2245" s="28">
        <v>48</v>
      </c>
      <c r="K2245" s="49">
        <v>0.84315439762196187</v>
      </c>
      <c r="L2245" s="49" t="s">
        <v>241</v>
      </c>
      <c r="M2245" s="34" t="s">
        <v>26</v>
      </c>
      <c r="N2245" s="34" t="s">
        <v>27</v>
      </c>
      <c r="O2245" s="44">
        <v>292</v>
      </c>
      <c r="P2245" s="49">
        <v>0.21667452300000001</v>
      </c>
      <c r="Q2245" s="34" t="s">
        <v>28</v>
      </c>
      <c r="R2245" s="28">
        <v>21</v>
      </c>
      <c r="S2245" s="44">
        <v>3860</v>
      </c>
      <c r="T2245" s="39">
        <v>3336.083333</v>
      </c>
      <c r="U2245" s="34" t="str">
        <f t="shared" si="106"/>
        <v>Low Income</v>
      </c>
      <c r="V2245" s="44">
        <v>18544</v>
      </c>
      <c r="W2245" s="49">
        <v>0.27496195899999998</v>
      </c>
      <c r="X2245" s="28">
        <v>0</v>
      </c>
      <c r="Y2245" s="28">
        <v>54</v>
      </c>
      <c r="Z2245" s="34" t="str">
        <f t="shared" si="107"/>
        <v>Medium Risk</v>
      </c>
    </row>
    <row r="2246" spans="1:26" x14ac:dyDescent="0.25">
      <c r="A2246" s="20">
        <v>45345</v>
      </c>
      <c r="B2246" s="21">
        <v>59</v>
      </c>
      <c r="C2246" s="33" t="str">
        <f t="shared" si="105"/>
        <v>Senior</v>
      </c>
      <c r="D2246" s="43">
        <v>41483</v>
      </c>
      <c r="E2246" s="27">
        <v>634</v>
      </c>
      <c r="F2246" s="33" t="s">
        <v>230</v>
      </c>
      <c r="G2246" s="33" t="s">
        <v>20</v>
      </c>
      <c r="H2246" s="33" t="s">
        <v>21</v>
      </c>
      <c r="I2246" s="43">
        <v>39260</v>
      </c>
      <c r="J2246" s="27">
        <v>36</v>
      </c>
      <c r="K2246" s="48">
        <v>0.94641178314008145</v>
      </c>
      <c r="L2246" s="48" t="s">
        <v>241</v>
      </c>
      <c r="M2246" s="33" t="s">
        <v>22</v>
      </c>
      <c r="N2246" s="33" t="s">
        <v>30</v>
      </c>
      <c r="O2246" s="43">
        <v>576</v>
      </c>
      <c r="P2246" s="48">
        <v>0.14663743000000001</v>
      </c>
      <c r="Q2246" s="33" t="s">
        <v>38</v>
      </c>
      <c r="R2246" s="27">
        <v>25</v>
      </c>
      <c r="S2246" s="43">
        <v>2607</v>
      </c>
      <c r="T2246" s="38">
        <v>3456.916667</v>
      </c>
      <c r="U2246" s="33" t="str">
        <f t="shared" si="106"/>
        <v>Low Income</v>
      </c>
      <c r="V2246" s="43">
        <v>2486</v>
      </c>
      <c r="W2246" s="48">
        <v>0.175639396</v>
      </c>
      <c r="X2246" s="27">
        <v>0</v>
      </c>
      <c r="Y2246" s="27">
        <v>48</v>
      </c>
      <c r="Z2246" s="33" t="str">
        <f t="shared" si="107"/>
        <v>Medium Risk</v>
      </c>
    </row>
    <row r="2247" spans="1:26" x14ac:dyDescent="0.25">
      <c r="A2247" s="22">
        <v>45346</v>
      </c>
      <c r="B2247" s="23">
        <v>41</v>
      </c>
      <c r="C2247" s="34" t="str">
        <f t="shared" si="105"/>
        <v>Senior</v>
      </c>
      <c r="D2247" s="44">
        <v>48802</v>
      </c>
      <c r="E2247" s="28">
        <v>525</v>
      </c>
      <c r="F2247" s="34" t="s">
        <v>231</v>
      </c>
      <c r="G2247" s="34" t="s">
        <v>45</v>
      </c>
      <c r="H2247" s="34" t="s">
        <v>29</v>
      </c>
      <c r="I2247" s="44">
        <v>20909</v>
      </c>
      <c r="J2247" s="28">
        <v>60</v>
      </c>
      <c r="K2247" s="49">
        <v>0.42844555551002006</v>
      </c>
      <c r="L2247" s="49" t="s">
        <v>240</v>
      </c>
      <c r="M2247" s="34" t="s">
        <v>22</v>
      </c>
      <c r="N2247" s="34" t="s">
        <v>30</v>
      </c>
      <c r="O2247" s="44">
        <v>470</v>
      </c>
      <c r="P2247" s="49">
        <v>0.13937729700000001</v>
      </c>
      <c r="Q2247" s="34" t="s">
        <v>31</v>
      </c>
      <c r="R2247" s="28">
        <v>21</v>
      </c>
      <c r="S2247" s="44">
        <v>15795</v>
      </c>
      <c r="T2247" s="39">
        <v>4066.833333</v>
      </c>
      <c r="U2247" s="34" t="str">
        <f t="shared" si="106"/>
        <v>Low Income</v>
      </c>
      <c r="V2247" s="44">
        <v>43401</v>
      </c>
      <c r="W2247" s="49">
        <v>0.24001945499999999</v>
      </c>
      <c r="X2247" s="28">
        <v>0</v>
      </c>
      <c r="Y2247" s="28">
        <v>54</v>
      </c>
      <c r="Z2247" s="34" t="str">
        <f t="shared" si="107"/>
        <v>Medium Risk</v>
      </c>
    </row>
    <row r="2248" spans="1:26" x14ac:dyDescent="0.25">
      <c r="A2248" s="20">
        <v>45347</v>
      </c>
      <c r="B2248" s="21">
        <v>29</v>
      </c>
      <c r="C2248" s="33" t="str">
        <f t="shared" si="105"/>
        <v>Mid</v>
      </c>
      <c r="D2248" s="43">
        <v>87731</v>
      </c>
      <c r="E2248" s="27">
        <v>588</v>
      </c>
      <c r="F2248" s="33" t="s">
        <v>230</v>
      </c>
      <c r="G2248" s="33" t="s">
        <v>20</v>
      </c>
      <c r="H2248" s="33" t="s">
        <v>25</v>
      </c>
      <c r="I2248" s="43">
        <v>9273</v>
      </c>
      <c r="J2248" s="27">
        <v>36</v>
      </c>
      <c r="K2248" s="48">
        <v>0.10569809987347688</v>
      </c>
      <c r="L2248" s="48" t="s">
        <v>240</v>
      </c>
      <c r="M2248" s="33" t="s">
        <v>22</v>
      </c>
      <c r="N2248" s="33" t="s">
        <v>23</v>
      </c>
      <c r="O2248" s="43">
        <v>261</v>
      </c>
      <c r="P2248" s="48">
        <v>6.5894003000000007E-2</v>
      </c>
      <c r="Q2248" s="33" t="s">
        <v>38</v>
      </c>
      <c r="R2248" s="27">
        <v>33</v>
      </c>
      <c r="S2248" s="43">
        <v>17566</v>
      </c>
      <c r="T2248" s="38">
        <v>7310.9166670000004</v>
      </c>
      <c r="U2248" s="33" t="str">
        <f t="shared" si="106"/>
        <v>Medium Income</v>
      </c>
      <c r="V2248" s="43">
        <v>76105</v>
      </c>
      <c r="W2248" s="48">
        <v>0.21969166800000001</v>
      </c>
      <c r="X2248" s="27">
        <v>1</v>
      </c>
      <c r="Y2248" s="27">
        <v>40</v>
      </c>
      <c r="Z2248" s="33" t="str">
        <f t="shared" si="107"/>
        <v>Medium Risk</v>
      </c>
    </row>
    <row r="2249" spans="1:26" x14ac:dyDescent="0.25">
      <c r="A2249" s="22">
        <v>45348</v>
      </c>
      <c r="B2249" s="23">
        <v>24</v>
      </c>
      <c r="C2249" s="34" t="str">
        <f t="shared" si="105"/>
        <v>Young</v>
      </c>
      <c r="D2249" s="44">
        <v>67097</v>
      </c>
      <c r="E2249" s="28">
        <v>469</v>
      </c>
      <c r="F2249" s="34" t="s">
        <v>231</v>
      </c>
      <c r="G2249" s="34" t="s">
        <v>20</v>
      </c>
      <c r="H2249" s="34" t="s">
        <v>29</v>
      </c>
      <c r="I2249" s="44">
        <v>24425</v>
      </c>
      <c r="J2249" s="28">
        <v>60</v>
      </c>
      <c r="K2249" s="49">
        <v>0.36402521722282666</v>
      </c>
      <c r="L2249" s="49" t="s">
        <v>240</v>
      </c>
      <c r="M2249" s="34" t="s">
        <v>26</v>
      </c>
      <c r="N2249" s="34" t="s">
        <v>27</v>
      </c>
      <c r="O2249" s="44">
        <v>449</v>
      </c>
      <c r="P2249" s="49">
        <v>0.58845269300000003</v>
      </c>
      <c r="Q2249" s="34" t="s">
        <v>24</v>
      </c>
      <c r="R2249" s="28">
        <v>20</v>
      </c>
      <c r="S2249" s="44">
        <v>4407</v>
      </c>
      <c r="T2249" s="39">
        <v>5591.4166670000004</v>
      </c>
      <c r="U2249" s="34" t="str">
        <f t="shared" si="106"/>
        <v>Medium Income</v>
      </c>
      <c r="V2249" s="44">
        <v>7915</v>
      </c>
      <c r="W2249" s="49">
        <v>0.26352121699999997</v>
      </c>
      <c r="X2249" s="28">
        <v>0</v>
      </c>
      <c r="Y2249" s="28">
        <v>59</v>
      </c>
      <c r="Z2249" s="34" t="str">
        <f t="shared" si="107"/>
        <v>High Risk</v>
      </c>
    </row>
    <row r="2250" spans="1:26" x14ac:dyDescent="0.25">
      <c r="A2250" s="20">
        <v>45349</v>
      </c>
      <c r="B2250" s="21">
        <v>37</v>
      </c>
      <c r="C2250" s="33" t="str">
        <f t="shared" si="105"/>
        <v>Mid</v>
      </c>
      <c r="D2250" s="43">
        <v>34287</v>
      </c>
      <c r="E2250" s="27">
        <v>523</v>
      </c>
      <c r="F2250" s="33" t="s">
        <v>231</v>
      </c>
      <c r="G2250" s="33" t="s">
        <v>20</v>
      </c>
      <c r="H2250" s="33" t="s">
        <v>32</v>
      </c>
      <c r="I2250" s="43">
        <v>30223</v>
      </c>
      <c r="J2250" s="27">
        <v>120</v>
      </c>
      <c r="K2250" s="48">
        <v>0.88147111149998547</v>
      </c>
      <c r="L2250" s="48" t="s">
        <v>241</v>
      </c>
      <c r="M2250" s="33" t="s">
        <v>22</v>
      </c>
      <c r="N2250" s="33" t="s">
        <v>23</v>
      </c>
      <c r="O2250" s="43">
        <v>261</v>
      </c>
      <c r="P2250" s="48">
        <v>0.32855457100000002</v>
      </c>
      <c r="Q2250" s="33" t="s">
        <v>24</v>
      </c>
      <c r="R2250" s="27">
        <v>25</v>
      </c>
      <c r="S2250" s="43">
        <v>564</v>
      </c>
      <c r="T2250" s="38">
        <v>2857.25</v>
      </c>
      <c r="U2250" s="33" t="str">
        <f t="shared" si="106"/>
        <v>Low Income</v>
      </c>
      <c r="V2250" s="43">
        <v>38535</v>
      </c>
      <c r="W2250" s="48">
        <v>0.266359754</v>
      </c>
      <c r="X2250" s="27">
        <v>0</v>
      </c>
      <c r="Y2250" s="27">
        <v>56</v>
      </c>
      <c r="Z2250" s="33" t="str">
        <f t="shared" si="107"/>
        <v>High Risk</v>
      </c>
    </row>
    <row r="2251" spans="1:26" x14ac:dyDescent="0.25">
      <c r="A2251" s="22">
        <v>45350</v>
      </c>
      <c r="B2251" s="23">
        <v>51</v>
      </c>
      <c r="C2251" s="34" t="str">
        <f t="shared" si="105"/>
        <v>Senior</v>
      </c>
      <c r="D2251" s="44">
        <v>73064.000004000001</v>
      </c>
      <c r="E2251" s="28">
        <v>615</v>
      </c>
      <c r="F2251" s="34" t="s">
        <v>230</v>
      </c>
      <c r="G2251" s="34" t="s">
        <v>33</v>
      </c>
      <c r="H2251" s="34" t="s">
        <v>32</v>
      </c>
      <c r="I2251" s="44">
        <v>30181</v>
      </c>
      <c r="J2251" s="28">
        <v>53.406593406593409</v>
      </c>
      <c r="K2251" s="49">
        <v>0.41307620713823079</v>
      </c>
      <c r="L2251" s="49" t="s">
        <v>240</v>
      </c>
      <c r="M2251" s="34" t="s">
        <v>22</v>
      </c>
      <c r="N2251" s="34" t="s">
        <v>30</v>
      </c>
      <c r="O2251" s="44">
        <v>545</v>
      </c>
      <c r="P2251" s="49">
        <v>0.256669588</v>
      </c>
      <c r="Q2251" s="34" t="s">
        <v>34</v>
      </c>
      <c r="R2251" s="28">
        <v>19</v>
      </c>
      <c r="S2251" s="44">
        <v>3500</v>
      </c>
      <c r="T2251" s="39">
        <v>6088.6666670000004</v>
      </c>
      <c r="U2251" s="34" t="str">
        <f t="shared" si="106"/>
        <v>Medium Income</v>
      </c>
      <c r="V2251" s="44">
        <v>54540</v>
      </c>
      <c r="W2251" s="49">
        <v>0.21516258399999999</v>
      </c>
      <c r="X2251" s="28">
        <v>0</v>
      </c>
      <c r="Y2251" s="28">
        <v>49</v>
      </c>
      <c r="Z2251" s="34" t="str">
        <f t="shared" si="107"/>
        <v>Medium Risk</v>
      </c>
    </row>
    <row r="2252" spans="1:26" x14ac:dyDescent="0.25">
      <c r="A2252" s="20">
        <v>45351</v>
      </c>
      <c r="B2252" s="21">
        <v>38</v>
      </c>
      <c r="C2252" s="33" t="str">
        <f t="shared" si="105"/>
        <v>Mid</v>
      </c>
      <c r="D2252" s="43">
        <v>110514</v>
      </c>
      <c r="E2252" s="27">
        <v>535</v>
      </c>
      <c r="F2252" s="33" t="s">
        <v>231</v>
      </c>
      <c r="G2252" s="33" t="s">
        <v>20</v>
      </c>
      <c r="H2252" s="33" t="s">
        <v>29</v>
      </c>
      <c r="I2252" s="43">
        <v>42342</v>
      </c>
      <c r="J2252" s="27">
        <v>108</v>
      </c>
      <c r="K2252" s="48">
        <v>0.38313697812041914</v>
      </c>
      <c r="L2252" s="48" t="s">
        <v>240</v>
      </c>
      <c r="M2252" s="33" t="s">
        <v>26</v>
      </c>
      <c r="N2252" s="33" t="s">
        <v>27</v>
      </c>
      <c r="O2252" s="43">
        <v>394</v>
      </c>
      <c r="P2252" s="48">
        <v>0.19364428</v>
      </c>
      <c r="Q2252" s="33" t="s">
        <v>24</v>
      </c>
      <c r="R2252" s="27">
        <v>23</v>
      </c>
      <c r="S2252" s="43">
        <v>7251</v>
      </c>
      <c r="T2252" s="38">
        <v>4683.5833329999996</v>
      </c>
      <c r="U2252" s="33" t="str">
        <f t="shared" si="106"/>
        <v>Low Income</v>
      </c>
      <c r="V2252" s="43">
        <v>10770</v>
      </c>
      <c r="W2252" s="48">
        <v>0.32045048900000001</v>
      </c>
      <c r="X2252" s="27">
        <v>0</v>
      </c>
      <c r="Y2252" s="27">
        <v>49</v>
      </c>
      <c r="Z2252" s="33" t="str">
        <f t="shared" si="107"/>
        <v>Medium Risk</v>
      </c>
    </row>
    <row r="2253" spans="1:26" x14ac:dyDescent="0.25">
      <c r="A2253" s="22">
        <v>45352</v>
      </c>
      <c r="B2253" s="23">
        <v>58</v>
      </c>
      <c r="C2253" s="34" t="str">
        <f t="shared" si="105"/>
        <v>Senior</v>
      </c>
      <c r="D2253" s="44">
        <v>65601</v>
      </c>
      <c r="E2253" s="28">
        <v>657</v>
      </c>
      <c r="F2253" s="34" t="s">
        <v>232</v>
      </c>
      <c r="G2253" s="34" t="s">
        <v>20</v>
      </c>
      <c r="H2253" s="34" t="s">
        <v>21</v>
      </c>
      <c r="I2253" s="44">
        <v>19960</v>
      </c>
      <c r="J2253" s="28">
        <v>60</v>
      </c>
      <c r="K2253" s="49">
        <v>0.30426365451746162</v>
      </c>
      <c r="L2253" s="49" t="s">
        <v>240</v>
      </c>
      <c r="M2253" s="34" t="s">
        <v>35</v>
      </c>
      <c r="N2253" s="34" t="s">
        <v>27</v>
      </c>
      <c r="O2253" s="44">
        <v>557</v>
      </c>
      <c r="P2253" s="49">
        <v>0.27746632300000001</v>
      </c>
      <c r="Q2253" s="34" t="s">
        <v>24</v>
      </c>
      <c r="R2253" s="28">
        <v>22</v>
      </c>
      <c r="S2253" s="44">
        <v>11483</v>
      </c>
      <c r="T2253" s="39">
        <v>5466.75</v>
      </c>
      <c r="U2253" s="34" t="str">
        <f t="shared" si="106"/>
        <v>Medium Income</v>
      </c>
      <c r="V2253" s="44">
        <v>45181</v>
      </c>
      <c r="W2253" s="49">
        <v>0.22398442099999999</v>
      </c>
      <c r="X2253" s="28">
        <v>0</v>
      </c>
      <c r="Y2253" s="28">
        <v>47</v>
      </c>
      <c r="Z2253" s="34" t="str">
        <f t="shared" si="107"/>
        <v>Medium Risk</v>
      </c>
    </row>
    <row r="2254" spans="1:26" x14ac:dyDescent="0.25">
      <c r="A2254" s="20">
        <v>45353</v>
      </c>
      <c r="B2254" s="21">
        <v>22</v>
      </c>
      <c r="C2254" s="33" t="str">
        <f t="shared" si="105"/>
        <v>Young</v>
      </c>
      <c r="D2254" s="43">
        <v>34788.999995999999</v>
      </c>
      <c r="E2254" s="27">
        <v>514</v>
      </c>
      <c r="F2254" s="33" t="s">
        <v>231</v>
      </c>
      <c r="G2254" s="33" t="s">
        <v>45</v>
      </c>
      <c r="H2254" s="33" t="s">
        <v>25</v>
      </c>
      <c r="I2254" s="43">
        <v>24825</v>
      </c>
      <c r="J2254" s="27">
        <v>52.912751677852349</v>
      </c>
      <c r="K2254" s="48">
        <v>0.71358762835535228</v>
      </c>
      <c r="L2254" s="48" t="s">
        <v>241</v>
      </c>
      <c r="M2254" s="33" t="s">
        <v>35</v>
      </c>
      <c r="N2254" s="33" t="s">
        <v>30</v>
      </c>
      <c r="O2254" s="43">
        <v>241</v>
      </c>
      <c r="P2254" s="48">
        <v>0.28989056400000002</v>
      </c>
      <c r="Q2254" s="33" t="s">
        <v>34</v>
      </c>
      <c r="R2254" s="27">
        <v>22</v>
      </c>
      <c r="S2254" s="43">
        <v>2229</v>
      </c>
      <c r="T2254" s="38">
        <v>2899.083333</v>
      </c>
      <c r="U2254" s="33" t="str">
        <f t="shared" si="106"/>
        <v>Low Income</v>
      </c>
      <c r="V2254" s="43">
        <v>46910</v>
      </c>
      <c r="W2254" s="48">
        <v>0.28446436899999999</v>
      </c>
      <c r="X2254" s="27">
        <v>0</v>
      </c>
      <c r="Y2254" s="27">
        <v>56</v>
      </c>
      <c r="Z2254" s="33" t="str">
        <f t="shared" si="107"/>
        <v>High Risk</v>
      </c>
    </row>
    <row r="2255" spans="1:26" x14ac:dyDescent="0.25">
      <c r="A2255" s="22">
        <v>45354</v>
      </c>
      <c r="B2255" s="23">
        <v>39</v>
      </c>
      <c r="C2255" s="34" t="str">
        <f t="shared" si="105"/>
        <v>Mid</v>
      </c>
      <c r="D2255" s="44">
        <v>60525</v>
      </c>
      <c r="E2255" s="28">
        <v>574</v>
      </c>
      <c r="F2255" s="34" t="s">
        <v>230</v>
      </c>
      <c r="G2255" s="34" t="s">
        <v>20</v>
      </c>
      <c r="H2255" s="34" t="s">
        <v>29</v>
      </c>
      <c r="I2255" s="44">
        <v>22353</v>
      </c>
      <c r="J2255" s="28">
        <v>48</v>
      </c>
      <c r="K2255" s="49">
        <v>0.36931846344485747</v>
      </c>
      <c r="L2255" s="49" t="s">
        <v>240</v>
      </c>
      <c r="M2255" s="34" t="s">
        <v>22</v>
      </c>
      <c r="N2255" s="34" t="s">
        <v>23</v>
      </c>
      <c r="O2255" s="44">
        <v>226</v>
      </c>
      <c r="P2255" s="49">
        <v>0.314114487</v>
      </c>
      <c r="Q2255" s="34" t="s">
        <v>28</v>
      </c>
      <c r="R2255" s="28">
        <v>27</v>
      </c>
      <c r="S2255" s="44">
        <v>3470</v>
      </c>
      <c r="T2255" s="39">
        <v>5043.75</v>
      </c>
      <c r="U2255" s="34" t="str">
        <f t="shared" si="106"/>
        <v>Medium Income</v>
      </c>
      <c r="V2255" s="44">
        <v>8796</v>
      </c>
      <c r="W2255" s="49">
        <v>0.21920885500000001</v>
      </c>
      <c r="X2255" s="28">
        <v>0</v>
      </c>
      <c r="Y2255" s="28">
        <v>55</v>
      </c>
      <c r="Z2255" s="34" t="str">
        <f t="shared" si="107"/>
        <v>High Risk</v>
      </c>
    </row>
    <row r="2256" spans="1:26" x14ac:dyDescent="0.25">
      <c r="A2256" s="20">
        <v>45355</v>
      </c>
      <c r="B2256" s="21">
        <v>24</v>
      </c>
      <c r="C2256" s="33" t="str">
        <f t="shared" si="105"/>
        <v>Young</v>
      </c>
      <c r="D2256" s="43">
        <v>33352</v>
      </c>
      <c r="E2256" s="27">
        <v>584</v>
      </c>
      <c r="F2256" s="33" t="s">
        <v>230</v>
      </c>
      <c r="G2256" s="33" t="s">
        <v>45</v>
      </c>
      <c r="H2256" s="33" t="s">
        <v>25</v>
      </c>
      <c r="I2256" s="43">
        <v>58606</v>
      </c>
      <c r="J2256" s="27">
        <v>72</v>
      </c>
      <c r="K2256" s="48">
        <v>1.7571959702566562</v>
      </c>
      <c r="L2256" s="48" t="s">
        <v>242</v>
      </c>
      <c r="M2256" s="33" t="s">
        <v>26</v>
      </c>
      <c r="N2256" s="33" t="s">
        <v>23</v>
      </c>
      <c r="O2256" s="43">
        <v>394</v>
      </c>
      <c r="P2256" s="48">
        <v>0.14236547799999999</v>
      </c>
      <c r="Q2256" s="33" t="s">
        <v>28</v>
      </c>
      <c r="R2256" s="27">
        <v>15</v>
      </c>
      <c r="S2256" s="43">
        <v>1060</v>
      </c>
      <c r="T2256" s="38">
        <v>2779.333333</v>
      </c>
      <c r="U2256" s="33" t="str">
        <f t="shared" si="106"/>
        <v>Low Income</v>
      </c>
      <c r="V2256" s="43">
        <v>13995</v>
      </c>
      <c r="W2256" s="48">
        <v>0.26647805899999999</v>
      </c>
      <c r="X2256" s="27">
        <v>0</v>
      </c>
      <c r="Y2256" s="27">
        <v>54</v>
      </c>
      <c r="Z2256" s="33" t="str">
        <f t="shared" si="107"/>
        <v>Medium Risk</v>
      </c>
    </row>
    <row r="2257" spans="1:26" x14ac:dyDescent="0.25">
      <c r="A2257" s="22">
        <v>45356</v>
      </c>
      <c r="B2257" s="23">
        <v>44</v>
      </c>
      <c r="C2257" s="34" t="str">
        <f t="shared" si="105"/>
        <v>Senior</v>
      </c>
      <c r="D2257" s="44">
        <v>62153</v>
      </c>
      <c r="E2257" s="28">
        <v>575.11111111111109</v>
      </c>
      <c r="F2257" s="34" t="s">
        <v>230</v>
      </c>
      <c r="G2257" s="34" t="s">
        <v>20</v>
      </c>
      <c r="H2257" s="34" t="s">
        <v>29</v>
      </c>
      <c r="I2257" s="44">
        <v>70638</v>
      </c>
      <c r="J2257" s="28">
        <v>60</v>
      </c>
      <c r="K2257" s="49">
        <v>1.1365179476453269</v>
      </c>
      <c r="L2257" s="49" t="s">
        <v>242</v>
      </c>
      <c r="M2257" s="34" t="s">
        <v>26</v>
      </c>
      <c r="N2257" s="34" t="s">
        <v>27</v>
      </c>
      <c r="O2257" s="44">
        <v>1078</v>
      </c>
      <c r="P2257" s="49">
        <v>0.36518599099999999</v>
      </c>
      <c r="Q2257" s="34" t="s">
        <v>31</v>
      </c>
      <c r="R2257" s="28">
        <v>17</v>
      </c>
      <c r="S2257" s="44">
        <v>1437</v>
      </c>
      <c r="T2257" s="39">
        <v>5179.4166670000004</v>
      </c>
      <c r="U2257" s="34" t="str">
        <f t="shared" si="106"/>
        <v>Medium Income</v>
      </c>
      <c r="V2257" s="44">
        <v>131606</v>
      </c>
      <c r="W2257" s="49">
        <v>0.22091040000000001</v>
      </c>
      <c r="X2257" s="28">
        <v>0</v>
      </c>
      <c r="Y2257" s="28">
        <v>52</v>
      </c>
      <c r="Z2257" s="34" t="str">
        <f t="shared" si="107"/>
        <v>Medium Risk</v>
      </c>
    </row>
    <row r="2258" spans="1:26" x14ac:dyDescent="0.25">
      <c r="A2258" s="20">
        <v>45357</v>
      </c>
      <c r="B2258" s="21">
        <v>50</v>
      </c>
      <c r="C2258" s="33" t="str">
        <f t="shared" si="105"/>
        <v>Senior</v>
      </c>
      <c r="D2258" s="43">
        <v>64805</v>
      </c>
      <c r="E2258" s="27">
        <v>550</v>
      </c>
      <c r="F2258" s="33" t="s">
        <v>230</v>
      </c>
      <c r="G2258" s="33" t="s">
        <v>20</v>
      </c>
      <c r="H2258" s="33" t="s">
        <v>29</v>
      </c>
      <c r="I2258" s="43">
        <v>55573</v>
      </c>
      <c r="J2258" s="27">
        <v>72</v>
      </c>
      <c r="K2258" s="48">
        <v>0.85754185633824553</v>
      </c>
      <c r="L2258" s="48" t="s">
        <v>241</v>
      </c>
      <c r="M2258" s="33" t="s">
        <v>22</v>
      </c>
      <c r="N2258" s="33" t="s">
        <v>27</v>
      </c>
      <c r="O2258" s="43">
        <v>402</v>
      </c>
      <c r="P2258" s="48">
        <v>0.367330928</v>
      </c>
      <c r="Q2258" s="33" t="s">
        <v>31</v>
      </c>
      <c r="R2258" s="27">
        <v>21</v>
      </c>
      <c r="S2258" s="43">
        <v>6274</v>
      </c>
      <c r="T2258" s="38">
        <v>5400.4166670000004</v>
      </c>
      <c r="U2258" s="33" t="str">
        <f t="shared" si="106"/>
        <v>Medium Income</v>
      </c>
      <c r="V2258" s="43">
        <v>239243</v>
      </c>
      <c r="W2258" s="48">
        <v>0.29438830599999999</v>
      </c>
      <c r="X2258" s="27">
        <v>0</v>
      </c>
      <c r="Y2258" s="27">
        <v>59</v>
      </c>
      <c r="Z2258" s="33" t="str">
        <f t="shared" si="107"/>
        <v>High Risk</v>
      </c>
    </row>
    <row r="2259" spans="1:26" x14ac:dyDescent="0.25">
      <c r="A2259" s="22">
        <v>45358</v>
      </c>
      <c r="B2259" s="23">
        <v>34</v>
      </c>
      <c r="C2259" s="34" t="str">
        <f t="shared" si="105"/>
        <v>Mid</v>
      </c>
      <c r="D2259" s="44">
        <v>15856</v>
      </c>
      <c r="E2259" s="28">
        <v>545</v>
      </c>
      <c r="F2259" s="34" t="s">
        <v>231</v>
      </c>
      <c r="G2259" s="34" t="s">
        <v>33</v>
      </c>
      <c r="H2259" s="34" t="s">
        <v>25</v>
      </c>
      <c r="I2259" s="44">
        <v>24163</v>
      </c>
      <c r="J2259" s="28">
        <v>36</v>
      </c>
      <c r="K2259" s="49">
        <v>1.5239026236125126</v>
      </c>
      <c r="L2259" s="49" t="s">
        <v>242</v>
      </c>
      <c r="M2259" s="34" t="s">
        <v>22</v>
      </c>
      <c r="N2259" s="34" t="s">
        <v>23</v>
      </c>
      <c r="O2259" s="44">
        <v>203</v>
      </c>
      <c r="P2259" s="49">
        <v>8.3403599999999994E-2</v>
      </c>
      <c r="Q2259" s="34" t="s">
        <v>24</v>
      </c>
      <c r="R2259" s="28">
        <v>22</v>
      </c>
      <c r="S2259" s="44">
        <v>2423</v>
      </c>
      <c r="T2259" s="39">
        <v>1321.333333</v>
      </c>
      <c r="U2259" s="34" t="str">
        <f t="shared" si="106"/>
        <v>Low Income</v>
      </c>
      <c r="V2259" s="44">
        <v>23277</v>
      </c>
      <c r="W2259" s="49">
        <v>0.248631718</v>
      </c>
      <c r="X2259" s="28">
        <v>0</v>
      </c>
      <c r="Y2259" s="28">
        <v>55</v>
      </c>
      <c r="Z2259" s="34" t="str">
        <f t="shared" si="107"/>
        <v>High Risk</v>
      </c>
    </row>
    <row r="2260" spans="1:26" x14ac:dyDescent="0.25">
      <c r="A2260" s="20">
        <v>45359</v>
      </c>
      <c r="B2260" s="21">
        <v>18</v>
      </c>
      <c r="C2260" s="33" t="str">
        <f t="shared" si="105"/>
        <v>Young</v>
      </c>
      <c r="D2260" s="43">
        <v>21481</v>
      </c>
      <c r="E2260" s="27">
        <v>527</v>
      </c>
      <c r="F2260" s="33" t="s">
        <v>231</v>
      </c>
      <c r="G2260" s="33" t="s">
        <v>20</v>
      </c>
      <c r="H2260" s="33" t="s">
        <v>32</v>
      </c>
      <c r="I2260" s="43">
        <v>13485</v>
      </c>
      <c r="J2260" s="27">
        <v>48</v>
      </c>
      <c r="K2260" s="48">
        <v>0.62776407057399564</v>
      </c>
      <c r="L2260" s="48" t="s">
        <v>241</v>
      </c>
      <c r="M2260" s="33" t="s">
        <v>22</v>
      </c>
      <c r="N2260" s="33" t="s">
        <v>27</v>
      </c>
      <c r="O2260" s="43">
        <v>463</v>
      </c>
      <c r="P2260" s="48">
        <v>4.200487E-2</v>
      </c>
      <c r="Q2260" s="33" t="s">
        <v>28</v>
      </c>
      <c r="R2260" s="27">
        <v>29</v>
      </c>
      <c r="S2260" s="43">
        <v>3637</v>
      </c>
      <c r="T2260" s="38">
        <v>1790.083333</v>
      </c>
      <c r="U2260" s="33" t="str">
        <f t="shared" si="106"/>
        <v>Low Income</v>
      </c>
      <c r="V2260" s="43">
        <v>99489</v>
      </c>
      <c r="W2260" s="48">
        <v>0.25833437799999998</v>
      </c>
      <c r="X2260" s="27">
        <v>0</v>
      </c>
      <c r="Y2260" s="27">
        <v>52</v>
      </c>
      <c r="Z2260" s="33" t="str">
        <f t="shared" si="107"/>
        <v>Medium Risk</v>
      </c>
    </row>
    <row r="2261" spans="1:26" x14ac:dyDescent="0.25">
      <c r="A2261" s="22">
        <v>45360</v>
      </c>
      <c r="B2261" s="23">
        <v>42</v>
      </c>
      <c r="C2261" s="34" t="str">
        <f t="shared" si="105"/>
        <v>Senior</v>
      </c>
      <c r="D2261" s="44">
        <v>45179</v>
      </c>
      <c r="E2261" s="28">
        <v>595</v>
      </c>
      <c r="F2261" s="34" t="s">
        <v>230</v>
      </c>
      <c r="G2261" s="34" t="s">
        <v>20</v>
      </c>
      <c r="H2261" s="34" t="s">
        <v>29</v>
      </c>
      <c r="I2261" s="44">
        <v>18297</v>
      </c>
      <c r="J2261" s="28">
        <v>84</v>
      </c>
      <c r="K2261" s="49">
        <v>0.40498904358219528</v>
      </c>
      <c r="L2261" s="49" t="s">
        <v>240</v>
      </c>
      <c r="M2261" s="34" t="s">
        <v>35</v>
      </c>
      <c r="N2261" s="34" t="s">
        <v>27</v>
      </c>
      <c r="O2261" s="44">
        <v>287</v>
      </c>
      <c r="P2261" s="49">
        <v>0.104666511</v>
      </c>
      <c r="Q2261" s="34" t="s">
        <v>24</v>
      </c>
      <c r="R2261" s="28">
        <v>24</v>
      </c>
      <c r="S2261" s="44">
        <v>2744</v>
      </c>
      <c r="T2261" s="39">
        <v>3764.916667</v>
      </c>
      <c r="U2261" s="34" t="str">
        <f t="shared" si="106"/>
        <v>Low Income</v>
      </c>
      <c r="V2261" s="44">
        <v>128722</v>
      </c>
      <c r="W2261" s="49">
        <v>0.21371442500000001</v>
      </c>
      <c r="X2261" s="28">
        <v>0</v>
      </c>
      <c r="Y2261" s="28">
        <v>50</v>
      </c>
      <c r="Z2261" s="34" t="str">
        <f t="shared" si="107"/>
        <v>Medium Risk</v>
      </c>
    </row>
    <row r="2262" spans="1:26" x14ac:dyDescent="0.25">
      <c r="A2262" s="20">
        <v>45361</v>
      </c>
      <c r="B2262" s="21">
        <v>45</v>
      </c>
      <c r="C2262" s="33" t="str">
        <f t="shared" si="105"/>
        <v>Senior</v>
      </c>
      <c r="D2262" s="43">
        <v>172033</v>
      </c>
      <c r="E2262" s="27">
        <v>646</v>
      </c>
      <c r="F2262" s="33" t="s">
        <v>230</v>
      </c>
      <c r="G2262" s="33" t="s">
        <v>20</v>
      </c>
      <c r="H2262" s="33" t="s">
        <v>29</v>
      </c>
      <c r="I2262" s="43">
        <v>16747</v>
      </c>
      <c r="J2262" s="27">
        <v>48</v>
      </c>
      <c r="K2262" s="48">
        <v>9.7347601913586351E-2</v>
      </c>
      <c r="L2262" s="48" t="s">
        <v>240</v>
      </c>
      <c r="M2262" s="33" t="s">
        <v>35</v>
      </c>
      <c r="N2262" s="33" t="s">
        <v>30</v>
      </c>
      <c r="O2262" s="43">
        <v>182</v>
      </c>
      <c r="P2262" s="48">
        <v>0.11423559799999999</v>
      </c>
      <c r="Q2262" s="33" t="s">
        <v>24</v>
      </c>
      <c r="R2262" s="27">
        <v>23</v>
      </c>
      <c r="S2262" s="43">
        <v>6554</v>
      </c>
      <c r="T2262" s="38">
        <v>14336.083329999999</v>
      </c>
      <c r="U2262" s="33" t="str">
        <f t="shared" si="106"/>
        <v>High Income</v>
      </c>
      <c r="V2262" s="43">
        <v>2317</v>
      </c>
      <c r="W2262" s="48">
        <v>0.185411777</v>
      </c>
      <c r="X2262" s="27">
        <v>1</v>
      </c>
      <c r="Y2262" s="27">
        <v>40</v>
      </c>
      <c r="Z2262" s="33" t="str">
        <f t="shared" si="107"/>
        <v>Medium Risk</v>
      </c>
    </row>
    <row r="2263" spans="1:26" x14ac:dyDescent="0.25">
      <c r="A2263" s="22">
        <v>45362</v>
      </c>
      <c r="B2263" s="23">
        <v>44</v>
      </c>
      <c r="C2263" s="34" t="str">
        <f t="shared" si="105"/>
        <v>Senior</v>
      </c>
      <c r="D2263" s="44">
        <v>45529</v>
      </c>
      <c r="E2263" s="28">
        <v>582</v>
      </c>
      <c r="F2263" s="34" t="s">
        <v>230</v>
      </c>
      <c r="G2263" s="34" t="s">
        <v>20</v>
      </c>
      <c r="H2263" s="34" t="s">
        <v>29</v>
      </c>
      <c r="I2263" s="44">
        <v>20330</v>
      </c>
      <c r="J2263" s="28">
        <v>60</v>
      </c>
      <c r="K2263" s="49">
        <v>0.44652858617584396</v>
      </c>
      <c r="L2263" s="49" t="s">
        <v>240</v>
      </c>
      <c r="M2263" s="34" t="s">
        <v>26</v>
      </c>
      <c r="N2263" s="34" t="s">
        <v>27</v>
      </c>
      <c r="O2263" s="44">
        <v>302</v>
      </c>
      <c r="P2263" s="49">
        <v>0.45568053800000002</v>
      </c>
      <c r="Q2263" s="34" t="s">
        <v>28</v>
      </c>
      <c r="R2263" s="28">
        <v>17</v>
      </c>
      <c r="S2263" s="44">
        <v>2294</v>
      </c>
      <c r="T2263" s="39">
        <v>3794.083333</v>
      </c>
      <c r="U2263" s="34" t="str">
        <f t="shared" si="106"/>
        <v>Low Income</v>
      </c>
      <c r="V2263" s="44">
        <v>1420</v>
      </c>
      <c r="W2263" s="49">
        <v>0.26649031899999998</v>
      </c>
      <c r="X2263" s="28">
        <v>0</v>
      </c>
      <c r="Y2263" s="28">
        <v>56</v>
      </c>
      <c r="Z2263" s="34" t="str">
        <f t="shared" si="107"/>
        <v>High Risk</v>
      </c>
    </row>
    <row r="2264" spans="1:26" x14ac:dyDescent="0.25">
      <c r="A2264" s="20">
        <v>45363</v>
      </c>
      <c r="B2264" s="21">
        <v>54</v>
      </c>
      <c r="C2264" s="33" t="str">
        <f t="shared" si="105"/>
        <v>Senior</v>
      </c>
      <c r="D2264" s="43">
        <v>77853</v>
      </c>
      <c r="E2264" s="27">
        <v>658</v>
      </c>
      <c r="F2264" s="33" t="s">
        <v>232</v>
      </c>
      <c r="G2264" s="33" t="s">
        <v>20</v>
      </c>
      <c r="H2264" s="33" t="s">
        <v>21</v>
      </c>
      <c r="I2264" s="43">
        <v>58366</v>
      </c>
      <c r="J2264" s="27">
        <v>36</v>
      </c>
      <c r="K2264" s="48">
        <v>0.7496949378957779</v>
      </c>
      <c r="L2264" s="48" t="s">
        <v>241</v>
      </c>
      <c r="M2264" s="33" t="s">
        <v>22</v>
      </c>
      <c r="N2264" s="33" t="s">
        <v>30</v>
      </c>
      <c r="O2264" s="43">
        <v>586</v>
      </c>
      <c r="P2264" s="48">
        <v>0.40261740699999998</v>
      </c>
      <c r="Q2264" s="33" t="s">
        <v>28</v>
      </c>
      <c r="R2264" s="27">
        <v>23</v>
      </c>
      <c r="S2264" s="43">
        <v>293</v>
      </c>
      <c r="T2264" s="38">
        <v>6487.75</v>
      </c>
      <c r="U2264" s="33" t="str">
        <f t="shared" si="106"/>
        <v>Medium Income</v>
      </c>
      <c r="V2264" s="43">
        <v>51258</v>
      </c>
      <c r="W2264" s="48">
        <v>0.241430225</v>
      </c>
      <c r="X2264" s="27">
        <v>0</v>
      </c>
      <c r="Y2264" s="27">
        <v>50</v>
      </c>
      <c r="Z2264" s="33" t="str">
        <f t="shared" si="107"/>
        <v>Medium Risk</v>
      </c>
    </row>
    <row r="2265" spans="1:26" x14ac:dyDescent="0.25">
      <c r="A2265" s="22">
        <v>45364</v>
      </c>
      <c r="B2265" s="23">
        <v>27</v>
      </c>
      <c r="C2265" s="34" t="str">
        <f t="shared" si="105"/>
        <v>Mid</v>
      </c>
      <c r="D2265" s="44">
        <v>142853</v>
      </c>
      <c r="E2265" s="28">
        <v>576</v>
      </c>
      <c r="F2265" s="34" t="s">
        <v>230</v>
      </c>
      <c r="G2265" s="34" t="s">
        <v>20</v>
      </c>
      <c r="H2265" s="34" t="s">
        <v>32</v>
      </c>
      <c r="I2265" s="44">
        <v>32744</v>
      </c>
      <c r="J2265" s="28">
        <v>60</v>
      </c>
      <c r="K2265" s="49">
        <v>0.22921464722476953</v>
      </c>
      <c r="L2265" s="49" t="s">
        <v>240</v>
      </c>
      <c r="M2265" s="34" t="s">
        <v>22</v>
      </c>
      <c r="N2265" s="34" t="s">
        <v>30</v>
      </c>
      <c r="O2265" s="44">
        <v>784</v>
      </c>
      <c r="P2265" s="49">
        <v>0.35160456699999998</v>
      </c>
      <c r="Q2265" s="34" t="s">
        <v>24</v>
      </c>
      <c r="R2265" s="28">
        <v>33</v>
      </c>
      <c r="S2265" s="44">
        <v>10402</v>
      </c>
      <c r="T2265" s="39">
        <v>11904.416670000001</v>
      </c>
      <c r="U2265" s="34" t="str">
        <f t="shared" si="106"/>
        <v>Medium Income</v>
      </c>
      <c r="V2265" s="44">
        <v>18463</v>
      </c>
      <c r="W2265" s="49">
        <v>0.248420684</v>
      </c>
      <c r="X2265" s="28">
        <v>1</v>
      </c>
      <c r="Y2265" s="28">
        <v>41.6</v>
      </c>
      <c r="Z2265" s="34" t="str">
        <f t="shared" si="107"/>
        <v>Medium Risk</v>
      </c>
    </row>
    <row r="2266" spans="1:26" x14ac:dyDescent="0.25">
      <c r="A2266" s="20">
        <v>45365</v>
      </c>
      <c r="B2266" s="21">
        <v>48</v>
      </c>
      <c r="C2266" s="33" t="str">
        <f t="shared" si="105"/>
        <v>Senior</v>
      </c>
      <c r="D2266" s="43">
        <v>21467</v>
      </c>
      <c r="E2266" s="27">
        <v>570.23428571428576</v>
      </c>
      <c r="F2266" s="33" t="s">
        <v>230</v>
      </c>
      <c r="G2266" s="33" t="s">
        <v>20</v>
      </c>
      <c r="H2266" s="33" t="s">
        <v>29</v>
      </c>
      <c r="I2266" s="43">
        <v>23387</v>
      </c>
      <c r="J2266" s="27">
        <v>36</v>
      </c>
      <c r="K2266" s="48">
        <v>1.0894396049750781</v>
      </c>
      <c r="L2266" s="48" t="s">
        <v>242</v>
      </c>
      <c r="M2266" s="33" t="s">
        <v>22</v>
      </c>
      <c r="N2266" s="33" t="s">
        <v>30</v>
      </c>
      <c r="O2266" s="43">
        <v>681</v>
      </c>
      <c r="P2266" s="48">
        <v>0.31623799699999999</v>
      </c>
      <c r="Q2266" s="33" t="s">
        <v>38</v>
      </c>
      <c r="R2266" s="27">
        <v>25</v>
      </c>
      <c r="S2266" s="43">
        <v>3790</v>
      </c>
      <c r="T2266" s="38">
        <v>1788.916667</v>
      </c>
      <c r="U2266" s="33" t="str">
        <f t="shared" si="106"/>
        <v>Low Income</v>
      </c>
      <c r="V2266" s="43">
        <v>52571</v>
      </c>
      <c r="W2266" s="48">
        <v>0.206515015</v>
      </c>
      <c r="X2266" s="27">
        <v>0</v>
      </c>
      <c r="Y2266" s="27">
        <v>56</v>
      </c>
      <c r="Z2266" s="33" t="str">
        <f t="shared" si="107"/>
        <v>High Risk</v>
      </c>
    </row>
    <row r="2267" spans="1:26" x14ac:dyDescent="0.25">
      <c r="A2267" s="22">
        <v>45366</v>
      </c>
      <c r="B2267" s="23">
        <v>54</v>
      </c>
      <c r="C2267" s="34" t="str">
        <f t="shared" si="105"/>
        <v>Senior</v>
      </c>
      <c r="D2267" s="44">
        <v>21455</v>
      </c>
      <c r="E2267" s="28">
        <v>573.55555555555554</v>
      </c>
      <c r="F2267" s="34" t="s">
        <v>230</v>
      </c>
      <c r="G2267" s="34" t="s">
        <v>20</v>
      </c>
      <c r="H2267" s="34" t="s">
        <v>29</v>
      </c>
      <c r="I2267" s="44">
        <v>35346</v>
      </c>
      <c r="J2267" s="28">
        <v>60</v>
      </c>
      <c r="K2267" s="49">
        <v>1.6474481472850151</v>
      </c>
      <c r="L2267" s="49" t="s">
        <v>242</v>
      </c>
      <c r="M2267" s="34" t="s">
        <v>35</v>
      </c>
      <c r="N2267" s="34" t="s">
        <v>27</v>
      </c>
      <c r="O2267" s="44">
        <v>234</v>
      </c>
      <c r="P2267" s="49">
        <v>0.32456342300000002</v>
      </c>
      <c r="Q2267" s="34" t="s">
        <v>28</v>
      </c>
      <c r="R2267" s="28">
        <v>28</v>
      </c>
      <c r="S2267" s="44">
        <v>6709</v>
      </c>
      <c r="T2267" s="39">
        <v>1787.916667</v>
      </c>
      <c r="U2267" s="34" t="str">
        <f t="shared" si="106"/>
        <v>Low Income</v>
      </c>
      <c r="V2267" s="44">
        <v>332522</v>
      </c>
      <c r="W2267" s="49">
        <v>0.18697821000000001</v>
      </c>
      <c r="X2267" s="28">
        <v>0</v>
      </c>
      <c r="Y2267" s="28">
        <v>45</v>
      </c>
      <c r="Z2267" s="34" t="str">
        <f t="shared" si="107"/>
        <v>Medium Risk</v>
      </c>
    </row>
    <row r="2268" spans="1:26" x14ac:dyDescent="0.25">
      <c r="A2268" s="20">
        <v>45367</v>
      </c>
      <c r="B2268" s="21">
        <v>18</v>
      </c>
      <c r="C2268" s="33" t="str">
        <f t="shared" si="105"/>
        <v>Young</v>
      </c>
      <c r="D2268" s="43">
        <v>22489</v>
      </c>
      <c r="E2268" s="27">
        <v>569</v>
      </c>
      <c r="F2268" s="33" t="s">
        <v>230</v>
      </c>
      <c r="G2268" s="33" t="s">
        <v>20</v>
      </c>
      <c r="H2268" s="33" t="s">
        <v>25</v>
      </c>
      <c r="I2268" s="43">
        <v>14867</v>
      </c>
      <c r="J2268" s="27">
        <v>24</v>
      </c>
      <c r="K2268" s="48">
        <v>0.66107874961092095</v>
      </c>
      <c r="L2268" s="48" t="s">
        <v>241</v>
      </c>
      <c r="M2268" s="33" t="s">
        <v>44</v>
      </c>
      <c r="N2268" s="33" t="s">
        <v>30</v>
      </c>
      <c r="O2268" s="43">
        <v>524</v>
      </c>
      <c r="P2268" s="48">
        <v>0.364278714</v>
      </c>
      <c r="Q2268" s="33" t="s">
        <v>34</v>
      </c>
      <c r="R2268" s="27">
        <v>22</v>
      </c>
      <c r="S2268" s="43">
        <v>4271</v>
      </c>
      <c r="T2268" s="38">
        <v>1874.083333</v>
      </c>
      <c r="U2268" s="33" t="str">
        <f t="shared" si="106"/>
        <v>Low Income</v>
      </c>
      <c r="V2268" s="43">
        <v>7323</v>
      </c>
      <c r="W2268" s="48">
        <v>0.20660827000000001</v>
      </c>
      <c r="X2268" s="27">
        <v>0</v>
      </c>
      <c r="Y2268" s="27">
        <v>58</v>
      </c>
      <c r="Z2268" s="33" t="str">
        <f t="shared" si="107"/>
        <v>High Risk</v>
      </c>
    </row>
    <row r="2269" spans="1:26" x14ac:dyDescent="0.25">
      <c r="A2269" s="22">
        <v>45368</v>
      </c>
      <c r="B2269" s="23">
        <v>43</v>
      </c>
      <c r="C2269" s="34" t="str">
        <f t="shared" si="105"/>
        <v>Senior</v>
      </c>
      <c r="D2269" s="44">
        <v>58856</v>
      </c>
      <c r="E2269" s="28">
        <v>641</v>
      </c>
      <c r="F2269" s="34" t="s">
        <v>230</v>
      </c>
      <c r="G2269" s="34" t="s">
        <v>20</v>
      </c>
      <c r="H2269" s="34" t="s">
        <v>21</v>
      </c>
      <c r="I2269" s="44">
        <v>47429</v>
      </c>
      <c r="J2269" s="28">
        <v>60</v>
      </c>
      <c r="K2269" s="49">
        <v>0.80584817180916135</v>
      </c>
      <c r="L2269" s="49" t="s">
        <v>241</v>
      </c>
      <c r="M2269" s="34" t="s">
        <v>26</v>
      </c>
      <c r="N2269" s="34" t="s">
        <v>23</v>
      </c>
      <c r="O2269" s="44">
        <v>321</v>
      </c>
      <c r="P2269" s="49">
        <v>0.51534026399999999</v>
      </c>
      <c r="Q2269" s="34" t="s">
        <v>34</v>
      </c>
      <c r="R2269" s="28">
        <v>14</v>
      </c>
      <c r="S2269" s="44">
        <v>1419</v>
      </c>
      <c r="T2269" s="39">
        <v>4904.6666670000004</v>
      </c>
      <c r="U2269" s="34" t="str">
        <f t="shared" si="106"/>
        <v>Low Income</v>
      </c>
      <c r="V2269" s="44">
        <v>23087</v>
      </c>
      <c r="W2269" s="49">
        <v>0.23077621200000001</v>
      </c>
      <c r="X2269" s="28">
        <v>0</v>
      </c>
      <c r="Y2269" s="28">
        <v>56</v>
      </c>
      <c r="Z2269" s="34" t="str">
        <f t="shared" si="107"/>
        <v>High Risk</v>
      </c>
    </row>
    <row r="2270" spans="1:26" x14ac:dyDescent="0.25">
      <c r="A2270" s="20">
        <v>45369</v>
      </c>
      <c r="B2270" s="21">
        <v>33</v>
      </c>
      <c r="C2270" s="33" t="str">
        <f t="shared" si="105"/>
        <v>Mid</v>
      </c>
      <c r="D2270" s="43">
        <v>34353</v>
      </c>
      <c r="E2270" s="27">
        <v>530</v>
      </c>
      <c r="F2270" s="33" t="s">
        <v>231</v>
      </c>
      <c r="G2270" s="33" t="s">
        <v>20</v>
      </c>
      <c r="H2270" s="33" t="s">
        <v>29</v>
      </c>
      <c r="I2270" s="43">
        <v>6883</v>
      </c>
      <c r="J2270" s="27">
        <v>72</v>
      </c>
      <c r="K2270" s="48">
        <v>0.20036095828603034</v>
      </c>
      <c r="L2270" s="48" t="s">
        <v>240</v>
      </c>
      <c r="M2270" s="33" t="s">
        <v>22</v>
      </c>
      <c r="N2270" s="33" t="s">
        <v>27</v>
      </c>
      <c r="O2270" s="43">
        <v>270</v>
      </c>
      <c r="P2270" s="48">
        <v>0.48521203299999999</v>
      </c>
      <c r="Q2270" s="33" t="s">
        <v>24</v>
      </c>
      <c r="R2270" s="27">
        <v>28</v>
      </c>
      <c r="S2270" s="43">
        <v>8619</v>
      </c>
      <c r="T2270" s="38">
        <v>2862.75</v>
      </c>
      <c r="U2270" s="33" t="str">
        <f t="shared" si="106"/>
        <v>Low Income</v>
      </c>
      <c r="V2270" s="43">
        <v>3180</v>
      </c>
      <c r="W2270" s="48">
        <v>0.259217586</v>
      </c>
      <c r="X2270" s="27">
        <v>0</v>
      </c>
      <c r="Y2270" s="27">
        <v>57</v>
      </c>
      <c r="Z2270" s="33" t="str">
        <f t="shared" si="107"/>
        <v>High Risk</v>
      </c>
    </row>
    <row r="2271" spans="1:26" x14ac:dyDescent="0.25">
      <c r="A2271" s="22">
        <v>45370</v>
      </c>
      <c r="B2271" s="23">
        <v>39</v>
      </c>
      <c r="C2271" s="34" t="str">
        <f t="shared" si="105"/>
        <v>Mid</v>
      </c>
      <c r="D2271" s="44">
        <v>32596</v>
      </c>
      <c r="E2271" s="28">
        <v>612</v>
      </c>
      <c r="F2271" s="34" t="s">
        <v>230</v>
      </c>
      <c r="G2271" s="34" t="s">
        <v>20</v>
      </c>
      <c r="H2271" s="34" t="s">
        <v>29</v>
      </c>
      <c r="I2271" s="44">
        <v>16850</v>
      </c>
      <c r="J2271" s="28">
        <v>48</v>
      </c>
      <c r="K2271" s="49">
        <v>0.51693459320161983</v>
      </c>
      <c r="L2271" s="49" t="s">
        <v>241</v>
      </c>
      <c r="M2271" s="34" t="s">
        <v>22</v>
      </c>
      <c r="N2271" s="34" t="s">
        <v>23</v>
      </c>
      <c r="O2271" s="44">
        <v>716</v>
      </c>
      <c r="P2271" s="49">
        <v>0.243466355</v>
      </c>
      <c r="Q2271" s="34" t="s">
        <v>28</v>
      </c>
      <c r="R2271" s="28">
        <v>30</v>
      </c>
      <c r="S2271" s="44">
        <v>1276</v>
      </c>
      <c r="T2271" s="39">
        <v>2716.333333</v>
      </c>
      <c r="U2271" s="34" t="str">
        <f t="shared" si="106"/>
        <v>Low Income</v>
      </c>
      <c r="V2271" s="44">
        <v>4616</v>
      </c>
      <c r="W2271" s="49">
        <v>0.22369765999999999</v>
      </c>
      <c r="X2271" s="28">
        <v>0</v>
      </c>
      <c r="Y2271" s="28">
        <v>50</v>
      </c>
      <c r="Z2271" s="34" t="str">
        <f t="shared" si="107"/>
        <v>Medium Risk</v>
      </c>
    </row>
    <row r="2272" spans="1:26" x14ac:dyDescent="0.25">
      <c r="A2272" s="20">
        <v>45371</v>
      </c>
      <c r="B2272" s="21">
        <v>44</v>
      </c>
      <c r="C2272" s="33" t="str">
        <f t="shared" si="105"/>
        <v>Senior</v>
      </c>
      <c r="D2272" s="43">
        <v>35186</v>
      </c>
      <c r="E2272" s="27">
        <v>551</v>
      </c>
      <c r="F2272" s="33" t="s">
        <v>230</v>
      </c>
      <c r="G2272" s="33" t="s">
        <v>20</v>
      </c>
      <c r="H2272" s="33" t="s">
        <v>21</v>
      </c>
      <c r="I2272" s="43">
        <v>12959</v>
      </c>
      <c r="J2272" s="27">
        <v>60</v>
      </c>
      <c r="K2272" s="48">
        <v>0.36829989200250102</v>
      </c>
      <c r="L2272" s="48" t="s">
        <v>240</v>
      </c>
      <c r="M2272" s="33" t="s">
        <v>26</v>
      </c>
      <c r="N2272" s="33" t="s">
        <v>27</v>
      </c>
      <c r="O2272" s="43">
        <v>442</v>
      </c>
      <c r="P2272" s="48">
        <v>0.40646435800000003</v>
      </c>
      <c r="Q2272" s="33" t="s">
        <v>28</v>
      </c>
      <c r="R2272" s="27">
        <v>23</v>
      </c>
      <c r="S2272" s="43">
        <v>5767</v>
      </c>
      <c r="T2272" s="38">
        <v>2932.166667</v>
      </c>
      <c r="U2272" s="33" t="str">
        <f t="shared" si="106"/>
        <v>Low Income</v>
      </c>
      <c r="V2272" s="43">
        <v>9959</v>
      </c>
      <c r="W2272" s="48">
        <v>0.25193239499999998</v>
      </c>
      <c r="X2272" s="27">
        <v>0</v>
      </c>
      <c r="Y2272" s="27">
        <v>58</v>
      </c>
      <c r="Z2272" s="33" t="str">
        <f t="shared" si="107"/>
        <v>High Risk</v>
      </c>
    </row>
    <row r="2273" spans="1:26" x14ac:dyDescent="0.25">
      <c r="A2273" s="22">
        <v>45372</v>
      </c>
      <c r="B2273" s="23">
        <v>34</v>
      </c>
      <c r="C2273" s="34" t="str">
        <f t="shared" si="105"/>
        <v>Mid</v>
      </c>
      <c r="D2273" s="44">
        <v>65426</v>
      </c>
      <c r="E2273" s="28">
        <v>561</v>
      </c>
      <c r="F2273" s="34" t="s">
        <v>230</v>
      </c>
      <c r="G2273" s="34" t="s">
        <v>20</v>
      </c>
      <c r="H2273" s="34" t="s">
        <v>32</v>
      </c>
      <c r="I2273" s="44">
        <v>10881</v>
      </c>
      <c r="J2273" s="28">
        <v>36</v>
      </c>
      <c r="K2273" s="49">
        <v>0.16631002965182037</v>
      </c>
      <c r="L2273" s="49" t="s">
        <v>240</v>
      </c>
      <c r="M2273" s="34" t="s">
        <v>35</v>
      </c>
      <c r="N2273" s="34" t="s">
        <v>27</v>
      </c>
      <c r="O2273" s="44">
        <v>388</v>
      </c>
      <c r="P2273" s="49">
        <v>0.19047276399999999</v>
      </c>
      <c r="Q2273" s="34" t="s">
        <v>38</v>
      </c>
      <c r="R2273" s="28">
        <v>23</v>
      </c>
      <c r="S2273" s="44">
        <v>1495</v>
      </c>
      <c r="T2273" s="39">
        <v>5452.1666670000004</v>
      </c>
      <c r="U2273" s="34" t="str">
        <f t="shared" si="106"/>
        <v>Medium Income</v>
      </c>
      <c r="V2273" s="44">
        <v>8217</v>
      </c>
      <c r="W2273" s="49">
        <v>0.195257032</v>
      </c>
      <c r="X2273" s="28">
        <v>1</v>
      </c>
      <c r="Y2273" s="28">
        <v>40</v>
      </c>
      <c r="Z2273" s="34" t="str">
        <f t="shared" si="107"/>
        <v>Medium Risk</v>
      </c>
    </row>
    <row r="2274" spans="1:26" x14ac:dyDescent="0.25">
      <c r="A2274" s="20">
        <v>45373</v>
      </c>
      <c r="B2274" s="21">
        <v>31</v>
      </c>
      <c r="C2274" s="33" t="str">
        <f t="shared" si="105"/>
        <v>Mid</v>
      </c>
      <c r="D2274" s="43">
        <v>34451</v>
      </c>
      <c r="E2274" s="27">
        <v>529</v>
      </c>
      <c r="F2274" s="33" t="s">
        <v>231</v>
      </c>
      <c r="G2274" s="33" t="s">
        <v>20</v>
      </c>
      <c r="H2274" s="33" t="s">
        <v>29</v>
      </c>
      <c r="I2274" s="43">
        <v>44962</v>
      </c>
      <c r="J2274" s="27">
        <v>60</v>
      </c>
      <c r="K2274" s="48">
        <v>1.3050999970973267</v>
      </c>
      <c r="L2274" s="48" t="s">
        <v>242</v>
      </c>
      <c r="M2274" s="33" t="s">
        <v>35</v>
      </c>
      <c r="N2274" s="33" t="s">
        <v>23</v>
      </c>
      <c r="O2274" s="43">
        <v>372</v>
      </c>
      <c r="P2274" s="48">
        <v>0.40145836099999999</v>
      </c>
      <c r="Q2274" s="33" t="s">
        <v>34</v>
      </c>
      <c r="R2274" s="27">
        <v>29</v>
      </c>
      <c r="S2274" s="43">
        <v>1716</v>
      </c>
      <c r="T2274" s="38">
        <v>2870.916667</v>
      </c>
      <c r="U2274" s="33" t="str">
        <f t="shared" si="106"/>
        <v>Low Income</v>
      </c>
      <c r="V2274" s="43">
        <v>9565</v>
      </c>
      <c r="W2274" s="48">
        <v>0.31220398700000002</v>
      </c>
      <c r="X2274" s="27">
        <v>0</v>
      </c>
      <c r="Y2274" s="27">
        <v>57</v>
      </c>
      <c r="Z2274" s="33" t="str">
        <f t="shared" si="107"/>
        <v>High Risk</v>
      </c>
    </row>
    <row r="2275" spans="1:26" x14ac:dyDescent="0.25">
      <c r="A2275" s="22">
        <v>45374</v>
      </c>
      <c r="B2275" s="23">
        <v>40</v>
      </c>
      <c r="C2275" s="34" t="str">
        <f t="shared" si="105"/>
        <v>Senior</v>
      </c>
      <c r="D2275" s="44">
        <v>111773</v>
      </c>
      <c r="E2275" s="28">
        <v>569</v>
      </c>
      <c r="F2275" s="34" t="s">
        <v>230</v>
      </c>
      <c r="G2275" s="34" t="s">
        <v>20</v>
      </c>
      <c r="H2275" s="34" t="s">
        <v>29</v>
      </c>
      <c r="I2275" s="44">
        <v>55980</v>
      </c>
      <c r="J2275" s="28">
        <v>60</v>
      </c>
      <c r="K2275" s="49">
        <v>0.50083651686901132</v>
      </c>
      <c r="L2275" s="49" t="s">
        <v>241</v>
      </c>
      <c r="M2275" s="34" t="s">
        <v>26</v>
      </c>
      <c r="N2275" s="34" t="s">
        <v>30</v>
      </c>
      <c r="O2275" s="44">
        <v>200</v>
      </c>
      <c r="P2275" s="49">
        <v>0.11637917</v>
      </c>
      <c r="Q2275" s="34" t="s">
        <v>28</v>
      </c>
      <c r="R2275" s="28">
        <v>31</v>
      </c>
      <c r="S2275" s="44">
        <v>1163</v>
      </c>
      <c r="T2275" s="39">
        <v>9314.4166669999995</v>
      </c>
      <c r="U2275" s="34" t="str">
        <f t="shared" si="106"/>
        <v>Medium Income</v>
      </c>
      <c r="V2275" s="44">
        <v>167486</v>
      </c>
      <c r="W2275" s="49">
        <v>0.27728176599999999</v>
      </c>
      <c r="X2275" s="28">
        <v>0</v>
      </c>
      <c r="Y2275" s="28">
        <v>45</v>
      </c>
      <c r="Z2275" s="34" t="str">
        <f t="shared" si="107"/>
        <v>Medium Risk</v>
      </c>
    </row>
    <row r="2276" spans="1:26" x14ac:dyDescent="0.25">
      <c r="A2276" s="20">
        <v>45375</v>
      </c>
      <c r="B2276" s="21">
        <v>26</v>
      </c>
      <c r="C2276" s="33" t="str">
        <f t="shared" si="105"/>
        <v>Mid</v>
      </c>
      <c r="D2276" s="43">
        <v>27954</v>
      </c>
      <c r="E2276" s="27">
        <v>573</v>
      </c>
      <c r="F2276" s="33" t="s">
        <v>230</v>
      </c>
      <c r="G2276" s="33" t="s">
        <v>20</v>
      </c>
      <c r="H2276" s="33" t="s">
        <v>21</v>
      </c>
      <c r="I2276" s="43">
        <v>13554</v>
      </c>
      <c r="J2276" s="27">
        <v>60</v>
      </c>
      <c r="K2276" s="48">
        <v>0.48486799742434</v>
      </c>
      <c r="L2276" s="48" t="s">
        <v>240</v>
      </c>
      <c r="M2276" s="33" t="s">
        <v>26</v>
      </c>
      <c r="N2276" s="33" t="s">
        <v>23</v>
      </c>
      <c r="O2276" s="43">
        <v>586</v>
      </c>
      <c r="P2276" s="48">
        <v>0.39622827999999999</v>
      </c>
      <c r="Q2276" s="33" t="s">
        <v>31</v>
      </c>
      <c r="R2276" s="27">
        <v>31</v>
      </c>
      <c r="S2276" s="43">
        <v>4261</v>
      </c>
      <c r="T2276" s="38">
        <v>2329.5</v>
      </c>
      <c r="U2276" s="33" t="str">
        <f t="shared" si="106"/>
        <v>Low Income</v>
      </c>
      <c r="V2276" s="43">
        <v>14423</v>
      </c>
      <c r="W2276" s="48">
        <v>0.25921102299999998</v>
      </c>
      <c r="X2276" s="27">
        <v>0</v>
      </c>
      <c r="Y2276" s="27">
        <v>55</v>
      </c>
      <c r="Z2276" s="33" t="str">
        <f t="shared" si="107"/>
        <v>High Risk</v>
      </c>
    </row>
    <row r="2277" spans="1:26" x14ac:dyDescent="0.25">
      <c r="A2277" s="22">
        <v>45376</v>
      </c>
      <c r="B2277" s="23">
        <v>26</v>
      </c>
      <c r="C2277" s="34" t="str">
        <f t="shared" si="105"/>
        <v>Mid</v>
      </c>
      <c r="D2277" s="44">
        <v>139251</v>
      </c>
      <c r="E2277" s="28">
        <v>576</v>
      </c>
      <c r="F2277" s="34" t="s">
        <v>230</v>
      </c>
      <c r="G2277" s="34" t="s">
        <v>20</v>
      </c>
      <c r="H2277" s="34" t="s">
        <v>25</v>
      </c>
      <c r="I2277" s="44">
        <v>11526</v>
      </c>
      <c r="J2277" s="28">
        <v>60</v>
      </c>
      <c r="K2277" s="49">
        <v>8.2771398410065283E-2</v>
      </c>
      <c r="L2277" s="49" t="s">
        <v>240</v>
      </c>
      <c r="M2277" s="34" t="s">
        <v>35</v>
      </c>
      <c r="N2277" s="34" t="s">
        <v>27</v>
      </c>
      <c r="O2277" s="44">
        <v>390</v>
      </c>
      <c r="P2277" s="49">
        <v>7.6705799000000005E-2</v>
      </c>
      <c r="Q2277" s="34" t="s">
        <v>28</v>
      </c>
      <c r="R2277" s="28">
        <v>29</v>
      </c>
      <c r="S2277" s="44">
        <v>7610</v>
      </c>
      <c r="T2277" s="39">
        <v>11604.25</v>
      </c>
      <c r="U2277" s="34" t="str">
        <f t="shared" si="106"/>
        <v>Medium Income</v>
      </c>
      <c r="V2277" s="44">
        <v>56792</v>
      </c>
      <c r="W2277" s="49">
        <v>0.21878829</v>
      </c>
      <c r="X2277" s="28">
        <v>1</v>
      </c>
      <c r="Y2277" s="28">
        <v>39.200000000000003</v>
      </c>
      <c r="Z2277" s="34" t="str">
        <f t="shared" si="107"/>
        <v>Low Risk</v>
      </c>
    </row>
    <row r="2278" spans="1:26" x14ac:dyDescent="0.25">
      <c r="A2278" s="20">
        <v>45377</v>
      </c>
      <c r="B2278" s="21">
        <v>48</v>
      </c>
      <c r="C2278" s="33" t="str">
        <f t="shared" si="105"/>
        <v>Senior</v>
      </c>
      <c r="D2278" s="43">
        <v>23417</v>
      </c>
      <c r="E2278" s="27">
        <v>530</v>
      </c>
      <c r="F2278" s="33" t="s">
        <v>231</v>
      </c>
      <c r="G2278" s="33" t="s">
        <v>20</v>
      </c>
      <c r="H2278" s="33" t="s">
        <v>29</v>
      </c>
      <c r="I2278" s="43">
        <v>13516</v>
      </c>
      <c r="J2278" s="27">
        <v>24</v>
      </c>
      <c r="K2278" s="48">
        <v>0.57718751334500573</v>
      </c>
      <c r="L2278" s="48" t="s">
        <v>241</v>
      </c>
      <c r="M2278" s="33" t="s">
        <v>26</v>
      </c>
      <c r="N2278" s="33" t="s">
        <v>27</v>
      </c>
      <c r="O2278" s="43">
        <v>223</v>
      </c>
      <c r="P2278" s="48">
        <v>0.50835688999999995</v>
      </c>
      <c r="Q2278" s="33" t="s">
        <v>34</v>
      </c>
      <c r="R2278" s="27">
        <v>28</v>
      </c>
      <c r="S2278" s="43">
        <v>4438</v>
      </c>
      <c r="T2278" s="38">
        <v>1951.416667</v>
      </c>
      <c r="U2278" s="33" t="str">
        <f t="shared" si="106"/>
        <v>Low Income</v>
      </c>
      <c r="V2278" s="43">
        <v>191100</v>
      </c>
      <c r="W2278" s="48">
        <v>0.19609449300000001</v>
      </c>
      <c r="X2278" s="27">
        <v>1</v>
      </c>
      <c r="Y2278" s="27">
        <v>44</v>
      </c>
      <c r="Z2278" s="33" t="str">
        <f t="shared" si="107"/>
        <v>Medium Risk</v>
      </c>
    </row>
    <row r="2279" spans="1:26" x14ac:dyDescent="0.25">
      <c r="A2279" s="22">
        <v>45378</v>
      </c>
      <c r="B2279" s="23">
        <v>26</v>
      </c>
      <c r="C2279" s="34" t="str">
        <f t="shared" si="105"/>
        <v>Mid</v>
      </c>
      <c r="D2279" s="44">
        <v>32877</v>
      </c>
      <c r="E2279" s="28">
        <v>534</v>
      </c>
      <c r="F2279" s="34" t="s">
        <v>231</v>
      </c>
      <c r="G2279" s="34" t="s">
        <v>20</v>
      </c>
      <c r="H2279" s="34" t="s">
        <v>32</v>
      </c>
      <c r="I2279" s="44">
        <v>21029</v>
      </c>
      <c r="J2279" s="28">
        <v>60</v>
      </c>
      <c r="K2279" s="49">
        <v>0.63962648660157562</v>
      </c>
      <c r="L2279" s="49" t="s">
        <v>241</v>
      </c>
      <c r="M2279" s="34" t="s">
        <v>26</v>
      </c>
      <c r="N2279" s="34" t="s">
        <v>23</v>
      </c>
      <c r="O2279" s="44">
        <v>461</v>
      </c>
      <c r="P2279" s="49">
        <v>0.41624439400000002</v>
      </c>
      <c r="Q2279" s="34" t="s">
        <v>31</v>
      </c>
      <c r="R2279" s="28">
        <v>19</v>
      </c>
      <c r="S2279" s="44">
        <v>3036</v>
      </c>
      <c r="T2279" s="39">
        <v>2739.75</v>
      </c>
      <c r="U2279" s="34" t="str">
        <f t="shared" si="106"/>
        <v>Low Income</v>
      </c>
      <c r="V2279" s="44">
        <v>35661</v>
      </c>
      <c r="W2279" s="49">
        <v>0.254827199</v>
      </c>
      <c r="X2279" s="28">
        <v>0</v>
      </c>
      <c r="Y2279" s="28">
        <v>61</v>
      </c>
      <c r="Z2279" s="34" t="str">
        <f t="shared" si="107"/>
        <v>High Risk</v>
      </c>
    </row>
    <row r="2280" spans="1:26" x14ac:dyDescent="0.25">
      <c r="A2280" s="20">
        <v>45379</v>
      </c>
      <c r="B2280" s="21">
        <v>47</v>
      </c>
      <c r="C2280" s="33" t="str">
        <f t="shared" si="105"/>
        <v>Senior</v>
      </c>
      <c r="D2280" s="43">
        <v>33777</v>
      </c>
      <c r="E2280" s="27">
        <v>634</v>
      </c>
      <c r="F2280" s="33" t="s">
        <v>230</v>
      </c>
      <c r="G2280" s="33" t="s">
        <v>20</v>
      </c>
      <c r="H2280" s="33" t="s">
        <v>21</v>
      </c>
      <c r="I2280" s="43">
        <v>33427</v>
      </c>
      <c r="J2280" s="27">
        <v>108</v>
      </c>
      <c r="K2280" s="48">
        <v>0.98963791929419431</v>
      </c>
      <c r="L2280" s="48" t="s">
        <v>241</v>
      </c>
      <c r="M2280" s="33" t="s">
        <v>22</v>
      </c>
      <c r="N2280" s="33" t="s">
        <v>30</v>
      </c>
      <c r="O2280" s="43">
        <v>312</v>
      </c>
      <c r="P2280" s="48">
        <v>0.19724481299999999</v>
      </c>
      <c r="Q2280" s="33" t="s">
        <v>24</v>
      </c>
      <c r="R2280" s="27">
        <v>21</v>
      </c>
      <c r="S2280" s="43">
        <v>5240</v>
      </c>
      <c r="T2280" s="38">
        <v>2814.75</v>
      </c>
      <c r="U2280" s="33" t="str">
        <f t="shared" si="106"/>
        <v>Low Income</v>
      </c>
      <c r="V2280" s="43">
        <v>1887</v>
      </c>
      <c r="W2280" s="48">
        <v>0.23200591400000001</v>
      </c>
      <c r="X2280" s="27">
        <v>0</v>
      </c>
      <c r="Y2280" s="27">
        <v>47</v>
      </c>
      <c r="Z2280" s="33" t="str">
        <f t="shared" si="107"/>
        <v>Medium Risk</v>
      </c>
    </row>
    <row r="2281" spans="1:26" x14ac:dyDescent="0.25">
      <c r="A2281" s="22">
        <v>45380</v>
      </c>
      <c r="B2281" s="23">
        <v>45</v>
      </c>
      <c r="C2281" s="34" t="str">
        <f t="shared" si="105"/>
        <v>Senior</v>
      </c>
      <c r="D2281" s="44">
        <v>54463</v>
      </c>
      <c r="E2281" s="28">
        <v>533</v>
      </c>
      <c r="F2281" s="34" t="s">
        <v>231</v>
      </c>
      <c r="G2281" s="34" t="s">
        <v>20</v>
      </c>
      <c r="H2281" s="34" t="s">
        <v>29</v>
      </c>
      <c r="I2281" s="44">
        <v>20924</v>
      </c>
      <c r="J2281" s="28">
        <v>48</v>
      </c>
      <c r="K2281" s="49">
        <v>0.38418742999834748</v>
      </c>
      <c r="L2281" s="49" t="s">
        <v>240</v>
      </c>
      <c r="M2281" s="34" t="s">
        <v>22</v>
      </c>
      <c r="N2281" s="34" t="s">
        <v>27</v>
      </c>
      <c r="O2281" s="44">
        <v>376</v>
      </c>
      <c r="P2281" s="49">
        <v>0.29004523399999999</v>
      </c>
      <c r="Q2281" s="34" t="s">
        <v>38</v>
      </c>
      <c r="R2281" s="28">
        <v>23</v>
      </c>
      <c r="S2281" s="44">
        <v>7011</v>
      </c>
      <c r="T2281" s="39">
        <v>4538.5833329999996</v>
      </c>
      <c r="U2281" s="34" t="str">
        <f t="shared" si="106"/>
        <v>Low Income</v>
      </c>
      <c r="V2281" s="44">
        <v>81856</v>
      </c>
      <c r="W2281" s="49">
        <v>0.22815143199999999</v>
      </c>
      <c r="X2281" s="28">
        <v>1</v>
      </c>
      <c r="Y2281" s="28">
        <v>42.4</v>
      </c>
      <c r="Z2281" s="34" t="str">
        <f t="shared" si="107"/>
        <v>Medium Risk</v>
      </c>
    </row>
    <row r="2282" spans="1:26" x14ac:dyDescent="0.25">
      <c r="A2282" s="20">
        <v>45381</v>
      </c>
      <c r="B2282" s="21">
        <v>19</v>
      </c>
      <c r="C2282" s="33" t="str">
        <f t="shared" si="105"/>
        <v>Young</v>
      </c>
      <c r="D2282" s="43">
        <v>22083</v>
      </c>
      <c r="E2282" s="27">
        <v>571</v>
      </c>
      <c r="F2282" s="33" t="s">
        <v>230</v>
      </c>
      <c r="G2282" s="33" t="s">
        <v>33</v>
      </c>
      <c r="H2282" s="33" t="s">
        <v>29</v>
      </c>
      <c r="I2282" s="43">
        <v>36550</v>
      </c>
      <c r="J2282" s="27">
        <v>36</v>
      </c>
      <c r="K2282" s="48">
        <v>1.6551193225558121</v>
      </c>
      <c r="L2282" s="48" t="s">
        <v>242</v>
      </c>
      <c r="M2282" s="33" t="s">
        <v>22</v>
      </c>
      <c r="N2282" s="33" t="s">
        <v>23</v>
      </c>
      <c r="O2282" s="43">
        <v>522</v>
      </c>
      <c r="P2282" s="48">
        <v>0.18023676399999999</v>
      </c>
      <c r="Q2282" s="33" t="s">
        <v>31</v>
      </c>
      <c r="R2282" s="27">
        <v>24</v>
      </c>
      <c r="S2282" s="43">
        <v>1409</v>
      </c>
      <c r="T2282" s="38">
        <v>1840.25</v>
      </c>
      <c r="U2282" s="33" t="str">
        <f t="shared" si="106"/>
        <v>Low Income</v>
      </c>
      <c r="V2282" s="43">
        <v>5497</v>
      </c>
      <c r="W2282" s="48">
        <v>0.20545444299999999</v>
      </c>
      <c r="X2282" s="27">
        <v>0</v>
      </c>
      <c r="Y2282" s="27">
        <v>56</v>
      </c>
      <c r="Z2282" s="33" t="str">
        <f t="shared" si="107"/>
        <v>High Risk</v>
      </c>
    </row>
    <row r="2283" spans="1:26" x14ac:dyDescent="0.25">
      <c r="A2283" s="22">
        <v>45382</v>
      </c>
      <c r="B2283" s="23">
        <v>31</v>
      </c>
      <c r="C2283" s="34" t="str">
        <f t="shared" si="105"/>
        <v>Mid</v>
      </c>
      <c r="D2283" s="44">
        <v>15000</v>
      </c>
      <c r="E2283" s="28">
        <v>525</v>
      </c>
      <c r="F2283" s="34" t="s">
        <v>231</v>
      </c>
      <c r="G2283" s="34" t="s">
        <v>20</v>
      </c>
      <c r="H2283" s="34" t="s">
        <v>32</v>
      </c>
      <c r="I2283" s="44">
        <v>21355</v>
      </c>
      <c r="J2283" s="28">
        <v>48</v>
      </c>
      <c r="K2283" s="49">
        <v>1.4236666666666666</v>
      </c>
      <c r="L2283" s="49" t="s">
        <v>242</v>
      </c>
      <c r="M2283" s="34" t="s">
        <v>35</v>
      </c>
      <c r="N2283" s="34" t="s">
        <v>27</v>
      </c>
      <c r="O2283" s="44">
        <v>284</v>
      </c>
      <c r="P2283" s="49">
        <v>0.13515371900000001</v>
      </c>
      <c r="Q2283" s="34" t="s">
        <v>28</v>
      </c>
      <c r="R2283" s="28">
        <v>28</v>
      </c>
      <c r="S2283" s="44">
        <v>2944</v>
      </c>
      <c r="T2283" s="39">
        <v>1250</v>
      </c>
      <c r="U2283" s="34" t="str">
        <f t="shared" si="106"/>
        <v>Low Income</v>
      </c>
      <c r="V2283" s="44">
        <v>8341</v>
      </c>
      <c r="W2283" s="49">
        <v>0.248111795</v>
      </c>
      <c r="X2283" s="28">
        <v>0</v>
      </c>
      <c r="Y2283" s="28">
        <v>53</v>
      </c>
      <c r="Z2283" s="34" t="str">
        <f t="shared" si="107"/>
        <v>Medium Risk</v>
      </c>
    </row>
    <row r="2284" spans="1:26" x14ac:dyDescent="0.25">
      <c r="A2284" s="20">
        <v>45383</v>
      </c>
      <c r="B2284" s="21">
        <v>54</v>
      </c>
      <c r="C2284" s="33" t="str">
        <f t="shared" si="105"/>
        <v>Senior</v>
      </c>
      <c r="D2284" s="43">
        <v>38315</v>
      </c>
      <c r="E2284" s="27">
        <v>614</v>
      </c>
      <c r="F2284" s="33" t="s">
        <v>230</v>
      </c>
      <c r="G2284" s="33" t="s">
        <v>20</v>
      </c>
      <c r="H2284" s="33" t="s">
        <v>29</v>
      </c>
      <c r="I2284" s="43">
        <v>15805</v>
      </c>
      <c r="J2284" s="27">
        <v>84</v>
      </c>
      <c r="K2284" s="48">
        <v>0.41250163121492889</v>
      </c>
      <c r="L2284" s="48" t="s">
        <v>240</v>
      </c>
      <c r="M2284" s="33" t="s">
        <v>35</v>
      </c>
      <c r="N2284" s="33" t="s">
        <v>34</v>
      </c>
      <c r="O2284" s="43">
        <v>755</v>
      </c>
      <c r="P2284" s="48">
        <v>0.38339583100000002</v>
      </c>
      <c r="Q2284" s="33" t="s">
        <v>28</v>
      </c>
      <c r="R2284" s="27">
        <v>21</v>
      </c>
      <c r="S2284" s="43">
        <v>8103</v>
      </c>
      <c r="T2284" s="38">
        <v>3192.916667</v>
      </c>
      <c r="U2284" s="33" t="str">
        <f t="shared" si="106"/>
        <v>Low Income</v>
      </c>
      <c r="V2284" s="43">
        <v>18807</v>
      </c>
      <c r="W2284" s="48">
        <v>0.27002246000000002</v>
      </c>
      <c r="X2284" s="27">
        <v>0</v>
      </c>
      <c r="Y2284" s="27">
        <v>55</v>
      </c>
      <c r="Z2284" s="33" t="str">
        <f t="shared" si="107"/>
        <v>High Risk</v>
      </c>
    </row>
    <row r="2285" spans="1:26" x14ac:dyDescent="0.25">
      <c r="A2285" s="22">
        <v>45384</v>
      </c>
      <c r="B2285" s="23">
        <v>28</v>
      </c>
      <c r="C2285" s="34" t="str">
        <f t="shared" si="105"/>
        <v>Mid</v>
      </c>
      <c r="D2285" s="44">
        <v>107169</v>
      </c>
      <c r="E2285" s="28">
        <v>598</v>
      </c>
      <c r="F2285" s="34" t="s">
        <v>230</v>
      </c>
      <c r="G2285" s="34" t="s">
        <v>20</v>
      </c>
      <c r="H2285" s="34" t="s">
        <v>32</v>
      </c>
      <c r="I2285" s="44">
        <v>22633</v>
      </c>
      <c r="J2285" s="28">
        <v>60</v>
      </c>
      <c r="K2285" s="49">
        <v>0.21118980302139612</v>
      </c>
      <c r="L2285" s="49" t="s">
        <v>240</v>
      </c>
      <c r="M2285" s="34" t="s">
        <v>35</v>
      </c>
      <c r="N2285" s="34" t="s">
        <v>27</v>
      </c>
      <c r="O2285" s="44">
        <v>329</v>
      </c>
      <c r="P2285" s="49">
        <v>4.4968152999999997E-2</v>
      </c>
      <c r="Q2285" s="34" t="s">
        <v>24</v>
      </c>
      <c r="R2285" s="28">
        <v>22</v>
      </c>
      <c r="S2285" s="44">
        <v>7562</v>
      </c>
      <c r="T2285" s="39">
        <v>8930.75</v>
      </c>
      <c r="U2285" s="34" t="str">
        <f t="shared" si="106"/>
        <v>Medium Income</v>
      </c>
      <c r="V2285" s="44">
        <v>8020</v>
      </c>
      <c r="W2285" s="49">
        <v>0.247895015</v>
      </c>
      <c r="X2285" s="28">
        <v>0</v>
      </c>
      <c r="Y2285" s="28">
        <v>48</v>
      </c>
      <c r="Z2285" s="34" t="str">
        <f t="shared" si="107"/>
        <v>Medium Risk</v>
      </c>
    </row>
    <row r="2286" spans="1:26" x14ac:dyDescent="0.25">
      <c r="A2286" s="20">
        <v>45385</v>
      </c>
      <c r="B2286" s="21">
        <v>34</v>
      </c>
      <c r="C2286" s="33" t="str">
        <f t="shared" si="105"/>
        <v>Mid</v>
      </c>
      <c r="D2286" s="43">
        <v>32695</v>
      </c>
      <c r="E2286" s="27">
        <v>582</v>
      </c>
      <c r="F2286" s="33" t="s">
        <v>230</v>
      </c>
      <c r="G2286" s="33" t="s">
        <v>45</v>
      </c>
      <c r="H2286" s="33" t="s">
        <v>21</v>
      </c>
      <c r="I2286" s="43">
        <v>47200</v>
      </c>
      <c r="J2286" s="27">
        <v>72</v>
      </c>
      <c r="K2286" s="48">
        <v>1.4436458174032727</v>
      </c>
      <c r="L2286" s="48" t="s">
        <v>242</v>
      </c>
      <c r="M2286" s="33" t="s">
        <v>35</v>
      </c>
      <c r="N2286" s="33" t="s">
        <v>30</v>
      </c>
      <c r="O2286" s="43">
        <v>304</v>
      </c>
      <c r="P2286" s="48">
        <v>0.22557019</v>
      </c>
      <c r="Q2286" s="33" t="s">
        <v>31</v>
      </c>
      <c r="R2286" s="27">
        <v>29</v>
      </c>
      <c r="S2286" s="43">
        <v>1176</v>
      </c>
      <c r="T2286" s="38">
        <v>2724.583333</v>
      </c>
      <c r="U2286" s="33" t="str">
        <f t="shared" si="106"/>
        <v>Low Income</v>
      </c>
      <c r="V2286" s="43">
        <v>20598</v>
      </c>
      <c r="W2286" s="48">
        <v>0.24887462099999999</v>
      </c>
      <c r="X2286" s="27">
        <v>0</v>
      </c>
      <c r="Y2286" s="27">
        <v>63</v>
      </c>
      <c r="Z2286" s="33" t="str">
        <f t="shared" si="107"/>
        <v>High Risk</v>
      </c>
    </row>
    <row r="2287" spans="1:26" x14ac:dyDescent="0.25">
      <c r="A2287" s="22">
        <v>45386</v>
      </c>
      <c r="B2287" s="23">
        <v>45</v>
      </c>
      <c r="C2287" s="34" t="str">
        <f t="shared" si="105"/>
        <v>Senior</v>
      </c>
      <c r="D2287" s="44">
        <v>77191</v>
      </c>
      <c r="E2287" s="28">
        <v>646</v>
      </c>
      <c r="F2287" s="34" t="s">
        <v>230</v>
      </c>
      <c r="G2287" s="34" t="s">
        <v>20</v>
      </c>
      <c r="H2287" s="34" t="s">
        <v>21</v>
      </c>
      <c r="I2287" s="44">
        <v>99655</v>
      </c>
      <c r="J2287" s="28">
        <v>24</v>
      </c>
      <c r="K2287" s="49">
        <v>1.2910183829721082</v>
      </c>
      <c r="L2287" s="49" t="s">
        <v>242</v>
      </c>
      <c r="M2287" s="34" t="s">
        <v>22</v>
      </c>
      <c r="N2287" s="34" t="s">
        <v>27</v>
      </c>
      <c r="O2287" s="44">
        <v>599</v>
      </c>
      <c r="P2287" s="49">
        <v>0.48565934300000002</v>
      </c>
      <c r="Q2287" s="34" t="s">
        <v>38</v>
      </c>
      <c r="R2287" s="28">
        <v>22</v>
      </c>
      <c r="S2287" s="44">
        <v>11373</v>
      </c>
      <c r="T2287" s="39">
        <v>6432.5833329999996</v>
      </c>
      <c r="U2287" s="34" t="str">
        <f t="shared" si="106"/>
        <v>Medium Income</v>
      </c>
      <c r="V2287" s="44">
        <v>16312</v>
      </c>
      <c r="W2287" s="49">
        <v>0.25600988699999999</v>
      </c>
      <c r="X2287" s="28">
        <v>0</v>
      </c>
      <c r="Y2287" s="28">
        <v>52</v>
      </c>
      <c r="Z2287" s="34" t="str">
        <f t="shared" si="107"/>
        <v>Medium Risk</v>
      </c>
    </row>
    <row r="2288" spans="1:26" x14ac:dyDescent="0.25">
      <c r="A2288" s="20">
        <v>45387</v>
      </c>
      <c r="B2288" s="21">
        <v>49</v>
      </c>
      <c r="C2288" s="33" t="str">
        <f t="shared" si="105"/>
        <v>Senior</v>
      </c>
      <c r="D2288" s="43">
        <v>41944</v>
      </c>
      <c r="E2288" s="27">
        <v>483</v>
      </c>
      <c r="F2288" s="33" t="s">
        <v>231</v>
      </c>
      <c r="G2288" s="33" t="s">
        <v>20</v>
      </c>
      <c r="H2288" s="33" t="s">
        <v>32</v>
      </c>
      <c r="I2288" s="43">
        <v>24721</v>
      </c>
      <c r="J2288" s="27">
        <v>48</v>
      </c>
      <c r="K2288" s="48">
        <v>0.5893810795346176</v>
      </c>
      <c r="L2288" s="48" t="s">
        <v>241</v>
      </c>
      <c r="M2288" s="33" t="s">
        <v>35</v>
      </c>
      <c r="N2288" s="33" t="s">
        <v>27</v>
      </c>
      <c r="O2288" s="43">
        <v>459</v>
      </c>
      <c r="P2288" s="48">
        <v>0.49106640400000001</v>
      </c>
      <c r="Q2288" s="33" t="s">
        <v>24</v>
      </c>
      <c r="R2288" s="27">
        <v>24</v>
      </c>
      <c r="S2288" s="43">
        <v>1393</v>
      </c>
      <c r="T2288" s="38">
        <v>3495.333333</v>
      </c>
      <c r="U2288" s="33" t="str">
        <f t="shared" si="106"/>
        <v>Low Income</v>
      </c>
      <c r="V2288" s="43">
        <v>7675</v>
      </c>
      <c r="W2288" s="48">
        <v>0.30872492699999998</v>
      </c>
      <c r="X2288" s="27">
        <v>0</v>
      </c>
      <c r="Y2288" s="27">
        <v>56</v>
      </c>
      <c r="Z2288" s="33" t="str">
        <f t="shared" si="107"/>
        <v>High Risk</v>
      </c>
    </row>
    <row r="2289" spans="1:26" x14ac:dyDescent="0.25">
      <c r="A2289" s="22">
        <v>45388</v>
      </c>
      <c r="B2289" s="23">
        <v>36</v>
      </c>
      <c r="C2289" s="34" t="str">
        <f t="shared" si="105"/>
        <v>Mid</v>
      </c>
      <c r="D2289" s="44">
        <v>32297</v>
      </c>
      <c r="E2289" s="28">
        <v>601</v>
      </c>
      <c r="F2289" s="34" t="s">
        <v>230</v>
      </c>
      <c r="G2289" s="34" t="s">
        <v>20</v>
      </c>
      <c r="H2289" s="34" t="s">
        <v>29</v>
      </c>
      <c r="I2289" s="44">
        <v>14476</v>
      </c>
      <c r="J2289" s="28">
        <v>24</v>
      </c>
      <c r="K2289" s="49">
        <v>0.44821500448958107</v>
      </c>
      <c r="L2289" s="49" t="s">
        <v>240</v>
      </c>
      <c r="M2289" s="34" t="s">
        <v>26</v>
      </c>
      <c r="N2289" s="34" t="s">
        <v>34</v>
      </c>
      <c r="O2289" s="44">
        <v>775</v>
      </c>
      <c r="P2289" s="49">
        <v>0.59877219400000004</v>
      </c>
      <c r="Q2289" s="34" t="s">
        <v>24</v>
      </c>
      <c r="R2289" s="28">
        <v>23</v>
      </c>
      <c r="S2289" s="44">
        <v>8535</v>
      </c>
      <c r="T2289" s="39">
        <v>2691.416667</v>
      </c>
      <c r="U2289" s="34" t="str">
        <f t="shared" si="106"/>
        <v>Low Income</v>
      </c>
      <c r="V2289" s="44">
        <v>100286</v>
      </c>
      <c r="W2289" s="49">
        <v>0.212768713</v>
      </c>
      <c r="X2289" s="28">
        <v>0</v>
      </c>
      <c r="Y2289" s="28">
        <v>51</v>
      </c>
      <c r="Z2289" s="34" t="str">
        <f t="shared" si="107"/>
        <v>Medium Risk</v>
      </c>
    </row>
    <row r="2290" spans="1:26" x14ac:dyDescent="0.25">
      <c r="A2290" s="20">
        <v>45389</v>
      </c>
      <c r="B2290" s="21">
        <v>32</v>
      </c>
      <c r="C2290" s="33" t="str">
        <f t="shared" si="105"/>
        <v>Mid</v>
      </c>
      <c r="D2290" s="43">
        <v>154395</v>
      </c>
      <c r="E2290" s="27">
        <v>432</v>
      </c>
      <c r="F2290" s="33" t="s">
        <v>233</v>
      </c>
      <c r="G2290" s="33" t="s">
        <v>45</v>
      </c>
      <c r="H2290" s="33" t="s">
        <v>29</v>
      </c>
      <c r="I2290" s="43">
        <v>26979</v>
      </c>
      <c r="J2290" s="27">
        <v>60</v>
      </c>
      <c r="K2290" s="48">
        <v>0.17474011464101816</v>
      </c>
      <c r="L2290" s="48" t="s">
        <v>240</v>
      </c>
      <c r="M2290" s="33" t="s">
        <v>22</v>
      </c>
      <c r="N2290" s="33" t="s">
        <v>23</v>
      </c>
      <c r="O2290" s="43">
        <v>236</v>
      </c>
      <c r="P2290" s="48">
        <v>0.811771986</v>
      </c>
      <c r="Q2290" s="33" t="s">
        <v>28</v>
      </c>
      <c r="R2290" s="27">
        <v>23</v>
      </c>
      <c r="S2290" s="43">
        <v>909</v>
      </c>
      <c r="T2290" s="38">
        <v>12866.25</v>
      </c>
      <c r="U2290" s="33" t="str">
        <f t="shared" si="106"/>
        <v>High Income</v>
      </c>
      <c r="V2290" s="43">
        <v>6140</v>
      </c>
      <c r="W2290" s="48">
        <v>0.32483878199999999</v>
      </c>
      <c r="X2290" s="27">
        <v>1</v>
      </c>
      <c r="Y2290" s="27">
        <v>50.4</v>
      </c>
      <c r="Z2290" s="33" t="str">
        <f t="shared" si="107"/>
        <v>Medium Risk</v>
      </c>
    </row>
    <row r="2291" spans="1:26" x14ac:dyDescent="0.25">
      <c r="A2291" s="22">
        <v>45390</v>
      </c>
      <c r="B2291" s="23">
        <v>57</v>
      </c>
      <c r="C2291" s="34" t="str">
        <f t="shared" si="105"/>
        <v>Senior</v>
      </c>
      <c r="D2291" s="44">
        <v>43944</v>
      </c>
      <c r="E2291" s="28">
        <v>614</v>
      </c>
      <c r="F2291" s="34" t="s">
        <v>230</v>
      </c>
      <c r="G2291" s="34" t="s">
        <v>33</v>
      </c>
      <c r="H2291" s="34" t="s">
        <v>21</v>
      </c>
      <c r="I2291" s="44">
        <v>16187</v>
      </c>
      <c r="J2291" s="28">
        <v>48</v>
      </c>
      <c r="K2291" s="49">
        <v>0.36835517931913342</v>
      </c>
      <c r="L2291" s="49" t="s">
        <v>240</v>
      </c>
      <c r="M2291" s="34" t="s">
        <v>35</v>
      </c>
      <c r="N2291" s="34" t="s">
        <v>30</v>
      </c>
      <c r="O2291" s="44">
        <v>301</v>
      </c>
      <c r="P2291" s="49">
        <v>0.71607319599999997</v>
      </c>
      <c r="Q2291" s="34" t="s">
        <v>31</v>
      </c>
      <c r="R2291" s="28">
        <v>21</v>
      </c>
      <c r="S2291" s="44">
        <v>1649</v>
      </c>
      <c r="T2291" s="39">
        <v>3662</v>
      </c>
      <c r="U2291" s="34" t="str">
        <f t="shared" si="106"/>
        <v>Low Income</v>
      </c>
      <c r="V2291" s="44">
        <v>101682</v>
      </c>
      <c r="W2291" s="49">
        <v>0.21730912199999999</v>
      </c>
      <c r="X2291" s="28">
        <v>1</v>
      </c>
      <c r="Y2291" s="28">
        <v>44.8</v>
      </c>
      <c r="Z2291" s="34" t="str">
        <f t="shared" si="107"/>
        <v>Medium Risk</v>
      </c>
    </row>
    <row r="2292" spans="1:26" x14ac:dyDescent="0.25">
      <c r="A2292" s="20">
        <v>45391</v>
      </c>
      <c r="B2292" s="21">
        <v>60</v>
      </c>
      <c r="C2292" s="33" t="str">
        <f t="shared" si="105"/>
        <v>Old</v>
      </c>
      <c r="D2292" s="43">
        <v>61394</v>
      </c>
      <c r="E2292" s="27">
        <v>624</v>
      </c>
      <c r="F2292" s="33" t="s">
        <v>230</v>
      </c>
      <c r="G2292" s="33" t="s">
        <v>20</v>
      </c>
      <c r="H2292" s="33" t="s">
        <v>29</v>
      </c>
      <c r="I2292" s="43">
        <v>10882</v>
      </c>
      <c r="J2292" s="27">
        <v>36</v>
      </c>
      <c r="K2292" s="48">
        <v>0.17724859106753102</v>
      </c>
      <c r="L2292" s="48" t="s">
        <v>240</v>
      </c>
      <c r="M2292" s="33" t="s">
        <v>22</v>
      </c>
      <c r="N2292" s="33" t="s">
        <v>27</v>
      </c>
      <c r="O2292" s="43">
        <v>408</v>
      </c>
      <c r="P2292" s="48">
        <v>0.17724204399999999</v>
      </c>
      <c r="Q2292" s="33" t="s">
        <v>31</v>
      </c>
      <c r="R2292" s="27">
        <v>19</v>
      </c>
      <c r="S2292" s="43">
        <v>15633</v>
      </c>
      <c r="T2292" s="38">
        <v>5116.1666670000004</v>
      </c>
      <c r="U2292" s="33" t="str">
        <f t="shared" si="106"/>
        <v>Medium Income</v>
      </c>
      <c r="V2292" s="43">
        <v>27146</v>
      </c>
      <c r="W2292" s="48">
        <v>0.168002343</v>
      </c>
      <c r="X2292" s="27">
        <v>1</v>
      </c>
      <c r="Y2292" s="27">
        <v>36.799999999999997</v>
      </c>
      <c r="Z2292" s="33" t="str">
        <f t="shared" si="107"/>
        <v>Low Risk</v>
      </c>
    </row>
    <row r="2293" spans="1:26" x14ac:dyDescent="0.25">
      <c r="A2293" s="22">
        <v>45392</v>
      </c>
      <c r="B2293" s="23">
        <v>51</v>
      </c>
      <c r="C2293" s="34" t="str">
        <f t="shared" si="105"/>
        <v>Senior</v>
      </c>
      <c r="D2293" s="44">
        <v>61357</v>
      </c>
      <c r="E2293" s="28">
        <v>552</v>
      </c>
      <c r="F2293" s="34" t="s">
        <v>230</v>
      </c>
      <c r="G2293" s="34" t="s">
        <v>20</v>
      </c>
      <c r="H2293" s="34" t="s">
        <v>41</v>
      </c>
      <c r="I2293" s="44">
        <v>15238</v>
      </c>
      <c r="J2293" s="28">
        <v>48</v>
      </c>
      <c r="K2293" s="49">
        <v>0.24834982153625504</v>
      </c>
      <c r="L2293" s="49" t="s">
        <v>240</v>
      </c>
      <c r="M2293" s="34" t="s">
        <v>22</v>
      </c>
      <c r="N2293" s="34" t="s">
        <v>27</v>
      </c>
      <c r="O2293" s="44">
        <v>401</v>
      </c>
      <c r="P2293" s="49">
        <v>0.213094376</v>
      </c>
      <c r="Q2293" s="34" t="s">
        <v>24</v>
      </c>
      <c r="R2293" s="28">
        <v>29</v>
      </c>
      <c r="S2293" s="44">
        <v>1647</v>
      </c>
      <c r="T2293" s="39">
        <v>5113.0833329999996</v>
      </c>
      <c r="U2293" s="34" t="str">
        <f t="shared" si="106"/>
        <v>Medium Income</v>
      </c>
      <c r="V2293" s="44">
        <v>27680</v>
      </c>
      <c r="W2293" s="49">
        <v>0.21755321699999999</v>
      </c>
      <c r="X2293" s="28">
        <v>1</v>
      </c>
      <c r="Y2293" s="28">
        <v>42.4</v>
      </c>
      <c r="Z2293" s="34" t="str">
        <f t="shared" si="107"/>
        <v>Medium Risk</v>
      </c>
    </row>
    <row r="2294" spans="1:26" x14ac:dyDescent="0.25">
      <c r="A2294" s="20">
        <v>45393</v>
      </c>
      <c r="B2294" s="21">
        <v>41</v>
      </c>
      <c r="C2294" s="33" t="str">
        <f t="shared" si="105"/>
        <v>Senior</v>
      </c>
      <c r="D2294" s="43">
        <v>116216</v>
      </c>
      <c r="E2294" s="27">
        <v>621</v>
      </c>
      <c r="F2294" s="33" t="s">
        <v>230</v>
      </c>
      <c r="G2294" s="33" t="s">
        <v>20</v>
      </c>
      <c r="H2294" s="33" t="s">
        <v>29</v>
      </c>
      <c r="I2294" s="43">
        <v>39842</v>
      </c>
      <c r="J2294" s="27">
        <v>60</v>
      </c>
      <c r="K2294" s="48">
        <v>0.34282714944585946</v>
      </c>
      <c r="L2294" s="48" t="s">
        <v>240</v>
      </c>
      <c r="M2294" s="33" t="s">
        <v>22</v>
      </c>
      <c r="N2294" s="33" t="s">
        <v>27</v>
      </c>
      <c r="O2294" s="43">
        <v>1389</v>
      </c>
      <c r="P2294" s="48">
        <v>0.63673598799999997</v>
      </c>
      <c r="Q2294" s="33" t="s">
        <v>38</v>
      </c>
      <c r="R2294" s="27">
        <v>19</v>
      </c>
      <c r="S2294" s="43">
        <v>2825</v>
      </c>
      <c r="T2294" s="38">
        <v>9684.6666669999995</v>
      </c>
      <c r="U2294" s="33" t="str">
        <f t="shared" si="106"/>
        <v>Medium Income</v>
      </c>
      <c r="V2294" s="43">
        <v>295933</v>
      </c>
      <c r="W2294" s="48">
        <v>0.22118090000000001</v>
      </c>
      <c r="X2294" s="27">
        <v>1</v>
      </c>
      <c r="Y2294" s="27">
        <v>41.6</v>
      </c>
      <c r="Z2294" s="33" t="str">
        <f t="shared" si="107"/>
        <v>Medium Risk</v>
      </c>
    </row>
    <row r="2295" spans="1:26" x14ac:dyDescent="0.25">
      <c r="A2295" s="22">
        <v>45394</v>
      </c>
      <c r="B2295" s="23">
        <v>30</v>
      </c>
      <c r="C2295" s="34" t="str">
        <f t="shared" si="105"/>
        <v>Mid</v>
      </c>
      <c r="D2295" s="44">
        <v>18805</v>
      </c>
      <c r="E2295" s="28">
        <v>575.11111111111109</v>
      </c>
      <c r="F2295" s="34" t="s">
        <v>230</v>
      </c>
      <c r="G2295" s="34" t="s">
        <v>20</v>
      </c>
      <c r="H2295" s="34" t="s">
        <v>32</v>
      </c>
      <c r="I2295" s="44">
        <v>37647</v>
      </c>
      <c r="J2295" s="28">
        <v>24</v>
      </c>
      <c r="K2295" s="49">
        <v>2.0019675618186654</v>
      </c>
      <c r="L2295" s="49" t="s">
        <v>242</v>
      </c>
      <c r="M2295" s="34" t="s">
        <v>22</v>
      </c>
      <c r="N2295" s="34" t="s">
        <v>27</v>
      </c>
      <c r="O2295" s="44">
        <v>450</v>
      </c>
      <c r="P2295" s="49">
        <v>0.18073188200000001</v>
      </c>
      <c r="Q2295" s="34" t="s">
        <v>28</v>
      </c>
      <c r="R2295" s="28">
        <v>17</v>
      </c>
      <c r="S2295" s="44">
        <v>8001</v>
      </c>
      <c r="T2295" s="39">
        <v>1567.083333</v>
      </c>
      <c r="U2295" s="34" t="str">
        <f t="shared" si="106"/>
        <v>Low Income</v>
      </c>
      <c r="V2295" s="44">
        <v>45150</v>
      </c>
      <c r="W2295" s="49">
        <v>0.213234441</v>
      </c>
      <c r="X2295" s="28">
        <v>0</v>
      </c>
      <c r="Y2295" s="28">
        <v>54</v>
      </c>
      <c r="Z2295" s="34" t="str">
        <f t="shared" si="107"/>
        <v>Medium Risk</v>
      </c>
    </row>
    <row r="2296" spans="1:26" x14ac:dyDescent="0.25">
      <c r="A2296" s="20">
        <v>45395</v>
      </c>
      <c r="B2296" s="21">
        <v>30</v>
      </c>
      <c r="C2296" s="33" t="str">
        <f t="shared" si="105"/>
        <v>Mid</v>
      </c>
      <c r="D2296" s="43">
        <v>178683</v>
      </c>
      <c r="E2296" s="27">
        <v>496</v>
      </c>
      <c r="F2296" s="33" t="s">
        <v>231</v>
      </c>
      <c r="G2296" s="33" t="s">
        <v>20</v>
      </c>
      <c r="H2296" s="33" t="s">
        <v>29</v>
      </c>
      <c r="I2296" s="43">
        <v>21133</v>
      </c>
      <c r="J2296" s="27">
        <v>52.421052631578945</v>
      </c>
      <c r="K2296" s="48">
        <v>0.11827090433896902</v>
      </c>
      <c r="L2296" s="48" t="s">
        <v>240</v>
      </c>
      <c r="M2296" s="33" t="s">
        <v>26</v>
      </c>
      <c r="N2296" s="33" t="s">
        <v>27</v>
      </c>
      <c r="O2296" s="43">
        <v>287</v>
      </c>
      <c r="P2296" s="48">
        <v>0.54878669099999999</v>
      </c>
      <c r="Q2296" s="33" t="s">
        <v>38</v>
      </c>
      <c r="R2296" s="27">
        <v>27</v>
      </c>
      <c r="S2296" s="43">
        <v>1993</v>
      </c>
      <c r="T2296" s="38">
        <v>14890.25</v>
      </c>
      <c r="U2296" s="33" t="str">
        <f t="shared" si="106"/>
        <v>High Income</v>
      </c>
      <c r="V2296" s="43">
        <v>108285</v>
      </c>
      <c r="W2296" s="48">
        <v>0.281712611</v>
      </c>
      <c r="X2296" s="27">
        <v>1</v>
      </c>
      <c r="Y2296" s="27">
        <v>40.799999999999997</v>
      </c>
      <c r="Z2296" s="33" t="str">
        <f t="shared" si="107"/>
        <v>Medium Risk</v>
      </c>
    </row>
    <row r="2297" spans="1:26" x14ac:dyDescent="0.25">
      <c r="A2297" s="22">
        <v>45396</v>
      </c>
      <c r="B2297" s="23">
        <v>46</v>
      </c>
      <c r="C2297" s="34" t="str">
        <f t="shared" si="105"/>
        <v>Senior</v>
      </c>
      <c r="D2297" s="44">
        <v>160633</v>
      </c>
      <c r="E2297" s="28">
        <v>636</v>
      </c>
      <c r="F2297" s="34" t="s">
        <v>230</v>
      </c>
      <c r="G2297" s="34" t="s">
        <v>20</v>
      </c>
      <c r="H2297" s="34" t="s">
        <v>29</v>
      </c>
      <c r="I2297" s="44">
        <v>18751</v>
      </c>
      <c r="J2297" s="28">
        <v>60</v>
      </c>
      <c r="K2297" s="49">
        <v>0.11673192930468833</v>
      </c>
      <c r="L2297" s="49" t="s">
        <v>240</v>
      </c>
      <c r="M2297" s="34" t="s">
        <v>26</v>
      </c>
      <c r="N2297" s="34" t="s">
        <v>23</v>
      </c>
      <c r="O2297" s="44">
        <v>463</v>
      </c>
      <c r="P2297" s="49">
        <v>0.121955411</v>
      </c>
      <c r="Q2297" s="34" t="s">
        <v>34</v>
      </c>
      <c r="R2297" s="28">
        <v>27</v>
      </c>
      <c r="S2297" s="44">
        <v>1644</v>
      </c>
      <c r="T2297" s="39">
        <v>13386.083329999999</v>
      </c>
      <c r="U2297" s="34" t="str">
        <f t="shared" si="106"/>
        <v>High Income</v>
      </c>
      <c r="V2297" s="44">
        <v>15559</v>
      </c>
      <c r="W2297" s="49">
        <v>0.217766506</v>
      </c>
      <c r="X2297" s="28">
        <v>1</v>
      </c>
      <c r="Y2297" s="28">
        <v>35.200000000000003</v>
      </c>
      <c r="Z2297" s="34" t="str">
        <f t="shared" si="107"/>
        <v>Low Risk</v>
      </c>
    </row>
    <row r="2298" spans="1:26" x14ac:dyDescent="0.25">
      <c r="A2298" s="20">
        <v>45397</v>
      </c>
      <c r="B2298" s="21">
        <v>45</v>
      </c>
      <c r="C2298" s="33" t="str">
        <f t="shared" si="105"/>
        <v>Senior</v>
      </c>
      <c r="D2298" s="43">
        <v>59553</v>
      </c>
      <c r="E2298" s="27">
        <v>587</v>
      </c>
      <c r="F2298" s="33" t="s">
        <v>230</v>
      </c>
      <c r="G2298" s="33" t="s">
        <v>20</v>
      </c>
      <c r="H2298" s="33" t="s">
        <v>32</v>
      </c>
      <c r="I2298" s="43">
        <v>21010</v>
      </c>
      <c r="J2298" s="27">
        <v>48</v>
      </c>
      <c r="K2298" s="48">
        <v>0.35279498933722903</v>
      </c>
      <c r="L2298" s="48" t="s">
        <v>240</v>
      </c>
      <c r="M2298" s="33" t="s">
        <v>26</v>
      </c>
      <c r="N2298" s="33" t="s">
        <v>27</v>
      </c>
      <c r="O2298" s="43">
        <v>695</v>
      </c>
      <c r="P2298" s="48">
        <v>0.33800450199999998</v>
      </c>
      <c r="Q2298" s="33" t="s">
        <v>38</v>
      </c>
      <c r="R2298" s="27">
        <v>24</v>
      </c>
      <c r="S2298" s="43">
        <v>8385</v>
      </c>
      <c r="T2298" s="38">
        <v>4962.75</v>
      </c>
      <c r="U2298" s="33" t="str">
        <f t="shared" si="106"/>
        <v>Low Income</v>
      </c>
      <c r="V2298" s="43">
        <v>294701</v>
      </c>
      <c r="W2298" s="48">
        <v>0.26040063699999999</v>
      </c>
      <c r="X2298" s="27">
        <v>0</v>
      </c>
      <c r="Y2298" s="27">
        <v>52</v>
      </c>
      <c r="Z2298" s="33" t="str">
        <f t="shared" si="107"/>
        <v>Medium Risk</v>
      </c>
    </row>
    <row r="2299" spans="1:26" x14ac:dyDescent="0.25">
      <c r="A2299" s="22">
        <v>45398</v>
      </c>
      <c r="B2299" s="23">
        <v>56</v>
      </c>
      <c r="C2299" s="34" t="str">
        <f t="shared" si="105"/>
        <v>Senior</v>
      </c>
      <c r="D2299" s="44">
        <v>65631</v>
      </c>
      <c r="E2299" s="28">
        <v>636</v>
      </c>
      <c r="F2299" s="34" t="s">
        <v>230</v>
      </c>
      <c r="G2299" s="34" t="s">
        <v>20</v>
      </c>
      <c r="H2299" s="34" t="s">
        <v>32</v>
      </c>
      <c r="I2299" s="44">
        <v>10803</v>
      </c>
      <c r="J2299" s="28">
        <v>60</v>
      </c>
      <c r="K2299" s="49">
        <v>0.16460209352287791</v>
      </c>
      <c r="L2299" s="49" t="s">
        <v>240</v>
      </c>
      <c r="M2299" s="34" t="s">
        <v>22</v>
      </c>
      <c r="N2299" s="34" t="s">
        <v>27</v>
      </c>
      <c r="O2299" s="44">
        <v>319</v>
      </c>
      <c r="P2299" s="49">
        <v>0.110238852</v>
      </c>
      <c r="Q2299" s="34" t="s">
        <v>24</v>
      </c>
      <c r="R2299" s="28">
        <v>23</v>
      </c>
      <c r="S2299" s="44">
        <v>11189</v>
      </c>
      <c r="T2299" s="39">
        <v>5469.25</v>
      </c>
      <c r="U2299" s="34" t="str">
        <f t="shared" si="106"/>
        <v>Medium Income</v>
      </c>
      <c r="V2299" s="44">
        <v>10774</v>
      </c>
      <c r="W2299" s="49">
        <v>0.230397931</v>
      </c>
      <c r="X2299" s="28">
        <v>0</v>
      </c>
      <c r="Y2299" s="28">
        <v>47</v>
      </c>
      <c r="Z2299" s="34" t="str">
        <f t="shared" si="107"/>
        <v>Medium Risk</v>
      </c>
    </row>
    <row r="2300" spans="1:26" x14ac:dyDescent="0.25">
      <c r="A2300" s="20">
        <v>45399</v>
      </c>
      <c r="B2300" s="21">
        <v>47</v>
      </c>
      <c r="C2300" s="33" t="str">
        <f t="shared" si="105"/>
        <v>Senior</v>
      </c>
      <c r="D2300" s="43">
        <v>51237</v>
      </c>
      <c r="E2300" s="27">
        <v>638</v>
      </c>
      <c r="F2300" s="33" t="s">
        <v>230</v>
      </c>
      <c r="G2300" s="33" t="s">
        <v>20</v>
      </c>
      <c r="H2300" s="33" t="s">
        <v>29</v>
      </c>
      <c r="I2300" s="43">
        <v>23120</v>
      </c>
      <c r="J2300" s="27">
        <v>48</v>
      </c>
      <c r="K2300" s="48">
        <v>0.45123641118722796</v>
      </c>
      <c r="L2300" s="48" t="s">
        <v>240</v>
      </c>
      <c r="M2300" s="33" t="s">
        <v>22</v>
      </c>
      <c r="N2300" s="33" t="s">
        <v>27</v>
      </c>
      <c r="O2300" s="43">
        <v>222</v>
      </c>
      <c r="P2300" s="48">
        <v>0.36636716200000002</v>
      </c>
      <c r="Q2300" s="33" t="s">
        <v>24</v>
      </c>
      <c r="R2300" s="27">
        <v>24</v>
      </c>
      <c r="S2300" s="43">
        <v>780</v>
      </c>
      <c r="T2300" s="38">
        <v>4269.75</v>
      </c>
      <c r="U2300" s="33" t="str">
        <f t="shared" si="106"/>
        <v>Low Income</v>
      </c>
      <c r="V2300" s="43">
        <v>6356</v>
      </c>
      <c r="W2300" s="48">
        <v>0.21810986500000001</v>
      </c>
      <c r="X2300" s="27">
        <v>0</v>
      </c>
      <c r="Y2300" s="27">
        <v>68</v>
      </c>
      <c r="Z2300" s="33" t="str">
        <f t="shared" si="107"/>
        <v>High Risk</v>
      </c>
    </row>
    <row r="2301" spans="1:26" x14ac:dyDescent="0.25">
      <c r="A2301" s="22">
        <v>45400</v>
      </c>
      <c r="B2301" s="23">
        <v>21</v>
      </c>
      <c r="C2301" s="34" t="str">
        <f t="shared" si="105"/>
        <v>Young</v>
      </c>
      <c r="D2301" s="44">
        <v>39813</v>
      </c>
      <c r="E2301" s="28">
        <v>492</v>
      </c>
      <c r="F2301" s="34" t="s">
        <v>231</v>
      </c>
      <c r="G2301" s="34" t="s">
        <v>20</v>
      </c>
      <c r="H2301" s="34" t="s">
        <v>29</v>
      </c>
      <c r="I2301" s="44">
        <v>55003</v>
      </c>
      <c r="J2301" s="28">
        <v>84</v>
      </c>
      <c r="K2301" s="49">
        <v>1.3815336699068144</v>
      </c>
      <c r="L2301" s="49" t="s">
        <v>242</v>
      </c>
      <c r="M2301" s="34" t="s">
        <v>22</v>
      </c>
      <c r="N2301" s="34" t="s">
        <v>30</v>
      </c>
      <c r="O2301" s="44">
        <v>203</v>
      </c>
      <c r="P2301" s="49">
        <v>0.155729859</v>
      </c>
      <c r="Q2301" s="34" t="s">
        <v>24</v>
      </c>
      <c r="R2301" s="28">
        <v>27</v>
      </c>
      <c r="S2301" s="44">
        <v>826</v>
      </c>
      <c r="T2301" s="39">
        <v>3317.75</v>
      </c>
      <c r="U2301" s="34" t="str">
        <f t="shared" si="106"/>
        <v>Low Income</v>
      </c>
      <c r="V2301" s="44">
        <v>94731</v>
      </c>
      <c r="W2301" s="49">
        <v>0.28546532600000002</v>
      </c>
      <c r="X2301" s="28">
        <v>0</v>
      </c>
      <c r="Y2301" s="28">
        <v>49</v>
      </c>
      <c r="Z2301" s="34" t="str">
        <f t="shared" si="107"/>
        <v>Medium Risk</v>
      </c>
    </row>
    <row r="2302" spans="1:26" x14ac:dyDescent="0.25">
      <c r="A2302" s="20">
        <v>45401</v>
      </c>
      <c r="B2302" s="21">
        <v>52</v>
      </c>
      <c r="C2302" s="33" t="str">
        <f t="shared" si="105"/>
        <v>Senior</v>
      </c>
      <c r="D2302" s="43">
        <v>60084</v>
      </c>
      <c r="E2302" s="27">
        <v>552</v>
      </c>
      <c r="F2302" s="33" t="s">
        <v>230</v>
      </c>
      <c r="G2302" s="33" t="s">
        <v>20</v>
      </c>
      <c r="H2302" s="33" t="s">
        <v>32</v>
      </c>
      <c r="I2302" s="43">
        <v>19529</v>
      </c>
      <c r="J2302" s="27">
        <v>48</v>
      </c>
      <c r="K2302" s="48">
        <v>0.32502829372212239</v>
      </c>
      <c r="L2302" s="48" t="s">
        <v>240</v>
      </c>
      <c r="M2302" s="33" t="s">
        <v>26</v>
      </c>
      <c r="N2302" s="33" t="s">
        <v>30</v>
      </c>
      <c r="O2302" s="43">
        <v>331</v>
      </c>
      <c r="P2302" s="48">
        <v>0.26372428599999997</v>
      </c>
      <c r="Q2302" s="33" t="s">
        <v>34</v>
      </c>
      <c r="R2302" s="27">
        <v>21</v>
      </c>
      <c r="S2302" s="43">
        <v>1994</v>
      </c>
      <c r="T2302" s="38">
        <v>5007</v>
      </c>
      <c r="U2302" s="33" t="str">
        <f t="shared" si="106"/>
        <v>Medium Income</v>
      </c>
      <c r="V2302" s="43">
        <v>1570692</v>
      </c>
      <c r="W2302" s="48">
        <v>0.23762704000000001</v>
      </c>
      <c r="X2302" s="27">
        <v>1</v>
      </c>
      <c r="Y2302" s="27">
        <v>35.200000000000003</v>
      </c>
      <c r="Z2302" s="33" t="str">
        <f t="shared" si="107"/>
        <v>Low Risk</v>
      </c>
    </row>
    <row r="2303" spans="1:26" x14ac:dyDescent="0.25">
      <c r="A2303" s="22">
        <v>45402</v>
      </c>
      <c r="B2303" s="23">
        <v>28</v>
      </c>
      <c r="C2303" s="34" t="str">
        <f t="shared" si="105"/>
        <v>Mid</v>
      </c>
      <c r="D2303" s="44">
        <v>24733</v>
      </c>
      <c r="E2303" s="28">
        <v>478</v>
      </c>
      <c r="F2303" s="34" t="s">
        <v>231</v>
      </c>
      <c r="G2303" s="34" t="s">
        <v>20</v>
      </c>
      <c r="H2303" s="34" t="s">
        <v>21</v>
      </c>
      <c r="I2303" s="44">
        <v>16764</v>
      </c>
      <c r="J2303" s="28">
        <v>96</v>
      </c>
      <c r="K2303" s="49">
        <v>0.67779889216835809</v>
      </c>
      <c r="L2303" s="49" t="s">
        <v>241</v>
      </c>
      <c r="M2303" s="34" t="s">
        <v>26</v>
      </c>
      <c r="N2303" s="34" t="s">
        <v>23</v>
      </c>
      <c r="O2303" s="44">
        <v>431</v>
      </c>
      <c r="P2303" s="49">
        <v>0.23444866</v>
      </c>
      <c r="Q2303" s="34" t="s">
        <v>24</v>
      </c>
      <c r="R2303" s="28">
        <v>30</v>
      </c>
      <c r="S2303" s="44">
        <v>8409</v>
      </c>
      <c r="T2303" s="39">
        <v>2061.083333</v>
      </c>
      <c r="U2303" s="34" t="str">
        <f t="shared" si="106"/>
        <v>Low Income</v>
      </c>
      <c r="V2303" s="44">
        <v>209018</v>
      </c>
      <c r="W2303" s="49">
        <v>0.25136044400000002</v>
      </c>
      <c r="X2303" s="28">
        <v>0</v>
      </c>
      <c r="Y2303" s="28">
        <v>51</v>
      </c>
      <c r="Z2303" s="34" t="str">
        <f t="shared" si="107"/>
        <v>Medium Risk</v>
      </c>
    </row>
    <row r="2304" spans="1:26" x14ac:dyDescent="0.25">
      <c r="A2304" s="20">
        <v>45403</v>
      </c>
      <c r="B2304" s="21">
        <v>35</v>
      </c>
      <c r="C2304" s="33" t="str">
        <f t="shared" si="105"/>
        <v>Mid</v>
      </c>
      <c r="D2304" s="43">
        <v>106311</v>
      </c>
      <c r="E2304" s="27">
        <v>561</v>
      </c>
      <c r="F2304" s="33" t="s">
        <v>230</v>
      </c>
      <c r="G2304" s="33" t="s">
        <v>20</v>
      </c>
      <c r="H2304" s="33" t="s">
        <v>32</v>
      </c>
      <c r="I2304" s="43">
        <v>43824</v>
      </c>
      <c r="J2304" s="27">
        <v>36</v>
      </c>
      <c r="K2304" s="48">
        <v>0.4122245111042131</v>
      </c>
      <c r="L2304" s="48" t="s">
        <v>240</v>
      </c>
      <c r="M2304" s="33" t="s">
        <v>26</v>
      </c>
      <c r="N2304" s="33" t="s">
        <v>30</v>
      </c>
      <c r="O2304" s="43">
        <v>320</v>
      </c>
      <c r="P2304" s="48">
        <v>0.260549998</v>
      </c>
      <c r="Q2304" s="33" t="s">
        <v>24</v>
      </c>
      <c r="R2304" s="27">
        <v>27</v>
      </c>
      <c r="S2304" s="43">
        <v>3027</v>
      </c>
      <c r="T2304" s="38">
        <v>8859.25</v>
      </c>
      <c r="U2304" s="33" t="str">
        <f t="shared" si="106"/>
        <v>Medium Income</v>
      </c>
      <c r="V2304" s="43">
        <v>18947</v>
      </c>
      <c r="W2304" s="48">
        <v>0.28145387599999999</v>
      </c>
      <c r="X2304" s="27">
        <v>0</v>
      </c>
      <c r="Y2304" s="27">
        <v>56</v>
      </c>
      <c r="Z2304" s="33" t="str">
        <f t="shared" si="107"/>
        <v>High Risk</v>
      </c>
    </row>
    <row r="2305" spans="1:26" x14ac:dyDescent="0.25">
      <c r="A2305" s="22">
        <v>45404</v>
      </c>
      <c r="B2305" s="23">
        <v>43</v>
      </c>
      <c r="C2305" s="34" t="str">
        <f t="shared" si="105"/>
        <v>Senior</v>
      </c>
      <c r="D2305" s="44">
        <v>47285</v>
      </c>
      <c r="E2305" s="28">
        <v>515</v>
      </c>
      <c r="F2305" s="34" t="s">
        <v>231</v>
      </c>
      <c r="G2305" s="34" t="s">
        <v>20</v>
      </c>
      <c r="H2305" s="34" t="s">
        <v>32</v>
      </c>
      <c r="I2305" s="44">
        <v>25961.919161676647</v>
      </c>
      <c r="J2305" s="28">
        <v>48</v>
      </c>
      <c r="K2305" s="49">
        <v>0.54905190148412075</v>
      </c>
      <c r="L2305" s="49" t="s">
        <v>241</v>
      </c>
      <c r="M2305" s="34" t="s">
        <v>22</v>
      </c>
      <c r="N2305" s="34" t="s">
        <v>30</v>
      </c>
      <c r="O2305" s="44">
        <v>426</v>
      </c>
      <c r="P2305" s="49">
        <v>0.15909327700000001</v>
      </c>
      <c r="Q2305" s="34" t="s">
        <v>38</v>
      </c>
      <c r="R2305" s="28">
        <v>28</v>
      </c>
      <c r="S2305" s="44">
        <v>638</v>
      </c>
      <c r="T2305" s="39">
        <v>3940.416667</v>
      </c>
      <c r="U2305" s="34" t="str">
        <f t="shared" si="106"/>
        <v>Low Income</v>
      </c>
      <c r="V2305" s="44">
        <v>10614</v>
      </c>
      <c r="W2305" s="49">
        <v>0.28695136900000001</v>
      </c>
      <c r="X2305" s="28">
        <v>0</v>
      </c>
      <c r="Y2305" s="28">
        <v>53</v>
      </c>
      <c r="Z2305" s="34" t="str">
        <f t="shared" si="107"/>
        <v>Medium Risk</v>
      </c>
    </row>
    <row r="2306" spans="1:26" x14ac:dyDescent="0.25">
      <c r="A2306" s="20">
        <v>45405</v>
      </c>
      <c r="B2306" s="21">
        <v>63</v>
      </c>
      <c r="C2306" s="33" t="str">
        <f t="shared" ref="C2306:C2369" si="108">IF(B2306&lt;25,"Young",IF(B2306&lt;40,"Mid",IF(B2306&lt;60,"Senior","Old")))</f>
        <v>Old</v>
      </c>
      <c r="D2306" s="43">
        <v>60723</v>
      </c>
      <c r="E2306" s="27">
        <v>564.54444444444448</v>
      </c>
      <c r="F2306" s="33" t="s">
        <v>230</v>
      </c>
      <c r="G2306" s="33" t="s">
        <v>20</v>
      </c>
      <c r="H2306" s="33" t="s">
        <v>25</v>
      </c>
      <c r="I2306" s="43">
        <v>46538</v>
      </c>
      <c r="J2306" s="27">
        <v>72</v>
      </c>
      <c r="K2306" s="48">
        <v>0.76639823460632706</v>
      </c>
      <c r="L2306" s="48" t="s">
        <v>241</v>
      </c>
      <c r="M2306" s="33" t="s">
        <v>26</v>
      </c>
      <c r="N2306" s="33" t="s">
        <v>30</v>
      </c>
      <c r="O2306" s="43">
        <v>935</v>
      </c>
      <c r="P2306" s="48">
        <v>0.24569160600000001</v>
      </c>
      <c r="Q2306" s="33" t="s">
        <v>24</v>
      </c>
      <c r="R2306" s="27">
        <v>30</v>
      </c>
      <c r="S2306" s="43">
        <v>7246</v>
      </c>
      <c r="T2306" s="38">
        <v>5060.25</v>
      </c>
      <c r="U2306" s="33" t="str">
        <f t="shared" ref="U2306:U2369" si="109">IF(T2306&lt;=5000,"Low Income",IF(T2306&lt;=12000,"Medium Income","High Income"))</f>
        <v>Medium Income</v>
      </c>
      <c r="V2306" s="43">
        <v>6478</v>
      </c>
      <c r="W2306" s="48">
        <v>0.258467958</v>
      </c>
      <c r="X2306" s="27">
        <v>0</v>
      </c>
      <c r="Y2306" s="27">
        <v>49</v>
      </c>
      <c r="Z2306" s="33" t="str">
        <f t="shared" ref="Z2306:Z2369" si="110">IF(Y2306&lt;40,"Low Risk", IF(Y2306&lt;55,"Medium Risk", IF(Y2306&lt;70,"High Risk","Very High Risk")))</f>
        <v>Medium Risk</v>
      </c>
    </row>
    <row r="2307" spans="1:26" x14ac:dyDescent="0.25">
      <c r="A2307" s="22">
        <v>45406</v>
      </c>
      <c r="B2307" s="23">
        <v>77</v>
      </c>
      <c r="C2307" s="34" t="str">
        <f t="shared" si="108"/>
        <v>Old</v>
      </c>
      <c r="D2307" s="44">
        <v>41416</v>
      </c>
      <c r="E2307" s="28">
        <v>637</v>
      </c>
      <c r="F2307" s="34" t="s">
        <v>230</v>
      </c>
      <c r="G2307" s="34" t="s">
        <v>20</v>
      </c>
      <c r="H2307" s="34" t="s">
        <v>21</v>
      </c>
      <c r="I2307" s="44">
        <v>16637</v>
      </c>
      <c r="J2307" s="28">
        <v>60</v>
      </c>
      <c r="K2307" s="49">
        <v>0.40170465520571758</v>
      </c>
      <c r="L2307" s="49" t="s">
        <v>240</v>
      </c>
      <c r="M2307" s="34" t="s">
        <v>35</v>
      </c>
      <c r="N2307" s="34" t="s">
        <v>23</v>
      </c>
      <c r="O2307" s="44">
        <v>569</v>
      </c>
      <c r="P2307" s="49">
        <v>0.10543501399999999</v>
      </c>
      <c r="Q2307" s="34" t="s">
        <v>38</v>
      </c>
      <c r="R2307" s="28">
        <v>17</v>
      </c>
      <c r="S2307" s="44">
        <v>15485</v>
      </c>
      <c r="T2307" s="39">
        <v>3451.333333</v>
      </c>
      <c r="U2307" s="34" t="str">
        <f t="shared" si="109"/>
        <v>Low Income</v>
      </c>
      <c r="V2307" s="44">
        <v>129093</v>
      </c>
      <c r="W2307" s="49">
        <v>0.22498221700000001</v>
      </c>
      <c r="X2307" s="28">
        <v>0</v>
      </c>
      <c r="Y2307" s="28">
        <v>49</v>
      </c>
      <c r="Z2307" s="34" t="str">
        <f t="shared" si="110"/>
        <v>Medium Risk</v>
      </c>
    </row>
    <row r="2308" spans="1:26" x14ac:dyDescent="0.25">
      <c r="A2308" s="20">
        <v>45407</v>
      </c>
      <c r="B2308" s="21">
        <v>47</v>
      </c>
      <c r="C2308" s="33" t="str">
        <f t="shared" si="108"/>
        <v>Senior</v>
      </c>
      <c r="D2308" s="43">
        <v>120729</v>
      </c>
      <c r="E2308" s="27">
        <v>623</v>
      </c>
      <c r="F2308" s="33" t="s">
        <v>230</v>
      </c>
      <c r="G2308" s="33" t="s">
        <v>20</v>
      </c>
      <c r="H2308" s="33" t="s">
        <v>29</v>
      </c>
      <c r="I2308" s="43">
        <v>26787</v>
      </c>
      <c r="J2308" s="27">
        <v>36</v>
      </c>
      <c r="K2308" s="48">
        <v>0.2218770966379246</v>
      </c>
      <c r="L2308" s="48" t="s">
        <v>240</v>
      </c>
      <c r="M2308" s="33" t="s">
        <v>22</v>
      </c>
      <c r="N2308" s="33" t="s">
        <v>23</v>
      </c>
      <c r="O2308" s="43">
        <v>645</v>
      </c>
      <c r="P2308" s="48">
        <v>0.58467233600000001</v>
      </c>
      <c r="Q2308" s="33" t="s">
        <v>28</v>
      </c>
      <c r="R2308" s="27">
        <v>28</v>
      </c>
      <c r="S2308" s="43">
        <v>3159</v>
      </c>
      <c r="T2308" s="38">
        <v>10060.75</v>
      </c>
      <c r="U2308" s="33" t="str">
        <f t="shared" si="109"/>
        <v>Medium Income</v>
      </c>
      <c r="V2308" s="43">
        <v>44075</v>
      </c>
      <c r="W2308" s="48">
        <v>0.169129162</v>
      </c>
      <c r="X2308" s="27">
        <v>1</v>
      </c>
      <c r="Y2308" s="27">
        <v>51.2</v>
      </c>
      <c r="Z2308" s="33" t="str">
        <f t="shared" si="110"/>
        <v>Medium Risk</v>
      </c>
    </row>
    <row r="2309" spans="1:26" x14ac:dyDescent="0.25">
      <c r="A2309" s="22">
        <v>45408</v>
      </c>
      <c r="B2309" s="23">
        <v>37</v>
      </c>
      <c r="C2309" s="34" t="str">
        <f t="shared" si="108"/>
        <v>Mid</v>
      </c>
      <c r="D2309" s="44">
        <v>41421</v>
      </c>
      <c r="E2309" s="28">
        <v>592</v>
      </c>
      <c r="F2309" s="34" t="s">
        <v>230</v>
      </c>
      <c r="G2309" s="34" t="s">
        <v>20</v>
      </c>
      <c r="H2309" s="34" t="s">
        <v>25</v>
      </c>
      <c r="I2309" s="44">
        <v>30866</v>
      </c>
      <c r="J2309" s="28">
        <v>48</v>
      </c>
      <c r="K2309" s="49">
        <v>0.74517756693464665</v>
      </c>
      <c r="L2309" s="49" t="s">
        <v>241</v>
      </c>
      <c r="M2309" s="34" t="s">
        <v>26</v>
      </c>
      <c r="N2309" s="34" t="s">
        <v>27</v>
      </c>
      <c r="O2309" s="44">
        <v>449</v>
      </c>
      <c r="P2309" s="49">
        <v>0.55965304100000002</v>
      </c>
      <c r="Q2309" s="34" t="s">
        <v>28</v>
      </c>
      <c r="R2309" s="28">
        <v>23</v>
      </c>
      <c r="S2309" s="44">
        <v>619</v>
      </c>
      <c r="T2309" s="39">
        <v>3451.75</v>
      </c>
      <c r="U2309" s="34" t="str">
        <f t="shared" si="109"/>
        <v>Low Income</v>
      </c>
      <c r="V2309" s="44">
        <v>23775</v>
      </c>
      <c r="W2309" s="49">
        <v>0.23193878200000001</v>
      </c>
      <c r="X2309" s="28">
        <v>0</v>
      </c>
      <c r="Y2309" s="28">
        <v>61</v>
      </c>
      <c r="Z2309" s="34" t="str">
        <f t="shared" si="110"/>
        <v>High Risk</v>
      </c>
    </row>
    <row r="2310" spans="1:26" x14ac:dyDescent="0.25">
      <c r="A2310" s="20">
        <v>45409</v>
      </c>
      <c r="B2310" s="21">
        <v>46</v>
      </c>
      <c r="C2310" s="33" t="str">
        <f t="shared" si="108"/>
        <v>Senior</v>
      </c>
      <c r="D2310" s="43">
        <v>29718</v>
      </c>
      <c r="E2310" s="27">
        <v>573.64242424242423</v>
      </c>
      <c r="F2310" s="33" t="s">
        <v>230</v>
      </c>
      <c r="G2310" s="33" t="s">
        <v>20</v>
      </c>
      <c r="H2310" s="33" t="s">
        <v>32</v>
      </c>
      <c r="I2310" s="43">
        <v>31229</v>
      </c>
      <c r="J2310" s="27">
        <v>12</v>
      </c>
      <c r="K2310" s="48">
        <v>1.0508446059627161</v>
      </c>
      <c r="L2310" s="48" t="s">
        <v>242</v>
      </c>
      <c r="M2310" s="33" t="s">
        <v>26</v>
      </c>
      <c r="N2310" s="33" t="s">
        <v>27</v>
      </c>
      <c r="O2310" s="43">
        <v>545</v>
      </c>
      <c r="P2310" s="48">
        <v>0.38724521699999997</v>
      </c>
      <c r="Q2310" s="33" t="s">
        <v>24</v>
      </c>
      <c r="R2310" s="27">
        <v>20</v>
      </c>
      <c r="S2310" s="43">
        <v>1192</v>
      </c>
      <c r="T2310" s="38">
        <v>2476.5</v>
      </c>
      <c r="U2310" s="33" t="str">
        <f t="shared" si="109"/>
        <v>Low Income</v>
      </c>
      <c r="V2310" s="43">
        <v>317950</v>
      </c>
      <c r="W2310" s="48">
        <v>0.23571589000000001</v>
      </c>
      <c r="X2310" s="27">
        <v>0</v>
      </c>
      <c r="Y2310" s="27">
        <v>50</v>
      </c>
      <c r="Z2310" s="33" t="str">
        <f t="shared" si="110"/>
        <v>Medium Risk</v>
      </c>
    </row>
    <row r="2311" spans="1:26" x14ac:dyDescent="0.25">
      <c r="A2311" s="22">
        <v>45410</v>
      </c>
      <c r="B2311" s="23">
        <v>50</v>
      </c>
      <c r="C2311" s="34" t="str">
        <f t="shared" si="108"/>
        <v>Senior</v>
      </c>
      <c r="D2311" s="44">
        <v>30304</v>
      </c>
      <c r="E2311" s="28">
        <v>563</v>
      </c>
      <c r="F2311" s="34" t="s">
        <v>230</v>
      </c>
      <c r="G2311" s="34" t="s">
        <v>20</v>
      </c>
      <c r="H2311" s="34" t="s">
        <v>29</v>
      </c>
      <c r="I2311" s="44">
        <v>18964</v>
      </c>
      <c r="J2311" s="28">
        <v>12</v>
      </c>
      <c r="K2311" s="49">
        <v>0.62579197465681102</v>
      </c>
      <c r="L2311" s="49" t="s">
        <v>241</v>
      </c>
      <c r="M2311" s="34" t="s">
        <v>26</v>
      </c>
      <c r="N2311" s="34" t="s">
        <v>30</v>
      </c>
      <c r="O2311" s="44">
        <v>1080</v>
      </c>
      <c r="P2311" s="49">
        <v>0.32699732799999998</v>
      </c>
      <c r="Q2311" s="34" t="s">
        <v>28</v>
      </c>
      <c r="R2311" s="28">
        <v>25</v>
      </c>
      <c r="S2311" s="44">
        <v>3174</v>
      </c>
      <c r="T2311" s="39">
        <v>2525.333333</v>
      </c>
      <c r="U2311" s="34" t="str">
        <f t="shared" si="109"/>
        <v>Low Income</v>
      </c>
      <c r="V2311" s="44">
        <v>50818</v>
      </c>
      <c r="W2311" s="49">
        <v>0.16197120000000001</v>
      </c>
      <c r="X2311" s="28">
        <v>0</v>
      </c>
      <c r="Y2311" s="28">
        <v>54</v>
      </c>
      <c r="Z2311" s="34" t="str">
        <f t="shared" si="110"/>
        <v>Medium Risk</v>
      </c>
    </row>
    <row r="2312" spans="1:26" x14ac:dyDescent="0.25">
      <c r="A2312" s="20">
        <v>45411</v>
      </c>
      <c r="B2312" s="21">
        <v>36</v>
      </c>
      <c r="C2312" s="33" t="str">
        <f t="shared" si="108"/>
        <v>Mid</v>
      </c>
      <c r="D2312" s="43">
        <v>49112</v>
      </c>
      <c r="E2312" s="27">
        <v>450</v>
      </c>
      <c r="F2312" s="33" t="s">
        <v>231</v>
      </c>
      <c r="G2312" s="33" t="s">
        <v>33</v>
      </c>
      <c r="H2312" s="33" t="s">
        <v>29</v>
      </c>
      <c r="I2312" s="43">
        <v>14867</v>
      </c>
      <c r="J2312" s="27">
        <v>48</v>
      </c>
      <c r="K2312" s="48">
        <v>0.30271624043003748</v>
      </c>
      <c r="L2312" s="48" t="s">
        <v>240</v>
      </c>
      <c r="M2312" s="33" t="s">
        <v>22</v>
      </c>
      <c r="N2312" s="33" t="s">
        <v>23</v>
      </c>
      <c r="O2312" s="43">
        <v>805</v>
      </c>
      <c r="P2312" s="48">
        <v>0.59778872599999999</v>
      </c>
      <c r="Q2312" s="33" t="s">
        <v>24</v>
      </c>
      <c r="R2312" s="27">
        <v>19</v>
      </c>
      <c r="S2312" s="43">
        <v>521</v>
      </c>
      <c r="T2312" s="38">
        <v>4092.666667</v>
      </c>
      <c r="U2312" s="33" t="str">
        <f t="shared" si="109"/>
        <v>Low Income</v>
      </c>
      <c r="V2312" s="43">
        <v>9685</v>
      </c>
      <c r="W2312" s="48">
        <v>0.265707415</v>
      </c>
      <c r="X2312" s="27">
        <v>0</v>
      </c>
      <c r="Y2312" s="27">
        <v>63</v>
      </c>
      <c r="Z2312" s="33" t="str">
        <f t="shared" si="110"/>
        <v>High Risk</v>
      </c>
    </row>
    <row r="2313" spans="1:26" x14ac:dyDescent="0.25">
      <c r="A2313" s="22">
        <v>45412</v>
      </c>
      <c r="B2313" s="23">
        <v>61</v>
      </c>
      <c r="C2313" s="34" t="str">
        <f t="shared" si="108"/>
        <v>Old</v>
      </c>
      <c r="D2313" s="44">
        <v>35669</v>
      </c>
      <c r="E2313" s="28">
        <v>628</v>
      </c>
      <c r="F2313" s="34" t="s">
        <v>230</v>
      </c>
      <c r="G2313" s="34" t="s">
        <v>20</v>
      </c>
      <c r="H2313" s="34" t="s">
        <v>41</v>
      </c>
      <c r="I2313" s="44">
        <v>20923</v>
      </c>
      <c r="J2313" s="28">
        <v>60</v>
      </c>
      <c r="K2313" s="49">
        <v>0.58658779332193223</v>
      </c>
      <c r="L2313" s="49" t="s">
        <v>241</v>
      </c>
      <c r="M2313" s="34" t="s">
        <v>22</v>
      </c>
      <c r="N2313" s="34" t="s">
        <v>30</v>
      </c>
      <c r="O2313" s="44">
        <v>216</v>
      </c>
      <c r="P2313" s="49">
        <v>0.50179399000000002</v>
      </c>
      <c r="Q2313" s="34" t="s">
        <v>24</v>
      </c>
      <c r="R2313" s="28">
        <v>19</v>
      </c>
      <c r="S2313" s="44">
        <v>7361</v>
      </c>
      <c r="T2313" s="39">
        <v>2972.416667</v>
      </c>
      <c r="U2313" s="34" t="str">
        <f t="shared" si="109"/>
        <v>Low Income</v>
      </c>
      <c r="V2313" s="44">
        <v>6952</v>
      </c>
      <c r="W2313" s="49">
        <v>0.220910254</v>
      </c>
      <c r="X2313" s="28">
        <v>0</v>
      </c>
      <c r="Y2313" s="28">
        <v>57</v>
      </c>
      <c r="Z2313" s="34" t="str">
        <f t="shared" si="110"/>
        <v>High Risk</v>
      </c>
    </row>
    <row r="2314" spans="1:26" x14ac:dyDescent="0.25">
      <c r="A2314" s="20">
        <v>45413</v>
      </c>
      <c r="B2314" s="21">
        <v>42</v>
      </c>
      <c r="C2314" s="33" t="str">
        <f t="shared" si="108"/>
        <v>Senior</v>
      </c>
      <c r="D2314" s="43">
        <v>79733</v>
      </c>
      <c r="E2314" s="27">
        <v>629</v>
      </c>
      <c r="F2314" s="33" t="s">
        <v>230</v>
      </c>
      <c r="G2314" s="33" t="s">
        <v>20</v>
      </c>
      <c r="H2314" s="33" t="s">
        <v>29</v>
      </c>
      <c r="I2314" s="43">
        <v>25386.350427350426</v>
      </c>
      <c r="J2314" s="27">
        <v>48</v>
      </c>
      <c r="K2314" s="48">
        <v>0.31839201368756254</v>
      </c>
      <c r="L2314" s="48" t="s">
        <v>240</v>
      </c>
      <c r="M2314" s="33" t="s">
        <v>22</v>
      </c>
      <c r="N2314" s="33" t="s">
        <v>27</v>
      </c>
      <c r="O2314" s="43">
        <v>348</v>
      </c>
      <c r="P2314" s="48">
        <v>0.265428787</v>
      </c>
      <c r="Q2314" s="33" t="s">
        <v>24</v>
      </c>
      <c r="R2314" s="27">
        <v>31</v>
      </c>
      <c r="S2314" s="43">
        <v>18685</v>
      </c>
      <c r="T2314" s="38">
        <v>6644.4166670000004</v>
      </c>
      <c r="U2314" s="33" t="str">
        <f t="shared" si="109"/>
        <v>Medium Income</v>
      </c>
      <c r="V2314" s="43">
        <v>10920</v>
      </c>
      <c r="W2314" s="48">
        <v>0.23490092900000001</v>
      </c>
      <c r="X2314" s="27">
        <v>0</v>
      </c>
      <c r="Y2314" s="27">
        <v>57</v>
      </c>
      <c r="Z2314" s="33" t="str">
        <f t="shared" si="110"/>
        <v>High Risk</v>
      </c>
    </row>
    <row r="2315" spans="1:26" x14ac:dyDescent="0.25">
      <c r="A2315" s="22">
        <v>45414</v>
      </c>
      <c r="B2315" s="23">
        <v>45</v>
      </c>
      <c r="C2315" s="34" t="str">
        <f t="shared" si="108"/>
        <v>Senior</v>
      </c>
      <c r="D2315" s="44">
        <v>64968</v>
      </c>
      <c r="E2315" s="28">
        <v>436</v>
      </c>
      <c r="F2315" s="34" t="s">
        <v>233</v>
      </c>
      <c r="G2315" s="34" t="s">
        <v>20</v>
      </c>
      <c r="H2315" s="34" t="s">
        <v>32</v>
      </c>
      <c r="I2315" s="44">
        <v>24468</v>
      </c>
      <c r="J2315" s="28">
        <v>60</v>
      </c>
      <c r="K2315" s="49">
        <v>0.37661618027336535</v>
      </c>
      <c r="L2315" s="49" t="s">
        <v>240</v>
      </c>
      <c r="M2315" s="34" t="s">
        <v>22</v>
      </c>
      <c r="N2315" s="34" t="s">
        <v>23</v>
      </c>
      <c r="O2315" s="44">
        <v>474</v>
      </c>
      <c r="P2315" s="49">
        <v>0.36520193099999998</v>
      </c>
      <c r="Q2315" s="34" t="s">
        <v>28</v>
      </c>
      <c r="R2315" s="28">
        <v>25</v>
      </c>
      <c r="S2315" s="44">
        <v>18401</v>
      </c>
      <c r="T2315" s="39">
        <v>5414</v>
      </c>
      <c r="U2315" s="34" t="str">
        <f t="shared" si="109"/>
        <v>Medium Income</v>
      </c>
      <c r="V2315" s="44">
        <v>55501</v>
      </c>
      <c r="W2315" s="49">
        <v>0.34190646299999999</v>
      </c>
      <c r="X2315" s="28">
        <v>0</v>
      </c>
      <c r="Y2315" s="28">
        <v>52</v>
      </c>
      <c r="Z2315" s="34" t="str">
        <f t="shared" si="110"/>
        <v>Medium Risk</v>
      </c>
    </row>
    <row r="2316" spans="1:26" x14ac:dyDescent="0.25">
      <c r="A2316" s="20">
        <v>45415</v>
      </c>
      <c r="B2316" s="21">
        <v>47</v>
      </c>
      <c r="C2316" s="33" t="str">
        <f t="shared" si="108"/>
        <v>Senior</v>
      </c>
      <c r="D2316" s="43">
        <v>33707</v>
      </c>
      <c r="E2316" s="27">
        <v>584</v>
      </c>
      <c r="F2316" s="33" t="s">
        <v>230</v>
      </c>
      <c r="G2316" s="33" t="s">
        <v>20</v>
      </c>
      <c r="H2316" s="33" t="s">
        <v>29</v>
      </c>
      <c r="I2316" s="43">
        <v>86770</v>
      </c>
      <c r="J2316" s="27">
        <v>24</v>
      </c>
      <c r="K2316" s="48">
        <v>2.5742427388969649</v>
      </c>
      <c r="L2316" s="48" t="s">
        <v>242</v>
      </c>
      <c r="M2316" s="33" t="s">
        <v>22</v>
      </c>
      <c r="N2316" s="33" t="s">
        <v>27</v>
      </c>
      <c r="O2316" s="43">
        <v>1212</v>
      </c>
      <c r="P2316" s="48">
        <v>0.69929486399999996</v>
      </c>
      <c r="Q2316" s="33" t="s">
        <v>24</v>
      </c>
      <c r="R2316" s="27">
        <v>26</v>
      </c>
      <c r="S2316" s="43">
        <v>397</v>
      </c>
      <c r="T2316" s="38">
        <v>2808.916667</v>
      </c>
      <c r="U2316" s="33" t="str">
        <f t="shared" si="109"/>
        <v>Low Income</v>
      </c>
      <c r="V2316" s="43">
        <v>2245</v>
      </c>
      <c r="W2316" s="48">
        <v>0.26876189099999998</v>
      </c>
      <c r="X2316" s="27">
        <v>0</v>
      </c>
      <c r="Y2316" s="27">
        <v>58</v>
      </c>
      <c r="Z2316" s="33" t="str">
        <f t="shared" si="110"/>
        <v>High Risk</v>
      </c>
    </row>
    <row r="2317" spans="1:26" x14ac:dyDescent="0.25">
      <c r="A2317" s="22">
        <v>45416</v>
      </c>
      <c r="B2317" s="23">
        <v>45</v>
      </c>
      <c r="C2317" s="34" t="str">
        <f t="shared" si="108"/>
        <v>Senior</v>
      </c>
      <c r="D2317" s="44">
        <v>53973</v>
      </c>
      <c r="E2317" s="28">
        <v>572.77391304347827</v>
      </c>
      <c r="F2317" s="34" t="s">
        <v>230</v>
      </c>
      <c r="G2317" s="34" t="s">
        <v>20</v>
      </c>
      <c r="H2317" s="34" t="s">
        <v>32</v>
      </c>
      <c r="I2317" s="44">
        <v>37188</v>
      </c>
      <c r="J2317" s="28">
        <v>36</v>
      </c>
      <c r="K2317" s="49">
        <v>0.68901117225279307</v>
      </c>
      <c r="L2317" s="49" t="s">
        <v>241</v>
      </c>
      <c r="M2317" s="34" t="s">
        <v>22</v>
      </c>
      <c r="N2317" s="34" t="s">
        <v>30</v>
      </c>
      <c r="O2317" s="44">
        <v>104</v>
      </c>
      <c r="P2317" s="49">
        <v>0.32533463800000001</v>
      </c>
      <c r="Q2317" s="34" t="s">
        <v>28</v>
      </c>
      <c r="R2317" s="28">
        <v>18</v>
      </c>
      <c r="S2317" s="44">
        <v>6940</v>
      </c>
      <c r="T2317" s="39">
        <v>4497.75</v>
      </c>
      <c r="U2317" s="34" t="str">
        <f t="shared" si="109"/>
        <v>Low Income</v>
      </c>
      <c r="V2317" s="44">
        <v>37286</v>
      </c>
      <c r="W2317" s="49">
        <v>0.33982560000000001</v>
      </c>
      <c r="X2317" s="28">
        <v>0</v>
      </c>
      <c r="Y2317" s="28">
        <v>62</v>
      </c>
      <c r="Z2317" s="34" t="str">
        <f t="shared" si="110"/>
        <v>High Risk</v>
      </c>
    </row>
    <row r="2318" spans="1:26" x14ac:dyDescent="0.25">
      <c r="A2318" s="20">
        <v>45417</v>
      </c>
      <c r="B2318" s="21">
        <v>50</v>
      </c>
      <c r="C2318" s="33" t="str">
        <f t="shared" si="108"/>
        <v>Senior</v>
      </c>
      <c r="D2318" s="43">
        <v>130124</v>
      </c>
      <c r="E2318" s="27">
        <v>619</v>
      </c>
      <c r="F2318" s="33" t="s">
        <v>230</v>
      </c>
      <c r="G2318" s="33" t="s">
        <v>20</v>
      </c>
      <c r="H2318" s="33" t="s">
        <v>41</v>
      </c>
      <c r="I2318" s="43">
        <v>12170</v>
      </c>
      <c r="J2318" s="27">
        <v>84</v>
      </c>
      <c r="K2318" s="48">
        <v>9.3526175033045403E-2</v>
      </c>
      <c r="L2318" s="48" t="s">
        <v>240</v>
      </c>
      <c r="M2318" s="33" t="s">
        <v>35</v>
      </c>
      <c r="N2318" s="33" t="s">
        <v>27</v>
      </c>
      <c r="O2318" s="43">
        <v>985</v>
      </c>
      <c r="P2318" s="48">
        <v>0.19116902499999999</v>
      </c>
      <c r="Q2318" s="33" t="s">
        <v>28</v>
      </c>
      <c r="R2318" s="27">
        <v>21</v>
      </c>
      <c r="S2318" s="43">
        <v>847</v>
      </c>
      <c r="T2318" s="38">
        <v>10843.666670000001</v>
      </c>
      <c r="U2318" s="33" t="str">
        <f t="shared" si="109"/>
        <v>Medium Income</v>
      </c>
      <c r="V2318" s="43">
        <v>50992</v>
      </c>
      <c r="W2318" s="48">
        <v>0.24159070199999999</v>
      </c>
      <c r="X2318" s="27">
        <v>1</v>
      </c>
      <c r="Y2318" s="27">
        <v>36.799999999999997</v>
      </c>
      <c r="Z2318" s="33" t="str">
        <f t="shared" si="110"/>
        <v>Low Risk</v>
      </c>
    </row>
    <row r="2319" spans="1:26" x14ac:dyDescent="0.25">
      <c r="A2319" s="22">
        <v>45418</v>
      </c>
      <c r="B2319" s="23">
        <v>32</v>
      </c>
      <c r="C2319" s="34" t="str">
        <f t="shared" si="108"/>
        <v>Mid</v>
      </c>
      <c r="D2319" s="44">
        <v>37024</v>
      </c>
      <c r="E2319" s="28">
        <v>569.58695652173913</v>
      </c>
      <c r="F2319" s="34" t="s">
        <v>230</v>
      </c>
      <c r="G2319" s="34" t="s">
        <v>20</v>
      </c>
      <c r="H2319" s="34" t="s">
        <v>32</v>
      </c>
      <c r="I2319" s="44">
        <v>46365</v>
      </c>
      <c r="J2319" s="28">
        <v>96</v>
      </c>
      <c r="K2319" s="49">
        <v>1.2522958081244597</v>
      </c>
      <c r="L2319" s="49" t="s">
        <v>242</v>
      </c>
      <c r="M2319" s="34" t="s">
        <v>35</v>
      </c>
      <c r="N2319" s="34" t="s">
        <v>34</v>
      </c>
      <c r="O2319" s="44">
        <v>370</v>
      </c>
      <c r="P2319" s="49">
        <v>0.211033938</v>
      </c>
      <c r="Q2319" s="34" t="s">
        <v>38</v>
      </c>
      <c r="R2319" s="28">
        <v>33</v>
      </c>
      <c r="S2319" s="44">
        <v>1563</v>
      </c>
      <c r="T2319" s="39">
        <v>3085.333333</v>
      </c>
      <c r="U2319" s="34" t="str">
        <f t="shared" si="109"/>
        <v>Low Income</v>
      </c>
      <c r="V2319" s="44">
        <v>135678</v>
      </c>
      <c r="W2319" s="49">
        <v>0.33535838400000001</v>
      </c>
      <c r="X2319" s="28">
        <v>0</v>
      </c>
      <c r="Y2319" s="28">
        <v>49</v>
      </c>
      <c r="Z2319" s="34" t="str">
        <f t="shared" si="110"/>
        <v>Medium Risk</v>
      </c>
    </row>
    <row r="2320" spans="1:26" x14ac:dyDescent="0.25">
      <c r="A2320" s="20">
        <v>45419</v>
      </c>
      <c r="B2320" s="21">
        <v>33</v>
      </c>
      <c r="C2320" s="33" t="str">
        <f t="shared" si="108"/>
        <v>Mid</v>
      </c>
      <c r="D2320" s="43">
        <v>40709</v>
      </c>
      <c r="E2320" s="27">
        <v>611</v>
      </c>
      <c r="F2320" s="33" t="s">
        <v>230</v>
      </c>
      <c r="G2320" s="33" t="s">
        <v>20</v>
      </c>
      <c r="H2320" s="33" t="s">
        <v>32</v>
      </c>
      <c r="I2320" s="43">
        <v>56354</v>
      </c>
      <c r="J2320" s="27">
        <v>36</v>
      </c>
      <c r="K2320" s="48">
        <v>1.3843130511680464</v>
      </c>
      <c r="L2320" s="48" t="s">
        <v>242</v>
      </c>
      <c r="M2320" s="33" t="s">
        <v>22</v>
      </c>
      <c r="N2320" s="33" t="s">
        <v>23</v>
      </c>
      <c r="O2320" s="43">
        <v>562</v>
      </c>
      <c r="P2320" s="48">
        <v>0.31059487200000002</v>
      </c>
      <c r="Q2320" s="33" t="s">
        <v>38</v>
      </c>
      <c r="R2320" s="27">
        <v>17</v>
      </c>
      <c r="S2320" s="43">
        <v>2748</v>
      </c>
      <c r="T2320" s="38">
        <v>3392.416667</v>
      </c>
      <c r="U2320" s="33" t="str">
        <f t="shared" si="109"/>
        <v>Low Income</v>
      </c>
      <c r="V2320" s="43">
        <v>16910</v>
      </c>
      <c r="W2320" s="48">
        <v>0.24069766500000001</v>
      </c>
      <c r="X2320" s="27">
        <v>0</v>
      </c>
      <c r="Y2320" s="27">
        <v>51</v>
      </c>
      <c r="Z2320" s="33" t="str">
        <f t="shared" si="110"/>
        <v>Medium Risk</v>
      </c>
    </row>
    <row r="2321" spans="1:26" x14ac:dyDescent="0.25">
      <c r="A2321" s="22">
        <v>45420</v>
      </c>
      <c r="B2321" s="23">
        <v>26</v>
      </c>
      <c r="C2321" s="34" t="str">
        <f t="shared" si="108"/>
        <v>Mid</v>
      </c>
      <c r="D2321" s="44">
        <v>35324</v>
      </c>
      <c r="E2321" s="28">
        <v>507</v>
      </c>
      <c r="F2321" s="34" t="s">
        <v>231</v>
      </c>
      <c r="G2321" s="34" t="s">
        <v>20</v>
      </c>
      <c r="H2321" s="34" t="s">
        <v>25</v>
      </c>
      <c r="I2321" s="44">
        <v>8589</v>
      </c>
      <c r="J2321" s="28">
        <v>48</v>
      </c>
      <c r="K2321" s="49">
        <v>0.24314913373343902</v>
      </c>
      <c r="L2321" s="49" t="s">
        <v>240</v>
      </c>
      <c r="M2321" s="34" t="s">
        <v>35</v>
      </c>
      <c r="N2321" s="34" t="s">
        <v>27</v>
      </c>
      <c r="O2321" s="44">
        <v>831</v>
      </c>
      <c r="P2321" s="49">
        <v>0.23847576200000001</v>
      </c>
      <c r="Q2321" s="34" t="s">
        <v>38</v>
      </c>
      <c r="R2321" s="28">
        <v>21</v>
      </c>
      <c r="S2321" s="44">
        <v>8454</v>
      </c>
      <c r="T2321" s="39">
        <v>2943.666667</v>
      </c>
      <c r="U2321" s="34" t="str">
        <f t="shared" si="109"/>
        <v>Low Income</v>
      </c>
      <c r="V2321" s="44">
        <v>13594</v>
      </c>
      <c r="W2321" s="49">
        <v>0.22110195099999999</v>
      </c>
      <c r="X2321" s="28">
        <v>0</v>
      </c>
      <c r="Y2321" s="28">
        <v>54</v>
      </c>
      <c r="Z2321" s="34" t="str">
        <f t="shared" si="110"/>
        <v>Medium Risk</v>
      </c>
    </row>
    <row r="2322" spans="1:26" x14ac:dyDescent="0.25">
      <c r="A2322" s="20">
        <v>45421</v>
      </c>
      <c r="B2322" s="21">
        <v>45</v>
      </c>
      <c r="C2322" s="33" t="str">
        <f t="shared" si="108"/>
        <v>Senior</v>
      </c>
      <c r="D2322" s="43">
        <v>34121</v>
      </c>
      <c r="E2322" s="27">
        <v>572.83333333333337</v>
      </c>
      <c r="F2322" s="33" t="s">
        <v>230</v>
      </c>
      <c r="G2322" s="33" t="s">
        <v>20</v>
      </c>
      <c r="H2322" s="33" t="s">
        <v>32</v>
      </c>
      <c r="I2322" s="43">
        <v>45110</v>
      </c>
      <c r="J2322" s="27">
        <v>36</v>
      </c>
      <c r="K2322" s="48">
        <v>1.3220597286128777</v>
      </c>
      <c r="L2322" s="48" t="s">
        <v>242</v>
      </c>
      <c r="M2322" s="33" t="s">
        <v>22</v>
      </c>
      <c r="N2322" s="33" t="s">
        <v>27</v>
      </c>
      <c r="O2322" s="43">
        <v>248</v>
      </c>
      <c r="P2322" s="48">
        <v>0.28907734800000001</v>
      </c>
      <c r="Q2322" s="33" t="s">
        <v>34</v>
      </c>
      <c r="R2322" s="27">
        <v>21</v>
      </c>
      <c r="S2322" s="43">
        <v>8638</v>
      </c>
      <c r="T2322" s="38">
        <v>2843.416667</v>
      </c>
      <c r="U2322" s="33" t="str">
        <f t="shared" si="109"/>
        <v>Low Income</v>
      </c>
      <c r="V2322" s="43">
        <v>31978</v>
      </c>
      <c r="W2322" s="48">
        <v>0.219328153</v>
      </c>
      <c r="X2322" s="27">
        <v>0</v>
      </c>
      <c r="Y2322" s="27">
        <v>51</v>
      </c>
      <c r="Z2322" s="33" t="str">
        <f t="shared" si="110"/>
        <v>Medium Risk</v>
      </c>
    </row>
    <row r="2323" spans="1:26" x14ac:dyDescent="0.25">
      <c r="A2323" s="22">
        <v>45422</v>
      </c>
      <c r="B2323" s="23">
        <v>49</v>
      </c>
      <c r="C2323" s="34" t="str">
        <f t="shared" si="108"/>
        <v>Senior</v>
      </c>
      <c r="D2323" s="44">
        <v>42462</v>
      </c>
      <c r="E2323" s="28">
        <v>605</v>
      </c>
      <c r="F2323" s="34" t="s">
        <v>230</v>
      </c>
      <c r="G2323" s="34" t="s">
        <v>20</v>
      </c>
      <c r="H2323" s="34" t="s">
        <v>25</v>
      </c>
      <c r="I2323" s="44">
        <v>25596</v>
      </c>
      <c r="J2323" s="28">
        <v>36</v>
      </c>
      <c r="K2323" s="49">
        <v>0.60279779567613401</v>
      </c>
      <c r="L2323" s="49" t="s">
        <v>241</v>
      </c>
      <c r="M2323" s="34" t="s">
        <v>26</v>
      </c>
      <c r="N2323" s="34" t="s">
        <v>27</v>
      </c>
      <c r="O2323" s="44">
        <v>236</v>
      </c>
      <c r="P2323" s="49">
        <v>0.24756847100000001</v>
      </c>
      <c r="Q2323" s="34" t="s">
        <v>31</v>
      </c>
      <c r="R2323" s="28">
        <v>25</v>
      </c>
      <c r="S2323" s="44">
        <v>1860</v>
      </c>
      <c r="T2323" s="39">
        <v>3538.5</v>
      </c>
      <c r="U2323" s="34" t="str">
        <f t="shared" si="109"/>
        <v>Low Income</v>
      </c>
      <c r="V2323" s="44">
        <v>32782</v>
      </c>
      <c r="W2323" s="49">
        <v>0.16647680000000001</v>
      </c>
      <c r="X2323" s="28">
        <v>0</v>
      </c>
      <c r="Y2323" s="28">
        <v>50</v>
      </c>
      <c r="Z2323" s="34" t="str">
        <f t="shared" si="110"/>
        <v>Medium Risk</v>
      </c>
    </row>
    <row r="2324" spans="1:26" x14ac:dyDescent="0.25">
      <c r="A2324" s="20">
        <v>45423</v>
      </c>
      <c r="B2324" s="21">
        <v>45</v>
      </c>
      <c r="C2324" s="33" t="str">
        <f t="shared" si="108"/>
        <v>Senior</v>
      </c>
      <c r="D2324" s="43">
        <v>31770</v>
      </c>
      <c r="E2324" s="27">
        <v>455</v>
      </c>
      <c r="F2324" s="33" t="s">
        <v>231</v>
      </c>
      <c r="G2324" s="33" t="s">
        <v>20</v>
      </c>
      <c r="H2324" s="33" t="s">
        <v>25</v>
      </c>
      <c r="I2324" s="43">
        <v>28008</v>
      </c>
      <c r="J2324" s="27">
        <v>48</v>
      </c>
      <c r="K2324" s="48">
        <v>0.88158640226628893</v>
      </c>
      <c r="L2324" s="48" t="s">
        <v>241</v>
      </c>
      <c r="M2324" s="33" t="s">
        <v>26</v>
      </c>
      <c r="N2324" s="33" t="s">
        <v>30</v>
      </c>
      <c r="O2324" s="43">
        <v>313</v>
      </c>
      <c r="P2324" s="48">
        <v>0.52619022100000001</v>
      </c>
      <c r="Q2324" s="33" t="s">
        <v>38</v>
      </c>
      <c r="R2324" s="27">
        <v>18</v>
      </c>
      <c r="S2324" s="43">
        <v>2436</v>
      </c>
      <c r="T2324" s="38">
        <v>2647.5</v>
      </c>
      <c r="U2324" s="33" t="str">
        <f t="shared" si="109"/>
        <v>Low Income</v>
      </c>
      <c r="V2324" s="43">
        <v>146198</v>
      </c>
      <c r="W2324" s="48">
        <v>0.299457154</v>
      </c>
      <c r="X2324" s="27">
        <v>0</v>
      </c>
      <c r="Y2324" s="27">
        <v>54</v>
      </c>
      <c r="Z2324" s="33" t="str">
        <f t="shared" si="110"/>
        <v>Medium Risk</v>
      </c>
    </row>
    <row r="2325" spans="1:26" x14ac:dyDescent="0.25">
      <c r="A2325" s="22">
        <v>45424</v>
      </c>
      <c r="B2325" s="23">
        <v>60</v>
      </c>
      <c r="C2325" s="34" t="str">
        <f t="shared" si="108"/>
        <v>Old</v>
      </c>
      <c r="D2325" s="44">
        <v>68044</v>
      </c>
      <c r="E2325" s="28">
        <v>602</v>
      </c>
      <c r="F2325" s="34" t="s">
        <v>230</v>
      </c>
      <c r="G2325" s="34" t="s">
        <v>20</v>
      </c>
      <c r="H2325" s="34" t="s">
        <v>25</v>
      </c>
      <c r="I2325" s="44">
        <v>16368</v>
      </c>
      <c r="J2325" s="28">
        <v>36</v>
      </c>
      <c r="K2325" s="49">
        <v>0.24055023220269237</v>
      </c>
      <c r="L2325" s="49" t="s">
        <v>240</v>
      </c>
      <c r="M2325" s="34" t="s">
        <v>22</v>
      </c>
      <c r="N2325" s="34" t="s">
        <v>27</v>
      </c>
      <c r="O2325" s="44">
        <v>447</v>
      </c>
      <c r="P2325" s="49">
        <v>0.17294749700000001</v>
      </c>
      <c r="Q2325" s="34" t="s">
        <v>28</v>
      </c>
      <c r="R2325" s="28">
        <v>20</v>
      </c>
      <c r="S2325" s="44">
        <v>25368</v>
      </c>
      <c r="T2325" s="39">
        <v>5670.3333329999996</v>
      </c>
      <c r="U2325" s="34" t="str">
        <f t="shared" si="109"/>
        <v>Medium Income</v>
      </c>
      <c r="V2325" s="44">
        <v>67989</v>
      </c>
      <c r="W2325" s="49">
        <v>0.207628008</v>
      </c>
      <c r="X2325" s="28">
        <v>0</v>
      </c>
      <c r="Y2325" s="28">
        <v>58</v>
      </c>
      <c r="Z2325" s="34" t="str">
        <f t="shared" si="110"/>
        <v>High Risk</v>
      </c>
    </row>
    <row r="2326" spans="1:26" x14ac:dyDescent="0.25">
      <c r="A2326" s="20">
        <v>45425</v>
      </c>
      <c r="B2326" s="21">
        <v>39</v>
      </c>
      <c r="C2326" s="33" t="str">
        <f t="shared" si="108"/>
        <v>Mid</v>
      </c>
      <c r="D2326" s="43">
        <v>47668</v>
      </c>
      <c r="E2326" s="27">
        <v>544</v>
      </c>
      <c r="F2326" s="33" t="s">
        <v>231</v>
      </c>
      <c r="G2326" s="33" t="s">
        <v>20</v>
      </c>
      <c r="H2326" s="33" t="s">
        <v>25</v>
      </c>
      <c r="I2326" s="43">
        <v>35530</v>
      </c>
      <c r="J2326" s="27">
        <v>60</v>
      </c>
      <c r="K2326" s="48">
        <v>0.74536376604850219</v>
      </c>
      <c r="L2326" s="48" t="s">
        <v>241</v>
      </c>
      <c r="M2326" s="33" t="s">
        <v>35</v>
      </c>
      <c r="N2326" s="33" t="s">
        <v>27</v>
      </c>
      <c r="O2326" s="43">
        <v>174</v>
      </c>
      <c r="P2326" s="48">
        <v>0.53355080300000002</v>
      </c>
      <c r="Q2326" s="33" t="s">
        <v>24</v>
      </c>
      <c r="R2326" s="27">
        <v>17</v>
      </c>
      <c r="S2326" s="43">
        <v>1513</v>
      </c>
      <c r="T2326" s="38">
        <v>3972.333333</v>
      </c>
      <c r="U2326" s="33" t="str">
        <f t="shared" si="109"/>
        <v>Low Income</v>
      </c>
      <c r="V2326" s="43">
        <v>118642</v>
      </c>
      <c r="W2326" s="48">
        <v>0.28083053299999999</v>
      </c>
      <c r="X2326" s="27">
        <v>0</v>
      </c>
      <c r="Y2326" s="27">
        <v>55</v>
      </c>
      <c r="Z2326" s="33" t="str">
        <f t="shared" si="110"/>
        <v>High Risk</v>
      </c>
    </row>
    <row r="2327" spans="1:26" x14ac:dyDescent="0.25">
      <c r="A2327" s="22">
        <v>45426</v>
      </c>
      <c r="B2327" s="23">
        <v>48</v>
      </c>
      <c r="C2327" s="34" t="str">
        <f t="shared" si="108"/>
        <v>Senior</v>
      </c>
      <c r="D2327" s="44">
        <v>89975</v>
      </c>
      <c r="E2327" s="28">
        <v>572.83333333333337</v>
      </c>
      <c r="F2327" s="34" t="s">
        <v>230</v>
      </c>
      <c r="G2327" s="34" t="s">
        <v>20</v>
      </c>
      <c r="H2327" s="34" t="s">
        <v>29</v>
      </c>
      <c r="I2327" s="44">
        <v>24647.715909090908</v>
      </c>
      <c r="J2327" s="28">
        <v>72</v>
      </c>
      <c r="K2327" s="49">
        <v>0.27393960443557552</v>
      </c>
      <c r="L2327" s="49" t="s">
        <v>240</v>
      </c>
      <c r="M2327" s="34" t="s">
        <v>22</v>
      </c>
      <c r="N2327" s="34" t="s">
        <v>30</v>
      </c>
      <c r="O2327" s="44">
        <v>250</v>
      </c>
      <c r="P2327" s="49">
        <v>0.51075084100000001</v>
      </c>
      <c r="Q2327" s="34" t="s">
        <v>34</v>
      </c>
      <c r="R2327" s="28">
        <v>21</v>
      </c>
      <c r="S2327" s="44">
        <v>4373</v>
      </c>
      <c r="T2327" s="39">
        <v>7497.9166670000004</v>
      </c>
      <c r="U2327" s="34" t="str">
        <f t="shared" si="109"/>
        <v>Medium Income</v>
      </c>
      <c r="V2327" s="44">
        <v>2373</v>
      </c>
      <c r="W2327" s="49">
        <v>0.176129597</v>
      </c>
      <c r="X2327" s="28">
        <v>1</v>
      </c>
      <c r="Y2327" s="28">
        <v>48.8</v>
      </c>
      <c r="Z2327" s="34" t="str">
        <f t="shared" si="110"/>
        <v>Medium Risk</v>
      </c>
    </row>
    <row r="2328" spans="1:26" x14ac:dyDescent="0.25">
      <c r="A2328" s="20">
        <v>45427</v>
      </c>
      <c r="B2328" s="21">
        <v>26</v>
      </c>
      <c r="C2328" s="33" t="str">
        <f t="shared" si="108"/>
        <v>Mid</v>
      </c>
      <c r="D2328" s="43">
        <v>65226</v>
      </c>
      <c r="E2328" s="27">
        <v>568</v>
      </c>
      <c r="F2328" s="33" t="s">
        <v>230</v>
      </c>
      <c r="G2328" s="33" t="s">
        <v>20</v>
      </c>
      <c r="H2328" s="33" t="s">
        <v>29</v>
      </c>
      <c r="I2328" s="43">
        <v>24176.975155279502</v>
      </c>
      <c r="J2328" s="27">
        <v>36</v>
      </c>
      <c r="K2328" s="48">
        <v>0.37066469130836632</v>
      </c>
      <c r="L2328" s="48" t="s">
        <v>240</v>
      </c>
      <c r="M2328" s="33" t="s">
        <v>22</v>
      </c>
      <c r="N2328" s="33" t="s">
        <v>30</v>
      </c>
      <c r="O2328" s="43">
        <v>854</v>
      </c>
      <c r="P2328" s="48">
        <v>0.46312487000000002</v>
      </c>
      <c r="Q2328" s="33" t="s">
        <v>38</v>
      </c>
      <c r="R2328" s="27">
        <v>16</v>
      </c>
      <c r="S2328" s="43">
        <v>999</v>
      </c>
      <c r="T2328" s="38">
        <v>5435.5</v>
      </c>
      <c r="U2328" s="33" t="str">
        <f t="shared" si="109"/>
        <v>Medium Income</v>
      </c>
      <c r="V2328" s="43">
        <v>111562</v>
      </c>
      <c r="W2328" s="48">
        <v>0.22199732999999999</v>
      </c>
      <c r="X2328" s="27">
        <v>0</v>
      </c>
      <c r="Y2328" s="27">
        <v>52</v>
      </c>
      <c r="Z2328" s="33" t="str">
        <f t="shared" si="110"/>
        <v>Medium Risk</v>
      </c>
    </row>
    <row r="2329" spans="1:26" x14ac:dyDescent="0.25">
      <c r="A2329" s="22">
        <v>45428</v>
      </c>
      <c r="B2329" s="23">
        <v>35</v>
      </c>
      <c r="C2329" s="34" t="str">
        <f t="shared" si="108"/>
        <v>Mid</v>
      </c>
      <c r="D2329" s="44">
        <v>33458</v>
      </c>
      <c r="E2329" s="28">
        <v>613</v>
      </c>
      <c r="F2329" s="34" t="s">
        <v>230</v>
      </c>
      <c r="G2329" s="34" t="s">
        <v>20</v>
      </c>
      <c r="H2329" s="34" t="s">
        <v>21</v>
      </c>
      <c r="I2329" s="44">
        <v>31067</v>
      </c>
      <c r="J2329" s="28">
        <v>24</v>
      </c>
      <c r="K2329" s="49">
        <v>0.92853727060792635</v>
      </c>
      <c r="L2329" s="49" t="s">
        <v>241</v>
      </c>
      <c r="M2329" s="34" t="s">
        <v>26</v>
      </c>
      <c r="N2329" s="34" t="s">
        <v>27</v>
      </c>
      <c r="O2329" s="44">
        <v>669</v>
      </c>
      <c r="P2329" s="49">
        <v>0.10206599099999999</v>
      </c>
      <c r="Q2329" s="34" t="s">
        <v>24</v>
      </c>
      <c r="R2329" s="28">
        <v>16</v>
      </c>
      <c r="S2329" s="44">
        <v>1614</v>
      </c>
      <c r="T2329" s="39">
        <v>2788.166667</v>
      </c>
      <c r="U2329" s="34" t="str">
        <f t="shared" si="109"/>
        <v>Low Income</v>
      </c>
      <c r="V2329" s="44">
        <v>42107</v>
      </c>
      <c r="W2329" s="49">
        <v>0.19005477000000001</v>
      </c>
      <c r="X2329" s="28">
        <v>0</v>
      </c>
      <c r="Y2329" s="28">
        <v>48</v>
      </c>
      <c r="Z2329" s="34" t="str">
        <f t="shared" si="110"/>
        <v>Medium Risk</v>
      </c>
    </row>
    <row r="2330" spans="1:26" x14ac:dyDescent="0.25">
      <c r="A2330" s="20">
        <v>45429</v>
      </c>
      <c r="B2330" s="21">
        <v>48</v>
      </c>
      <c r="C2330" s="33" t="str">
        <f t="shared" si="108"/>
        <v>Senior</v>
      </c>
      <c r="D2330" s="43">
        <v>24502</v>
      </c>
      <c r="E2330" s="27">
        <v>546</v>
      </c>
      <c r="F2330" s="33" t="s">
        <v>231</v>
      </c>
      <c r="G2330" s="33" t="s">
        <v>20</v>
      </c>
      <c r="H2330" s="33" t="s">
        <v>32</v>
      </c>
      <c r="I2330" s="43">
        <v>48200</v>
      </c>
      <c r="J2330" s="27">
        <v>72</v>
      </c>
      <c r="K2330" s="48">
        <v>1.9671863521345196</v>
      </c>
      <c r="L2330" s="48" t="s">
        <v>242</v>
      </c>
      <c r="M2330" s="33" t="s">
        <v>22</v>
      </c>
      <c r="N2330" s="33" t="s">
        <v>34</v>
      </c>
      <c r="O2330" s="43">
        <v>430</v>
      </c>
      <c r="P2330" s="48">
        <v>0.18124805799999999</v>
      </c>
      <c r="Q2330" s="33" t="s">
        <v>31</v>
      </c>
      <c r="R2330" s="27">
        <v>24</v>
      </c>
      <c r="S2330" s="43">
        <v>1565</v>
      </c>
      <c r="T2330" s="38">
        <v>2041.833333</v>
      </c>
      <c r="U2330" s="33" t="str">
        <f t="shared" si="109"/>
        <v>Low Income</v>
      </c>
      <c r="V2330" s="43">
        <v>24250</v>
      </c>
      <c r="W2330" s="48">
        <v>0.29181475800000001</v>
      </c>
      <c r="X2330" s="27">
        <v>0</v>
      </c>
      <c r="Y2330" s="27">
        <v>55</v>
      </c>
      <c r="Z2330" s="33" t="str">
        <f t="shared" si="110"/>
        <v>High Risk</v>
      </c>
    </row>
    <row r="2331" spans="1:26" x14ac:dyDescent="0.25">
      <c r="A2331" s="22">
        <v>45430</v>
      </c>
      <c r="B2331" s="23">
        <v>50</v>
      </c>
      <c r="C2331" s="34" t="str">
        <f t="shared" si="108"/>
        <v>Senior</v>
      </c>
      <c r="D2331" s="44">
        <v>74594</v>
      </c>
      <c r="E2331" s="28">
        <v>601</v>
      </c>
      <c r="F2331" s="34" t="s">
        <v>230</v>
      </c>
      <c r="G2331" s="34" t="s">
        <v>20</v>
      </c>
      <c r="H2331" s="34" t="s">
        <v>32</v>
      </c>
      <c r="I2331" s="44">
        <v>52329</v>
      </c>
      <c r="J2331" s="28">
        <v>36</v>
      </c>
      <c r="K2331" s="49">
        <v>0.70151754832828372</v>
      </c>
      <c r="L2331" s="49" t="s">
        <v>241</v>
      </c>
      <c r="M2331" s="34" t="s">
        <v>22</v>
      </c>
      <c r="N2331" s="34" t="s">
        <v>23</v>
      </c>
      <c r="O2331" s="44">
        <v>804</v>
      </c>
      <c r="P2331" s="49">
        <v>0.38474581400000002</v>
      </c>
      <c r="Q2331" s="34" t="s">
        <v>28</v>
      </c>
      <c r="R2331" s="28">
        <v>26</v>
      </c>
      <c r="S2331" s="44">
        <v>3280</v>
      </c>
      <c r="T2331" s="39">
        <v>6216.1666670000004</v>
      </c>
      <c r="U2331" s="34" t="str">
        <f t="shared" si="109"/>
        <v>Medium Income</v>
      </c>
      <c r="V2331" s="44">
        <v>8428</v>
      </c>
      <c r="W2331" s="49">
        <v>0.21716702399999999</v>
      </c>
      <c r="X2331" s="28">
        <v>0</v>
      </c>
      <c r="Y2331" s="28">
        <v>50</v>
      </c>
      <c r="Z2331" s="34" t="str">
        <f t="shared" si="110"/>
        <v>Medium Risk</v>
      </c>
    </row>
    <row r="2332" spans="1:26" x14ac:dyDescent="0.25">
      <c r="A2332" s="20">
        <v>45431</v>
      </c>
      <c r="B2332" s="21">
        <v>36</v>
      </c>
      <c r="C2332" s="33" t="str">
        <f t="shared" si="108"/>
        <v>Mid</v>
      </c>
      <c r="D2332" s="43">
        <v>41599</v>
      </c>
      <c r="E2332" s="27">
        <v>507</v>
      </c>
      <c r="F2332" s="33" t="s">
        <v>231</v>
      </c>
      <c r="G2332" s="33" t="s">
        <v>20</v>
      </c>
      <c r="H2332" s="33" t="s">
        <v>29</v>
      </c>
      <c r="I2332" s="43">
        <v>41115</v>
      </c>
      <c r="J2332" s="27">
        <v>12</v>
      </c>
      <c r="K2332" s="48">
        <v>0.98836510493040697</v>
      </c>
      <c r="L2332" s="48" t="s">
        <v>241</v>
      </c>
      <c r="M2332" s="33" t="s">
        <v>22</v>
      </c>
      <c r="N2332" s="33" t="s">
        <v>30</v>
      </c>
      <c r="O2332" s="43">
        <v>550</v>
      </c>
      <c r="P2332" s="48">
        <v>0.42616563899999998</v>
      </c>
      <c r="Q2332" s="33" t="s">
        <v>38</v>
      </c>
      <c r="R2332" s="27">
        <v>16</v>
      </c>
      <c r="S2332" s="43">
        <v>2758</v>
      </c>
      <c r="T2332" s="38">
        <v>3466.583333</v>
      </c>
      <c r="U2332" s="33" t="str">
        <f t="shared" si="109"/>
        <v>Low Income</v>
      </c>
      <c r="V2332" s="43">
        <v>220960</v>
      </c>
      <c r="W2332" s="48">
        <v>0.28233384</v>
      </c>
      <c r="X2332" s="27">
        <v>0</v>
      </c>
      <c r="Y2332" s="27">
        <v>56</v>
      </c>
      <c r="Z2332" s="33" t="str">
        <f t="shared" si="110"/>
        <v>High Risk</v>
      </c>
    </row>
    <row r="2333" spans="1:26" x14ac:dyDescent="0.25">
      <c r="A2333" s="22">
        <v>45432</v>
      </c>
      <c r="B2333" s="23">
        <v>39</v>
      </c>
      <c r="C2333" s="34" t="str">
        <f t="shared" si="108"/>
        <v>Mid</v>
      </c>
      <c r="D2333" s="44">
        <v>50194</v>
      </c>
      <c r="E2333" s="28">
        <v>626</v>
      </c>
      <c r="F2333" s="34" t="s">
        <v>230</v>
      </c>
      <c r="G2333" s="34" t="s">
        <v>20</v>
      </c>
      <c r="H2333" s="34" t="s">
        <v>32</v>
      </c>
      <c r="I2333" s="44">
        <v>37566</v>
      </c>
      <c r="J2333" s="28">
        <v>48</v>
      </c>
      <c r="K2333" s="49">
        <v>0.74841614535601864</v>
      </c>
      <c r="L2333" s="49" t="s">
        <v>241</v>
      </c>
      <c r="M2333" s="34" t="s">
        <v>22</v>
      </c>
      <c r="N2333" s="34" t="s">
        <v>30</v>
      </c>
      <c r="O2333" s="44">
        <v>336</v>
      </c>
      <c r="P2333" s="49">
        <v>0.251638574</v>
      </c>
      <c r="Q2333" s="34" t="s">
        <v>28</v>
      </c>
      <c r="R2333" s="28">
        <v>22</v>
      </c>
      <c r="S2333" s="44">
        <v>1096</v>
      </c>
      <c r="T2333" s="39">
        <v>4182.8333329999996</v>
      </c>
      <c r="U2333" s="34" t="str">
        <f t="shared" si="109"/>
        <v>Low Income</v>
      </c>
      <c r="V2333" s="44">
        <v>2788</v>
      </c>
      <c r="W2333" s="49">
        <v>0.22850643900000001</v>
      </c>
      <c r="X2333" s="28">
        <v>0</v>
      </c>
      <c r="Y2333" s="28">
        <v>62</v>
      </c>
      <c r="Z2333" s="34" t="str">
        <f t="shared" si="110"/>
        <v>High Risk</v>
      </c>
    </row>
    <row r="2334" spans="1:26" x14ac:dyDescent="0.25">
      <c r="A2334" s="20">
        <v>45433</v>
      </c>
      <c r="B2334" s="21">
        <v>21</v>
      </c>
      <c r="C2334" s="33" t="str">
        <f t="shared" si="108"/>
        <v>Young</v>
      </c>
      <c r="D2334" s="43">
        <v>45480</v>
      </c>
      <c r="E2334" s="27">
        <v>483</v>
      </c>
      <c r="F2334" s="33" t="s">
        <v>231</v>
      </c>
      <c r="G2334" s="33" t="s">
        <v>20</v>
      </c>
      <c r="H2334" s="33" t="s">
        <v>25</v>
      </c>
      <c r="I2334" s="43">
        <v>80363</v>
      </c>
      <c r="J2334" s="27">
        <v>48</v>
      </c>
      <c r="K2334" s="48">
        <v>1.7669964819700967</v>
      </c>
      <c r="L2334" s="48" t="s">
        <v>242</v>
      </c>
      <c r="M2334" s="33" t="s">
        <v>26</v>
      </c>
      <c r="N2334" s="33" t="s">
        <v>23</v>
      </c>
      <c r="O2334" s="43">
        <v>543</v>
      </c>
      <c r="P2334" s="48">
        <v>0.35155610300000001</v>
      </c>
      <c r="Q2334" s="33" t="s">
        <v>31</v>
      </c>
      <c r="R2334" s="27">
        <v>18</v>
      </c>
      <c r="S2334" s="43">
        <v>1577</v>
      </c>
      <c r="T2334" s="38">
        <v>3790</v>
      </c>
      <c r="U2334" s="33" t="str">
        <f t="shared" si="109"/>
        <v>Low Income</v>
      </c>
      <c r="V2334" s="43">
        <v>7430</v>
      </c>
      <c r="W2334" s="48">
        <v>0.26722125200000002</v>
      </c>
      <c r="X2334" s="27">
        <v>0</v>
      </c>
      <c r="Y2334" s="27">
        <v>55</v>
      </c>
      <c r="Z2334" s="33" t="str">
        <f t="shared" si="110"/>
        <v>High Risk</v>
      </c>
    </row>
    <row r="2335" spans="1:26" x14ac:dyDescent="0.25">
      <c r="A2335" s="22">
        <v>45434</v>
      </c>
      <c r="B2335" s="23">
        <v>35</v>
      </c>
      <c r="C2335" s="34" t="str">
        <f t="shared" si="108"/>
        <v>Mid</v>
      </c>
      <c r="D2335" s="44">
        <v>31702</v>
      </c>
      <c r="E2335" s="28">
        <v>625</v>
      </c>
      <c r="F2335" s="34" t="s">
        <v>230</v>
      </c>
      <c r="G2335" s="34" t="s">
        <v>20</v>
      </c>
      <c r="H2335" s="34" t="s">
        <v>21</v>
      </c>
      <c r="I2335" s="44">
        <v>41315</v>
      </c>
      <c r="J2335" s="28">
        <v>60</v>
      </c>
      <c r="K2335" s="49">
        <v>1.3032300801211281</v>
      </c>
      <c r="L2335" s="49" t="s">
        <v>242</v>
      </c>
      <c r="M2335" s="34" t="s">
        <v>26</v>
      </c>
      <c r="N2335" s="34" t="s">
        <v>27</v>
      </c>
      <c r="O2335" s="44">
        <v>614</v>
      </c>
      <c r="P2335" s="49">
        <v>0.33947217899999999</v>
      </c>
      <c r="Q2335" s="34" t="s">
        <v>34</v>
      </c>
      <c r="R2335" s="28">
        <v>16</v>
      </c>
      <c r="S2335" s="44">
        <v>2146</v>
      </c>
      <c r="T2335" s="39">
        <v>2641.833333</v>
      </c>
      <c r="U2335" s="34" t="str">
        <f t="shared" si="109"/>
        <v>Low Income</v>
      </c>
      <c r="V2335" s="44">
        <v>58881</v>
      </c>
      <c r="W2335" s="49">
        <v>0.27964630099999999</v>
      </c>
      <c r="X2335" s="28">
        <v>0</v>
      </c>
      <c r="Y2335" s="28">
        <v>62</v>
      </c>
      <c r="Z2335" s="34" t="str">
        <f t="shared" si="110"/>
        <v>High Risk</v>
      </c>
    </row>
    <row r="2336" spans="1:26" x14ac:dyDescent="0.25">
      <c r="A2336" s="20">
        <v>45435</v>
      </c>
      <c r="B2336" s="21">
        <v>50</v>
      </c>
      <c r="C2336" s="33" t="str">
        <f t="shared" si="108"/>
        <v>Senior</v>
      </c>
      <c r="D2336" s="43">
        <v>76643</v>
      </c>
      <c r="E2336" s="27">
        <v>532</v>
      </c>
      <c r="F2336" s="33" t="s">
        <v>231</v>
      </c>
      <c r="G2336" s="33" t="s">
        <v>45</v>
      </c>
      <c r="H2336" s="33" t="s">
        <v>29</v>
      </c>
      <c r="I2336" s="43">
        <v>14833</v>
      </c>
      <c r="J2336" s="27">
        <v>36</v>
      </c>
      <c r="K2336" s="48">
        <v>0.19353365604164763</v>
      </c>
      <c r="L2336" s="48" t="s">
        <v>240</v>
      </c>
      <c r="M2336" s="33" t="s">
        <v>35</v>
      </c>
      <c r="N2336" s="33" t="s">
        <v>27</v>
      </c>
      <c r="O2336" s="43">
        <v>137</v>
      </c>
      <c r="P2336" s="48">
        <v>0.30202775999999998</v>
      </c>
      <c r="Q2336" s="33" t="s">
        <v>31</v>
      </c>
      <c r="R2336" s="27">
        <v>19</v>
      </c>
      <c r="S2336" s="43">
        <v>2351</v>
      </c>
      <c r="T2336" s="38">
        <v>6386.9166670000004</v>
      </c>
      <c r="U2336" s="33" t="str">
        <f t="shared" si="109"/>
        <v>Medium Income</v>
      </c>
      <c r="V2336" s="43">
        <v>251329</v>
      </c>
      <c r="W2336" s="48">
        <v>0.255587801</v>
      </c>
      <c r="X2336" s="27">
        <v>1</v>
      </c>
      <c r="Y2336" s="27">
        <v>40.799999999999997</v>
      </c>
      <c r="Z2336" s="33" t="str">
        <f t="shared" si="110"/>
        <v>Medium Risk</v>
      </c>
    </row>
    <row r="2337" spans="1:26" x14ac:dyDescent="0.25">
      <c r="A2337" s="22">
        <v>45436</v>
      </c>
      <c r="B2337" s="23">
        <v>46</v>
      </c>
      <c r="C2337" s="34" t="str">
        <f t="shared" si="108"/>
        <v>Senior</v>
      </c>
      <c r="D2337" s="44">
        <v>55300</v>
      </c>
      <c r="E2337" s="28">
        <v>459</v>
      </c>
      <c r="F2337" s="34" t="s">
        <v>231</v>
      </c>
      <c r="G2337" s="34" t="s">
        <v>20</v>
      </c>
      <c r="H2337" s="34" t="s">
        <v>25</v>
      </c>
      <c r="I2337" s="44">
        <v>35568</v>
      </c>
      <c r="J2337" s="28">
        <v>72</v>
      </c>
      <c r="K2337" s="49">
        <v>0.64318264014466542</v>
      </c>
      <c r="L2337" s="49" t="s">
        <v>241</v>
      </c>
      <c r="M2337" s="34" t="s">
        <v>26</v>
      </c>
      <c r="N2337" s="34" t="s">
        <v>27</v>
      </c>
      <c r="O2337" s="44">
        <v>829</v>
      </c>
      <c r="P2337" s="49">
        <v>0.178427373</v>
      </c>
      <c r="Q2337" s="34" t="s">
        <v>31</v>
      </c>
      <c r="R2337" s="28">
        <v>18</v>
      </c>
      <c r="S2337" s="44">
        <v>4836</v>
      </c>
      <c r="T2337" s="39">
        <v>4608.3333329999996</v>
      </c>
      <c r="U2337" s="34" t="str">
        <f t="shared" si="109"/>
        <v>Low Income</v>
      </c>
      <c r="V2337" s="44">
        <v>22604</v>
      </c>
      <c r="W2337" s="49">
        <v>0.25685439999999998</v>
      </c>
      <c r="X2337" s="28">
        <v>0</v>
      </c>
      <c r="Y2337" s="28">
        <v>51</v>
      </c>
      <c r="Z2337" s="34" t="str">
        <f t="shared" si="110"/>
        <v>Medium Risk</v>
      </c>
    </row>
    <row r="2338" spans="1:26" x14ac:dyDescent="0.25">
      <c r="A2338" s="20">
        <v>45437</v>
      </c>
      <c r="B2338" s="21">
        <v>46</v>
      </c>
      <c r="C2338" s="33" t="str">
        <f t="shared" si="108"/>
        <v>Senior</v>
      </c>
      <c r="D2338" s="43">
        <v>25727</v>
      </c>
      <c r="E2338" s="27">
        <v>577.02515723270437</v>
      </c>
      <c r="F2338" s="33" t="s">
        <v>230</v>
      </c>
      <c r="G2338" s="33" t="s">
        <v>20</v>
      </c>
      <c r="H2338" s="33" t="s">
        <v>29</v>
      </c>
      <c r="I2338" s="43">
        <v>31602</v>
      </c>
      <c r="J2338" s="27">
        <v>60</v>
      </c>
      <c r="K2338" s="48">
        <v>1.2283593112294477</v>
      </c>
      <c r="L2338" s="48" t="s">
        <v>242</v>
      </c>
      <c r="M2338" s="33" t="s">
        <v>22</v>
      </c>
      <c r="N2338" s="33" t="s">
        <v>30</v>
      </c>
      <c r="O2338" s="43">
        <v>511</v>
      </c>
      <c r="P2338" s="48">
        <v>0.71045667400000001</v>
      </c>
      <c r="Q2338" s="33" t="s">
        <v>34</v>
      </c>
      <c r="R2338" s="27">
        <v>26</v>
      </c>
      <c r="S2338" s="43">
        <v>8594</v>
      </c>
      <c r="T2338" s="38">
        <v>2143.916667</v>
      </c>
      <c r="U2338" s="33" t="str">
        <f t="shared" si="109"/>
        <v>Low Income</v>
      </c>
      <c r="V2338" s="43">
        <v>7662</v>
      </c>
      <c r="W2338" s="48">
        <v>0.27270547000000001</v>
      </c>
      <c r="X2338" s="27">
        <v>0</v>
      </c>
      <c r="Y2338" s="27">
        <v>61</v>
      </c>
      <c r="Z2338" s="33" t="str">
        <f t="shared" si="110"/>
        <v>High Risk</v>
      </c>
    </row>
    <row r="2339" spans="1:26" x14ac:dyDescent="0.25">
      <c r="A2339" s="22">
        <v>45438</v>
      </c>
      <c r="B2339" s="23">
        <v>40</v>
      </c>
      <c r="C2339" s="34" t="str">
        <f t="shared" si="108"/>
        <v>Senior</v>
      </c>
      <c r="D2339" s="44">
        <v>33158</v>
      </c>
      <c r="E2339" s="28">
        <v>442</v>
      </c>
      <c r="F2339" s="34" t="s">
        <v>233</v>
      </c>
      <c r="G2339" s="34" t="s">
        <v>20</v>
      </c>
      <c r="H2339" s="34" t="s">
        <v>32</v>
      </c>
      <c r="I2339" s="44">
        <v>10345</v>
      </c>
      <c r="J2339" s="28">
        <v>48</v>
      </c>
      <c r="K2339" s="49">
        <v>0.31199107304421259</v>
      </c>
      <c r="L2339" s="49" t="s">
        <v>240</v>
      </c>
      <c r="M2339" s="34" t="s">
        <v>22</v>
      </c>
      <c r="N2339" s="34" t="s">
        <v>30</v>
      </c>
      <c r="O2339" s="44">
        <v>410</v>
      </c>
      <c r="P2339" s="49">
        <v>0.2364697</v>
      </c>
      <c r="Q2339" s="34" t="s">
        <v>31</v>
      </c>
      <c r="R2339" s="28">
        <v>19</v>
      </c>
      <c r="S2339" s="44">
        <v>2594</v>
      </c>
      <c r="T2339" s="39">
        <v>2763.166667</v>
      </c>
      <c r="U2339" s="34" t="str">
        <f t="shared" si="109"/>
        <v>Low Income</v>
      </c>
      <c r="V2339" s="44">
        <v>114925</v>
      </c>
      <c r="W2339" s="49">
        <v>0.299804077</v>
      </c>
      <c r="X2339" s="28">
        <v>0</v>
      </c>
      <c r="Y2339" s="28">
        <v>50</v>
      </c>
      <c r="Z2339" s="34" t="str">
        <f t="shared" si="110"/>
        <v>Medium Risk</v>
      </c>
    </row>
    <row r="2340" spans="1:26" x14ac:dyDescent="0.25">
      <c r="A2340" s="20">
        <v>45439</v>
      </c>
      <c r="B2340" s="21">
        <v>40</v>
      </c>
      <c r="C2340" s="33" t="str">
        <f t="shared" si="108"/>
        <v>Senior</v>
      </c>
      <c r="D2340" s="43">
        <v>45535</v>
      </c>
      <c r="E2340" s="27">
        <v>586</v>
      </c>
      <c r="F2340" s="33" t="s">
        <v>230</v>
      </c>
      <c r="G2340" s="33" t="s">
        <v>20</v>
      </c>
      <c r="H2340" s="33" t="s">
        <v>29</v>
      </c>
      <c r="I2340" s="43">
        <v>28806</v>
      </c>
      <c r="J2340" s="27">
        <v>12</v>
      </c>
      <c r="K2340" s="48">
        <v>0.63261227627100036</v>
      </c>
      <c r="L2340" s="48" t="s">
        <v>241</v>
      </c>
      <c r="M2340" s="33" t="s">
        <v>35</v>
      </c>
      <c r="N2340" s="33" t="s">
        <v>27</v>
      </c>
      <c r="O2340" s="43">
        <v>533</v>
      </c>
      <c r="P2340" s="48">
        <v>3.3988336000000001E-2</v>
      </c>
      <c r="Q2340" s="33" t="s">
        <v>28</v>
      </c>
      <c r="R2340" s="27">
        <v>22</v>
      </c>
      <c r="S2340" s="43">
        <v>6669</v>
      </c>
      <c r="T2340" s="38">
        <v>3794.583333</v>
      </c>
      <c r="U2340" s="33" t="str">
        <f t="shared" si="109"/>
        <v>Low Income</v>
      </c>
      <c r="V2340" s="43">
        <v>8458</v>
      </c>
      <c r="W2340" s="48">
        <v>0.20022262399999999</v>
      </c>
      <c r="X2340" s="27">
        <v>0</v>
      </c>
      <c r="Y2340" s="27">
        <v>50</v>
      </c>
      <c r="Z2340" s="33" t="str">
        <f t="shared" si="110"/>
        <v>Medium Risk</v>
      </c>
    </row>
    <row r="2341" spans="1:26" x14ac:dyDescent="0.25">
      <c r="A2341" s="22">
        <v>45440</v>
      </c>
      <c r="B2341" s="23">
        <v>32</v>
      </c>
      <c r="C2341" s="34" t="str">
        <f t="shared" si="108"/>
        <v>Mid</v>
      </c>
      <c r="D2341" s="44">
        <v>70125</v>
      </c>
      <c r="E2341" s="28">
        <v>561</v>
      </c>
      <c r="F2341" s="34" t="s">
        <v>230</v>
      </c>
      <c r="G2341" s="34" t="s">
        <v>20</v>
      </c>
      <c r="H2341" s="34" t="s">
        <v>32</v>
      </c>
      <c r="I2341" s="44">
        <v>19798</v>
      </c>
      <c r="J2341" s="28">
        <v>36</v>
      </c>
      <c r="K2341" s="49">
        <v>0.28232442067736185</v>
      </c>
      <c r="L2341" s="49" t="s">
        <v>240</v>
      </c>
      <c r="M2341" s="34" t="s">
        <v>22</v>
      </c>
      <c r="N2341" s="34" t="s">
        <v>34</v>
      </c>
      <c r="O2341" s="44">
        <v>102</v>
      </c>
      <c r="P2341" s="49">
        <v>0.57477334199999996</v>
      </c>
      <c r="Q2341" s="34" t="s">
        <v>34</v>
      </c>
      <c r="R2341" s="28">
        <v>22</v>
      </c>
      <c r="S2341" s="44">
        <v>16843</v>
      </c>
      <c r="T2341" s="39">
        <v>5843.75</v>
      </c>
      <c r="U2341" s="34" t="str">
        <f t="shared" si="109"/>
        <v>Medium Income</v>
      </c>
      <c r="V2341" s="44">
        <v>20881</v>
      </c>
      <c r="W2341" s="49">
        <v>0.21043993</v>
      </c>
      <c r="X2341" s="28">
        <v>1</v>
      </c>
      <c r="Y2341" s="28">
        <v>46.4</v>
      </c>
      <c r="Z2341" s="34" t="str">
        <f t="shared" si="110"/>
        <v>Medium Risk</v>
      </c>
    </row>
    <row r="2342" spans="1:26" x14ac:dyDescent="0.25">
      <c r="A2342" s="20">
        <v>45441</v>
      </c>
      <c r="B2342" s="21">
        <v>48</v>
      </c>
      <c r="C2342" s="33" t="str">
        <f t="shared" si="108"/>
        <v>Senior</v>
      </c>
      <c r="D2342" s="43">
        <v>82573</v>
      </c>
      <c r="E2342" s="27">
        <v>598</v>
      </c>
      <c r="F2342" s="33" t="s">
        <v>230</v>
      </c>
      <c r="G2342" s="33" t="s">
        <v>20</v>
      </c>
      <c r="H2342" s="33" t="s">
        <v>29</v>
      </c>
      <c r="I2342" s="43">
        <v>14607</v>
      </c>
      <c r="J2342" s="27">
        <v>72</v>
      </c>
      <c r="K2342" s="48">
        <v>0.17689801751177744</v>
      </c>
      <c r="L2342" s="48" t="s">
        <v>240</v>
      </c>
      <c r="M2342" s="33" t="s">
        <v>22</v>
      </c>
      <c r="N2342" s="33" t="s">
        <v>30</v>
      </c>
      <c r="O2342" s="43">
        <v>586</v>
      </c>
      <c r="P2342" s="48">
        <v>0.18268663199999999</v>
      </c>
      <c r="Q2342" s="33" t="s">
        <v>24</v>
      </c>
      <c r="R2342" s="27">
        <v>23</v>
      </c>
      <c r="S2342" s="43">
        <v>30776</v>
      </c>
      <c r="T2342" s="38">
        <v>6881.0833329999996</v>
      </c>
      <c r="U2342" s="33" t="str">
        <f t="shared" si="109"/>
        <v>Medium Income</v>
      </c>
      <c r="V2342" s="43">
        <v>5016</v>
      </c>
      <c r="W2342" s="48">
        <v>0.22681591100000001</v>
      </c>
      <c r="X2342" s="27">
        <v>0</v>
      </c>
      <c r="Y2342" s="27">
        <v>54</v>
      </c>
      <c r="Z2342" s="33" t="str">
        <f t="shared" si="110"/>
        <v>Medium Risk</v>
      </c>
    </row>
    <row r="2343" spans="1:26" x14ac:dyDescent="0.25">
      <c r="A2343" s="22">
        <v>45442</v>
      </c>
      <c r="B2343" s="23">
        <v>45</v>
      </c>
      <c r="C2343" s="34" t="str">
        <f t="shared" si="108"/>
        <v>Senior</v>
      </c>
      <c r="D2343" s="44">
        <v>49817</v>
      </c>
      <c r="E2343" s="28">
        <v>527</v>
      </c>
      <c r="F2343" s="34" t="s">
        <v>231</v>
      </c>
      <c r="G2343" s="34" t="s">
        <v>20</v>
      </c>
      <c r="H2343" s="34" t="s">
        <v>32</v>
      </c>
      <c r="I2343" s="44">
        <v>13637</v>
      </c>
      <c r="J2343" s="28">
        <v>48</v>
      </c>
      <c r="K2343" s="49">
        <v>0.27374189533693316</v>
      </c>
      <c r="L2343" s="49" t="s">
        <v>240</v>
      </c>
      <c r="M2343" s="34" t="s">
        <v>26</v>
      </c>
      <c r="N2343" s="34" t="s">
        <v>27</v>
      </c>
      <c r="O2343" s="44">
        <v>191</v>
      </c>
      <c r="P2343" s="49">
        <v>0.17347770700000001</v>
      </c>
      <c r="Q2343" s="34" t="s">
        <v>38</v>
      </c>
      <c r="R2343" s="28">
        <v>19</v>
      </c>
      <c r="S2343" s="44">
        <v>2659</v>
      </c>
      <c r="T2343" s="39">
        <v>4151.4166670000004</v>
      </c>
      <c r="U2343" s="34" t="str">
        <f t="shared" si="109"/>
        <v>Low Income</v>
      </c>
      <c r="V2343" s="44">
        <v>254254</v>
      </c>
      <c r="W2343" s="49">
        <v>0.22517456399999999</v>
      </c>
      <c r="X2343" s="28">
        <v>1</v>
      </c>
      <c r="Y2343" s="28">
        <v>36</v>
      </c>
      <c r="Z2343" s="34" t="str">
        <f t="shared" si="110"/>
        <v>Low Risk</v>
      </c>
    </row>
    <row r="2344" spans="1:26" x14ac:dyDescent="0.25">
      <c r="A2344" s="20">
        <v>45443</v>
      </c>
      <c r="B2344" s="21">
        <v>45</v>
      </c>
      <c r="C2344" s="33" t="str">
        <f t="shared" si="108"/>
        <v>Senior</v>
      </c>
      <c r="D2344" s="43">
        <v>18700</v>
      </c>
      <c r="E2344" s="27">
        <v>580</v>
      </c>
      <c r="F2344" s="33" t="s">
        <v>230</v>
      </c>
      <c r="G2344" s="33" t="s">
        <v>20</v>
      </c>
      <c r="H2344" s="33" t="s">
        <v>21</v>
      </c>
      <c r="I2344" s="43">
        <v>25845</v>
      </c>
      <c r="J2344" s="27">
        <v>72</v>
      </c>
      <c r="K2344" s="48">
        <v>1.3820855614973262</v>
      </c>
      <c r="L2344" s="48" t="s">
        <v>242</v>
      </c>
      <c r="M2344" s="33" t="s">
        <v>22</v>
      </c>
      <c r="N2344" s="33" t="s">
        <v>30</v>
      </c>
      <c r="O2344" s="43">
        <v>570</v>
      </c>
      <c r="P2344" s="48">
        <v>0.48232472500000001</v>
      </c>
      <c r="Q2344" s="33" t="s">
        <v>38</v>
      </c>
      <c r="R2344" s="27">
        <v>22</v>
      </c>
      <c r="S2344" s="43">
        <v>4277</v>
      </c>
      <c r="T2344" s="38">
        <v>1558.333333</v>
      </c>
      <c r="U2344" s="33" t="str">
        <f t="shared" si="109"/>
        <v>Low Income</v>
      </c>
      <c r="V2344" s="43">
        <v>100676</v>
      </c>
      <c r="W2344" s="48">
        <v>0.24305443199999999</v>
      </c>
      <c r="X2344" s="27">
        <v>0</v>
      </c>
      <c r="Y2344" s="27">
        <v>56</v>
      </c>
      <c r="Z2344" s="33" t="str">
        <f t="shared" si="110"/>
        <v>High Risk</v>
      </c>
    </row>
    <row r="2345" spans="1:26" x14ac:dyDescent="0.25">
      <c r="A2345" s="22">
        <v>45444</v>
      </c>
      <c r="B2345" s="23">
        <v>33</v>
      </c>
      <c r="C2345" s="34" t="str">
        <f t="shared" si="108"/>
        <v>Mid</v>
      </c>
      <c r="D2345" s="44">
        <v>61295</v>
      </c>
      <c r="E2345" s="28">
        <v>552</v>
      </c>
      <c r="F2345" s="34" t="s">
        <v>230</v>
      </c>
      <c r="G2345" s="34" t="s">
        <v>20</v>
      </c>
      <c r="H2345" s="34" t="s">
        <v>32</v>
      </c>
      <c r="I2345" s="44">
        <v>15487</v>
      </c>
      <c r="J2345" s="28">
        <v>60</v>
      </c>
      <c r="K2345" s="49">
        <v>0.25266334937596868</v>
      </c>
      <c r="L2345" s="49" t="s">
        <v>240</v>
      </c>
      <c r="M2345" s="34" t="s">
        <v>35</v>
      </c>
      <c r="N2345" s="34" t="s">
        <v>30</v>
      </c>
      <c r="O2345" s="44">
        <v>310</v>
      </c>
      <c r="P2345" s="49">
        <v>3.5072082999999997E-2</v>
      </c>
      <c r="Q2345" s="34" t="s">
        <v>28</v>
      </c>
      <c r="R2345" s="28">
        <v>20</v>
      </c>
      <c r="S2345" s="44">
        <v>3867</v>
      </c>
      <c r="T2345" s="39">
        <v>5107.9166670000004</v>
      </c>
      <c r="U2345" s="34" t="str">
        <f t="shared" si="109"/>
        <v>Medium Income</v>
      </c>
      <c r="V2345" s="44">
        <v>16205</v>
      </c>
      <c r="W2345" s="49">
        <v>0.21728634599999999</v>
      </c>
      <c r="X2345" s="28">
        <v>0</v>
      </c>
      <c r="Y2345" s="28">
        <v>56</v>
      </c>
      <c r="Z2345" s="34" t="str">
        <f t="shared" si="110"/>
        <v>High Risk</v>
      </c>
    </row>
    <row r="2346" spans="1:26" x14ac:dyDescent="0.25">
      <c r="A2346" s="20">
        <v>45445</v>
      </c>
      <c r="B2346" s="21">
        <v>18</v>
      </c>
      <c r="C2346" s="33" t="str">
        <f t="shared" si="108"/>
        <v>Young</v>
      </c>
      <c r="D2346" s="43">
        <v>170294</v>
      </c>
      <c r="E2346" s="27">
        <v>539</v>
      </c>
      <c r="F2346" s="33" t="s">
        <v>231</v>
      </c>
      <c r="G2346" s="33" t="s">
        <v>20</v>
      </c>
      <c r="H2346" s="33" t="s">
        <v>29</v>
      </c>
      <c r="I2346" s="43">
        <v>15941</v>
      </c>
      <c r="J2346" s="27">
        <v>60</v>
      </c>
      <c r="K2346" s="48">
        <v>9.3608700247806736E-2</v>
      </c>
      <c r="L2346" s="48" t="s">
        <v>240</v>
      </c>
      <c r="M2346" s="33" t="s">
        <v>22</v>
      </c>
      <c r="N2346" s="33" t="s">
        <v>30</v>
      </c>
      <c r="O2346" s="43">
        <v>485</v>
      </c>
      <c r="P2346" s="48">
        <v>0.378454925</v>
      </c>
      <c r="Q2346" s="33" t="s">
        <v>28</v>
      </c>
      <c r="R2346" s="27">
        <v>14</v>
      </c>
      <c r="S2346" s="43">
        <v>3189</v>
      </c>
      <c r="T2346" s="38">
        <v>14191.166670000001</v>
      </c>
      <c r="U2346" s="33" t="str">
        <f t="shared" si="109"/>
        <v>High Income</v>
      </c>
      <c r="V2346" s="43">
        <v>78223</v>
      </c>
      <c r="W2346" s="48">
        <v>0.26534244200000001</v>
      </c>
      <c r="X2346" s="27">
        <v>1</v>
      </c>
      <c r="Y2346" s="27">
        <v>43.2</v>
      </c>
      <c r="Z2346" s="33" t="str">
        <f t="shared" si="110"/>
        <v>Medium Risk</v>
      </c>
    </row>
    <row r="2347" spans="1:26" x14ac:dyDescent="0.25">
      <c r="A2347" s="22">
        <v>45446</v>
      </c>
      <c r="B2347" s="23">
        <v>53</v>
      </c>
      <c r="C2347" s="34" t="str">
        <f t="shared" si="108"/>
        <v>Senior</v>
      </c>
      <c r="D2347" s="44">
        <v>78235</v>
      </c>
      <c r="E2347" s="28">
        <v>510</v>
      </c>
      <c r="F2347" s="34" t="s">
        <v>231</v>
      </c>
      <c r="G2347" s="34" t="s">
        <v>20</v>
      </c>
      <c r="H2347" s="34" t="s">
        <v>32</v>
      </c>
      <c r="I2347" s="44">
        <v>17613</v>
      </c>
      <c r="J2347" s="28">
        <v>60</v>
      </c>
      <c r="K2347" s="49">
        <v>0.22512941777976608</v>
      </c>
      <c r="L2347" s="49" t="s">
        <v>240</v>
      </c>
      <c r="M2347" s="34" t="s">
        <v>26</v>
      </c>
      <c r="N2347" s="34" t="s">
        <v>30</v>
      </c>
      <c r="O2347" s="44">
        <v>600</v>
      </c>
      <c r="P2347" s="49">
        <v>0.243877859</v>
      </c>
      <c r="Q2347" s="34" t="s">
        <v>38</v>
      </c>
      <c r="R2347" s="28">
        <v>26</v>
      </c>
      <c r="S2347" s="44">
        <v>3064</v>
      </c>
      <c r="T2347" s="39">
        <v>6519.5833329999996</v>
      </c>
      <c r="U2347" s="34" t="str">
        <f t="shared" si="109"/>
        <v>Medium Income</v>
      </c>
      <c r="V2347" s="44">
        <v>10994</v>
      </c>
      <c r="W2347" s="49">
        <v>0.27762228999999999</v>
      </c>
      <c r="X2347" s="28">
        <v>0</v>
      </c>
      <c r="Y2347" s="28">
        <v>53</v>
      </c>
      <c r="Z2347" s="34" t="str">
        <f t="shared" si="110"/>
        <v>Medium Risk</v>
      </c>
    </row>
    <row r="2348" spans="1:26" x14ac:dyDescent="0.25">
      <c r="A2348" s="20">
        <v>45447</v>
      </c>
      <c r="B2348" s="21">
        <v>34</v>
      </c>
      <c r="C2348" s="33" t="str">
        <f t="shared" si="108"/>
        <v>Mid</v>
      </c>
      <c r="D2348" s="43">
        <v>36266</v>
      </c>
      <c r="E2348" s="27">
        <v>593</v>
      </c>
      <c r="F2348" s="33" t="s">
        <v>230</v>
      </c>
      <c r="G2348" s="33" t="s">
        <v>45</v>
      </c>
      <c r="H2348" s="33" t="s">
        <v>25</v>
      </c>
      <c r="I2348" s="43">
        <v>27857</v>
      </c>
      <c r="J2348" s="27">
        <v>72</v>
      </c>
      <c r="K2348" s="48">
        <v>0.76812992885898634</v>
      </c>
      <c r="L2348" s="48" t="s">
        <v>241</v>
      </c>
      <c r="M2348" s="33" t="s">
        <v>26</v>
      </c>
      <c r="N2348" s="33" t="s">
        <v>23</v>
      </c>
      <c r="O2348" s="43">
        <v>644</v>
      </c>
      <c r="P2348" s="48">
        <v>0.135304017</v>
      </c>
      <c r="Q2348" s="33" t="s">
        <v>34</v>
      </c>
      <c r="R2348" s="27">
        <v>26</v>
      </c>
      <c r="S2348" s="43">
        <v>7931</v>
      </c>
      <c r="T2348" s="38">
        <v>3022.166667</v>
      </c>
      <c r="U2348" s="33" t="str">
        <f t="shared" si="109"/>
        <v>Low Income</v>
      </c>
      <c r="V2348" s="43">
        <v>101334</v>
      </c>
      <c r="W2348" s="48">
        <v>0.26745059199999999</v>
      </c>
      <c r="X2348" s="27">
        <v>0</v>
      </c>
      <c r="Y2348" s="27">
        <v>50</v>
      </c>
      <c r="Z2348" s="33" t="str">
        <f t="shared" si="110"/>
        <v>Medium Risk</v>
      </c>
    </row>
    <row r="2349" spans="1:26" x14ac:dyDescent="0.25">
      <c r="A2349" s="22">
        <v>45448</v>
      </c>
      <c r="B2349" s="23">
        <v>29</v>
      </c>
      <c r="C2349" s="34" t="str">
        <f t="shared" si="108"/>
        <v>Mid</v>
      </c>
      <c r="D2349" s="44">
        <v>56987</v>
      </c>
      <c r="E2349" s="28">
        <v>515</v>
      </c>
      <c r="F2349" s="34" t="s">
        <v>231</v>
      </c>
      <c r="G2349" s="34" t="s">
        <v>20</v>
      </c>
      <c r="H2349" s="34" t="s">
        <v>29</v>
      </c>
      <c r="I2349" s="44">
        <v>27169</v>
      </c>
      <c r="J2349" s="28">
        <v>60</v>
      </c>
      <c r="K2349" s="49">
        <v>0.47675785705511781</v>
      </c>
      <c r="L2349" s="49" t="s">
        <v>240</v>
      </c>
      <c r="M2349" s="34" t="s">
        <v>26</v>
      </c>
      <c r="N2349" s="34" t="s">
        <v>23</v>
      </c>
      <c r="O2349" s="44">
        <v>563</v>
      </c>
      <c r="P2349" s="49">
        <v>0.23448960599999999</v>
      </c>
      <c r="Q2349" s="34" t="s">
        <v>24</v>
      </c>
      <c r="R2349" s="28">
        <v>11</v>
      </c>
      <c r="S2349" s="44">
        <v>6245</v>
      </c>
      <c r="T2349" s="39">
        <v>4748.9166670000004</v>
      </c>
      <c r="U2349" s="34" t="str">
        <f t="shared" si="109"/>
        <v>Low Income</v>
      </c>
      <c r="V2349" s="44">
        <v>1686</v>
      </c>
      <c r="W2349" s="49">
        <v>0.301699096</v>
      </c>
      <c r="X2349" s="28">
        <v>0</v>
      </c>
      <c r="Y2349" s="28">
        <v>55</v>
      </c>
      <c r="Z2349" s="34" t="str">
        <f t="shared" si="110"/>
        <v>High Risk</v>
      </c>
    </row>
    <row r="2350" spans="1:26" x14ac:dyDescent="0.25">
      <c r="A2350" s="20">
        <v>45449</v>
      </c>
      <c r="B2350" s="21">
        <v>48</v>
      </c>
      <c r="C2350" s="33" t="str">
        <f t="shared" si="108"/>
        <v>Senior</v>
      </c>
      <c r="D2350" s="43">
        <v>82424</v>
      </c>
      <c r="E2350" s="27">
        <v>579.93124999999998</v>
      </c>
      <c r="F2350" s="33" t="s">
        <v>230</v>
      </c>
      <c r="G2350" s="33" t="s">
        <v>20</v>
      </c>
      <c r="H2350" s="33" t="s">
        <v>25</v>
      </c>
      <c r="I2350" s="43">
        <v>38466</v>
      </c>
      <c r="J2350" s="27">
        <v>72</v>
      </c>
      <c r="K2350" s="48">
        <v>0.4666844608366495</v>
      </c>
      <c r="L2350" s="48" t="s">
        <v>240</v>
      </c>
      <c r="M2350" s="33" t="s">
        <v>22</v>
      </c>
      <c r="N2350" s="33" t="s">
        <v>34</v>
      </c>
      <c r="O2350" s="43">
        <v>280</v>
      </c>
      <c r="P2350" s="48">
        <v>0.61118463199999995</v>
      </c>
      <c r="Q2350" s="33" t="s">
        <v>28</v>
      </c>
      <c r="R2350" s="27">
        <v>27</v>
      </c>
      <c r="S2350" s="43">
        <v>2968</v>
      </c>
      <c r="T2350" s="38">
        <v>6868.6666670000004</v>
      </c>
      <c r="U2350" s="33" t="str">
        <f t="shared" si="109"/>
        <v>Medium Income</v>
      </c>
      <c r="V2350" s="43">
        <v>80838</v>
      </c>
      <c r="W2350" s="48">
        <v>0.30135741999999999</v>
      </c>
      <c r="X2350" s="27">
        <v>0</v>
      </c>
      <c r="Y2350" s="27">
        <v>54</v>
      </c>
      <c r="Z2350" s="33" t="str">
        <f t="shared" si="110"/>
        <v>Medium Risk</v>
      </c>
    </row>
    <row r="2351" spans="1:26" x14ac:dyDescent="0.25">
      <c r="A2351" s="22">
        <v>45450</v>
      </c>
      <c r="B2351" s="23">
        <v>35</v>
      </c>
      <c r="C2351" s="34" t="str">
        <f t="shared" si="108"/>
        <v>Mid</v>
      </c>
      <c r="D2351" s="44">
        <v>50927</v>
      </c>
      <c r="E2351" s="28">
        <v>601</v>
      </c>
      <c r="F2351" s="34" t="s">
        <v>230</v>
      </c>
      <c r="G2351" s="34" t="s">
        <v>20</v>
      </c>
      <c r="H2351" s="34" t="s">
        <v>29</v>
      </c>
      <c r="I2351" s="44">
        <v>12070</v>
      </c>
      <c r="J2351" s="28">
        <v>72</v>
      </c>
      <c r="K2351" s="49">
        <v>0.23700591042079841</v>
      </c>
      <c r="L2351" s="49" t="s">
        <v>240</v>
      </c>
      <c r="M2351" s="34" t="s">
        <v>26</v>
      </c>
      <c r="N2351" s="34" t="s">
        <v>27</v>
      </c>
      <c r="O2351" s="44">
        <v>505</v>
      </c>
      <c r="P2351" s="49">
        <v>0.222713471</v>
      </c>
      <c r="Q2351" s="34" t="s">
        <v>34</v>
      </c>
      <c r="R2351" s="28">
        <v>21</v>
      </c>
      <c r="S2351" s="44">
        <v>1754</v>
      </c>
      <c r="T2351" s="39">
        <v>4243.9166670000004</v>
      </c>
      <c r="U2351" s="34" t="str">
        <f t="shared" si="109"/>
        <v>Low Income</v>
      </c>
      <c r="V2351" s="44">
        <v>15203</v>
      </c>
      <c r="W2351" s="49">
        <v>0.197616706</v>
      </c>
      <c r="X2351" s="28">
        <v>0</v>
      </c>
      <c r="Y2351" s="28">
        <v>55</v>
      </c>
      <c r="Z2351" s="34" t="str">
        <f t="shared" si="110"/>
        <v>High Risk</v>
      </c>
    </row>
    <row r="2352" spans="1:26" x14ac:dyDescent="0.25">
      <c r="A2352" s="20">
        <v>45451</v>
      </c>
      <c r="B2352" s="21">
        <v>52</v>
      </c>
      <c r="C2352" s="33" t="str">
        <f t="shared" si="108"/>
        <v>Senior</v>
      </c>
      <c r="D2352" s="43">
        <v>122919</v>
      </c>
      <c r="E2352" s="27">
        <v>647</v>
      </c>
      <c r="F2352" s="33" t="s">
        <v>230</v>
      </c>
      <c r="G2352" s="33" t="s">
        <v>20</v>
      </c>
      <c r="H2352" s="33" t="s">
        <v>21</v>
      </c>
      <c r="I2352" s="43">
        <v>35147</v>
      </c>
      <c r="J2352" s="27">
        <v>108</v>
      </c>
      <c r="K2352" s="48">
        <v>0.28593626697255914</v>
      </c>
      <c r="L2352" s="48" t="s">
        <v>240</v>
      </c>
      <c r="M2352" s="33" t="s">
        <v>22</v>
      </c>
      <c r="N2352" s="33" t="s">
        <v>23</v>
      </c>
      <c r="O2352" s="43">
        <v>215</v>
      </c>
      <c r="P2352" s="48">
        <v>0.13627689700000001</v>
      </c>
      <c r="Q2352" s="33" t="s">
        <v>24</v>
      </c>
      <c r="R2352" s="27">
        <v>23</v>
      </c>
      <c r="S2352" s="43">
        <v>3701</v>
      </c>
      <c r="T2352" s="38">
        <v>10243.25</v>
      </c>
      <c r="U2352" s="33" t="str">
        <f t="shared" si="109"/>
        <v>Medium Income</v>
      </c>
      <c r="V2352" s="43">
        <v>3311</v>
      </c>
      <c r="W2352" s="48">
        <v>0.220281903</v>
      </c>
      <c r="X2352" s="27">
        <v>1</v>
      </c>
      <c r="Y2352" s="27">
        <v>38.4</v>
      </c>
      <c r="Z2352" s="33" t="str">
        <f t="shared" si="110"/>
        <v>Low Risk</v>
      </c>
    </row>
    <row r="2353" spans="1:26" x14ac:dyDescent="0.25">
      <c r="A2353" s="22">
        <v>45452</v>
      </c>
      <c r="B2353" s="23">
        <v>47</v>
      </c>
      <c r="C2353" s="34" t="str">
        <f t="shared" si="108"/>
        <v>Senior</v>
      </c>
      <c r="D2353" s="44">
        <v>26214</v>
      </c>
      <c r="E2353" s="28">
        <v>613</v>
      </c>
      <c r="F2353" s="34" t="s">
        <v>230</v>
      </c>
      <c r="G2353" s="34" t="s">
        <v>45</v>
      </c>
      <c r="H2353" s="34" t="s">
        <v>25</v>
      </c>
      <c r="I2353" s="44">
        <v>27538</v>
      </c>
      <c r="J2353" s="28">
        <v>36</v>
      </c>
      <c r="K2353" s="49">
        <v>1.0505073624780652</v>
      </c>
      <c r="L2353" s="49" t="s">
        <v>242</v>
      </c>
      <c r="M2353" s="34" t="s">
        <v>22</v>
      </c>
      <c r="N2353" s="34" t="s">
        <v>27</v>
      </c>
      <c r="O2353" s="44">
        <v>458</v>
      </c>
      <c r="P2353" s="49">
        <v>7.2979421000000003E-2</v>
      </c>
      <c r="Q2353" s="34" t="s">
        <v>24</v>
      </c>
      <c r="R2353" s="28">
        <v>27</v>
      </c>
      <c r="S2353" s="44">
        <v>8816</v>
      </c>
      <c r="T2353" s="39">
        <v>2184.5</v>
      </c>
      <c r="U2353" s="34" t="str">
        <f t="shared" si="109"/>
        <v>Low Income</v>
      </c>
      <c r="V2353" s="44">
        <v>271721</v>
      </c>
      <c r="W2353" s="49">
        <v>0.17792787800000001</v>
      </c>
      <c r="X2353" s="28">
        <v>0</v>
      </c>
      <c r="Y2353" s="28">
        <v>45</v>
      </c>
      <c r="Z2353" s="34" t="str">
        <f t="shared" si="110"/>
        <v>Medium Risk</v>
      </c>
    </row>
    <row r="2354" spans="1:26" x14ac:dyDescent="0.25">
      <c r="A2354" s="20">
        <v>45453</v>
      </c>
      <c r="B2354" s="21">
        <v>48</v>
      </c>
      <c r="C2354" s="33" t="str">
        <f t="shared" si="108"/>
        <v>Senior</v>
      </c>
      <c r="D2354" s="43">
        <v>36007</v>
      </c>
      <c r="E2354" s="27">
        <v>524</v>
      </c>
      <c r="F2354" s="33" t="s">
        <v>231</v>
      </c>
      <c r="G2354" s="33" t="s">
        <v>20</v>
      </c>
      <c r="H2354" s="33" t="s">
        <v>32</v>
      </c>
      <c r="I2354" s="43">
        <v>25183.596306068601</v>
      </c>
      <c r="J2354" s="27">
        <v>36</v>
      </c>
      <c r="K2354" s="48">
        <v>0.69940834576800626</v>
      </c>
      <c r="L2354" s="48" t="s">
        <v>241</v>
      </c>
      <c r="M2354" s="33" t="s">
        <v>22</v>
      </c>
      <c r="N2354" s="33" t="s">
        <v>30</v>
      </c>
      <c r="O2354" s="43">
        <v>168</v>
      </c>
      <c r="P2354" s="48">
        <v>0.29329581599999999</v>
      </c>
      <c r="Q2354" s="33" t="s">
        <v>28</v>
      </c>
      <c r="R2354" s="27">
        <v>20</v>
      </c>
      <c r="S2354" s="43">
        <v>2715</v>
      </c>
      <c r="T2354" s="38">
        <v>3000.583333</v>
      </c>
      <c r="U2354" s="33" t="str">
        <f t="shared" si="109"/>
        <v>Low Income</v>
      </c>
      <c r="V2354" s="43">
        <v>3873</v>
      </c>
      <c r="W2354" s="48">
        <v>0.27626242499999998</v>
      </c>
      <c r="X2354" s="27">
        <v>0</v>
      </c>
      <c r="Y2354" s="27">
        <v>54</v>
      </c>
      <c r="Z2354" s="33" t="str">
        <f t="shared" si="110"/>
        <v>Medium Risk</v>
      </c>
    </row>
    <row r="2355" spans="1:26" x14ac:dyDescent="0.25">
      <c r="A2355" s="22">
        <v>45454</v>
      </c>
      <c r="B2355" s="23">
        <v>23</v>
      </c>
      <c r="C2355" s="34" t="str">
        <f t="shared" si="108"/>
        <v>Young</v>
      </c>
      <c r="D2355" s="44">
        <v>60195</v>
      </c>
      <c r="E2355" s="28">
        <v>585</v>
      </c>
      <c r="F2355" s="34" t="s">
        <v>230</v>
      </c>
      <c r="G2355" s="34" t="s">
        <v>20</v>
      </c>
      <c r="H2355" s="34" t="s">
        <v>29</v>
      </c>
      <c r="I2355" s="44">
        <v>29848</v>
      </c>
      <c r="J2355" s="28">
        <v>36</v>
      </c>
      <c r="K2355" s="49">
        <v>0.49585513746988952</v>
      </c>
      <c r="L2355" s="49" t="s">
        <v>240</v>
      </c>
      <c r="M2355" s="34" t="s">
        <v>22</v>
      </c>
      <c r="N2355" s="34" t="s">
        <v>27</v>
      </c>
      <c r="O2355" s="44">
        <v>577</v>
      </c>
      <c r="P2355" s="49">
        <v>0.13365766400000001</v>
      </c>
      <c r="Q2355" s="34" t="s">
        <v>34</v>
      </c>
      <c r="R2355" s="28">
        <v>20</v>
      </c>
      <c r="S2355" s="44">
        <v>2331</v>
      </c>
      <c r="T2355" s="39">
        <v>5016.25</v>
      </c>
      <c r="U2355" s="34" t="str">
        <f t="shared" si="109"/>
        <v>Medium Income</v>
      </c>
      <c r="V2355" s="44">
        <v>4391</v>
      </c>
      <c r="W2355" s="49">
        <v>0.23636259600000001</v>
      </c>
      <c r="X2355" s="28">
        <v>0</v>
      </c>
      <c r="Y2355" s="28">
        <v>49</v>
      </c>
      <c r="Z2355" s="34" t="str">
        <f t="shared" si="110"/>
        <v>Medium Risk</v>
      </c>
    </row>
    <row r="2356" spans="1:26" x14ac:dyDescent="0.25">
      <c r="A2356" s="20">
        <v>45455</v>
      </c>
      <c r="B2356" s="21">
        <v>54</v>
      </c>
      <c r="C2356" s="33" t="str">
        <f t="shared" si="108"/>
        <v>Senior</v>
      </c>
      <c r="D2356" s="43">
        <v>103990</v>
      </c>
      <c r="E2356" s="27">
        <v>650</v>
      </c>
      <c r="F2356" s="33" t="s">
        <v>232</v>
      </c>
      <c r="G2356" s="33" t="s">
        <v>20</v>
      </c>
      <c r="H2356" s="33" t="s">
        <v>41</v>
      </c>
      <c r="I2356" s="43">
        <v>30065</v>
      </c>
      <c r="J2356" s="27">
        <v>24</v>
      </c>
      <c r="K2356" s="48">
        <v>0.28911433791710739</v>
      </c>
      <c r="L2356" s="48" t="s">
        <v>240</v>
      </c>
      <c r="M2356" s="33" t="s">
        <v>26</v>
      </c>
      <c r="N2356" s="33" t="s">
        <v>30</v>
      </c>
      <c r="O2356" s="43">
        <v>265</v>
      </c>
      <c r="P2356" s="48">
        <v>0.18232368199999999</v>
      </c>
      <c r="Q2356" s="33" t="s">
        <v>38</v>
      </c>
      <c r="R2356" s="27">
        <v>31</v>
      </c>
      <c r="S2356" s="43">
        <v>591</v>
      </c>
      <c r="T2356" s="38">
        <v>8665.8333330000005</v>
      </c>
      <c r="U2356" s="33" t="str">
        <f t="shared" si="109"/>
        <v>Medium Income</v>
      </c>
      <c r="V2356" s="43">
        <v>12411</v>
      </c>
      <c r="W2356" s="48">
        <v>0.165710208</v>
      </c>
      <c r="X2356" s="27">
        <v>1</v>
      </c>
      <c r="Y2356" s="27">
        <v>33.6</v>
      </c>
      <c r="Z2356" s="33" t="str">
        <f t="shared" si="110"/>
        <v>Low Risk</v>
      </c>
    </row>
    <row r="2357" spans="1:26" x14ac:dyDescent="0.25">
      <c r="A2357" s="22">
        <v>45456</v>
      </c>
      <c r="B2357" s="23">
        <v>43</v>
      </c>
      <c r="C2357" s="34" t="str">
        <f t="shared" si="108"/>
        <v>Senior</v>
      </c>
      <c r="D2357" s="44">
        <v>37101</v>
      </c>
      <c r="E2357" s="28">
        <v>535</v>
      </c>
      <c r="F2357" s="34" t="s">
        <v>231</v>
      </c>
      <c r="G2357" s="34" t="s">
        <v>20</v>
      </c>
      <c r="H2357" s="34" t="s">
        <v>25</v>
      </c>
      <c r="I2357" s="44">
        <v>25805</v>
      </c>
      <c r="J2357" s="28">
        <v>72</v>
      </c>
      <c r="K2357" s="49">
        <v>0.69553381310476803</v>
      </c>
      <c r="L2357" s="49" t="s">
        <v>241</v>
      </c>
      <c r="M2357" s="34" t="s">
        <v>26</v>
      </c>
      <c r="N2357" s="34" t="s">
        <v>30</v>
      </c>
      <c r="O2357" s="44">
        <v>608</v>
      </c>
      <c r="P2357" s="49">
        <v>0.37026367199999999</v>
      </c>
      <c r="Q2357" s="34" t="s">
        <v>34</v>
      </c>
      <c r="R2357" s="28">
        <v>33</v>
      </c>
      <c r="S2357" s="44">
        <v>7685</v>
      </c>
      <c r="T2357" s="39">
        <v>3091.75</v>
      </c>
      <c r="U2357" s="34" t="str">
        <f t="shared" si="109"/>
        <v>Low Income</v>
      </c>
      <c r="V2357" s="44">
        <v>164751</v>
      </c>
      <c r="W2357" s="49">
        <v>0.30355602300000001</v>
      </c>
      <c r="X2357" s="28">
        <v>0</v>
      </c>
      <c r="Y2357" s="28">
        <v>50</v>
      </c>
      <c r="Z2357" s="34" t="str">
        <f t="shared" si="110"/>
        <v>Medium Risk</v>
      </c>
    </row>
    <row r="2358" spans="1:26" x14ac:dyDescent="0.25">
      <c r="A2358" s="20">
        <v>45457</v>
      </c>
      <c r="B2358" s="21">
        <v>35</v>
      </c>
      <c r="C2358" s="33" t="str">
        <f t="shared" si="108"/>
        <v>Mid</v>
      </c>
      <c r="D2358" s="43">
        <v>27610</v>
      </c>
      <c r="E2358" s="27">
        <v>530</v>
      </c>
      <c r="F2358" s="33" t="s">
        <v>231</v>
      </c>
      <c r="G2358" s="33" t="s">
        <v>20</v>
      </c>
      <c r="H2358" s="33" t="s">
        <v>25</v>
      </c>
      <c r="I2358" s="43">
        <v>29704</v>
      </c>
      <c r="J2358" s="27">
        <v>36</v>
      </c>
      <c r="K2358" s="48">
        <v>1.0758420862006519</v>
      </c>
      <c r="L2358" s="48" t="s">
        <v>242</v>
      </c>
      <c r="M2358" s="33" t="s">
        <v>35</v>
      </c>
      <c r="N2358" s="33" t="s">
        <v>27</v>
      </c>
      <c r="O2358" s="43">
        <v>754</v>
      </c>
      <c r="P2358" s="48">
        <v>0.34699631399999997</v>
      </c>
      <c r="Q2358" s="33" t="s">
        <v>34</v>
      </c>
      <c r="R2358" s="27">
        <v>26</v>
      </c>
      <c r="S2358" s="43">
        <v>1880</v>
      </c>
      <c r="T2358" s="38">
        <v>2300.833333</v>
      </c>
      <c r="U2358" s="33" t="str">
        <f t="shared" si="109"/>
        <v>Low Income</v>
      </c>
      <c r="V2358" s="43">
        <v>9048</v>
      </c>
      <c r="W2358" s="48">
        <v>0.225964838</v>
      </c>
      <c r="X2358" s="27">
        <v>0</v>
      </c>
      <c r="Y2358" s="27">
        <v>62</v>
      </c>
      <c r="Z2358" s="33" t="str">
        <f t="shared" si="110"/>
        <v>High Risk</v>
      </c>
    </row>
    <row r="2359" spans="1:26" x14ac:dyDescent="0.25">
      <c r="A2359" s="22">
        <v>45458</v>
      </c>
      <c r="B2359" s="23">
        <v>41</v>
      </c>
      <c r="C2359" s="34" t="str">
        <f t="shared" si="108"/>
        <v>Senior</v>
      </c>
      <c r="D2359" s="44">
        <v>26696</v>
      </c>
      <c r="E2359" s="28">
        <v>478</v>
      </c>
      <c r="F2359" s="34" t="s">
        <v>231</v>
      </c>
      <c r="G2359" s="34" t="s">
        <v>20</v>
      </c>
      <c r="H2359" s="34" t="s">
        <v>32</v>
      </c>
      <c r="I2359" s="44">
        <v>16305</v>
      </c>
      <c r="J2359" s="28">
        <v>48</v>
      </c>
      <c r="K2359" s="49">
        <v>0.61076565777644587</v>
      </c>
      <c r="L2359" s="49" t="s">
        <v>241</v>
      </c>
      <c r="M2359" s="34" t="s">
        <v>26</v>
      </c>
      <c r="N2359" s="34" t="s">
        <v>30</v>
      </c>
      <c r="O2359" s="44">
        <v>352</v>
      </c>
      <c r="P2359" s="49">
        <v>0.32944052800000001</v>
      </c>
      <c r="Q2359" s="34" t="s">
        <v>24</v>
      </c>
      <c r="R2359" s="28">
        <v>25</v>
      </c>
      <c r="S2359" s="44">
        <v>6498</v>
      </c>
      <c r="T2359" s="39">
        <v>2224.666667</v>
      </c>
      <c r="U2359" s="34" t="str">
        <f t="shared" si="109"/>
        <v>Low Income</v>
      </c>
      <c r="V2359" s="44">
        <v>4612</v>
      </c>
      <c r="W2359" s="49">
        <v>0.29010397799999998</v>
      </c>
      <c r="X2359" s="28">
        <v>0</v>
      </c>
      <c r="Y2359" s="28">
        <v>56</v>
      </c>
      <c r="Z2359" s="34" t="str">
        <f t="shared" si="110"/>
        <v>High Risk</v>
      </c>
    </row>
    <row r="2360" spans="1:26" x14ac:dyDescent="0.25">
      <c r="A2360" s="20">
        <v>45459</v>
      </c>
      <c r="B2360" s="21">
        <v>18</v>
      </c>
      <c r="C2360" s="33" t="str">
        <f t="shared" si="108"/>
        <v>Young</v>
      </c>
      <c r="D2360" s="43">
        <v>23064</v>
      </c>
      <c r="E2360" s="27">
        <v>590</v>
      </c>
      <c r="F2360" s="33" t="s">
        <v>230</v>
      </c>
      <c r="G2360" s="33" t="s">
        <v>20</v>
      </c>
      <c r="H2360" s="33" t="s">
        <v>25</v>
      </c>
      <c r="I2360" s="43">
        <v>31442</v>
      </c>
      <c r="J2360" s="27">
        <v>36</v>
      </c>
      <c r="K2360" s="48">
        <v>1.3632500867152273</v>
      </c>
      <c r="L2360" s="48" t="s">
        <v>242</v>
      </c>
      <c r="M2360" s="33" t="s">
        <v>44</v>
      </c>
      <c r="N2360" s="33" t="s">
        <v>27</v>
      </c>
      <c r="O2360" s="43">
        <v>350</v>
      </c>
      <c r="P2360" s="48">
        <v>0.120811611</v>
      </c>
      <c r="Q2360" s="33" t="s">
        <v>38</v>
      </c>
      <c r="R2360" s="27">
        <v>28</v>
      </c>
      <c r="S2360" s="43">
        <v>1526</v>
      </c>
      <c r="T2360" s="38">
        <v>1922</v>
      </c>
      <c r="U2360" s="33" t="str">
        <f t="shared" si="109"/>
        <v>Low Income</v>
      </c>
      <c r="V2360" s="43">
        <v>3740</v>
      </c>
      <c r="W2360" s="48">
        <v>0.23030916300000001</v>
      </c>
      <c r="X2360" s="27">
        <v>0</v>
      </c>
      <c r="Y2360" s="27">
        <v>55</v>
      </c>
      <c r="Z2360" s="33" t="str">
        <f t="shared" si="110"/>
        <v>High Risk</v>
      </c>
    </row>
    <row r="2361" spans="1:26" x14ac:dyDescent="0.25">
      <c r="A2361" s="22">
        <v>45460</v>
      </c>
      <c r="B2361" s="23">
        <v>44</v>
      </c>
      <c r="C2361" s="34" t="str">
        <f t="shared" si="108"/>
        <v>Senior</v>
      </c>
      <c r="D2361" s="44">
        <v>59072</v>
      </c>
      <c r="E2361" s="28">
        <v>493</v>
      </c>
      <c r="F2361" s="34" t="s">
        <v>231</v>
      </c>
      <c r="G2361" s="34" t="s">
        <v>20</v>
      </c>
      <c r="H2361" s="34" t="s">
        <v>25</v>
      </c>
      <c r="I2361" s="44">
        <v>30138</v>
      </c>
      <c r="J2361" s="28">
        <v>48</v>
      </c>
      <c r="K2361" s="49">
        <v>0.51019095341278442</v>
      </c>
      <c r="L2361" s="49" t="s">
        <v>241</v>
      </c>
      <c r="M2361" s="34" t="s">
        <v>22</v>
      </c>
      <c r="N2361" s="34" t="s">
        <v>30</v>
      </c>
      <c r="O2361" s="44">
        <v>229</v>
      </c>
      <c r="P2361" s="49">
        <v>0.35073974200000002</v>
      </c>
      <c r="Q2361" s="34" t="s">
        <v>31</v>
      </c>
      <c r="R2361" s="28">
        <v>23</v>
      </c>
      <c r="S2361" s="44">
        <v>6251</v>
      </c>
      <c r="T2361" s="39">
        <v>4922.6666670000004</v>
      </c>
      <c r="U2361" s="34" t="str">
        <f t="shared" si="109"/>
        <v>Low Income</v>
      </c>
      <c r="V2361" s="44">
        <v>4858</v>
      </c>
      <c r="W2361" s="49">
        <v>0.30924521399999999</v>
      </c>
      <c r="X2361" s="28">
        <v>0</v>
      </c>
      <c r="Y2361" s="28">
        <v>63</v>
      </c>
      <c r="Z2361" s="34" t="str">
        <f t="shared" si="110"/>
        <v>High Risk</v>
      </c>
    </row>
    <row r="2362" spans="1:26" x14ac:dyDescent="0.25">
      <c r="A2362" s="20">
        <v>45461</v>
      </c>
      <c r="B2362" s="21">
        <v>27</v>
      </c>
      <c r="C2362" s="33" t="str">
        <f t="shared" si="108"/>
        <v>Mid</v>
      </c>
      <c r="D2362" s="43">
        <v>48078</v>
      </c>
      <c r="E2362" s="27">
        <v>600</v>
      </c>
      <c r="F2362" s="33" t="s">
        <v>230</v>
      </c>
      <c r="G2362" s="33" t="s">
        <v>20</v>
      </c>
      <c r="H2362" s="33" t="s">
        <v>41</v>
      </c>
      <c r="I2362" s="43">
        <v>39344</v>
      </c>
      <c r="J2362" s="27">
        <v>48</v>
      </c>
      <c r="K2362" s="48">
        <v>0.81833686925412874</v>
      </c>
      <c r="L2362" s="48" t="s">
        <v>241</v>
      </c>
      <c r="M2362" s="33" t="s">
        <v>22</v>
      </c>
      <c r="N2362" s="33" t="s">
        <v>34</v>
      </c>
      <c r="O2362" s="43">
        <v>312</v>
      </c>
      <c r="P2362" s="48">
        <v>0.10040547599999999</v>
      </c>
      <c r="Q2362" s="33" t="s">
        <v>24</v>
      </c>
      <c r="R2362" s="27">
        <v>19</v>
      </c>
      <c r="S2362" s="43">
        <v>5374</v>
      </c>
      <c r="T2362" s="38">
        <v>4006.5</v>
      </c>
      <c r="U2362" s="33" t="str">
        <f t="shared" si="109"/>
        <v>Low Income</v>
      </c>
      <c r="V2362" s="43">
        <v>70279</v>
      </c>
      <c r="W2362" s="48">
        <v>0.25381654300000001</v>
      </c>
      <c r="X2362" s="27">
        <v>0</v>
      </c>
      <c r="Y2362" s="27">
        <v>46</v>
      </c>
      <c r="Z2362" s="33" t="str">
        <f t="shared" si="110"/>
        <v>Medium Risk</v>
      </c>
    </row>
    <row r="2363" spans="1:26" x14ac:dyDescent="0.25">
      <c r="A2363" s="22">
        <v>45462</v>
      </c>
      <c r="B2363" s="23">
        <v>23</v>
      </c>
      <c r="C2363" s="34" t="str">
        <f t="shared" si="108"/>
        <v>Young</v>
      </c>
      <c r="D2363" s="44">
        <v>89534</v>
      </c>
      <c r="E2363" s="28">
        <v>531</v>
      </c>
      <c r="F2363" s="34" t="s">
        <v>231</v>
      </c>
      <c r="G2363" s="34" t="s">
        <v>45</v>
      </c>
      <c r="H2363" s="34" t="s">
        <v>32</v>
      </c>
      <c r="I2363" s="44">
        <v>18585</v>
      </c>
      <c r="J2363" s="28">
        <v>36</v>
      </c>
      <c r="K2363" s="49">
        <v>0.20757477606272479</v>
      </c>
      <c r="L2363" s="49" t="s">
        <v>240</v>
      </c>
      <c r="M2363" s="34" t="s">
        <v>26</v>
      </c>
      <c r="N2363" s="34" t="s">
        <v>30</v>
      </c>
      <c r="O2363" s="44">
        <v>372</v>
      </c>
      <c r="P2363" s="49">
        <v>0.17652356799999999</v>
      </c>
      <c r="Q2363" s="34" t="s">
        <v>24</v>
      </c>
      <c r="R2363" s="28">
        <v>25</v>
      </c>
      <c r="S2363" s="44">
        <v>974</v>
      </c>
      <c r="T2363" s="39">
        <v>7461.1666670000004</v>
      </c>
      <c r="U2363" s="34" t="str">
        <f t="shared" si="109"/>
        <v>Medium Income</v>
      </c>
      <c r="V2363" s="44">
        <v>20013</v>
      </c>
      <c r="W2363" s="49">
        <v>0.20204825500000001</v>
      </c>
      <c r="X2363" s="28">
        <v>0</v>
      </c>
      <c r="Y2363" s="28">
        <v>62</v>
      </c>
      <c r="Z2363" s="34" t="str">
        <f t="shared" si="110"/>
        <v>High Risk</v>
      </c>
    </row>
    <row r="2364" spans="1:26" x14ac:dyDescent="0.25">
      <c r="A2364" s="20">
        <v>45463</v>
      </c>
      <c r="B2364" s="21">
        <v>21</v>
      </c>
      <c r="C2364" s="33" t="str">
        <f t="shared" si="108"/>
        <v>Young</v>
      </c>
      <c r="D2364" s="43">
        <v>21630</v>
      </c>
      <c r="E2364" s="27">
        <v>497</v>
      </c>
      <c r="F2364" s="33" t="s">
        <v>231</v>
      </c>
      <c r="G2364" s="33" t="s">
        <v>20</v>
      </c>
      <c r="H2364" s="33" t="s">
        <v>25</v>
      </c>
      <c r="I2364" s="43">
        <v>28744</v>
      </c>
      <c r="J2364" s="27">
        <v>60</v>
      </c>
      <c r="K2364" s="48">
        <v>1.3288950531668979</v>
      </c>
      <c r="L2364" s="48" t="s">
        <v>242</v>
      </c>
      <c r="M2364" s="33" t="s">
        <v>26</v>
      </c>
      <c r="N2364" s="33" t="s">
        <v>27</v>
      </c>
      <c r="O2364" s="43">
        <v>436</v>
      </c>
      <c r="P2364" s="48">
        <v>0.217959505</v>
      </c>
      <c r="Q2364" s="33" t="s">
        <v>28</v>
      </c>
      <c r="R2364" s="27">
        <v>23</v>
      </c>
      <c r="S2364" s="43">
        <v>2623</v>
      </c>
      <c r="T2364" s="38">
        <v>1802.5</v>
      </c>
      <c r="U2364" s="33" t="str">
        <f t="shared" si="109"/>
        <v>Low Income</v>
      </c>
      <c r="V2364" s="43">
        <v>19197</v>
      </c>
      <c r="W2364" s="48">
        <v>0.274604511</v>
      </c>
      <c r="X2364" s="27">
        <v>0</v>
      </c>
      <c r="Y2364" s="27">
        <v>58</v>
      </c>
      <c r="Z2364" s="33" t="str">
        <f t="shared" si="110"/>
        <v>High Risk</v>
      </c>
    </row>
    <row r="2365" spans="1:26" x14ac:dyDescent="0.25">
      <c r="A2365" s="22">
        <v>45464</v>
      </c>
      <c r="B2365" s="23">
        <v>53</v>
      </c>
      <c r="C2365" s="34" t="str">
        <f t="shared" si="108"/>
        <v>Senior</v>
      </c>
      <c r="D2365" s="44">
        <v>46588</v>
      </c>
      <c r="E2365" s="28">
        <v>546</v>
      </c>
      <c r="F2365" s="34" t="s">
        <v>231</v>
      </c>
      <c r="G2365" s="34" t="s">
        <v>20</v>
      </c>
      <c r="H2365" s="34" t="s">
        <v>29</v>
      </c>
      <c r="I2365" s="44">
        <v>20472</v>
      </c>
      <c r="J2365" s="28">
        <v>84</v>
      </c>
      <c r="K2365" s="49">
        <v>0.43942646174980682</v>
      </c>
      <c r="L2365" s="49" t="s">
        <v>240</v>
      </c>
      <c r="M2365" s="34" t="s">
        <v>22</v>
      </c>
      <c r="N2365" s="34" t="s">
        <v>30</v>
      </c>
      <c r="O2365" s="44">
        <v>309</v>
      </c>
      <c r="P2365" s="49">
        <v>0.351281593</v>
      </c>
      <c r="Q2365" s="34" t="s">
        <v>31</v>
      </c>
      <c r="R2365" s="28">
        <v>23</v>
      </c>
      <c r="S2365" s="44">
        <v>1977</v>
      </c>
      <c r="T2365" s="39">
        <v>3882.333333</v>
      </c>
      <c r="U2365" s="34" t="str">
        <f t="shared" si="109"/>
        <v>Low Income</v>
      </c>
      <c r="V2365" s="44">
        <v>40599</v>
      </c>
      <c r="W2365" s="49">
        <v>0.26152886199999997</v>
      </c>
      <c r="X2365" s="28">
        <v>0</v>
      </c>
      <c r="Y2365" s="28">
        <v>54</v>
      </c>
      <c r="Z2365" s="34" t="str">
        <f t="shared" si="110"/>
        <v>Medium Risk</v>
      </c>
    </row>
    <row r="2366" spans="1:26" x14ac:dyDescent="0.25">
      <c r="A2366" s="20">
        <v>45465</v>
      </c>
      <c r="B2366" s="21">
        <v>32</v>
      </c>
      <c r="C2366" s="33" t="str">
        <f t="shared" si="108"/>
        <v>Mid</v>
      </c>
      <c r="D2366" s="43">
        <v>70233</v>
      </c>
      <c r="E2366" s="27">
        <v>514</v>
      </c>
      <c r="F2366" s="33" t="s">
        <v>231</v>
      </c>
      <c r="G2366" s="33" t="s">
        <v>20</v>
      </c>
      <c r="H2366" s="33" t="s">
        <v>25</v>
      </c>
      <c r="I2366" s="43">
        <v>18181</v>
      </c>
      <c r="J2366" s="27">
        <v>48</v>
      </c>
      <c r="K2366" s="48">
        <v>0.25886691441345239</v>
      </c>
      <c r="L2366" s="48" t="s">
        <v>240</v>
      </c>
      <c r="M2366" s="33" t="s">
        <v>22</v>
      </c>
      <c r="N2366" s="33" t="s">
        <v>30</v>
      </c>
      <c r="O2366" s="43">
        <v>250</v>
      </c>
      <c r="P2366" s="48">
        <v>0.34161761699999998</v>
      </c>
      <c r="Q2366" s="33" t="s">
        <v>38</v>
      </c>
      <c r="R2366" s="27">
        <v>39</v>
      </c>
      <c r="S2366" s="43">
        <v>1964</v>
      </c>
      <c r="T2366" s="38">
        <v>5852.75</v>
      </c>
      <c r="U2366" s="33" t="str">
        <f t="shared" si="109"/>
        <v>Medium Income</v>
      </c>
      <c r="V2366" s="43">
        <v>128390</v>
      </c>
      <c r="W2366" s="48">
        <v>0.22160200799999999</v>
      </c>
      <c r="X2366" s="27">
        <v>0</v>
      </c>
      <c r="Y2366" s="27">
        <v>62</v>
      </c>
      <c r="Z2366" s="33" t="str">
        <f t="shared" si="110"/>
        <v>High Risk</v>
      </c>
    </row>
    <row r="2367" spans="1:26" x14ac:dyDescent="0.25">
      <c r="A2367" s="22">
        <v>45466</v>
      </c>
      <c r="B2367" s="23">
        <v>58</v>
      </c>
      <c r="C2367" s="34" t="str">
        <f t="shared" si="108"/>
        <v>Senior</v>
      </c>
      <c r="D2367" s="44">
        <v>70677</v>
      </c>
      <c r="E2367" s="28">
        <v>630</v>
      </c>
      <c r="F2367" s="34" t="s">
        <v>230</v>
      </c>
      <c r="G2367" s="34" t="s">
        <v>20</v>
      </c>
      <c r="H2367" s="34" t="s">
        <v>25</v>
      </c>
      <c r="I2367" s="44">
        <v>18836</v>
      </c>
      <c r="J2367" s="28">
        <v>55.043478260869563</v>
      </c>
      <c r="K2367" s="49">
        <v>0.26650819927274783</v>
      </c>
      <c r="L2367" s="49" t="s">
        <v>240</v>
      </c>
      <c r="M2367" s="34" t="s">
        <v>44</v>
      </c>
      <c r="N2367" s="34" t="s">
        <v>27</v>
      </c>
      <c r="O2367" s="44">
        <v>254</v>
      </c>
      <c r="P2367" s="49">
        <v>0.45686373400000002</v>
      </c>
      <c r="Q2367" s="34" t="s">
        <v>24</v>
      </c>
      <c r="R2367" s="28">
        <v>19</v>
      </c>
      <c r="S2367" s="44">
        <v>4541</v>
      </c>
      <c r="T2367" s="39">
        <v>5889.75</v>
      </c>
      <c r="U2367" s="34" t="str">
        <f t="shared" si="109"/>
        <v>Medium Income</v>
      </c>
      <c r="V2367" s="44">
        <v>4196</v>
      </c>
      <c r="W2367" s="49">
        <v>0.20624452200000001</v>
      </c>
      <c r="X2367" s="28">
        <v>0</v>
      </c>
      <c r="Y2367" s="28">
        <v>58</v>
      </c>
      <c r="Z2367" s="34" t="str">
        <f t="shared" si="110"/>
        <v>High Risk</v>
      </c>
    </row>
    <row r="2368" spans="1:26" x14ac:dyDescent="0.25">
      <c r="A2368" s="20">
        <v>45467</v>
      </c>
      <c r="B2368" s="21">
        <v>33</v>
      </c>
      <c r="C2368" s="33" t="str">
        <f t="shared" si="108"/>
        <v>Mid</v>
      </c>
      <c r="D2368" s="43">
        <v>28659</v>
      </c>
      <c r="E2368" s="27">
        <v>493</v>
      </c>
      <c r="F2368" s="33" t="s">
        <v>231</v>
      </c>
      <c r="G2368" s="33" t="s">
        <v>45</v>
      </c>
      <c r="H2368" s="33" t="s">
        <v>41</v>
      </c>
      <c r="I2368" s="43">
        <v>21363</v>
      </c>
      <c r="J2368" s="27">
        <v>48</v>
      </c>
      <c r="K2368" s="48">
        <v>0.74542028682089401</v>
      </c>
      <c r="L2368" s="48" t="s">
        <v>241</v>
      </c>
      <c r="M2368" s="33" t="s">
        <v>22</v>
      </c>
      <c r="N2368" s="33" t="s">
        <v>34</v>
      </c>
      <c r="O2368" s="43">
        <v>260</v>
      </c>
      <c r="P2368" s="48">
        <v>0.33924073100000002</v>
      </c>
      <c r="Q2368" s="33" t="s">
        <v>28</v>
      </c>
      <c r="R2368" s="27">
        <v>22</v>
      </c>
      <c r="S2368" s="43">
        <v>8005</v>
      </c>
      <c r="T2368" s="38">
        <v>2388.25</v>
      </c>
      <c r="U2368" s="33" t="str">
        <f t="shared" si="109"/>
        <v>Low Income</v>
      </c>
      <c r="V2368" s="43">
        <v>72640</v>
      </c>
      <c r="W2368" s="48">
        <v>0.23189270400000001</v>
      </c>
      <c r="X2368" s="27">
        <v>0</v>
      </c>
      <c r="Y2368" s="27">
        <v>60</v>
      </c>
      <c r="Z2368" s="33" t="str">
        <f t="shared" si="110"/>
        <v>High Risk</v>
      </c>
    </row>
    <row r="2369" spans="1:26" x14ac:dyDescent="0.25">
      <c r="A2369" s="22">
        <v>45468</v>
      </c>
      <c r="B2369" s="23">
        <v>19</v>
      </c>
      <c r="C2369" s="34" t="str">
        <f t="shared" si="108"/>
        <v>Young</v>
      </c>
      <c r="D2369" s="44">
        <v>75795</v>
      </c>
      <c r="E2369" s="28">
        <v>537</v>
      </c>
      <c r="F2369" s="34" t="s">
        <v>231</v>
      </c>
      <c r="G2369" s="34" t="s">
        <v>45</v>
      </c>
      <c r="H2369" s="34" t="s">
        <v>29</v>
      </c>
      <c r="I2369" s="44">
        <v>8795</v>
      </c>
      <c r="J2369" s="28">
        <v>24</v>
      </c>
      <c r="K2369" s="49">
        <v>0.11603667788112672</v>
      </c>
      <c r="L2369" s="49" t="s">
        <v>240</v>
      </c>
      <c r="M2369" s="34" t="s">
        <v>35</v>
      </c>
      <c r="N2369" s="34" t="s">
        <v>30</v>
      </c>
      <c r="O2369" s="44">
        <v>282</v>
      </c>
      <c r="P2369" s="49">
        <v>0.26326482499999998</v>
      </c>
      <c r="Q2369" s="34" t="s">
        <v>24</v>
      </c>
      <c r="R2369" s="28">
        <v>23</v>
      </c>
      <c r="S2369" s="44">
        <v>1431</v>
      </c>
      <c r="T2369" s="39">
        <v>6316.25</v>
      </c>
      <c r="U2369" s="34" t="str">
        <f t="shared" si="109"/>
        <v>Medium Income</v>
      </c>
      <c r="V2369" s="44">
        <v>28458</v>
      </c>
      <c r="W2369" s="49">
        <v>0.222325156</v>
      </c>
      <c r="X2369" s="28">
        <v>0</v>
      </c>
      <c r="Y2369" s="28">
        <v>62</v>
      </c>
      <c r="Z2369" s="34" t="str">
        <f t="shared" si="110"/>
        <v>High Risk</v>
      </c>
    </row>
    <row r="2370" spans="1:26" x14ac:dyDescent="0.25">
      <c r="A2370" s="20">
        <v>45469</v>
      </c>
      <c r="B2370" s="21">
        <v>26</v>
      </c>
      <c r="C2370" s="33" t="str">
        <f t="shared" ref="C2370:C2433" si="111">IF(B2370&lt;25,"Young",IF(B2370&lt;40,"Mid",IF(B2370&lt;60,"Senior","Old")))</f>
        <v>Mid</v>
      </c>
      <c r="D2370" s="43">
        <v>45898</v>
      </c>
      <c r="E2370" s="27">
        <v>515</v>
      </c>
      <c r="F2370" s="33" t="s">
        <v>231</v>
      </c>
      <c r="G2370" s="33" t="s">
        <v>20</v>
      </c>
      <c r="H2370" s="33" t="s">
        <v>21</v>
      </c>
      <c r="I2370" s="43">
        <v>18022</v>
      </c>
      <c r="J2370" s="27">
        <v>36</v>
      </c>
      <c r="K2370" s="48">
        <v>0.39265327465249028</v>
      </c>
      <c r="L2370" s="48" t="s">
        <v>240</v>
      </c>
      <c r="M2370" s="33" t="s">
        <v>35</v>
      </c>
      <c r="N2370" s="33" t="s">
        <v>30</v>
      </c>
      <c r="O2370" s="43">
        <v>721</v>
      </c>
      <c r="P2370" s="48">
        <v>0.30499499499999999</v>
      </c>
      <c r="Q2370" s="33" t="s">
        <v>38</v>
      </c>
      <c r="R2370" s="27">
        <v>32</v>
      </c>
      <c r="S2370" s="43">
        <v>4705</v>
      </c>
      <c r="T2370" s="38">
        <v>3824.833333</v>
      </c>
      <c r="U2370" s="33" t="str">
        <f t="shared" ref="U2370:U2433" si="112">IF(T2370&lt;=5000,"Low Income",IF(T2370&lt;=12000,"Medium Income","High Income"))</f>
        <v>Low Income</v>
      </c>
      <c r="V2370" s="43">
        <v>215560</v>
      </c>
      <c r="W2370" s="48">
        <v>0.1964176</v>
      </c>
      <c r="X2370" s="27">
        <v>1</v>
      </c>
      <c r="Y2370" s="27">
        <v>42.4</v>
      </c>
      <c r="Z2370" s="33" t="str">
        <f t="shared" ref="Z2370:Z2433" si="113">IF(Y2370&lt;40,"Low Risk", IF(Y2370&lt;55,"Medium Risk", IF(Y2370&lt;70,"High Risk","Very High Risk")))</f>
        <v>Medium Risk</v>
      </c>
    </row>
    <row r="2371" spans="1:26" x14ac:dyDescent="0.25">
      <c r="A2371" s="22">
        <v>45470</v>
      </c>
      <c r="B2371" s="23">
        <v>54</v>
      </c>
      <c r="C2371" s="34" t="str">
        <f t="shared" si="111"/>
        <v>Senior</v>
      </c>
      <c r="D2371" s="44">
        <v>126443.00004000001</v>
      </c>
      <c r="E2371" s="28">
        <v>601</v>
      </c>
      <c r="F2371" s="34" t="s">
        <v>230</v>
      </c>
      <c r="G2371" s="34" t="s">
        <v>45</v>
      </c>
      <c r="H2371" s="34" t="s">
        <v>32</v>
      </c>
      <c r="I2371" s="44">
        <v>42212</v>
      </c>
      <c r="J2371" s="28">
        <v>55.032258064516128</v>
      </c>
      <c r="K2371" s="49">
        <v>0.33384212638616856</v>
      </c>
      <c r="L2371" s="49" t="s">
        <v>240</v>
      </c>
      <c r="M2371" s="34" t="s">
        <v>22</v>
      </c>
      <c r="N2371" s="34" t="s">
        <v>23</v>
      </c>
      <c r="O2371" s="44">
        <v>311</v>
      </c>
      <c r="P2371" s="49">
        <v>0.28434551699999999</v>
      </c>
      <c r="Q2371" s="34" t="s">
        <v>28</v>
      </c>
      <c r="R2371" s="28">
        <v>28</v>
      </c>
      <c r="S2371" s="44">
        <v>1718</v>
      </c>
      <c r="T2371" s="39">
        <v>10536.916670000001</v>
      </c>
      <c r="U2371" s="34" t="str">
        <f t="shared" si="112"/>
        <v>Medium Income</v>
      </c>
      <c r="V2371" s="44">
        <v>59660</v>
      </c>
      <c r="W2371" s="49">
        <v>0.221576676</v>
      </c>
      <c r="X2371" s="28">
        <v>0</v>
      </c>
      <c r="Y2371" s="28">
        <v>49</v>
      </c>
      <c r="Z2371" s="34" t="str">
        <f t="shared" si="113"/>
        <v>Medium Risk</v>
      </c>
    </row>
    <row r="2372" spans="1:26" x14ac:dyDescent="0.25">
      <c r="A2372" s="20">
        <v>45471</v>
      </c>
      <c r="B2372" s="21">
        <v>38</v>
      </c>
      <c r="C2372" s="33" t="str">
        <f t="shared" si="111"/>
        <v>Mid</v>
      </c>
      <c r="D2372" s="43">
        <v>46429</v>
      </c>
      <c r="E2372" s="27">
        <v>570</v>
      </c>
      <c r="F2372" s="33" t="s">
        <v>230</v>
      </c>
      <c r="G2372" s="33" t="s">
        <v>20</v>
      </c>
      <c r="H2372" s="33" t="s">
        <v>32</v>
      </c>
      <c r="I2372" s="43">
        <v>17567</v>
      </c>
      <c r="J2372" s="27">
        <v>36</v>
      </c>
      <c r="K2372" s="48">
        <v>0.37836266126774215</v>
      </c>
      <c r="L2372" s="48" t="s">
        <v>240</v>
      </c>
      <c r="M2372" s="33" t="s">
        <v>44</v>
      </c>
      <c r="N2372" s="33" t="s">
        <v>30</v>
      </c>
      <c r="O2372" s="43">
        <v>187</v>
      </c>
      <c r="P2372" s="48">
        <v>3.2647200000000001E-2</v>
      </c>
      <c r="Q2372" s="33" t="s">
        <v>24</v>
      </c>
      <c r="R2372" s="27">
        <v>22</v>
      </c>
      <c r="S2372" s="43">
        <v>4290</v>
      </c>
      <c r="T2372" s="38">
        <v>3869.083333</v>
      </c>
      <c r="U2372" s="33" t="str">
        <f t="shared" si="112"/>
        <v>Low Income</v>
      </c>
      <c r="V2372" s="43">
        <v>10878</v>
      </c>
      <c r="W2372" s="48">
        <v>0.24398365699999999</v>
      </c>
      <c r="X2372" s="27">
        <v>0</v>
      </c>
      <c r="Y2372" s="27">
        <v>52</v>
      </c>
      <c r="Z2372" s="33" t="str">
        <f t="shared" si="113"/>
        <v>Medium Risk</v>
      </c>
    </row>
    <row r="2373" spans="1:26" x14ac:dyDescent="0.25">
      <c r="A2373" s="22">
        <v>45472</v>
      </c>
      <c r="B2373" s="23">
        <v>33</v>
      </c>
      <c r="C2373" s="34" t="str">
        <f t="shared" si="111"/>
        <v>Mid</v>
      </c>
      <c r="D2373" s="44">
        <v>86832</v>
      </c>
      <c r="E2373" s="28">
        <v>574</v>
      </c>
      <c r="F2373" s="34" t="s">
        <v>230</v>
      </c>
      <c r="G2373" s="34" t="s">
        <v>20</v>
      </c>
      <c r="H2373" s="34" t="s">
        <v>21</v>
      </c>
      <c r="I2373" s="44">
        <v>11310</v>
      </c>
      <c r="J2373" s="28">
        <v>72</v>
      </c>
      <c r="K2373" s="49">
        <v>0.13025152017689332</v>
      </c>
      <c r="L2373" s="49" t="s">
        <v>240</v>
      </c>
      <c r="M2373" s="34" t="s">
        <v>26</v>
      </c>
      <c r="N2373" s="34" t="s">
        <v>23</v>
      </c>
      <c r="O2373" s="44">
        <v>182</v>
      </c>
      <c r="P2373" s="49">
        <v>0.225277422</v>
      </c>
      <c r="Q2373" s="34" t="s">
        <v>38</v>
      </c>
      <c r="R2373" s="28">
        <v>22</v>
      </c>
      <c r="S2373" s="44">
        <v>3766</v>
      </c>
      <c r="T2373" s="39">
        <v>7236</v>
      </c>
      <c r="U2373" s="34" t="str">
        <f t="shared" si="112"/>
        <v>Medium Income</v>
      </c>
      <c r="V2373" s="44">
        <v>36926</v>
      </c>
      <c r="W2373" s="49">
        <v>0.23157699300000001</v>
      </c>
      <c r="X2373" s="28">
        <v>1</v>
      </c>
      <c r="Y2373" s="28">
        <v>41.6</v>
      </c>
      <c r="Z2373" s="34" t="str">
        <f t="shared" si="113"/>
        <v>Medium Risk</v>
      </c>
    </row>
    <row r="2374" spans="1:26" x14ac:dyDescent="0.25">
      <c r="A2374" s="20">
        <v>45473</v>
      </c>
      <c r="B2374" s="21">
        <v>41</v>
      </c>
      <c r="C2374" s="33" t="str">
        <f t="shared" si="111"/>
        <v>Senior</v>
      </c>
      <c r="D2374" s="43">
        <v>30995</v>
      </c>
      <c r="E2374" s="27">
        <v>550</v>
      </c>
      <c r="F2374" s="33" t="s">
        <v>230</v>
      </c>
      <c r="G2374" s="33" t="s">
        <v>20</v>
      </c>
      <c r="H2374" s="33" t="s">
        <v>32</v>
      </c>
      <c r="I2374" s="43">
        <v>6124</v>
      </c>
      <c r="J2374" s="27">
        <v>84</v>
      </c>
      <c r="K2374" s="48">
        <v>0.19758025487981934</v>
      </c>
      <c r="L2374" s="48" t="s">
        <v>240</v>
      </c>
      <c r="M2374" s="33" t="s">
        <v>22</v>
      </c>
      <c r="N2374" s="33" t="s">
        <v>34</v>
      </c>
      <c r="O2374" s="43">
        <v>950</v>
      </c>
      <c r="P2374" s="48">
        <v>0.13649038799999999</v>
      </c>
      <c r="Q2374" s="33" t="s">
        <v>38</v>
      </c>
      <c r="R2374" s="27">
        <v>20</v>
      </c>
      <c r="S2374" s="43">
        <v>7275</v>
      </c>
      <c r="T2374" s="38">
        <v>2582.916667</v>
      </c>
      <c r="U2374" s="33" t="str">
        <f t="shared" si="112"/>
        <v>Low Income</v>
      </c>
      <c r="V2374" s="43">
        <v>7438</v>
      </c>
      <c r="W2374" s="48">
        <v>0.29179035599999997</v>
      </c>
      <c r="X2374" s="27">
        <v>0</v>
      </c>
      <c r="Y2374" s="27">
        <v>54</v>
      </c>
      <c r="Z2374" s="33" t="str">
        <f t="shared" si="113"/>
        <v>Medium Risk</v>
      </c>
    </row>
    <row r="2375" spans="1:26" x14ac:dyDescent="0.25">
      <c r="A2375" s="22">
        <v>45474</v>
      </c>
      <c r="B2375" s="23">
        <v>46</v>
      </c>
      <c r="C2375" s="34" t="str">
        <f t="shared" si="111"/>
        <v>Senior</v>
      </c>
      <c r="D2375" s="44">
        <v>46412.000004000001</v>
      </c>
      <c r="E2375" s="28">
        <v>628</v>
      </c>
      <c r="F2375" s="34" t="s">
        <v>230</v>
      </c>
      <c r="G2375" s="34" t="s">
        <v>45</v>
      </c>
      <c r="H2375" s="34" t="s">
        <v>29</v>
      </c>
      <c r="I2375" s="44">
        <v>18741</v>
      </c>
      <c r="J2375" s="28">
        <v>53.057851239669418</v>
      </c>
      <c r="K2375" s="49">
        <v>0.4037964319224514</v>
      </c>
      <c r="L2375" s="49" t="s">
        <v>240</v>
      </c>
      <c r="M2375" s="34" t="s">
        <v>44</v>
      </c>
      <c r="N2375" s="34" t="s">
        <v>27</v>
      </c>
      <c r="O2375" s="44">
        <v>1432</v>
      </c>
      <c r="P2375" s="49">
        <v>8.3381530999999995E-2</v>
      </c>
      <c r="Q2375" s="34" t="s">
        <v>31</v>
      </c>
      <c r="R2375" s="28">
        <v>13</v>
      </c>
      <c r="S2375" s="44">
        <v>3498</v>
      </c>
      <c r="T2375" s="39">
        <v>3867.666667</v>
      </c>
      <c r="U2375" s="34" t="str">
        <f t="shared" si="112"/>
        <v>Low Income</v>
      </c>
      <c r="V2375" s="44">
        <v>144921</v>
      </c>
      <c r="W2375" s="49">
        <v>0.195170865</v>
      </c>
      <c r="X2375" s="28">
        <v>0</v>
      </c>
      <c r="Y2375" s="28">
        <v>48</v>
      </c>
      <c r="Z2375" s="34" t="str">
        <f t="shared" si="113"/>
        <v>Medium Risk</v>
      </c>
    </row>
    <row r="2376" spans="1:26" x14ac:dyDescent="0.25">
      <c r="A2376" s="20">
        <v>45475</v>
      </c>
      <c r="B2376" s="21">
        <v>53</v>
      </c>
      <c r="C2376" s="33" t="str">
        <f t="shared" si="111"/>
        <v>Senior</v>
      </c>
      <c r="D2376" s="43">
        <v>58402</v>
      </c>
      <c r="E2376" s="27">
        <v>543</v>
      </c>
      <c r="F2376" s="33" t="s">
        <v>231</v>
      </c>
      <c r="G2376" s="33" t="s">
        <v>20</v>
      </c>
      <c r="H2376" s="33" t="s">
        <v>25</v>
      </c>
      <c r="I2376" s="43">
        <v>10785</v>
      </c>
      <c r="J2376" s="27">
        <v>84</v>
      </c>
      <c r="K2376" s="48">
        <v>0.18466833327625767</v>
      </c>
      <c r="L2376" s="48" t="s">
        <v>240</v>
      </c>
      <c r="M2376" s="33" t="s">
        <v>22</v>
      </c>
      <c r="N2376" s="33" t="s">
        <v>27</v>
      </c>
      <c r="O2376" s="43">
        <v>417</v>
      </c>
      <c r="P2376" s="48">
        <v>6.8615565000000003E-2</v>
      </c>
      <c r="Q2376" s="33" t="s">
        <v>24</v>
      </c>
      <c r="R2376" s="27">
        <v>26</v>
      </c>
      <c r="S2376" s="43">
        <v>2394</v>
      </c>
      <c r="T2376" s="38">
        <v>4866.8333329999996</v>
      </c>
      <c r="U2376" s="33" t="str">
        <f t="shared" si="112"/>
        <v>Low Income</v>
      </c>
      <c r="V2376" s="43">
        <v>2726</v>
      </c>
      <c r="W2376" s="48">
        <v>0.29530176299999999</v>
      </c>
      <c r="X2376" s="27">
        <v>0</v>
      </c>
      <c r="Y2376" s="27">
        <v>50</v>
      </c>
      <c r="Z2376" s="33" t="str">
        <f t="shared" si="113"/>
        <v>Medium Risk</v>
      </c>
    </row>
    <row r="2377" spans="1:26" x14ac:dyDescent="0.25">
      <c r="A2377" s="22">
        <v>45476</v>
      </c>
      <c r="B2377" s="23">
        <v>57</v>
      </c>
      <c r="C2377" s="34" t="str">
        <f t="shared" si="111"/>
        <v>Senior</v>
      </c>
      <c r="D2377" s="44">
        <v>16915</v>
      </c>
      <c r="E2377" s="28">
        <v>579.93124999999998</v>
      </c>
      <c r="F2377" s="34" t="s">
        <v>230</v>
      </c>
      <c r="G2377" s="34" t="s">
        <v>20</v>
      </c>
      <c r="H2377" s="34" t="s">
        <v>25</v>
      </c>
      <c r="I2377" s="44">
        <v>75309</v>
      </c>
      <c r="J2377" s="28">
        <v>48</v>
      </c>
      <c r="K2377" s="49">
        <v>4.4522021874076261</v>
      </c>
      <c r="L2377" s="49" t="s">
        <v>242</v>
      </c>
      <c r="M2377" s="34" t="s">
        <v>35</v>
      </c>
      <c r="N2377" s="34" t="s">
        <v>27</v>
      </c>
      <c r="O2377" s="44">
        <v>229</v>
      </c>
      <c r="P2377" s="49">
        <v>0.19391974100000001</v>
      </c>
      <c r="Q2377" s="34" t="s">
        <v>31</v>
      </c>
      <c r="R2377" s="28">
        <v>27</v>
      </c>
      <c r="S2377" s="44">
        <v>1167</v>
      </c>
      <c r="T2377" s="39">
        <v>1409.583333</v>
      </c>
      <c r="U2377" s="34" t="str">
        <f t="shared" si="112"/>
        <v>Low Income</v>
      </c>
      <c r="V2377" s="44">
        <v>9312</v>
      </c>
      <c r="W2377" s="49">
        <v>0.27850538699999999</v>
      </c>
      <c r="X2377" s="28">
        <v>0</v>
      </c>
      <c r="Y2377" s="28">
        <v>52</v>
      </c>
      <c r="Z2377" s="34" t="str">
        <f t="shared" si="113"/>
        <v>Medium Risk</v>
      </c>
    </row>
    <row r="2378" spans="1:26" x14ac:dyDescent="0.25">
      <c r="A2378" s="20">
        <v>45477</v>
      </c>
      <c r="B2378" s="21">
        <v>35</v>
      </c>
      <c r="C2378" s="33" t="str">
        <f t="shared" si="111"/>
        <v>Mid</v>
      </c>
      <c r="D2378" s="43">
        <v>15094</v>
      </c>
      <c r="E2378" s="27">
        <v>616</v>
      </c>
      <c r="F2378" s="33" t="s">
        <v>230</v>
      </c>
      <c r="G2378" s="33" t="s">
        <v>20</v>
      </c>
      <c r="H2378" s="33" t="s">
        <v>29</v>
      </c>
      <c r="I2378" s="43">
        <v>33133</v>
      </c>
      <c r="J2378" s="27">
        <v>60</v>
      </c>
      <c r="K2378" s="48">
        <v>2.1951106399893998</v>
      </c>
      <c r="L2378" s="48" t="s">
        <v>242</v>
      </c>
      <c r="M2378" s="33" t="s">
        <v>35</v>
      </c>
      <c r="N2378" s="33" t="s">
        <v>30</v>
      </c>
      <c r="O2378" s="43">
        <v>395</v>
      </c>
      <c r="P2378" s="48">
        <v>0.45661069900000001</v>
      </c>
      <c r="Q2378" s="33" t="s">
        <v>24</v>
      </c>
      <c r="R2378" s="27">
        <v>24</v>
      </c>
      <c r="S2378" s="43">
        <v>8212</v>
      </c>
      <c r="T2378" s="38">
        <v>1257.833333</v>
      </c>
      <c r="U2378" s="33" t="str">
        <f t="shared" si="112"/>
        <v>Low Income</v>
      </c>
      <c r="V2378" s="43">
        <v>10215</v>
      </c>
      <c r="W2378" s="48">
        <v>0.22516317699999999</v>
      </c>
      <c r="X2378" s="27">
        <v>0</v>
      </c>
      <c r="Y2378" s="27">
        <v>56</v>
      </c>
      <c r="Z2378" s="33" t="str">
        <f t="shared" si="113"/>
        <v>High Risk</v>
      </c>
    </row>
    <row r="2379" spans="1:26" x14ac:dyDescent="0.25">
      <c r="A2379" s="22">
        <v>45478</v>
      </c>
      <c r="B2379" s="23">
        <v>24</v>
      </c>
      <c r="C2379" s="34" t="str">
        <f t="shared" si="111"/>
        <v>Young</v>
      </c>
      <c r="D2379" s="44">
        <v>30509</v>
      </c>
      <c r="E2379" s="28">
        <v>600</v>
      </c>
      <c r="F2379" s="34" t="s">
        <v>230</v>
      </c>
      <c r="G2379" s="34" t="s">
        <v>20</v>
      </c>
      <c r="H2379" s="34" t="s">
        <v>29</v>
      </c>
      <c r="I2379" s="44">
        <v>12967</v>
      </c>
      <c r="J2379" s="28">
        <v>60</v>
      </c>
      <c r="K2379" s="49">
        <v>0.42502212461896488</v>
      </c>
      <c r="L2379" s="49" t="s">
        <v>240</v>
      </c>
      <c r="M2379" s="34" t="s">
        <v>22</v>
      </c>
      <c r="N2379" s="34" t="s">
        <v>27</v>
      </c>
      <c r="O2379" s="44">
        <v>334</v>
      </c>
      <c r="P2379" s="49">
        <v>0.182090527</v>
      </c>
      <c r="Q2379" s="34" t="s">
        <v>34</v>
      </c>
      <c r="R2379" s="28">
        <v>32</v>
      </c>
      <c r="S2379" s="44">
        <v>2830</v>
      </c>
      <c r="T2379" s="39">
        <v>2542.416667</v>
      </c>
      <c r="U2379" s="34" t="str">
        <f t="shared" si="112"/>
        <v>Low Income</v>
      </c>
      <c r="V2379" s="44">
        <v>84639</v>
      </c>
      <c r="W2379" s="49">
        <v>0.20747552699999999</v>
      </c>
      <c r="X2379" s="28">
        <v>0</v>
      </c>
      <c r="Y2379" s="28">
        <v>53</v>
      </c>
      <c r="Z2379" s="34" t="str">
        <f t="shared" si="113"/>
        <v>Medium Risk</v>
      </c>
    </row>
    <row r="2380" spans="1:26" x14ac:dyDescent="0.25">
      <c r="A2380" s="20">
        <v>45479</v>
      </c>
      <c r="B2380" s="21">
        <v>35</v>
      </c>
      <c r="C2380" s="33" t="str">
        <f t="shared" si="111"/>
        <v>Mid</v>
      </c>
      <c r="D2380" s="43">
        <v>25463</v>
      </c>
      <c r="E2380" s="27">
        <v>585</v>
      </c>
      <c r="F2380" s="33" t="s">
        <v>230</v>
      </c>
      <c r="G2380" s="33" t="s">
        <v>20</v>
      </c>
      <c r="H2380" s="33" t="s">
        <v>21</v>
      </c>
      <c r="I2380" s="43">
        <v>28967</v>
      </c>
      <c r="J2380" s="27">
        <v>48</v>
      </c>
      <c r="K2380" s="48">
        <v>1.1376114362015473</v>
      </c>
      <c r="L2380" s="48" t="s">
        <v>242</v>
      </c>
      <c r="M2380" s="33" t="s">
        <v>22</v>
      </c>
      <c r="N2380" s="33" t="s">
        <v>23</v>
      </c>
      <c r="O2380" s="43">
        <v>980</v>
      </c>
      <c r="P2380" s="48">
        <v>0.29548639999999998</v>
      </c>
      <c r="Q2380" s="33" t="s">
        <v>34</v>
      </c>
      <c r="R2380" s="27">
        <v>23</v>
      </c>
      <c r="S2380" s="43">
        <v>4452</v>
      </c>
      <c r="T2380" s="38">
        <v>2121.916667</v>
      </c>
      <c r="U2380" s="33" t="str">
        <f t="shared" si="112"/>
        <v>Low Income</v>
      </c>
      <c r="V2380" s="43">
        <v>14220</v>
      </c>
      <c r="W2380" s="48">
        <v>0.24848564200000001</v>
      </c>
      <c r="X2380" s="27">
        <v>0</v>
      </c>
      <c r="Y2380" s="27">
        <v>55</v>
      </c>
      <c r="Z2380" s="33" t="str">
        <f t="shared" si="113"/>
        <v>High Risk</v>
      </c>
    </row>
    <row r="2381" spans="1:26" x14ac:dyDescent="0.25">
      <c r="A2381" s="22">
        <v>45480</v>
      </c>
      <c r="B2381" s="23">
        <v>43</v>
      </c>
      <c r="C2381" s="34" t="str">
        <f t="shared" si="111"/>
        <v>Senior</v>
      </c>
      <c r="D2381" s="44">
        <v>15000</v>
      </c>
      <c r="E2381" s="28">
        <v>571</v>
      </c>
      <c r="F2381" s="34" t="s">
        <v>230</v>
      </c>
      <c r="G2381" s="34" t="s">
        <v>20</v>
      </c>
      <c r="H2381" s="34" t="s">
        <v>32</v>
      </c>
      <c r="I2381" s="44">
        <v>20144</v>
      </c>
      <c r="J2381" s="28">
        <v>36</v>
      </c>
      <c r="K2381" s="49">
        <v>1.3429333333333333</v>
      </c>
      <c r="L2381" s="49" t="s">
        <v>242</v>
      </c>
      <c r="M2381" s="34" t="s">
        <v>22</v>
      </c>
      <c r="N2381" s="34" t="s">
        <v>27</v>
      </c>
      <c r="O2381" s="44">
        <v>341</v>
      </c>
      <c r="P2381" s="49">
        <v>0.42702993900000003</v>
      </c>
      <c r="Q2381" s="34" t="s">
        <v>24</v>
      </c>
      <c r="R2381" s="28">
        <v>23</v>
      </c>
      <c r="S2381" s="44">
        <v>1192</v>
      </c>
      <c r="T2381" s="39">
        <v>1250</v>
      </c>
      <c r="U2381" s="34" t="str">
        <f t="shared" si="112"/>
        <v>Low Income</v>
      </c>
      <c r="V2381" s="44">
        <v>14533</v>
      </c>
      <c r="W2381" s="49">
        <v>0.231016729</v>
      </c>
      <c r="X2381" s="28">
        <v>0</v>
      </c>
      <c r="Y2381" s="28">
        <v>57</v>
      </c>
      <c r="Z2381" s="34" t="str">
        <f t="shared" si="113"/>
        <v>High Risk</v>
      </c>
    </row>
    <row r="2382" spans="1:26" x14ac:dyDescent="0.25">
      <c r="A2382" s="20">
        <v>45481</v>
      </c>
      <c r="B2382" s="21">
        <v>28</v>
      </c>
      <c r="C2382" s="33" t="str">
        <f t="shared" si="111"/>
        <v>Mid</v>
      </c>
      <c r="D2382" s="43">
        <v>71152</v>
      </c>
      <c r="E2382" s="27">
        <v>596</v>
      </c>
      <c r="F2382" s="33" t="s">
        <v>230</v>
      </c>
      <c r="G2382" s="33" t="s">
        <v>20</v>
      </c>
      <c r="H2382" s="33" t="s">
        <v>29</v>
      </c>
      <c r="I2382" s="43">
        <v>8435</v>
      </c>
      <c r="J2382" s="27">
        <v>24</v>
      </c>
      <c r="K2382" s="48">
        <v>0.11854902181245784</v>
      </c>
      <c r="L2382" s="48" t="s">
        <v>240</v>
      </c>
      <c r="M2382" s="33" t="s">
        <v>22</v>
      </c>
      <c r="N2382" s="33" t="s">
        <v>27</v>
      </c>
      <c r="O2382" s="43">
        <v>602</v>
      </c>
      <c r="P2382" s="48">
        <v>0.56047845100000004</v>
      </c>
      <c r="Q2382" s="33" t="s">
        <v>31</v>
      </c>
      <c r="R2382" s="27">
        <v>24</v>
      </c>
      <c r="S2382" s="43">
        <v>248</v>
      </c>
      <c r="T2382" s="38">
        <v>5929.3333329999996</v>
      </c>
      <c r="U2382" s="33" t="str">
        <f t="shared" si="112"/>
        <v>Medium Income</v>
      </c>
      <c r="V2382" s="43">
        <v>30214</v>
      </c>
      <c r="W2382" s="48">
        <v>0.17612102900000001</v>
      </c>
      <c r="X2382" s="27">
        <v>1</v>
      </c>
      <c r="Y2382" s="27">
        <v>48</v>
      </c>
      <c r="Z2382" s="33" t="str">
        <f t="shared" si="113"/>
        <v>Medium Risk</v>
      </c>
    </row>
    <row r="2383" spans="1:26" x14ac:dyDescent="0.25">
      <c r="A2383" s="22">
        <v>45482</v>
      </c>
      <c r="B2383" s="23">
        <v>28</v>
      </c>
      <c r="C2383" s="34" t="str">
        <f t="shared" si="111"/>
        <v>Mid</v>
      </c>
      <c r="D2383" s="44">
        <v>24295</v>
      </c>
      <c r="E2383" s="28">
        <v>544</v>
      </c>
      <c r="F2383" s="34" t="s">
        <v>231</v>
      </c>
      <c r="G2383" s="34" t="s">
        <v>20</v>
      </c>
      <c r="H2383" s="34" t="s">
        <v>25</v>
      </c>
      <c r="I2383" s="44">
        <v>16587</v>
      </c>
      <c r="J2383" s="28">
        <v>72</v>
      </c>
      <c r="K2383" s="49">
        <v>0.6827330726486931</v>
      </c>
      <c r="L2383" s="49" t="s">
        <v>241</v>
      </c>
      <c r="M2383" s="34" t="s">
        <v>22</v>
      </c>
      <c r="N2383" s="34" t="s">
        <v>27</v>
      </c>
      <c r="O2383" s="44">
        <v>626</v>
      </c>
      <c r="P2383" s="49">
        <v>0.19737333600000001</v>
      </c>
      <c r="Q2383" s="34" t="s">
        <v>24</v>
      </c>
      <c r="R2383" s="28">
        <v>16</v>
      </c>
      <c r="S2383" s="44">
        <v>412</v>
      </c>
      <c r="T2383" s="39">
        <v>2024.583333</v>
      </c>
      <c r="U2383" s="34" t="str">
        <f t="shared" si="112"/>
        <v>Low Income</v>
      </c>
      <c r="V2383" s="44">
        <v>96787</v>
      </c>
      <c r="W2383" s="49">
        <v>0.24248303199999999</v>
      </c>
      <c r="X2383" s="28">
        <v>0</v>
      </c>
      <c r="Y2383" s="28">
        <v>50</v>
      </c>
      <c r="Z2383" s="34" t="str">
        <f t="shared" si="113"/>
        <v>Medium Risk</v>
      </c>
    </row>
    <row r="2384" spans="1:26" x14ac:dyDescent="0.25">
      <c r="A2384" s="20">
        <v>45483</v>
      </c>
      <c r="B2384" s="21">
        <v>44</v>
      </c>
      <c r="C2384" s="33" t="str">
        <f t="shared" si="111"/>
        <v>Senior</v>
      </c>
      <c r="D2384" s="43">
        <v>43754</v>
      </c>
      <c r="E2384" s="27">
        <v>588</v>
      </c>
      <c r="F2384" s="33" t="s">
        <v>230</v>
      </c>
      <c r="G2384" s="33" t="s">
        <v>20</v>
      </c>
      <c r="H2384" s="33" t="s">
        <v>29</v>
      </c>
      <c r="I2384" s="43">
        <v>23946.390946502059</v>
      </c>
      <c r="J2384" s="27">
        <v>48</v>
      </c>
      <c r="K2384" s="48">
        <v>0.54729604028207846</v>
      </c>
      <c r="L2384" s="48" t="s">
        <v>241</v>
      </c>
      <c r="M2384" s="33" t="s">
        <v>22</v>
      </c>
      <c r="N2384" s="33" t="s">
        <v>30</v>
      </c>
      <c r="O2384" s="43">
        <v>211</v>
      </c>
      <c r="P2384" s="48">
        <v>0.33231440299999998</v>
      </c>
      <c r="Q2384" s="33" t="s">
        <v>31</v>
      </c>
      <c r="R2384" s="27">
        <v>25</v>
      </c>
      <c r="S2384" s="43">
        <v>463</v>
      </c>
      <c r="T2384" s="38">
        <v>3646.166667</v>
      </c>
      <c r="U2384" s="33" t="str">
        <f t="shared" si="112"/>
        <v>Low Income</v>
      </c>
      <c r="V2384" s="43">
        <v>16080</v>
      </c>
      <c r="W2384" s="48">
        <v>0.24595720800000001</v>
      </c>
      <c r="X2384" s="27">
        <v>0</v>
      </c>
      <c r="Y2384" s="27">
        <v>55</v>
      </c>
      <c r="Z2384" s="33" t="str">
        <f t="shared" si="113"/>
        <v>High Risk</v>
      </c>
    </row>
    <row r="2385" spans="1:26" x14ac:dyDescent="0.25">
      <c r="A2385" s="22">
        <v>45484</v>
      </c>
      <c r="B2385" s="23">
        <v>39</v>
      </c>
      <c r="C2385" s="34" t="str">
        <f t="shared" si="111"/>
        <v>Mid</v>
      </c>
      <c r="D2385" s="44">
        <v>99589</v>
      </c>
      <c r="E2385" s="28">
        <v>602</v>
      </c>
      <c r="F2385" s="34" t="s">
        <v>230</v>
      </c>
      <c r="G2385" s="34" t="s">
        <v>20</v>
      </c>
      <c r="H2385" s="34" t="s">
        <v>32</v>
      </c>
      <c r="I2385" s="44">
        <v>46532</v>
      </c>
      <c r="J2385" s="28">
        <v>36</v>
      </c>
      <c r="K2385" s="49">
        <v>0.46724035787084917</v>
      </c>
      <c r="L2385" s="49" t="s">
        <v>240</v>
      </c>
      <c r="M2385" s="34" t="s">
        <v>35</v>
      </c>
      <c r="N2385" s="34" t="s">
        <v>27</v>
      </c>
      <c r="O2385" s="44">
        <v>445</v>
      </c>
      <c r="P2385" s="49">
        <v>4.8903751000000002E-2</v>
      </c>
      <c r="Q2385" s="34" t="s">
        <v>38</v>
      </c>
      <c r="R2385" s="28">
        <v>17</v>
      </c>
      <c r="S2385" s="44">
        <v>477</v>
      </c>
      <c r="T2385" s="39">
        <v>4496.75</v>
      </c>
      <c r="U2385" s="34" t="str">
        <f t="shared" si="112"/>
        <v>Low Income</v>
      </c>
      <c r="V2385" s="44">
        <v>1215</v>
      </c>
      <c r="W2385" s="49">
        <v>0.23440180699999999</v>
      </c>
      <c r="X2385" s="28">
        <v>0</v>
      </c>
      <c r="Y2385" s="28">
        <v>45</v>
      </c>
      <c r="Z2385" s="34" t="str">
        <f t="shared" si="113"/>
        <v>Medium Risk</v>
      </c>
    </row>
    <row r="2386" spans="1:26" x14ac:dyDescent="0.25">
      <c r="A2386" s="20">
        <v>45485</v>
      </c>
      <c r="B2386" s="21">
        <v>40</v>
      </c>
      <c r="C2386" s="33" t="str">
        <f t="shared" si="111"/>
        <v>Senior</v>
      </c>
      <c r="D2386" s="43">
        <v>68890</v>
      </c>
      <c r="E2386" s="27">
        <v>566</v>
      </c>
      <c r="F2386" s="33" t="s">
        <v>230</v>
      </c>
      <c r="G2386" s="33" t="s">
        <v>20</v>
      </c>
      <c r="H2386" s="33" t="s">
        <v>25</v>
      </c>
      <c r="I2386" s="43">
        <v>17071</v>
      </c>
      <c r="J2386" s="27">
        <v>48</v>
      </c>
      <c r="K2386" s="48">
        <v>0.24780084192190449</v>
      </c>
      <c r="L2386" s="48" t="s">
        <v>240</v>
      </c>
      <c r="M2386" s="33" t="s">
        <v>22</v>
      </c>
      <c r="N2386" s="33" t="s">
        <v>27</v>
      </c>
      <c r="O2386" s="43">
        <v>249</v>
      </c>
      <c r="P2386" s="48">
        <v>0.32876061400000001</v>
      </c>
      <c r="Q2386" s="33" t="s">
        <v>24</v>
      </c>
      <c r="R2386" s="27">
        <v>16</v>
      </c>
      <c r="S2386" s="43">
        <v>2113</v>
      </c>
      <c r="T2386" s="38">
        <v>5740.8333329999996</v>
      </c>
      <c r="U2386" s="33" t="str">
        <f t="shared" si="112"/>
        <v>Medium Income</v>
      </c>
      <c r="V2386" s="43">
        <v>85518</v>
      </c>
      <c r="W2386" s="48">
        <v>0.234427472</v>
      </c>
      <c r="X2386" s="27">
        <v>1</v>
      </c>
      <c r="Y2386" s="27">
        <v>41.6</v>
      </c>
      <c r="Z2386" s="33" t="str">
        <f t="shared" si="113"/>
        <v>Medium Risk</v>
      </c>
    </row>
    <row r="2387" spans="1:26" x14ac:dyDescent="0.25">
      <c r="A2387" s="22">
        <v>45486</v>
      </c>
      <c r="B2387" s="23">
        <v>30</v>
      </c>
      <c r="C2387" s="34" t="str">
        <f t="shared" si="111"/>
        <v>Mid</v>
      </c>
      <c r="D2387" s="44">
        <v>43248</v>
      </c>
      <c r="E2387" s="28">
        <v>422</v>
      </c>
      <c r="F2387" s="34" t="s">
        <v>233</v>
      </c>
      <c r="G2387" s="34" t="s">
        <v>20</v>
      </c>
      <c r="H2387" s="34" t="s">
        <v>32</v>
      </c>
      <c r="I2387" s="44">
        <v>17782</v>
      </c>
      <c r="J2387" s="28">
        <v>108</v>
      </c>
      <c r="K2387" s="49">
        <v>0.41116352201257861</v>
      </c>
      <c r="L2387" s="49" t="s">
        <v>240</v>
      </c>
      <c r="M2387" s="34" t="s">
        <v>26</v>
      </c>
      <c r="N2387" s="34" t="s">
        <v>34</v>
      </c>
      <c r="O2387" s="44">
        <v>634</v>
      </c>
      <c r="P2387" s="49">
        <v>4.4826843999999998E-2</v>
      </c>
      <c r="Q2387" s="34" t="s">
        <v>24</v>
      </c>
      <c r="R2387" s="28">
        <v>23</v>
      </c>
      <c r="S2387" s="44">
        <v>3367</v>
      </c>
      <c r="T2387" s="39">
        <v>3604</v>
      </c>
      <c r="U2387" s="34" t="str">
        <f t="shared" si="112"/>
        <v>Low Income</v>
      </c>
      <c r="V2387" s="44">
        <v>24756</v>
      </c>
      <c r="W2387" s="49">
        <v>0.30604109400000001</v>
      </c>
      <c r="X2387" s="28">
        <v>0</v>
      </c>
      <c r="Y2387" s="28">
        <v>50</v>
      </c>
      <c r="Z2387" s="34" t="str">
        <f t="shared" si="113"/>
        <v>Medium Risk</v>
      </c>
    </row>
    <row r="2388" spans="1:26" x14ac:dyDescent="0.25">
      <c r="A2388" s="20">
        <v>45487</v>
      </c>
      <c r="B2388" s="21">
        <v>37</v>
      </c>
      <c r="C2388" s="33" t="str">
        <f t="shared" si="111"/>
        <v>Mid</v>
      </c>
      <c r="D2388" s="43">
        <v>56482</v>
      </c>
      <c r="E2388" s="27">
        <v>621</v>
      </c>
      <c r="F2388" s="33" t="s">
        <v>230</v>
      </c>
      <c r="G2388" s="33" t="s">
        <v>33</v>
      </c>
      <c r="H2388" s="33" t="s">
        <v>25</v>
      </c>
      <c r="I2388" s="43">
        <v>15054</v>
      </c>
      <c r="J2388" s="27">
        <v>72</v>
      </c>
      <c r="K2388" s="48">
        <v>0.26652738925675434</v>
      </c>
      <c r="L2388" s="48" t="s">
        <v>240</v>
      </c>
      <c r="M2388" s="33" t="s">
        <v>22</v>
      </c>
      <c r="N2388" s="33" t="s">
        <v>30</v>
      </c>
      <c r="O2388" s="43">
        <v>1116</v>
      </c>
      <c r="P2388" s="48">
        <v>0.378321452</v>
      </c>
      <c r="Q2388" s="33" t="s">
        <v>24</v>
      </c>
      <c r="R2388" s="27">
        <v>18</v>
      </c>
      <c r="S2388" s="43">
        <v>8908</v>
      </c>
      <c r="T2388" s="38">
        <v>4706.8333329999996</v>
      </c>
      <c r="U2388" s="33" t="str">
        <f t="shared" si="112"/>
        <v>Low Income</v>
      </c>
      <c r="V2388" s="43">
        <v>298219</v>
      </c>
      <c r="W2388" s="48">
        <v>0.1756432</v>
      </c>
      <c r="X2388" s="27">
        <v>1</v>
      </c>
      <c r="Y2388" s="27">
        <v>37.6</v>
      </c>
      <c r="Z2388" s="33" t="str">
        <f t="shared" si="113"/>
        <v>Low Risk</v>
      </c>
    </row>
    <row r="2389" spans="1:26" x14ac:dyDescent="0.25">
      <c r="A2389" s="22">
        <v>45488</v>
      </c>
      <c r="B2389" s="23">
        <v>28</v>
      </c>
      <c r="C2389" s="34" t="str">
        <f t="shared" si="111"/>
        <v>Mid</v>
      </c>
      <c r="D2389" s="44">
        <v>65256</v>
      </c>
      <c r="E2389" s="28">
        <v>561</v>
      </c>
      <c r="F2389" s="34" t="s">
        <v>230</v>
      </c>
      <c r="G2389" s="34" t="s">
        <v>20</v>
      </c>
      <c r="H2389" s="34" t="s">
        <v>29</v>
      </c>
      <c r="I2389" s="44">
        <v>25848</v>
      </c>
      <c r="J2389" s="28">
        <v>12</v>
      </c>
      <c r="K2389" s="49">
        <v>0.39610150790731885</v>
      </c>
      <c r="L2389" s="49" t="s">
        <v>240</v>
      </c>
      <c r="M2389" s="34" t="s">
        <v>35</v>
      </c>
      <c r="N2389" s="34" t="s">
        <v>30</v>
      </c>
      <c r="O2389" s="44">
        <v>245</v>
      </c>
      <c r="P2389" s="49">
        <v>0.37392941299999999</v>
      </c>
      <c r="Q2389" s="34" t="s">
        <v>38</v>
      </c>
      <c r="R2389" s="28">
        <v>30</v>
      </c>
      <c r="S2389" s="44">
        <v>43152</v>
      </c>
      <c r="T2389" s="39">
        <v>5438</v>
      </c>
      <c r="U2389" s="34" t="str">
        <f t="shared" si="112"/>
        <v>Medium Income</v>
      </c>
      <c r="V2389" s="44">
        <v>102348</v>
      </c>
      <c r="W2389" s="49">
        <v>0.189944741</v>
      </c>
      <c r="X2389" s="28">
        <v>0</v>
      </c>
      <c r="Y2389" s="28">
        <v>56</v>
      </c>
      <c r="Z2389" s="34" t="str">
        <f t="shared" si="113"/>
        <v>High Risk</v>
      </c>
    </row>
    <row r="2390" spans="1:26" x14ac:dyDescent="0.25">
      <c r="A2390" s="20">
        <v>45489</v>
      </c>
      <c r="B2390" s="21">
        <v>50</v>
      </c>
      <c r="C2390" s="33" t="str">
        <f t="shared" si="111"/>
        <v>Senior</v>
      </c>
      <c r="D2390" s="43">
        <v>29709</v>
      </c>
      <c r="E2390" s="27">
        <v>621</v>
      </c>
      <c r="F2390" s="33" t="s">
        <v>230</v>
      </c>
      <c r="G2390" s="33" t="s">
        <v>20</v>
      </c>
      <c r="H2390" s="33" t="s">
        <v>32</v>
      </c>
      <c r="I2390" s="43">
        <v>19769</v>
      </c>
      <c r="J2390" s="27">
        <v>53.018181818181816</v>
      </c>
      <c r="K2390" s="48">
        <v>0.6654212528190111</v>
      </c>
      <c r="L2390" s="48" t="s">
        <v>241</v>
      </c>
      <c r="M2390" s="33" t="s">
        <v>35</v>
      </c>
      <c r="N2390" s="33" t="s">
        <v>30</v>
      </c>
      <c r="O2390" s="43">
        <v>619</v>
      </c>
      <c r="P2390" s="48">
        <v>0.29540835100000001</v>
      </c>
      <c r="Q2390" s="33" t="s">
        <v>28</v>
      </c>
      <c r="R2390" s="27">
        <v>22</v>
      </c>
      <c r="S2390" s="43">
        <v>4541</v>
      </c>
      <c r="T2390" s="38">
        <v>2475.75</v>
      </c>
      <c r="U2390" s="33" t="str">
        <f t="shared" si="112"/>
        <v>Low Income</v>
      </c>
      <c r="V2390" s="43">
        <v>157825</v>
      </c>
      <c r="W2390" s="48">
        <v>0.18800132899999999</v>
      </c>
      <c r="X2390" s="27">
        <v>0</v>
      </c>
      <c r="Y2390" s="27">
        <v>54</v>
      </c>
      <c r="Z2390" s="33" t="str">
        <f t="shared" si="113"/>
        <v>Medium Risk</v>
      </c>
    </row>
    <row r="2391" spans="1:26" x14ac:dyDescent="0.25">
      <c r="A2391" s="22">
        <v>45490</v>
      </c>
      <c r="B2391" s="23">
        <v>52</v>
      </c>
      <c r="C2391" s="34" t="str">
        <f t="shared" si="111"/>
        <v>Senior</v>
      </c>
      <c r="D2391" s="44">
        <v>36357</v>
      </c>
      <c r="E2391" s="28">
        <v>621</v>
      </c>
      <c r="F2391" s="34" t="s">
        <v>230</v>
      </c>
      <c r="G2391" s="34" t="s">
        <v>20</v>
      </c>
      <c r="H2391" s="34" t="s">
        <v>29</v>
      </c>
      <c r="I2391" s="44">
        <v>26811</v>
      </c>
      <c r="J2391" s="28">
        <v>72</v>
      </c>
      <c r="K2391" s="49">
        <v>0.73743708226751381</v>
      </c>
      <c r="L2391" s="49" t="s">
        <v>241</v>
      </c>
      <c r="M2391" s="34" t="s">
        <v>22</v>
      </c>
      <c r="N2391" s="34" t="s">
        <v>23</v>
      </c>
      <c r="O2391" s="44">
        <v>309</v>
      </c>
      <c r="P2391" s="49">
        <v>0.84292251399999996</v>
      </c>
      <c r="Q2391" s="34" t="s">
        <v>24</v>
      </c>
      <c r="R2391" s="28">
        <v>43</v>
      </c>
      <c r="S2391" s="44">
        <v>1001</v>
      </c>
      <c r="T2391" s="39">
        <v>3029.75</v>
      </c>
      <c r="U2391" s="34" t="str">
        <f t="shared" si="112"/>
        <v>Low Income</v>
      </c>
      <c r="V2391" s="44">
        <v>29395</v>
      </c>
      <c r="W2391" s="49">
        <v>0.21443467899999999</v>
      </c>
      <c r="X2391" s="28">
        <v>0</v>
      </c>
      <c r="Y2391" s="28">
        <v>58</v>
      </c>
      <c r="Z2391" s="34" t="str">
        <f t="shared" si="113"/>
        <v>High Risk</v>
      </c>
    </row>
    <row r="2392" spans="1:26" x14ac:dyDescent="0.25">
      <c r="A2392" s="20">
        <v>45491</v>
      </c>
      <c r="B2392" s="21">
        <v>18</v>
      </c>
      <c r="C2392" s="33" t="str">
        <f t="shared" si="111"/>
        <v>Young</v>
      </c>
      <c r="D2392" s="43">
        <v>15000</v>
      </c>
      <c r="E2392" s="27">
        <v>570</v>
      </c>
      <c r="F2392" s="33" t="s">
        <v>230</v>
      </c>
      <c r="G2392" s="33" t="s">
        <v>20</v>
      </c>
      <c r="H2392" s="33" t="s">
        <v>25</v>
      </c>
      <c r="I2392" s="43">
        <v>23943</v>
      </c>
      <c r="J2392" s="27">
        <v>53.018181818181816</v>
      </c>
      <c r="K2392" s="48">
        <v>1.5962000000000001</v>
      </c>
      <c r="L2392" s="48" t="s">
        <v>242</v>
      </c>
      <c r="M2392" s="33" t="s">
        <v>26</v>
      </c>
      <c r="N2392" s="33" t="s">
        <v>23</v>
      </c>
      <c r="O2392" s="43">
        <v>372</v>
      </c>
      <c r="P2392" s="48">
        <v>0.54888709999999996</v>
      </c>
      <c r="Q2392" s="33" t="s">
        <v>28</v>
      </c>
      <c r="R2392" s="27">
        <v>27</v>
      </c>
      <c r="S2392" s="43">
        <v>3407</v>
      </c>
      <c r="T2392" s="38">
        <v>1250</v>
      </c>
      <c r="U2392" s="33" t="str">
        <f t="shared" si="112"/>
        <v>Low Income</v>
      </c>
      <c r="V2392" s="43">
        <v>73763</v>
      </c>
      <c r="W2392" s="48">
        <v>0.19274667300000001</v>
      </c>
      <c r="X2392" s="27">
        <v>0</v>
      </c>
      <c r="Y2392" s="27">
        <v>58</v>
      </c>
      <c r="Z2392" s="33" t="str">
        <f t="shared" si="113"/>
        <v>High Risk</v>
      </c>
    </row>
    <row r="2393" spans="1:26" x14ac:dyDescent="0.25">
      <c r="A2393" s="22">
        <v>45492</v>
      </c>
      <c r="B2393" s="23">
        <v>28</v>
      </c>
      <c r="C2393" s="34" t="str">
        <f t="shared" si="111"/>
        <v>Mid</v>
      </c>
      <c r="D2393" s="44">
        <v>64797</v>
      </c>
      <c r="E2393" s="28">
        <v>530</v>
      </c>
      <c r="F2393" s="34" t="s">
        <v>231</v>
      </c>
      <c r="G2393" s="34" t="s">
        <v>20</v>
      </c>
      <c r="H2393" s="34" t="s">
        <v>32</v>
      </c>
      <c r="I2393" s="44">
        <v>8475</v>
      </c>
      <c r="J2393" s="28">
        <v>84</v>
      </c>
      <c r="K2393" s="49">
        <v>0.1307930922727904</v>
      </c>
      <c r="L2393" s="49" t="s">
        <v>240</v>
      </c>
      <c r="M2393" s="34" t="s">
        <v>26</v>
      </c>
      <c r="N2393" s="34" t="s">
        <v>27</v>
      </c>
      <c r="O2393" s="44">
        <v>539</v>
      </c>
      <c r="P2393" s="49">
        <v>0.18196889199999999</v>
      </c>
      <c r="Q2393" s="34" t="s">
        <v>28</v>
      </c>
      <c r="R2393" s="28">
        <v>24</v>
      </c>
      <c r="S2393" s="44">
        <v>4231</v>
      </c>
      <c r="T2393" s="39">
        <v>5399.75</v>
      </c>
      <c r="U2393" s="34" t="str">
        <f t="shared" si="112"/>
        <v>Medium Income</v>
      </c>
      <c r="V2393" s="44">
        <v>129505</v>
      </c>
      <c r="W2393" s="49">
        <v>0.25581729199999997</v>
      </c>
      <c r="X2393" s="28">
        <v>1</v>
      </c>
      <c r="Y2393" s="28">
        <v>37.6</v>
      </c>
      <c r="Z2393" s="34" t="str">
        <f t="shared" si="113"/>
        <v>Low Risk</v>
      </c>
    </row>
    <row r="2394" spans="1:26" x14ac:dyDescent="0.25">
      <c r="A2394" s="20">
        <v>45493</v>
      </c>
      <c r="B2394" s="21">
        <v>22</v>
      </c>
      <c r="C2394" s="33" t="str">
        <f t="shared" si="111"/>
        <v>Young</v>
      </c>
      <c r="D2394" s="43">
        <v>25011</v>
      </c>
      <c r="E2394" s="27">
        <v>502</v>
      </c>
      <c r="F2394" s="33" t="s">
        <v>231</v>
      </c>
      <c r="G2394" s="33" t="s">
        <v>20</v>
      </c>
      <c r="H2394" s="33" t="s">
        <v>25</v>
      </c>
      <c r="I2394" s="43">
        <v>14230</v>
      </c>
      <c r="J2394" s="27">
        <v>52.912751677852349</v>
      </c>
      <c r="K2394" s="48">
        <v>0.56894966214865461</v>
      </c>
      <c r="L2394" s="48" t="s">
        <v>241</v>
      </c>
      <c r="M2394" s="33" t="s">
        <v>22</v>
      </c>
      <c r="N2394" s="33" t="s">
        <v>23</v>
      </c>
      <c r="O2394" s="43">
        <v>319</v>
      </c>
      <c r="P2394" s="48">
        <v>0.34405479300000003</v>
      </c>
      <c r="Q2394" s="33" t="s">
        <v>34</v>
      </c>
      <c r="R2394" s="27">
        <v>15</v>
      </c>
      <c r="S2394" s="43">
        <v>369</v>
      </c>
      <c r="T2394" s="38">
        <v>2084.25</v>
      </c>
      <c r="U2394" s="33" t="str">
        <f t="shared" si="112"/>
        <v>Low Income</v>
      </c>
      <c r="V2394" s="43">
        <v>3936</v>
      </c>
      <c r="W2394" s="48">
        <v>0.23365045700000001</v>
      </c>
      <c r="X2394" s="27">
        <v>0</v>
      </c>
      <c r="Y2394" s="27">
        <v>62</v>
      </c>
      <c r="Z2394" s="33" t="str">
        <f t="shared" si="113"/>
        <v>High Risk</v>
      </c>
    </row>
    <row r="2395" spans="1:26" x14ac:dyDescent="0.25">
      <c r="A2395" s="22">
        <v>45494</v>
      </c>
      <c r="B2395" s="23">
        <v>32</v>
      </c>
      <c r="C2395" s="34" t="str">
        <f t="shared" si="111"/>
        <v>Mid</v>
      </c>
      <c r="D2395" s="44">
        <v>145841</v>
      </c>
      <c r="E2395" s="28">
        <v>593</v>
      </c>
      <c r="F2395" s="34" t="s">
        <v>230</v>
      </c>
      <c r="G2395" s="34" t="s">
        <v>45</v>
      </c>
      <c r="H2395" s="34" t="s">
        <v>21</v>
      </c>
      <c r="I2395" s="44">
        <v>23408</v>
      </c>
      <c r="J2395" s="28">
        <v>48</v>
      </c>
      <c r="K2395" s="49">
        <v>0.16050356209844968</v>
      </c>
      <c r="L2395" s="49" t="s">
        <v>240</v>
      </c>
      <c r="M2395" s="34" t="s">
        <v>22</v>
      </c>
      <c r="N2395" s="34" t="s">
        <v>23</v>
      </c>
      <c r="O2395" s="44">
        <v>137</v>
      </c>
      <c r="P2395" s="49">
        <v>0.355461629</v>
      </c>
      <c r="Q2395" s="34" t="s">
        <v>24</v>
      </c>
      <c r="R2395" s="28">
        <v>30</v>
      </c>
      <c r="S2395" s="44">
        <v>7328</v>
      </c>
      <c r="T2395" s="39">
        <v>12153.416670000001</v>
      </c>
      <c r="U2395" s="34" t="str">
        <f t="shared" si="112"/>
        <v>High Income</v>
      </c>
      <c r="V2395" s="44">
        <v>10990</v>
      </c>
      <c r="W2395" s="49">
        <v>0.25229459300000001</v>
      </c>
      <c r="X2395" s="28">
        <v>1</v>
      </c>
      <c r="Y2395" s="28">
        <v>44</v>
      </c>
      <c r="Z2395" s="34" t="str">
        <f t="shared" si="113"/>
        <v>Medium Risk</v>
      </c>
    </row>
    <row r="2396" spans="1:26" x14ac:dyDescent="0.25">
      <c r="A2396" s="20">
        <v>45495</v>
      </c>
      <c r="B2396" s="21">
        <v>38</v>
      </c>
      <c r="C2396" s="33" t="str">
        <f t="shared" si="111"/>
        <v>Mid</v>
      </c>
      <c r="D2396" s="43">
        <v>94828</v>
      </c>
      <c r="E2396" s="27">
        <v>528</v>
      </c>
      <c r="F2396" s="33" t="s">
        <v>231</v>
      </c>
      <c r="G2396" s="33" t="s">
        <v>20</v>
      </c>
      <c r="H2396" s="33" t="s">
        <v>41</v>
      </c>
      <c r="I2396" s="43">
        <v>11330</v>
      </c>
      <c r="J2396" s="27">
        <v>60</v>
      </c>
      <c r="K2396" s="48">
        <v>0.11947947863500231</v>
      </c>
      <c r="L2396" s="48" t="s">
        <v>240</v>
      </c>
      <c r="M2396" s="33" t="s">
        <v>22</v>
      </c>
      <c r="N2396" s="33" t="s">
        <v>23</v>
      </c>
      <c r="O2396" s="43">
        <v>140</v>
      </c>
      <c r="P2396" s="48">
        <v>0.16442045199999999</v>
      </c>
      <c r="Q2396" s="33" t="s">
        <v>38</v>
      </c>
      <c r="R2396" s="27">
        <v>23</v>
      </c>
      <c r="S2396" s="43">
        <v>4679</v>
      </c>
      <c r="T2396" s="38">
        <v>7902.3333329999996</v>
      </c>
      <c r="U2396" s="33" t="str">
        <f t="shared" si="112"/>
        <v>Medium Income</v>
      </c>
      <c r="V2396" s="43">
        <v>486646</v>
      </c>
      <c r="W2396" s="48">
        <v>0.25590196300000001</v>
      </c>
      <c r="X2396" s="27">
        <v>1</v>
      </c>
      <c r="Y2396" s="27">
        <v>47.2</v>
      </c>
      <c r="Z2396" s="33" t="str">
        <f t="shared" si="113"/>
        <v>Medium Risk</v>
      </c>
    </row>
    <row r="2397" spans="1:26" x14ac:dyDescent="0.25">
      <c r="A2397" s="22">
        <v>45496</v>
      </c>
      <c r="B2397" s="23">
        <v>22</v>
      </c>
      <c r="C2397" s="34" t="str">
        <f t="shared" si="111"/>
        <v>Young</v>
      </c>
      <c r="D2397" s="44">
        <v>70954</v>
      </c>
      <c r="E2397" s="28">
        <v>566.45263157894738</v>
      </c>
      <c r="F2397" s="34" t="s">
        <v>230</v>
      </c>
      <c r="G2397" s="34" t="s">
        <v>20</v>
      </c>
      <c r="H2397" s="34" t="s">
        <v>25</v>
      </c>
      <c r="I2397" s="44">
        <v>37447</v>
      </c>
      <c r="J2397" s="28">
        <v>24</v>
      </c>
      <c r="K2397" s="49">
        <v>0.52776446711954228</v>
      </c>
      <c r="L2397" s="49" t="s">
        <v>241</v>
      </c>
      <c r="M2397" s="34" t="s">
        <v>44</v>
      </c>
      <c r="N2397" s="34" t="s">
        <v>23</v>
      </c>
      <c r="O2397" s="44">
        <v>579</v>
      </c>
      <c r="P2397" s="49">
        <v>0.54720265400000001</v>
      </c>
      <c r="Q2397" s="34" t="s">
        <v>31</v>
      </c>
      <c r="R2397" s="28">
        <v>22</v>
      </c>
      <c r="S2397" s="44">
        <v>612</v>
      </c>
      <c r="T2397" s="39">
        <v>5912.8333329999996</v>
      </c>
      <c r="U2397" s="34" t="str">
        <f t="shared" si="112"/>
        <v>Medium Income</v>
      </c>
      <c r="V2397" s="44">
        <v>76792</v>
      </c>
      <c r="W2397" s="49">
        <v>0.26518949400000003</v>
      </c>
      <c r="X2397" s="28">
        <v>0</v>
      </c>
      <c r="Y2397" s="28">
        <v>56</v>
      </c>
      <c r="Z2397" s="34" t="str">
        <f t="shared" si="113"/>
        <v>High Risk</v>
      </c>
    </row>
    <row r="2398" spans="1:26" x14ac:dyDescent="0.25">
      <c r="A2398" s="20">
        <v>45497</v>
      </c>
      <c r="B2398" s="21">
        <v>28</v>
      </c>
      <c r="C2398" s="33" t="str">
        <f t="shared" si="111"/>
        <v>Mid</v>
      </c>
      <c r="D2398" s="43">
        <v>60198</v>
      </c>
      <c r="E2398" s="27">
        <v>561</v>
      </c>
      <c r="F2398" s="33" t="s">
        <v>230</v>
      </c>
      <c r="G2398" s="33" t="s">
        <v>20</v>
      </c>
      <c r="H2398" s="33" t="s">
        <v>32</v>
      </c>
      <c r="I2398" s="43">
        <v>19617</v>
      </c>
      <c r="J2398" s="27">
        <v>84</v>
      </c>
      <c r="K2398" s="48">
        <v>0.32587461377454402</v>
      </c>
      <c r="L2398" s="48" t="s">
        <v>240</v>
      </c>
      <c r="M2398" s="33" t="s">
        <v>22</v>
      </c>
      <c r="N2398" s="33" t="s">
        <v>30</v>
      </c>
      <c r="O2398" s="43">
        <v>336</v>
      </c>
      <c r="P2398" s="48">
        <v>0.35080682299999999</v>
      </c>
      <c r="Q2398" s="33" t="s">
        <v>28</v>
      </c>
      <c r="R2398" s="27">
        <v>16</v>
      </c>
      <c r="S2398" s="43">
        <v>864</v>
      </c>
      <c r="T2398" s="38">
        <v>5016.5</v>
      </c>
      <c r="U2398" s="33" t="str">
        <f t="shared" si="112"/>
        <v>Medium Income</v>
      </c>
      <c r="V2398" s="43">
        <v>7129</v>
      </c>
      <c r="W2398" s="48">
        <v>0.26836387099999998</v>
      </c>
      <c r="X2398" s="27">
        <v>0</v>
      </c>
      <c r="Y2398" s="27">
        <v>54</v>
      </c>
      <c r="Z2398" s="33" t="str">
        <f t="shared" si="113"/>
        <v>Medium Risk</v>
      </c>
    </row>
    <row r="2399" spans="1:26" x14ac:dyDescent="0.25">
      <c r="A2399" s="22">
        <v>45498</v>
      </c>
      <c r="B2399" s="23">
        <v>27</v>
      </c>
      <c r="C2399" s="34" t="str">
        <f t="shared" si="111"/>
        <v>Mid</v>
      </c>
      <c r="D2399" s="44">
        <v>51899</v>
      </c>
      <c r="E2399" s="28">
        <v>566.45263157894738</v>
      </c>
      <c r="F2399" s="34" t="s">
        <v>230</v>
      </c>
      <c r="G2399" s="34" t="s">
        <v>20</v>
      </c>
      <c r="H2399" s="34" t="s">
        <v>29</v>
      </c>
      <c r="I2399" s="44">
        <v>29651</v>
      </c>
      <c r="J2399" s="28">
        <v>36</v>
      </c>
      <c r="K2399" s="49">
        <v>0.57132122006204356</v>
      </c>
      <c r="L2399" s="49" t="s">
        <v>241</v>
      </c>
      <c r="M2399" s="34" t="s">
        <v>44</v>
      </c>
      <c r="N2399" s="34" t="s">
        <v>30</v>
      </c>
      <c r="O2399" s="44">
        <v>1303</v>
      </c>
      <c r="P2399" s="49">
        <v>0.21368215099999999</v>
      </c>
      <c r="Q2399" s="34" t="s">
        <v>24</v>
      </c>
      <c r="R2399" s="28">
        <v>22</v>
      </c>
      <c r="S2399" s="44">
        <v>6163</v>
      </c>
      <c r="T2399" s="39">
        <v>4324.9166670000004</v>
      </c>
      <c r="U2399" s="34" t="str">
        <f t="shared" si="112"/>
        <v>Low Income</v>
      </c>
      <c r="V2399" s="44">
        <v>4292</v>
      </c>
      <c r="W2399" s="49">
        <v>0.25473869100000002</v>
      </c>
      <c r="X2399" s="28">
        <v>0</v>
      </c>
      <c r="Y2399" s="28">
        <v>52</v>
      </c>
      <c r="Z2399" s="34" t="str">
        <f t="shared" si="113"/>
        <v>Medium Risk</v>
      </c>
    </row>
    <row r="2400" spans="1:26" x14ac:dyDescent="0.25">
      <c r="A2400" s="20">
        <v>45499</v>
      </c>
      <c r="B2400" s="21">
        <v>42</v>
      </c>
      <c r="C2400" s="33" t="str">
        <f t="shared" si="111"/>
        <v>Senior</v>
      </c>
      <c r="D2400" s="43">
        <v>70613</v>
      </c>
      <c r="E2400" s="27">
        <v>650</v>
      </c>
      <c r="F2400" s="33" t="s">
        <v>232</v>
      </c>
      <c r="G2400" s="33" t="s">
        <v>20</v>
      </c>
      <c r="H2400" s="33" t="s">
        <v>29</v>
      </c>
      <c r="I2400" s="43">
        <v>9788</v>
      </c>
      <c r="J2400" s="27">
        <v>24</v>
      </c>
      <c r="K2400" s="48">
        <v>0.13861470267514481</v>
      </c>
      <c r="L2400" s="48" t="s">
        <v>240</v>
      </c>
      <c r="M2400" s="33" t="s">
        <v>26</v>
      </c>
      <c r="N2400" s="33" t="s">
        <v>27</v>
      </c>
      <c r="O2400" s="43">
        <v>352</v>
      </c>
      <c r="P2400" s="48">
        <v>5.3200049999999999E-2</v>
      </c>
      <c r="Q2400" s="33" t="s">
        <v>24</v>
      </c>
      <c r="R2400" s="27">
        <v>25</v>
      </c>
      <c r="S2400" s="43">
        <v>10879</v>
      </c>
      <c r="T2400" s="38">
        <v>5884.4166670000004</v>
      </c>
      <c r="U2400" s="33" t="str">
        <f t="shared" si="112"/>
        <v>Medium Income</v>
      </c>
      <c r="V2400" s="43">
        <v>23041</v>
      </c>
      <c r="W2400" s="48">
        <v>0.14787214500000001</v>
      </c>
      <c r="X2400" s="27">
        <v>1</v>
      </c>
      <c r="Y2400" s="27">
        <v>34.4</v>
      </c>
      <c r="Z2400" s="33" t="str">
        <f t="shared" si="113"/>
        <v>Low Risk</v>
      </c>
    </row>
    <row r="2401" spans="1:26" x14ac:dyDescent="0.25">
      <c r="A2401" s="22">
        <v>45500</v>
      </c>
      <c r="B2401" s="23">
        <v>40</v>
      </c>
      <c r="C2401" s="34" t="str">
        <f t="shared" si="111"/>
        <v>Senior</v>
      </c>
      <c r="D2401" s="44">
        <v>71709</v>
      </c>
      <c r="E2401" s="28">
        <v>543</v>
      </c>
      <c r="F2401" s="34" t="s">
        <v>231</v>
      </c>
      <c r="G2401" s="34" t="s">
        <v>20</v>
      </c>
      <c r="H2401" s="34" t="s">
        <v>29</v>
      </c>
      <c r="I2401" s="44">
        <v>14674</v>
      </c>
      <c r="J2401" s="28">
        <v>55.032258064516128</v>
      </c>
      <c r="K2401" s="49">
        <v>0.20463261236385949</v>
      </c>
      <c r="L2401" s="49" t="s">
        <v>240</v>
      </c>
      <c r="M2401" s="34" t="s">
        <v>35</v>
      </c>
      <c r="N2401" s="34" t="s">
        <v>27</v>
      </c>
      <c r="O2401" s="44">
        <v>1006</v>
      </c>
      <c r="P2401" s="49">
        <v>0.17855901299999999</v>
      </c>
      <c r="Q2401" s="34" t="s">
        <v>28</v>
      </c>
      <c r="R2401" s="28">
        <v>21</v>
      </c>
      <c r="S2401" s="44">
        <v>7510</v>
      </c>
      <c r="T2401" s="39">
        <v>5975.75</v>
      </c>
      <c r="U2401" s="34" t="str">
        <f t="shared" si="112"/>
        <v>Medium Income</v>
      </c>
      <c r="V2401" s="44">
        <v>11223</v>
      </c>
      <c r="W2401" s="49">
        <v>0.27883383499999997</v>
      </c>
      <c r="X2401" s="28">
        <v>0</v>
      </c>
      <c r="Y2401" s="28">
        <v>50</v>
      </c>
      <c r="Z2401" s="34" t="str">
        <f t="shared" si="113"/>
        <v>Medium Risk</v>
      </c>
    </row>
    <row r="2402" spans="1:26" x14ac:dyDescent="0.25">
      <c r="A2402" s="20">
        <v>45501</v>
      </c>
      <c r="B2402" s="21">
        <v>31</v>
      </c>
      <c r="C2402" s="33" t="str">
        <f t="shared" si="111"/>
        <v>Mid</v>
      </c>
      <c r="D2402" s="43">
        <v>46631</v>
      </c>
      <c r="E2402" s="27">
        <v>590</v>
      </c>
      <c r="F2402" s="33" t="s">
        <v>230</v>
      </c>
      <c r="G2402" s="33" t="s">
        <v>20</v>
      </c>
      <c r="H2402" s="33" t="s">
        <v>32</v>
      </c>
      <c r="I2402" s="43">
        <v>26743</v>
      </c>
      <c r="J2402" s="27">
        <v>36</v>
      </c>
      <c r="K2402" s="48">
        <v>0.57350260556282306</v>
      </c>
      <c r="L2402" s="48" t="s">
        <v>241</v>
      </c>
      <c r="M2402" s="33" t="s">
        <v>22</v>
      </c>
      <c r="N2402" s="33" t="s">
        <v>27</v>
      </c>
      <c r="O2402" s="43">
        <v>283</v>
      </c>
      <c r="P2402" s="48">
        <v>6.7210375000000003E-2</v>
      </c>
      <c r="Q2402" s="33" t="s">
        <v>28</v>
      </c>
      <c r="R2402" s="27">
        <v>25</v>
      </c>
      <c r="S2402" s="43">
        <v>1299</v>
      </c>
      <c r="T2402" s="38">
        <v>3885.916667</v>
      </c>
      <c r="U2402" s="33" t="str">
        <f t="shared" si="112"/>
        <v>Low Income</v>
      </c>
      <c r="V2402" s="43">
        <v>48879</v>
      </c>
      <c r="W2402" s="48">
        <v>0.234841666</v>
      </c>
      <c r="X2402" s="27">
        <v>0</v>
      </c>
      <c r="Y2402" s="27">
        <v>51</v>
      </c>
      <c r="Z2402" s="33" t="str">
        <f t="shared" si="113"/>
        <v>Medium Risk</v>
      </c>
    </row>
    <row r="2403" spans="1:26" x14ac:dyDescent="0.25">
      <c r="A2403" s="22">
        <v>45502</v>
      </c>
      <c r="B2403" s="23">
        <v>42</v>
      </c>
      <c r="C2403" s="34" t="str">
        <f t="shared" si="111"/>
        <v>Senior</v>
      </c>
      <c r="D2403" s="44">
        <v>29799</v>
      </c>
      <c r="E2403" s="28">
        <v>562</v>
      </c>
      <c r="F2403" s="34" t="s">
        <v>230</v>
      </c>
      <c r="G2403" s="34" t="s">
        <v>20</v>
      </c>
      <c r="H2403" s="34" t="s">
        <v>25</v>
      </c>
      <c r="I2403" s="44">
        <v>32544</v>
      </c>
      <c r="J2403" s="28">
        <v>24</v>
      </c>
      <c r="K2403" s="49">
        <v>1.092117185140441</v>
      </c>
      <c r="L2403" s="49" t="s">
        <v>242</v>
      </c>
      <c r="M2403" s="34" t="s">
        <v>26</v>
      </c>
      <c r="N2403" s="34" t="s">
        <v>30</v>
      </c>
      <c r="O2403" s="44">
        <v>546</v>
      </c>
      <c r="P2403" s="49">
        <v>0.26017850799999998</v>
      </c>
      <c r="Q2403" s="34" t="s">
        <v>28</v>
      </c>
      <c r="R2403" s="28">
        <v>17</v>
      </c>
      <c r="S2403" s="44">
        <v>2884</v>
      </c>
      <c r="T2403" s="39">
        <v>2483.25</v>
      </c>
      <c r="U2403" s="34" t="str">
        <f t="shared" si="112"/>
        <v>Low Income</v>
      </c>
      <c r="V2403" s="44">
        <v>524123</v>
      </c>
      <c r="W2403" s="49">
        <v>0.190665949</v>
      </c>
      <c r="X2403" s="28">
        <v>0</v>
      </c>
      <c r="Y2403" s="28">
        <v>55</v>
      </c>
      <c r="Z2403" s="34" t="str">
        <f t="shared" si="113"/>
        <v>High Risk</v>
      </c>
    </row>
    <row r="2404" spans="1:26" x14ac:dyDescent="0.25">
      <c r="A2404" s="20">
        <v>45503</v>
      </c>
      <c r="B2404" s="21">
        <v>33</v>
      </c>
      <c r="C2404" s="33" t="str">
        <f t="shared" si="111"/>
        <v>Mid</v>
      </c>
      <c r="D2404" s="43">
        <v>26043</v>
      </c>
      <c r="E2404" s="27">
        <v>565</v>
      </c>
      <c r="F2404" s="33" t="s">
        <v>230</v>
      </c>
      <c r="G2404" s="33" t="s">
        <v>20</v>
      </c>
      <c r="H2404" s="33" t="s">
        <v>21</v>
      </c>
      <c r="I2404" s="43">
        <v>27367</v>
      </c>
      <c r="J2404" s="27">
        <v>36</v>
      </c>
      <c r="K2404" s="48">
        <v>1.0508389970433514</v>
      </c>
      <c r="L2404" s="48" t="s">
        <v>242</v>
      </c>
      <c r="M2404" s="33" t="s">
        <v>44</v>
      </c>
      <c r="N2404" s="33" t="s">
        <v>27</v>
      </c>
      <c r="O2404" s="43">
        <v>569</v>
      </c>
      <c r="P2404" s="48">
        <v>1.2124396000000001E-2</v>
      </c>
      <c r="Q2404" s="33" t="s">
        <v>31</v>
      </c>
      <c r="R2404" s="27">
        <v>23</v>
      </c>
      <c r="S2404" s="43">
        <v>2119</v>
      </c>
      <c r="T2404" s="38">
        <v>2170.25</v>
      </c>
      <c r="U2404" s="33" t="str">
        <f t="shared" si="112"/>
        <v>Low Income</v>
      </c>
      <c r="V2404" s="43">
        <v>28593</v>
      </c>
      <c r="W2404" s="48">
        <v>0.20988294900000001</v>
      </c>
      <c r="X2404" s="27">
        <v>0</v>
      </c>
      <c r="Y2404" s="27">
        <v>58</v>
      </c>
      <c r="Z2404" s="33" t="str">
        <f t="shared" si="113"/>
        <v>High Risk</v>
      </c>
    </row>
    <row r="2405" spans="1:26" x14ac:dyDescent="0.25">
      <c r="A2405" s="22">
        <v>45504</v>
      </c>
      <c r="B2405" s="23">
        <v>36</v>
      </c>
      <c r="C2405" s="34" t="str">
        <f t="shared" si="111"/>
        <v>Mid</v>
      </c>
      <c r="D2405" s="44">
        <v>62585</v>
      </c>
      <c r="E2405" s="28">
        <v>606</v>
      </c>
      <c r="F2405" s="34" t="s">
        <v>230</v>
      </c>
      <c r="G2405" s="34" t="s">
        <v>33</v>
      </c>
      <c r="H2405" s="34" t="s">
        <v>29</v>
      </c>
      <c r="I2405" s="44">
        <v>8294</v>
      </c>
      <c r="J2405" s="28">
        <v>72</v>
      </c>
      <c r="K2405" s="49">
        <v>0.13252376767596069</v>
      </c>
      <c r="L2405" s="49" t="s">
        <v>240</v>
      </c>
      <c r="M2405" s="34" t="s">
        <v>22</v>
      </c>
      <c r="N2405" s="34" t="s">
        <v>34</v>
      </c>
      <c r="O2405" s="44">
        <v>179</v>
      </c>
      <c r="P2405" s="49">
        <v>0.170473925</v>
      </c>
      <c r="Q2405" s="34" t="s">
        <v>24</v>
      </c>
      <c r="R2405" s="28">
        <v>34</v>
      </c>
      <c r="S2405" s="44">
        <v>1473</v>
      </c>
      <c r="T2405" s="39">
        <v>5215.4166670000004</v>
      </c>
      <c r="U2405" s="34" t="str">
        <f t="shared" si="112"/>
        <v>Medium Income</v>
      </c>
      <c r="V2405" s="44">
        <v>67668</v>
      </c>
      <c r="W2405" s="49">
        <v>0.203620684</v>
      </c>
      <c r="X2405" s="28">
        <v>1</v>
      </c>
      <c r="Y2405" s="28">
        <v>40</v>
      </c>
      <c r="Z2405" s="34" t="str">
        <f t="shared" si="113"/>
        <v>Medium Risk</v>
      </c>
    </row>
    <row r="2406" spans="1:26" x14ac:dyDescent="0.25">
      <c r="A2406" s="20">
        <v>45505</v>
      </c>
      <c r="B2406" s="21">
        <v>60</v>
      </c>
      <c r="C2406" s="33" t="str">
        <f t="shared" si="111"/>
        <v>Old</v>
      </c>
      <c r="D2406" s="43">
        <v>124263</v>
      </c>
      <c r="E2406" s="27">
        <v>625</v>
      </c>
      <c r="F2406" s="33" t="s">
        <v>230</v>
      </c>
      <c r="G2406" s="33" t="s">
        <v>20</v>
      </c>
      <c r="H2406" s="33" t="s">
        <v>29</v>
      </c>
      <c r="I2406" s="43">
        <v>32616</v>
      </c>
      <c r="J2406" s="27">
        <v>12</v>
      </c>
      <c r="K2406" s="48">
        <v>0.26247555587745347</v>
      </c>
      <c r="L2406" s="48" t="s">
        <v>240</v>
      </c>
      <c r="M2406" s="33" t="s">
        <v>22</v>
      </c>
      <c r="N2406" s="33" t="s">
        <v>30</v>
      </c>
      <c r="O2406" s="43">
        <v>301</v>
      </c>
      <c r="P2406" s="48">
        <v>0.14755011400000001</v>
      </c>
      <c r="Q2406" s="33" t="s">
        <v>28</v>
      </c>
      <c r="R2406" s="27">
        <v>18</v>
      </c>
      <c r="S2406" s="43">
        <v>1997</v>
      </c>
      <c r="T2406" s="38">
        <v>10355.25</v>
      </c>
      <c r="U2406" s="33" t="str">
        <f t="shared" si="112"/>
        <v>Medium Income</v>
      </c>
      <c r="V2406" s="43">
        <v>105834</v>
      </c>
      <c r="W2406" s="48">
        <v>0.19394752400000001</v>
      </c>
      <c r="X2406" s="27">
        <v>1</v>
      </c>
      <c r="Y2406" s="27">
        <v>33.6</v>
      </c>
      <c r="Z2406" s="33" t="str">
        <f t="shared" si="113"/>
        <v>Low Risk</v>
      </c>
    </row>
    <row r="2407" spans="1:26" x14ac:dyDescent="0.25">
      <c r="A2407" s="22">
        <v>45506</v>
      </c>
      <c r="B2407" s="23">
        <v>56</v>
      </c>
      <c r="C2407" s="34" t="str">
        <f t="shared" si="111"/>
        <v>Senior</v>
      </c>
      <c r="D2407" s="44">
        <v>49079</v>
      </c>
      <c r="E2407" s="28">
        <v>573</v>
      </c>
      <c r="F2407" s="34" t="s">
        <v>230</v>
      </c>
      <c r="G2407" s="34" t="s">
        <v>20</v>
      </c>
      <c r="H2407" s="34" t="s">
        <v>32</v>
      </c>
      <c r="I2407" s="44">
        <v>12479</v>
      </c>
      <c r="J2407" s="28">
        <v>36</v>
      </c>
      <c r="K2407" s="49">
        <v>0.2542635343018399</v>
      </c>
      <c r="L2407" s="49" t="s">
        <v>240</v>
      </c>
      <c r="M2407" s="34" t="s">
        <v>26</v>
      </c>
      <c r="N2407" s="34" t="s">
        <v>23</v>
      </c>
      <c r="O2407" s="44">
        <v>212</v>
      </c>
      <c r="P2407" s="49">
        <v>0.19116554099999999</v>
      </c>
      <c r="Q2407" s="34" t="s">
        <v>24</v>
      </c>
      <c r="R2407" s="28">
        <v>31</v>
      </c>
      <c r="S2407" s="44">
        <v>1588</v>
      </c>
      <c r="T2407" s="39">
        <v>4089.916667</v>
      </c>
      <c r="U2407" s="34" t="str">
        <f t="shared" si="112"/>
        <v>Low Income</v>
      </c>
      <c r="V2407" s="44">
        <v>15023</v>
      </c>
      <c r="W2407" s="49">
        <v>0.19744922400000001</v>
      </c>
      <c r="X2407" s="28">
        <v>1</v>
      </c>
      <c r="Y2407" s="28">
        <v>40</v>
      </c>
      <c r="Z2407" s="34" t="str">
        <f t="shared" si="113"/>
        <v>Medium Risk</v>
      </c>
    </row>
    <row r="2408" spans="1:26" x14ac:dyDescent="0.25">
      <c r="A2408" s="20">
        <v>45507</v>
      </c>
      <c r="B2408" s="21">
        <v>24</v>
      </c>
      <c r="C2408" s="33" t="str">
        <f t="shared" si="111"/>
        <v>Young</v>
      </c>
      <c r="D2408" s="43">
        <v>46868</v>
      </c>
      <c r="E2408" s="27">
        <v>505</v>
      </c>
      <c r="F2408" s="33" t="s">
        <v>231</v>
      </c>
      <c r="G2408" s="33" t="s">
        <v>45</v>
      </c>
      <c r="H2408" s="33" t="s">
        <v>29</v>
      </c>
      <c r="I2408" s="43">
        <v>23946.390946502059</v>
      </c>
      <c r="J2408" s="27">
        <v>48</v>
      </c>
      <c r="K2408" s="48">
        <v>0.51093263946620415</v>
      </c>
      <c r="L2408" s="48" t="s">
        <v>241</v>
      </c>
      <c r="M2408" s="33" t="s">
        <v>22</v>
      </c>
      <c r="N2408" s="33" t="s">
        <v>27</v>
      </c>
      <c r="O2408" s="43">
        <v>480</v>
      </c>
      <c r="P2408" s="48">
        <v>0.23029601499999999</v>
      </c>
      <c r="Q2408" s="33" t="s">
        <v>31</v>
      </c>
      <c r="R2408" s="27">
        <v>20</v>
      </c>
      <c r="S2408" s="43">
        <v>3299</v>
      </c>
      <c r="T2408" s="38">
        <v>3905.666667</v>
      </c>
      <c r="U2408" s="33" t="str">
        <f t="shared" si="112"/>
        <v>Low Income</v>
      </c>
      <c r="V2408" s="43">
        <v>4606</v>
      </c>
      <c r="W2408" s="48">
        <v>0.26920586800000001</v>
      </c>
      <c r="X2408" s="27">
        <v>0</v>
      </c>
      <c r="Y2408" s="27">
        <v>55</v>
      </c>
      <c r="Z2408" s="33" t="str">
        <f t="shared" si="113"/>
        <v>High Risk</v>
      </c>
    </row>
    <row r="2409" spans="1:26" x14ac:dyDescent="0.25">
      <c r="A2409" s="22">
        <v>45508</v>
      </c>
      <c r="B2409" s="23">
        <v>49</v>
      </c>
      <c r="C2409" s="34" t="str">
        <f t="shared" si="111"/>
        <v>Senior</v>
      </c>
      <c r="D2409" s="44">
        <v>28520</v>
      </c>
      <c r="E2409" s="28">
        <v>636</v>
      </c>
      <c r="F2409" s="34" t="s">
        <v>230</v>
      </c>
      <c r="G2409" s="34" t="s">
        <v>20</v>
      </c>
      <c r="H2409" s="34" t="s">
        <v>25</v>
      </c>
      <c r="I2409" s="44">
        <v>10428</v>
      </c>
      <c r="J2409" s="28">
        <v>60</v>
      </c>
      <c r="K2409" s="49">
        <v>0.36563814866760169</v>
      </c>
      <c r="L2409" s="49" t="s">
        <v>240</v>
      </c>
      <c r="M2409" s="34" t="s">
        <v>44</v>
      </c>
      <c r="N2409" s="34" t="s">
        <v>23</v>
      </c>
      <c r="O2409" s="44">
        <v>473</v>
      </c>
      <c r="P2409" s="49">
        <v>0.15612082699999999</v>
      </c>
      <c r="Q2409" s="34" t="s">
        <v>38</v>
      </c>
      <c r="R2409" s="28">
        <v>34</v>
      </c>
      <c r="S2409" s="44">
        <v>4949</v>
      </c>
      <c r="T2409" s="39">
        <v>2376.666667</v>
      </c>
      <c r="U2409" s="34" t="str">
        <f t="shared" si="112"/>
        <v>Low Income</v>
      </c>
      <c r="V2409" s="44">
        <v>34587</v>
      </c>
      <c r="W2409" s="49">
        <v>0.190000532</v>
      </c>
      <c r="X2409" s="28">
        <v>0</v>
      </c>
      <c r="Y2409" s="28">
        <v>49</v>
      </c>
      <c r="Z2409" s="34" t="str">
        <f t="shared" si="113"/>
        <v>Medium Risk</v>
      </c>
    </row>
    <row r="2410" spans="1:26" x14ac:dyDescent="0.25">
      <c r="A2410" s="20">
        <v>45509</v>
      </c>
      <c r="B2410" s="21">
        <v>49</v>
      </c>
      <c r="C2410" s="33" t="str">
        <f t="shared" si="111"/>
        <v>Senior</v>
      </c>
      <c r="D2410" s="43">
        <v>42466</v>
      </c>
      <c r="E2410" s="27">
        <v>570.23428571428576</v>
      </c>
      <c r="F2410" s="33" t="s">
        <v>230</v>
      </c>
      <c r="G2410" s="33" t="s">
        <v>20</v>
      </c>
      <c r="H2410" s="33" t="s">
        <v>29</v>
      </c>
      <c r="I2410" s="43">
        <v>33309</v>
      </c>
      <c r="J2410" s="27">
        <v>36</v>
      </c>
      <c r="K2410" s="48">
        <v>0.78436867140771438</v>
      </c>
      <c r="L2410" s="48" t="s">
        <v>241</v>
      </c>
      <c r="M2410" s="33" t="s">
        <v>26</v>
      </c>
      <c r="N2410" s="33" t="s">
        <v>30</v>
      </c>
      <c r="O2410" s="43">
        <v>425</v>
      </c>
      <c r="P2410" s="48">
        <v>0.37370229999999999</v>
      </c>
      <c r="Q2410" s="33" t="s">
        <v>34</v>
      </c>
      <c r="R2410" s="27">
        <v>25</v>
      </c>
      <c r="S2410" s="43">
        <v>9113</v>
      </c>
      <c r="T2410" s="38">
        <v>3538.833333</v>
      </c>
      <c r="U2410" s="33" t="str">
        <f t="shared" si="112"/>
        <v>Low Income</v>
      </c>
      <c r="V2410" s="43">
        <v>32660</v>
      </c>
      <c r="W2410" s="48">
        <v>0.19813477800000001</v>
      </c>
      <c r="X2410" s="27">
        <v>0</v>
      </c>
      <c r="Y2410" s="27">
        <v>48</v>
      </c>
      <c r="Z2410" s="33" t="str">
        <f t="shared" si="113"/>
        <v>Medium Risk</v>
      </c>
    </row>
    <row r="2411" spans="1:26" x14ac:dyDescent="0.25">
      <c r="A2411" s="22">
        <v>45510</v>
      </c>
      <c r="B2411" s="23">
        <v>26</v>
      </c>
      <c r="C2411" s="34" t="str">
        <f t="shared" si="111"/>
        <v>Mid</v>
      </c>
      <c r="D2411" s="44">
        <v>24366</v>
      </c>
      <c r="E2411" s="28">
        <v>618</v>
      </c>
      <c r="F2411" s="34" t="s">
        <v>230</v>
      </c>
      <c r="G2411" s="34" t="s">
        <v>20</v>
      </c>
      <c r="H2411" s="34" t="s">
        <v>29</v>
      </c>
      <c r="I2411" s="44">
        <v>15849</v>
      </c>
      <c r="J2411" s="28">
        <v>84</v>
      </c>
      <c r="K2411" s="49">
        <v>0.65045555281950262</v>
      </c>
      <c r="L2411" s="49" t="s">
        <v>241</v>
      </c>
      <c r="M2411" s="34" t="s">
        <v>22</v>
      </c>
      <c r="N2411" s="34" t="s">
        <v>30</v>
      </c>
      <c r="O2411" s="44">
        <v>311</v>
      </c>
      <c r="P2411" s="49">
        <v>0.212094375</v>
      </c>
      <c r="Q2411" s="34" t="s">
        <v>24</v>
      </c>
      <c r="R2411" s="28">
        <v>19</v>
      </c>
      <c r="S2411" s="44">
        <v>4049</v>
      </c>
      <c r="T2411" s="39">
        <v>2030.5</v>
      </c>
      <c r="U2411" s="34" t="str">
        <f t="shared" si="112"/>
        <v>Low Income</v>
      </c>
      <c r="V2411" s="44">
        <v>1452</v>
      </c>
      <c r="W2411" s="49">
        <v>0.25549046600000003</v>
      </c>
      <c r="X2411" s="28">
        <v>0</v>
      </c>
      <c r="Y2411" s="28">
        <v>55</v>
      </c>
      <c r="Z2411" s="34" t="str">
        <f t="shared" si="113"/>
        <v>High Risk</v>
      </c>
    </row>
    <row r="2412" spans="1:26" x14ac:dyDescent="0.25">
      <c r="A2412" s="20">
        <v>45511</v>
      </c>
      <c r="B2412" s="21">
        <v>49</v>
      </c>
      <c r="C2412" s="33" t="str">
        <f t="shared" si="111"/>
        <v>Senior</v>
      </c>
      <c r="D2412" s="43">
        <v>27333</v>
      </c>
      <c r="E2412" s="27">
        <v>564</v>
      </c>
      <c r="F2412" s="33" t="s">
        <v>230</v>
      </c>
      <c r="G2412" s="33" t="s">
        <v>20</v>
      </c>
      <c r="H2412" s="33" t="s">
        <v>25</v>
      </c>
      <c r="I2412" s="43">
        <v>13413</v>
      </c>
      <c r="J2412" s="27">
        <v>48</v>
      </c>
      <c r="K2412" s="48">
        <v>0.49072549665239817</v>
      </c>
      <c r="L2412" s="48" t="s">
        <v>240</v>
      </c>
      <c r="M2412" s="33" t="s">
        <v>26</v>
      </c>
      <c r="N2412" s="33" t="s">
        <v>30</v>
      </c>
      <c r="O2412" s="43">
        <v>338</v>
      </c>
      <c r="P2412" s="48">
        <v>0.41042794900000001</v>
      </c>
      <c r="Q2412" s="33" t="s">
        <v>28</v>
      </c>
      <c r="R2412" s="27">
        <v>32</v>
      </c>
      <c r="S2412" s="43">
        <v>1385</v>
      </c>
      <c r="T2412" s="38">
        <v>2277.75</v>
      </c>
      <c r="U2412" s="33" t="str">
        <f t="shared" si="112"/>
        <v>Low Income</v>
      </c>
      <c r="V2412" s="43">
        <v>3238</v>
      </c>
      <c r="W2412" s="48">
        <v>0.229213423</v>
      </c>
      <c r="X2412" s="27">
        <v>0</v>
      </c>
      <c r="Y2412" s="27">
        <v>63</v>
      </c>
      <c r="Z2412" s="33" t="str">
        <f t="shared" si="113"/>
        <v>High Risk</v>
      </c>
    </row>
    <row r="2413" spans="1:26" x14ac:dyDescent="0.25">
      <c r="A2413" s="22">
        <v>45512</v>
      </c>
      <c r="B2413" s="23">
        <v>58</v>
      </c>
      <c r="C2413" s="34" t="str">
        <f t="shared" si="111"/>
        <v>Senior</v>
      </c>
      <c r="D2413" s="44">
        <v>65365</v>
      </c>
      <c r="E2413" s="28">
        <v>602</v>
      </c>
      <c r="F2413" s="34" t="s">
        <v>230</v>
      </c>
      <c r="G2413" s="34" t="s">
        <v>20</v>
      </c>
      <c r="H2413" s="34" t="s">
        <v>25</v>
      </c>
      <c r="I2413" s="44">
        <v>19894</v>
      </c>
      <c r="J2413" s="28">
        <v>84</v>
      </c>
      <c r="K2413" s="49">
        <v>0.3043524822152528</v>
      </c>
      <c r="L2413" s="49" t="s">
        <v>240</v>
      </c>
      <c r="M2413" s="34" t="s">
        <v>22</v>
      </c>
      <c r="N2413" s="34" t="s">
        <v>30</v>
      </c>
      <c r="O2413" s="44">
        <v>1092</v>
      </c>
      <c r="P2413" s="49">
        <v>0.143019759</v>
      </c>
      <c r="Q2413" s="34" t="s">
        <v>24</v>
      </c>
      <c r="R2413" s="28">
        <v>18</v>
      </c>
      <c r="S2413" s="44">
        <v>1976</v>
      </c>
      <c r="T2413" s="39">
        <v>5447.0833329999996</v>
      </c>
      <c r="U2413" s="34" t="str">
        <f t="shared" si="112"/>
        <v>Medium Income</v>
      </c>
      <c r="V2413" s="44">
        <v>11670</v>
      </c>
      <c r="W2413" s="49">
        <v>0.22205752200000001</v>
      </c>
      <c r="X2413" s="28">
        <v>0</v>
      </c>
      <c r="Y2413" s="28">
        <v>46</v>
      </c>
      <c r="Z2413" s="34" t="str">
        <f t="shared" si="113"/>
        <v>Medium Risk</v>
      </c>
    </row>
    <row r="2414" spans="1:26" x14ac:dyDescent="0.25">
      <c r="A2414" s="20">
        <v>45513</v>
      </c>
      <c r="B2414" s="21">
        <v>26</v>
      </c>
      <c r="C2414" s="33" t="str">
        <f t="shared" si="111"/>
        <v>Mid</v>
      </c>
      <c r="D2414" s="43">
        <v>36806</v>
      </c>
      <c r="E2414" s="27">
        <v>569</v>
      </c>
      <c r="F2414" s="33" t="s">
        <v>230</v>
      </c>
      <c r="G2414" s="33" t="s">
        <v>20</v>
      </c>
      <c r="H2414" s="33" t="s">
        <v>32</v>
      </c>
      <c r="I2414" s="43">
        <v>36376</v>
      </c>
      <c r="J2414" s="27">
        <v>36</v>
      </c>
      <c r="K2414" s="48">
        <v>0.98831712220833556</v>
      </c>
      <c r="L2414" s="48" t="s">
        <v>241</v>
      </c>
      <c r="M2414" s="33" t="s">
        <v>22</v>
      </c>
      <c r="N2414" s="33" t="s">
        <v>27</v>
      </c>
      <c r="O2414" s="43">
        <v>682</v>
      </c>
      <c r="P2414" s="48">
        <v>0.29098774799999999</v>
      </c>
      <c r="Q2414" s="33" t="s">
        <v>24</v>
      </c>
      <c r="R2414" s="27">
        <v>20</v>
      </c>
      <c r="S2414" s="43">
        <v>3709</v>
      </c>
      <c r="T2414" s="38">
        <v>3067.166667</v>
      </c>
      <c r="U2414" s="33" t="str">
        <f t="shared" si="112"/>
        <v>Low Income</v>
      </c>
      <c r="V2414" s="43">
        <v>57816</v>
      </c>
      <c r="W2414" s="48">
        <v>0.22620459200000001</v>
      </c>
      <c r="X2414" s="27">
        <v>0</v>
      </c>
      <c r="Y2414" s="27">
        <v>62</v>
      </c>
      <c r="Z2414" s="33" t="str">
        <f t="shared" si="113"/>
        <v>High Risk</v>
      </c>
    </row>
    <row r="2415" spans="1:26" x14ac:dyDescent="0.25">
      <c r="A2415" s="22">
        <v>45514</v>
      </c>
      <c r="B2415" s="23">
        <v>28</v>
      </c>
      <c r="C2415" s="34" t="str">
        <f t="shared" si="111"/>
        <v>Mid</v>
      </c>
      <c r="D2415" s="44">
        <v>97102</v>
      </c>
      <c r="E2415" s="28">
        <v>627</v>
      </c>
      <c r="F2415" s="34" t="s">
        <v>230</v>
      </c>
      <c r="G2415" s="34" t="s">
        <v>33</v>
      </c>
      <c r="H2415" s="34" t="s">
        <v>41</v>
      </c>
      <c r="I2415" s="44">
        <v>35997</v>
      </c>
      <c r="J2415" s="28">
        <v>84</v>
      </c>
      <c r="K2415" s="49">
        <v>0.37071327058145043</v>
      </c>
      <c r="L2415" s="49" t="s">
        <v>240</v>
      </c>
      <c r="M2415" s="34" t="s">
        <v>22</v>
      </c>
      <c r="N2415" s="34" t="s">
        <v>27</v>
      </c>
      <c r="O2415" s="44">
        <v>492</v>
      </c>
      <c r="P2415" s="49">
        <v>0.21020777099999999</v>
      </c>
      <c r="Q2415" s="34" t="s">
        <v>28</v>
      </c>
      <c r="R2415" s="28">
        <v>25</v>
      </c>
      <c r="S2415" s="44">
        <v>2392</v>
      </c>
      <c r="T2415" s="39">
        <v>8091.8333329999996</v>
      </c>
      <c r="U2415" s="34" t="str">
        <f t="shared" si="112"/>
        <v>Medium Income</v>
      </c>
      <c r="V2415" s="44">
        <v>154288</v>
      </c>
      <c r="W2415" s="49">
        <v>0.241141935</v>
      </c>
      <c r="X2415" s="28">
        <v>1</v>
      </c>
      <c r="Y2415" s="28">
        <v>36.799999999999997</v>
      </c>
      <c r="Z2415" s="34" t="str">
        <f t="shared" si="113"/>
        <v>Low Risk</v>
      </c>
    </row>
    <row r="2416" spans="1:26" x14ac:dyDescent="0.25">
      <c r="A2416" s="20">
        <v>45515</v>
      </c>
      <c r="B2416" s="21">
        <v>52</v>
      </c>
      <c r="C2416" s="33" t="str">
        <f t="shared" si="111"/>
        <v>Senior</v>
      </c>
      <c r="D2416" s="43">
        <v>107917</v>
      </c>
      <c r="E2416" s="27">
        <v>666</v>
      </c>
      <c r="F2416" s="33" t="s">
        <v>232</v>
      </c>
      <c r="G2416" s="33" t="s">
        <v>20</v>
      </c>
      <c r="H2416" s="33" t="s">
        <v>21</v>
      </c>
      <c r="I2416" s="43">
        <v>24706</v>
      </c>
      <c r="J2416" s="27">
        <v>96</v>
      </c>
      <c r="K2416" s="48">
        <v>0.22893520020015382</v>
      </c>
      <c r="L2416" s="48" t="s">
        <v>240</v>
      </c>
      <c r="M2416" s="33" t="s">
        <v>26</v>
      </c>
      <c r="N2416" s="33" t="s">
        <v>30</v>
      </c>
      <c r="O2416" s="43">
        <v>402</v>
      </c>
      <c r="P2416" s="48">
        <v>0.60553752999999999</v>
      </c>
      <c r="Q2416" s="33" t="s">
        <v>31</v>
      </c>
      <c r="R2416" s="27">
        <v>27</v>
      </c>
      <c r="S2416" s="43">
        <v>27601</v>
      </c>
      <c r="T2416" s="38">
        <v>8993.0833330000005</v>
      </c>
      <c r="U2416" s="33" t="str">
        <f t="shared" si="112"/>
        <v>Medium Income</v>
      </c>
      <c r="V2416" s="43">
        <v>134794</v>
      </c>
      <c r="W2416" s="48">
        <v>0.231712639</v>
      </c>
      <c r="X2416" s="27">
        <v>1</v>
      </c>
      <c r="Y2416" s="27">
        <v>38.4</v>
      </c>
      <c r="Z2416" s="33" t="str">
        <f t="shared" si="113"/>
        <v>Low Risk</v>
      </c>
    </row>
    <row r="2417" spans="1:26" x14ac:dyDescent="0.25">
      <c r="A2417" s="22">
        <v>45516</v>
      </c>
      <c r="B2417" s="23">
        <v>43</v>
      </c>
      <c r="C2417" s="34" t="str">
        <f t="shared" si="111"/>
        <v>Senior</v>
      </c>
      <c r="D2417" s="44">
        <v>32641</v>
      </c>
      <c r="E2417" s="28">
        <v>628</v>
      </c>
      <c r="F2417" s="34" t="s">
        <v>230</v>
      </c>
      <c r="G2417" s="34" t="s">
        <v>20</v>
      </c>
      <c r="H2417" s="34" t="s">
        <v>29</v>
      </c>
      <c r="I2417" s="44">
        <v>27463</v>
      </c>
      <c r="J2417" s="28">
        <v>84</v>
      </c>
      <c r="K2417" s="49">
        <v>0.8413651542538525</v>
      </c>
      <c r="L2417" s="49" t="s">
        <v>241</v>
      </c>
      <c r="M2417" s="34" t="s">
        <v>22</v>
      </c>
      <c r="N2417" s="34" t="s">
        <v>27</v>
      </c>
      <c r="O2417" s="44">
        <v>376</v>
      </c>
      <c r="P2417" s="49">
        <v>8.8693447999999994E-2</v>
      </c>
      <c r="Q2417" s="34" t="s">
        <v>24</v>
      </c>
      <c r="R2417" s="28">
        <v>31</v>
      </c>
      <c r="S2417" s="44">
        <v>12473</v>
      </c>
      <c r="T2417" s="39">
        <v>2720.083333</v>
      </c>
      <c r="U2417" s="34" t="str">
        <f t="shared" si="112"/>
        <v>Low Income</v>
      </c>
      <c r="V2417" s="44">
        <v>30460</v>
      </c>
      <c r="W2417" s="49">
        <v>0.25472654900000002</v>
      </c>
      <c r="X2417" s="28">
        <v>0</v>
      </c>
      <c r="Y2417" s="28">
        <v>49</v>
      </c>
      <c r="Z2417" s="34" t="str">
        <f t="shared" si="113"/>
        <v>Medium Risk</v>
      </c>
    </row>
    <row r="2418" spans="1:26" x14ac:dyDescent="0.25">
      <c r="A2418" s="20">
        <v>45517</v>
      </c>
      <c r="B2418" s="21">
        <v>46</v>
      </c>
      <c r="C2418" s="33" t="str">
        <f t="shared" si="111"/>
        <v>Senior</v>
      </c>
      <c r="D2418" s="43">
        <v>15000</v>
      </c>
      <c r="E2418" s="27">
        <v>550</v>
      </c>
      <c r="F2418" s="33" t="s">
        <v>230</v>
      </c>
      <c r="G2418" s="33" t="s">
        <v>20</v>
      </c>
      <c r="H2418" s="33" t="s">
        <v>32</v>
      </c>
      <c r="I2418" s="43">
        <v>20375</v>
      </c>
      <c r="J2418" s="27">
        <v>12</v>
      </c>
      <c r="K2418" s="48">
        <v>1.3583333333333334</v>
      </c>
      <c r="L2418" s="48" t="s">
        <v>242</v>
      </c>
      <c r="M2418" s="33" t="s">
        <v>35</v>
      </c>
      <c r="N2418" s="33" t="s">
        <v>30</v>
      </c>
      <c r="O2418" s="43">
        <v>486</v>
      </c>
      <c r="P2418" s="48">
        <v>0.23131138600000001</v>
      </c>
      <c r="Q2418" s="33" t="s">
        <v>38</v>
      </c>
      <c r="R2418" s="27">
        <v>22</v>
      </c>
      <c r="S2418" s="43">
        <v>2313</v>
      </c>
      <c r="T2418" s="38">
        <v>1250</v>
      </c>
      <c r="U2418" s="33" t="str">
        <f t="shared" si="112"/>
        <v>Low Income</v>
      </c>
      <c r="V2418" s="43">
        <v>94879</v>
      </c>
      <c r="W2418" s="48">
        <v>0.23622188599999999</v>
      </c>
      <c r="X2418" s="27">
        <v>0</v>
      </c>
      <c r="Y2418" s="27">
        <v>52</v>
      </c>
      <c r="Z2418" s="33" t="str">
        <f t="shared" si="113"/>
        <v>Medium Risk</v>
      </c>
    </row>
    <row r="2419" spans="1:26" x14ac:dyDescent="0.25">
      <c r="A2419" s="22">
        <v>45518</v>
      </c>
      <c r="B2419" s="23">
        <v>44</v>
      </c>
      <c r="C2419" s="34" t="str">
        <f t="shared" si="111"/>
        <v>Senior</v>
      </c>
      <c r="D2419" s="44">
        <v>29424</v>
      </c>
      <c r="E2419" s="28">
        <v>532</v>
      </c>
      <c r="F2419" s="34" t="s">
        <v>231</v>
      </c>
      <c r="G2419" s="34" t="s">
        <v>20</v>
      </c>
      <c r="H2419" s="34" t="s">
        <v>32</v>
      </c>
      <c r="I2419" s="44">
        <v>13943</v>
      </c>
      <c r="J2419" s="28">
        <v>48</v>
      </c>
      <c r="K2419" s="49">
        <v>0.47386487221315932</v>
      </c>
      <c r="L2419" s="49" t="s">
        <v>240</v>
      </c>
      <c r="M2419" s="34" t="s">
        <v>26</v>
      </c>
      <c r="N2419" s="34" t="s">
        <v>27</v>
      </c>
      <c r="O2419" s="44">
        <v>637</v>
      </c>
      <c r="P2419" s="49">
        <v>0.23171725600000001</v>
      </c>
      <c r="Q2419" s="34" t="s">
        <v>24</v>
      </c>
      <c r="R2419" s="28">
        <v>25</v>
      </c>
      <c r="S2419" s="44">
        <v>42208</v>
      </c>
      <c r="T2419" s="39">
        <v>2452</v>
      </c>
      <c r="U2419" s="34" t="str">
        <f t="shared" si="112"/>
        <v>Low Income</v>
      </c>
      <c r="V2419" s="44">
        <v>20624</v>
      </c>
      <c r="W2419" s="49">
        <v>0.223944909</v>
      </c>
      <c r="X2419" s="28">
        <v>0</v>
      </c>
      <c r="Y2419" s="28">
        <v>56</v>
      </c>
      <c r="Z2419" s="34" t="str">
        <f t="shared" si="113"/>
        <v>High Risk</v>
      </c>
    </row>
    <row r="2420" spans="1:26" x14ac:dyDescent="0.25">
      <c r="A2420" s="20">
        <v>45519</v>
      </c>
      <c r="B2420" s="21">
        <v>44</v>
      </c>
      <c r="C2420" s="33" t="str">
        <f t="shared" si="111"/>
        <v>Senior</v>
      </c>
      <c r="D2420" s="43">
        <v>36749</v>
      </c>
      <c r="E2420" s="27">
        <v>567</v>
      </c>
      <c r="F2420" s="33" t="s">
        <v>230</v>
      </c>
      <c r="G2420" s="33" t="s">
        <v>20</v>
      </c>
      <c r="H2420" s="33" t="s">
        <v>21</v>
      </c>
      <c r="I2420" s="43">
        <v>26387</v>
      </c>
      <c r="J2420" s="27">
        <v>84</v>
      </c>
      <c r="K2420" s="48">
        <v>0.71803314375901384</v>
      </c>
      <c r="L2420" s="48" t="s">
        <v>241</v>
      </c>
      <c r="M2420" s="33" t="s">
        <v>26</v>
      </c>
      <c r="N2420" s="33" t="s">
        <v>23</v>
      </c>
      <c r="O2420" s="43">
        <v>370</v>
      </c>
      <c r="P2420" s="48">
        <v>2.9103627999999999E-2</v>
      </c>
      <c r="Q2420" s="33" t="s">
        <v>38</v>
      </c>
      <c r="R2420" s="27">
        <v>35</v>
      </c>
      <c r="S2420" s="43">
        <v>2749</v>
      </c>
      <c r="T2420" s="38">
        <v>3062.416667</v>
      </c>
      <c r="U2420" s="33" t="str">
        <f t="shared" si="112"/>
        <v>Low Income</v>
      </c>
      <c r="V2420" s="43">
        <v>58787</v>
      </c>
      <c r="W2420" s="48">
        <v>0.26879998599999999</v>
      </c>
      <c r="X2420" s="27">
        <v>0</v>
      </c>
      <c r="Y2420" s="27">
        <v>48</v>
      </c>
      <c r="Z2420" s="33" t="str">
        <f t="shared" si="113"/>
        <v>Medium Risk</v>
      </c>
    </row>
    <row r="2421" spans="1:26" x14ac:dyDescent="0.25">
      <c r="A2421" s="22">
        <v>45520</v>
      </c>
      <c r="B2421" s="23">
        <v>24</v>
      </c>
      <c r="C2421" s="34" t="str">
        <f t="shared" si="111"/>
        <v>Young</v>
      </c>
      <c r="D2421" s="44">
        <v>66265</v>
      </c>
      <c r="E2421" s="28">
        <v>586</v>
      </c>
      <c r="F2421" s="34" t="s">
        <v>230</v>
      </c>
      <c r="G2421" s="34" t="s">
        <v>20</v>
      </c>
      <c r="H2421" s="34" t="s">
        <v>29</v>
      </c>
      <c r="I2421" s="44">
        <v>11536</v>
      </c>
      <c r="J2421" s="28">
        <v>60</v>
      </c>
      <c r="K2421" s="49">
        <v>0.17408888553535048</v>
      </c>
      <c r="L2421" s="49" t="s">
        <v>240</v>
      </c>
      <c r="M2421" s="34" t="s">
        <v>22</v>
      </c>
      <c r="N2421" s="34" t="s">
        <v>30</v>
      </c>
      <c r="O2421" s="44">
        <v>587</v>
      </c>
      <c r="P2421" s="49">
        <v>0.24000574499999999</v>
      </c>
      <c r="Q2421" s="34" t="s">
        <v>31</v>
      </c>
      <c r="R2421" s="28">
        <v>22</v>
      </c>
      <c r="S2421" s="44">
        <v>13520</v>
      </c>
      <c r="T2421" s="39">
        <v>5522.0833329999996</v>
      </c>
      <c r="U2421" s="34" t="str">
        <f t="shared" si="112"/>
        <v>Medium Income</v>
      </c>
      <c r="V2421" s="44">
        <v>28546</v>
      </c>
      <c r="W2421" s="49">
        <v>0.24078518400000001</v>
      </c>
      <c r="X2421" s="28">
        <v>0</v>
      </c>
      <c r="Y2421" s="28">
        <v>55</v>
      </c>
      <c r="Z2421" s="34" t="str">
        <f t="shared" si="113"/>
        <v>High Risk</v>
      </c>
    </row>
    <row r="2422" spans="1:26" x14ac:dyDescent="0.25">
      <c r="A2422" s="20">
        <v>45521</v>
      </c>
      <c r="B2422" s="21">
        <v>52</v>
      </c>
      <c r="C2422" s="33" t="str">
        <f t="shared" si="111"/>
        <v>Senior</v>
      </c>
      <c r="D2422" s="43">
        <v>70016</v>
      </c>
      <c r="E2422" s="27">
        <v>574</v>
      </c>
      <c r="F2422" s="33" t="s">
        <v>230</v>
      </c>
      <c r="G2422" s="33" t="s">
        <v>20</v>
      </c>
      <c r="H2422" s="33" t="s">
        <v>32</v>
      </c>
      <c r="I2422" s="43">
        <v>20323</v>
      </c>
      <c r="J2422" s="27">
        <v>120</v>
      </c>
      <c r="K2422" s="48">
        <v>0.29026222577696525</v>
      </c>
      <c r="L2422" s="48" t="s">
        <v>240</v>
      </c>
      <c r="M2422" s="33" t="s">
        <v>22</v>
      </c>
      <c r="N2422" s="33" t="s">
        <v>27</v>
      </c>
      <c r="O2422" s="43">
        <v>434</v>
      </c>
      <c r="P2422" s="48">
        <v>0.188906198</v>
      </c>
      <c r="Q2422" s="33" t="s">
        <v>24</v>
      </c>
      <c r="R2422" s="27">
        <v>34</v>
      </c>
      <c r="S2422" s="43">
        <v>1044</v>
      </c>
      <c r="T2422" s="38">
        <v>5834.6666670000004</v>
      </c>
      <c r="U2422" s="33" t="str">
        <f t="shared" si="112"/>
        <v>Medium Income</v>
      </c>
      <c r="V2422" s="43">
        <v>32725</v>
      </c>
      <c r="W2422" s="48">
        <v>0.28662035499999999</v>
      </c>
      <c r="X2422" s="27">
        <v>0</v>
      </c>
      <c r="Y2422" s="27">
        <v>49</v>
      </c>
      <c r="Z2422" s="33" t="str">
        <f t="shared" si="113"/>
        <v>Medium Risk</v>
      </c>
    </row>
    <row r="2423" spans="1:26" x14ac:dyDescent="0.25">
      <c r="A2423" s="22">
        <v>45522</v>
      </c>
      <c r="B2423" s="23">
        <v>54</v>
      </c>
      <c r="C2423" s="34" t="str">
        <f t="shared" si="111"/>
        <v>Senior</v>
      </c>
      <c r="D2423" s="44">
        <v>50776</v>
      </c>
      <c r="E2423" s="28">
        <v>648</v>
      </c>
      <c r="F2423" s="34" t="s">
        <v>230</v>
      </c>
      <c r="G2423" s="34" t="s">
        <v>20</v>
      </c>
      <c r="H2423" s="34" t="s">
        <v>29</v>
      </c>
      <c r="I2423" s="44">
        <v>23946.390946502059</v>
      </c>
      <c r="J2423" s="28">
        <v>60</v>
      </c>
      <c r="K2423" s="49">
        <v>0.47160845569761423</v>
      </c>
      <c r="L2423" s="49" t="s">
        <v>240</v>
      </c>
      <c r="M2423" s="34" t="s">
        <v>26</v>
      </c>
      <c r="N2423" s="34" t="s">
        <v>27</v>
      </c>
      <c r="O2423" s="44">
        <v>661</v>
      </c>
      <c r="P2423" s="49">
        <v>0.51117617100000001</v>
      </c>
      <c r="Q2423" s="34" t="s">
        <v>31</v>
      </c>
      <c r="R2423" s="28">
        <v>25</v>
      </c>
      <c r="S2423" s="44">
        <v>9351</v>
      </c>
      <c r="T2423" s="39">
        <v>4231.3333329999996</v>
      </c>
      <c r="U2423" s="34" t="str">
        <f t="shared" si="112"/>
        <v>Low Income</v>
      </c>
      <c r="V2423" s="44">
        <v>2796</v>
      </c>
      <c r="W2423" s="49">
        <v>0.189642116</v>
      </c>
      <c r="X2423" s="28">
        <v>1</v>
      </c>
      <c r="Y2423" s="28">
        <v>44.8</v>
      </c>
      <c r="Z2423" s="34" t="str">
        <f t="shared" si="113"/>
        <v>Medium Risk</v>
      </c>
    </row>
    <row r="2424" spans="1:26" x14ac:dyDescent="0.25">
      <c r="A2424" s="20">
        <v>45523</v>
      </c>
      <c r="B2424" s="21">
        <v>37</v>
      </c>
      <c r="C2424" s="33" t="str">
        <f t="shared" si="111"/>
        <v>Mid</v>
      </c>
      <c r="D2424" s="43">
        <v>77980</v>
      </c>
      <c r="E2424" s="27">
        <v>509</v>
      </c>
      <c r="F2424" s="33" t="s">
        <v>231</v>
      </c>
      <c r="G2424" s="33" t="s">
        <v>33</v>
      </c>
      <c r="H2424" s="33" t="s">
        <v>29</v>
      </c>
      <c r="I2424" s="43">
        <v>10486</v>
      </c>
      <c r="J2424" s="27">
        <v>60</v>
      </c>
      <c r="K2424" s="48">
        <v>0.13447037701974865</v>
      </c>
      <c r="L2424" s="48" t="s">
        <v>240</v>
      </c>
      <c r="M2424" s="33" t="s">
        <v>26</v>
      </c>
      <c r="N2424" s="33" t="s">
        <v>30</v>
      </c>
      <c r="O2424" s="43">
        <v>1080</v>
      </c>
      <c r="P2424" s="48">
        <v>0.13203629</v>
      </c>
      <c r="Q2424" s="33" t="s">
        <v>24</v>
      </c>
      <c r="R2424" s="27">
        <v>19</v>
      </c>
      <c r="S2424" s="43">
        <v>3931</v>
      </c>
      <c r="T2424" s="38">
        <v>6498.3333329999996</v>
      </c>
      <c r="U2424" s="33" t="str">
        <f t="shared" si="112"/>
        <v>Medium Income</v>
      </c>
      <c r="V2424" s="43">
        <v>275426</v>
      </c>
      <c r="W2424" s="48">
        <v>0.25577717599999999</v>
      </c>
      <c r="X2424" s="27">
        <v>1</v>
      </c>
      <c r="Y2424" s="27">
        <v>40</v>
      </c>
      <c r="Z2424" s="33" t="str">
        <f t="shared" si="113"/>
        <v>Medium Risk</v>
      </c>
    </row>
    <row r="2425" spans="1:26" x14ac:dyDescent="0.25">
      <c r="A2425" s="22">
        <v>45524</v>
      </c>
      <c r="B2425" s="23">
        <v>39</v>
      </c>
      <c r="C2425" s="34" t="str">
        <f t="shared" si="111"/>
        <v>Mid</v>
      </c>
      <c r="D2425" s="44">
        <v>225011</v>
      </c>
      <c r="E2425" s="28">
        <v>629</v>
      </c>
      <c r="F2425" s="34" t="s">
        <v>230</v>
      </c>
      <c r="G2425" s="34" t="s">
        <v>20</v>
      </c>
      <c r="H2425" s="34" t="s">
        <v>25</v>
      </c>
      <c r="I2425" s="44">
        <v>23364.275862068964</v>
      </c>
      <c r="J2425" s="28">
        <v>60</v>
      </c>
      <c r="K2425" s="49">
        <v>0.10383614961965844</v>
      </c>
      <c r="L2425" s="49" t="s">
        <v>240</v>
      </c>
      <c r="M2425" s="34" t="s">
        <v>26</v>
      </c>
      <c r="N2425" s="34" t="s">
        <v>27</v>
      </c>
      <c r="O2425" s="44">
        <v>365</v>
      </c>
      <c r="P2425" s="49">
        <v>0.503120872</v>
      </c>
      <c r="Q2425" s="34" t="s">
        <v>28</v>
      </c>
      <c r="R2425" s="28">
        <v>18</v>
      </c>
      <c r="S2425" s="44">
        <v>3104</v>
      </c>
      <c r="T2425" s="39">
        <v>18750.916669999999</v>
      </c>
      <c r="U2425" s="34" t="str">
        <f t="shared" si="112"/>
        <v>High Income</v>
      </c>
      <c r="V2425" s="44">
        <v>166635</v>
      </c>
      <c r="W2425" s="49">
        <v>0.19066244700000001</v>
      </c>
      <c r="X2425" s="28">
        <v>1</v>
      </c>
      <c r="Y2425" s="28">
        <v>44.8</v>
      </c>
      <c r="Z2425" s="34" t="str">
        <f t="shared" si="113"/>
        <v>Medium Risk</v>
      </c>
    </row>
    <row r="2426" spans="1:26" x14ac:dyDescent="0.25">
      <c r="A2426" s="20">
        <v>45525</v>
      </c>
      <c r="B2426" s="21">
        <v>21</v>
      </c>
      <c r="C2426" s="33" t="str">
        <f t="shared" si="111"/>
        <v>Young</v>
      </c>
      <c r="D2426" s="43">
        <v>37540</v>
      </c>
      <c r="E2426" s="27">
        <v>505</v>
      </c>
      <c r="F2426" s="33" t="s">
        <v>231</v>
      </c>
      <c r="G2426" s="33" t="s">
        <v>20</v>
      </c>
      <c r="H2426" s="33" t="s">
        <v>25</v>
      </c>
      <c r="I2426" s="43">
        <v>32928</v>
      </c>
      <c r="J2426" s="27">
        <v>120</v>
      </c>
      <c r="K2426" s="48">
        <v>0.87714437932871603</v>
      </c>
      <c r="L2426" s="48" t="s">
        <v>241</v>
      </c>
      <c r="M2426" s="33" t="s">
        <v>22</v>
      </c>
      <c r="N2426" s="33" t="s">
        <v>23</v>
      </c>
      <c r="O2426" s="43">
        <v>442</v>
      </c>
      <c r="P2426" s="48">
        <v>0.744206268</v>
      </c>
      <c r="Q2426" s="33" t="s">
        <v>38</v>
      </c>
      <c r="R2426" s="27">
        <v>19</v>
      </c>
      <c r="S2426" s="43">
        <v>1989</v>
      </c>
      <c r="T2426" s="38">
        <v>3128.333333</v>
      </c>
      <c r="U2426" s="33" t="str">
        <f t="shared" si="112"/>
        <v>Low Income</v>
      </c>
      <c r="V2426" s="43">
        <v>14581</v>
      </c>
      <c r="W2426" s="48">
        <v>0.32822333199999998</v>
      </c>
      <c r="X2426" s="27">
        <v>0</v>
      </c>
      <c r="Y2426" s="27">
        <v>61</v>
      </c>
      <c r="Z2426" s="33" t="str">
        <f t="shared" si="113"/>
        <v>High Risk</v>
      </c>
    </row>
    <row r="2427" spans="1:26" x14ac:dyDescent="0.25">
      <c r="A2427" s="22">
        <v>45526</v>
      </c>
      <c r="B2427" s="23">
        <v>46</v>
      </c>
      <c r="C2427" s="34" t="str">
        <f t="shared" si="111"/>
        <v>Senior</v>
      </c>
      <c r="D2427" s="44">
        <v>46670.000004000001</v>
      </c>
      <c r="E2427" s="28">
        <v>633</v>
      </c>
      <c r="F2427" s="34" t="s">
        <v>230</v>
      </c>
      <c r="G2427" s="34" t="s">
        <v>20</v>
      </c>
      <c r="H2427" s="34" t="s">
        <v>29</v>
      </c>
      <c r="I2427" s="44">
        <v>30625</v>
      </c>
      <c r="J2427" s="28">
        <v>53.018181818181816</v>
      </c>
      <c r="K2427" s="49">
        <v>0.65620312829173311</v>
      </c>
      <c r="L2427" s="49" t="s">
        <v>241</v>
      </c>
      <c r="M2427" s="34" t="s">
        <v>26</v>
      </c>
      <c r="N2427" s="34" t="s">
        <v>27</v>
      </c>
      <c r="O2427" s="44">
        <v>312</v>
      </c>
      <c r="P2427" s="49">
        <v>0.42795355699999998</v>
      </c>
      <c r="Q2427" s="34" t="s">
        <v>28</v>
      </c>
      <c r="R2427" s="28">
        <v>24</v>
      </c>
      <c r="S2427" s="44">
        <v>202</v>
      </c>
      <c r="T2427" s="39">
        <v>3889.166667</v>
      </c>
      <c r="U2427" s="34" t="str">
        <f t="shared" si="112"/>
        <v>Low Income</v>
      </c>
      <c r="V2427" s="44">
        <v>14703</v>
      </c>
      <c r="W2427" s="49">
        <v>0.29213986199999997</v>
      </c>
      <c r="X2427" s="28">
        <v>0</v>
      </c>
      <c r="Y2427" s="28">
        <v>67</v>
      </c>
      <c r="Z2427" s="34" t="str">
        <f t="shared" si="113"/>
        <v>High Risk</v>
      </c>
    </row>
    <row r="2428" spans="1:26" x14ac:dyDescent="0.25">
      <c r="A2428" s="20">
        <v>45527</v>
      </c>
      <c r="B2428" s="21">
        <v>46</v>
      </c>
      <c r="C2428" s="33" t="str">
        <f t="shared" si="111"/>
        <v>Senior</v>
      </c>
      <c r="D2428" s="43">
        <v>27018</v>
      </c>
      <c r="E2428" s="27">
        <v>563</v>
      </c>
      <c r="F2428" s="33" t="s">
        <v>230</v>
      </c>
      <c r="G2428" s="33" t="s">
        <v>33</v>
      </c>
      <c r="H2428" s="33" t="s">
        <v>32</v>
      </c>
      <c r="I2428" s="43">
        <v>32504</v>
      </c>
      <c r="J2428" s="27">
        <v>48</v>
      </c>
      <c r="K2428" s="48">
        <v>1.2030498186394256</v>
      </c>
      <c r="L2428" s="48" t="s">
        <v>242</v>
      </c>
      <c r="M2428" s="33" t="s">
        <v>35</v>
      </c>
      <c r="N2428" s="33" t="s">
        <v>27</v>
      </c>
      <c r="O2428" s="43">
        <v>430</v>
      </c>
      <c r="P2428" s="48">
        <v>0.25634117299999998</v>
      </c>
      <c r="Q2428" s="33" t="s">
        <v>24</v>
      </c>
      <c r="R2428" s="27">
        <v>21</v>
      </c>
      <c r="S2428" s="43">
        <v>3634</v>
      </c>
      <c r="T2428" s="38">
        <v>2251.5</v>
      </c>
      <c r="U2428" s="33" t="str">
        <f t="shared" si="112"/>
        <v>Low Income</v>
      </c>
      <c r="V2428" s="43">
        <v>79594</v>
      </c>
      <c r="W2428" s="48">
        <v>0.22296371300000001</v>
      </c>
      <c r="X2428" s="27">
        <v>0</v>
      </c>
      <c r="Y2428" s="27">
        <v>56</v>
      </c>
      <c r="Z2428" s="33" t="str">
        <f t="shared" si="113"/>
        <v>High Risk</v>
      </c>
    </row>
    <row r="2429" spans="1:26" x14ac:dyDescent="0.25">
      <c r="A2429" s="22">
        <v>45528</v>
      </c>
      <c r="B2429" s="23">
        <v>39</v>
      </c>
      <c r="C2429" s="34" t="str">
        <f t="shared" si="111"/>
        <v>Mid</v>
      </c>
      <c r="D2429" s="44">
        <v>49067</v>
      </c>
      <c r="E2429" s="28">
        <v>568</v>
      </c>
      <c r="F2429" s="34" t="s">
        <v>230</v>
      </c>
      <c r="G2429" s="34" t="s">
        <v>20</v>
      </c>
      <c r="H2429" s="34" t="s">
        <v>32</v>
      </c>
      <c r="I2429" s="44">
        <v>17100</v>
      </c>
      <c r="J2429" s="28">
        <v>72</v>
      </c>
      <c r="K2429" s="49">
        <v>0.34850306723459756</v>
      </c>
      <c r="L2429" s="49" t="s">
        <v>240</v>
      </c>
      <c r="M2429" s="34" t="s">
        <v>22</v>
      </c>
      <c r="N2429" s="34" t="s">
        <v>30</v>
      </c>
      <c r="O2429" s="44">
        <v>515</v>
      </c>
      <c r="P2429" s="49">
        <v>0.26564820300000003</v>
      </c>
      <c r="Q2429" s="34" t="s">
        <v>24</v>
      </c>
      <c r="R2429" s="28">
        <v>26</v>
      </c>
      <c r="S2429" s="44">
        <v>4935</v>
      </c>
      <c r="T2429" s="39">
        <v>4088.916667</v>
      </c>
      <c r="U2429" s="34" t="str">
        <f t="shared" si="112"/>
        <v>Low Income</v>
      </c>
      <c r="V2429" s="44">
        <v>19909</v>
      </c>
      <c r="W2429" s="49">
        <v>0.24275738899999999</v>
      </c>
      <c r="X2429" s="28">
        <v>0</v>
      </c>
      <c r="Y2429" s="28">
        <v>54</v>
      </c>
      <c r="Z2429" s="34" t="str">
        <f t="shared" si="113"/>
        <v>Medium Risk</v>
      </c>
    </row>
    <row r="2430" spans="1:26" x14ac:dyDescent="0.25">
      <c r="A2430" s="20">
        <v>45529</v>
      </c>
      <c r="B2430" s="21">
        <v>53</v>
      </c>
      <c r="C2430" s="33" t="str">
        <f t="shared" si="111"/>
        <v>Senior</v>
      </c>
      <c r="D2430" s="43">
        <v>98660</v>
      </c>
      <c r="E2430" s="27">
        <v>629</v>
      </c>
      <c r="F2430" s="33" t="s">
        <v>230</v>
      </c>
      <c r="G2430" s="33" t="s">
        <v>20</v>
      </c>
      <c r="H2430" s="33" t="s">
        <v>32</v>
      </c>
      <c r="I2430" s="43">
        <v>21283</v>
      </c>
      <c r="J2430" s="27">
        <v>12</v>
      </c>
      <c r="K2430" s="48">
        <v>0.21572065680113522</v>
      </c>
      <c r="L2430" s="48" t="s">
        <v>240</v>
      </c>
      <c r="M2430" s="33" t="s">
        <v>22</v>
      </c>
      <c r="N2430" s="33" t="s">
        <v>30</v>
      </c>
      <c r="O2430" s="43">
        <v>351</v>
      </c>
      <c r="P2430" s="48">
        <v>0.33486111400000002</v>
      </c>
      <c r="Q2430" s="33" t="s">
        <v>38</v>
      </c>
      <c r="R2430" s="27">
        <v>27</v>
      </c>
      <c r="S2430" s="43">
        <v>3251</v>
      </c>
      <c r="T2430" s="38">
        <v>8221.6666669999995</v>
      </c>
      <c r="U2430" s="33" t="str">
        <f t="shared" si="112"/>
        <v>Medium Income</v>
      </c>
      <c r="V2430" s="43">
        <v>420384</v>
      </c>
      <c r="W2430" s="48">
        <v>0.19504044300000001</v>
      </c>
      <c r="X2430" s="27">
        <v>1</v>
      </c>
      <c r="Y2430" s="27">
        <v>39.200000000000003</v>
      </c>
      <c r="Z2430" s="33" t="str">
        <f t="shared" si="113"/>
        <v>Low Risk</v>
      </c>
    </row>
    <row r="2431" spans="1:26" x14ac:dyDescent="0.25">
      <c r="A2431" s="22">
        <v>45530</v>
      </c>
      <c r="B2431" s="23">
        <v>35</v>
      </c>
      <c r="C2431" s="34" t="str">
        <f t="shared" si="111"/>
        <v>Mid</v>
      </c>
      <c r="D2431" s="44">
        <v>40701</v>
      </c>
      <c r="E2431" s="28">
        <v>619</v>
      </c>
      <c r="F2431" s="34" t="s">
        <v>230</v>
      </c>
      <c r="G2431" s="34" t="s">
        <v>20</v>
      </c>
      <c r="H2431" s="34" t="s">
        <v>29</v>
      </c>
      <c r="I2431" s="44">
        <v>24695.307531380753</v>
      </c>
      <c r="J2431" s="28">
        <v>48</v>
      </c>
      <c r="K2431" s="49">
        <v>0.60674940496255014</v>
      </c>
      <c r="L2431" s="49" t="s">
        <v>241</v>
      </c>
      <c r="M2431" s="34" t="s">
        <v>22</v>
      </c>
      <c r="N2431" s="34" t="s">
        <v>30</v>
      </c>
      <c r="O2431" s="44">
        <v>546</v>
      </c>
      <c r="P2431" s="49">
        <v>5.2413040000000001E-2</v>
      </c>
      <c r="Q2431" s="34" t="s">
        <v>24</v>
      </c>
      <c r="R2431" s="28">
        <v>24</v>
      </c>
      <c r="S2431" s="44">
        <v>2681</v>
      </c>
      <c r="T2431" s="39">
        <v>3391.75</v>
      </c>
      <c r="U2431" s="34" t="str">
        <f t="shared" si="112"/>
        <v>Low Income</v>
      </c>
      <c r="V2431" s="44">
        <v>8809</v>
      </c>
      <c r="W2431" s="49">
        <v>0.210435442</v>
      </c>
      <c r="X2431" s="28">
        <v>0</v>
      </c>
      <c r="Y2431" s="28">
        <v>49</v>
      </c>
      <c r="Z2431" s="34" t="str">
        <f t="shared" si="113"/>
        <v>Medium Risk</v>
      </c>
    </row>
    <row r="2432" spans="1:26" x14ac:dyDescent="0.25">
      <c r="A2432" s="20">
        <v>45531</v>
      </c>
      <c r="B2432" s="21">
        <v>46</v>
      </c>
      <c r="C2432" s="33" t="str">
        <f t="shared" si="111"/>
        <v>Senior</v>
      </c>
      <c r="D2432" s="43">
        <v>47844</v>
      </c>
      <c r="E2432" s="27">
        <v>606</v>
      </c>
      <c r="F2432" s="33" t="s">
        <v>230</v>
      </c>
      <c r="G2432" s="33" t="s">
        <v>20</v>
      </c>
      <c r="H2432" s="33" t="s">
        <v>29</v>
      </c>
      <c r="I2432" s="43">
        <v>19427</v>
      </c>
      <c r="J2432" s="27">
        <v>48</v>
      </c>
      <c r="K2432" s="48">
        <v>0.40604882534905107</v>
      </c>
      <c r="L2432" s="48" t="s">
        <v>240</v>
      </c>
      <c r="M2432" s="33" t="s">
        <v>26</v>
      </c>
      <c r="N2432" s="33" t="s">
        <v>27</v>
      </c>
      <c r="O2432" s="43">
        <v>415</v>
      </c>
      <c r="P2432" s="48">
        <v>0.40302754699999999</v>
      </c>
      <c r="Q2432" s="33" t="s">
        <v>28</v>
      </c>
      <c r="R2432" s="27">
        <v>29</v>
      </c>
      <c r="S2432" s="43">
        <v>11848</v>
      </c>
      <c r="T2432" s="38">
        <v>3987</v>
      </c>
      <c r="U2432" s="33" t="str">
        <f t="shared" si="112"/>
        <v>Low Income</v>
      </c>
      <c r="V2432" s="43">
        <v>59066</v>
      </c>
      <c r="W2432" s="48">
        <v>0.211289487</v>
      </c>
      <c r="X2432" s="27">
        <v>0</v>
      </c>
      <c r="Y2432" s="27">
        <v>55</v>
      </c>
      <c r="Z2432" s="33" t="str">
        <f t="shared" si="113"/>
        <v>High Risk</v>
      </c>
    </row>
    <row r="2433" spans="1:26" x14ac:dyDescent="0.25">
      <c r="A2433" s="22">
        <v>45532</v>
      </c>
      <c r="B2433" s="23">
        <v>27</v>
      </c>
      <c r="C2433" s="34" t="str">
        <f t="shared" si="111"/>
        <v>Mid</v>
      </c>
      <c r="D2433" s="44">
        <v>30810</v>
      </c>
      <c r="E2433" s="28">
        <v>534</v>
      </c>
      <c r="F2433" s="34" t="s">
        <v>231</v>
      </c>
      <c r="G2433" s="34" t="s">
        <v>33</v>
      </c>
      <c r="H2433" s="34" t="s">
        <v>29</v>
      </c>
      <c r="I2433" s="44">
        <v>20987</v>
      </c>
      <c r="J2433" s="28">
        <v>60</v>
      </c>
      <c r="K2433" s="49">
        <v>0.68117494320025962</v>
      </c>
      <c r="L2433" s="49" t="s">
        <v>241</v>
      </c>
      <c r="M2433" s="34" t="s">
        <v>44</v>
      </c>
      <c r="N2433" s="34" t="s">
        <v>30</v>
      </c>
      <c r="O2433" s="44">
        <v>375</v>
      </c>
      <c r="P2433" s="49">
        <v>5.9799289999999998E-2</v>
      </c>
      <c r="Q2433" s="34" t="s">
        <v>38</v>
      </c>
      <c r="R2433" s="28">
        <v>33</v>
      </c>
      <c r="S2433" s="44">
        <v>3061</v>
      </c>
      <c r="T2433" s="39">
        <v>2567.5</v>
      </c>
      <c r="U2433" s="34" t="str">
        <f t="shared" si="112"/>
        <v>Low Income</v>
      </c>
      <c r="V2433" s="44">
        <v>56113</v>
      </c>
      <c r="W2433" s="49">
        <v>0.26614071</v>
      </c>
      <c r="X2433" s="28">
        <v>0</v>
      </c>
      <c r="Y2433" s="28">
        <v>53</v>
      </c>
      <c r="Z2433" s="34" t="str">
        <f t="shared" si="113"/>
        <v>Medium Risk</v>
      </c>
    </row>
    <row r="2434" spans="1:26" x14ac:dyDescent="0.25">
      <c r="A2434" s="20">
        <v>45533</v>
      </c>
      <c r="B2434" s="21">
        <v>39</v>
      </c>
      <c r="C2434" s="33" t="str">
        <f t="shared" ref="C2434:C2497" si="114">IF(B2434&lt;25,"Young",IF(B2434&lt;40,"Mid",IF(B2434&lt;60,"Senior","Old")))</f>
        <v>Mid</v>
      </c>
      <c r="D2434" s="43">
        <v>29173</v>
      </c>
      <c r="E2434" s="27">
        <v>640</v>
      </c>
      <c r="F2434" s="33" t="s">
        <v>230</v>
      </c>
      <c r="G2434" s="33" t="s">
        <v>20</v>
      </c>
      <c r="H2434" s="33" t="s">
        <v>29</v>
      </c>
      <c r="I2434" s="43">
        <v>17946</v>
      </c>
      <c r="J2434" s="27">
        <v>84</v>
      </c>
      <c r="K2434" s="48">
        <v>0.61515785143797352</v>
      </c>
      <c r="L2434" s="48" t="s">
        <v>241</v>
      </c>
      <c r="M2434" s="33" t="s">
        <v>22</v>
      </c>
      <c r="N2434" s="33" t="s">
        <v>27</v>
      </c>
      <c r="O2434" s="43">
        <v>540</v>
      </c>
      <c r="P2434" s="48">
        <v>0.152422008</v>
      </c>
      <c r="Q2434" s="33" t="s">
        <v>28</v>
      </c>
      <c r="R2434" s="27">
        <v>22</v>
      </c>
      <c r="S2434" s="43">
        <v>2493</v>
      </c>
      <c r="T2434" s="38">
        <v>2431.083333</v>
      </c>
      <c r="U2434" s="33" t="str">
        <f t="shared" ref="U2434:U2497" si="115">IF(T2434&lt;=5000,"Low Income",IF(T2434&lt;=12000,"Medium Income","High Income"))</f>
        <v>Low Income</v>
      </c>
      <c r="V2434" s="43">
        <v>206984</v>
      </c>
      <c r="W2434" s="48">
        <v>0.205184004</v>
      </c>
      <c r="X2434" s="27">
        <v>0</v>
      </c>
      <c r="Y2434" s="27">
        <v>45</v>
      </c>
      <c r="Z2434" s="33" t="str">
        <f t="shared" ref="Z2434:Z2497" si="116">IF(Y2434&lt;40,"Low Risk", IF(Y2434&lt;55,"Medium Risk", IF(Y2434&lt;70,"High Risk","Very High Risk")))</f>
        <v>Medium Risk</v>
      </c>
    </row>
    <row r="2435" spans="1:26" x14ac:dyDescent="0.25">
      <c r="A2435" s="22">
        <v>45534</v>
      </c>
      <c r="B2435" s="23">
        <v>37</v>
      </c>
      <c r="C2435" s="34" t="str">
        <f t="shared" si="114"/>
        <v>Mid</v>
      </c>
      <c r="D2435" s="44">
        <v>70820</v>
      </c>
      <c r="E2435" s="28">
        <v>524</v>
      </c>
      <c r="F2435" s="34" t="s">
        <v>231</v>
      </c>
      <c r="G2435" s="34" t="s">
        <v>20</v>
      </c>
      <c r="H2435" s="34" t="s">
        <v>41</v>
      </c>
      <c r="I2435" s="44">
        <v>10618</v>
      </c>
      <c r="J2435" s="28">
        <v>48</v>
      </c>
      <c r="K2435" s="49">
        <v>0.14992939847500705</v>
      </c>
      <c r="L2435" s="49" t="s">
        <v>240</v>
      </c>
      <c r="M2435" s="34" t="s">
        <v>22</v>
      </c>
      <c r="N2435" s="34" t="s">
        <v>30</v>
      </c>
      <c r="O2435" s="44">
        <v>334</v>
      </c>
      <c r="P2435" s="49">
        <v>0.364640297</v>
      </c>
      <c r="Q2435" s="34" t="s">
        <v>28</v>
      </c>
      <c r="R2435" s="28">
        <v>31</v>
      </c>
      <c r="S2435" s="44">
        <v>1414</v>
      </c>
      <c r="T2435" s="39">
        <v>5901.6666670000004</v>
      </c>
      <c r="U2435" s="34" t="str">
        <f t="shared" si="115"/>
        <v>Medium Income</v>
      </c>
      <c r="V2435" s="44">
        <v>20059</v>
      </c>
      <c r="W2435" s="49">
        <v>0.20595671600000001</v>
      </c>
      <c r="X2435" s="28">
        <v>1</v>
      </c>
      <c r="Y2435" s="28">
        <v>43.2</v>
      </c>
      <c r="Z2435" s="34" t="str">
        <f t="shared" si="116"/>
        <v>Medium Risk</v>
      </c>
    </row>
    <row r="2436" spans="1:26" x14ac:dyDescent="0.25">
      <c r="A2436" s="20">
        <v>45535</v>
      </c>
      <c r="B2436" s="21">
        <v>42</v>
      </c>
      <c r="C2436" s="33" t="str">
        <f t="shared" si="114"/>
        <v>Senior</v>
      </c>
      <c r="D2436" s="43">
        <v>47084</v>
      </c>
      <c r="E2436" s="27">
        <v>587</v>
      </c>
      <c r="F2436" s="33" t="s">
        <v>230</v>
      </c>
      <c r="G2436" s="33" t="s">
        <v>20</v>
      </c>
      <c r="H2436" s="33" t="s">
        <v>32</v>
      </c>
      <c r="I2436" s="43">
        <v>29300</v>
      </c>
      <c r="J2436" s="27">
        <v>108</v>
      </c>
      <c r="K2436" s="48">
        <v>0.62229207374054885</v>
      </c>
      <c r="L2436" s="48" t="s">
        <v>241</v>
      </c>
      <c r="M2436" s="33" t="s">
        <v>26</v>
      </c>
      <c r="N2436" s="33" t="s">
        <v>34</v>
      </c>
      <c r="O2436" s="43">
        <v>416</v>
      </c>
      <c r="P2436" s="48">
        <v>0.170767534</v>
      </c>
      <c r="Q2436" s="33" t="s">
        <v>24</v>
      </c>
      <c r="R2436" s="27">
        <v>25</v>
      </c>
      <c r="S2436" s="43">
        <v>4916</v>
      </c>
      <c r="T2436" s="38">
        <v>3923.666667</v>
      </c>
      <c r="U2436" s="33" t="str">
        <f t="shared" si="115"/>
        <v>Low Income</v>
      </c>
      <c r="V2436" s="43">
        <v>59134</v>
      </c>
      <c r="W2436" s="48">
        <v>0.23718756499999999</v>
      </c>
      <c r="X2436" s="27">
        <v>0</v>
      </c>
      <c r="Y2436" s="27">
        <v>50</v>
      </c>
      <c r="Z2436" s="33" t="str">
        <f t="shared" si="116"/>
        <v>Medium Risk</v>
      </c>
    </row>
    <row r="2437" spans="1:26" x14ac:dyDescent="0.25">
      <c r="A2437" s="22">
        <v>45536</v>
      </c>
      <c r="B2437" s="23">
        <v>35</v>
      </c>
      <c r="C2437" s="34" t="str">
        <f t="shared" si="114"/>
        <v>Mid</v>
      </c>
      <c r="D2437" s="44">
        <v>37033</v>
      </c>
      <c r="E2437" s="28">
        <v>602</v>
      </c>
      <c r="F2437" s="34" t="s">
        <v>230</v>
      </c>
      <c r="G2437" s="34" t="s">
        <v>20</v>
      </c>
      <c r="H2437" s="34" t="s">
        <v>32</v>
      </c>
      <c r="I2437" s="44">
        <v>9308</v>
      </c>
      <c r="J2437" s="28">
        <v>48</v>
      </c>
      <c r="K2437" s="49">
        <v>0.25134339643021092</v>
      </c>
      <c r="L2437" s="49" t="s">
        <v>240</v>
      </c>
      <c r="M2437" s="34" t="s">
        <v>22</v>
      </c>
      <c r="N2437" s="34" t="s">
        <v>30</v>
      </c>
      <c r="O2437" s="44">
        <v>484</v>
      </c>
      <c r="P2437" s="49">
        <v>0.20604829299999999</v>
      </c>
      <c r="Q2437" s="34" t="s">
        <v>34</v>
      </c>
      <c r="R2437" s="28">
        <v>21</v>
      </c>
      <c r="S2437" s="44">
        <v>2437</v>
      </c>
      <c r="T2437" s="39">
        <v>3086.083333</v>
      </c>
      <c r="U2437" s="34" t="str">
        <f t="shared" si="115"/>
        <v>Low Income</v>
      </c>
      <c r="V2437" s="44">
        <v>75199</v>
      </c>
      <c r="W2437" s="49">
        <v>0.198157588</v>
      </c>
      <c r="X2437" s="28">
        <v>0</v>
      </c>
      <c r="Y2437" s="28">
        <v>54</v>
      </c>
      <c r="Z2437" s="34" t="str">
        <f t="shared" si="116"/>
        <v>Medium Risk</v>
      </c>
    </row>
    <row r="2438" spans="1:26" x14ac:dyDescent="0.25">
      <c r="A2438" s="20">
        <v>45537</v>
      </c>
      <c r="B2438" s="21">
        <v>38</v>
      </c>
      <c r="C2438" s="33" t="str">
        <f t="shared" si="114"/>
        <v>Mid</v>
      </c>
      <c r="D2438" s="43">
        <v>133379</v>
      </c>
      <c r="E2438" s="27">
        <v>561</v>
      </c>
      <c r="F2438" s="33" t="s">
        <v>230</v>
      </c>
      <c r="G2438" s="33" t="s">
        <v>20</v>
      </c>
      <c r="H2438" s="33" t="s">
        <v>32</v>
      </c>
      <c r="I2438" s="43">
        <v>23119</v>
      </c>
      <c r="J2438" s="27">
        <v>36</v>
      </c>
      <c r="K2438" s="48">
        <v>0.17333313340180989</v>
      </c>
      <c r="L2438" s="48" t="s">
        <v>240</v>
      </c>
      <c r="M2438" s="33" t="s">
        <v>22</v>
      </c>
      <c r="N2438" s="33" t="s">
        <v>30</v>
      </c>
      <c r="O2438" s="43">
        <v>712</v>
      </c>
      <c r="P2438" s="48">
        <v>0.13840122599999999</v>
      </c>
      <c r="Q2438" s="33" t="s">
        <v>28</v>
      </c>
      <c r="R2438" s="27">
        <v>23</v>
      </c>
      <c r="S2438" s="43">
        <v>1091</v>
      </c>
      <c r="T2438" s="38">
        <v>11114.916670000001</v>
      </c>
      <c r="U2438" s="33" t="str">
        <f t="shared" si="115"/>
        <v>Medium Income</v>
      </c>
      <c r="V2438" s="43">
        <v>22168</v>
      </c>
      <c r="W2438" s="48">
        <v>0.21388650000000001</v>
      </c>
      <c r="X2438" s="27">
        <v>1</v>
      </c>
      <c r="Y2438" s="27">
        <v>38.4</v>
      </c>
      <c r="Z2438" s="33" t="str">
        <f t="shared" si="116"/>
        <v>Low Risk</v>
      </c>
    </row>
    <row r="2439" spans="1:26" x14ac:dyDescent="0.25">
      <c r="A2439" s="22">
        <v>45538</v>
      </c>
      <c r="B2439" s="23">
        <v>49</v>
      </c>
      <c r="C2439" s="34" t="str">
        <f t="shared" si="114"/>
        <v>Senior</v>
      </c>
      <c r="D2439" s="44">
        <v>64137</v>
      </c>
      <c r="E2439" s="28">
        <v>524</v>
      </c>
      <c r="F2439" s="34" t="s">
        <v>231</v>
      </c>
      <c r="G2439" s="34" t="s">
        <v>20</v>
      </c>
      <c r="H2439" s="34" t="s">
        <v>21</v>
      </c>
      <c r="I2439" s="44">
        <v>26155.335766423359</v>
      </c>
      <c r="J2439" s="28">
        <v>36</v>
      </c>
      <c r="K2439" s="49">
        <v>0.40780416555846638</v>
      </c>
      <c r="L2439" s="49" t="s">
        <v>240</v>
      </c>
      <c r="M2439" s="34" t="s">
        <v>22</v>
      </c>
      <c r="N2439" s="34" t="s">
        <v>30</v>
      </c>
      <c r="O2439" s="44">
        <v>337</v>
      </c>
      <c r="P2439" s="49">
        <v>0.51693871000000002</v>
      </c>
      <c r="Q2439" s="34" t="s">
        <v>31</v>
      </c>
      <c r="R2439" s="28">
        <v>25</v>
      </c>
      <c r="S2439" s="44">
        <v>15224</v>
      </c>
      <c r="T2439" s="39">
        <v>5344.75</v>
      </c>
      <c r="U2439" s="34" t="str">
        <f t="shared" si="115"/>
        <v>Medium Income</v>
      </c>
      <c r="V2439" s="44">
        <v>389863</v>
      </c>
      <c r="W2439" s="49">
        <v>0.20006955000000001</v>
      </c>
      <c r="X2439" s="28">
        <v>1</v>
      </c>
      <c r="Y2439" s="28">
        <v>40.799999999999997</v>
      </c>
      <c r="Z2439" s="34" t="str">
        <f t="shared" si="116"/>
        <v>Medium Risk</v>
      </c>
    </row>
    <row r="2440" spans="1:26" x14ac:dyDescent="0.25">
      <c r="A2440" s="20">
        <v>45539</v>
      </c>
      <c r="B2440" s="21">
        <v>34</v>
      </c>
      <c r="C2440" s="33" t="str">
        <f t="shared" si="114"/>
        <v>Mid</v>
      </c>
      <c r="D2440" s="43">
        <v>21163</v>
      </c>
      <c r="E2440" s="27">
        <v>508</v>
      </c>
      <c r="F2440" s="33" t="s">
        <v>231</v>
      </c>
      <c r="G2440" s="33" t="s">
        <v>20</v>
      </c>
      <c r="H2440" s="33" t="s">
        <v>25</v>
      </c>
      <c r="I2440" s="43">
        <v>59842</v>
      </c>
      <c r="J2440" s="27">
        <v>60</v>
      </c>
      <c r="K2440" s="48">
        <v>2.8276709351226197</v>
      </c>
      <c r="L2440" s="48" t="s">
        <v>242</v>
      </c>
      <c r="M2440" s="33" t="s">
        <v>26</v>
      </c>
      <c r="N2440" s="33" t="s">
        <v>23</v>
      </c>
      <c r="O2440" s="43">
        <v>334</v>
      </c>
      <c r="P2440" s="48">
        <v>0.13854646700000001</v>
      </c>
      <c r="Q2440" s="33" t="s">
        <v>28</v>
      </c>
      <c r="R2440" s="27">
        <v>31</v>
      </c>
      <c r="S2440" s="43">
        <v>3928</v>
      </c>
      <c r="T2440" s="38">
        <v>1763.583333</v>
      </c>
      <c r="U2440" s="33" t="str">
        <f t="shared" si="115"/>
        <v>Low Income</v>
      </c>
      <c r="V2440" s="43">
        <v>9584</v>
      </c>
      <c r="W2440" s="48">
        <v>0.37301040000000002</v>
      </c>
      <c r="X2440" s="27">
        <v>0</v>
      </c>
      <c r="Y2440" s="27">
        <v>53</v>
      </c>
      <c r="Z2440" s="33" t="str">
        <f t="shared" si="116"/>
        <v>Medium Risk</v>
      </c>
    </row>
    <row r="2441" spans="1:26" x14ac:dyDescent="0.25">
      <c r="A2441" s="22">
        <v>45540</v>
      </c>
      <c r="B2441" s="23">
        <v>20</v>
      </c>
      <c r="C2441" s="34" t="str">
        <f t="shared" si="114"/>
        <v>Young</v>
      </c>
      <c r="D2441" s="44">
        <v>65439</v>
      </c>
      <c r="E2441" s="28">
        <v>564</v>
      </c>
      <c r="F2441" s="34" t="s">
        <v>230</v>
      </c>
      <c r="G2441" s="34" t="s">
        <v>20</v>
      </c>
      <c r="H2441" s="34" t="s">
        <v>29</v>
      </c>
      <c r="I2441" s="44">
        <v>9010</v>
      </c>
      <c r="J2441" s="28">
        <v>12</v>
      </c>
      <c r="K2441" s="49">
        <v>0.1376854780788215</v>
      </c>
      <c r="L2441" s="49" t="s">
        <v>240</v>
      </c>
      <c r="M2441" s="34" t="s">
        <v>26</v>
      </c>
      <c r="N2441" s="34" t="s">
        <v>23</v>
      </c>
      <c r="O2441" s="44">
        <v>476</v>
      </c>
      <c r="P2441" s="49">
        <v>0.113332471</v>
      </c>
      <c r="Q2441" s="34" t="s">
        <v>24</v>
      </c>
      <c r="R2441" s="28">
        <v>27</v>
      </c>
      <c r="S2441" s="44">
        <v>1442</v>
      </c>
      <c r="T2441" s="39">
        <v>5453.25</v>
      </c>
      <c r="U2441" s="34" t="str">
        <f t="shared" si="115"/>
        <v>Medium Income</v>
      </c>
      <c r="V2441" s="44">
        <v>167195</v>
      </c>
      <c r="W2441" s="49">
        <v>0.19674753</v>
      </c>
      <c r="X2441" s="28">
        <v>1</v>
      </c>
      <c r="Y2441" s="28">
        <v>38.4</v>
      </c>
      <c r="Z2441" s="34" t="str">
        <f t="shared" si="116"/>
        <v>Low Risk</v>
      </c>
    </row>
    <row r="2442" spans="1:26" x14ac:dyDescent="0.25">
      <c r="A2442" s="20">
        <v>45541</v>
      </c>
      <c r="B2442" s="21">
        <v>60</v>
      </c>
      <c r="C2442" s="33" t="str">
        <f t="shared" si="114"/>
        <v>Old</v>
      </c>
      <c r="D2442" s="43">
        <v>39392</v>
      </c>
      <c r="E2442" s="27">
        <v>615</v>
      </c>
      <c r="F2442" s="33" t="s">
        <v>230</v>
      </c>
      <c r="G2442" s="33" t="s">
        <v>20</v>
      </c>
      <c r="H2442" s="33" t="s">
        <v>32</v>
      </c>
      <c r="I2442" s="43">
        <v>20577</v>
      </c>
      <c r="J2442" s="27">
        <v>36</v>
      </c>
      <c r="K2442" s="48">
        <v>0.52236494719740045</v>
      </c>
      <c r="L2442" s="48" t="s">
        <v>241</v>
      </c>
      <c r="M2442" s="33" t="s">
        <v>22</v>
      </c>
      <c r="N2442" s="33" t="s">
        <v>30</v>
      </c>
      <c r="O2442" s="43">
        <v>295</v>
      </c>
      <c r="P2442" s="48">
        <v>0.386485246</v>
      </c>
      <c r="Q2442" s="33" t="s">
        <v>34</v>
      </c>
      <c r="R2442" s="27">
        <v>17</v>
      </c>
      <c r="S2442" s="43">
        <v>5161</v>
      </c>
      <c r="T2442" s="38">
        <v>3282.666667</v>
      </c>
      <c r="U2442" s="33" t="str">
        <f t="shared" si="115"/>
        <v>Low Income</v>
      </c>
      <c r="V2442" s="43">
        <v>30608</v>
      </c>
      <c r="W2442" s="48">
        <v>0.18986910700000001</v>
      </c>
      <c r="X2442" s="27">
        <v>0</v>
      </c>
      <c r="Y2442" s="27">
        <v>51</v>
      </c>
      <c r="Z2442" s="33" t="str">
        <f t="shared" si="116"/>
        <v>Medium Risk</v>
      </c>
    </row>
    <row r="2443" spans="1:26" x14ac:dyDescent="0.25">
      <c r="A2443" s="22">
        <v>45542</v>
      </c>
      <c r="B2443" s="23">
        <v>56</v>
      </c>
      <c r="C2443" s="34" t="str">
        <f t="shared" si="114"/>
        <v>Senior</v>
      </c>
      <c r="D2443" s="44">
        <v>38649.999995999999</v>
      </c>
      <c r="E2443" s="28">
        <v>562</v>
      </c>
      <c r="F2443" s="34" t="s">
        <v>230</v>
      </c>
      <c r="G2443" s="34" t="s">
        <v>20</v>
      </c>
      <c r="H2443" s="34" t="s">
        <v>25</v>
      </c>
      <c r="I2443" s="44">
        <v>77257</v>
      </c>
      <c r="J2443" s="28">
        <v>54.694362017804153</v>
      </c>
      <c r="K2443" s="49">
        <v>1.9988874516945809</v>
      </c>
      <c r="L2443" s="49" t="s">
        <v>242</v>
      </c>
      <c r="M2443" s="34" t="s">
        <v>22</v>
      </c>
      <c r="N2443" s="34" t="s">
        <v>27</v>
      </c>
      <c r="O2443" s="44">
        <v>354</v>
      </c>
      <c r="P2443" s="49">
        <v>0.119903704</v>
      </c>
      <c r="Q2443" s="34" t="s">
        <v>38</v>
      </c>
      <c r="R2443" s="28">
        <v>21</v>
      </c>
      <c r="S2443" s="44">
        <v>1100</v>
      </c>
      <c r="T2443" s="39">
        <v>3220.833333</v>
      </c>
      <c r="U2443" s="34" t="str">
        <f t="shared" si="115"/>
        <v>Low Income</v>
      </c>
      <c r="V2443" s="44">
        <v>230209</v>
      </c>
      <c r="W2443" s="49">
        <v>0.28844012099999999</v>
      </c>
      <c r="X2443" s="28">
        <v>0</v>
      </c>
      <c r="Y2443" s="28">
        <v>47</v>
      </c>
      <c r="Z2443" s="34" t="str">
        <f t="shared" si="116"/>
        <v>Medium Risk</v>
      </c>
    </row>
    <row r="2444" spans="1:26" x14ac:dyDescent="0.25">
      <c r="A2444" s="20">
        <v>45543</v>
      </c>
      <c r="B2444" s="21">
        <v>24</v>
      </c>
      <c r="C2444" s="33" t="str">
        <f t="shared" si="114"/>
        <v>Young</v>
      </c>
      <c r="D2444" s="43">
        <v>34342</v>
      </c>
      <c r="E2444" s="27">
        <v>604</v>
      </c>
      <c r="F2444" s="33" t="s">
        <v>230</v>
      </c>
      <c r="G2444" s="33" t="s">
        <v>20</v>
      </c>
      <c r="H2444" s="33" t="s">
        <v>32</v>
      </c>
      <c r="I2444" s="43">
        <v>11405</v>
      </c>
      <c r="J2444" s="27">
        <v>60</v>
      </c>
      <c r="K2444" s="48">
        <v>0.33210063479121776</v>
      </c>
      <c r="L2444" s="48" t="s">
        <v>240</v>
      </c>
      <c r="M2444" s="33" t="s">
        <v>22</v>
      </c>
      <c r="N2444" s="33" t="s">
        <v>30</v>
      </c>
      <c r="O2444" s="43">
        <v>739</v>
      </c>
      <c r="P2444" s="48">
        <v>0.20614984</v>
      </c>
      <c r="Q2444" s="33" t="s">
        <v>31</v>
      </c>
      <c r="R2444" s="27">
        <v>18</v>
      </c>
      <c r="S2444" s="43">
        <v>516</v>
      </c>
      <c r="T2444" s="38">
        <v>2861.833333</v>
      </c>
      <c r="U2444" s="33" t="str">
        <f t="shared" si="115"/>
        <v>Low Income</v>
      </c>
      <c r="V2444" s="43">
        <v>73630</v>
      </c>
      <c r="W2444" s="48">
        <v>0.182660657</v>
      </c>
      <c r="X2444" s="27">
        <v>0</v>
      </c>
      <c r="Y2444" s="27">
        <v>51</v>
      </c>
      <c r="Z2444" s="33" t="str">
        <f t="shared" si="116"/>
        <v>Medium Risk</v>
      </c>
    </row>
    <row r="2445" spans="1:26" x14ac:dyDescent="0.25">
      <c r="A2445" s="22">
        <v>45544</v>
      </c>
      <c r="B2445" s="23">
        <v>48</v>
      </c>
      <c r="C2445" s="34" t="str">
        <f t="shared" si="114"/>
        <v>Senior</v>
      </c>
      <c r="D2445" s="44">
        <v>38178</v>
      </c>
      <c r="E2445" s="28">
        <v>617</v>
      </c>
      <c r="F2445" s="34" t="s">
        <v>230</v>
      </c>
      <c r="G2445" s="34" t="s">
        <v>20</v>
      </c>
      <c r="H2445" s="34" t="s">
        <v>25</v>
      </c>
      <c r="I2445" s="44">
        <v>9892</v>
      </c>
      <c r="J2445" s="28">
        <v>60</v>
      </c>
      <c r="K2445" s="49">
        <v>0.25910210068625911</v>
      </c>
      <c r="L2445" s="49" t="s">
        <v>240</v>
      </c>
      <c r="M2445" s="34" t="s">
        <v>22</v>
      </c>
      <c r="N2445" s="34" t="s">
        <v>23</v>
      </c>
      <c r="O2445" s="44">
        <v>499</v>
      </c>
      <c r="P2445" s="49">
        <v>0.44217213399999999</v>
      </c>
      <c r="Q2445" s="34" t="s">
        <v>34</v>
      </c>
      <c r="R2445" s="28">
        <v>28</v>
      </c>
      <c r="S2445" s="44">
        <v>4479</v>
      </c>
      <c r="T2445" s="39">
        <v>3181.5</v>
      </c>
      <c r="U2445" s="34" t="str">
        <f t="shared" si="115"/>
        <v>Low Income</v>
      </c>
      <c r="V2445" s="44">
        <v>10203</v>
      </c>
      <c r="W2445" s="49">
        <v>0.198456352</v>
      </c>
      <c r="X2445" s="28">
        <v>0</v>
      </c>
      <c r="Y2445" s="28">
        <v>56</v>
      </c>
      <c r="Z2445" s="34" t="str">
        <f t="shared" si="116"/>
        <v>High Risk</v>
      </c>
    </row>
    <row r="2446" spans="1:26" x14ac:dyDescent="0.25">
      <c r="A2446" s="20">
        <v>45545</v>
      </c>
      <c r="B2446" s="21">
        <v>33</v>
      </c>
      <c r="C2446" s="33" t="str">
        <f t="shared" si="114"/>
        <v>Mid</v>
      </c>
      <c r="D2446" s="43">
        <v>46442</v>
      </c>
      <c r="E2446" s="27">
        <v>592</v>
      </c>
      <c r="F2446" s="33" t="s">
        <v>230</v>
      </c>
      <c r="G2446" s="33" t="s">
        <v>20</v>
      </c>
      <c r="H2446" s="33" t="s">
        <v>32</v>
      </c>
      <c r="I2446" s="43">
        <v>17992</v>
      </c>
      <c r="J2446" s="27">
        <v>96</v>
      </c>
      <c r="K2446" s="48">
        <v>0.38740794970070197</v>
      </c>
      <c r="L2446" s="48" t="s">
        <v>240</v>
      </c>
      <c r="M2446" s="33" t="s">
        <v>22</v>
      </c>
      <c r="N2446" s="33" t="s">
        <v>34</v>
      </c>
      <c r="O2446" s="43">
        <v>478</v>
      </c>
      <c r="P2446" s="48">
        <v>0.171727665</v>
      </c>
      <c r="Q2446" s="33" t="s">
        <v>31</v>
      </c>
      <c r="R2446" s="27">
        <v>20</v>
      </c>
      <c r="S2446" s="43">
        <v>4705</v>
      </c>
      <c r="T2446" s="38">
        <v>3870.166667</v>
      </c>
      <c r="U2446" s="33" t="str">
        <f t="shared" si="115"/>
        <v>Low Income</v>
      </c>
      <c r="V2446" s="43">
        <v>26190</v>
      </c>
      <c r="W2446" s="48">
        <v>0.26408767</v>
      </c>
      <c r="X2446" s="27">
        <v>0</v>
      </c>
      <c r="Y2446" s="27">
        <v>51</v>
      </c>
      <c r="Z2446" s="33" t="str">
        <f t="shared" si="116"/>
        <v>Medium Risk</v>
      </c>
    </row>
    <row r="2447" spans="1:26" x14ac:dyDescent="0.25">
      <c r="A2447" s="22">
        <v>45546</v>
      </c>
      <c r="B2447" s="23">
        <v>43</v>
      </c>
      <c r="C2447" s="34" t="str">
        <f t="shared" si="114"/>
        <v>Senior</v>
      </c>
      <c r="D2447" s="44">
        <v>181768</v>
      </c>
      <c r="E2447" s="28">
        <v>520</v>
      </c>
      <c r="F2447" s="34" t="s">
        <v>231</v>
      </c>
      <c r="G2447" s="34" t="s">
        <v>20</v>
      </c>
      <c r="H2447" s="34" t="s">
        <v>29</v>
      </c>
      <c r="I2447" s="44">
        <v>13400</v>
      </c>
      <c r="J2447" s="28">
        <v>12</v>
      </c>
      <c r="K2447" s="49">
        <v>7.3720346815721136E-2</v>
      </c>
      <c r="L2447" s="49" t="s">
        <v>240</v>
      </c>
      <c r="M2447" s="34" t="s">
        <v>22</v>
      </c>
      <c r="N2447" s="34" t="s">
        <v>30</v>
      </c>
      <c r="O2447" s="44">
        <v>365</v>
      </c>
      <c r="P2447" s="49">
        <v>0.41946468399999998</v>
      </c>
      <c r="Q2447" s="34" t="s">
        <v>38</v>
      </c>
      <c r="R2447" s="28">
        <v>24</v>
      </c>
      <c r="S2447" s="44">
        <v>6220</v>
      </c>
      <c r="T2447" s="39">
        <v>15147.333329999999</v>
      </c>
      <c r="U2447" s="34" t="str">
        <f t="shared" si="115"/>
        <v>High Income</v>
      </c>
      <c r="V2447" s="44">
        <v>57465</v>
      </c>
      <c r="W2447" s="49">
        <v>0.19866414600000001</v>
      </c>
      <c r="X2447" s="28">
        <v>1</v>
      </c>
      <c r="Y2447" s="28">
        <v>41.6</v>
      </c>
      <c r="Z2447" s="34" t="str">
        <f t="shared" si="116"/>
        <v>Medium Risk</v>
      </c>
    </row>
    <row r="2448" spans="1:26" x14ac:dyDescent="0.25">
      <c r="A2448" s="20">
        <v>45547</v>
      </c>
      <c r="B2448" s="21">
        <v>43</v>
      </c>
      <c r="C2448" s="33" t="str">
        <f t="shared" si="114"/>
        <v>Senior</v>
      </c>
      <c r="D2448" s="43">
        <v>42033</v>
      </c>
      <c r="E2448" s="27">
        <v>623</v>
      </c>
      <c r="F2448" s="33" t="s">
        <v>230</v>
      </c>
      <c r="G2448" s="33" t="s">
        <v>20</v>
      </c>
      <c r="H2448" s="33" t="s">
        <v>29</v>
      </c>
      <c r="I2448" s="43">
        <v>26444</v>
      </c>
      <c r="J2448" s="27">
        <v>12</v>
      </c>
      <c r="K2448" s="48">
        <v>0.62912473532700497</v>
      </c>
      <c r="L2448" s="48" t="s">
        <v>241</v>
      </c>
      <c r="M2448" s="33" t="s">
        <v>22</v>
      </c>
      <c r="N2448" s="33" t="s">
        <v>23</v>
      </c>
      <c r="O2448" s="43">
        <v>272</v>
      </c>
      <c r="P2448" s="48">
        <v>0.25852299499999998</v>
      </c>
      <c r="Q2448" s="33" t="s">
        <v>28</v>
      </c>
      <c r="R2448" s="27">
        <v>29</v>
      </c>
      <c r="S2448" s="43">
        <v>1869</v>
      </c>
      <c r="T2448" s="38">
        <v>3502.75</v>
      </c>
      <c r="U2448" s="33" t="str">
        <f t="shared" si="115"/>
        <v>Low Income</v>
      </c>
      <c r="V2448" s="43">
        <v>26444</v>
      </c>
      <c r="W2448" s="48">
        <v>0.165233087</v>
      </c>
      <c r="X2448" s="27">
        <v>0</v>
      </c>
      <c r="Y2448" s="27">
        <v>50</v>
      </c>
      <c r="Z2448" s="33" t="str">
        <f t="shared" si="116"/>
        <v>Medium Risk</v>
      </c>
    </row>
    <row r="2449" spans="1:26" x14ac:dyDescent="0.25">
      <c r="A2449" s="22">
        <v>45548</v>
      </c>
      <c r="B2449" s="23">
        <v>37</v>
      </c>
      <c r="C2449" s="34" t="str">
        <f t="shared" si="114"/>
        <v>Mid</v>
      </c>
      <c r="D2449" s="44">
        <v>52106</v>
      </c>
      <c r="E2449" s="28">
        <v>611</v>
      </c>
      <c r="F2449" s="34" t="s">
        <v>230</v>
      </c>
      <c r="G2449" s="34" t="s">
        <v>20</v>
      </c>
      <c r="H2449" s="34" t="s">
        <v>21</v>
      </c>
      <c r="I2449" s="44">
        <v>61314</v>
      </c>
      <c r="J2449" s="28">
        <v>60</v>
      </c>
      <c r="K2449" s="49">
        <v>1.1767166928952519</v>
      </c>
      <c r="L2449" s="49" t="s">
        <v>242</v>
      </c>
      <c r="M2449" s="34" t="s">
        <v>44</v>
      </c>
      <c r="N2449" s="34" t="s">
        <v>23</v>
      </c>
      <c r="O2449" s="44">
        <v>1289</v>
      </c>
      <c r="P2449" s="49">
        <v>0.39253713699999998</v>
      </c>
      <c r="Q2449" s="34" t="s">
        <v>24</v>
      </c>
      <c r="R2449" s="28">
        <v>13</v>
      </c>
      <c r="S2449" s="44">
        <v>30050</v>
      </c>
      <c r="T2449" s="39">
        <v>4342.1666670000004</v>
      </c>
      <c r="U2449" s="34" t="str">
        <f t="shared" si="115"/>
        <v>Low Income</v>
      </c>
      <c r="V2449" s="44">
        <v>22628</v>
      </c>
      <c r="W2449" s="49">
        <v>0.29066535700000001</v>
      </c>
      <c r="X2449" s="28">
        <v>0</v>
      </c>
      <c r="Y2449" s="28">
        <v>50</v>
      </c>
      <c r="Z2449" s="34" t="str">
        <f t="shared" si="116"/>
        <v>Medium Risk</v>
      </c>
    </row>
    <row r="2450" spans="1:26" x14ac:dyDescent="0.25">
      <c r="A2450" s="20">
        <v>45549</v>
      </c>
      <c r="B2450" s="21">
        <v>30</v>
      </c>
      <c r="C2450" s="33" t="str">
        <f t="shared" si="114"/>
        <v>Mid</v>
      </c>
      <c r="D2450" s="43">
        <v>48634</v>
      </c>
      <c r="E2450" s="27">
        <v>601</v>
      </c>
      <c r="F2450" s="33" t="s">
        <v>230</v>
      </c>
      <c r="G2450" s="33" t="s">
        <v>45</v>
      </c>
      <c r="H2450" s="33" t="s">
        <v>32</v>
      </c>
      <c r="I2450" s="43">
        <v>15394</v>
      </c>
      <c r="J2450" s="27">
        <v>120</v>
      </c>
      <c r="K2450" s="48">
        <v>0.31652753217913393</v>
      </c>
      <c r="L2450" s="48" t="s">
        <v>240</v>
      </c>
      <c r="M2450" s="33" t="s">
        <v>22</v>
      </c>
      <c r="N2450" s="33" t="s">
        <v>23</v>
      </c>
      <c r="O2450" s="43">
        <v>525</v>
      </c>
      <c r="P2450" s="48">
        <v>0.14941193699999999</v>
      </c>
      <c r="Q2450" s="33" t="s">
        <v>31</v>
      </c>
      <c r="R2450" s="27">
        <v>24</v>
      </c>
      <c r="S2450" s="43">
        <v>18474</v>
      </c>
      <c r="T2450" s="38">
        <v>4052.833333</v>
      </c>
      <c r="U2450" s="33" t="str">
        <f t="shared" si="115"/>
        <v>Low Income</v>
      </c>
      <c r="V2450" s="43">
        <v>25953</v>
      </c>
      <c r="W2450" s="48">
        <v>0.23442100900000001</v>
      </c>
      <c r="X2450" s="27">
        <v>0</v>
      </c>
      <c r="Y2450" s="27">
        <v>54</v>
      </c>
      <c r="Z2450" s="33" t="str">
        <f t="shared" si="116"/>
        <v>Medium Risk</v>
      </c>
    </row>
    <row r="2451" spans="1:26" x14ac:dyDescent="0.25">
      <c r="A2451" s="22">
        <v>45550</v>
      </c>
      <c r="B2451" s="23">
        <v>31</v>
      </c>
      <c r="C2451" s="34" t="str">
        <f t="shared" si="114"/>
        <v>Mid</v>
      </c>
      <c r="D2451" s="44">
        <v>34728</v>
      </c>
      <c r="E2451" s="28">
        <v>594</v>
      </c>
      <c r="F2451" s="34" t="s">
        <v>230</v>
      </c>
      <c r="G2451" s="34" t="s">
        <v>20</v>
      </c>
      <c r="H2451" s="34" t="s">
        <v>29</v>
      </c>
      <c r="I2451" s="44">
        <v>22960</v>
      </c>
      <c r="J2451" s="28">
        <v>54.694362017804153</v>
      </c>
      <c r="K2451" s="49">
        <v>0.66113798663902323</v>
      </c>
      <c r="L2451" s="49" t="s">
        <v>241</v>
      </c>
      <c r="M2451" s="34" t="s">
        <v>22</v>
      </c>
      <c r="N2451" s="34" t="s">
        <v>34</v>
      </c>
      <c r="O2451" s="44">
        <v>674</v>
      </c>
      <c r="P2451" s="49">
        <v>0.36490694800000001</v>
      </c>
      <c r="Q2451" s="34" t="s">
        <v>38</v>
      </c>
      <c r="R2451" s="28">
        <v>25</v>
      </c>
      <c r="S2451" s="44">
        <v>16493</v>
      </c>
      <c r="T2451" s="39">
        <v>2894</v>
      </c>
      <c r="U2451" s="34" t="str">
        <f t="shared" si="115"/>
        <v>Low Income</v>
      </c>
      <c r="V2451" s="44">
        <v>9286</v>
      </c>
      <c r="W2451" s="49">
        <v>0.24010662999999999</v>
      </c>
      <c r="X2451" s="28">
        <v>0</v>
      </c>
      <c r="Y2451" s="28">
        <v>55</v>
      </c>
      <c r="Z2451" s="34" t="str">
        <f t="shared" si="116"/>
        <v>High Risk</v>
      </c>
    </row>
    <row r="2452" spans="1:26" x14ac:dyDescent="0.25">
      <c r="A2452" s="20">
        <v>45551</v>
      </c>
      <c r="B2452" s="21">
        <v>29</v>
      </c>
      <c r="C2452" s="33" t="str">
        <f t="shared" si="114"/>
        <v>Mid</v>
      </c>
      <c r="D2452" s="43">
        <v>36772</v>
      </c>
      <c r="E2452" s="27">
        <v>593</v>
      </c>
      <c r="F2452" s="33" t="s">
        <v>230</v>
      </c>
      <c r="G2452" s="33" t="s">
        <v>33</v>
      </c>
      <c r="H2452" s="33" t="s">
        <v>21</v>
      </c>
      <c r="I2452" s="43">
        <v>15616</v>
      </c>
      <c r="J2452" s="27">
        <v>48</v>
      </c>
      <c r="K2452" s="48">
        <v>0.42467094528445554</v>
      </c>
      <c r="L2452" s="48" t="s">
        <v>240</v>
      </c>
      <c r="M2452" s="33" t="s">
        <v>26</v>
      </c>
      <c r="N2452" s="33" t="s">
        <v>34</v>
      </c>
      <c r="O2452" s="43">
        <v>490</v>
      </c>
      <c r="P2452" s="48">
        <v>0.52518769200000004</v>
      </c>
      <c r="Q2452" s="33" t="s">
        <v>31</v>
      </c>
      <c r="R2452" s="27">
        <v>23</v>
      </c>
      <c r="S2452" s="43">
        <v>8139</v>
      </c>
      <c r="T2452" s="38">
        <v>3064.333333</v>
      </c>
      <c r="U2452" s="33" t="str">
        <f t="shared" si="115"/>
        <v>Low Income</v>
      </c>
      <c r="V2452" s="43">
        <v>223917</v>
      </c>
      <c r="W2452" s="48">
        <v>0.23595880299999999</v>
      </c>
      <c r="X2452" s="27">
        <v>0</v>
      </c>
      <c r="Y2452" s="27">
        <v>71</v>
      </c>
      <c r="Z2452" s="33" t="str">
        <f t="shared" si="116"/>
        <v>Very High Risk</v>
      </c>
    </row>
    <row r="2453" spans="1:26" x14ac:dyDescent="0.25">
      <c r="A2453" s="22">
        <v>45552</v>
      </c>
      <c r="B2453" s="23">
        <v>30</v>
      </c>
      <c r="C2453" s="34" t="str">
        <f t="shared" si="114"/>
        <v>Mid</v>
      </c>
      <c r="D2453" s="44">
        <v>68373</v>
      </c>
      <c r="E2453" s="28">
        <v>459</v>
      </c>
      <c r="F2453" s="34" t="s">
        <v>231</v>
      </c>
      <c r="G2453" s="34" t="s">
        <v>20</v>
      </c>
      <c r="H2453" s="34" t="s">
        <v>29</v>
      </c>
      <c r="I2453" s="44">
        <v>13485</v>
      </c>
      <c r="J2453" s="28">
        <v>72</v>
      </c>
      <c r="K2453" s="49">
        <v>0.19722697556052829</v>
      </c>
      <c r="L2453" s="49" t="s">
        <v>240</v>
      </c>
      <c r="M2453" s="34" t="s">
        <v>44</v>
      </c>
      <c r="N2453" s="34" t="s">
        <v>27</v>
      </c>
      <c r="O2453" s="44">
        <v>512</v>
      </c>
      <c r="P2453" s="49">
        <v>0.67970897799999996</v>
      </c>
      <c r="Q2453" s="34" t="s">
        <v>24</v>
      </c>
      <c r="R2453" s="28">
        <v>23</v>
      </c>
      <c r="S2453" s="44">
        <v>1838</v>
      </c>
      <c r="T2453" s="39">
        <v>5697.75</v>
      </c>
      <c r="U2453" s="34" t="str">
        <f t="shared" si="115"/>
        <v>Medium Income</v>
      </c>
      <c r="V2453" s="44">
        <v>4189</v>
      </c>
      <c r="W2453" s="49">
        <v>0.32238387600000001</v>
      </c>
      <c r="X2453" s="28">
        <v>0</v>
      </c>
      <c r="Y2453" s="28">
        <v>59</v>
      </c>
      <c r="Z2453" s="34" t="str">
        <f t="shared" si="116"/>
        <v>High Risk</v>
      </c>
    </row>
    <row r="2454" spans="1:26" x14ac:dyDescent="0.25">
      <c r="A2454" s="20">
        <v>45553</v>
      </c>
      <c r="B2454" s="21">
        <v>39</v>
      </c>
      <c r="C2454" s="33" t="str">
        <f t="shared" si="114"/>
        <v>Mid</v>
      </c>
      <c r="D2454" s="43">
        <v>44052</v>
      </c>
      <c r="E2454" s="27">
        <v>527</v>
      </c>
      <c r="F2454" s="33" t="s">
        <v>231</v>
      </c>
      <c r="G2454" s="33" t="s">
        <v>20</v>
      </c>
      <c r="H2454" s="33" t="s">
        <v>29</v>
      </c>
      <c r="I2454" s="43">
        <v>12723</v>
      </c>
      <c r="J2454" s="27">
        <v>96</v>
      </c>
      <c r="K2454" s="48">
        <v>0.28881776082811222</v>
      </c>
      <c r="L2454" s="48" t="s">
        <v>240</v>
      </c>
      <c r="M2454" s="33" t="s">
        <v>35</v>
      </c>
      <c r="N2454" s="33" t="s">
        <v>23</v>
      </c>
      <c r="O2454" s="43">
        <v>417</v>
      </c>
      <c r="P2454" s="48">
        <v>0.398775777</v>
      </c>
      <c r="Q2454" s="33" t="s">
        <v>24</v>
      </c>
      <c r="R2454" s="27">
        <v>24</v>
      </c>
      <c r="S2454" s="43">
        <v>2085</v>
      </c>
      <c r="T2454" s="38">
        <v>3671</v>
      </c>
      <c r="U2454" s="33" t="str">
        <f t="shared" si="115"/>
        <v>Low Income</v>
      </c>
      <c r="V2454" s="43">
        <v>9337</v>
      </c>
      <c r="W2454" s="48">
        <v>0.30140783100000001</v>
      </c>
      <c r="X2454" s="27">
        <v>0</v>
      </c>
      <c r="Y2454" s="27">
        <v>62</v>
      </c>
      <c r="Z2454" s="33" t="str">
        <f t="shared" si="116"/>
        <v>High Risk</v>
      </c>
    </row>
    <row r="2455" spans="1:26" x14ac:dyDescent="0.25">
      <c r="A2455" s="22">
        <v>45554</v>
      </c>
      <c r="B2455" s="23">
        <v>31</v>
      </c>
      <c r="C2455" s="34" t="str">
        <f t="shared" si="114"/>
        <v>Mid</v>
      </c>
      <c r="D2455" s="44">
        <v>29342</v>
      </c>
      <c r="E2455" s="28">
        <v>533</v>
      </c>
      <c r="F2455" s="34" t="s">
        <v>231</v>
      </c>
      <c r="G2455" s="34" t="s">
        <v>20</v>
      </c>
      <c r="H2455" s="34" t="s">
        <v>29</v>
      </c>
      <c r="I2455" s="44">
        <v>14328</v>
      </c>
      <c r="J2455" s="28">
        <v>60</v>
      </c>
      <c r="K2455" s="49">
        <v>0.48831027196510124</v>
      </c>
      <c r="L2455" s="49" t="s">
        <v>240</v>
      </c>
      <c r="M2455" s="34" t="s">
        <v>35</v>
      </c>
      <c r="N2455" s="34" t="s">
        <v>30</v>
      </c>
      <c r="O2455" s="44">
        <v>384</v>
      </c>
      <c r="P2455" s="49">
        <v>0.35610446099999998</v>
      </c>
      <c r="Q2455" s="34" t="s">
        <v>28</v>
      </c>
      <c r="R2455" s="28">
        <v>19</v>
      </c>
      <c r="S2455" s="44">
        <v>24040</v>
      </c>
      <c r="T2455" s="39">
        <v>2445.166667</v>
      </c>
      <c r="U2455" s="34" t="str">
        <f t="shared" si="115"/>
        <v>Low Income</v>
      </c>
      <c r="V2455" s="44">
        <v>211504</v>
      </c>
      <c r="W2455" s="49">
        <v>0.21496933500000001</v>
      </c>
      <c r="X2455" s="28">
        <v>0</v>
      </c>
      <c r="Y2455" s="28">
        <v>51</v>
      </c>
      <c r="Z2455" s="34" t="str">
        <f t="shared" si="116"/>
        <v>Medium Risk</v>
      </c>
    </row>
    <row r="2456" spans="1:26" x14ac:dyDescent="0.25">
      <c r="A2456" s="20">
        <v>45555</v>
      </c>
      <c r="B2456" s="21">
        <v>48</v>
      </c>
      <c r="C2456" s="33" t="str">
        <f t="shared" si="114"/>
        <v>Senior</v>
      </c>
      <c r="D2456" s="43">
        <v>151233</v>
      </c>
      <c r="E2456" s="27">
        <v>613</v>
      </c>
      <c r="F2456" s="33" t="s">
        <v>230</v>
      </c>
      <c r="G2456" s="33" t="s">
        <v>20</v>
      </c>
      <c r="H2456" s="33" t="s">
        <v>32</v>
      </c>
      <c r="I2456" s="43">
        <v>27861</v>
      </c>
      <c r="J2456" s="27">
        <v>36</v>
      </c>
      <c r="K2456" s="48">
        <v>0.18422566503342525</v>
      </c>
      <c r="L2456" s="48" t="s">
        <v>240</v>
      </c>
      <c r="M2456" s="33" t="s">
        <v>22</v>
      </c>
      <c r="N2456" s="33" t="s">
        <v>30</v>
      </c>
      <c r="O2456" s="43">
        <v>365</v>
      </c>
      <c r="P2456" s="48">
        <v>0.356619678</v>
      </c>
      <c r="Q2456" s="33" t="s">
        <v>34</v>
      </c>
      <c r="R2456" s="27">
        <v>25</v>
      </c>
      <c r="S2456" s="43">
        <v>9485</v>
      </c>
      <c r="T2456" s="38">
        <v>12602.75</v>
      </c>
      <c r="U2456" s="33" t="str">
        <f t="shared" si="115"/>
        <v>High Income</v>
      </c>
      <c r="V2456" s="43">
        <v>4951</v>
      </c>
      <c r="W2456" s="48">
        <v>0.178018221</v>
      </c>
      <c r="X2456" s="27">
        <v>1</v>
      </c>
      <c r="Y2456" s="27">
        <v>40</v>
      </c>
      <c r="Z2456" s="33" t="str">
        <f t="shared" si="116"/>
        <v>Medium Risk</v>
      </c>
    </row>
    <row r="2457" spans="1:26" x14ac:dyDescent="0.25">
      <c r="A2457" s="22">
        <v>45556</v>
      </c>
      <c r="B2457" s="23">
        <v>57</v>
      </c>
      <c r="C2457" s="34" t="str">
        <f t="shared" si="114"/>
        <v>Senior</v>
      </c>
      <c r="D2457" s="44">
        <v>19215</v>
      </c>
      <c r="E2457" s="28">
        <v>547</v>
      </c>
      <c r="F2457" s="34" t="s">
        <v>231</v>
      </c>
      <c r="G2457" s="34" t="s">
        <v>20</v>
      </c>
      <c r="H2457" s="34" t="s">
        <v>32</v>
      </c>
      <c r="I2457" s="44">
        <v>11210</v>
      </c>
      <c r="J2457" s="28">
        <v>60</v>
      </c>
      <c r="K2457" s="49">
        <v>0.58339838667707522</v>
      </c>
      <c r="L2457" s="49" t="s">
        <v>241</v>
      </c>
      <c r="M2457" s="34" t="s">
        <v>26</v>
      </c>
      <c r="N2457" s="34" t="s">
        <v>23</v>
      </c>
      <c r="O2457" s="44">
        <v>184</v>
      </c>
      <c r="P2457" s="49">
        <v>0.44385925599999998</v>
      </c>
      <c r="Q2457" s="34" t="s">
        <v>24</v>
      </c>
      <c r="R2457" s="28">
        <v>18</v>
      </c>
      <c r="S2457" s="44">
        <v>1042</v>
      </c>
      <c r="T2457" s="39">
        <v>1601.25</v>
      </c>
      <c r="U2457" s="34" t="str">
        <f t="shared" si="115"/>
        <v>Low Income</v>
      </c>
      <c r="V2457" s="44">
        <v>8994</v>
      </c>
      <c r="W2457" s="49">
        <v>0.25437079499999998</v>
      </c>
      <c r="X2457" s="28">
        <v>0</v>
      </c>
      <c r="Y2457" s="28">
        <v>58</v>
      </c>
      <c r="Z2457" s="34" t="str">
        <f t="shared" si="116"/>
        <v>High Risk</v>
      </c>
    </row>
    <row r="2458" spans="1:26" x14ac:dyDescent="0.25">
      <c r="A2458" s="20">
        <v>45557</v>
      </c>
      <c r="B2458" s="21">
        <v>33</v>
      </c>
      <c r="C2458" s="33" t="str">
        <f t="shared" si="114"/>
        <v>Mid</v>
      </c>
      <c r="D2458" s="43">
        <v>67134</v>
      </c>
      <c r="E2458" s="27">
        <v>539</v>
      </c>
      <c r="F2458" s="33" t="s">
        <v>231</v>
      </c>
      <c r="G2458" s="33" t="s">
        <v>20</v>
      </c>
      <c r="H2458" s="33" t="s">
        <v>32</v>
      </c>
      <c r="I2458" s="43">
        <v>15562</v>
      </c>
      <c r="J2458" s="27">
        <v>24</v>
      </c>
      <c r="K2458" s="48">
        <v>0.23180504662317156</v>
      </c>
      <c r="L2458" s="48" t="s">
        <v>240</v>
      </c>
      <c r="M2458" s="33" t="s">
        <v>22</v>
      </c>
      <c r="N2458" s="33" t="s">
        <v>23</v>
      </c>
      <c r="O2458" s="43">
        <v>278</v>
      </c>
      <c r="P2458" s="48">
        <v>0.53200659400000005</v>
      </c>
      <c r="Q2458" s="33" t="s">
        <v>38</v>
      </c>
      <c r="R2458" s="27">
        <v>18</v>
      </c>
      <c r="S2458" s="43">
        <v>889</v>
      </c>
      <c r="T2458" s="38">
        <v>5594.5</v>
      </c>
      <c r="U2458" s="33" t="str">
        <f t="shared" si="115"/>
        <v>Medium Income</v>
      </c>
      <c r="V2458" s="43">
        <v>56111</v>
      </c>
      <c r="W2458" s="48">
        <v>0.21845299600000001</v>
      </c>
      <c r="X2458" s="27">
        <v>1</v>
      </c>
      <c r="Y2458" s="27">
        <v>44</v>
      </c>
      <c r="Z2458" s="33" t="str">
        <f t="shared" si="116"/>
        <v>Medium Risk</v>
      </c>
    </row>
    <row r="2459" spans="1:26" x14ac:dyDescent="0.25">
      <c r="A2459" s="22">
        <v>45558</v>
      </c>
      <c r="B2459" s="23">
        <v>42</v>
      </c>
      <c r="C2459" s="34" t="str">
        <f t="shared" si="114"/>
        <v>Senior</v>
      </c>
      <c r="D2459" s="44">
        <v>41360</v>
      </c>
      <c r="E2459" s="28">
        <v>507</v>
      </c>
      <c r="F2459" s="34" t="s">
        <v>231</v>
      </c>
      <c r="G2459" s="34" t="s">
        <v>20</v>
      </c>
      <c r="H2459" s="34" t="s">
        <v>29</v>
      </c>
      <c r="I2459" s="44">
        <v>23545</v>
      </c>
      <c r="J2459" s="28">
        <v>72</v>
      </c>
      <c r="K2459" s="49">
        <v>0.56926982591876207</v>
      </c>
      <c r="L2459" s="49" t="s">
        <v>241</v>
      </c>
      <c r="M2459" s="34" t="s">
        <v>26</v>
      </c>
      <c r="N2459" s="34" t="s">
        <v>27</v>
      </c>
      <c r="O2459" s="44">
        <v>597</v>
      </c>
      <c r="P2459" s="49">
        <v>0.10453230500000001</v>
      </c>
      <c r="Q2459" s="34" t="s">
        <v>34</v>
      </c>
      <c r="R2459" s="28">
        <v>24</v>
      </c>
      <c r="S2459" s="44">
        <v>2429</v>
      </c>
      <c r="T2459" s="39">
        <v>3446.666667</v>
      </c>
      <c r="U2459" s="34" t="str">
        <f t="shared" si="115"/>
        <v>Low Income</v>
      </c>
      <c r="V2459" s="44">
        <v>13428</v>
      </c>
      <c r="W2459" s="49">
        <v>0.27581021100000003</v>
      </c>
      <c r="X2459" s="28">
        <v>0</v>
      </c>
      <c r="Y2459" s="28">
        <v>50</v>
      </c>
      <c r="Z2459" s="34" t="str">
        <f t="shared" si="116"/>
        <v>Medium Risk</v>
      </c>
    </row>
    <row r="2460" spans="1:26" x14ac:dyDescent="0.25">
      <c r="A2460" s="20">
        <v>45559</v>
      </c>
      <c r="B2460" s="21">
        <v>45</v>
      </c>
      <c r="C2460" s="33" t="str">
        <f t="shared" si="114"/>
        <v>Senior</v>
      </c>
      <c r="D2460" s="43">
        <v>20591</v>
      </c>
      <c r="E2460" s="27">
        <v>575</v>
      </c>
      <c r="F2460" s="33" t="s">
        <v>230</v>
      </c>
      <c r="G2460" s="33" t="s">
        <v>20</v>
      </c>
      <c r="H2460" s="33" t="s">
        <v>32</v>
      </c>
      <c r="I2460" s="43">
        <v>42281</v>
      </c>
      <c r="J2460" s="27">
        <v>36</v>
      </c>
      <c r="K2460" s="48">
        <v>2.053372832791025</v>
      </c>
      <c r="L2460" s="48" t="s">
        <v>242</v>
      </c>
      <c r="M2460" s="33" t="s">
        <v>22</v>
      </c>
      <c r="N2460" s="33" t="s">
        <v>30</v>
      </c>
      <c r="O2460" s="43">
        <v>768</v>
      </c>
      <c r="P2460" s="48">
        <v>0.234738736</v>
      </c>
      <c r="Q2460" s="33" t="s">
        <v>34</v>
      </c>
      <c r="R2460" s="27">
        <v>27</v>
      </c>
      <c r="S2460" s="43">
        <v>3879</v>
      </c>
      <c r="T2460" s="38">
        <v>1715.916667</v>
      </c>
      <c r="U2460" s="33" t="str">
        <f t="shared" si="115"/>
        <v>Low Income</v>
      </c>
      <c r="V2460" s="43">
        <v>21016</v>
      </c>
      <c r="W2460" s="48">
        <v>0.227242844</v>
      </c>
      <c r="X2460" s="27">
        <v>0</v>
      </c>
      <c r="Y2460" s="27">
        <v>53</v>
      </c>
      <c r="Z2460" s="33" t="str">
        <f t="shared" si="116"/>
        <v>Medium Risk</v>
      </c>
    </row>
    <row r="2461" spans="1:26" x14ac:dyDescent="0.25">
      <c r="A2461" s="22">
        <v>45560</v>
      </c>
      <c r="B2461" s="23">
        <v>45</v>
      </c>
      <c r="C2461" s="34" t="str">
        <f t="shared" si="114"/>
        <v>Senior</v>
      </c>
      <c r="D2461" s="44">
        <v>32631</v>
      </c>
      <c r="E2461" s="28">
        <v>577</v>
      </c>
      <c r="F2461" s="34" t="s">
        <v>230</v>
      </c>
      <c r="G2461" s="34" t="s">
        <v>20</v>
      </c>
      <c r="H2461" s="34" t="s">
        <v>32</v>
      </c>
      <c r="I2461" s="44">
        <v>27997</v>
      </c>
      <c r="J2461" s="28">
        <v>48</v>
      </c>
      <c r="K2461" s="49">
        <v>0.85798780300940825</v>
      </c>
      <c r="L2461" s="49" t="s">
        <v>241</v>
      </c>
      <c r="M2461" s="34" t="s">
        <v>26</v>
      </c>
      <c r="N2461" s="34" t="s">
        <v>23</v>
      </c>
      <c r="O2461" s="44">
        <v>189</v>
      </c>
      <c r="P2461" s="49">
        <v>0.103979103</v>
      </c>
      <c r="Q2461" s="34" t="s">
        <v>24</v>
      </c>
      <c r="R2461" s="28">
        <v>22</v>
      </c>
      <c r="S2461" s="44">
        <v>196</v>
      </c>
      <c r="T2461" s="39">
        <v>2719.25</v>
      </c>
      <c r="U2461" s="34" t="str">
        <f t="shared" si="115"/>
        <v>Low Income</v>
      </c>
      <c r="V2461" s="44">
        <v>10351</v>
      </c>
      <c r="W2461" s="49">
        <v>0.27632752999999999</v>
      </c>
      <c r="X2461" s="28">
        <v>0</v>
      </c>
      <c r="Y2461" s="28">
        <v>51</v>
      </c>
      <c r="Z2461" s="34" t="str">
        <f t="shared" si="116"/>
        <v>Medium Risk</v>
      </c>
    </row>
    <row r="2462" spans="1:26" x14ac:dyDescent="0.25">
      <c r="A2462" s="20">
        <v>45561</v>
      </c>
      <c r="B2462" s="21">
        <v>40</v>
      </c>
      <c r="C2462" s="33" t="str">
        <f t="shared" si="114"/>
        <v>Senior</v>
      </c>
      <c r="D2462" s="43">
        <v>49413</v>
      </c>
      <c r="E2462" s="27">
        <v>608</v>
      </c>
      <c r="F2462" s="33" t="s">
        <v>230</v>
      </c>
      <c r="G2462" s="33" t="s">
        <v>20</v>
      </c>
      <c r="H2462" s="33" t="s">
        <v>29</v>
      </c>
      <c r="I2462" s="43">
        <v>17491</v>
      </c>
      <c r="J2462" s="27">
        <v>36</v>
      </c>
      <c r="K2462" s="48">
        <v>0.35397567441766337</v>
      </c>
      <c r="L2462" s="48" t="s">
        <v>240</v>
      </c>
      <c r="M2462" s="33" t="s">
        <v>22</v>
      </c>
      <c r="N2462" s="33" t="s">
        <v>27</v>
      </c>
      <c r="O2462" s="43">
        <v>314</v>
      </c>
      <c r="P2462" s="48">
        <v>0.179563579</v>
      </c>
      <c r="Q2462" s="33" t="s">
        <v>38</v>
      </c>
      <c r="R2462" s="27">
        <v>29</v>
      </c>
      <c r="S2462" s="43">
        <v>4993</v>
      </c>
      <c r="T2462" s="38">
        <v>4117.75</v>
      </c>
      <c r="U2462" s="33" t="str">
        <f t="shared" si="115"/>
        <v>Low Income</v>
      </c>
      <c r="V2462" s="43">
        <v>119105</v>
      </c>
      <c r="W2462" s="48">
        <v>0.2290256</v>
      </c>
      <c r="X2462" s="27">
        <v>0</v>
      </c>
      <c r="Y2462" s="27">
        <v>46</v>
      </c>
      <c r="Z2462" s="33" t="str">
        <f t="shared" si="116"/>
        <v>Medium Risk</v>
      </c>
    </row>
    <row r="2463" spans="1:26" x14ac:dyDescent="0.25">
      <c r="A2463" s="22">
        <v>45562</v>
      </c>
      <c r="B2463" s="23">
        <v>48</v>
      </c>
      <c r="C2463" s="34" t="str">
        <f t="shared" si="114"/>
        <v>Senior</v>
      </c>
      <c r="D2463" s="44">
        <v>20444</v>
      </c>
      <c r="E2463" s="28">
        <v>596</v>
      </c>
      <c r="F2463" s="34" t="s">
        <v>230</v>
      </c>
      <c r="G2463" s="34" t="s">
        <v>20</v>
      </c>
      <c r="H2463" s="34" t="s">
        <v>25</v>
      </c>
      <c r="I2463" s="44">
        <v>28049</v>
      </c>
      <c r="J2463" s="28">
        <v>60</v>
      </c>
      <c r="K2463" s="49">
        <v>1.3719917824300529</v>
      </c>
      <c r="L2463" s="49" t="s">
        <v>242</v>
      </c>
      <c r="M2463" s="34" t="s">
        <v>22</v>
      </c>
      <c r="N2463" s="34" t="s">
        <v>23</v>
      </c>
      <c r="O2463" s="44">
        <v>695</v>
      </c>
      <c r="P2463" s="49">
        <v>0.11640716600000001</v>
      </c>
      <c r="Q2463" s="34" t="s">
        <v>31</v>
      </c>
      <c r="R2463" s="28">
        <v>25</v>
      </c>
      <c r="S2463" s="44">
        <v>3808</v>
      </c>
      <c r="T2463" s="39">
        <v>1703.666667</v>
      </c>
      <c r="U2463" s="34" t="str">
        <f t="shared" si="115"/>
        <v>Low Income</v>
      </c>
      <c r="V2463" s="44">
        <v>17297</v>
      </c>
      <c r="W2463" s="49">
        <v>0.25182335700000003</v>
      </c>
      <c r="X2463" s="28">
        <v>0</v>
      </c>
      <c r="Y2463" s="28">
        <v>58</v>
      </c>
      <c r="Z2463" s="34" t="str">
        <f t="shared" si="116"/>
        <v>High Risk</v>
      </c>
    </row>
    <row r="2464" spans="1:26" x14ac:dyDescent="0.25">
      <c r="A2464" s="20">
        <v>45563</v>
      </c>
      <c r="B2464" s="21">
        <v>45</v>
      </c>
      <c r="C2464" s="33" t="str">
        <f t="shared" si="114"/>
        <v>Senior</v>
      </c>
      <c r="D2464" s="43">
        <v>52944.999995999999</v>
      </c>
      <c r="E2464" s="27">
        <v>525</v>
      </c>
      <c r="F2464" s="33" t="s">
        <v>231</v>
      </c>
      <c r="G2464" s="33" t="s">
        <v>20</v>
      </c>
      <c r="H2464" s="33" t="s">
        <v>32</v>
      </c>
      <c r="I2464" s="43">
        <v>30796</v>
      </c>
      <c r="J2464" s="27">
        <v>54.694362017804153</v>
      </c>
      <c r="K2464" s="48">
        <v>0.58166021347297459</v>
      </c>
      <c r="L2464" s="48" t="s">
        <v>241</v>
      </c>
      <c r="M2464" s="33" t="s">
        <v>22</v>
      </c>
      <c r="N2464" s="33" t="s">
        <v>27</v>
      </c>
      <c r="O2464" s="43">
        <v>422</v>
      </c>
      <c r="P2464" s="48">
        <v>0.31674762200000001</v>
      </c>
      <c r="Q2464" s="33" t="s">
        <v>38</v>
      </c>
      <c r="R2464" s="27">
        <v>30</v>
      </c>
      <c r="S2464" s="43">
        <v>6773</v>
      </c>
      <c r="T2464" s="38">
        <v>4412.0833329999996</v>
      </c>
      <c r="U2464" s="33" t="str">
        <f t="shared" si="115"/>
        <v>Low Income</v>
      </c>
      <c r="V2464" s="43">
        <v>509610</v>
      </c>
      <c r="W2464" s="48">
        <v>0.30726966</v>
      </c>
      <c r="X2464" s="27">
        <v>0</v>
      </c>
      <c r="Y2464" s="27">
        <v>49</v>
      </c>
      <c r="Z2464" s="33" t="str">
        <f t="shared" si="116"/>
        <v>Medium Risk</v>
      </c>
    </row>
    <row r="2465" spans="1:26" x14ac:dyDescent="0.25">
      <c r="A2465" s="22">
        <v>45564</v>
      </c>
      <c r="B2465" s="23">
        <v>25</v>
      </c>
      <c r="C2465" s="34" t="str">
        <f t="shared" si="114"/>
        <v>Mid</v>
      </c>
      <c r="D2465" s="44">
        <v>48669</v>
      </c>
      <c r="E2465" s="28">
        <v>602</v>
      </c>
      <c r="F2465" s="34" t="s">
        <v>230</v>
      </c>
      <c r="G2465" s="34" t="s">
        <v>20</v>
      </c>
      <c r="H2465" s="34" t="s">
        <v>25</v>
      </c>
      <c r="I2465" s="44">
        <v>29832</v>
      </c>
      <c r="J2465" s="28">
        <v>48</v>
      </c>
      <c r="K2465" s="49">
        <v>0.612956913024718</v>
      </c>
      <c r="L2465" s="49" t="s">
        <v>241</v>
      </c>
      <c r="M2465" s="34" t="s">
        <v>35</v>
      </c>
      <c r="N2465" s="34" t="s">
        <v>30</v>
      </c>
      <c r="O2465" s="44">
        <v>106</v>
      </c>
      <c r="P2465" s="49">
        <v>0.194233301</v>
      </c>
      <c r="Q2465" s="34" t="s">
        <v>34</v>
      </c>
      <c r="R2465" s="28">
        <v>22</v>
      </c>
      <c r="S2465" s="44">
        <v>406</v>
      </c>
      <c r="T2465" s="39">
        <v>4055.75</v>
      </c>
      <c r="U2465" s="34" t="str">
        <f t="shared" si="115"/>
        <v>Low Income</v>
      </c>
      <c r="V2465" s="44">
        <v>9783</v>
      </c>
      <c r="W2465" s="49">
        <v>0.24309435300000001</v>
      </c>
      <c r="X2465" s="28">
        <v>0</v>
      </c>
      <c r="Y2465" s="28">
        <v>53</v>
      </c>
      <c r="Z2465" s="34" t="str">
        <f t="shared" si="116"/>
        <v>Medium Risk</v>
      </c>
    </row>
    <row r="2466" spans="1:26" x14ac:dyDescent="0.25">
      <c r="A2466" s="20">
        <v>45565</v>
      </c>
      <c r="B2466" s="21">
        <v>50</v>
      </c>
      <c r="C2466" s="33" t="str">
        <f t="shared" si="114"/>
        <v>Senior</v>
      </c>
      <c r="D2466" s="43">
        <v>52581</v>
      </c>
      <c r="E2466" s="27">
        <v>507</v>
      </c>
      <c r="F2466" s="33" t="s">
        <v>231</v>
      </c>
      <c r="G2466" s="33" t="s">
        <v>45</v>
      </c>
      <c r="H2466" s="33" t="s">
        <v>41</v>
      </c>
      <c r="I2466" s="43">
        <v>19422</v>
      </c>
      <c r="J2466" s="27">
        <v>108</v>
      </c>
      <c r="K2466" s="48">
        <v>0.36937296742169223</v>
      </c>
      <c r="L2466" s="48" t="s">
        <v>240</v>
      </c>
      <c r="M2466" s="33" t="s">
        <v>22</v>
      </c>
      <c r="N2466" s="33" t="s">
        <v>34</v>
      </c>
      <c r="O2466" s="43">
        <v>428</v>
      </c>
      <c r="P2466" s="48">
        <v>0.49710990500000002</v>
      </c>
      <c r="Q2466" s="33" t="s">
        <v>38</v>
      </c>
      <c r="R2466" s="27">
        <v>28</v>
      </c>
      <c r="S2466" s="43">
        <v>2141</v>
      </c>
      <c r="T2466" s="38">
        <v>4381.75</v>
      </c>
      <c r="U2466" s="33" t="str">
        <f t="shared" si="115"/>
        <v>Low Income</v>
      </c>
      <c r="V2466" s="43">
        <v>201149</v>
      </c>
      <c r="W2466" s="48">
        <v>0.280567819</v>
      </c>
      <c r="X2466" s="27">
        <v>0</v>
      </c>
      <c r="Y2466" s="27">
        <v>57</v>
      </c>
      <c r="Z2466" s="33" t="str">
        <f t="shared" si="116"/>
        <v>High Risk</v>
      </c>
    </row>
    <row r="2467" spans="1:26" x14ac:dyDescent="0.25">
      <c r="A2467" s="22">
        <v>45566</v>
      </c>
      <c r="B2467" s="23">
        <v>50</v>
      </c>
      <c r="C2467" s="34" t="str">
        <f t="shared" si="114"/>
        <v>Senior</v>
      </c>
      <c r="D2467" s="44">
        <v>66728</v>
      </c>
      <c r="E2467" s="28">
        <v>595</v>
      </c>
      <c r="F2467" s="34" t="s">
        <v>230</v>
      </c>
      <c r="G2467" s="34" t="s">
        <v>20</v>
      </c>
      <c r="H2467" s="34" t="s">
        <v>32</v>
      </c>
      <c r="I2467" s="44">
        <v>46881</v>
      </c>
      <c r="J2467" s="28">
        <v>36</v>
      </c>
      <c r="K2467" s="49">
        <v>0.70256863685409421</v>
      </c>
      <c r="L2467" s="49" t="s">
        <v>241</v>
      </c>
      <c r="M2467" s="34" t="s">
        <v>22</v>
      </c>
      <c r="N2467" s="34" t="s">
        <v>23</v>
      </c>
      <c r="O2467" s="44">
        <v>345</v>
      </c>
      <c r="P2467" s="49">
        <v>0.11125887700000001</v>
      </c>
      <c r="Q2467" s="34" t="s">
        <v>24</v>
      </c>
      <c r="R2467" s="28">
        <v>13</v>
      </c>
      <c r="S2467" s="44">
        <v>3150</v>
      </c>
      <c r="T2467" s="39">
        <v>5560.6666670000004</v>
      </c>
      <c r="U2467" s="34" t="str">
        <f t="shared" si="115"/>
        <v>Medium Income</v>
      </c>
      <c r="V2467" s="44">
        <v>17632</v>
      </c>
      <c r="W2467" s="49">
        <v>0.23022345399999999</v>
      </c>
      <c r="X2467" s="28">
        <v>0</v>
      </c>
      <c r="Y2467" s="28">
        <v>50</v>
      </c>
      <c r="Z2467" s="34" t="str">
        <f t="shared" si="116"/>
        <v>Medium Risk</v>
      </c>
    </row>
    <row r="2468" spans="1:26" x14ac:dyDescent="0.25">
      <c r="A2468" s="20">
        <v>45567</v>
      </c>
      <c r="B2468" s="21">
        <v>30</v>
      </c>
      <c r="C2468" s="33" t="str">
        <f t="shared" si="114"/>
        <v>Mid</v>
      </c>
      <c r="D2468" s="43">
        <v>48944</v>
      </c>
      <c r="E2468" s="27">
        <v>536</v>
      </c>
      <c r="F2468" s="33" t="s">
        <v>231</v>
      </c>
      <c r="G2468" s="33" t="s">
        <v>20</v>
      </c>
      <c r="H2468" s="33" t="s">
        <v>32</v>
      </c>
      <c r="I2468" s="43">
        <v>19027</v>
      </c>
      <c r="J2468" s="27">
        <v>72</v>
      </c>
      <c r="K2468" s="48">
        <v>0.38875040863027133</v>
      </c>
      <c r="L2468" s="48" t="s">
        <v>240</v>
      </c>
      <c r="M2468" s="33" t="s">
        <v>22</v>
      </c>
      <c r="N2468" s="33" t="s">
        <v>27</v>
      </c>
      <c r="O2468" s="43">
        <v>274</v>
      </c>
      <c r="P2468" s="48">
        <v>0.38913067200000001</v>
      </c>
      <c r="Q2468" s="33" t="s">
        <v>24</v>
      </c>
      <c r="R2468" s="27">
        <v>39</v>
      </c>
      <c r="S2468" s="43">
        <v>2681</v>
      </c>
      <c r="T2468" s="38">
        <v>4078.666667</v>
      </c>
      <c r="U2468" s="33" t="str">
        <f t="shared" si="115"/>
        <v>Low Income</v>
      </c>
      <c r="V2468" s="43">
        <v>58610</v>
      </c>
      <c r="W2468" s="48">
        <v>0.30709598500000002</v>
      </c>
      <c r="X2468" s="27">
        <v>0</v>
      </c>
      <c r="Y2468" s="27">
        <v>60</v>
      </c>
      <c r="Z2468" s="33" t="str">
        <f t="shared" si="116"/>
        <v>High Risk</v>
      </c>
    </row>
    <row r="2469" spans="1:26" x14ac:dyDescent="0.25">
      <c r="A2469" s="22">
        <v>45568</v>
      </c>
      <c r="B2469" s="23">
        <v>40</v>
      </c>
      <c r="C2469" s="34" t="str">
        <f t="shared" si="114"/>
        <v>Senior</v>
      </c>
      <c r="D2469" s="44">
        <v>99041</v>
      </c>
      <c r="E2469" s="28">
        <v>469</v>
      </c>
      <c r="F2469" s="34" t="s">
        <v>231</v>
      </c>
      <c r="G2469" s="34" t="s">
        <v>20</v>
      </c>
      <c r="H2469" s="34" t="s">
        <v>32</v>
      </c>
      <c r="I2469" s="44">
        <v>17339</v>
      </c>
      <c r="J2469" s="28">
        <v>60</v>
      </c>
      <c r="K2469" s="49">
        <v>0.1750689108551004</v>
      </c>
      <c r="L2469" s="49" t="s">
        <v>240</v>
      </c>
      <c r="M2469" s="34" t="s">
        <v>26</v>
      </c>
      <c r="N2469" s="34" t="s">
        <v>23</v>
      </c>
      <c r="O2469" s="44">
        <v>428</v>
      </c>
      <c r="P2469" s="49">
        <v>0.26653907900000001</v>
      </c>
      <c r="Q2469" s="34" t="s">
        <v>38</v>
      </c>
      <c r="R2469" s="28">
        <v>24</v>
      </c>
      <c r="S2469" s="44">
        <v>1638</v>
      </c>
      <c r="T2469" s="39">
        <v>8253.4166669999995</v>
      </c>
      <c r="U2469" s="34" t="str">
        <f t="shared" si="115"/>
        <v>Medium Income</v>
      </c>
      <c r="V2469" s="44">
        <v>53189</v>
      </c>
      <c r="W2469" s="49">
        <v>0.26129502399999999</v>
      </c>
      <c r="X2469" s="28">
        <v>1</v>
      </c>
      <c r="Y2469" s="28">
        <v>39.200000000000003</v>
      </c>
      <c r="Z2469" s="34" t="str">
        <f t="shared" si="116"/>
        <v>Low Risk</v>
      </c>
    </row>
    <row r="2470" spans="1:26" x14ac:dyDescent="0.25">
      <c r="A2470" s="20">
        <v>45569</v>
      </c>
      <c r="B2470" s="21">
        <v>48</v>
      </c>
      <c r="C2470" s="33" t="str">
        <f t="shared" si="114"/>
        <v>Senior</v>
      </c>
      <c r="D2470" s="43">
        <v>28536</v>
      </c>
      <c r="E2470" s="27">
        <v>603</v>
      </c>
      <c r="F2470" s="33" t="s">
        <v>230</v>
      </c>
      <c r="G2470" s="33" t="s">
        <v>20</v>
      </c>
      <c r="H2470" s="33" t="s">
        <v>32</v>
      </c>
      <c r="I2470" s="43">
        <v>23903</v>
      </c>
      <c r="J2470" s="27">
        <v>72</v>
      </c>
      <c r="K2470" s="48">
        <v>0.83764367816091956</v>
      </c>
      <c r="L2470" s="48" t="s">
        <v>241</v>
      </c>
      <c r="M2470" s="33" t="s">
        <v>22</v>
      </c>
      <c r="N2470" s="33" t="s">
        <v>34</v>
      </c>
      <c r="O2470" s="43">
        <v>213</v>
      </c>
      <c r="P2470" s="48">
        <v>0.37983750999999999</v>
      </c>
      <c r="Q2470" s="33" t="s">
        <v>28</v>
      </c>
      <c r="R2470" s="27">
        <v>19</v>
      </c>
      <c r="S2470" s="43">
        <v>1413</v>
      </c>
      <c r="T2470" s="38">
        <v>2378</v>
      </c>
      <c r="U2470" s="33" t="str">
        <f t="shared" si="115"/>
        <v>Low Income</v>
      </c>
      <c r="V2470" s="43">
        <v>13463</v>
      </c>
      <c r="W2470" s="48">
        <v>0.19445633000000001</v>
      </c>
      <c r="X2470" s="27">
        <v>0</v>
      </c>
      <c r="Y2470" s="27">
        <v>53</v>
      </c>
      <c r="Z2470" s="33" t="str">
        <f t="shared" si="116"/>
        <v>Medium Risk</v>
      </c>
    </row>
    <row r="2471" spans="1:26" x14ac:dyDescent="0.25">
      <c r="A2471" s="22">
        <v>45570</v>
      </c>
      <c r="B2471" s="23">
        <v>37</v>
      </c>
      <c r="C2471" s="34" t="str">
        <f t="shared" si="114"/>
        <v>Mid</v>
      </c>
      <c r="D2471" s="44">
        <v>43840</v>
      </c>
      <c r="E2471" s="28">
        <v>644</v>
      </c>
      <c r="F2471" s="34" t="s">
        <v>230</v>
      </c>
      <c r="G2471" s="34" t="s">
        <v>20</v>
      </c>
      <c r="H2471" s="34" t="s">
        <v>29</v>
      </c>
      <c r="I2471" s="44">
        <v>25821</v>
      </c>
      <c r="J2471" s="28">
        <v>60</v>
      </c>
      <c r="K2471" s="49">
        <v>0.58898266423357659</v>
      </c>
      <c r="L2471" s="49" t="s">
        <v>241</v>
      </c>
      <c r="M2471" s="34" t="s">
        <v>22</v>
      </c>
      <c r="N2471" s="34" t="s">
        <v>27</v>
      </c>
      <c r="O2471" s="44">
        <v>704</v>
      </c>
      <c r="P2471" s="49">
        <v>0.32215830099999998</v>
      </c>
      <c r="Q2471" s="34" t="s">
        <v>28</v>
      </c>
      <c r="R2471" s="28">
        <v>21</v>
      </c>
      <c r="S2471" s="44">
        <v>932</v>
      </c>
      <c r="T2471" s="39">
        <v>3653.333333</v>
      </c>
      <c r="U2471" s="34" t="str">
        <f t="shared" si="115"/>
        <v>Low Income</v>
      </c>
      <c r="V2471" s="44">
        <v>40399</v>
      </c>
      <c r="W2471" s="49">
        <v>0.20231032099999999</v>
      </c>
      <c r="X2471" s="28">
        <v>0</v>
      </c>
      <c r="Y2471" s="28">
        <v>51</v>
      </c>
      <c r="Z2471" s="34" t="str">
        <f t="shared" si="116"/>
        <v>Medium Risk</v>
      </c>
    </row>
    <row r="2472" spans="1:26" x14ac:dyDescent="0.25">
      <c r="A2472" s="20">
        <v>45571</v>
      </c>
      <c r="B2472" s="21">
        <v>52</v>
      </c>
      <c r="C2472" s="33" t="str">
        <f t="shared" si="114"/>
        <v>Senior</v>
      </c>
      <c r="D2472" s="43">
        <v>118693</v>
      </c>
      <c r="E2472" s="27">
        <v>619</v>
      </c>
      <c r="F2472" s="33" t="s">
        <v>230</v>
      </c>
      <c r="G2472" s="33" t="s">
        <v>33</v>
      </c>
      <c r="H2472" s="33" t="s">
        <v>41</v>
      </c>
      <c r="I2472" s="43">
        <v>29315</v>
      </c>
      <c r="J2472" s="27">
        <v>96</v>
      </c>
      <c r="K2472" s="48">
        <v>0.24698170911511211</v>
      </c>
      <c r="L2472" s="48" t="s">
        <v>240</v>
      </c>
      <c r="M2472" s="33" t="s">
        <v>35</v>
      </c>
      <c r="N2472" s="33" t="s">
        <v>23</v>
      </c>
      <c r="O2472" s="43">
        <v>296</v>
      </c>
      <c r="P2472" s="48">
        <v>7.5424512999999999E-2</v>
      </c>
      <c r="Q2472" s="33" t="s">
        <v>28</v>
      </c>
      <c r="R2472" s="27">
        <v>20</v>
      </c>
      <c r="S2472" s="43">
        <v>7143</v>
      </c>
      <c r="T2472" s="38">
        <v>9891.0833330000005</v>
      </c>
      <c r="U2472" s="33" t="str">
        <f t="shared" si="115"/>
        <v>Medium Income</v>
      </c>
      <c r="V2472" s="43">
        <v>12931</v>
      </c>
      <c r="W2472" s="48">
        <v>0.26030503599999999</v>
      </c>
      <c r="X2472" s="27">
        <v>1</v>
      </c>
      <c r="Y2472" s="27">
        <v>40.799999999999997</v>
      </c>
      <c r="Z2472" s="33" t="str">
        <f t="shared" si="116"/>
        <v>Medium Risk</v>
      </c>
    </row>
    <row r="2473" spans="1:26" x14ac:dyDescent="0.25">
      <c r="A2473" s="22">
        <v>45572</v>
      </c>
      <c r="B2473" s="23">
        <v>68</v>
      </c>
      <c r="C2473" s="34" t="str">
        <f t="shared" si="114"/>
        <v>Old</v>
      </c>
      <c r="D2473" s="44">
        <v>80867</v>
      </c>
      <c r="E2473" s="28">
        <v>633</v>
      </c>
      <c r="F2473" s="34" t="s">
        <v>230</v>
      </c>
      <c r="G2473" s="34" t="s">
        <v>20</v>
      </c>
      <c r="H2473" s="34" t="s">
        <v>29</v>
      </c>
      <c r="I2473" s="44">
        <v>35215</v>
      </c>
      <c r="J2473" s="28">
        <v>36</v>
      </c>
      <c r="K2473" s="49">
        <v>0.4354681143111529</v>
      </c>
      <c r="L2473" s="49" t="s">
        <v>240</v>
      </c>
      <c r="M2473" s="34" t="s">
        <v>26</v>
      </c>
      <c r="N2473" s="34" t="s">
        <v>34</v>
      </c>
      <c r="O2473" s="44">
        <v>590</v>
      </c>
      <c r="P2473" s="49">
        <v>0.14500753299999999</v>
      </c>
      <c r="Q2473" s="34" t="s">
        <v>24</v>
      </c>
      <c r="R2473" s="28">
        <v>34</v>
      </c>
      <c r="S2473" s="44">
        <v>2624</v>
      </c>
      <c r="T2473" s="39">
        <v>6738.9166670000004</v>
      </c>
      <c r="U2473" s="34" t="str">
        <f t="shared" si="115"/>
        <v>Medium Income</v>
      </c>
      <c r="V2473" s="44">
        <v>55668</v>
      </c>
      <c r="W2473" s="49">
        <v>0.21305369599999999</v>
      </c>
      <c r="X2473" s="28">
        <v>0</v>
      </c>
      <c r="Y2473" s="28">
        <v>43</v>
      </c>
      <c r="Z2473" s="34" t="str">
        <f t="shared" si="116"/>
        <v>Medium Risk</v>
      </c>
    </row>
    <row r="2474" spans="1:26" x14ac:dyDescent="0.25">
      <c r="A2474" s="20">
        <v>45573</v>
      </c>
      <c r="B2474" s="21">
        <v>30</v>
      </c>
      <c r="C2474" s="33" t="str">
        <f t="shared" si="114"/>
        <v>Mid</v>
      </c>
      <c r="D2474" s="43">
        <v>15000</v>
      </c>
      <c r="E2474" s="27">
        <v>533</v>
      </c>
      <c r="F2474" s="33" t="s">
        <v>231</v>
      </c>
      <c r="G2474" s="33" t="s">
        <v>20</v>
      </c>
      <c r="H2474" s="33" t="s">
        <v>25</v>
      </c>
      <c r="I2474" s="43">
        <v>11173</v>
      </c>
      <c r="J2474" s="27">
        <v>54.618025751072963</v>
      </c>
      <c r="K2474" s="48">
        <v>0.74486666666666668</v>
      </c>
      <c r="L2474" s="48" t="s">
        <v>241</v>
      </c>
      <c r="M2474" s="33" t="s">
        <v>44</v>
      </c>
      <c r="N2474" s="33" t="s">
        <v>27</v>
      </c>
      <c r="O2474" s="43">
        <v>662</v>
      </c>
      <c r="P2474" s="48">
        <v>0.11258990300000001</v>
      </c>
      <c r="Q2474" s="33" t="s">
        <v>24</v>
      </c>
      <c r="R2474" s="27">
        <v>21</v>
      </c>
      <c r="S2474" s="43">
        <v>807</v>
      </c>
      <c r="T2474" s="38">
        <v>1250</v>
      </c>
      <c r="U2474" s="33" t="str">
        <f t="shared" si="115"/>
        <v>Low Income</v>
      </c>
      <c r="V2474" s="43">
        <v>69497</v>
      </c>
      <c r="W2474" s="48">
        <v>0.31696837500000002</v>
      </c>
      <c r="X2474" s="27">
        <v>0</v>
      </c>
      <c r="Y2474" s="27">
        <v>50</v>
      </c>
      <c r="Z2474" s="33" t="str">
        <f t="shared" si="116"/>
        <v>Medium Risk</v>
      </c>
    </row>
    <row r="2475" spans="1:26" x14ac:dyDescent="0.25">
      <c r="A2475" s="22">
        <v>45574</v>
      </c>
      <c r="B2475" s="23">
        <v>23</v>
      </c>
      <c r="C2475" s="34" t="str">
        <f t="shared" si="114"/>
        <v>Young</v>
      </c>
      <c r="D2475" s="44">
        <v>15000</v>
      </c>
      <c r="E2475" s="28">
        <v>519</v>
      </c>
      <c r="F2475" s="34" t="s">
        <v>231</v>
      </c>
      <c r="G2475" s="34" t="s">
        <v>20</v>
      </c>
      <c r="H2475" s="34" t="s">
        <v>25</v>
      </c>
      <c r="I2475" s="44">
        <v>63824</v>
      </c>
      <c r="J2475" s="28">
        <v>36</v>
      </c>
      <c r="K2475" s="49">
        <v>4.2549333333333337</v>
      </c>
      <c r="L2475" s="49" t="s">
        <v>242</v>
      </c>
      <c r="M2475" s="34" t="s">
        <v>26</v>
      </c>
      <c r="N2475" s="34" t="s">
        <v>23</v>
      </c>
      <c r="O2475" s="44">
        <v>305</v>
      </c>
      <c r="P2475" s="49">
        <v>0.135720444</v>
      </c>
      <c r="Q2475" s="34" t="s">
        <v>28</v>
      </c>
      <c r="R2475" s="28">
        <v>42</v>
      </c>
      <c r="S2475" s="44">
        <v>1860</v>
      </c>
      <c r="T2475" s="39">
        <v>1250</v>
      </c>
      <c r="U2475" s="34" t="str">
        <f t="shared" si="115"/>
        <v>Low Income</v>
      </c>
      <c r="V2475" s="44">
        <v>62836</v>
      </c>
      <c r="W2475" s="49">
        <v>0.26589858599999999</v>
      </c>
      <c r="X2475" s="28">
        <v>0</v>
      </c>
      <c r="Y2475" s="28">
        <v>49</v>
      </c>
      <c r="Z2475" s="34" t="str">
        <f t="shared" si="116"/>
        <v>Medium Risk</v>
      </c>
    </row>
    <row r="2476" spans="1:26" x14ac:dyDescent="0.25">
      <c r="A2476" s="20">
        <v>45575</v>
      </c>
      <c r="B2476" s="21">
        <v>43</v>
      </c>
      <c r="C2476" s="33" t="str">
        <f t="shared" si="114"/>
        <v>Senior</v>
      </c>
      <c r="D2476" s="43">
        <v>47315.000004000001</v>
      </c>
      <c r="E2476" s="27">
        <v>600</v>
      </c>
      <c r="F2476" s="33" t="s">
        <v>230</v>
      </c>
      <c r="G2476" s="33" t="s">
        <v>20</v>
      </c>
      <c r="H2476" s="33" t="s">
        <v>32</v>
      </c>
      <c r="I2476" s="43">
        <v>15389</v>
      </c>
      <c r="J2476" s="27">
        <v>53.018181818181816</v>
      </c>
      <c r="K2476" s="48">
        <v>0.32524569372712708</v>
      </c>
      <c r="L2476" s="48" t="s">
        <v>240</v>
      </c>
      <c r="M2476" s="33" t="s">
        <v>22</v>
      </c>
      <c r="N2476" s="33" t="s">
        <v>30</v>
      </c>
      <c r="O2476" s="43">
        <v>288</v>
      </c>
      <c r="P2476" s="48">
        <v>0.62317533999999997</v>
      </c>
      <c r="Q2476" s="33" t="s">
        <v>28</v>
      </c>
      <c r="R2476" s="27">
        <v>17</v>
      </c>
      <c r="S2476" s="43">
        <v>2408</v>
      </c>
      <c r="T2476" s="38">
        <v>3942.916667</v>
      </c>
      <c r="U2476" s="33" t="str">
        <f t="shared" si="115"/>
        <v>Low Income</v>
      </c>
      <c r="V2476" s="43">
        <v>5491</v>
      </c>
      <c r="W2476" s="48">
        <v>0.3244668</v>
      </c>
      <c r="X2476" s="27">
        <v>0</v>
      </c>
      <c r="Y2476" s="27">
        <v>58</v>
      </c>
      <c r="Z2476" s="33" t="str">
        <f t="shared" si="116"/>
        <v>High Risk</v>
      </c>
    </row>
    <row r="2477" spans="1:26" x14ac:dyDescent="0.25">
      <c r="A2477" s="22">
        <v>45576</v>
      </c>
      <c r="B2477" s="23">
        <v>48</v>
      </c>
      <c r="C2477" s="34" t="str">
        <f t="shared" si="114"/>
        <v>Senior</v>
      </c>
      <c r="D2477" s="44">
        <v>142990</v>
      </c>
      <c r="E2477" s="28">
        <v>647</v>
      </c>
      <c r="F2477" s="34" t="s">
        <v>230</v>
      </c>
      <c r="G2477" s="34" t="s">
        <v>20</v>
      </c>
      <c r="H2477" s="34" t="s">
        <v>32</v>
      </c>
      <c r="I2477" s="44">
        <v>29411</v>
      </c>
      <c r="J2477" s="28">
        <v>60</v>
      </c>
      <c r="K2477" s="49">
        <v>0.20568571228757257</v>
      </c>
      <c r="L2477" s="49" t="s">
        <v>240</v>
      </c>
      <c r="M2477" s="34" t="s">
        <v>26</v>
      </c>
      <c r="N2477" s="34" t="s">
        <v>30</v>
      </c>
      <c r="O2477" s="44">
        <v>566</v>
      </c>
      <c r="P2477" s="49">
        <v>7.6449483999999998E-2</v>
      </c>
      <c r="Q2477" s="34" t="s">
        <v>38</v>
      </c>
      <c r="R2477" s="28">
        <v>24</v>
      </c>
      <c r="S2477" s="44">
        <v>5171</v>
      </c>
      <c r="T2477" s="39">
        <v>11915.833329999999</v>
      </c>
      <c r="U2477" s="34" t="str">
        <f t="shared" si="115"/>
        <v>Medium Income</v>
      </c>
      <c r="V2477" s="44">
        <v>14405</v>
      </c>
      <c r="W2477" s="49">
        <v>0.23674226200000001</v>
      </c>
      <c r="X2477" s="28">
        <v>1</v>
      </c>
      <c r="Y2477" s="28">
        <v>35.200000000000003</v>
      </c>
      <c r="Z2477" s="34" t="str">
        <f t="shared" si="116"/>
        <v>Low Risk</v>
      </c>
    </row>
    <row r="2478" spans="1:26" x14ac:dyDescent="0.25">
      <c r="A2478" s="20">
        <v>45577</v>
      </c>
      <c r="B2478" s="21">
        <v>37</v>
      </c>
      <c r="C2478" s="33" t="str">
        <f t="shared" si="114"/>
        <v>Mid</v>
      </c>
      <c r="D2478" s="43">
        <v>39083</v>
      </c>
      <c r="E2478" s="27">
        <v>611</v>
      </c>
      <c r="F2478" s="33" t="s">
        <v>230</v>
      </c>
      <c r="G2478" s="33" t="s">
        <v>45</v>
      </c>
      <c r="H2478" s="33" t="s">
        <v>29</v>
      </c>
      <c r="I2478" s="43">
        <v>32854</v>
      </c>
      <c r="J2478" s="27">
        <v>84</v>
      </c>
      <c r="K2478" s="48">
        <v>0.840621241972213</v>
      </c>
      <c r="L2478" s="48" t="s">
        <v>241</v>
      </c>
      <c r="M2478" s="33" t="s">
        <v>35</v>
      </c>
      <c r="N2478" s="33" t="s">
        <v>27</v>
      </c>
      <c r="O2478" s="43">
        <v>735</v>
      </c>
      <c r="P2478" s="48">
        <v>0.21324768</v>
      </c>
      <c r="Q2478" s="33" t="s">
        <v>28</v>
      </c>
      <c r="R2478" s="27">
        <v>19</v>
      </c>
      <c r="S2478" s="43">
        <v>708</v>
      </c>
      <c r="T2478" s="38">
        <v>3256.916667</v>
      </c>
      <c r="U2478" s="33" t="str">
        <f t="shared" si="115"/>
        <v>Low Income</v>
      </c>
      <c r="V2478" s="43">
        <v>7005</v>
      </c>
      <c r="W2478" s="48">
        <v>0.25520433199999998</v>
      </c>
      <c r="X2478" s="27">
        <v>0</v>
      </c>
      <c r="Y2478" s="27">
        <v>56</v>
      </c>
      <c r="Z2478" s="33" t="str">
        <f t="shared" si="116"/>
        <v>High Risk</v>
      </c>
    </row>
    <row r="2479" spans="1:26" x14ac:dyDescent="0.25">
      <c r="A2479" s="22">
        <v>45578</v>
      </c>
      <c r="B2479" s="23">
        <v>57</v>
      </c>
      <c r="C2479" s="34" t="str">
        <f t="shared" si="114"/>
        <v>Senior</v>
      </c>
      <c r="D2479" s="44">
        <v>96244</v>
      </c>
      <c r="E2479" s="28">
        <v>667</v>
      </c>
      <c r="F2479" s="34" t="s">
        <v>232</v>
      </c>
      <c r="G2479" s="34" t="s">
        <v>20</v>
      </c>
      <c r="H2479" s="34" t="s">
        <v>25</v>
      </c>
      <c r="I2479" s="44">
        <v>20241</v>
      </c>
      <c r="J2479" s="28">
        <v>60</v>
      </c>
      <c r="K2479" s="49">
        <v>0.21030921408087777</v>
      </c>
      <c r="L2479" s="49" t="s">
        <v>240</v>
      </c>
      <c r="M2479" s="34" t="s">
        <v>26</v>
      </c>
      <c r="N2479" s="34" t="s">
        <v>34</v>
      </c>
      <c r="O2479" s="44">
        <v>633</v>
      </c>
      <c r="P2479" s="49">
        <v>8.7150101999999993E-2</v>
      </c>
      <c r="Q2479" s="34" t="s">
        <v>24</v>
      </c>
      <c r="R2479" s="28">
        <v>26</v>
      </c>
      <c r="S2479" s="44">
        <v>483</v>
      </c>
      <c r="T2479" s="39">
        <v>8020.3333329999996</v>
      </c>
      <c r="U2479" s="34" t="str">
        <f t="shared" si="115"/>
        <v>Medium Income</v>
      </c>
      <c r="V2479" s="44">
        <v>137722</v>
      </c>
      <c r="W2479" s="49">
        <v>0.198311812</v>
      </c>
      <c r="X2479" s="28">
        <v>1</v>
      </c>
      <c r="Y2479" s="28">
        <v>35.200000000000003</v>
      </c>
      <c r="Z2479" s="34" t="str">
        <f t="shared" si="116"/>
        <v>Low Risk</v>
      </c>
    </row>
    <row r="2480" spans="1:26" x14ac:dyDescent="0.25">
      <c r="A2480" s="20">
        <v>45579</v>
      </c>
      <c r="B2480" s="21">
        <v>23</v>
      </c>
      <c r="C2480" s="33" t="str">
        <f t="shared" si="114"/>
        <v>Young</v>
      </c>
      <c r="D2480" s="43">
        <v>38265</v>
      </c>
      <c r="E2480" s="27">
        <v>493</v>
      </c>
      <c r="F2480" s="33" t="s">
        <v>231</v>
      </c>
      <c r="G2480" s="33" t="s">
        <v>20</v>
      </c>
      <c r="H2480" s="33" t="s">
        <v>32</v>
      </c>
      <c r="I2480" s="43">
        <v>29040</v>
      </c>
      <c r="J2480" s="27">
        <v>48</v>
      </c>
      <c r="K2480" s="48">
        <v>0.75891807134457079</v>
      </c>
      <c r="L2480" s="48" t="s">
        <v>241</v>
      </c>
      <c r="M2480" s="33" t="s">
        <v>35</v>
      </c>
      <c r="N2480" s="33" t="s">
        <v>27</v>
      </c>
      <c r="O2480" s="43">
        <v>279</v>
      </c>
      <c r="P2480" s="48">
        <v>3.3619151E-2</v>
      </c>
      <c r="Q2480" s="33" t="s">
        <v>28</v>
      </c>
      <c r="R2480" s="27">
        <v>24</v>
      </c>
      <c r="S2480" s="43">
        <v>2218</v>
      </c>
      <c r="T2480" s="38">
        <v>3188.75</v>
      </c>
      <c r="U2480" s="33" t="str">
        <f t="shared" si="115"/>
        <v>Low Income</v>
      </c>
      <c r="V2480" s="43">
        <v>63983</v>
      </c>
      <c r="W2480" s="48">
        <v>0.256041242</v>
      </c>
      <c r="X2480" s="27">
        <v>0</v>
      </c>
      <c r="Y2480" s="27">
        <v>50</v>
      </c>
      <c r="Z2480" s="33" t="str">
        <f t="shared" si="116"/>
        <v>Medium Risk</v>
      </c>
    </row>
    <row r="2481" spans="1:26" x14ac:dyDescent="0.25">
      <c r="A2481" s="22">
        <v>45580</v>
      </c>
      <c r="B2481" s="23">
        <v>48</v>
      </c>
      <c r="C2481" s="34" t="str">
        <f t="shared" si="114"/>
        <v>Senior</v>
      </c>
      <c r="D2481" s="44">
        <v>70326</v>
      </c>
      <c r="E2481" s="28">
        <v>635</v>
      </c>
      <c r="F2481" s="34" t="s">
        <v>230</v>
      </c>
      <c r="G2481" s="34" t="s">
        <v>20</v>
      </c>
      <c r="H2481" s="34" t="s">
        <v>32</v>
      </c>
      <c r="I2481" s="44">
        <v>25386.350427350426</v>
      </c>
      <c r="J2481" s="28">
        <v>55.043478260869563</v>
      </c>
      <c r="K2481" s="49">
        <v>0.36098100883528744</v>
      </c>
      <c r="L2481" s="49" t="s">
        <v>240</v>
      </c>
      <c r="M2481" s="34" t="s">
        <v>22</v>
      </c>
      <c r="N2481" s="34" t="s">
        <v>30</v>
      </c>
      <c r="O2481" s="44">
        <v>800</v>
      </c>
      <c r="P2481" s="49">
        <v>0.40177036799999999</v>
      </c>
      <c r="Q2481" s="34" t="s">
        <v>24</v>
      </c>
      <c r="R2481" s="28">
        <v>15</v>
      </c>
      <c r="S2481" s="44">
        <v>499</v>
      </c>
      <c r="T2481" s="39">
        <v>5860.5</v>
      </c>
      <c r="U2481" s="34" t="str">
        <f t="shared" si="115"/>
        <v>Medium Income</v>
      </c>
      <c r="V2481" s="44">
        <v>4613</v>
      </c>
      <c r="W2481" s="49">
        <v>0.20001840000000001</v>
      </c>
      <c r="X2481" s="28">
        <v>0</v>
      </c>
      <c r="Y2481" s="28">
        <v>53</v>
      </c>
      <c r="Z2481" s="34" t="str">
        <f t="shared" si="116"/>
        <v>Medium Risk</v>
      </c>
    </row>
    <row r="2482" spans="1:26" x14ac:dyDescent="0.25">
      <c r="A2482" s="20">
        <v>45581</v>
      </c>
      <c r="B2482" s="21">
        <v>32</v>
      </c>
      <c r="C2482" s="33" t="str">
        <f t="shared" si="114"/>
        <v>Mid</v>
      </c>
      <c r="D2482" s="43">
        <v>68402</v>
      </c>
      <c r="E2482" s="27">
        <v>508</v>
      </c>
      <c r="F2482" s="33" t="s">
        <v>231</v>
      </c>
      <c r="G2482" s="33" t="s">
        <v>20</v>
      </c>
      <c r="H2482" s="33" t="s">
        <v>25</v>
      </c>
      <c r="I2482" s="43">
        <v>14011</v>
      </c>
      <c r="J2482" s="27">
        <v>12</v>
      </c>
      <c r="K2482" s="48">
        <v>0.20483319201192948</v>
      </c>
      <c r="L2482" s="48" t="s">
        <v>240</v>
      </c>
      <c r="M2482" s="33" t="s">
        <v>22</v>
      </c>
      <c r="N2482" s="33" t="s">
        <v>34</v>
      </c>
      <c r="O2482" s="43">
        <v>1111</v>
      </c>
      <c r="P2482" s="48">
        <v>0.330972557</v>
      </c>
      <c r="Q2482" s="33" t="s">
        <v>24</v>
      </c>
      <c r="R2482" s="27">
        <v>24</v>
      </c>
      <c r="S2482" s="43">
        <v>490</v>
      </c>
      <c r="T2482" s="38">
        <v>5700.1666670000004</v>
      </c>
      <c r="U2482" s="33" t="str">
        <f t="shared" si="115"/>
        <v>Medium Income</v>
      </c>
      <c r="V2482" s="43">
        <v>324656</v>
      </c>
      <c r="W2482" s="48">
        <v>0.25513055800000001</v>
      </c>
      <c r="X2482" s="27">
        <v>0</v>
      </c>
      <c r="Y2482" s="27">
        <v>47</v>
      </c>
      <c r="Z2482" s="33" t="str">
        <f t="shared" si="116"/>
        <v>Medium Risk</v>
      </c>
    </row>
    <row r="2483" spans="1:26" x14ac:dyDescent="0.25">
      <c r="A2483" s="22">
        <v>45582</v>
      </c>
      <c r="B2483" s="23">
        <v>60</v>
      </c>
      <c r="C2483" s="34" t="str">
        <f t="shared" si="114"/>
        <v>Old</v>
      </c>
      <c r="D2483" s="44">
        <v>112917</v>
      </c>
      <c r="E2483" s="28">
        <v>641</v>
      </c>
      <c r="F2483" s="34" t="s">
        <v>230</v>
      </c>
      <c r="G2483" s="34" t="s">
        <v>20</v>
      </c>
      <c r="H2483" s="34" t="s">
        <v>29</v>
      </c>
      <c r="I2483" s="44">
        <v>15533</v>
      </c>
      <c r="J2483" s="28">
        <v>120</v>
      </c>
      <c r="K2483" s="49">
        <v>0.13756121753146117</v>
      </c>
      <c r="L2483" s="49" t="s">
        <v>240</v>
      </c>
      <c r="M2483" s="34" t="s">
        <v>26</v>
      </c>
      <c r="N2483" s="34" t="s">
        <v>30</v>
      </c>
      <c r="O2483" s="44">
        <v>253</v>
      </c>
      <c r="P2483" s="49">
        <v>0.33682036500000001</v>
      </c>
      <c r="Q2483" s="34" t="s">
        <v>31</v>
      </c>
      <c r="R2483" s="28">
        <v>30</v>
      </c>
      <c r="S2483" s="44">
        <v>3547</v>
      </c>
      <c r="T2483" s="39">
        <v>9409.75</v>
      </c>
      <c r="U2483" s="34" t="str">
        <f t="shared" si="115"/>
        <v>Medium Income</v>
      </c>
      <c r="V2483" s="44">
        <v>30315</v>
      </c>
      <c r="W2483" s="49">
        <v>0.277214713</v>
      </c>
      <c r="X2483" s="28">
        <v>0</v>
      </c>
      <c r="Y2483" s="28">
        <v>56</v>
      </c>
      <c r="Z2483" s="34" t="str">
        <f t="shared" si="116"/>
        <v>High Risk</v>
      </c>
    </row>
    <row r="2484" spans="1:26" x14ac:dyDescent="0.25">
      <c r="A2484" s="20">
        <v>45583</v>
      </c>
      <c r="B2484" s="21">
        <v>63</v>
      </c>
      <c r="C2484" s="33" t="str">
        <f t="shared" si="114"/>
        <v>Old</v>
      </c>
      <c r="D2484" s="43">
        <v>91632</v>
      </c>
      <c r="E2484" s="27">
        <v>505</v>
      </c>
      <c r="F2484" s="33" t="s">
        <v>231</v>
      </c>
      <c r="G2484" s="33" t="s">
        <v>33</v>
      </c>
      <c r="H2484" s="33" t="s">
        <v>25</v>
      </c>
      <c r="I2484" s="43">
        <v>17804</v>
      </c>
      <c r="J2484" s="27">
        <v>72</v>
      </c>
      <c r="K2484" s="48">
        <v>0.19429893486991445</v>
      </c>
      <c r="L2484" s="48" t="s">
        <v>240</v>
      </c>
      <c r="M2484" s="33" t="s">
        <v>22</v>
      </c>
      <c r="N2484" s="33" t="s">
        <v>27</v>
      </c>
      <c r="O2484" s="43">
        <v>405</v>
      </c>
      <c r="P2484" s="48">
        <v>0.55377373200000002</v>
      </c>
      <c r="Q2484" s="33" t="s">
        <v>28</v>
      </c>
      <c r="R2484" s="27">
        <v>29</v>
      </c>
      <c r="S2484" s="43">
        <v>1924</v>
      </c>
      <c r="T2484" s="38">
        <v>7636</v>
      </c>
      <c r="U2484" s="33" t="str">
        <f t="shared" si="115"/>
        <v>Medium Income</v>
      </c>
      <c r="V2484" s="43">
        <v>158602</v>
      </c>
      <c r="W2484" s="48">
        <v>0.30807820800000002</v>
      </c>
      <c r="X2484" s="27">
        <v>0</v>
      </c>
      <c r="Y2484" s="27">
        <v>64</v>
      </c>
      <c r="Z2484" s="33" t="str">
        <f t="shared" si="116"/>
        <v>High Risk</v>
      </c>
    </row>
    <row r="2485" spans="1:26" x14ac:dyDescent="0.25">
      <c r="A2485" s="22">
        <v>45584</v>
      </c>
      <c r="B2485" s="23">
        <v>30</v>
      </c>
      <c r="C2485" s="34" t="str">
        <f t="shared" si="114"/>
        <v>Mid</v>
      </c>
      <c r="D2485" s="44">
        <v>34593</v>
      </c>
      <c r="E2485" s="28">
        <v>511</v>
      </c>
      <c r="F2485" s="34" t="s">
        <v>231</v>
      </c>
      <c r="G2485" s="34" t="s">
        <v>20</v>
      </c>
      <c r="H2485" s="34" t="s">
        <v>29</v>
      </c>
      <c r="I2485" s="44">
        <v>22462</v>
      </c>
      <c r="J2485" s="28">
        <v>96</v>
      </c>
      <c r="K2485" s="49">
        <v>0.64932211719133925</v>
      </c>
      <c r="L2485" s="49" t="s">
        <v>241</v>
      </c>
      <c r="M2485" s="34" t="s">
        <v>22</v>
      </c>
      <c r="N2485" s="34" t="s">
        <v>30</v>
      </c>
      <c r="O2485" s="44">
        <v>425</v>
      </c>
      <c r="P2485" s="49">
        <v>0.79342066700000002</v>
      </c>
      <c r="Q2485" s="34" t="s">
        <v>28</v>
      </c>
      <c r="R2485" s="28">
        <v>30</v>
      </c>
      <c r="S2485" s="44">
        <v>4425</v>
      </c>
      <c r="T2485" s="39">
        <v>2882.75</v>
      </c>
      <c r="U2485" s="34" t="str">
        <f t="shared" si="115"/>
        <v>Low Income</v>
      </c>
      <c r="V2485" s="44">
        <v>12788</v>
      </c>
      <c r="W2485" s="49">
        <v>0.2415696</v>
      </c>
      <c r="X2485" s="28">
        <v>0</v>
      </c>
      <c r="Y2485" s="28">
        <v>71</v>
      </c>
      <c r="Z2485" s="34" t="str">
        <f t="shared" si="116"/>
        <v>Very High Risk</v>
      </c>
    </row>
    <row r="2486" spans="1:26" x14ac:dyDescent="0.25">
      <c r="A2486" s="20">
        <v>45585</v>
      </c>
      <c r="B2486" s="21">
        <v>33</v>
      </c>
      <c r="C2486" s="33" t="str">
        <f t="shared" si="114"/>
        <v>Mid</v>
      </c>
      <c r="D2486" s="43">
        <v>49395</v>
      </c>
      <c r="E2486" s="27">
        <v>580</v>
      </c>
      <c r="F2486" s="33" t="s">
        <v>230</v>
      </c>
      <c r="G2486" s="33" t="s">
        <v>20</v>
      </c>
      <c r="H2486" s="33" t="s">
        <v>29</v>
      </c>
      <c r="I2486" s="43">
        <v>21555</v>
      </c>
      <c r="J2486" s="27">
        <v>36</v>
      </c>
      <c r="K2486" s="48">
        <v>0.43638020042514425</v>
      </c>
      <c r="L2486" s="48" t="s">
        <v>240</v>
      </c>
      <c r="M2486" s="33" t="s">
        <v>22</v>
      </c>
      <c r="N2486" s="33" t="s">
        <v>23</v>
      </c>
      <c r="O2486" s="43">
        <v>373</v>
      </c>
      <c r="P2486" s="48">
        <v>0.26742674500000002</v>
      </c>
      <c r="Q2486" s="33" t="s">
        <v>24</v>
      </c>
      <c r="R2486" s="27">
        <v>25</v>
      </c>
      <c r="S2486" s="43">
        <v>3668</v>
      </c>
      <c r="T2486" s="38">
        <v>4116.25</v>
      </c>
      <c r="U2486" s="33" t="str">
        <f t="shared" si="115"/>
        <v>Low Income</v>
      </c>
      <c r="V2486" s="43">
        <v>72757</v>
      </c>
      <c r="W2486" s="48">
        <v>0.216703698</v>
      </c>
      <c r="X2486" s="27">
        <v>0</v>
      </c>
      <c r="Y2486" s="27">
        <v>50</v>
      </c>
      <c r="Z2486" s="33" t="str">
        <f t="shared" si="116"/>
        <v>Medium Risk</v>
      </c>
    </row>
    <row r="2487" spans="1:26" x14ac:dyDescent="0.25">
      <c r="A2487" s="22">
        <v>45586</v>
      </c>
      <c r="B2487" s="23">
        <v>50</v>
      </c>
      <c r="C2487" s="34" t="str">
        <f t="shared" si="114"/>
        <v>Senior</v>
      </c>
      <c r="D2487" s="44">
        <v>66402</v>
      </c>
      <c r="E2487" s="28">
        <v>590</v>
      </c>
      <c r="F2487" s="34" t="s">
        <v>230</v>
      </c>
      <c r="G2487" s="34" t="s">
        <v>20</v>
      </c>
      <c r="H2487" s="34" t="s">
        <v>32</v>
      </c>
      <c r="I2487" s="44">
        <v>33280</v>
      </c>
      <c r="J2487" s="28">
        <v>53.406593406593409</v>
      </c>
      <c r="K2487" s="49">
        <v>0.50118972320110844</v>
      </c>
      <c r="L2487" s="49" t="s">
        <v>241</v>
      </c>
      <c r="M2487" s="34" t="s">
        <v>26</v>
      </c>
      <c r="N2487" s="34" t="s">
        <v>34</v>
      </c>
      <c r="O2487" s="44">
        <v>297</v>
      </c>
      <c r="P2487" s="49">
        <v>0.129133264</v>
      </c>
      <c r="Q2487" s="34" t="s">
        <v>34</v>
      </c>
      <c r="R2487" s="28">
        <v>30</v>
      </c>
      <c r="S2487" s="44">
        <v>4633</v>
      </c>
      <c r="T2487" s="39">
        <v>5533.5</v>
      </c>
      <c r="U2487" s="34" t="str">
        <f t="shared" si="115"/>
        <v>Medium Income</v>
      </c>
      <c r="V2487" s="44">
        <v>3445</v>
      </c>
      <c r="W2487" s="49">
        <v>0.195819626</v>
      </c>
      <c r="X2487" s="28">
        <v>0</v>
      </c>
      <c r="Y2487" s="28">
        <v>49</v>
      </c>
      <c r="Z2487" s="34" t="str">
        <f t="shared" si="116"/>
        <v>Medium Risk</v>
      </c>
    </row>
    <row r="2488" spans="1:26" x14ac:dyDescent="0.25">
      <c r="A2488" s="20">
        <v>45587</v>
      </c>
      <c r="B2488" s="21">
        <v>35</v>
      </c>
      <c r="C2488" s="33" t="str">
        <f t="shared" si="114"/>
        <v>Mid</v>
      </c>
      <c r="D2488" s="43">
        <v>82896</v>
      </c>
      <c r="E2488" s="27">
        <v>626</v>
      </c>
      <c r="F2488" s="33" t="s">
        <v>230</v>
      </c>
      <c r="G2488" s="33" t="s">
        <v>20</v>
      </c>
      <c r="H2488" s="33" t="s">
        <v>41</v>
      </c>
      <c r="I2488" s="43">
        <v>13201</v>
      </c>
      <c r="J2488" s="27">
        <v>55.043478260869563</v>
      </c>
      <c r="K2488" s="48">
        <v>0.15924773209805057</v>
      </c>
      <c r="L2488" s="48" t="s">
        <v>240</v>
      </c>
      <c r="M2488" s="33" t="s">
        <v>22</v>
      </c>
      <c r="N2488" s="33" t="s">
        <v>30</v>
      </c>
      <c r="O2488" s="43">
        <v>336</v>
      </c>
      <c r="P2488" s="48">
        <v>0.26460140999999998</v>
      </c>
      <c r="Q2488" s="33" t="s">
        <v>24</v>
      </c>
      <c r="R2488" s="27">
        <v>15</v>
      </c>
      <c r="S2488" s="43">
        <v>14047</v>
      </c>
      <c r="T2488" s="38">
        <v>6908</v>
      </c>
      <c r="U2488" s="33" t="str">
        <f t="shared" si="115"/>
        <v>Medium Income</v>
      </c>
      <c r="V2488" s="43">
        <v>173713</v>
      </c>
      <c r="W2488" s="48">
        <v>0.18016080000000001</v>
      </c>
      <c r="X2488" s="27">
        <v>1</v>
      </c>
      <c r="Y2488" s="27">
        <v>36.799999999999997</v>
      </c>
      <c r="Z2488" s="33" t="str">
        <f t="shared" si="116"/>
        <v>Low Risk</v>
      </c>
    </row>
    <row r="2489" spans="1:26" x14ac:dyDescent="0.25">
      <c r="A2489" s="22">
        <v>45588</v>
      </c>
      <c r="B2489" s="23">
        <v>39</v>
      </c>
      <c r="C2489" s="34" t="str">
        <f t="shared" si="114"/>
        <v>Mid</v>
      </c>
      <c r="D2489" s="44">
        <v>60902</v>
      </c>
      <c r="E2489" s="28">
        <v>561</v>
      </c>
      <c r="F2489" s="34" t="s">
        <v>230</v>
      </c>
      <c r="G2489" s="34" t="s">
        <v>20</v>
      </c>
      <c r="H2489" s="34" t="s">
        <v>29</v>
      </c>
      <c r="I2489" s="44">
        <v>21811</v>
      </c>
      <c r="J2489" s="28">
        <v>36</v>
      </c>
      <c r="K2489" s="49">
        <v>0.35813273784112182</v>
      </c>
      <c r="L2489" s="49" t="s">
        <v>240</v>
      </c>
      <c r="M2489" s="34" t="s">
        <v>22</v>
      </c>
      <c r="N2489" s="34" t="s">
        <v>27</v>
      </c>
      <c r="O2489" s="44">
        <v>529</v>
      </c>
      <c r="P2489" s="49">
        <v>0.52906060399999999</v>
      </c>
      <c r="Q2489" s="34" t="s">
        <v>28</v>
      </c>
      <c r="R2489" s="28">
        <v>21</v>
      </c>
      <c r="S2489" s="44">
        <v>4745</v>
      </c>
      <c r="T2489" s="39">
        <v>5075.1666670000004</v>
      </c>
      <c r="U2489" s="34" t="str">
        <f t="shared" si="115"/>
        <v>Medium Income</v>
      </c>
      <c r="V2489" s="44">
        <v>192178</v>
      </c>
      <c r="W2489" s="49">
        <v>0.19013892800000001</v>
      </c>
      <c r="X2489" s="28">
        <v>0</v>
      </c>
      <c r="Y2489" s="28">
        <v>59</v>
      </c>
      <c r="Z2489" s="34" t="str">
        <f t="shared" si="116"/>
        <v>High Risk</v>
      </c>
    </row>
    <row r="2490" spans="1:26" x14ac:dyDescent="0.25">
      <c r="A2490" s="20">
        <v>45589</v>
      </c>
      <c r="B2490" s="21">
        <v>40</v>
      </c>
      <c r="C2490" s="33" t="str">
        <f t="shared" si="114"/>
        <v>Senior</v>
      </c>
      <c r="D2490" s="43">
        <v>15910</v>
      </c>
      <c r="E2490" s="27">
        <v>535</v>
      </c>
      <c r="F2490" s="33" t="s">
        <v>231</v>
      </c>
      <c r="G2490" s="33" t="s">
        <v>20</v>
      </c>
      <c r="H2490" s="33" t="s">
        <v>32</v>
      </c>
      <c r="I2490" s="43">
        <v>48229</v>
      </c>
      <c r="J2490" s="27">
        <v>36</v>
      </c>
      <c r="K2490" s="48">
        <v>3.0313639220615967</v>
      </c>
      <c r="L2490" s="48" t="s">
        <v>242</v>
      </c>
      <c r="M2490" s="33" t="s">
        <v>26</v>
      </c>
      <c r="N2490" s="33" t="s">
        <v>23</v>
      </c>
      <c r="O2490" s="43">
        <v>581</v>
      </c>
      <c r="P2490" s="48">
        <v>0.32956042899999999</v>
      </c>
      <c r="Q2490" s="33" t="s">
        <v>28</v>
      </c>
      <c r="R2490" s="27">
        <v>26</v>
      </c>
      <c r="S2490" s="43">
        <v>2100</v>
      </c>
      <c r="T2490" s="38">
        <v>1325.833333</v>
      </c>
      <c r="U2490" s="33" t="str">
        <f t="shared" si="115"/>
        <v>Low Income</v>
      </c>
      <c r="V2490" s="43">
        <v>141419</v>
      </c>
      <c r="W2490" s="48">
        <v>0.30275447999999999</v>
      </c>
      <c r="X2490" s="27">
        <v>0</v>
      </c>
      <c r="Y2490" s="27">
        <v>52</v>
      </c>
      <c r="Z2490" s="33" t="str">
        <f t="shared" si="116"/>
        <v>Medium Risk</v>
      </c>
    </row>
    <row r="2491" spans="1:26" x14ac:dyDescent="0.25">
      <c r="A2491" s="22">
        <v>45590</v>
      </c>
      <c r="B2491" s="23">
        <v>18</v>
      </c>
      <c r="C2491" s="34" t="str">
        <f t="shared" si="114"/>
        <v>Young</v>
      </c>
      <c r="D2491" s="44">
        <v>114954</v>
      </c>
      <c r="E2491" s="28">
        <v>641</v>
      </c>
      <c r="F2491" s="34" t="s">
        <v>230</v>
      </c>
      <c r="G2491" s="34" t="s">
        <v>20</v>
      </c>
      <c r="H2491" s="34" t="s">
        <v>29</v>
      </c>
      <c r="I2491" s="44">
        <v>24756.13157894737</v>
      </c>
      <c r="J2491" s="28">
        <v>108</v>
      </c>
      <c r="K2491" s="49">
        <v>0.21535685212300024</v>
      </c>
      <c r="L2491" s="49" t="s">
        <v>240</v>
      </c>
      <c r="M2491" s="34" t="s">
        <v>22</v>
      </c>
      <c r="N2491" s="34" t="s">
        <v>27</v>
      </c>
      <c r="O2491" s="44">
        <v>240</v>
      </c>
      <c r="P2491" s="49">
        <v>0.68334206799999997</v>
      </c>
      <c r="Q2491" s="34" t="s">
        <v>28</v>
      </c>
      <c r="R2491" s="28">
        <v>26</v>
      </c>
      <c r="S2491" s="44">
        <v>859</v>
      </c>
      <c r="T2491" s="39">
        <v>9579.5</v>
      </c>
      <c r="U2491" s="34" t="str">
        <f t="shared" si="115"/>
        <v>Medium Income</v>
      </c>
      <c r="V2491" s="44">
        <v>92036</v>
      </c>
      <c r="W2491" s="49">
        <v>0.24241753799999999</v>
      </c>
      <c r="X2491" s="28">
        <v>1</v>
      </c>
      <c r="Y2491" s="28">
        <v>40.799999999999997</v>
      </c>
      <c r="Z2491" s="34" t="str">
        <f t="shared" si="116"/>
        <v>Medium Risk</v>
      </c>
    </row>
    <row r="2492" spans="1:26" x14ac:dyDescent="0.25">
      <c r="A2492" s="20">
        <v>45591</v>
      </c>
      <c r="B2492" s="21">
        <v>39</v>
      </c>
      <c r="C2492" s="33" t="str">
        <f t="shared" si="114"/>
        <v>Mid</v>
      </c>
      <c r="D2492" s="43">
        <v>15177</v>
      </c>
      <c r="E2492" s="27">
        <v>570</v>
      </c>
      <c r="F2492" s="33" t="s">
        <v>230</v>
      </c>
      <c r="G2492" s="33" t="s">
        <v>20</v>
      </c>
      <c r="H2492" s="33" t="s">
        <v>29</v>
      </c>
      <c r="I2492" s="43">
        <v>27910</v>
      </c>
      <c r="J2492" s="27">
        <v>24</v>
      </c>
      <c r="K2492" s="48">
        <v>1.8389668577452725</v>
      </c>
      <c r="L2492" s="48" t="s">
        <v>242</v>
      </c>
      <c r="M2492" s="33" t="s">
        <v>26</v>
      </c>
      <c r="N2492" s="33" t="s">
        <v>23</v>
      </c>
      <c r="O2492" s="43">
        <v>199</v>
      </c>
      <c r="P2492" s="48">
        <v>0.18409704099999999</v>
      </c>
      <c r="Q2492" s="33" t="s">
        <v>24</v>
      </c>
      <c r="R2492" s="27">
        <v>22</v>
      </c>
      <c r="S2492" s="43">
        <v>2902</v>
      </c>
      <c r="T2492" s="38">
        <v>1264.75</v>
      </c>
      <c r="U2492" s="33" t="str">
        <f t="shared" si="115"/>
        <v>Low Income</v>
      </c>
      <c r="V2492" s="43">
        <v>4492</v>
      </c>
      <c r="W2492" s="48">
        <v>0.19779326899999999</v>
      </c>
      <c r="X2492" s="27">
        <v>0</v>
      </c>
      <c r="Y2492" s="27">
        <v>51</v>
      </c>
      <c r="Z2492" s="33" t="str">
        <f t="shared" si="116"/>
        <v>Medium Risk</v>
      </c>
    </row>
    <row r="2493" spans="1:26" x14ac:dyDescent="0.25">
      <c r="A2493" s="22">
        <v>45592</v>
      </c>
      <c r="B2493" s="23">
        <v>31</v>
      </c>
      <c r="C2493" s="34" t="str">
        <f t="shared" si="114"/>
        <v>Mid</v>
      </c>
      <c r="D2493" s="44">
        <v>28465</v>
      </c>
      <c r="E2493" s="28">
        <v>497</v>
      </c>
      <c r="F2493" s="34" t="s">
        <v>231</v>
      </c>
      <c r="G2493" s="34" t="s">
        <v>20</v>
      </c>
      <c r="H2493" s="34" t="s">
        <v>25</v>
      </c>
      <c r="I2493" s="44">
        <v>24084</v>
      </c>
      <c r="J2493" s="28">
        <v>72</v>
      </c>
      <c r="K2493" s="49">
        <v>0.84609169155102759</v>
      </c>
      <c r="L2493" s="49" t="s">
        <v>241</v>
      </c>
      <c r="M2493" s="34" t="s">
        <v>22</v>
      </c>
      <c r="N2493" s="34" t="s">
        <v>23</v>
      </c>
      <c r="O2493" s="44">
        <v>551</v>
      </c>
      <c r="P2493" s="49">
        <v>0.19647753900000001</v>
      </c>
      <c r="Q2493" s="34" t="s">
        <v>31</v>
      </c>
      <c r="R2493" s="28">
        <v>31</v>
      </c>
      <c r="S2493" s="44">
        <v>3274</v>
      </c>
      <c r="T2493" s="39">
        <v>2372.083333</v>
      </c>
      <c r="U2493" s="34" t="str">
        <f t="shared" si="115"/>
        <v>Low Income</v>
      </c>
      <c r="V2493" s="44">
        <v>116321</v>
      </c>
      <c r="W2493" s="49">
        <v>0.32376115700000002</v>
      </c>
      <c r="X2493" s="28">
        <v>0</v>
      </c>
      <c r="Y2493" s="28">
        <v>48</v>
      </c>
      <c r="Z2493" s="34" t="str">
        <f t="shared" si="116"/>
        <v>Medium Risk</v>
      </c>
    </row>
    <row r="2494" spans="1:26" x14ac:dyDescent="0.25">
      <c r="A2494" s="20">
        <v>45593</v>
      </c>
      <c r="B2494" s="21">
        <v>34</v>
      </c>
      <c r="C2494" s="33" t="str">
        <f t="shared" si="114"/>
        <v>Mid</v>
      </c>
      <c r="D2494" s="43">
        <v>47130</v>
      </c>
      <c r="E2494" s="27">
        <v>533</v>
      </c>
      <c r="F2494" s="33" t="s">
        <v>231</v>
      </c>
      <c r="G2494" s="33" t="s">
        <v>33</v>
      </c>
      <c r="H2494" s="33" t="s">
        <v>21</v>
      </c>
      <c r="I2494" s="43">
        <v>12060</v>
      </c>
      <c r="J2494" s="27">
        <v>12</v>
      </c>
      <c r="K2494" s="48">
        <v>0.25588796944621262</v>
      </c>
      <c r="L2494" s="48" t="s">
        <v>240</v>
      </c>
      <c r="M2494" s="33" t="s">
        <v>35</v>
      </c>
      <c r="N2494" s="33" t="s">
        <v>27</v>
      </c>
      <c r="O2494" s="43">
        <v>208</v>
      </c>
      <c r="P2494" s="48">
        <v>0.41506148900000001</v>
      </c>
      <c r="Q2494" s="33" t="s">
        <v>38</v>
      </c>
      <c r="R2494" s="27">
        <v>19</v>
      </c>
      <c r="S2494" s="43">
        <v>444</v>
      </c>
      <c r="T2494" s="38">
        <v>3927.5</v>
      </c>
      <c r="U2494" s="33" t="str">
        <f t="shared" si="115"/>
        <v>Low Income</v>
      </c>
      <c r="V2494" s="43">
        <v>81137</v>
      </c>
      <c r="W2494" s="48">
        <v>0.18832106000000001</v>
      </c>
      <c r="X2494" s="27">
        <v>1</v>
      </c>
      <c r="Y2494" s="27">
        <v>48.8</v>
      </c>
      <c r="Z2494" s="33" t="str">
        <f t="shared" si="116"/>
        <v>Medium Risk</v>
      </c>
    </row>
    <row r="2495" spans="1:26" x14ac:dyDescent="0.25">
      <c r="A2495" s="22">
        <v>45594</v>
      </c>
      <c r="B2495" s="23">
        <v>57</v>
      </c>
      <c r="C2495" s="34" t="str">
        <f t="shared" si="114"/>
        <v>Senior</v>
      </c>
      <c r="D2495" s="44">
        <v>59349</v>
      </c>
      <c r="E2495" s="28">
        <v>618</v>
      </c>
      <c r="F2495" s="34" t="s">
        <v>230</v>
      </c>
      <c r="G2495" s="34" t="s">
        <v>20</v>
      </c>
      <c r="H2495" s="34" t="s">
        <v>29</v>
      </c>
      <c r="I2495" s="44">
        <v>8979</v>
      </c>
      <c r="J2495" s="28">
        <v>60</v>
      </c>
      <c r="K2495" s="49">
        <v>0.15129151291512916</v>
      </c>
      <c r="L2495" s="49" t="s">
        <v>240</v>
      </c>
      <c r="M2495" s="34" t="s">
        <v>22</v>
      </c>
      <c r="N2495" s="34" t="s">
        <v>27</v>
      </c>
      <c r="O2495" s="44">
        <v>558</v>
      </c>
      <c r="P2495" s="49">
        <v>0.48851933600000003</v>
      </c>
      <c r="Q2495" s="34" t="s">
        <v>24</v>
      </c>
      <c r="R2495" s="28">
        <v>20</v>
      </c>
      <c r="S2495" s="44">
        <v>3252</v>
      </c>
      <c r="T2495" s="39">
        <v>4945.75</v>
      </c>
      <c r="U2495" s="34" t="str">
        <f t="shared" si="115"/>
        <v>Low Income</v>
      </c>
      <c r="V2495" s="44">
        <v>7599</v>
      </c>
      <c r="W2495" s="49">
        <v>0.18465448000000001</v>
      </c>
      <c r="X2495" s="28">
        <v>1</v>
      </c>
      <c r="Y2495" s="28">
        <v>42.4</v>
      </c>
      <c r="Z2495" s="34" t="str">
        <f t="shared" si="116"/>
        <v>Medium Risk</v>
      </c>
    </row>
    <row r="2496" spans="1:26" x14ac:dyDescent="0.25">
      <c r="A2496" s="20">
        <v>45595</v>
      </c>
      <c r="B2496" s="21">
        <v>24</v>
      </c>
      <c r="C2496" s="33" t="str">
        <f t="shared" si="114"/>
        <v>Young</v>
      </c>
      <c r="D2496" s="43">
        <v>91443</v>
      </c>
      <c r="E2496" s="27">
        <v>472</v>
      </c>
      <c r="F2496" s="33" t="s">
        <v>231</v>
      </c>
      <c r="G2496" s="33" t="s">
        <v>20</v>
      </c>
      <c r="H2496" s="33" t="s">
        <v>25</v>
      </c>
      <c r="I2496" s="43">
        <v>32288</v>
      </c>
      <c r="J2496" s="27">
        <v>36</v>
      </c>
      <c r="K2496" s="48">
        <v>0.3530942773093621</v>
      </c>
      <c r="L2496" s="48" t="s">
        <v>240</v>
      </c>
      <c r="M2496" s="33" t="s">
        <v>35</v>
      </c>
      <c r="N2496" s="33" t="s">
        <v>30</v>
      </c>
      <c r="O2496" s="43">
        <v>667</v>
      </c>
      <c r="P2496" s="48">
        <v>8.1079408000000006E-2</v>
      </c>
      <c r="Q2496" s="33" t="s">
        <v>28</v>
      </c>
      <c r="R2496" s="27">
        <v>18</v>
      </c>
      <c r="S2496" s="43">
        <v>1508</v>
      </c>
      <c r="T2496" s="38">
        <v>7620.25</v>
      </c>
      <c r="U2496" s="33" t="str">
        <f t="shared" si="115"/>
        <v>Medium Income</v>
      </c>
      <c r="V2496" s="43">
        <v>388767</v>
      </c>
      <c r="W2496" s="48">
        <v>0.23527867299999999</v>
      </c>
      <c r="X2496" s="27">
        <v>1</v>
      </c>
      <c r="Y2496" s="27">
        <v>34.4</v>
      </c>
      <c r="Z2496" s="33" t="str">
        <f t="shared" si="116"/>
        <v>Low Risk</v>
      </c>
    </row>
    <row r="2497" spans="1:26" x14ac:dyDescent="0.25">
      <c r="A2497" s="22">
        <v>45596</v>
      </c>
      <c r="B2497" s="23">
        <v>49</v>
      </c>
      <c r="C2497" s="34" t="str">
        <f t="shared" si="114"/>
        <v>Senior</v>
      </c>
      <c r="D2497" s="44">
        <v>26873</v>
      </c>
      <c r="E2497" s="28">
        <v>574</v>
      </c>
      <c r="F2497" s="34" t="s">
        <v>230</v>
      </c>
      <c r="G2497" s="34" t="s">
        <v>20</v>
      </c>
      <c r="H2497" s="34" t="s">
        <v>29</v>
      </c>
      <c r="I2497" s="44">
        <v>15710</v>
      </c>
      <c r="J2497" s="28">
        <v>24</v>
      </c>
      <c r="K2497" s="49">
        <v>0.58460164477356458</v>
      </c>
      <c r="L2497" s="49" t="s">
        <v>241</v>
      </c>
      <c r="M2497" s="34" t="s">
        <v>35</v>
      </c>
      <c r="N2497" s="34" t="s">
        <v>27</v>
      </c>
      <c r="O2497" s="44">
        <v>869</v>
      </c>
      <c r="P2497" s="49">
        <v>0.43747778199999998</v>
      </c>
      <c r="Q2497" s="34" t="s">
        <v>38</v>
      </c>
      <c r="R2497" s="28">
        <v>18</v>
      </c>
      <c r="S2497" s="44">
        <v>4253</v>
      </c>
      <c r="T2497" s="39">
        <v>2239.416667</v>
      </c>
      <c r="U2497" s="34" t="str">
        <f t="shared" si="115"/>
        <v>Low Income</v>
      </c>
      <c r="V2497" s="44">
        <v>6828</v>
      </c>
      <c r="W2497" s="49">
        <v>0.22795391200000001</v>
      </c>
      <c r="X2497" s="28">
        <v>0</v>
      </c>
      <c r="Y2497" s="28">
        <v>63</v>
      </c>
      <c r="Z2497" s="34" t="str">
        <f t="shared" si="116"/>
        <v>High Risk</v>
      </c>
    </row>
    <row r="2498" spans="1:26" x14ac:dyDescent="0.25">
      <c r="A2498" s="20">
        <v>45597</v>
      </c>
      <c r="B2498" s="21">
        <v>36</v>
      </c>
      <c r="C2498" s="33" t="str">
        <f t="shared" ref="C2498:C2561" si="117">IF(B2498&lt;25,"Young",IF(B2498&lt;40,"Mid",IF(B2498&lt;60,"Senior","Old")))</f>
        <v>Mid</v>
      </c>
      <c r="D2498" s="43">
        <v>46118</v>
      </c>
      <c r="E2498" s="27">
        <v>512</v>
      </c>
      <c r="F2498" s="33" t="s">
        <v>231</v>
      </c>
      <c r="G2498" s="33" t="s">
        <v>33</v>
      </c>
      <c r="H2498" s="33" t="s">
        <v>21</v>
      </c>
      <c r="I2498" s="43">
        <v>20992</v>
      </c>
      <c r="J2498" s="27">
        <v>84</v>
      </c>
      <c r="K2498" s="48">
        <v>0.4551801899475259</v>
      </c>
      <c r="L2498" s="48" t="s">
        <v>240</v>
      </c>
      <c r="M2498" s="33" t="s">
        <v>22</v>
      </c>
      <c r="N2498" s="33" t="s">
        <v>34</v>
      </c>
      <c r="O2498" s="43">
        <v>389</v>
      </c>
      <c r="P2498" s="48">
        <v>0.25929867299999998</v>
      </c>
      <c r="Q2498" s="33" t="s">
        <v>28</v>
      </c>
      <c r="R2498" s="27">
        <v>20</v>
      </c>
      <c r="S2498" s="43">
        <v>10623</v>
      </c>
      <c r="T2498" s="38">
        <v>3843.166667</v>
      </c>
      <c r="U2498" s="33" t="str">
        <f t="shared" ref="U2498:U2561" si="118">IF(T2498&lt;=5000,"Low Income",IF(T2498&lt;=12000,"Medium Income","High Income"))</f>
        <v>Low Income</v>
      </c>
      <c r="V2498" s="43">
        <v>41622</v>
      </c>
      <c r="W2498" s="48">
        <v>0.26971028899999999</v>
      </c>
      <c r="X2498" s="27">
        <v>0</v>
      </c>
      <c r="Y2498" s="27">
        <v>56</v>
      </c>
      <c r="Z2498" s="33" t="str">
        <f t="shared" ref="Z2498:Z2561" si="119">IF(Y2498&lt;40,"Low Risk", IF(Y2498&lt;55,"Medium Risk", IF(Y2498&lt;70,"High Risk","Very High Risk")))</f>
        <v>High Risk</v>
      </c>
    </row>
    <row r="2499" spans="1:26" x14ac:dyDescent="0.25">
      <c r="A2499" s="22">
        <v>45598</v>
      </c>
      <c r="B2499" s="23">
        <v>36</v>
      </c>
      <c r="C2499" s="34" t="str">
        <f t="shared" si="117"/>
        <v>Mid</v>
      </c>
      <c r="D2499" s="44">
        <v>15000</v>
      </c>
      <c r="E2499" s="28">
        <v>598</v>
      </c>
      <c r="F2499" s="34" t="s">
        <v>230</v>
      </c>
      <c r="G2499" s="34" t="s">
        <v>20</v>
      </c>
      <c r="H2499" s="34" t="s">
        <v>25</v>
      </c>
      <c r="I2499" s="44">
        <v>17717</v>
      </c>
      <c r="J2499" s="28">
        <v>24</v>
      </c>
      <c r="K2499" s="49">
        <v>1.1811333333333334</v>
      </c>
      <c r="L2499" s="49" t="s">
        <v>242</v>
      </c>
      <c r="M2499" s="34" t="s">
        <v>22</v>
      </c>
      <c r="N2499" s="34" t="s">
        <v>27</v>
      </c>
      <c r="O2499" s="44">
        <v>1106</v>
      </c>
      <c r="P2499" s="49">
        <v>0.176423986</v>
      </c>
      <c r="Q2499" s="34" t="s">
        <v>31</v>
      </c>
      <c r="R2499" s="28">
        <v>28</v>
      </c>
      <c r="S2499" s="44">
        <v>1444</v>
      </c>
      <c r="T2499" s="39">
        <v>1250</v>
      </c>
      <c r="U2499" s="34" t="str">
        <f t="shared" si="118"/>
        <v>Low Income</v>
      </c>
      <c r="V2499" s="44">
        <v>9475</v>
      </c>
      <c r="W2499" s="49">
        <v>0.20209948899999999</v>
      </c>
      <c r="X2499" s="28">
        <v>0</v>
      </c>
      <c r="Y2499" s="28">
        <v>52</v>
      </c>
      <c r="Z2499" s="34" t="str">
        <f t="shared" si="119"/>
        <v>Medium Risk</v>
      </c>
    </row>
    <row r="2500" spans="1:26" x14ac:dyDescent="0.25">
      <c r="A2500" s="20">
        <v>45599</v>
      </c>
      <c r="B2500" s="21">
        <v>49</v>
      </c>
      <c r="C2500" s="33" t="str">
        <f t="shared" si="117"/>
        <v>Senior</v>
      </c>
      <c r="D2500" s="43">
        <v>62680</v>
      </c>
      <c r="E2500" s="27">
        <v>445</v>
      </c>
      <c r="F2500" s="33" t="s">
        <v>233</v>
      </c>
      <c r="G2500" s="33" t="s">
        <v>20</v>
      </c>
      <c r="H2500" s="33" t="s">
        <v>29</v>
      </c>
      <c r="I2500" s="43">
        <v>22360</v>
      </c>
      <c r="J2500" s="27">
        <v>72</v>
      </c>
      <c r="K2500" s="48">
        <v>0.35673261008296109</v>
      </c>
      <c r="L2500" s="48" t="s">
        <v>240</v>
      </c>
      <c r="M2500" s="33" t="s">
        <v>35</v>
      </c>
      <c r="N2500" s="33" t="s">
        <v>27</v>
      </c>
      <c r="O2500" s="43">
        <v>322</v>
      </c>
      <c r="P2500" s="48">
        <v>0.59807788200000001</v>
      </c>
      <c r="Q2500" s="33" t="s">
        <v>31</v>
      </c>
      <c r="R2500" s="27">
        <v>22</v>
      </c>
      <c r="S2500" s="43">
        <v>24813</v>
      </c>
      <c r="T2500" s="38">
        <v>5223.3333329999996</v>
      </c>
      <c r="U2500" s="33" t="str">
        <f t="shared" si="118"/>
        <v>Medium Income</v>
      </c>
      <c r="V2500" s="43">
        <v>110591</v>
      </c>
      <c r="W2500" s="48">
        <v>0.31091179400000002</v>
      </c>
      <c r="X2500" s="27">
        <v>0</v>
      </c>
      <c r="Y2500" s="27">
        <v>54</v>
      </c>
      <c r="Z2500" s="33" t="str">
        <f t="shared" si="119"/>
        <v>Medium Risk</v>
      </c>
    </row>
    <row r="2501" spans="1:26" x14ac:dyDescent="0.25">
      <c r="A2501" s="22">
        <v>45600</v>
      </c>
      <c r="B2501" s="23">
        <v>44</v>
      </c>
      <c r="C2501" s="34" t="str">
        <f t="shared" si="117"/>
        <v>Senior</v>
      </c>
      <c r="D2501" s="44">
        <v>55661</v>
      </c>
      <c r="E2501" s="28">
        <v>629</v>
      </c>
      <c r="F2501" s="34" t="s">
        <v>230</v>
      </c>
      <c r="G2501" s="34" t="s">
        <v>20</v>
      </c>
      <c r="H2501" s="34" t="s">
        <v>41</v>
      </c>
      <c r="I2501" s="44">
        <v>22541</v>
      </c>
      <c r="J2501" s="28">
        <v>48</v>
      </c>
      <c r="K2501" s="49">
        <v>0.40496936813927165</v>
      </c>
      <c r="L2501" s="49" t="s">
        <v>240</v>
      </c>
      <c r="M2501" s="34" t="s">
        <v>22</v>
      </c>
      <c r="N2501" s="34" t="s">
        <v>30</v>
      </c>
      <c r="O2501" s="44">
        <v>700</v>
      </c>
      <c r="P2501" s="49">
        <v>4.8618732999999997E-2</v>
      </c>
      <c r="Q2501" s="34" t="s">
        <v>28</v>
      </c>
      <c r="R2501" s="28">
        <v>32</v>
      </c>
      <c r="S2501" s="44">
        <v>1292</v>
      </c>
      <c r="T2501" s="39">
        <v>4638.4166670000004</v>
      </c>
      <c r="U2501" s="34" t="str">
        <f t="shared" si="118"/>
        <v>Low Income</v>
      </c>
      <c r="V2501" s="44">
        <v>36706</v>
      </c>
      <c r="W2501" s="49">
        <v>0.207906749</v>
      </c>
      <c r="X2501" s="28">
        <v>0</v>
      </c>
      <c r="Y2501" s="28">
        <v>46</v>
      </c>
      <c r="Z2501" s="34" t="str">
        <f t="shared" si="119"/>
        <v>Medium Risk</v>
      </c>
    </row>
    <row r="2502" spans="1:26" x14ac:dyDescent="0.25">
      <c r="A2502" s="20">
        <v>45601</v>
      </c>
      <c r="B2502" s="21">
        <v>46</v>
      </c>
      <c r="C2502" s="33" t="str">
        <f t="shared" si="117"/>
        <v>Senior</v>
      </c>
      <c r="D2502" s="43">
        <v>31807</v>
      </c>
      <c r="E2502" s="27">
        <v>531</v>
      </c>
      <c r="F2502" s="33" t="s">
        <v>231</v>
      </c>
      <c r="G2502" s="33" t="s">
        <v>45</v>
      </c>
      <c r="H2502" s="33" t="s">
        <v>41</v>
      </c>
      <c r="I2502" s="43">
        <v>13918</v>
      </c>
      <c r="J2502" s="27">
        <v>36</v>
      </c>
      <c r="K2502" s="48">
        <v>0.4375766340742604</v>
      </c>
      <c r="L2502" s="48" t="s">
        <v>240</v>
      </c>
      <c r="M2502" s="33" t="s">
        <v>22</v>
      </c>
      <c r="N2502" s="33" t="s">
        <v>27</v>
      </c>
      <c r="O2502" s="43">
        <v>327</v>
      </c>
      <c r="P2502" s="48">
        <v>0.29934298199999998</v>
      </c>
      <c r="Q2502" s="33" t="s">
        <v>28</v>
      </c>
      <c r="R2502" s="27">
        <v>29</v>
      </c>
      <c r="S2502" s="43">
        <v>481</v>
      </c>
      <c r="T2502" s="38">
        <v>2650.583333</v>
      </c>
      <c r="U2502" s="33" t="str">
        <f t="shared" si="118"/>
        <v>Low Income</v>
      </c>
      <c r="V2502" s="43">
        <v>13627</v>
      </c>
      <c r="W2502" s="48">
        <v>0.212943365</v>
      </c>
      <c r="X2502" s="27">
        <v>0</v>
      </c>
      <c r="Y2502" s="27">
        <v>56</v>
      </c>
      <c r="Z2502" s="33" t="str">
        <f t="shared" si="119"/>
        <v>High Risk</v>
      </c>
    </row>
    <row r="2503" spans="1:26" x14ac:dyDescent="0.25">
      <c r="A2503" s="22">
        <v>45602</v>
      </c>
      <c r="B2503" s="23">
        <v>51</v>
      </c>
      <c r="C2503" s="34" t="str">
        <f t="shared" si="117"/>
        <v>Senior</v>
      </c>
      <c r="D2503" s="44">
        <v>112752.999996</v>
      </c>
      <c r="E2503" s="28">
        <v>646</v>
      </c>
      <c r="F2503" s="34" t="s">
        <v>230</v>
      </c>
      <c r="G2503" s="34" t="s">
        <v>20</v>
      </c>
      <c r="H2503" s="34" t="s">
        <v>29</v>
      </c>
      <c r="I2503" s="44">
        <v>35892</v>
      </c>
      <c r="J2503" s="28">
        <v>55.032258064516128</v>
      </c>
      <c r="K2503" s="49">
        <v>0.31832412442483388</v>
      </c>
      <c r="L2503" s="49" t="s">
        <v>240</v>
      </c>
      <c r="M2503" s="34" t="s">
        <v>26</v>
      </c>
      <c r="N2503" s="34" t="s">
        <v>27</v>
      </c>
      <c r="O2503" s="44">
        <v>909</v>
      </c>
      <c r="P2503" s="49">
        <v>0.148033107</v>
      </c>
      <c r="Q2503" s="34" t="s">
        <v>28</v>
      </c>
      <c r="R2503" s="28">
        <v>19</v>
      </c>
      <c r="S2503" s="44">
        <v>11036</v>
      </c>
      <c r="T2503" s="39">
        <v>9396.0833330000005</v>
      </c>
      <c r="U2503" s="34" t="str">
        <f t="shared" si="118"/>
        <v>Medium Income</v>
      </c>
      <c r="V2503" s="44">
        <v>3886</v>
      </c>
      <c r="W2503" s="49">
        <v>0.205513313</v>
      </c>
      <c r="X2503" s="28">
        <v>1</v>
      </c>
      <c r="Y2503" s="28">
        <v>38.4</v>
      </c>
      <c r="Z2503" s="34" t="str">
        <f t="shared" si="119"/>
        <v>Low Risk</v>
      </c>
    </row>
    <row r="2504" spans="1:26" x14ac:dyDescent="0.25">
      <c r="A2504" s="20">
        <v>45603</v>
      </c>
      <c r="B2504" s="21">
        <v>36</v>
      </c>
      <c r="C2504" s="33" t="str">
        <f t="shared" si="117"/>
        <v>Mid</v>
      </c>
      <c r="D2504" s="43">
        <v>86406</v>
      </c>
      <c r="E2504" s="27">
        <v>556</v>
      </c>
      <c r="F2504" s="33" t="s">
        <v>230</v>
      </c>
      <c r="G2504" s="33" t="s">
        <v>20</v>
      </c>
      <c r="H2504" s="33" t="s">
        <v>32</v>
      </c>
      <c r="I2504" s="43">
        <v>9873</v>
      </c>
      <c r="J2504" s="27">
        <v>48</v>
      </c>
      <c r="K2504" s="48">
        <v>0.11426289840983266</v>
      </c>
      <c r="L2504" s="48" t="s">
        <v>240</v>
      </c>
      <c r="M2504" s="33" t="s">
        <v>26</v>
      </c>
      <c r="N2504" s="33" t="s">
        <v>27</v>
      </c>
      <c r="O2504" s="43">
        <v>222</v>
      </c>
      <c r="P2504" s="48">
        <v>0.85826468</v>
      </c>
      <c r="Q2504" s="33" t="s">
        <v>38</v>
      </c>
      <c r="R2504" s="27">
        <v>22</v>
      </c>
      <c r="S2504" s="43">
        <v>5402</v>
      </c>
      <c r="T2504" s="38">
        <v>7200.5</v>
      </c>
      <c r="U2504" s="33" t="str">
        <f t="shared" si="118"/>
        <v>Medium Income</v>
      </c>
      <c r="V2504" s="43">
        <v>54105</v>
      </c>
      <c r="W2504" s="48">
        <v>0.238490392</v>
      </c>
      <c r="X2504" s="27">
        <v>1</v>
      </c>
      <c r="Y2504" s="27">
        <v>46.4</v>
      </c>
      <c r="Z2504" s="33" t="str">
        <f t="shared" si="119"/>
        <v>Medium Risk</v>
      </c>
    </row>
    <row r="2505" spans="1:26" x14ac:dyDescent="0.25">
      <c r="A2505" s="22">
        <v>45604</v>
      </c>
      <c r="B2505" s="23">
        <v>32</v>
      </c>
      <c r="C2505" s="34" t="str">
        <f t="shared" si="117"/>
        <v>Mid</v>
      </c>
      <c r="D2505" s="44">
        <v>50643</v>
      </c>
      <c r="E2505" s="28">
        <v>615</v>
      </c>
      <c r="F2505" s="34" t="s">
        <v>230</v>
      </c>
      <c r="G2505" s="34" t="s">
        <v>45</v>
      </c>
      <c r="H2505" s="34" t="s">
        <v>29</v>
      </c>
      <c r="I2505" s="44">
        <v>28274</v>
      </c>
      <c r="J2505" s="28">
        <v>72</v>
      </c>
      <c r="K2505" s="49">
        <v>0.55830025867345934</v>
      </c>
      <c r="L2505" s="49" t="s">
        <v>241</v>
      </c>
      <c r="M2505" s="34" t="s">
        <v>22</v>
      </c>
      <c r="N2505" s="34" t="s">
        <v>23</v>
      </c>
      <c r="O2505" s="44">
        <v>524</v>
      </c>
      <c r="P2505" s="49">
        <v>0.27173883799999998</v>
      </c>
      <c r="Q2505" s="34" t="s">
        <v>31</v>
      </c>
      <c r="R2505" s="28">
        <v>24</v>
      </c>
      <c r="S2505" s="44">
        <v>4055</v>
      </c>
      <c r="T2505" s="39">
        <v>4220.25</v>
      </c>
      <c r="U2505" s="34" t="str">
        <f t="shared" si="118"/>
        <v>Low Income</v>
      </c>
      <c r="V2505" s="44">
        <v>8783</v>
      </c>
      <c r="W2505" s="49">
        <v>0.22307777000000001</v>
      </c>
      <c r="X2505" s="28">
        <v>0</v>
      </c>
      <c r="Y2505" s="28">
        <v>53</v>
      </c>
      <c r="Z2505" s="34" t="str">
        <f t="shared" si="119"/>
        <v>Medium Risk</v>
      </c>
    </row>
    <row r="2506" spans="1:26" x14ac:dyDescent="0.25">
      <c r="A2506" s="20">
        <v>45605</v>
      </c>
      <c r="B2506" s="21">
        <v>26</v>
      </c>
      <c r="C2506" s="33" t="str">
        <f t="shared" si="117"/>
        <v>Mid</v>
      </c>
      <c r="D2506" s="43">
        <v>68800</v>
      </c>
      <c r="E2506" s="27">
        <v>460</v>
      </c>
      <c r="F2506" s="33" t="s">
        <v>231</v>
      </c>
      <c r="G2506" s="33" t="s">
        <v>20</v>
      </c>
      <c r="H2506" s="33" t="s">
        <v>32</v>
      </c>
      <c r="I2506" s="43">
        <v>4913</v>
      </c>
      <c r="J2506" s="27">
        <v>60</v>
      </c>
      <c r="K2506" s="48">
        <v>7.1409883720930226E-2</v>
      </c>
      <c r="L2506" s="48" t="s">
        <v>240</v>
      </c>
      <c r="M2506" s="33" t="s">
        <v>22</v>
      </c>
      <c r="N2506" s="33" t="s">
        <v>27</v>
      </c>
      <c r="O2506" s="43">
        <v>223</v>
      </c>
      <c r="P2506" s="48">
        <v>0.24407559300000001</v>
      </c>
      <c r="Q2506" s="33" t="s">
        <v>28</v>
      </c>
      <c r="R2506" s="27">
        <v>22</v>
      </c>
      <c r="S2506" s="43">
        <v>1973</v>
      </c>
      <c r="T2506" s="38">
        <v>5733.3333329999996</v>
      </c>
      <c r="U2506" s="33" t="str">
        <f t="shared" si="118"/>
        <v>Medium Income</v>
      </c>
      <c r="V2506" s="43">
        <v>5909</v>
      </c>
      <c r="W2506" s="48">
        <v>0.26950864499999999</v>
      </c>
      <c r="X2506" s="27">
        <v>0</v>
      </c>
      <c r="Y2506" s="27">
        <v>53</v>
      </c>
      <c r="Z2506" s="33" t="str">
        <f t="shared" si="119"/>
        <v>Medium Risk</v>
      </c>
    </row>
    <row r="2507" spans="1:26" x14ac:dyDescent="0.25">
      <c r="A2507" s="22">
        <v>45606</v>
      </c>
      <c r="B2507" s="23">
        <v>30</v>
      </c>
      <c r="C2507" s="34" t="str">
        <f t="shared" si="117"/>
        <v>Mid</v>
      </c>
      <c r="D2507" s="44">
        <v>37360</v>
      </c>
      <c r="E2507" s="28">
        <v>611</v>
      </c>
      <c r="F2507" s="34" t="s">
        <v>230</v>
      </c>
      <c r="G2507" s="34" t="s">
        <v>20</v>
      </c>
      <c r="H2507" s="34" t="s">
        <v>29</v>
      </c>
      <c r="I2507" s="44">
        <v>29213</v>
      </c>
      <c r="J2507" s="28">
        <v>60</v>
      </c>
      <c r="K2507" s="49">
        <v>0.78193254817987157</v>
      </c>
      <c r="L2507" s="49" t="s">
        <v>241</v>
      </c>
      <c r="M2507" s="34" t="s">
        <v>26</v>
      </c>
      <c r="N2507" s="34" t="s">
        <v>27</v>
      </c>
      <c r="O2507" s="44">
        <v>324</v>
      </c>
      <c r="P2507" s="49">
        <v>7.0079313000000004E-2</v>
      </c>
      <c r="Q2507" s="34" t="s">
        <v>28</v>
      </c>
      <c r="R2507" s="28">
        <v>34</v>
      </c>
      <c r="S2507" s="44">
        <v>2015</v>
      </c>
      <c r="T2507" s="39">
        <v>3113.333333</v>
      </c>
      <c r="U2507" s="34" t="str">
        <f t="shared" si="118"/>
        <v>Low Income</v>
      </c>
      <c r="V2507" s="44">
        <v>9106</v>
      </c>
      <c r="W2507" s="49">
        <v>0.22197440199999999</v>
      </c>
      <c r="X2507" s="28">
        <v>0</v>
      </c>
      <c r="Y2507" s="28">
        <v>49</v>
      </c>
      <c r="Z2507" s="34" t="str">
        <f t="shared" si="119"/>
        <v>Medium Risk</v>
      </c>
    </row>
    <row r="2508" spans="1:26" x14ac:dyDescent="0.25">
      <c r="A2508" s="20">
        <v>45607</v>
      </c>
      <c r="B2508" s="21">
        <v>75</v>
      </c>
      <c r="C2508" s="33" t="str">
        <f t="shared" si="117"/>
        <v>Old</v>
      </c>
      <c r="D2508" s="43">
        <v>88712</v>
      </c>
      <c r="E2508" s="27">
        <v>636</v>
      </c>
      <c r="F2508" s="33" t="s">
        <v>230</v>
      </c>
      <c r="G2508" s="33" t="s">
        <v>33</v>
      </c>
      <c r="H2508" s="33" t="s">
        <v>25</v>
      </c>
      <c r="I2508" s="43">
        <v>27181</v>
      </c>
      <c r="J2508" s="27">
        <v>12</v>
      </c>
      <c r="K2508" s="48">
        <v>0.30639597799621249</v>
      </c>
      <c r="L2508" s="48" t="s">
        <v>240</v>
      </c>
      <c r="M2508" s="33" t="s">
        <v>26</v>
      </c>
      <c r="N2508" s="33" t="s">
        <v>30</v>
      </c>
      <c r="O2508" s="43">
        <v>649</v>
      </c>
      <c r="P2508" s="48">
        <v>0.18093662499999999</v>
      </c>
      <c r="Q2508" s="33" t="s">
        <v>24</v>
      </c>
      <c r="R2508" s="27">
        <v>25</v>
      </c>
      <c r="S2508" s="43">
        <v>2212</v>
      </c>
      <c r="T2508" s="38">
        <v>7392.6666670000004</v>
      </c>
      <c r="U2508" s="33" t="str">
        <f t="shared" si="118"/>
        <v>Medium Income</v>
      </c>
      <c r="V2508" s="43">
        <v>4483</v>
      </c>
      <c r="W2508" s="48">
        <v>0.17774600099999999</v>
      </c>
      <c r="X2508" s="27">
        <v>0</v>
      </c>
      <c r="Y2508" s="27">
        <v>49</v>
      </c>
      <c r="Z2508" s="33" t="str">
        <f t="shared" si="119"/>
        <v>Medium Risk</v>
      </c>
    </row>
    <row r="2509" spans="1:26" x14ac:dyDescent="0.25">
      <c r="A2509" s="22">
        <v>45608</v>
      </c>
      <c r="B2509" s="23">
        <v>54</v>
      </c>
      <c r="C2509" s="34" t="str">
        <f t="shared" si="117"/>
        <v>Senior</v>
      </c>
      <c r="D2509" s="44">
        <v>104955.999996</v>
      </c>
      <c r="E2509" s="28">
        <v>508</v>
      </c>
      <c r="F2509" s="34" t="s">
        <v>231</v>
      </c>
      <c r="G2509" s="34" t="s">
        <v>20</v>
      </c>
      <c r="H2509" s="34" t="s">
        <v>29</v>
      </c>
      <c r="I2509" s="44">
        <v>21677</v>
      </c>
      <c r="J2509" s="28">
        <v>55.032258064516128</v>
      </c>
      <c r="K2509" s="49">
        <v>0.20653416670629729</v>
      </c>
      <c r="L2509" s="49" t="s">
        <v>240</v>
      </c>
      <c r="M2509" s="34" t="s">
        <v>22</v>
      </c>
      <c r="N2509" s="34" t="s">
        <v>30</v>
      </c>
      <c r="O2509" s="44">
        <v>572</v>
      </c>
      <c r="P2509" s="49">
        <v>0.14685306400000001</v>
      </c>
      <c r="Q2509" s="34" t="s">
        <v>28</v>
      </c>
      <c r="R2509" s="28">
        <v>22</v>
      </c>
      <c r="S2509" s="44">
        <v>3129</v>
      </c>
      <c r="T2509" s="39">
        <v>8746.3333330000005</v>
      </c>
      <c r="U2509" s="34" t="str">
        <f t="shared" si="118"/>
        <v>Medium Income</v>
      </c>
      <c r="V2509" s="44">
        <v>5519</v>
      </c>
      <c r="W2509" s="49">
        <v>0.25834467700000002</v>
      </c>
      <c r="X2509" s="28">
        <v>0</v>
      </c>
      <c r="Y2509" s="28">
        <v>57</v>
      </c>
      <c r="Z2509" s="34" t="str">
        <f t="shared" si="119"/>
        <v>High Risk</v>
      </c>
    </row>
    <row r="2510" spans="1:26" x14ac:dyDescent="0.25">
      <c r="A2510" s="20">
        <v>45609</v>
      </c>
      <c r="B2510" s="21">
        <v>23</v>
      </c>
      <c r="C2510" s="33" t="str">
        <f t="shared" si="117"/>
        <v>Young</v>
      </c>
      <c r="D2510" s="43">
        <v>22855</v>
      </c>
      <c r="E2510" s="27">
        <v>445</v>
      </c>
      <c r="F2510" s="33" t="s">
        <v>233</v>
      </c>
      <c r="G2510" s="33" t="s">
        <v>20</v>
      </c>
      <c r="H2510" s="33" t="s">
        <v>25</v>
      </c>
      <c r="I2510" s="43">
        <v>30354</v>
      </c>
      <c r="J2510" s="27">
        <v>12</v>
      </c>
      <c r="K2510" s="48">
        <v>1.3281120105009845</v>
      </c>
      <c r="L2510" s="48" t="s">
        <v>242</v>
      </c>
      <c r="M2510" s="33" t="s">
        <v>35</v>
      </c>
      <c r="N2510" s="33" t="s">
        <v>34</v>
      </c>
      <c r="O2510" s="43">
        <v>261</v>
      </c>
      <c r="P2510" s="48">
        <v>0.44189122600000003</v>
      </c>
      <c r="Q2510" s="33" t="s">
        <v>31</v>
      </c>
      <c r="R2510" s="27">
        <v>30</v>
      </c>
      <c r="S2510" s="43">
        <v>15541</v>
      </c>
      <c r="T2510" s="38">
        <v>1904.583333</v>
      </c>
      <c r="U2510" s="33" t="str">
        <f t="shared" si="118"/>
        <v>Low Income</v>
      </c>
      <c r="V2510" s="43">
        <v>13290</v>
      </c>
      <c r="W2510" s="48">
        <v>0.30567864</v>
      </c>
      <c r="X2510" s="27">
        <v>0</v>
      </c>
      <c r="Y2510" s="27">
        <v>57</v>
      </c>
      <c r="Z2510" s="33" t="str">
        <f t="shared" si="119"/>
        <v>High Risk</v>
      </c>
    </row>
    <row r="2511" spans="1:26" x14ac:dyDescent="0.25">
      <c r="A2511" s="22">
        <v>45610</v>
      </c>
      <c r="B2511" s="23">
        <v>24</v>
      </c>
      <c r="C2511" s="34" t="str">
        <f t="shared" si="117"/>
        <v>Young</v>
      </c>
      <c r="D2511" s="44">
        <v>48065</v>
      </c>
      <c r="E2511" s="28">
        <v>578</v>
      </c>
      <c r="F2511" s="34" t="s">
        <v>230</v>
      </c>
      <c r="G2511" s="34" t="s">
        <v>20</v>
      </c>
      <c r="H2511" s="34" t="s">
        <v>21</v>
      </c>
      <c r="I2511" s="44">
        <v>14092</v>
      </c>
      <c r="J2511" s="28">
        <v>48</v>
      </c>
      <c r="K2511" s="49">
        <v>0.2931863102049308</v>
      </c>
      <c r="L2511" s="49" t="s">
        <v>240</v>
      </c>
      <c r="M2511" s="34" t="s">
        <v>26</v>
      </c>
      <c r="N2511" s="34" t="s">
        <v>34</v>
      </c>
      <c r="O2511" s="44">
        <v>207</v>
      </c>
      <c r="P2511" s="49">
        <v>0.18569380899999999</v>
      </c>
      <c r="Q2511" s="34" t="s">
        <v>28</v>
      </c>
      <c r="R2511" s="28">
        <v>31</v>
      </c>
      <c r="S2511" s="44">
        <v>5140</v>
      </c>
      <c r="T2511" s="39">
        <v>4005.416667</v>
      </c>
      <c r="U2511" s="34" t="str">
        <f t="shared" si="118"/>
        <v>Low Income</v>
      </c>
      <c r="V2511" s="44">
        <v>154916</v>
      </c>
      <c r="W2511" s="49">
        <v>0.23935632100000001</v>
      </c>
      <c r="X2511" s="28">
        <v>0</v>
      </c>
      <c r="Y2511" s="28">
        <v>49</v>
      </c>
      <c r="Z2511" s="34" t="str">
        <f t="shared" si="119"/>
        <v>Medium Risk</v>
      </c>
    </row>
    <row r="2512" spans="1:26" x14ac:dyDescent="0.25">
      <c r="A2512" s="20">
        <v>45611</v>
      </c>
      <c r="B2512" s="21">
        <v>45</v>
      </c>
      <c r="C2512" s="33" t="str">
        <f t="shared" si="117"/>
        <v>Senior</v>
      </c>
      <c r="D2512" s="43">
        <v>47771</v>
      </c>
      <c r="E2512" s="27">
        <v>609</v>
      </c>
      <c r="F2512" s="33" t="s">
        <v>230</v>
      </c>
      <c r="G2512" s="33" t="s">
        <v>20</v>
      </c>
      <c r="H2512" s="33" t="s">
        <v>32</v>
      </c>
      <c r="I2512" s="43">
        <v>13552</v>
      </c>
      <c r="J2512" s="27">
        <v>108</v>
      </c>
      <c r="K2512" s="48">
        <v>0.28368675556299849</v>
      </c>
      <c r="L2512" s="48" t="s">
        <v>240</v>
      </c>
      <c r="M2512" s="33" t="s">
        <v>26</v>
      </c>
      <c r="N2512" s="33" t="s">
        <v>30</v>
      </c>
      <c r="O2512" s="43">
        <v>373</v>
      </c>
      <c r="P2512" s="48">
        <v>0.25214999599999999</v>
      </c>
      <c r="Q2512" s="33" t="s">
        <v>24</v>
      </c>
      <c r="R2512" s="27">
        <v>34</v>
      </c>
      <c r="S2512" s="43">
        <v>813</v>
      </c>
      <c r="T2512" s="38">
        <v>3980.916667</v>
      </c>
      <c r="U2512" s="33" t="str">
        <f t="shared" si="118"/>
        <v>Low Income</v>
      </c>
      <c r="V2512" s="43">
        <v>197892</v>
      </c>
      <c r="W2512" s="48">
        <v>0.23510594500000001</v>
      </c>
      <c r="X2512" s="27">
        <v>0</v>
      </c>
      <c r="Y2512" s="27">
        <v>46</v>
      </c>
      <c r="Z2512" s="33" t="str">
        <f t="shared" si="119"/>
        <v>Medium Risk</v>
      </c>
    </row>
    <row r="2513" spans="1:26" x14ac:dyDescent="0.25">
      <c r="A2513" s="22">
        <v>45612</v>
      </c>
      <c r="B2513" s="23">
        <v>46</v>
      </c>
      <c r="C2513" s="34" t="str">
        <f t="shared" si="117"/>
        <v>Senior</v>
      </c>
      <c r="D2513" s="44">
        <v>23470</v>
      </c>
      <c r="E2513" s="28">
        <v>561</v>
      </c>
      <c r="F2513" s="34" t="s">
        <v>230</v>
      </c>
      <c r="G2513" s="34" t="s">
        <v>45</v>
      </c>
      <c r="H2513" s="34" t="s">
        <v>32</v>
      </c>
      <c r="I2513" s="44">
        <v>69416</v>
      </c>
      <c r="J2513" s="28">
        <v>60</v>
      </c>
      <c r="K2513" s="49">
        <v>2.957648061354921</v>
      </c>
      <c r="L2513" s="49" t="s">
        <v>242</v>
      </c>
      <c r="M2513" s="34" t="s">
        <v>26</v>
      </c>
      <c r="N2513" s="34" t="s">
        <v>23</v>
      </c>
      <c r="O2513" s="44">
        <v>404</v>
      </c>
      <c r="P2513" s="49">
        <v>0.265175408</v>
      </c>
      <c r="Q2513" s="34" t="s">
        <v>34</v>
      </c>
      <c r="R2513" s="28">
        <v>16</v>
      </c>
      <c r="S2513" s="44">
        <v>3921</v>
      </c>
      <c r="T2513" s="39">
        <v>1955.833333</v>
      </c>
      <c r="U2513" s="34" t="str">
        <f t="shared" si="118"/>
        <v>Low Income</v>
      </c>
      <c r="V2513" s="44">
        <v>2674</v>
      </c>
      <c r="W2513" s="49">
        <v>0.28671432899999999</v>
      </c>
      <c r="X2513" s="28">
        <v>0</v>
      </c>
      <c r="Y2513" s="28">
        <v>61</v>
      </c>
      <c r="Z2513" s="34" t="str">
        <f t="shared" si="119"/>
        <v>High Risk</v>
      </c>
    </row>
    <row r="2514" spans="1:26" x14ac:dyDescent="0.25">
      <c r="A2514" s="20">
        <v>45613</v>
      </c>
      <c r="B2514" s="21">
        <v>46</v>
      </c>
      <c r="C2514" s="33" t="str">
        <f t="shared" si="117"/>
        <v>Senior</v>
      </c>
      <c r="D2514" s="43">
        <v>29902</v>
      </c>
      <c r="E2514" s="27">
        <v>570</v>
      </c>
      <c r="F2514" s="33" t="s">
        <v>230</v>
      </c>
      <c r="G2514" s="33" t="s">
        <v>45</v>
      </c>
      <c r="H2514" s="33" t="s">
        <v>29</v>
      </c>
      <c r="I2514" s="43">
        <v>13521</v>
      </c>
      <c r="J2514" s="27">
        <v>72</v>
      </c>
      <c r="K2514" s="48">
        <v>0.45217711189886967</v>
      </c>
      <c r="L2514" s="48" t="s">
        <v>240</v>
      </c>
      <c r="M2514" s="33" t="s">
        <v>44</v>
      </c>
      <c r="N2514" s="33" t="s">
        <v>34</v>
      </c>
      <c r="O2514" s="43">
        <v>394</v>
      </c>
      <c r="P2514" s="48">
        <v>0.13838382199999999</v>
      </c>
      <c r="Q2514" s="33" t="s">
        <v>38</v>
      </c>
      <c r="R2514" s="27">
        <v>22</v>
      </c>
      <c r="S2514" s="43">
        <v>4479</v>
      </c>
      <c r="T2514" s="38">
        <v>2491.833333</v>
      </c>
      <c r="U2514" s="33" t="str">
        <f t="shared" si="118"/>
        <v>Low Income</v>
      </c>
      <c r="V2514" s="43">
        <v>66156</v>
      </c>
      <c r="W2514" s="48">
        <v>0.23548778000000001</v>
      </c>
      <c r="X2514" s="27">
        <v>0</v>
      </c>
      <c r="Y2514" s="27">
        <v>53</v>
      </c>
      <c r="Z2514" s="33" t="str">
        <f t="shared" si="119"/>
        <v>Medium Risk</v>
      </c>
    </row>
    <row r="2515" spans="1:26" x14ac:dyDescent="0.25">
      <c r="A2515" s="22">
        <v>45614</v>
      </c>
      <c r="B2515" s="23">
        <v>36</v>
      </c>
      <c r="C2515" s="34" t="str">
        <f t="shared" si="117"/>
        <v>Mid</v>
      </c>
      <c r="D2515" s="44">
        <v>68693</v>
      </c>
      <c r="E2515" s="28">
        <v>573</v>
      </c>
      <c r="F2515" s="34" t="s">
        <v>230</v>
      </c>
      <c r="G2515" s="34" t="s">
        <v>20</v>
      </c>
      <c r="H2515" s="34" t="s">
        <v>25</v>
      </c>
      <c r="I2515" s="44">
        <v>19752</v>
      </c>
      <c r="J2515" s="28">
        <v>12</v>
      </c>
      <c r="K2515" s="49">
        <v>0.28754021516020556</v>
      </c>
      <c r="L2515" s="49" t="s">
        <v>240</v>
      </c>
      <c r="M2515" s="34" t="s">
        <v>35</v>
      </c>
      <c r="N2515" s="34" t="s">
        <v>27</v>
      </c>
      <c r="O2515" s="44">
        <v>288</v>
      </c>
      <c r="P2515" s="49">
        <v>0.27767786500000002</v>
      </c>
      <c r="Q2515" s="34" t="s">
        <v>24</v>
      </c>
      <c r="R2515" s="28">
        <v>23</v>
      </c>
      <c r="S2515" s="44">
        <v>20583</v>
      </c>
      <c r="T2515" s="39">
        <v>5724.4166670000004</v>
      </c>
      <c r="U2515" s="34" t="str">
        <f t="shared" si="118"/>
        <v>Medium Income</v>
      </c>
      <c r="V2515" s="44">
        <v>23101</v>
      </c>
      <c r="W2515" s="49">
        <v>0.192850564</v>
      </c>
      <c r="X2515" s="28">
        <v>0</v>
      </c>
      <c r="Y2515" s="28">
        <v>52</v>
      </c>
      <c r="Z2515" s="34" t="str">
        <f t="shared" si="119"/>
        <v>Medium Risk</v>
      </c>
    </row>
    <row r="2516" spans="1:26" x14ac:dyDescent="0.25">
      <c r="A2516" s="20">
        <v>45615</v>
      </c>
      <c r="B2516" s="21">
        <v>38</v>
      </c>
      <c r="C2516" s="33" t="str">
        <f t="shared" si="117"/>
        <v>Mid</v>
      </c>
      <c r="D2516" s="43">
        <v>37766</v>
      </c>
      <c r="E2516" s="27">
        <v>561</v>
      </c>
      <c r="F2516" s="33" t="s">
        <v>230</v>
      </c>
      <c r="G2516" s="33" t="s">
        <v>20</v>
      </c>
      <c r="H2516" s="33" t="s">
        <v>25</v>
      </c>
      <c r="I2516" s="43">
        <v>19390</v>
      </c>
      <c r="J2516" s="27">
        <v>36</v>
      </c>
      <c r="K2516" s="48">
        <v>0.5134247736058889</v>
      </c>
      <c r="L2516" s="48" t="s">
        <v>241</v>
      </c>
      <c r="M2516" s="33" t="s">
        <v>22</v>
      </c>
      <c r="N2516" s="33" t="s">
        <v>27</v>
      </c>
      <c r="O2516" s="43">
        <v>171</v>
      </c>
      <c r="P2516" s="48">
        <v>0.25609637600000001</v>
      </c>
      <c r="Q2516" s="33" t="s">
        <v>28</v>
      </c>
      <c r="R2516" s="27">
        <v>24</v>
      </c>
      <c r="S2516" s="43">
        <v>679</v>
      </c>
      <c r="T2516" s="38">
        <v>3147.166667</v>
      </c>
      <c r="U2516" s="33" t="str">
        <f t="shared" si="118"/>
        <v>Low Income</v>
      </c>
      <c r="V2516" s="43">
        <v>32261</v>
      </c>
      <c r="W2516" s="48">
        <v>0.25330612699999999</v>
      </c>
      <c r="X2516" s="27">
        <v>0</v>
      </c>
      <c r="Y2516" s="27">
        <v>52</v>
      </c>
      <c r="Z2516" s="33" t="str">
        <f t="shared" si="119"/>
        <v>Medium Risk</v>
      </c>
    </row>
    <row r="2517" spans="1:26" x14ac:dyDescent="0.25">
      <c r="A2517" s="22">
        <v>45616</v>
      </c>
      <c r="B2517" s="23">
        <v>43</v>
      </c>
      <c r="C2517" s="34" t="str">
        <f t="shared" si="117"/>
        <v>Senior</v>
      </c>
      <c r="D2517" s="44">
        <v>24548</v>
      </c>
      <c r="E2517" s="28">
        <v>613</v>
      </c>
      <c r="F2517" s="34" t="s">
        <v>230</v>
      </c>
      <c r="G2517" s="34" t="s">
        <v>45</v>
      </c>
      <c r="H2517" s="34" t="s">
        <v>21</v>
      </c>
      <c r="I2517" s="44">
        <v>25961.919161676647</v>
      </c>
      <c r="J2517" s="28">
        <v>36</v>
      </c>
      <c r="K2517" s="49">
        <v>1.0575981408537007</v>
      </c>
      <c r="L2517" s="49" t="s">
        <v>242</v>
      </c>
      <c r="M2517" s="34" t="s">
        <v>22</v>
      </c>
      <c r="N2517" s="34" t="s">
        <v>27</v>
      </c>
      <c r="O2517" s="44">
        <v>341</v>
      </c>
      <c r="P2517" s="49">
        <v>3.1945063000000003E-2</v>
      </c>
      <c r="Q2517" s="34" t="s">
        <v>38</v>
      </c>
      <c r="R2517" s="28">
        <v>30</v>
      </c>
      <c r="S2517" s="44">
        <v>875</v>
      </c>
      <c r="T2517" s="39">
        <v>2045.666667</v>
      </c>
      <c r="U2517" s="34" t="str">
        <f t="shared" si="118"/>
        <v>Low Income</v>
      </c>
      <c r="V2517" s="44">
        <v>199901</v>
      </c>
      <c r="W2517" s="49">
        <v>0.20592956800000001</v>
      </c>
      <c r="X2517" s="28">
        <v>0</v>
      </c>
      <c r="Y2517" s="28">
        <v>52</v>
      </c>
      <c r="Z2517" s="34" t="str">
        <f t="shared" si="119"/>
        <v>Medium Risk</v>
      </c>
    </row>
    <row r="2518" spans="1:26" x14ac:dyDescent="0.25">
      <c r="A2518" s="20">
        <v>45617</v>
      </c>
      <c r="B2518" s="21">
        <v>41</v>
      </c>
      <c r="C2518" s="33" t="str">
        <f t="shared" si="117"/>
        <v>Senior</v>
      </c>
      <c r="D2518" s="43">
        <v>62883</v>
      </c>
      <c r="E2518" s="27">
        <v>607</v>
      </c>
      <c r="F2518" s="33" t="s">
        <v>230</v>
      </c>
      <c r="G2518" s="33" t="s">
        <v>20</v>
      </c>
      <c r="H2518" s="33" t="s">
        <v>29</v>
      </c>
      <c r="I2518" s="43">
        <v>55525</v>
      </c>
      <c r="J2518" s="27">
        <v>60</v>
      </c>
      <c r="K2518" s="48">
        <v>0.88298904314361593</v>
      </c>
      <c r="L2518" s="48" t="s">
        <v>241</v>
      </c>
      <c r="M2518" s="33" t="s">
        <v>22</v>
      </c>
      <c r="N2518" s="33" t="s">
        <v>30</v>
      </c>
      <c r="O2518" s="43">
        <v>396</v>
      </c>
      <c r="P2518" s="48">
        <v>0.42483022500000001</v>
      </c>
      <c r="Q2518" s="33" t="s">
        <v>28</v>
      </c>
      <c r="R2518" s="27">
        <v>32</v>
      </c>
      <c r="S2518" s="43">
        <v>3991</v>
      </c>
      <c r="T2518" s="38">
        <v>5240.25</v>
      </c>
      <c r="U2518" s="33" t="str">
        <f t="shared" si="118"/>
        <v>Medium Income</v>
      </c>
      <c r="V2518" s="43">
        <v>20900</v>
      </c>
      <c r="W2518" s="48">
        <v>0.29351799299999998</v>
      </c>
      <c r="X2518" s="27">
        <v>0</v>
      </c>
      <c r="Y2518" s="27">
        <v>52</v>
      </c>
      <c r="Z2518" s="33" t="str">
        <f t="shared" si="119"/>
        <v>Medium Risk</v>
      </c>
    </row>
    <row r="2519" spans="1:26" x14ac:dyDescent="0.25">
      <c r="A2519" s="22">
        <v>45618</v>
      </c>
      <c r="B2519" s="23">
        <v>18</v>
      </c>
      <c r="C2519" s="34" t="str">
        <f t="shared" si="117"/>
        <v>Young</v>
      </c>
      <c r="D2519" s="44">
        <v>56302</v>
      </c>
      <c r="E2519" s="28">
        <v>568.61417322834643</v>
      </c>
      <c r="F2519" s="34" t="s">
        <v>230</v>
      </c>
      <c r="G2519" s="34" t="s">
        <v>20</v>
      </c>
      <c r="H2519" s="34" t="s">
        <v>29</v>
      </c>
      <c r="I2519" s="44">
        <v>26197</v>
      </c>
      <c r="J2519" s="28">
        <v>36</v>
      </c>
      <c r="K2519" s="49">
        <v>0.46529430570850061</v>
      </c>
      <c r="L2519" s="49" t="s">
        <v>240</v>
      </c>
      <c r="M2519" s="34" t="s">
        <v>26</v>
      </c>
      <c r="N2519" s="34" t="s">
        <v>27</v>
      </c>
      <c r="O2519" s="44">
        <v>928</v>
      </c>
      <c r="P2519" s="49">
        <v>0.15345851699999999</v>
      </c>
      <c r="Q2519" s="34" t="s">
        <v>38</v>
      </c>
      <c r="R2519" s="28">
        <v>19</v>
      </c>
      <c r="S2519" s="44">
        <v>10007</v>
      </c>
      <c r="T2519" s="39">
        <v>4691.8333329999996</v>
      </c>
      <c r="U2519" s="34" t="str">
        <f t="shared" si="118"/>
        <v>Low Income</v>
      </c>
      <c r="V2519" s="44">
        <v>19315</v>
      </c>
      <c r="W2519" s="49">
        <v>0.243935502</v>
      </c>
      <c r="X2519" s="28">
        <v>0</v>
      </c>
      <c r="Y2519" s="28">
        <v>64</v>
      </c>
      <c r="Z2519" s="34" t="str">
        <f t="shared" si="119"/>
        <v>High Risk</v>
      </c>
    </row>
    <row r="2520" spans="1:26" x14ac:dyDescent="0.25">
      <c r="A2520" s="20">
        <v>45619</v>
      </c>
      <c r="B2520" s="21">
        <v>37</v>
      </c>
      <c r="C2520" s="33" t="str">
        <f t="shared" si="117"/>
        <v>Mid</v>
      </c>
      <c r="D2520" s="43">
        <v>19863</v>
      </c>
      <c r="E2520" s="27">
        <v>532</v>
      </c>
      <c r="F2520" s="33" t="s">
        <v>231</v>
      </c>
      <c r="G2520" s="33" t="s">
        <v>20</v>
      </c>
      <c r="H2520" s="33" t="s">
        <v>32</v>
      </c>
      <c r="I2520" s="43">
        <v>36240</v>
      </c>
      <c r="J2520" s="27">
        <v>84</v>
      </c>
      <c r="K2520" s="48">
        <v>1.8244978099984897</v>
      </c>
      <c r="L2520" s="48" t="s">
        <v>242</v>
      </c>
      <c r="M2520" s="33" t="s">
        <v>26</v>
      </c>
      <c r="N2520" s="33" t="s">
        <v>23</v>
      </c>
      <c r="O2520" s="43">
        <v>831</v>
      </c>
      <c r="P2520" s="48">
        <v>0.112266935</v>
      </c>
      <c r="Q2520" s="33" t="s">
        <v>31</v>
      </c>
      <c r="R2520" s="27">
        <v>26</v>
      </c>
      <c r="S2520" s="43">
        <v>7350</v>
      </c>
      <c r="T2520" s="38">
        <v>1655.25</v>
      </c>
      <c r="U2520" s="33" t="str">
        <f t="shared" si="118"/>
        <v>Low Income</v>
      </c>
      <c r="V2520" s="43">
        <v>20271</v>
      </c>
      <c r="W2520" s="48">
        <v>0.32134574300000002</v>
      </c>
      <c r="X2520" s="27">
        <v>0</v>
      </c>
      <c r="Y2520" s="27">
        <v>52</v>
      </c>
      <c r="Z2520" s="33" t="str">
        <f t="shared" si="119"/>
        <v>Medium Risk</v>
      </c>
    </row>
    <row r="2521" spans="1:26" x14ac:dyDescent="0.25">
      <c r="A2521" s="22">
        <v>45620</v>
      </c>
      <c r="B2521" s="23">
        <v>29</v>
      </c>
      <c r="C2521" s="34" t="str">
        <f t="shared" si="117"/>
        <v>Mid</v>
      </c>
      <c r="D2521" s="44">
        <v>49821</v>
      </c>
      <c r="E2521" s="28">
        <v>476</v>
      </c>
      <c r="F2521" s="34" t="s">
        <v>231</v>
      </c>
      <c r="G2521" s="34" t="s">
        <v>20</v>
      </c>
      <c r="H2521" s="34" t="s">
        <v>29</v>
      </c>
      <c r="I2521" s="44">
        <v>24695.307531380753</v>
      </c>
      <c r="J2521" s="28">
        <v>84</v>
      </c>
      <c r="K2521" s="49">
        <v>0.49568068748882504</v>
      </c>
      <c r="L2521" s="49" t="s">
        <v>240</v>
      </c>
      <c r="M2521" s="34" t="s">
        <v>22</v>
      </c>
      <c r="N2521" s="34" t="s">
        <v>30</v>
      </c>
      <c r="O2521" s="44">
        <v>707</v>
      </c>
      <c r="P2521" s="49">
        <v>7.7372141000000005E-2</v>
      </c>
      <c r="Q2521" s="34" t="s">
        <v>24</v>
      </c>
      <c r="R2521" s="28">
        <v>31</v>
      </c>
      <c r="S2521" s="44">
        <v>5044</v>
      </c>
      <c r="T2521" s="39">
        <v>4151.75</v>
      </c>
      <c r="U2521" s="34" t="str">
        <f t="shared" si="118"/>
        <v>Low Income</v>
      </c>
      <c r="V2521" s="44">
        <v>41191</v>
      </c>
      <c r="W2521" s="49">
        <v>0.29377984000000001</v>
      </c>
      <c r="X2521" s="28">
        <v>0</v>
      </c>
      <c r="Y2521" s="28">
        <v>51</v>
      </c>
      <c r="Z2521" s="34" t="str">
        <f t="shared" si="119"/>
        <v>Medium Risk</v>
      </c>
    </row>
    <row r="2522" spans="1:26" x14ac:dyDescent="0.25">
      <c r="A2522" s="20">
        <v>45621</v>
      </c>
      <c r="B2522" s="21">
        <v>42</v>
      </c>
      <c r="C2522" s="33" t="str">
        <f t="shared" si="117"/>
        <v>Senior</v>
      </c>
      <c r="D2522" s="43">
        <v>122384</v>
      </c>
      <c r="E2522" s="27">
        <v>480</v>
      </c>
      <c r="F2522" s="33" t="s">
        <v>231</v>
      </c>
      <c r="G2522" s="33" t="s">
        <v>20</v>
      </c>
      <c r="H2522" s="33" t="s">
        <v>25</v>
      </c>
      <c r="I2522" s="43">
        <v>16047</v>
      </c>
      <c r="J2522" s="27">
        <v>24</v>
      </c>
      <c r="K2522" s="48">
        <v>0.13112008105634723</v>
      </c>
      <c r="L2522" s="48" t="s">
        <v>240</v>
      </c>
      <c r="M2522" s="33" t="s">
        <v>22</v>
      </c>
      <c r="N2522" s="33" t="s">
        <v>27</v>
      </c>
      <c r="O2522" s="43">
        <v>203</v>
      </c>
      <c r="P2522" s="48">
        <v>0.21416660400000001</v>
      </c>
      <c r="Q2522" s="33" t="s">
        <v>24</v>
      </c>
      <c r="R2522" s="27">
        <v>28</v>
      </c>
      <c r="S2522" s="43">
        <v>2233</v>
      </c>
      <c r="T2522" s="38">
        <v>10198.666670000001</v>
      </c>
      <c r="U2522" s="33" t="str">
        <f t="shared" si="118"/>
        <v>Medium Income</v>
      </c>
      <c r="V2522" s="43">
        <v>18085</v>
      </c>
      <c r="W2522" s="48">
        <v>0.22868113300000001</v>
      </c>
      <c r="X2522" s="27">
        <v>1</v>
      </c>
      <c r="Y2522" s="27">
        <v>39.200000000000003</v>
      </c>
      <c r="Z2522" s="33" t="str">
        <f t="shared" si="119"/>
        <v>Low Risk</v>
      </c>
    </row>
    <row r="2523" spans="1:26" x14ac:dyDescent="0.25">
      <c r="A2523" s="22">
        <v>45622</v>
      </c>
      <c r="B2523" s="23">
        <v>75</v>
      </c>
      <c r="C2523" s="34" t="str">
        <f t="shared" si="117"/>
        <v>Old</v>
      </c>
      <c r="D2523" s="44">
        <v>32510</v>
      </c>
      <c r="E2523" s="28">
        <v>627</v>
      </c>
      <c r="F2523" s="34" t="s">
        <v>230</v>
      </c>
      <c r="G2523" s="34" t="s">
        <v>20</v>
      </c>
      <c r="H2523" s="34" t="s">
        <v>25</v>
      </c>
      <c r="I2523" s="44">
        <v>26504</v>
      </c>
      <c r="J2523" s="28">
        <v>60</v>
      </c>
      <c r="K2523" s="49">
        <v>0.81525684404798526</v>
      </c>
      <c r="L2523" s="49" t="s">
        <v>241</v>
      </c>
      <c r="M2523" s="34" t="s">
        <v>26</v>
      </c>
      <c r="N2523" s="34" t="s">
        <v>30</v>
      </c>
      <c r="O2523" s="44">
        <v>471</v>
      </c>
      <c r="P2523" s="49">
        <v>0.4157614</v>
      </c>
      <c r="Q2523" s="34" t="s">
        <v>38</v>
      </c>
      <c r="R2523" s="28">
        <v>11</v>
      </c>
      <c r="S2523" s="44">
        <v>5005</v>
      </c>
      <c r="T2523" s="39">
        <v>2709.166667</v>
      </c>
      <c r="U2523" s="34" t="str">
        <f t="shared" si="118"/>
        <v>Low Income</v>
      </c>
      <c r="V2523" s="44">
        <v>50103</v>
      </c>
      <c r="W2523" s="49">
        <v>0.214799394</v>
      </c>
      <c r="X2523" s="28">
        <v>0</v>
      </c>
      <c r="Y2523" s="28">
        <v>52</v>
      </c>
      <c r="Z2523" s="34" t="str">
        <f t="shared" si="119"/>
        <v>Medium Risk</v>
      </c>
    </row>
    <row r="2524" spans="1:26" x14ac:dyDescent="0.25">
      <c r="A2524" s="20">
        <v>45623</v>
      </c>
      <c r="B2524" s="21">
        <v>44</v>
      </c>
      <c r="C2524" s="33" t="str">
        <f t="shared" si="117"/>
        <v>Senior</v>
      </c>
      <c r="D2524" s="43">
        <v>170747.00004000001</v>
      </c>
      <c r="E2524" s="27">
        <v>565.24120603015081</v>
      </c>
      <c r="F2524" s="33" t="s">
        <v>230</v>
      </c>
      <c r="G2524" s="33" t="s">
        <v>20</v>
      </c>
      <c r="H2524" s="33" t="s">
        <v>21</v>
      </c>
      <c r="I2524" s="43">
        <v>20811</v>
      </c>
      <c r="J2524" s="27">
        <v>52.551724137931032</v>
      </c>
      <c r="K2524" s="48">
        <v>0.12188208281916939</v>
      </c>
      <c r="L2524" s="48" t="s">
        <v>240</v>
      </c>
      <c r="M2524" s="33" t="s">
        <v>26</v>
      </c>
      <c r="N2524" s="33" t="s">
        <v>23</v>
      </c>
      <c r="O2524" s="43">
        <v>877</v>
      </c>
      <c r="P2524" s="48">
        <v>0.17611173499999999</v>
      </c>
      <c r="Q2524" s="33" t="s">
        <v>28</v>
      </c>
      <c r="R2524" s="27">
        <v>23</v>
      </c>
      <c r="S2524" s="43">
        <v>1687</v>
      </c>
      <c r="T2524" s="38">
        <v>14228.916670000001</v>
      </c>
      <c r="U2524" s="33" t="str">
        <f t="shared" si="118"/>
        <v>High Income</v>
      </c>
      <c r="V2524" s="43">
        <v>78908</v>
      </c>
      <c r="W2524" s="48">
        <v>0.16344880000000001</v>
      </c>
      <c r="X2524" s="27">
        <v>1</v>
      </c>
      <c r="Y2524" s="27">
        <v>34.4</v>
      </c>
      <c r="Z2524" s="33" t="str">
        <f t="shared" si="119"/>
        <v>Low Risk</v>
      </c>
    </row>
    <row r="2525" spans="1:26" x14ac:dyDescent="0.25">
      <c r="A2525" s="22">
        <v>45624</v>
      </c>
      <c r="B2525" s="23">
        <v>36</v>
      </c>
      <c r="C2525" s="34" t="str">
        <f t="shared" si="117"/>
        <v>Mid</v>
      </c>
      <c r="D2525" s="44">
        <v>48666</v>
      </c>
      <c r="E2525" s="28">
        <v>637</v>
      </c>
      <c r="F2525" s="34" t="s">
        <v>230</v>
      </c>
      <c r="G2525" s="34" t="s">
        <v>20</v>
      </c>
      <c r="H2525" s="34" t="s">
        <v>29</v>
      </c>
      <c r="I2525" s="44">
        <v>17188</v>
      </c>
      <c r="J2525" s="28">
        <v>48</v>
      </c>
      <c r="K2525" s="49">
        <v>0.35318292031397691</v>
      </c>
      <c r="L2525" s="49" t="s">
        <v>240</v>
      </c>
      <c r="M2525" s="34" t="s">
        <v>22</v>
      </c>
      <c r="N2525" s="34" t="s">
        <v>23</v>
      </c>
      <c r="O2525" s="44">
        <v>330</v>
      </c>
      <c r="P2525" s="49">
        <v>0.28898092600000003</v>
      </c>
      <c r="Q2525" s="34" t="s">
        <v>28</v>
      </c>
      <c r="R2525" s="28">
        <v>27</v>
      </c>
      <c r="S2525" s="44">
        <v>2940</v>
      </c>
      <c r="T2525" s="39">
        <v>4055.5</v>
      </c>
      <c r="U2525" s="34" t="str">
        <f t="shared" si="118"/>
        <v>Low Income</v>
      </c>
      <c r="V2525" s="44">
        <v>24500</v>
      </c>
      <c r="W2525" s="49">
        <v>0.201679264</v>
      </c>
      <c r="X2525" s="28">
        <v>0</v>
      </c>
      <c r="Y2525" s="28">
        <v>49</v>
      </c>
      <c r="Z2525" s="34" t="str">
        <f t="shared" si="119"/>
        <v>Medium Risk</v>
      </c>
    </row>
    <row r="2526" spans="1:26" x14ac:dyDescent="0.25">
      <c r="A2526" s="20">
        <v>45625</v>
      </c>
      <c r="B2526" s="21">
        <v>51</v>
      </c>
      <c r="C2526" s="33" t="str">
        <f t="shared" si="117"/>
        <v>Senior</v>
      </c>
      <c r="D2526" s="43">
        <v>53518</v>
      </c>
      <c r="E2526" s="27">
        <v>534</v>
      </c>
      <c r="F2526" s="33" t="s">
        <v>231</v>
      </c>
      <c r="G2526" s="33" t="s">
        <v>20</v>
      </c>
      <c r="H2526" s="33" t="s">
        <v>41</v>
      </c>
      <c r="I2526" s="43">
        <v>20341</v>
      </c>
      <c r="J2526" s="27">
        <v>36</v>
      </c>
      <c r="K2526" s="48">
        <v>0.38007773085690794</v>
      </c>
      <c r="L2526" s="48" t="s">
        <v>240</v>
      </c>
      <c r="M2526" s="33" t="s">
        <v>44</v>
      </c>
      <c r="N2526" s="33" t="s">
        <v>34</v>
      </c>
      <c r="O2526" s="43">
        <v>568</v>
      </c>
      <c r="P2526" s="48">
        <v>0.32382270499999999</v>
      </c>
      <c r="Q2526" s="33" t="s">
        <v>28</v>
      </c>
      <c r="R2526" s="27">
        <v>21</v>
      </c>
      <c r="S2526" s="43">
        <v>2693</v>
      </c>
      <c r="T2526" s="38">
        <v>4459.8333329999996</v>
      </c>
      <c r="U2526" s="33" t="str">
        <f t="shared" si="118"/>
        <v>Low Income</v>
      </c>
      <c r="V2526" s="43">
        <v>3730</v>
      </c>
      <c r="W2526" s="48">
        <v>0.219353198</v>
      </c>
      <c r="X2526" s="27">
        <v>0</v>
      </c>
      <c r="Y2526" s="27">
        <v>53</v>
      </c>
      <c r="Z2526" s="33" t="str">
        <f t="shared" si="119"/>
        <v>Medium Risk</v>
      </c>
    </row>
    <row r="2527" spans="1:26" x14ac:dyDescent="0.25">
      <c r="A2527" s="22">
        <v>45626</v>
      </c>
      <c r="B2527" s="23">
        <v>45</v>
      </c>
      <c r="C2527" s="34" t="str">
        <f t="shared" si="117"/>
        <v>Senior</v>
      </c>
      <c r="D2527" s="44">
        <v>22153</v>
      </c>
      <c r="E2527" s="28">
        <v>621</v>
      </c>
      <c r="F2527" s="34" t="s">
        <v>230</v>
      </c>
      <c r="G2527" s="34" t="s">
        <v>20</v>
      </c>
      <c r="H2527" s="34" t="s">
        <v>29</v>
      </c>
      <c r="I2527" s="44">
        <v>54574</v>
      </c>
      <c r="J2527" s="28">
        <v>36</v>
      </c>
      <c r="K2527" s="49">
        <v>2.4635038143817991</v>
      </c>
      <c r="L2527" s="49" t="s">
        <v>242</v>
      </c>
      <c r="M2527" s="34" t="s">
        <v>26</v>
      </c>
      <c r="N2527" s="34" t="s">
        <v>34</v>
      </c>
      <c r="O2527" s="44">
        <v>195</v>
      </c>
      <c r="P2527" s="49">
        <v>0.182593283</v>
      </c>
      <c r="Q2527" s="34" t="s">
        <v>31</v>
      </c>
      <c r="R2527" s="28">
        <v>25</v>
      </c>
      <c r="S2527" s="44">
        <v>1699</v>
      </c>
      <c r="T2527" s="39">
        <v>1846.083333</v>
      </c>
      <c r="U2527" s="34" t="str">
        <f t="shared" si="118"/>
        <v>Low Income</v>
      </c>
      <c r="V2527" s="44">
        <v>29077</v>
      </c>
      <c r="W2527" s="49">
        <v>0.20366931099999999</v>
      </c>
      <c r="X2527" s="28">
        <v>0</v>
      </c>
      <c r="Y2527" s="28">
        <v>48</v>
      </c>
      <c r="Z2527" s="34" t="str">
        <f t="shared" si="119"/>
        <v>Medium Risk</v>
      </c>
    </row>
    <row r="2528" spans="1:26" x14ac:dyDescent="0.25">
      <c r="A2528" s="20">
        <v>45627</v>
      </c>
      <c r="B2528" s="21">
        <v>45</v>
      </c>
      <c r="C2528" s="33" t="str">
        <f t="shared" si="117"/>
        <v>Senior</v>
      </c>
      <c r="D2528" s="43">
        <v>22281</v>
      </c>
      <c r="E2528" s="27">
        <v>637</v>
      </c>
      <c r="F2528" s="33" t="s">
        <v>230</v>
      </c>
      <c r="G2528" s="33" t="s">
        <v>20</v>
      </c>
      <c r="H2528" s="33" t="s">
        <v>29</v>
      </c>
      <c r="I2528" s="43">
        <v>39286</v>
      </c>
      <c r="J2528" s="27">
        <v>48</v>
      </c>
      <c r="K2528" s="48">
        <v>1.7632063192854899</v>
      </c>
      <c r="L2528" s="48" t="s">
        <v>242</v>
      </c>
      <c r="M2528" s="33" t="s">
        <v>26</v>
      </c>
      <c r="N2528" s="33" t="s">
        <v>30</v>
      </c>
      <c r="O2528" s="43">
        <v>241</v>
      </c>
      <c r="P2528" s="48">
        <v>0.17189105199999999</v>
      </c>
      <c r="Q2528" s="33" t="s">
        <v>38</v>
      </c>
      <c r="R2528" s="27">
        <v>16</v>
      </c>
      <c r="S2528" s="43">
        <v>7405</v>
      </c>
      <c r="T2528" s="38">
        <v>1856.75</v>
      </c>
      <c r="U2528" s="33" t="str">
        <f t="shared" si="118"/>
        <v>Low Income</v>
      </c>
      <c r="V2528" s="43">
        <v>36544</v>
      </c>
      <c r="W2528" s="48">
        <v>0.25116421</v>
      </c>
      <c r="X2528" s="27">
        <v>0</v>
      </c>
      <c r="Y2528" s="27">
        <v>52</v>
      </c>
      <c r="Z2528" s="33" t="str">
        <f t="shared" si="119"/>
        <v>Medium Risk</v>
      </c>
    </row>
    <row r="2529" spans="1:26" x14ac:dyDescent="0.25">
      <c r="A2529" s="22">
        <v>45628</v>
      </c>
      <c r="B2529" s="23">
        <v>47</v>
      </c>
      <c r="C2529" s="34" t="str">
        <f t="shared" si="117"/>
        <v>Senior</v>
      </c>
      <c r="D2529" s="44">
        <v>37208</v>
      </c>
      <c r="E2529" s="28">
        <v>569</v>
      </c>
      <c r="F2529" s="34" t="s">
        <v>230</v>
      </c>
      <c r="G2529" s="34" t="s">
        <v>33</v>
      </c>
      <c r="H2529" s="34" t="s">
        <v>29</v>
      </c>
      <c r="I2529" s="44">
        <v>36875</v>
      </c>
      <c r="J2529" s="28">
        <v>72</v>
      </c>
      <c r="K2529" s="49">
        <v>0.99105031176091163</v>
      </c>
      <c r="L2529" s="49" t="s">
        <v>241</v>
      </c>
      <c r="M2529" s="34" t="s">
        <v>35</v>
      </c>
      <c r="N2529" s="34" t="s">
        <v>27</v>
      </c>
      <c r="O2529" s="44">
        <v>829</v>
      </c>
      <c r="P2529" s="49">
        <v>0.42625831199999997</v>
      </c>
      <c r="Q2529" s="34" t="s">
        <v>38</v>
      </c>
      <c r="R2529" s="28">
        <v>21</v>
      </c>
      <c r="S2529" s="44">
        <v>15856</v>
      </c>
      <c r="T2529" s="39">
        <v>3100.666667</v>
      </c>
      <c r="U2529" s="34" t="str">
        <f t="shared" si="118"/>
        <v>Low Income</v>
      </c>
      <c r="V2529" s="44">
        <v>1035762</v>
      </c>
      <c r="W2529" s="49">
        <v>0.25391736399999998</v>
      </c>
      <c r="X2529" s="28">
        <v>1</v>
      </c>
      <c r="Y2529" s="28">
        <v>44</v>
      </c>
      <c r="Z2529" s="34" t="str">
        <f t="shared" si="119"/>
        <v>Medium Risk</v>
      </c>
    </row>
    <row r="2530" spans="1:26" x14ac:dyDescent="0.25">
      <c r="A2530" s="20">
        <v>45629</v>
      </c>
      <c r="B2530" s="21">
        <v>64</v>
      </c>
      <c r="C2530" s="33" t="str">
        <f t="shared" si="117"/>
        <v>Old</v>
      </c>
      <c r="D2530" s="43">
        <v>90807</v>
      </c>
      <c r="E2530" s="27">
        <v>588</v>
      </c>
      <c r="F2530" s="33" t="s">
        <v>230</v>
      </c>
      <c r="G2530" s="33" t="s">
        <v>20</v>
      </c>
      <c r="H2530" s="33" t="s">
        <v>25</v>
      </c>
      <c r="I2530" s="43">
        <v>26576</v>
      </c>
      <c r="J2530" s="27">
        <v>48</v>
      </c>
      <c r="K2530" s="48">
        <v>0.29266466241589306</v>
      </c>
      <c r="L2530" s="48" t="s">
        <v>240</v>
      </c>
      <c r="M2530" s="33" t="s">
        <v>35</v>
      </c>
      <c r="N2530" s="33" t="s">
        <v>27</v>
      </c>
      <c r="O2530" s="43">
        <v>416</v>
      </c>
      <c r="P2530" s="48">
        <v>0.47398041499999999</v>
      </c>
      <c r="Q2530" s="33" t="s">
        <v>28</v>
      </c>
      <c r="R2530" s="27">
        <v>33</v>
      </c>
      <c r="S2530" s="43">
        <v>8984</v>
      </c>
      <c r="T2530" s="38">
        <v>7567.25</v>
      </c>
      <c r="U2530" s="33" t="str">
        <f t="shared" si="118"/>
        <v>Medium Income</v>
      </c>
      <c r="V2530" s="43">
        <v>84809</v>
      </c>
      <c r="W2530" s="48">
        <v>0.23023579899999999</v>
      </c>
      <c r="X2530" s="27">
        <v>0</v>
      </c>
      <c r="Y2530" s="27">
        <v>59</v>
      </c>
      <c r="Z2530" s="33" t="str">
        <f t="shared" si="119"/>
        <v>High Risk</v>
      </c>
    </row>
    <row r="2531" spans="1:26" x14ac:dyDescent="0.25">
      <c r="A2531" s="22">
        <v>45630</v>
      </c>
      <c r="B2531" s="23">
        <v>26</v>
      </c>
      <c r="C2531" s="34" t="str">
        <f t="shared" si="117"/>
        <v>Mid</v>
      </c>
      <c r="D2531" s="44">
        <v>198662</v>
      </c>
      <c r="E2531" s="28">
        <v>514</v>
      </c>
      <c r="F2531" s="34" t="s">
        <v>231</v>
      </c>
      <c r="G2531" s="34" t="s">
        <v>20</v>
      </c>
      <c r="H2531" s="34" t="s">
        <v>32</v>
      </c>
      <c r="I2531" s="44">
        <v>14577</v>
      </c>
      <c r="J2531" s="28">
        <v>72</v>
      </c>
      <c r="K2531" s="49">
        <v>7.3375884668431812E-2</v>
      </c>
      <c r="L2531" s="49" t="s">
        <v>240</v>
      </c>
      <c r="M2531" s="34" t="s">
        <v>26</v>
      </c>
      <c r="N2531" s="34" t="s">
        <v>30</v>
      </c>
      <c r="O2531" s="44">
        <v>280</v>
      </c>
      <c r="P2531" s="49">
        <v>0.46042145299999998</v>
      </c>
      <c r="Q2531" s="34" t="s">
        <v>24</v>
      </c>
      <c r="R2531" s="28">
        <v>24</v>
      </c>
      <c r="S2531" s="44">
        <v>14260</v>
      </c>
      <c r="T2531" s="39">
        <v>16555.166669999999</v>
      </c>
      <c r="U2531" s="34" t="str">
        <f t="shared" si="118"/>
        <v>High Income</v>
      </c>
      <c r="V2531" s="44">
        <v>2405</v>
      </c>
      <c r="W2531" s="49">
        <v>0.28718074799999999</v>
      </c>
      <c r="X2531" s="28">
        <v>1</v>
      </c>
      <c r="Y2531" s="28">
        <v>44.8</v>
      </c>
      <c r="Z2531" s="34" t="str">
        <f t="shared" si="119"/>
        <v>Medium Risk</v>
      </c>
    </row>
    <row r="2532" spans="1:26" x14ac:dyDescent="0.25">
      <c r="A2532" s="20">
        <v>45631</v>
      </c>
      <c r="B2532" s="21">
        <v>45</v>
      </c>
      <c r="C2532" s="33" t="str">
        <f t="shared" si="117"/>
        <v>Senior</v>
      </c>
      <c r="D2532" s="43">
        <v>215917</v>
      </c>
      <c r="E2532" s="27">
        <v>531</v>
      </c>
      <c r="F2532" s="33" t="s">
        <v>231</v>
      </c>
      <c r="G2532" s="33" t="s">
        <v>20</v>
      </c>
      <c r="H2532" s="33" t="s">
        <v>32</v>
      </c>
      <c r="I2532" s="43">
        <v>28124</v>
      </c>
      <c r="J2532" s="27">
        <v>24</v>
      </c>
      <c r="K2532" s="48">
        <v>0.13025375491508312</v>
      </c>
      <c r="L2532" s="48" t="s">
        <v>240</v>
      </c>
      <c r="M2532" s="33" t="s">
        <v>22</v>
      </c>
      <c r="N2532" s="33" t="s">
        <v>27</v>
      </c>
      <c r="O2532" s="43">
        <v>296</v>
      </c>
      <c r="P2532" s="48">
        <v>0.40378072500000001</v>
      </c>
      <c r="Q2532" s="33" t="s">
        <v>38</v>
      </c>
      <c r="R2532" s="27">
        <v>22</v>
      </c>
      <c r="S2532" s="43">
        <v>7440</v>
      </c>
      <c r="T2532" s="38">
        <v>17993.083330000001</v>
      </c>
      <c r="U2532" s="33" t="str">
        <f t="shared" si="118"/>
        <v>High Income</v>
      </c>
      <c r="V2532" s="43">
        <v>109269</v>
      </c>
      <c r="W2532" s="48">
        <v>0.22843550800000001</v>
      </c>
      <c r="X2532" s="27">
        <v>1</v>
      </c>
      <c r="Y2532" s="27">
        <v>39.200000000000003</v>
      </c>
      <c r="Z2532" s="33" t="str">
        <f t="shared" si="119"/>
        <v>Low Risk</v>
      </c>
    </row>
    <row r="2533" spans="1:26" x14ac:dyDescent="0.25">
      <c r="A2533" s="22">
        <v>45632</v>
      </c>
      <c r="B2533" s="23">
        <v>28</v>
      </c>
      <c r="C2533" s="34" t="str">
        <f t="shared" si="117"/>
        <v>Mid</v>
      </c>
      <c r="D2533" s="44">
        <v>35781</v>
      </c>
      <c r="E2533" s="28">
        <v>551</v>
      </c>
      <c r="F2533" s="34" t="s">
        <v>230</v>
      </c>
      <c r="G2533" s="34" t="s">
        <v>20</v>
      </c>
      <c r="H2533" s="34" t="s">
        <v>32</v>
      </c>
      <c r="I2533" s="44">
        <v>16448</v>
      </c>
      <c r="J2533" s="28">
        <v>96</v>
      </c>
      <c r="K2533" s="49">
        <v>0.45968530784494566</v>
      </c>
      <c r="L2533" s="49" t="s">
        <v>240</v>
      </c>
      <c r="M2533" s="34" t="s">
        <v>35</v>
      </c>
      <c r="N2533" s="34" t="s">
        <v>30</v>
      </c>
      <c r="O2533" s="44">
        <v>697</v>
      </c>
      <c r="P2533" s="49">
        <v>0.18223473600000001</v>
      </c>
      <c r="Q2533" s="34" t="s">
        <v>24</v>
      </c>
      <c r="R2533" s="28">
        <v>25</v>
      </c>
      <c r="S2533" s="44">
        <v>2490</v>
      </c>
      <c r="T2533" s="39">
        <v>2981.75</v>
      </c>
      <c r="U2533" s="34" t="str">
        <f t="shared" si="118"/>
        <v>Low Income</v>
      </c>
      <c r="V2533" s="44">
        <v>237646</v>
      </c>
      <c r="W2533" s="49">
        <v>0.27962042399999998</v>
      </c>
      <c r="X2533" s="28">
        <v>0</v>
      </c>
      <c r="Y2533" s="28">
        <v>50</v>
      </c>
      <c r="Z2533" s="34" t="str">
        <f t="shared" si="119"/>
        <v>Medium Risk</v>
      </c>
    </row>
    <row r="2534" spans="1:26" x14ac:dyDescent="0.25">
      <c r="A2534" s="20">
        <v>45633</v>
      </c>
      <c r="B2534" s="21">
        <v>46</v>
      </c>
      <c r="C2534" s="33" t="str">
        <f t="shared" si="117"/>
        <v>Senior</v>
      </c>
      <c r="D2534" s="43">
        <v>52593</v>
      </c>
      <c r="E2534" s="27">
        <v>603</v>
      </c>
      <c r="F2534" s="33" t="s">
        <v>230</v>
      </c>
      <c r="G2534" s="33" t="s">
        <v>20</v>
      </c>
      <c r="H2534" s="33" t="s">
        <v>41</v>
      </c>
      <c r="I2534" s="43">
        <v>18548</v>
      </c>
      <c r="J2534" s="27">
        <v>60</v>
      </c>
      <c r="K2534" s="48">
        <v>0.35267050748198431</v>
      </c>
      <c r="L2534" s="48" t="s">
        <v>240</v>
      </c>
      <c r="M2534" s="33" t="s">
        <v>22</v>
      </c>
      <c r="N2534" s="33" t="s">
        <v>34</v>
      </c>
      <c r="O2534" s="43">
        <v>365</v>
      </c>
      <c r="P2534" s="48">
        <v>0.77152516599999998</v>
      </c>
      <c r="Q2534" s="33" t="s">
        <v>38</v>
      </c>
      <c r="R2534" s="27">
        <v>20</v>
      </c>
      <c r="S2534" s="43">
        <v>7772</v>
      </c>
      <c r="T2534" s="38">
        <v>4382.75</v>
      </c>
      <c r="U2534" s="33" t="str">
        <f t="shared" si="118"/>
        <v>Low Income</v>
      </c>
      <c r="V2534" s="43">
        <v>37488</v>
      </c>
      <c r="W2534" s="48">
        <v>0.20590042</v>
      </c>
      <c r="X2534" s="27">
        <v>1</v>
      </c>
      <c r="Y2534" s="27">
        <v>43.2</v>
      </c>
      <c r="Z2534" s="33" t="str">
        <f t="shared" si="119"/>
        <v>Medium Risk</v>
      </c>
    </row>
    <row r="2535" spans="1:26" x14ac:dyDescent="0.25">
      <c r="A2535" s="22">
        <v>45634</v>
      </c>
      <c r="B2535" s="23">
        <v>28</v>
      </c>
      <c r="C2535" s="34" t="str">
        <f t="shared" si="117"/>
        <v>Mid</v>
      </c>
      <c r="D2535" s="44">
        <v>19551</v>
      </c>
      <c r="E2535" s="28">
        <v>498</v>
      </c>
      <c r="F2535" s="34" t="s">
        <v>231</v>
      </c>
      <c r="G2535" s="34" t="s">
        <v>20</v>
      </c>
      <c r="H2535" s="34" t="s">
        <v>29</v>
      </c>
      <c r="I2535" s="44">
        <v>9753</v>
      </c>
      <c r="J2535" s="28">
        <v>48</v>
      </c>
      <c r="K2535" s="49">
        <v>0.49884916372564064</v>
      </c>
      <c r="L2535" s="49" t="s">
        <v>240</v>
      </c>
      <c r="M2535" s="34" t="s">
        <v>22</v>
      </c>
      <c r="N2535" s="34" t="s">
        <v>30</v>
      </c>
      <c r="O2535" s="44">
        <v>712</v>
      </c>
      <c r="P2535" s="49">
        <v>0.43374571499999998</v>
      </c>
      <c r="Q2535" s="34" t="s">
        <v>24</v>
      </c>
      <c r="R2535" s="28">
        <v>25</v>
      </c>
      <c r="S2535" s="44">
        <v>10801</v>
      </c>
      <c r="T2535" s="39">
        <v>1629.25</v>
      </c>
      <c r="U2535" s="34" t="str">
        <f t="shared" si="118"/>
        <v>Low Income</v>
      </c>
      <c r="V2535" s="44">
        <v>87398</v>
      </c>
      <c r="W2535" s="49">
        <v>0.23446551199999999</v>
      </c>
      <c r="X2535" s="28">
        <v>0</v>
      </c>
      <c r="Y2535" s="28">
        <v>55</v>
      </c>
      <c r="Z2535" s="34" t="str">
        <f t="shared" si="119"/>
        <v>High Risk</v>
      </c>
    </row>
    <row r="2536" spans="1:26" x14ac:dyDescent="0.25">
      <c r="A2536" s="20">
        <v>45635</v>
      </c>
      <c r="B2536" s="21">
        <v>34</v>
      </c>
      <c r="C2536" s="33" t="str">
        <f t="shared" si="117"/>
        <v>Mid</v>
      </c>
      <c r="D2536" s="43">
        <v>97208</v>
      </c>
      <c r="E2536" s="27">
        <v>397</v>
      </c>
      <c r="F2536" s="33" t="s">
        <v>233</v>
      </c>
      <c r="G2536" s="33" t="s">
        <v>20</v>
      </c>
      <c r="H2536" s="33" t="s">
        <v>29</v>
      </c>
      <c r="I2536" s="43">
        <v>10312</v>
      </c>
      <c r="J2536" s="27">
        <v>48</v>
      </c>
      <c r="K2536" s="48">
        <v>0.10608180396675171</v>
      </c>
      <c r="L2536" s="48" t="s">
        <v>240</v>
      </c>
      <c r="M2536" s="33" t="s">
        <v>35</v>
      </c>
      <c r="N2536" s="33" t="s">
        <v>30</v>
      </c>
      <c r="O2536" s="43">
        <v>637</v>
      </c>
      <c r="P2536" s="48">
        <v>0.52044198900000005</v>
      </c>
      <c r="Q2536" s="33" t="s">
        <v>28</v>
      </c>
      <c r="R2536" s="27">
        <v>26</v>
      </c>
      <c r="S2536" s="43">
        <v>3283</v>
      </c>
      <c r="T2536" s="38">
        <v>8100.6666670000004</v>
      </c>
      <c r="U2536" s="33" t="str">
        <f t="shared" si="118"/>
        <v>Medium Income</v>
      </c>
      <c r="V2536" s="43">
        <v>3502</v>
      </c>
      <c r="W2536" s="48">
        <v>0.29655240199999999</v>
      </c>
      <c r="X2536" s="27">
        <v>0</v>
      </c>
      <c r="Y2536" s="27">
        <v>73</v>
      </c>
      <c r="Z2536" s="33" t="str">
        <f t="shared" si="119"/>
        <v>Very High Risk</v>
      </c>
    </row>
    <row r="2537" spans="1:26" x14ac:dyDescent="0.25">
      <c r="A2537" s="22">
        <v>45636</v>
      </c>
      <c r="B2537" s="23">
        <v>36</v>
      </c>
      <c r="C2537" s="34" t="str">
        <f t="shared" si="117"/>
        <v>Mid</v>
      </c>
      <c r="D2537" s="44">
        <v>26203</v>
      </c>
      <c r="E2537" s="28">
        <v>582</v>
      </c>
      <c r="F2537" s="34" t="s">
        <v>230</v>
      </c>
      <c r="G2537" s="34" t="s">
        <v>33</v>
      </c>
      <c r="H2537" s="34" t="s">
        <v>29</v>
      </c>
      <c r="I2537" s="44">
        <v>32261</v>
      </c>
      <c r="J2537" s="28">
        <v>96</v>
      </c>
      <c r="K2537" s="49">
        <v>1.2311949013471739</v>
      </c>
      <c r="L2537" s="49" t="s">
        <v>242</v>
      </c>
      <c r="M2537" s="34" t="s">
        <v>22</v>
      </c>
      <c r="N2537" s="34" t="s">
        <v>23</v>
      </c>
      <c r="O2537" s="44">
        <v>157</v>
      </c>
      <c r="P2537" s="49">
        <v>0.33690814400000002</v>
      </c>
      <c r="Q2537" s="34" t="s">
        <v>31</v>
      </c>
      <c r="R2537" s="28">
        <v>18</v>
      </c>
      <c r="S2537" s="44">
        <v>687</v>
      </c>
      <c r="T2537" s="39">
        <v>2183.583333</v>
      </c>
      <c r="U2537" s="34" t="str">
        <f t="shared" si="118"/>
        <v>Low Income</v>
      </c>
      <c r="V2537" s="44">
        <v>7933</v>
      </c>
      <c r="W2537" s="49">
        <v>0.29568413700000001</v>
      </c>
      <c r="X2537" s="28">
        <v>0</v>
      </c>
      <c r="Y2537" s="28">
        <v>60</v>
      </c>
      <c r="Z2537" s="34" t="str">
        <f t="shared" si="119"/>
        <v>High Risk</v>
      </c>
    </row>
    <row r="2538" spans="1:26" x14ac:dyDescent="0.25">
      <c r="A2538" s="20">
        <v>45637</v>
      </c>
      <c r="B2538" s="21">
        <v>51</v>
      </c>
      <c r="C2538" s="33" t="str">
        <f t="shared" si="117"/>
        <v>Senior</v>
      </c>
      <c r="D2538" s="43">
        <v>58443</v>
      </c>
      <c r="E2538" s="27">
        <v>588</v>
      </c>
      <c r="F2538" s="33" t="s">
        <v>230</v>
      </c>
      <c r="G2538" s="33" t="s">
        <v>20</v>
      </c>
      <c r="H2538" s="33" t="s">
        <v>29</v>
      </c>
      <c r="I2538" s="43">
        <v>31444</v>
      </c>
      <c r="J2538" s="27">
        <v>84</v>
      </c>
      <c r="K2538" s="48">
        <v>0.53802850640795308</v>
      </c>
      <c r="L2538" s="48" t="s">
        <v>241</v>
      </c>
      <c r="M2538" s="33" t="s">
        <v>22</v>
      </c>
      <c r="N2538" s="33" t="s">
        <v>27</v>
      </c>
      <c r="O2538" s="43">
        <v>430</v>
      </c>
      <c r="P2538" s="48">
        <v>0.19951766700000001</v>
      </c>
      <c r="Q2538" s="33" t="s">
        <v>34</v>
      </c>
      <c r="R2538" s="27">
        <v>21</v>
      </c>
      <c r="S2538" s="43">
        <v>5031</v>
      </c>
      <c r="T2538" s="38">
        <v>4870.25</v>
      </c>
      <c r="U2538" s="33" t="str">
        <f t="shared" si="118"/>
        <v>Low Income</v>
      </c>
      <c r="V2538" s="43">
        <v>56185</v>
      </c>
      <c r="W2538" s="48">
        <v>0.25013383</v>
      </c>
      <c r="X2538" s="27">
        <v>0</v>
      </c>
      <c r="Y2538" s="27">
        <v>50</v>
      </c>
      <c r="Z2538" s="33" t="str">
        <f t="shared" si="119"/>
        <v>Medium Risk</v>
      </c>
    </row>
    <row r="2539" spans="1:26" x14ac:dyDescent="0.25">
      <c r="A2539" s="22">
        <v>45638</v>
      </c>
      <c r="B2539" s="23">
        <v>51</v>
      </c>
      <c r="C2539" s="34" t="str">
        <f t="shared" si="117"/>
        <v>Senior</v>
      </c>
      <c r="D2539" s="44">
        <v>80666</v>
      </c>
      <c r="E2539" s="28">
        <v>642</v>
      </c>
      <c r="F2539" s="34" t="s">
        <v>230</v>
      </c>
      <c r="G2539" s="34" t="s">
        <v>20</v>
      </c>
      <c r="H2539" s="34" t="s">
        <v>29</v>
      </c>
      <c r="I2539" s="44">
        <v>20915</v>
      </c>
      <c r="J2539" s="28">
        <v>48</v>
      </c>
      <c r="K2539" s="49">
        <v>0.2592790023058042</v>
      </c>
      <c r="L2539" s="49" t="s">
        <v>240</v>
      </c>
      <c r="M2539" s="34" t="s">
        <v>44</v>
      </c>
      <c r="N2539" s="34" t="s">
        <v>27</v>
      </c>
      <c r="O2539" s="44">
        <v>281</v>
      </c>
      <c r="P2539" s="49">
        <v>0.27058578999999999</v>
      </c>
      <c r="Q2539" s="34" t="s">
        <v>28</v>
      </c>
      <c r="R2539" s="28">
        <v>31</v>
      </c>
      <c r="S2539" s="44">
        <v>6674</v>
      </c>
      <c r="T2539" s="39">
        <v>6722.1666670000004</v>
      </c>
      <c r="U2539" s="34" t="str">
        <f t="shared" si="118"/>
        <v>Medium Income</v>
      </c>
      <c r="V2539" s="44">
        <v>115215</v>
      </c>
      <c r="W2539" s="49">
        <v>0.19653611500000001</v>
      </c>
      <c r="X2539" s="28">
        <v>0</v>
      </c>
      <c r="Y2539" s="28">
        <v>59</v>
      </c>
      <c r="Z2539" s="34" t="str">
        <f t="shared" si="119"/>
        <v>High Risk</v>
      </c>
    </row>
    <row r="2540" spans="1:26" x14ac:dyDescent="0.25">
      <c r="A2540" s="20">
        <v>45639</v>
      </c>
      <c r="B2540" s="21">
        <v>25</v>
      </c>
      <c r="C2540" s="33" t="str">
        <f t="shared" si="117"/>
        <v>Mid</v>
      </c>
      <c r="D2540" s="43">
        <v>50337</v>
      </c>
      <c r="E2540" s="27">
        <v>523</v>
      </c>
      <c r="F2540" s="33" t="s">
        <v>231</v>
      </c>
      <c r="G2540" s="33" t="s">
        <v>20</v>
      </c>
      <c r="H2540" s="33" t="s">
        <v>25</v>
      </c>
      <c r="I2540" s="43">
        <v>7275</v>
      </c>
      <c r="J2540" s="27">
        <v>48</v>
      </c>
      <c r="K2540" s="48">
        <v>0.14452589546456882</v>
      </c>
      <c r="L2540" s="48" t="s">
        <v>240</v>
      </c>
      <c r="M2540" s="33" t="s">
        <v>26</v>
      </c>
      <c r="N2540" s="33" t="s">
        <v>30</v>
      </c>
      <c r="O2540" s="43">
        <v>695</v>
      </c>
      <c r="P2540" s="48">
        <v>0.25057319300000003</v>
      </c>
      <c r="Q2540" s="33" t="s">
        <v>34</v>
      </c>
      <c r="R2540" s="27">
        <v>23</v>
      </c>
      <c r="S2540" s="43">
        <v>871</v>
      </c>
      <c r="T2540" s="38">
        <v>4194.75</v>
      </c>
      <c r="U2540" s="33" t="str">
        <f t="shared" si="118"/>
        <v>Low Income</v>
      </c>
      <c r="V2540" s="43">
        <v>59403</v>
      </c>
      <c r="W2540" s="48">
        <v>0.23433578099999999</v>
      </c>
      <c r="X2540" s="27">
        <v>0</v>
      </c>
      <c r="Y2540" s="27">
        <v>54</v>
      </c>
      <c r="Z2540" s="33" t="str">
        <f t="shared" si="119"/>
        <v>Medium Risk</v>
      </c>
    </row>
    <row r="2541" spans="1:26" x14ac:dyDescent="0.25">
      <c r="A2541" s="22">
        <v>45640</v>
      </c>
      <c r="B2541" s="23">
        <v>40</v>
      </c>
      <c r="C2541" s="34" t="str">
        <f t="shared" si="117"/>
        <v>Senior</v>
      </c>
      <c r="D2541" s="44">
        <v>37333</v>
      </c>
      <c r="E2541" s="28">
        <v>645</v>
      </c>
      <c r="F2541" s="34" t="s">
        <v>230</v>
      </c>
      <c r="G2541" s="34" t="s">
        <v>20</v>
      </c>
      <c r="H2541" s="34" t="s">
        <v>21</v>
      </c>
      <c r="I2541" s="44">
        <v>30487</v>
      </c>
      <c r="J2541" s="28">
        <v>60</v>
      </c>
      <c r="K2541" s="49">
        <v>0.81662336270859559</v>
      </c>
      <c r="L2541" s="49" t="s">
        <v>241</v>
      </c>
      <c r="M2541" s="34" t="s">
        <v>26</v>
      </c>
      <c r="N2541" s="34" t="s">
        <v>27</v>
      </c>
      <c r="O2541" s="44">
        <v>261</v>
      </c>
      <c r="P2541" s="49">
        <v>2.1916923000000001E-2</v>
      </c>
      <c r="Q2541" s="34" t="s">
        <v>31</v>
      </c>
      <c r="R2541" s="28">
        <v>32</v>
      </c>
      <c r="S2541" s="44">
        <v>1352</v>
      </c>
      <c r="T2541" s="39">
        <v>3111.083333</v>
      </c>
      <c r="U2541" s="34" t="str">
        <f t="shared" si="118"/>
        <v>Low Income</v>
      </c>
      <c r="V2541" s="44">
        <v>28585</v>
      </c>
      <c r="W2541" s="49">
        <v>0.22321165300000001</v>
      </c>
      <c r="X2541" s="28">
        <v>0</v>
      </c>
      <c r="Y2541" s="28">
        <v>48</v>
      </c>
      <c r="Z2541" s="34" t="str">
        <f t="shared" si="119"/>
        <v>Medium Risk</v>
      </c>
    </row>
    <row r="2542" spans="1:26" x14ac:dyDescent="0.25">
      <c r="A2542" s="20">
        <v>45641</v>
      </c>
      <c r="B2542" s="21">
        <v>31</v>
      </c>
      <c r="C2542" s="33" t="str">
        <f t="shared" si="117"/>
        <v>Mid</v>
      </c>
      <c r="D2542" s="43">
        <v>52608</v>
      </c>
      <c r="E2542" s="27">
        <v>540</v>
      </c>
      <c r="F2542" s="33" t="s">
        <v>231</v>
      </c>
      <c r="G2542" s="33" t="s">
        <v>20</v>
      </c>
      <c r="H2542" s="33" t="s">
        <v>21</v>
      </c>
      <c r="I2542" s="43">
        <v>16726</v>
      </c>
      <c r="J2542" s="27">
        <v>120</v>
      </c>
      <c r="K2542" s="48">
        <v>0.31793643552311435</v>
      </c>
      <c r="L2542" s="48" t="s">
        <v>240</v>
      </c>
      <c r="M2542" s="33" t="s">
        <v>26</v>
      </c>
      <c r="N2542" s="33" t="s">
        <v>27</v>
      </c>
      <c r="O2542" s="43">
        <v>434</v>
      </c>
      <c r="P2542" s="48">
        <v>0.51192295099999996</v>
      </c>
      <c r="Q2542" s="33" t="s">
        <v>31</v>
      </c>
      <c r="R2542" s="27">
        <v>21</v>
      </c>
      <c r="S2542" s="43">
        <v>2081</v>
      </c>
      <c r="T2542" s="38">
        <v>4384</v>
      </c>
      <c r="U2542" s="33" t="str">
        <f t="shared" si="118"/>
        <v>Low Income</v>
      </c>
      <c r="V2542" s="43">
        <v>40171</v>
      </c>
      <c r="W2542" s="48">
        <v>0.29805877400000003</v>
      </c>
      <c r="X2542" s="27">
        <v>0</v>
      </c>
      <c r="Y2542" s="27">
        <v>57</v>
      </c>
      <c r="Z2542" s="33" t="str">
        <f t="shared" si="119"/>
        <v>High Risk</v>
      </c>
    </row>
    <row r="2543" spans="1:26" x14ac:dyDescent="0.25">
      <c r="A2543" s="22">
        <v>45642</v>
      </c>
      <c r="B2543" s="23">
        <v>24</v>
      </c>
      <c r="C2543" s="34" t="str">
        <f t="shared" si="117"/>
        <v>Young</v>
      </c>
      <c r="D2543" s="44">
        <v>32168</v>
      </c>
      <c r="E2543" s="28">
        <v>502</v>
      </c>
      <c r="F2543" s="34" t="s">
        <v>231</v>
      </c>
      <c r="G2543" s="34" t="s">
        <v>45</v>
      </c>
      <c r="H2543" s="34" t="s">
        <v>29</v>
      </c>
      <c r="I2543" s="44">
        <v>59920</v>
      </c>
      <c r="J2543" s="28">
        <v>36</v>
      </c>
      <c r="K2543" s="49">
        <v>1.8627207162397414</v>
      </c>
      <c r="L2543" s="49" t="s">
        <v>242</v>
      </c>
      <c r="M2543" s="34" t="s">
        <v>35</v>
      </c>
      <c r="N2543" s="34" t="s">
        <v>30</v>
      </c>
      <c r="O2543" s="44">
        <v>319</v>
      </c>
      <c r="P2543" s="49">
        <v>0.68776155100000003</v>
      </c>
      <c r="Q2543" s="34" t="s">
        <v>38</v>
      </c>
      <c r="R2543" s="28">
        <v>22</v>
      </c>
      <c r="S2543" s="44">
        <v>1062</v>
      </c>
      <c r="T2543" s="39">
        <v>2680.666667</v>
      </c>
      <c r="U2543" s="34" t="str">
        <f t="shared" si="118"/>
        <v>Low Income</v>
      </c>
      <c r="V2543" s="44">
        <v>27398</v>
      </c>
      <c r="W2543" s="49">
        <v>0.295608186</v>
      </c>
      <c r="X2543" s="28">
        <v>0</v>
      </c>
      <c r="Y2543" s="28">
        <v>73</v>
      </c>
      <c r="Z2543" s="34" t="str">
        <f t="shared" si="119"/>
        <v>Very High Risk</v>
      </c>
    </row>
    <row r="2544" spans="1:26" x14ac:dyDescent="0.25">
      <c r="A2544" s="20">
        <v>45643</v>
      </c>
      <c r="B2544" s="21">
        <v>37</v>
      </c>
      <c r="C2544" s="33" t="str">
        <f t="shared" si="117"/>
        <v>Mid</v>
      </c>
      <c r="D2544" s="43">
        <v>27983</v>
      </c>
      <c r="E2544" s="27">
        <v>475</v>
      </c>
      <c r="F2544" s="33" t="s">
        <v>231</v>
      </c>
      <c r="G2544" s="33" t="s">
        <v>20</v>
      </c>
      <c r="H2544" s="33" t="s">
        <v>21</v>
      </c>
      <c r="I2544" s="43">
        <v>14847</v>
      </c>
      <c r="J2544" s="27">
        <v>120</v>
      </c>
      <c r="K2544" s="48">
        <v>0.53057213308079909</v>
      </c>
      <c r="L2544" s="48" t="s">
        <v>241</v>
      </c>
      <c r="M2544" s="33" t="s">
        <v>35</v>
      </c>
      <c r="N2544" s="33" t="s">
        <v>30</v>
      </c>
      <c r="O2544" s="43">
        <v>239</v>
      </c>
      <c r="P2544" s="48">
        <v>0.54106097600000003</v>
      </c>
      <c r="Q2544" s="33" t="s">
        <v>38</v>
      </c>
      <c r="R2544" s="27">
        <v>22</v>
      </c>
      <c r="S2544" s="43">
        <v>1890</v>
      </c>
      <c r="T2544" s="38">
        <v>2331.916667</v>
      </c>
      <c r="U2544" s="33" t="str">
        <f t="shared" si="118"/>
        <v>Low Income</v>
      </c>
      <c r="V2544" s="43">
        <v>6082</v>
      </c>
      <c r="W2544" s="48">
        <v>0.27912251500000002</v>
      </c>
      <c r="X2544" s="27">
        <v>0</v>
      </c>
      <c r="Y2544" s="27">
        <v>73</v>
      </c>
      <c r="Z2544" s="33" t="str">
        <f t="shared" si="119"/>
        <v>Very High Risk</v>
      </c>
    </row>
    <row r="2545" spans="1:26" x14ac:dyDescent="0.25">
      <c r="A2545" s="22">
        <v>45644</v>
      </c>
      <c r="B2545" s="23">
        <v>36</v>
      </c>
      <c r="C2545" s="34" t="str">
        <f t="shared" si="117"/>
        <v>Mid</v>
      </c>
      <c r="D2545" s="44">
        <v>22756</v>
      </c>
      <c r="E2545" s="28">
        <v>582</v>
      </c>
      <c r="F2545" s="34" t="s">
        <v>230</v>
      </c>
      <c r="G2545" s="34" t="s">
        <v>20</v>
      </c>
      <c r="H2545" s="34" t="s">
        <v>32</v>
      </c>
      <c r="I2545" s="44">
        <v>25183.596306068601</v>
      </c>
      <c r="J2545" s="28">
        <v>36</v>
      </c>
      <c r="K2545" s="49">
        <v>1.1066793947121023</v>
      </c>
      <c r="L2545" s="49" t="s">
        <v>242</v>
      </c>
      <c r="M2545" s="34" t="s">
        <v>22</v>
      </c>
      <c r="N2545" s="34" t="s">
        <v>27</v>
      </c>
      <c r="O2545" s="44">
        <v>487</v>
      </c>
      <c r="P2545" s="49">
        <v>0.117070824</v>
      </c>
      <c r="Q2545" s="34" t="s">
        <v>28</v>
      </c>
      <c r="R2545" s="28">
        <v>28</v>
      </c>
      <c r="S2545" s="44">
        <v>2303</v>
      </c>
      <c r="T2545" s="39">
        <v>1896.333333</v>
      </c>
      <c r="U2545" s="34" t="str">
        <f t="shared" si="118"/>
        <v>Low Income</v>
      </c>
      <c r="V2545" s="44">
        <v>8040</v>
      </c>
      <c r="W2545" s="49">
        <v>0.23146450499999999</v>
      </c>
      <c r="X2545" s="28">
        <v>0</v>
      </c>
      <c r="Y2545" s="28">
        <v>52</v>
      </c>
      <c r="Z2545" s="34" t="str">
        <f t="shared" si="119"/>
        <v>Medium Risk</v>
      </c>
    </row>
    <row r="2546" spans="1:26" x14ac:dyDescent="0.25">
      <c r="A2546" s="20">
        <v>45645</v>
      </c>
      <c r="B2546" s="21">
        <v>69</v>
      </c>
      <c r="C2546" s="33" t="str">
        <f t="shared" si="117"/>
        <v>Old</v>
      </c>
      <c r="D2546" s="43">
        <v>24307</v>
      </c>
      <c r="E2546" s="27">
        <v>646</v>
      </c>
      <c r="F2546" s="33" t="s">
        <v>230</v>
      </c>
      <c r="G2546" s="33" t="s">
        <v>20</v>
      </c>
      <c r="H2546" s="33" t="s">
        <v>32</v>
      </c>
      <c r="I2546" s="43">
        <v>39297</v>
      </c>
      <c r="J2546" s="27">
        <v>48</v>
      </c>
      <c r="K2546" s="48">
        <v>1.6166947792816884</v>
      </c>
      <c r="L2546" s="48" t="s">
        <v>242</v>
      </c>
      <c r="M2546" s="33" t="s">
        <v>26</v>
      </c>
      <c r="N2546" s="33" t="s">
        <v>27</v>
      </c>
      <c r="O2546" s="43">
        <v>273</v>
      </c>
      <c r="P2546" s="48">
        <v>0.424114926</v>
      </c>
      <c r="Q2546" s="33" t="s">
        <v>24</v>
      </c>
      <c r="R2546" s="27">
        <v>20</v>
      </c>
      <c r="S2546" s="43">
        <v>6917</v>
      </c>
      <c r="T2546" s="38">
        <v>2025.583333</v>
      </c>
      <c r="U2546" s="33" t="str">
        <f t="shared" si="118"/>
        <v>Low Income</v>
      </c>
      <c r="V2546" s="43">
        <v>37618</v>
      </c>
      <c r="W2546" s="48">
        <v>0.196314659</v>
      </c>
      <c r="X2546" s="27">
        <v>0</v>
      </c>
      <c r="Y2546" s="27">
        <v>54</v>
      </c>
      <c r="Z2546" s="33" t="str">
        <f t="shared" si="119"/>
        <v>Medium Risk</v>
      </c>
    </row>
    <row r="2547" spans="1:26" x14ac:dyDescent="0.25">
      <c r="A2547" s="22">
        <v>45646</v>
      </c>
      <c r="B2547" s="23">
        <v>45</v>
      </c>
      <c r="C2547" s="34" t="str">
        <f t="shared" si="117"/>
        <v>Senior</v>
      </c>
      <c r="D2547" s="44">
        <v>51058</v>
      </c>
      <c r="E2547" s="28">
        <v>576.96694214876038</v>
      </c>
      <c r="F2547" s="34" t="s">
        <v>230</v>
      </c>
      <c r="G2547" s="34" t="s">
        <v>20</v>
      </c>
      <c r="H2547" s="34" t="s">
        <v>29</v>
      </c>
      <c r="I2547" s="44">
        <v>15799</v>
      </c>
      <c r="J2547" s="28">
        <v>24</v>
      </c>
      <c r="K2547" s="49">
        <v>0.30943241020016454</v>
      </c>
      <c r="L2547" s="49" t="s">
        <v>240</v>
      </c>
      <c r="M2547" s="34" t="s">
        <v>26</v>
      </c>
      <c r="N2547" s="34" t="s">
        <v>27</v>
      </c>
      <c r="O2547" s="44">
        <v>555</v>
      </c>
      <c r="P2547" s="49">
        <v>0.29575263600000001</v>
      </c>
      <c r="Q2547" s="34" t="s">
        <v>34</v>
      </c>
      <c r="R2547" s="28">
        <v>29</v>
      </c>
      <c r="S2547" s="44">
        <v>2409</v>
      </c>
      <c r="T2547" s="39">
        <v>4254.8333329999996</v>
      </c>
      <c r="U2547" s="34" t="str">
        <f t="shared" si="118"/>
        <v>Low Income</v>
      </c>
      <c r="V2547" s="44">
        <v>86899</v>
      </c>
      <c r="W2547" s="49">
        <v>0.194269622</v>
      </c>
      <c r="X2547" s="28">
        <v>1</v>
      </c>
      <c r="Y2547" s="28">
        <v>40</v>
      </c>
      <c r="Z2547" s="34" t="str">
        <f t="shared" si="119"/>
        <v>Medium Risk</v>
      </c>
    </row>
    <row r="2548" spans="1:26" x14ac:dyDescent="0.25">
      <c r="A2548" s="20">
        <v>45647</v>
      </c>
      <c r="B2548" s="21">
        <v>23</v>
      </c>
      <c r="C2548" s="33" t="str">
        <f t="shared" si="117"/>
        <v>Young</v>
      </c>
      <c r="D2548" s="43">
        <v>41426</v>
      </c>
      <c r="E2548" s="27">
        <v>512</v>
      </c>
      <c r="F2548" s="33" t="s">
        <v>231</v>
      </c>
      <c r="G2548" s="33" t="s">
        <v>33</v>
      </c>
      <c r="H2548" s="33" t="s">
        <v>21</v>
      </c>
      <c r="I2548" s="43">
        <v>20674</v>
      </c>
      <c r="J2548" s="27">
        <v>48</v>
      </c>
      <c r="K2548" s="48">
        <v>0.49905856225558826</v>
      </c>
      <c r="L2548" s="48" t="s">
        <v>240</v>
      </c>
      <c r="M2548" s="33" t="s">
        <v>35</v>
      </c>
      <c r="N2548" s="33" t="s">
        <v>23</v>
      </c>
      <c r="O2548" s="43">
        <v>373</v>
      </c>
      <c r="P2548" s="48">
        <v>0.36910206400000001</v>
      </c>
      <c r="Q2548" s="33" t="s">
        <v>31</v>
      </c>
      <c r="R2548" s="27">
        <v>27</v>
      </c>
      <c r="S2548" s="43">
        <v>317</v>
      </c>
      <c r="T2548" s="38">
        <v>3452.166667</v>
      </c>
      <c r="U2548" s="33" t="str">
        <f t="shared" si="118"/>
        <v>Low Income</v>
      </c>
      <c r="V2548" s="43">
        <v>85725</v>
      </c>
      <c r="W2548" s="48">
        <v>0.23966609799999999</v>
      </c>
      <c r="X2548" s="27">
        <v>0</v>
      </c>
      <c r="Y2548" s="27">
        <v>59</v>
      </c>
      <c r="Z2548" s="33" t="str">
        <f t="shared" si="119"/>
        <v>High Risk</v>
      </c>
    </row>
    <row r="2549" spans="1:26" x14ac:dyDescent="0.25">
      <c r="A2549" s="22">
        <v>45648</v>
      </c>
      <c r="B2549" s="23">
        <v>33</v>
      </c>
      <c r="C2549" s="34" t="str">
        <f t="shared" si="117"/>
        <v>Mid</v>
      </c>
      <c r="D2549" s="44">
        <v>20374</v>
      </c>
      <c r="E2549" s="28">
        <v>575</v>
      </c>
      <c r="F2549" s="34" t="s">
        <v>230</v>
      </c>
      <c r="G2549" s="34" t="s">
        <v>20</v>
      </c>
      <c r="H2549" s="34" t="s">
        <v>29</v>
      </c>
      <c r="I2549" s="44">
        <v>17976</v>
      </c>
      <c r="J2549" s="28">
        <v>120</v>
      </c>
      <c r="K2549" s="49">
        <v>0.88230097182683809</v>
      </c>
      <c r="L2549" s="49" t="s">
        <v>241</v>
      </c>
      <c r="M2549" s="34" t="s">
        <v>35</v>
      </c>
      <c r="N2549" s="34" t="s">
        <v>27</v>
      </c>
      <c r="O2549" s="44">
        <v>408</v>
      </c>
      <c r="P2549" s="49">
        <v>0.20944559800000001</v>
      </c>
      <c r="Q2549" s="34" t="s">
        <v>38</v>
      </c>
      <c r="R2549" s="28">
        <v>19</v>
      </c>
      <c r="S2549" s="44">
        <v>7609</v>
      </c>
      <c r="T2549" s="39">
        <v>1697.833333</v>
      </c>
      <c r="U2549" s="34" t="str">
        <f t="shared" si="118"/>
        <v>Low Income</v>
      </c>
      <c r="V2549" s="44">
        <v>47906</v>
      </c>
      <c r="W2549" s="49">
        <v>0.2752868</v>
      </c>
      <c r="X2549" s="28">
        <v>0</v>
      </c>
      <c r="Y2549" s="28">
        <v>53</v>
      </c>
      <c r="Z2549" s="34" t="str">
        <f t="shared" si="119"/>
        <v>Medium Risk</v>
      </c>
    </row>
    <row r="2550" spans="1:26" x14ac:dyDescent="0.25">
      <c r="A2550" s="20">
        <v>45649</v>
      </c>
      <c r="B2550" s="21">
        <v>52</v>
      </c>
      <c r="C2550" s="33" t="str">
        <f t="shared" si="117"/>
        <v>Senior</v>
      </c>
      <c r="D2550" s="43">
        <v>30790</v>
      </c>
      <c r="E2550" s="27">
        <v>647</v>
      </c>
      <c r="F2550" s="33" t="s">
        <v>230</v>
      </c>
      <c r="G2550" s="33" t="s">
        <v>20</v>
      </c>
      <c r="H2550" s="33" t="s">
        <v>29</v>
      </c>
      <c r="I2550" s="43">
        <v>21579</v>
      </c>
      <c r="J2550" s="27">
        <v>48</v>
      </c>
      <c r="K2550" s="48">
        <v>0.70084443000974339</v>
      </c>
      <c r="L2550" s="48" t="s">
        <v>241</v>
      </c>
      <c r="M2550" s="33" t="s">
        <v>26</v>
      </c>
      <c r="N2550" s="33" t="s">
        <v>34</v>
      </c>
      <c r="O2550" s="43">
        <v>200</v>
      </c>
      <c r="P2550" s="48">
        <v>5.6961238999999997E-2</v>
      </c>
      <c r="Q2550" s="33" t="s">
        <v>28</v>
      </c>
      <c r="R2550" s="27">
        <v>36</v>
      </c>
      <c r="S2550" s="43">
        <v>6343</v>
      </c>
      <c r="T2550" s="38">
        <v>2565.833333</v>
      </c>
      <c r="U2550" s="33" t="str">
        <f t="shared" si="118"/>
        <v>Low Income</v>
      </c>
      <c r="V2550" s="43">
        <v>55241</v>
      </c>
      <c r="W2550" s="48">
        <v>0.188995264</v>
      </c>
      <c r="X2550" s="27">
        <v>0</v>
      </c>
      <c r="Y2550" s="27">
        <v>49</v>
      </c>
      <c r="Z2550" s="33" t="str">
        <f t="shared" si="119"/>
        <v>Medium Risk</v>
      </c>
    </row>
    <row r="2551" spans="1:26" x14ac:dyDescent="0.25">
      <c r="A2551" s="22">
        <v>45650</v>
      </c>
      <c r="B2551" s="23">
        <v>65</v>
      </c>
      <c r="C2551" s="34" t="str">
        <f t="shared" si="117"/>
        <v>Old</v>
      </c>
      <c r="D2551" s="44">
        <v>23345</v>
      </c>
      <c r="E2551" s="28">
        <v>615</v>
      </c>
      <c r="F2551" s="34" t="s">
        <v>230</v>
      </c>
      <c r="G2551" s="34" t="s">
        <v>20</v>
      </c>
      <c r="H2551" s="34" t="s">
        <v>29</v>
      </c>
      <c r="I2551" s="44">
        <v>13889</v>
      </c>
      <c r="J2551" s="28">
        <v>84</v>
      </c>
      <c r="K2551" s="49">
        <v>0.59494538445063183</v>
      </c>
      <c r="L2551" s="49" t="s">
        <v>241</v>
      </c>
      <c r="M2551" s="34" t="s">
        <v>22</v>
      </c>
      <c r="N2551" s="34" t="s">
        <v>27</v>
      </c>
      <c r="O2551" s="44">
        <v>261</v>
      </c>
      <c r="P2551" s="49">
        <v>0.29214264099999998</v>
      </c>
      <c r="Q2551" s="34" t="s">
        <v>28</v>
      </c>
      <c r="R2551" s="28">
        <v>27</v>
      </c>
      <c r="S2551" s="44">
        <v>13796</v>
      </c>
      <c r="T2551" s="39">
        <v>1945.416667</v>
      </c>
      <c r="U2551" s="34" t="str">
        <f t="shared" si="118"/>
        <v>Low Income</v>
      </c>
      <c r="V2551" s="44">
        <v>157522</v>
      </c>
      <c r="W2551" s="49">
        <v>0.20646862699999999</v>
      </c>
      <c r="X2551" s="28">
        <v>0</v>
      </c>
      <c r="Y2551" s="28">
        <v>46</v>
      </c>
      <c r="Z2551" s="34" t="str">
        <f t="shared" si="119"/>
        <v>Medium Risk</v>
      </c>
    </row>
    <row r="2552" spans="1:26" x14ac:dyDescent="0.25">
      <c r="A2552" s="20">
        <v>45651</v>
      </c>
      <c r="B2552" s="21">
        <v>20</v>
      </c>
      <c r="C2552" s="33" t="str">
        <f t="shared" si="117"/>
        <v>Young</v>
      </c>
      <c r="D2552" s="43">
        <v>33256</v>
      </c>
      <c r="E2552" s="27">
        <v>629</v>
      </c>
      <c r="F2552" s="33" t="s">
        <v>230</v>
      </c>
      <c r="G2552" s="33" t="s">
        <v>20</v>
      </c>
      <c r="H2552" s="33" t="s">
        <v>29</v>
      </c>
      <c r="I2552" s="43">
        <v>71149</v>
      </c>
      <c r="J2552" s="27">
        <v>36</v>
      </c>
      <c r="K2552" s="48">
        <v>2.1394334856867934</v>
      </c>
      <c r="L2552" s="48" t="s">
        <v>242</v>
      </c>
      <c r="M2552" s="33" t="s">
        <v>35</v>
      </c>
      <c r="N2552" s="33" t="s">
        <v>27</v>
      </c>
      <c r="O2552" s="43">
        <v>202</v>
      </c>
      <c r="P2552" s="48">
        <v>0.29153063299999998</v>
      </c>
      <c r="Q2552" s="33" t="s">
        <v>38</v>
      </c>
      <c r="R2552" s="27">
        <v>33</v>
      </c>
      <c r="S2552" s="43">
        <v>15931</v>
      </c>
      <c r="T2552" s="38">
        <v>2771.333333</v>
      </c>
      <c r="U2552" s="33" t="str">
        <f t="shared" si="118"/>
        <v>Low Income</v>
      </c>
      <c r="V2552" s="43">
        <v>8838</v>
      </c>
      <c r="W2552" s="48">
        <v>0.229988531</v>
      </c>
      <c r="X2552" s="27">
        <v>0</v>
      </c>
      <c r="Y2552" s="27">
        <v>49</v>
      </c>
      <c r="Z2552" s="33" t="str">
        <f t="shared" si="119"/>
        <v>Medium Risk</v>
      </c>
    </row>
    <row r="2553" spans="1:26" x14ac:dyDescent="0.25">
      <c r="A2553" s="22">
        <v>45652</v>
      </c>
      <c r="B2553" s="23">
        <v>18</v>
      </c>
      <c r="C2553" s="34" t="str">
        <f t="shared" si="117"/>
        <v>Young</v>
      </c>
      <c r="D2553" s="44">
        <v>92711</v>
      </c>
      <c r="E2553" s="28">
        <v>610</v>
      </c>
      <c r="F2553" s="34" t="s">
        <v>230</v>
      </c>
      <c r="G2553" s="34" t="s">
        <v>20</v>
      </c>
      <c r="H2553" s="34" t="s">
        <v>29</v>
      </c>
      <c r="I2553" s="44">
        <v>13293</v>
      </c>
      <c r="J2553" s="28">
        <v>84</v>
      </c>
      <c r="K2553" s="49">
        <v>0.14338104432052293</v>
      </c>
      <c r="L2553" s="49" t="s">
        <v>240</v>
      </c>
      <c r="M2553" s="34" t="s">
        <v>22</v>
      </c>
      <c r="N2553" s="34" t="s">
        <v>30</v>
      </c>
      <c r="O2553" s="44">
        <v>308</v>
      </c>
      <c r="P2553" s="49">
        <v>0.23424852400000001</v>
      </c>
      <c r="Q2553" s="34" t="s">
        <v>38</v>
      </c>
      <c r="R2553" s="28">
        <v>30</v>
      </c>
      <c r="S2553" s="44">
        <v>4814</v>
      </c>
      <c r="T2553" s="39">
        <v>7725.9166670000004</v>
      </c>
      <c r="U2553" s="34" t="str">
        <f t="shared" si="118"/>
        <v>Medium Income</v>
      </c>
      <c r="V2553" s="44">
        <v>43098</v>
      </c>
      <c r="W2553" s="49">
        <v>0.188923535</v>
      </c>
      <c r="X2553" s="28">
        <v>0</v>
      </c>
      <c r="Y2553" s="28">
        <v>61</v>
      </c>
      <c r="Z2553" s="34" t="str">
        <f t="shared" si="119"/>
        <v>High Risk</v>
      </c>
    </row>
    <row r="2554" spans="1:26" x14ac:dyDescent="0.25">
      <c r="A2554" s="20">
        <v>45653</v>
      </c>
      <c r="B2554" s="21">
        <v>62</v>
      </c>
      <c r="C2554" s="33" t="str">
        <f t="shared" si="117"/>
        <v>Old</v>
      </c>
      <c r="D2554" s="43">
        <v>33342</v>
      </c>
      <c r="E2554" s="27">
        <v>601</v>
      </c>
      <c r="F2554" s="33" t="s">
        <v>230</v>
      </c>
      <c r="G2554" s="33" t="s">
        <v>20</v>
      </c>
      <c r="H2554" s="33" t="s">
        <v>25</v>
      </c>
      <c r="I2554" s="43">
        <v>34322</v>
      </c>
      <c r="J2554" s="27">
        <v>48</v>
      </c>
      <c r="K2554" s="48">
        <v>1.0293923579869233</v>
      </c>
      <c r="L2554" s="48" t="s">
        <v>242</v>
      </c>
      <c r="M2554" s="33" t="s">
        <v>22</v>
      </c>
      <c r="N2554" s="33" t="s">
        <v>23</v>
      </c>
      <c r="O2554" s="43">
        <v>1176</v>
      </c>
      <c r="P2554" s="48">
        <v>0.13195822900000001</v>
      </c>
      <c r="Q2554" s="33" t="s">
        <v>31</v>
      </c>
      <c r="R2554" s="27">
        <v>24</v>
      </c>
      <c r="S2554" s="43">
        <v>21932</v>
      </c>
      <c r="T2554" s="38">
        <v>2778.5</v>
      </c>
      <c r="U2554" s="33" t="str">
        <f t="shared" si="118"/>
        <v>Low Income</v>
      </c>
      <c r="V2554" s="43">
        <v>89282</v>
      </c>
      <c r="W2554" s="48">
        <v>0.20744448900000001</v>
      </c>
      <c r="X2554" s="27">
        <v>0</v>
      </c>
      <c r="Y2554" s="27">
        <v>49</v>
      </c>
      <c r="Z2554" s="33" t="str">
        <f t="shared" si="119"/>
        <v>Medium Risk</v>
      </c>
    </row>
    <row r="2555" spans="1:26" x14ac:dyDescent="0.25">
      <c r="A2555" s="22">
        <v>45654</v>
      </c>
      <c r="B2555" s="23">
        <v>44</v>
      </c>
      <c r="C2555" s="34" t="str">
        <f t="shared" si="117"/>
        <v>Senior</v>
      </c>
      <c r="D2555" s="44">
        <v>88116</v>
      </c>
      <c r="E2555" s="28">
        <v>592</v>
      </c>
      <c r="F2555" s="34" t="s">
        <v>230</v>
      </c>
      <c r="G2555" s="34" t="s">
        <v>20</v>
      </c>
      <c r="H2555" s="34" t="s">
        <v>41</v>
      </c>
      <c r="I2555" s="44">
        <v>10805</v>
      </c>
      <c r="J2555" s="28">
        <v>48</v>
      </c>
      <c r="K2555" s="49">
        <v>0.12262245222207091</v>
      </c>
      <c r="L2555" s="49" t="s">
        <v>240</v>
      </c>
      <c r="M2555" s="34" t="s">
        <v>22</v>
      </c>
      <c r="N2555" s="34" t="s">
        <v>23</v>
      </c>
      <c r="O2555" s="44">
        <v>527</v>
      </c>
      <c r="P2555" s="49">
        <v>0.256475218</v>
      </c>
      <c r="Q2555" s="34" t="s">
        <v>34</v>
      </c>
      <c r="R2555" s="28">
        <v>24</v>
      </c>
      <c r="S2555" s="44">
        <v>6609</v>
      </c>
      <c r="T2555" s="39">
        <v>7343</v>
      </c>
      <c r="U2555" s="34" t="str">
        <f t="shared" si="118"/>
        <v>Medium Income</v>
      </c>
      <c r="V2555" s="44">
        <v>3251</v>
      </c>
      <c r="W2555" s="49">
        <v>0.20474184300000001</v>
      </c>
      <c r="X2555" s="28">
        <v>1</v>
      </c>
      <c r="Y2555" s="28">
        <v>40.799999999999997</v>
      </c>
      <c r="Z2555" s="34" t="str">
        <f t="shared" si="119"/>
        <v>Medium Risk</v>
      </c>
    </row>
    <row r="2556" spans="1:26" x14ac:dyDescent="0.25">
      <c r="A2556" s="20">
        <v>45655</v>
      </c>
      <c r="B2556" s="21">
        <v>29</v>
      </c>
      <c r="C2556" s="33" t="str">
        <f t="shared" si="117"/>
        <v>Mid</v>
      </c>
      <c r="D2556" s="43">
        <v>101896</v>
      </c>
      <c r="E2556" s="27">
        <v>498</v>
      </c>
      <c r="F2556" s="33" t="s">
        <v>231</v>
      </c>
      <c r="G2556" s="33" t="s">
        <v>20</v>
      </c>
      <c r="H2556" s="33" t="s">
        <v>32</v>
      </c>
      <c r="I2556" s="43">
        <v>33595</v>
      </c>
      <c r="J2556" s="27">
        <v>36</v>
      </c>
      <c r="K2556" s="48">
        <v>0.3296989086912146</v>
      </c>
      <c r="L2556" s="48" t="s">
        <v>240</v>
      </c>
      <c r="M2556" s="33" t="s">
        <v>22</v>
      </c>
      <c r="N2556" s="33" t="s">
        <v>30</v>
      </c>
      <c r="O2556" s="43">
        <v>302</v>
      </c>
      <c r="P2556" s="48">
        <v>0.145586305</v>
      </c>
      <c r="Q2556" s="33" t="s">
        <v>24</v>
      </c>
      <c r="R2556" s="27">
        <v>20</v>
      </c>
      <c r="S2556" s="43">
        <v>1825</v>
      </c>
      <c r="T2556" s="38">
        <v>8491.3333330000005</v>
      </c>
      <c r="U2556" s="33" t="str">
        <f t="shared" si="118"/>
        <v>Medium Income</v>
      </c>
      <c r="V2556" s="43">
        <v>619235</v>
      </c>
      <c r="W2556" s="48">
        <v>0.24362608099999999</v>
      </c>
      <c r="X2556" s="27">
        <v>1</v>
      </c>
      <c r="Y2556" s="27">
        <v>33.6</v>
      </c>
      <c r="Z2556" s="33" t="str">
        <f t="shared" si="119"/>
        <v>Low Risk</v>
      </c>
    </row>
    <row r="2557" spans="1:26" x14ac:dyDescent="0.25">
      <c r="A2557" s="22">
        <v>45656</v>
      </c>
      <c r="B2557" s="23">
        <v>46</v>
      </c>
      <c r="C2557" s="34" t="str">
        <f t="shared" si="117"/>
        <v>Senior</v>
      </c>
      <c r="D2557" s="44">
        <v>53306</v>
      </c>
      <c r="E2557" s="28">
        <v>627</v>
      </c>
      <c r="F2557" s="34" t="s">
        <v>230</v>
      </c>
      <c r="G2557" s="34" t="s">
        <v>20</v>
      </c>
      <c r="H2557" s="34" t="s">
        <v>29</v>
      </c>
      <c r="I2557" s="44">
        <v>27232</v>
      </c>
      <c r="J2557" s="28">
        <v>48</v>
      </c>
      <c r="K2557" s="49">
        <v>0.51086181668104902</v>
      </c>
      <c r="L2557" s="49" t="s">
        <v>241</v>
      </c>
      <c r="M2557" s="34" t="s">
        <v>22</v>
      </c>
      <c r="N2557" s="34" t="s">
        <v>30</v>
      </c>
      <c r="O2557" s="44">
        <v>247</v>
      </c>
      <c r="P2557" s="49">
        <v>0.279441363</v>
      </c>
      <c r="Q2557" s="34" t="s">
        <v>24</v>
      </c>
      <c r="R2557" s="28">
        <v>31</v>
      </c>
      <c r="S2557" s="44">
        <v>343</v>
      </c>
      <c r="T2557" s="39">
        <v>4442.1666670000004</v>
      </c>
      <c r="U2557" s="34" t="str">
        <f t="shared" si="118"/>
        <v>Low Income</v>
      </c>
      <c r="V2557" s="44">
        <v>9984</v>
      </c>
      <c r="W2557" s="49">
        <v>0.19573072399999999</v>
      </c>
      <c r="X2557" s="28">
        <v>0</v>
      </c>
      <c r="Y2557" s="28">
        <v>50</v>
      </c>
      <c r="Z2557" s="34" t="str">
        <f t="shared" si="119"/>
        <v>Medium Risk</v>
      </c>
    </row>
    <row r="2558" spans="1:26" x14ac:dyDescent="0.25">
      <c r="A2558" s="20">
        <v>45657</v>
      </c>
      <c r="B2558" s="21">
        <v>18</v>
      </c>
      <c r="C2558" s="33" t="str">
        <f t="shared" si="117"/>
        <v>Young</v>
      </c>
      <c r="D2558" s="43">
        <v>19958</v>
      </c>
      <c r="E2558" s="27">
        <v>484</v>
      </c>
      <c r="F2558" s="33" t="s">
        <v>231</v>
      </c>
      <c r="G2558" s="33" t="s">
        <v>20</v>
      </c>
      <c r="H2558" s="33" t="s">
        <v>32</v>
      </c>
      <c r="I2558" s="43">
        <v>38132</v>
      </c>
      <c r="J2558" s="27">
        <v>72</v>
      </c>
      <c r="K2558" s="48">
        <v>1.9106122858001804</v>
      </c>
      <c r="L2558" s="48" t="s">
        <v>242</v>
      </c>
      <c r="M2558" s="33" t="s">
        <v>22</v>
      </c>
      <c r="N2558" s="33" t="s">
        <v>27</v>
      </c>
      <c r="O2558" s="43">
        <v>497</v>
      </c>
      <c r="P2558" s="48">
        <v>0.77116944499999995</v>
      </c>
      <c r="Q2558" s="33" t="s">
        <v>24</v>
      </c>
      <c r="R2558" s="27">
        <v>22</v>
      </c>
      <c r="S2558" s="43">
        <v>828</v>
      </c>
      <c r="T2558" s="38">
        <v>1663.166667</v>
      </c>
      <c r="U2558" s="33" t="str">
        <f t="shared" si="118"/>
        <v>Low Income</v>
      </c>
      <c r="V2558" s="43">
        <v>8184</v>
      </c>
      <c r="W2558" s="48">
        <v>0.34817198700000002</v>
      </c>
      <c r="X2558" s="27">
        <v>0</v>
      </c>
      <c r="Y2558" s="27">
        <v>66</v>
      </c>
      <c r="Z2558" s="33" t="str">
        <f t="shared" si="119"/>
        <v>High Risk</v>
      </c>
    </row>
    <row r="2559" spans="1:26" x14ac:dyDescent="0.25">
      <c r="A2559" s="22">
        <v>45658</v>
      </c>
      <c r="B2559" s="23">
        <v>40</v>
      </c>
      <c r="C2559" s="34" t="str">
        <f t="shared" si="117"/>
        <v>Senior</v>
      </c>
      <c r="D2559" s="44">
        <v>40433</v>
      </c>
      <c r="E2559" s="28">
        <v>579.93124999999998</v>
      </c>
      <c r="F2559" s="34" t="s">
        <v>230</v>
      </c>
      <c r="G2559" s="34" t="s">
        <v>20</v>
      </c>
      <c r="H2559" s="34" t="s">
        <v>25</v>
      </c>
      <c r="I2559" s="44">
        <v>18418</v>
      </c>
      <c r="J2559" s="28">
        <v>84</v>
      </c>
      <c r="K2559" s="49">
        <v>0.45551900675191059</v>
      </c>
      <c r="L2559" s="49" t="s">
        <v>240</v>
      </c>
      <c r="M2559" s="34" t="s">
        <v>22</v>
      </c>
      <c r="N2559" s="34" t="s">
        <v>27</v>
      </c>
      <c r="O2559" s="44">
        <v>221</v>
      </c>
      <c r="P2559" s="49">
        <v>0.48365138200000002</v>
      </c>
      <c r="Q2559" s="34" t="s">
        <v>24</v>
      </c>
      <c r="R2559" s="28">
        <v>27</v>
      </c>
      <c r="S2559" s="44">
        <v>674</v>
      </c>
      <c r="T2559" s="39">
        <v>3369.416667</v>
      </c>
      <c r="U2559" s="34" t="str">
        <f t="shared" si="118"/>
        <v>Low Income</v>
      </c>
      <c r="V2559" s="44">
        <v>265260</v>
      </c>
      <c r="W2559" s="49">
        <v>0.23643908</v>
      </c>
      <c r="X2559" s="28">
        <v>0</v>
      </c>
      <c r="Y2559" s="28">
        <v>49</v>
      </c>
      <c r="Z2559" s="34" t="str">
        <f t="shared" si="119"/>
        <v>Medium Risk</v>
      </c>
    </row>
    <row r="2560" spans="1:26" x14ac:dyDescent="0.25">
      <c r="A2560" s="20">
        <v>45659</v>
      </c>
      <c r="B2560" s="21">
        <v>43</v>
      </c>
      <c r="C2560" s="33" t="str">
        <f t="shared" si="117"/>
        <v>Senior</v>
      </c>
      <c r="D2560" s="43">
        <v>41556</v>
      </c>
      <c r="E2560" s="27">
        <v>585</v>
      </c>
      <c r="F2560" s="33" t="s">
        <v>230</v>
      </c>
      <c r="G2560" s="33" t="s">
        <v>20</v>
      </c>
      <c r="H2560" s="33" t="s">
        <v>32</v>
      </c>
      <c r="I2560" s="43">
        <v>22182</v>
      </c>
      <c r="J2560" s="27">
        <v>60</v>
      </c>
      <c r="K2560" s="48">
        <v>0.53378573491192605</v>
      </c>
      <c r="L2560" s="48" t="s">
        <v>241</v>
      </c>
      <c r="M2560" s="33" t="s">
        <v>26</v>
      </c>
      <c r="N2560" s="33" t="s">
        <v>30</v>
      </c>
      <c r="O2560" s="43">
        <v>343</v>
      </c>
      <c r="P2560" s="48">
        <v>0.268062258</v>
      </c>
      <c r="Q2560" s="33" t="s">
        <v>24</v>
      </c>
      <c r="R2560" s="27">
        <v>33</v>
      </c>
      <c r="S2560" s="43">
        <v>12118</v>
      </c>
      <c r="T2560" s="38">
        <v>3463</v>
      </c>
      <c r="U2560" s="33" t="str">
        <f t="shared" si="118"/>
        <v>Low Income</v>
      </c>
      <c r="V2560" s="43">
        <v>81717</v>
      </c>
      <c r="W2560" s="48">
        <v>0.20817055000000001</v>
      </c>
      <c r="X2560" s="27">
        <v>0</v>
      </c>
      <c r="Y2560" s="27">
        <v>53</v>
      </c>
      <c r="Z2560" s="33" t="str">
        <f t="shared" si="119"/>
        <v>Medium Risk</v>
      </c>
    </row>
    <row r="2561" spans="1:26" x14ac:dyDescent="0.25">
      <c r="A2561" s="22">
        <v>45660</v>
      </c>
      <c r="B2561" s="23">
        <v>51</v>
      </c>
      <c r="C2561" s="34" t="str">
        <f t="shared" si="117"/>
        <v>Senior</v>
      </c>
      <c r="D2561" s="44">
        <v>117775</v>
      </c>
      <c r="E2561" s="28">
        <v>551</v>
      </c>
      <c r="F2561" s="34" t="s">
        <v>230</v>
      </c>
      <c r="G2561" s="34" t="s">
        <v>20</v>
      </c>
      <c r="H2561" s="34" t="s">
        <v>25</v>
      </c>
      <c r="I2561" s="44">
        <v>22423</v>
      </c>
      <c r="J2561" s="28">
        <v>60</v>
      </c>
      <c r="K2561" s="49">
        <v>0.19038845255784334</v>
      </c>
      <c r="L2561" s="49" t="s">
        <v>240</v>
      </c>
      <c r="M2561" s="34" t="s">
        <v>22</v>
      </c>
      <c r="N2561" s="34" t="s">
        <v>30</v>
      </c>
      <c r="O2561" s="44">
        <v>428</v>
      </c>
      <c r="P2561" s="49">
        <v>0.115318909</v>
      </c>
      <c r="Q2561" s="34" t="s">
        <v>28</v>
      </c>
      <c r="R2561" s="28">
        <v>35</v>
      </c>
      <c r="S2561" s="44">
        <v>6605</v>
      </c>
      <c r="T2561" s="39">
        <v>9814.5833330000005</v>
      </c>
      <c r="U2561" s="34" t="str">
        <f t="shared" si="118"/>
        <v>Medium Income</v>
      </c>
      <c r="V2561" s="44">
        <v>186018</v>
      </c>
      <c r="W2561" s="49">
        <v>0.28399654800000002</v>
      </c>
      <c r="X2561" s="28">
        <v>1</v>
      </c>
      <c r="Y2561" s="28">
        <v>35.200000000000003</v>
      </c>
      <c r="Z2561" s="34" t="str">
        <f t="shared" si="119"/>
        <v>Low Risk</v>
      </c>
    </row>
    <row r="2562" spans="1:26" x14ac:dyDescent="0.25">
      <c r="A2562" s="20">
        <v>45661</v>
      </c>
      <c r="B2562" s="21">
        <v>27</v>
      </c>
      <c r="C2562" s="33" t="str">
        <f t="shared" ref="C2562:C2625" si="120">IF(B2562&lt;25,"Young",IF(B2562&lt;40,"Mid",IF(B2562&lt;60,"Senior","Old")))</f>
        <v>Mid</v>
      </c>
      <c r="D2562" s="43">
        <v>17680</v>
      </c>
      <c r="E2562" s="27">
        <v>591</v>
      </c>
      <c r="F2562" s="33" t="s">
        <v>230</v>
      </c>
      <c r="G2562" s="33" t="s">
        <v>20</v>
      </c>
      <c r="H2562" s="33" t="s">
        <v>21</v>
      </c>
      <c r="I2562" s="43">
        <v>11224</v>
      </c>
      <c r="J2562" s="27">
        <v>84</v>
      </c>
      <c r="K2562" s="48">
        <v>0.63484162895927598</v>
      </c>
      <c r="L2562" s="48" t="s">
        <v>241</v>
      </c>
      <c r="M2562" s="33" t="s">
        <v>35</v>
      </c>
      <c r="N2562" s="33" t="s">
        <v>27</v>
      </c>
      <c r="O2562" s="43">
        <v>447</v>
      </c>
      <c r="P2562" s="48">
        <v>0.43385057100000002</v>
      </c>
      <c r="Q2562" s="33" t="s">
        <v>24</v>
      </c>
      <c r="R2562" s="27">
        <v>19</v>
      </c>
      <c r="S2562" s="43">
        <v>1292</v>
      </c>
      <c r="T2562" s="38">
        <v>1473.333333</v>
      </c>
      <c r="U2562" s="33" t="str">
        <f t="shared" ref="U2562:U2625" si="121">IF(T2562&lt;=5000,"Low Income",IF(T2562&lt;=12000,"Medium Income","High Income"))</f>
        <v>Low Income</v>
      </c>
      <c r="V2562" s="43">
        <v>24496</v>
      </c>
      <c r="W2562" s="48">
        <v>0.23996609899999999</v>
      </c>
      <c r="X2562" s="27">
        <v>0</v>
      </c>
      <c r="Y2562" s="27">
        <v>58</v>
      </c>
      <c r="Z2562" s="33" t="str">
        <f t="shared" ref="Z2562:Z2625" si="122">IF(Y2562&lt;40,"Low Risk", IF(Y2562&lt;55,"Medium Risk", IF(Y2562&lt;70,"High Risk","Very High Risk")))</f>
        <v>High Risk</v>
      </c>
    </row>
    <row r="2563" spans="1:26" x14ac:dyDescent="0.25">
      <c r="A2563" s="22">
        <v>45662</v>
      </c>
      <c r="B2563" s="23">
        <v>41</v>
      </c>
      <c r="C2563" s="34" t="str">
        <f t="shared" si="120"/>
        <v>Senior</v>
      </c>
      <c r="D2563" s="44">
        <v>90395.000004000001</v>
      </c>
      <c r="E2563" s="28">
        <v>611</v>
      </c>
      <c r="F2563" s="34" t="s">
        <v>230</v>
      </c>
      <c r="G2563" s="34" t="s">
        <v>20</v>
      </c>
      <c r="H2563" s="34" t="s">
        <v>25</v>
      </c>
      <c r="I2563" s="44">
        <v>16945</v>
      </c>
      <c r="J2563" s="28">
        <v>55.032258064516128</v>
      </c>
      <c r="K2563" s="49">
        <v>0.18745505834670259</v>
      </c>
      <c r="L2563" s="49" t="s">
        <v>240</v>
      </c>
      <c r="M2563" s="34" t="s">
        <v>22</v>
      </c>
      <c r="N2563" s="34" t="s">
        <v>27</v>
      </c>
      <c r="O2563" s="44">
        <v>282</v>
      </c>
      <c r="P2563" s="49">
        <v>0.24767076399999999</v>
      </c>
      <c r="Q2563" s="34" t="s">
        <v>28</v>
      </c>
      <c r="R2563" s="28">
        <v>27</v>
      </c>
      <c r="S2563" s="44">
        <v>3795</v>
      </c>
      <c r="T2563" s="39">
        <v>7532.9166670000004</v>
      </c>
      <c r="U2563" s="34" t="str">
        <f t="shared" si="121"/>
        <v>Medium Income</v>
      </c>
      <c r="V2563" s="44">
        <v>26010</v>
      </c>
      <c r="W2563" s="49">
        <v>0.19065233200000001</v>
      </c>
      <c r="X2563" s="28">
        <v>1</v>
      </c>
      <c r="Y2563" s="28">
        <v>37.6</v>
      </c>
      <c r="Z2563" s="34" t="str">
        <f t="shared" si="122"/>
        <v>Low Risk</v>
      </c>
    </row>
    <row r="2564" spans="1:26" x14ac:dyDescent="0.25">
      <c r="A2564" s="20">
        <v>45663</v>
      </c>
      <c r="B2564" s="21">
        <v>28</v>
      </c>
      <c r="C2564" s="33" t="str">
        <f t="shared" si="120"/>
        <v>Mid</v>
      </c>
      <c r="D2564" s="43">
        <v>15582</v>
      </c>
      <c r="E2564" s="27">
        <v>562</v>
      </c>
      <c r="F2564" s="33" t="s">
        <v>230</v>
      </c>
      <c r="G2564" s="33" t="s">
        <v>45</v>
      </c>
      <c r="H2564" s="33" t="s">
        <v>25</v>
      </c>
      <c r="I2564" s="43">
        <v>19639</v>
      </c>
      <c r="J2564" s="27">
        <v>72</v>
      </c>
      <c r="K2564" s="48">
        <v>1.2603645231677576</v>
      </c>
      <c r="L2564" s="48" t="s">
        <v>242</v>
      </c>
      <c r="M2564" s="33" t="s">
        <v>22</v>
      </c>
      <c r="N2564" s="33" t="s">
        <v>30</v>
      </c>
      <c r="O2564" s="43">
        <v>352</v>
      </c>
      <c r="P2564" s="48">
        <v>0.137782978</v>
      </c>
      <c r="Q2564" s="33" t="s">
        <v>24</v>
      </c>
      <c r="R2564" s="27">
        <v>25</v>
      </c>
      <c r="S2564" s="43">
        <v>486</v>
      </c>
      <c r="T2564" s="38">
        <v>1298.5</v>
      </c>
      <c r="U2564" s="33" t="str">
        <f t="shared" si="121"/>
        <v>Low Income</v>
      </c>
      <c r="V2564" s="43">
        <v>89121</v>
      </c>
      <c r="W2564" s="48">
        <v>0.25000021900000002</v>
      </c>
      <c r="X2564" s="27">
        <v>0</v>
      </c>
      <c r="Y2564" s="27">
        <v>53</v>
      </c>
      <c r="Z2564" s="33" t="str">
        <f t="shared" si="122"/>
        <v>Medium Risk</v>
      </c>
    </row>
    <row r="2565" spans="1:26" x14ac:dyDescent="0.25">
      <c r="A2565" s="22">
        <v>45664</v>
      </c>
      <c r="B2565" s="23">
        <v>43</v>
      </c>
      <c r="C2565" s="34" t="str">
        <f t="shared" si="120"/>
        <v>Senior</v>
      </c>
      <c r="D2565" s="44">
        <v>91388</v>
      </c>
      <c r="E2565" s="28">
        <v>521</v>
      </c>
      <c r="F2565" s="34" t="s">
        <v>231</v>
      </c>
      <c r="G2565" s="34" t="s">
        <v>20</v>
      </c>
      <c r="H2565" s="34" t="s">
        <v>29</v>
      </c>
      <c r="I2565" s="44">
        <v>19755</v>
      </c>
      <c r="J2565" s="28">
        <v>48</v>
      </c>
      <c r="K2565" s="49">
        <v>0.21616623626734363</v>
      </c>
      <c r="L2565" s="49" t="s">
        <v>240</v>
      </c>
      <c r="M2565" s="34" t="s">
        <v>22</v>
      </c>
      <c r="N2565" s="34" t="s">
        <v>27</v>
      </c>
      <c r="O2565" s="44">
        <v>476</v>
      </c>
      <c r="P2565" s="49">
        <v>0.17281094399999999</v>
      </c>
      <c r="Q2565" s="34" t="s">
        <v>24</v>
      </c>
      <c r="R2565" s="28">
        <v>19</v>
      </c>
      <c r="S2565" s="44">
        <v>2187</v>
      </c>
      <c r="T2565" s="39">
        <v>7615.6666670000004</v>
      </c>
      <c r="U2565" s="34" t="str">
        <f t="shared" si="121"/>
        <v>Medium Income</v>
      </c>
      <c r="V2565" s="44">
        <v>30967</v>
      </c>
      <c r="W2565" s="49">
        <v>0.26131957700000003</v>
      </c>
      <c r="X2565" s="28">
        <v>1</v>
      </c>
      <c r="Y2565" s="28">
        <v>40</v>
      </c>
      <c r="Z2565" s="34" t="str">
        <f t="shared" si="122"/>
        <v>Medium Risk</v>
      </c>
    </row>
    <row r="2566" spans="1:26" x14ac:dyDescent="0.25">
      <c r="A2566" s="20">
        <v>45665</v>
      </c>
      <c r="B2566" s="21">
        <v>29</v>
      </c>
      <c r="C2566" s="33" t="str">
        <f t="shared" si="120"/>
        <v>Mid</v>
      </c>
      <c r="D2566" s="43">
        <v>31473</v>
      </c>
      <c r="E2566" s="27">
        <v>527</v>
      </c>
      <c r="F2566" s="33" t="s">
        <v>231</v>
      </c>
      <c r="G2566" s="33" t="s">
        <v>20</v>
      </c>
      <c r="H2566" s="33" t="s">
        <v>29</v>
      </c>
      <c r="I2566" s="43">
        <v>21217</v>
      </c>
      <c r="J2566" s="27">
        <v>36</v>
      </c>
      <c r="K2566" s="48">
        <v>0.6741333841705589</v>
      </c>
      <c r="L2566" s="48" t="s">
        <v>241</v>
      </c>
      <c r="M2566" s="33" t="s">
        <v>22</v>
      </c>
      <c r="N2566" s="33" t="s">
        <v>34</v>
      </c>
      <c r="O2566" s="43">
        <v>221</v>
      </c>
      <c r="P2566" s="48">
        <v>0.22649765499999999</v>
      </c>
      <c r="Q2566" s="33" t="s">
        <v>24</v>
      </c>
      <c r="R2566" s="27">
        <v>24</v>
      </c>
      <c r="S2566" s="43">
        <v>1452</v>
      </c>
      <c r="T2566" s="38">
        <v>2622.75</v>
      </c>
      <c r="U2566" s="33" t="str">
        <f t="shared" si="121"/>
        <v>Low Income</v>
      </c>
      <c r="V2566" s="43">
        <v>83865</v>
      </c>
      <c r="W2566" s="48">
        <v>0.23255972599999999</v>
      </c>
      <c r="X2566" s="27">
        <v>0</v>
      </c>
      <c r="Y2566" s="27">
        <v>67</v>
      </c>
      <c r="Z2566" s="33" t="str">
        <f t="shared" si="122"/>
        <v>High Risk</v>
      </c>
    </row>
    <row r="2567" spans="1:26" x14ac:dyDescent="0.25">
      <c r="A2567" s="22">
        <v>45666</v>
      </c>
      <c r="B2567" s="23">
        <v>35</v>
      </c>
      <c r="C2567" s="34" t="str">
        <f t="shared" si="120"/>
        <v>Mid</v>
      </c>
      <c r="D2567" s="44">
        <v>162896</v>
      </c>
      <c r="E2567" s="28">
        <v>634</v>
      </c>
      <c r="F2567" s="34" t="s">
        <v>230</v>
      </c>
      <c r="G2567" s="34" t="s">
        <v>20</v>
      </c>
      <c r="H2567" s="34" t="s">
        <v>41</v>
      </c>
      <c r="I2567" s="44">
        <v>23968</v>
      </c>
      <c r="J2567" s="28">
        <v>72</v>
      </c>
      <c r="K2567" s="49">
        <v>0.14713682349474511</v>
      </c>
      <c r="L2567" s="49" t="s">
        <v>240</v>
      </c>
      <c r="M2567" s="34" t="s">
        <v>22</v>
      </c>
      <c r="N2567" s="34" t="s">
        <v>23</v>
      </c>
      <c r="O2567" s="44">
        <v>366</v>
      </c>
      <c r="P2567" s="49">
        <v>0.33787597400000002</v>
      </c>
      <c r="Q2567" s="34" t="s">
        <v>24</v>
      </c>
      <c r="R2567" s="28">
        <v>21</v>
      </c>
      <c r="S2567" s="44">
        <v>2000</v>
      </c>
      <c r="T2567" s="39">
        <v>13574.666670000001</v>
      </c>
      <c r="U2567" s="34" t="str">
        <f t="shared" si="121"/>
        <v>High Income</v>
      </c>
      <c r="V2567" s="44">
        <v>132126</v>
      </c>
      <c r="W2567" s="49">
        <v>0.24683997599999999</v>
      </c>
      <c r="X2567" s="28">
        <v>1</v>
      </c>
      <c r="Y2567" s="28">
        <v>37.6</v>
      </c>
      <c r="Z2567" s="34" t="str">
        <f t="shared" si="122"/>
        <v>Low Risk</v>
      </c>
    </row>
    <row r="2568" spans="1:26" x14ac:dyDescent="0.25">
      <c r="A2568" s="20">
        <v>45667</v>
      </c>
      <c r="B2568" s="21">
        <v>28</v>
      </c>
      <c r="C2568" s="33" t="str">
        <f t="shared" si="120"/>
        <v>Mid</v>
      </c>
      <c r="D2568" s="43">
        <v>64559</v>
      </c>
      <c r="E2568" s="27">
        <v>589</v>
      </c>
      <c r="F2568" s="33" t="s">
        <v>230</v>
      </c>
      <c r="G2568" s="33" t="s">
        <v>20</v>
      </c>
      <c r="H2568" s="33" t="s">
        <v>29</v>
      </c>
      <c r="I2568" s="43">
        <v>16914</v>
      </c>
      <c r="J2568" s="27">
        <v>24</v>
      </c>
      <c r="K2568" s="48">
        <v>0.26199290571415296</v>
      </c>
      <c r="L2568" s="48" t="s">
        <v>240</v>
      </c>
      <c r="M2568" s="33" t="s">
        <v>22</v>
      </c>
      <c r="N2568" s="33" t="s">
        <v>27</v>
      </c>
      <c r="O2568" s="43">
        <v>644</v>
      </c>
      <c r="P2568" s="48">
        <v>0.34326057199999999</v>
      </c>
      <c r="Q2568" s="33" t="s">
        <v>24</v>
      </c>
      <c r="R2568" s="27">
        <v>27</v>
      </c>
      <c r="S2568" s="43">
        <v>4123</v>
      </c>
      <c r="T2568" s="38">
        <v>5379.9166670000004</v>
      </c>
      <c r="U2568" s="33" t="str">
        <f t="shared" si="121"/>
        <v>Medium Income</v>
      </c>
      <c r="V2568" s="43">
        <v>8744</v>
      </c>
      <c r="W2568" s="48">
        <v>0.21001271399999999</v>
      </c>
      <c r="X2568" s="27">
        <v>0</v>
      </c>
      <c r="Y2568" s="27">
        <v>55</v>
      </c>
      <c r="Z2568" s="33" t="str">
        <f t="shared" si="122"/>
        <v>High Risk</v>
      </c>
    </row>
    <row r="2569" spans="1:26" x14ac:dyDescent="0.25">
      <c r="A2569" s="22">
        <v>45668</v>
      </c>
      <c r="B2569" s="23">
        <v>47</v>
      </c>
      <c r="C2569" s="34" t="str">
        <f t="shared" si="120"/>
        <v>Senior</v>
      </c>
      <c r="D2569" s="44">
        <v>69306</v>
      </c>
      <c r="E2569" s="28">
        <v>505</v>
      </c>
      <c r="F2569" s="34" t="s">
        <v>231</v>
      </c>
      <c r="G2569" s="34" t="s">
        <v>20</v>
      </c>
      <c r="H2569" s="34" t="s">
        <v>29</v>
      </c>
      <c r="I2569" s="44">
        <v>40560</v>
      </c>
      <c r="J2569" s="28">
        <v>48</v>
      </c>
      <c r="K2569" s="49">
        <v>0.5852307159553285</v>
      </c>
      <c r="L2569" s="49" t="s">
        <v>241</v>
      </c>
      <c r="M2569" s="34" t="s">
        <v>35</v>
      </c>
      <c r="N2569" s="34" t="s">
        <v>34</v>
      </c>
      <c r="O2569" s="44">
        <v>345</v>
      </c>
      <c r="P2569" s="49">
        <v>0.45631365400000001</v>
      </c>
      <c r="Q2569" s="34" t="s">
        <v>28</v>
      </c>
      <c r="R2569" s="28">
        <v>27</v>
      </c>
      <c r="S2569" s="44">
        <v>24289</v>
      </c>
      <c r="T2569" s="39">
        <v>5775.5</v>
      </c>
      <c r="U2569" s="34" t="str">
        <f t="shared" si="121"/>
        <v>Medium Income</v>
      </c>
      <c r="V2569" s="44">
        <v>118691</v>
      </c>
      <c r="W2569" s="49">
        <v>0.26219689800000001</v>
      </c>
      <c r="X2569" s="28">
        <v>0</v>
      </c>
      <c r="Y2569" s="28">
        <v>51</v>
      </c>
      <c r="Z2569" s="34" t="str">
        <f t="shared" si="122"/>
        <v>Medium Risk</v>
      </c>
    </row>
    <row r="2570" spans="1:26" x14ac:dyDescent="0.25">
      <c r="A2570" s="20">
        <v>45669</v>
      </c>
      <c r="B2570" s="21">
        <v>50</v>
      </c>
      <c r="C2570" s="33" t="str">
        <f t="shared" si="120"/>
        <v>Senior</v>
      </c>
      <c r="D2570" s="43">
        <v>28327</v>
      </c>
      <c r="E2570" s="27">
        <v>616</v>
      </c>
      <c r="F2570" s="33" t="s">
        <v>230</v>
      </c>
      <c r="G2570" s="33" t="s">
        <v>20</v>
      </c>
      <c r="H2570" s="33" t="s">
        <v>25</v>
      </c>
      <c r="I2570" s="43">
        <v>13915</v>
      </c>
      <c r="J2570" s="27">
        <v>12</v>
      </c>
      <c r="K2570" s="48">
        <v>0.49122745084195291</v>
      </c>
      <c r="L2570" s="48" t="s">
        <v>240</v>
      </c>
      <c r="M2570" s="33" t="s">
        <v>26</v>
      </c>
      <c r="N2570" s="33" t="s">
        <v>27</v>
      </c>
      <c r="O2570" s="43">
        <v>214</v>
      </c>
      <c r="P2570" s="48">
        <v>0.222767509</v>
      </c>
      <c r="Q2570" s="33" t="s">
        <v>28</v>
      </c>
      <c r="R2570" s="27">
        <v>22</v>
      </c>
      <c r="S2570" s="43">
        <v>8435</v>
      </c>
      <c r="T2570" s="38">
        <v>2360.583333</v>
      </c>
      <c r="U2570" s="33" t="str">
        <f t="shared" si="121"/>
        <v>Low Income</v>
      </c>
      <c r="V2570" s="43">
        <v>11949</v>
      </c>
      <c r="W2570" s="48">
        <v>0.16694679500000001</v>
      </c>
      <c r="X2570" s="27">
        <v>0</v>
      </c>
      <c r="Y2570" s="27">
        <v>51</v>
      </c>
      <c r="Z2570" s="33" t="str">
        <f t="shared" si="122"/>
        <v>Medium Risk</v>
      </c>
    </row>
    <row r="2571" spans="1:26" x14ac:dyDescent="0.25">
      <c r="A2571" s="22">
        <v>45670</v>
      </c>
      <c r="B2571" s="23">
        <v>37</v>
      </c>
      <c r="C2571" s="34" t="str">
        <f t="shared" si="120"/>
        <v>Mid</v>
      </c>
      <c r="D2571" s="44">
        <v>133604</v>
      </c>
      <c r="E2571" s="28">
        <v>516</v>
      </c>
      <c r="F2571" s="34" t="s">
        <v>231</v>
      </c>
      <c r="G2571" s="34" t="s">
        <v>20</v>
      </c>
      <c r="H2571" s="34" t="s">
        <v>32</v>
      </c>
      <c r="I2571" s="44">
        <v>38526</v>
      </c>
      <c r="J2571" s="28">
        <v>36</v>
      </c>
      <c r="K2571" s="49">
        <v>0.28835962995119907</v>
      </c>
      <c r="L2571" s="49" t="s">
        <v>240</v>
      </c>
      <c r="M2571" s="34" t="s">
        <v>26</v>
      </c>
      <c r="N2571" s="34" t="s">
        <v>30</v>
      </c>
      <c r="O2571" s="44">
        <v>222</v>
      </c>
      <c r="P2571" s="49">
        <v>0.24578771099999999</v>
      </c>
      <c r="Q2571" s="34" t="s">
        <v>31</v>
      </c>
      <c r="R2571" s="28">
        <v>28</v>
      </c>
      <c r="S2571" s="44">
        <v>829</v>
      </c>
      <c r="T2571" s="39">
        <v>11133.666670000001</v>
      </c>
      <c r="U2571" s="34" t="str">
        <f t="shared" si="121"/>
        <v>Medium Income</v>
      </c>
      <c r="V2571" s="44">
        <v>7906</v>
      </c>
      <c r="W2571" s="49">
        <v>0.27782071200000003</v>
      </c>
      <c r="X2571" s="28">
        <v>0</v>
      </c>
      <c r="Y2571" s="28">
        <v>50</v>
      </c>
      <c r="Z2571" s="34" t="str">
        <f t="shared" si="122"/>
        <v>Medium Risk</v>
      </c>
    </row>
    <row r="2572" spans="1:26" x14ac:dyDescent="0.25">
      <c r="A2572" s="20">
        <v>45671</v>
      </c>
      <c r="B2572" s="21">
        <v>40</v>
      </c>
      <c r="C2572" s="33" t="str">
        <f t="shared" si="120"/>
        <v>Senior</v>
      </c>
      <c r="D2572" s="43">
        <v>233904</v>
      </c>
      <c r="E2572" s="27">
        <v>517</v>
      </c>
      <c r="F2572" s="33" t="s">
        <v>231</v>
      </c>
      <c r="G2572" s="33" t="s">
        <v>20</v>
      </c>
      <c r="H2572" s="33" t="s">
        <v>25</v>
      </c>
      <c r="I2572" s="43">
        <v>14528</v>
      </c>
      <c r="J2572" s="27">
        <v>24</v>
      </c>
      <c r="K2572" s="48">
        <v>6.2110951501470689E-2</v>
      </c>
      <c r="L2572" s="48" t="s">
        <v>240</v>
      </c>
      <c r="M2572" s="33" t="s">
        <v>22</v>
      </c>
      <c r="N2572" s="33" t="s">
        <v>27</v>
      </c>
      <c r="O2572" s="43">
        <v>238</v>
      </c>
      <c r="P2572" s="48">
        <v>0.25428137200000001</v>
      </c>
      <c r="Q2572" s="33" t="s">
        <v>24</v>
      </c>
      <c r="R2572" s="27">
        <v>21</v>
      </c>
      <c r="S2572" s="43">
        <v>3461</v>
      </c>
      <c r="T2572" s="38">
        <v>19492</v>
      </c>
      <c r="U2572" s="33" t="str">
        <f t="shared" si="121"/>
        <v>High Income</v>
      </c>
      <c r="V2572" s="43">
        <v>23854</v>
      </c>
      <c r="W2572" s="48">
        <v>0.23619425499999999</v>
      </c>
      <c r="X2572" s="27">
        <v>1</v>
      </c>
      <c r="Y2572" s="27">
        <v>40</v>
      </c>
      <c r="Z2572" s="33" t="str">
        <f t="shared" si="122"/>
        <v>Medium Risk</v>
      </c>
    </row>
    <row r="2573" spans="1:26" x14ac:dyDescent="0.25">
      <c r="A2573" s="22">
        <v>45672</v>
      </c>
      <c r="B2573" s="23">
        <v>22</v>
      </c>
      <c r="C2573" s="34" t="str">
        <f t="shared" si="120"/>
        <v>Young</v>
      </c>
      <c r="D2573" s="44">
        <v>145383</v>
      </c>
      <c r="E2573" s="28">
        <v>594</v>
      </c>
      <c r="F2573" s="34" t="s">
        <v>230</v>
      </c>
      <c r="G2573" s="34" t="s">
        <v>20</v>
      </c>
      <c r="H2573" s="34" t="s">
        <v>25</v>
      </c>
      <c r="I2573" s="44">
        <v>21986</v>
      </c>
      <c r="J2573" s="28">
        <v>60</v>
      </c>
      <c r="K2573" s="49">
        <v>0.1512281353390699</v>
      </c>
      <c r="L2573" s="49" t="s">
        <v>240</v>
      </c>
      <c r="M2573" s="34" t="s">
        <v>44</v>
      </c>
      <c r="N2573" s="34" t="s">
        <v>27</v>
      </c>
      <c r="O2573" s="44">
        <v>255</v>
      </c>
      <c r="P2573" s="49">
        <v>0.55867697999999999</v>
      </c>
      <c r="Q2573" s="34" t="s">
        <v>31</v>
      </c>
      <c r="R2573" s="28">
        <v>16</v>
      </c>
      <c r="S2573" s="44">
        <v>9106</v>
      </c>
      <c r="T2573" s="39">
        <v>12115.25</v>
      </c>
      <c r="U2573" s="34" t="str">
        <f t="shared" si="121"/>
        <v>High Income</v>
      </c>
      <c r="V2573" s="44">
        <v>9119</v>
      </c>
      <c r="W2573" s="49">
        <v>0.20595295399999999</v>
      </c>
      <c r="X2573" s="28">
        <v>1</v>
      </c>
      <c r="Y2573" s="28">
        <v>55.2</v>
      </c>
      <c r="Z2573" s="34" t="str">
        <f t="shared" si="122"/>
        <v>High Risk</v>
      </c>
    </row>
    <row r="2574" spans="1:26" x14ac:dyDescent="0.25">
      <c r="A2574" s="20">
        <v>45673</v>
      </c>
      <c r="B2574" s="21">
        <v>36</v>
      </c>
      <c r="C2574" s="33" t="str">
        <f t="shared" si="120"/>
        <v>Mid</v>
      </c>
      <c r="D2574" s="43">
        <v>25595</v>
      </c>
      <c r="E2574" s="27">
        <v>563</v>
      </c>
      <c r="F2574" s="33" t="s">
        <v>230</v>
      </c>
      <c r="G2574" s="33" t="s">
        <v>20</v>
      </c>
      <c r="H2574" s="33" t="s">
        <v>25</v>
      </c>
      <c r="I2574" s="43">
        <v>32256</v>
      </c>
      <c r="J2574" s="27">
        <v>48</v>
      </c>
      <c r="K2574" s="48">
        <v>1.2602461418245752</v>
      </c>
      <c r="L2574" s="48" t="s">
        <v>242</v>
      </c>
      <c r="M2574" s="33" t="s">
        <v>26</v>
      </c>
      <c r="N2574" s="33" t="s">
        <v>30</v>
      </c>
      <c r="O2574" s="43">
        <v>490</v>
      </c>
      <c r="P2574" s="48">
        <v>8.7653202999999999E-2</v>
      </c>
      <c r="Q2574" s="33" t="s">
        <v>28</v>
      </c>
      <c r="R2574" s="27">
        <v>23</v>
      </c>
      <c r="S2574" s="43">
        <v>1199</v>
      </c>
      <c r="T2574" s="38">
        <v>2132.916667</v>
      </c>
      <c r="U2574" s="33" t="str">
        <f t="shared" si="121"/>
        <v>Low Income</v>
      </c>
      <c r="V2574" s="43">
        <v>6195</v>
      </c>
      <c r="W2574" s="48">
        <v>0.280620174</v>
      </c>
      <c r="X2574" s="27">
        <v>0</v>
      </c>
      <c r="Y2574" s="27">
        <v>59</v>
      </c>
      <c r="Z2574" s="33" t="str">
        <f t="shared" si="122"/>
        <v>High Risk</v>
      </c>
    </row>
    <row r="2575" spans="1:26" x14ac:dyDescent="0.25">
      <c r="A2575" s="22">
        <v>45674</v>
      </c>
      <c r="B2575" s="23">
        <v>39</v>
      </c>
      <c r="C2575" s="34" t="str">
        <f t="shared" si="120"/>
        <v>Mid</v>
      </c>
      <c r="D2575" s="44">
        <v>51359</v>
      </c>
      <c r="E2575" s="28">
        <v>572</v>
      </c>
      <c r="F2575" s="34" t="s">
        <v>230</v>
      </c>
      <c r="G2575" s="34" t="s">
        <v>20</v>
      </c>
      <c r="H2575" s="34" t="s">
        <v>29</v>
      </c>
      <c r="I2575" s="44">
        <v>61574</v>
      </c>
      <c r="J2575" s="28">
        <v>48</v>
      </c>
      <c r="K2575" s="49">
        <v>1.1988940594637747</v>
      </c>
      <c r="L2575" s="49" t="s">
        <v>242</v>
      </c>
      <c r="M2575" s="34" t="s">
        <v>35</v>
      </c>
      <c r="N2575" s="34" t="s">
        <v>34</v>
      </c>
      <c r="O2575" s="44">
        <v>449</v>
      </c>
      <c r="P2575" s="49">
        <v>0.12814247300000001</v>
      </c>
      <c r="Q2575" s="34" t="s">
        <v>38</v>
      </c>
      <c r="R2575" s="28">
        <v>19</v>
      </c>
      <c r="S2575" s="44">
        <v>4743</v>
      </c>
      <c r="T2575" s="39">
        <v>4279.9166670000004</v>
      </c>
      <c r="U2575" s="34" t="str">
        <f t="shared" si="121"/>
        <v>Low Income</v>
      </c>
      <c r="V2575" s="44">
        <v>30932</v>
      </c>
      <c r="W2575" s="49">
        <v>0.3246888</v>
      </c>
      <c r="X2575" s="28">
        <v>0</v>
      </c>
      <c r="Y2575" s="28">
        <v>49</v>
      </c>
      <c r="Z2575" s="34" t="str">
        <f t="shared" si="122"/>
        <v>Medium Risk</v>
      </c>
    </row>
    <row r="2576" spans="1:26" x14ac:dyDescent="0.25">
      <c r="A2576" s="20">
        <v>45675</v>
      </c>
      <c r="B2576" s="21">
        <v>71</v>
      </c>
      <c r="C2576" s="33" t="str">
        <f t="shared" si="120"/>
        <v>Old</v>
      </c>
      <c r="D2576" s="43">
        <v>28518</v>
      </c>
      <c r="E2576" s="27">
        <v>581</v>
      </c>
      <c r="F2576" s="33" t="s">
        <v>230</v>
      </c>
      <c r="G2576" s="33" t="s">
        <v>20</v>
      </c>
      <c r="H2576" s="33" t="s">
        <v>25</v>
      </c>
      <c r="I2576" s="43">
        <v>9482</v>
      </c>
      <c r="J2576" s="27">
        <v>36</v>
      </c>
      <c r="K2576" s="48">
        <v>0.33249175959043409</v>
      </c>
      <c r="L2576" s="48" t="s">
        <v>240</v>
      </c>
      <c r="M2576" s="33" t="s">
        <v>26</v>
      </c>
      <c r="N2576" s="33" t="s">
        <v>34</v>
      </c>
      <c r="O2576" s="43">
        <v>449</v>
      </c>
      <c r="P2576" s="48">
        <v>0.23691717500000001</v>
      </c>
      <c r="Q2576" s="33" t="s">
        <v>31</v>
      </c>
      <c r="R2576" s="27">
        <v>29</v>
      </c>
      <c r="S2576" s="43">
        <v>3095</v>
      </c>
      <c r="T2576" s="38">
        <v>2376.5</v>
      </c>
      <c r="U2576" s="33" t="str">
        <f t="shared" si="121"/>
        <v>Low Income</v>
      </c>
      <c r="V2576" s="43">
        <v>2328</v>
      </c>
      <c r="W2576" s="48">
        <v>0.24453708599999999</v>
      </c>
      <c r="X2576" s="27">
        <v>0</v>
      </c>
      <c r="Y2576" s="27">
        <v>54</v>
      </c>
      <c r="Z2576" s="33" t="str">
        <f t="shared" si="122"/>
        <v>Medium Risk</v>
      </c>
    </row>
    <row r="2577" spans="1:26" x14ac:dyDescent="0.25">
      <c r="A2577" s="22">
        <v>45676</v>
      </c>
      <c r="B2577" s="23">
        <v>26</v>
      </c>
      <c r="C2577" s="34" t="str">
        <f t="shared" si="120"/>
        <v>Mid</v>
      </c>
      <c r="D2577" s="44">
        <v>32400</v>
      </c>
      <c r="E2577" s="28">
        <v>570.23428571428576</v>
      </c>
      <c r="F2577" s="34" t="s">
        <v>230</v>
      </c>
      <c r="G2577" s="34" t="s">
        <v>20</v>
      </c>
      <c r="H2577" s="34" t="s">
        <v>41</v>
      </c>
      <c r="I2577" s="44">
        <v>13728</v>
      </c>
      <c r="J2577" s="28">
        <v>60</v>
      </c>
      <c r="K2577" s="49">
        <v>0.42370370370370369</v>
      </c>
      <c r="L2577" s="49" t="s">
        <v>240</v>
      </c>
      <c r="M2577" s="34" t="s">
        <v>26</v>
      </c>
      <c r="N2577" s="34" t="s">
        <v>30</v>
      </c>
      <c r="O2577" s="44">
        <v>410</v>
      </c>
      <c r="P2577" s="49">
        <v>0.22439061699999999</v>
      </c>
      <c r="Q2577" s="34" t="s">
        <v>28</v>
      </c>
      <c r="R2577" s="28">
        <v>25</v>
      </c>
      <c r="S2577" s="44">
        <v>4673</v>
      </c>
      <c r="T2577" s="39">
        <v>2700</v>
      </c>
      <c r="U2577" s="34" t="str">
        <f t="shared" si="121"/>
        <v>Low Income</v>
      </c>
      <c r="V2577" s="44">
        <v>117164</v>
      </c>
      <c r="W2577" s="49">
        <v>0.257574625</v>
      </c>
      <c r="X2577" s="28">
        <v>0</v>
      </c>
      <c r="Y2577" s="28">
        <v>49</v>
      </c>
      <c r="Z2577" s="34" t="str">
        <f t="shared" si="122"/>
        <v>Medium Risk</v>
      </c>
    </row>
    <row r="2578" spans="1:26" x14ac:dyDescent="0.25">
      <c r="A2578" s="20">
        <v>45677</v>
      </c>
      <c r="B2578" s="21">
        <v>57</v>
      </c>
      <c r="C2578" s="33" t="str">
        <f t="shared" si="120"/>
        <v>Senior</v>
      </c>
      <c r="D2578" s="43">
        <v>83147</v>
      </c>
      <c r="E2578" s="27">
        <v>564</v>
      </c>
      <c r="F2578" s="33" t="s">
        <v>230</v>
      </c>
      <c r="G2578" s="33" t="s">
        <v>20</v>
      </c>
      <c r="H2578" s="33" t="s">
        <v>41</v>
      </c>
      <c r="I2578" s="43">
        <v>26302</v>
      </c>
      <c r="J2578" s="27">
        <v>48</v>
      </c>
      <c r="K2578" s="48">
        <v>0.3163313168244194</v>
      </c>
      <c r="L2578" s="48" t="s">
        <v>240</v>
      </c>
      <c r="M2578" s="33" t="s">
        <v>44</v>
      </c>
      <c r="N2578" s="33" t="s">
        <v>34</v>
      </c>
      <c r="O2578" s="43">
        <v>392</v>
      </c>
      <c r="P2578" s="48">
        <v>0.27814318500000001</v>
      </c>
      <c r="Q2578" s="33" t="s">
        <v>28</v>
      </c>
      <c r="R2578" s="27">
        <v>20</v>
      </c>
      <c r="S2578" s="43">
        <v>2092</v>
      </c>
      <c r="T2578" s="38">
        <v>6928.9166670000004</v>
      </c>
      <c r="U2578" s="33" t="str">
        <f t="shared" si="121"/>
        <v>Medium Income</v>
      </c>
      <c r="V2578" s="43">
        <v>214513</v>
      </c>
      <c r="W2578" s="48">
        <v>0.210515542</v>
      </c>
      <c r="X2578" s="27">
        <v>1</v>
      </c>
      <c r="Y2578" s="27">
        <v>38.4</v>
      </c>
      <c r="Z2578" s="33" t="str">
        <f t="shared" si="122"/>
        <v>Low Risk</v>
      </c>
    </row>
    <row r="2579" spans="1:26" x14ac:dyDescent="0.25">
      <c r="A2579" s="22">
        <v>45678</v>
      </c>
      <c r="B2579" s="23">
        <v>51</v>
      </c>
      <c r="C2579" s="34" t="str">
        <f t="shared" si="120"/>
        <v>Senior</v>
      </c>
      <c r="D2579" s="44">
        <v>73096</v>
      </c>
      <c r="E2579" s="28">
        <v>513</v>
      </c>
      <c r="F2579" s="34" t="s">
        <v>231</v>
      </c>
      <c r="G2579" s="34" t="s">
        <v>20</v>
      </c>
      <c r="H2579" s="34" t="s">
        <v>29</v>
      </c>
      <c r="I2579" s="44">
        <v>16142</v>
      </c>
      <c r="J2579" s="28">
        <v>60</v>
      </c>
      <c r="K2579" s="49">
        <v>0.22083287731202803</v>
      </c>
      <c r="L2579" s="49" t="s">
        <v>240</v>
      </c>
      <c r="M2579" s="34" t="s">
        <v>26</v>
      </c>
      <c r="N2579" s="34" t="s">
        <v>30</v>
      </c>
      <c r="O2579" s="44">
        <v>143</v>
      </c>
      <c r="P2579" s="49">
        <v>0.44546070100000001</v>
      </c>
      <c r="Q2579" s="34" t="s">
        <v>28</v>
      </c>
      <c r="R2579" s="28">
        <v>17</v>
      </c>
      <c r="S2579" s="44">
        <v>3292</v>
      </c>
      <c r="T2579" s="39">
        <v>6091.3333329999996</v>
      </c>
      <c r="U2579" s="34" t="str">
        <f t="shared" si="121"/>
        <v>Medium Income</v>
      </c>
      <c r="V2579" s="44">
        <v>100941</v>
      </c>
      <c r="W2579" s="49">
        <v>0.236264369</v>
      </c>
      <c r="X2579" s="28">
        <v>1</v>
      </c>
      <c r="Y2579" s="28">
        <v>42.4</v>
      </c>
      <c r="Z2579" s="34" t="str">
        <f t="shared" si="122"/>
        <v>Medium Risk</v>
      </c>
    </row>
    <row r="2580" spans="1:26" x14ac:dyDescent="0.25">
      <c r="A2580" s="20">
        <v>45952</v>
      </c>
      <c r="B2580" s="21">
        <v>43</v>
      </c>
      <c r="C2580" s="33" t="str">
        <f t="shared" si="120"/>
        <v>Senior</v>
      </c>
      <c r="D2580" s="43">
        <v>73140</v>
      </c>
      <c r="E2580" s="27">
        <v>615</v>
      </c>
      <c r="F2580" s="33" t="s">
        <v>230</v>
      </c>
      <c r="G2580" s="33" t="s">
        <v>33</v>
      </c>
      <c r="H2580" s="33" t="s">
        <v>29</v>
      </c>
      <c r="I2580" s="43">
        <v>26726</v>
      </c>
      <c r="J2580" s="27">
        <v>48</v>
      </c>
      <c r="K2580" s="48">
        <v>0.36540880503144652</v>
      </c>
      <c r="L2580" s="48" t="s">
        <v>240</v>
      </c>
      <c r="M2580" s="33" t="s">
        <v>26</v>
      </c>
      <c r="N2580" s="33" t="s">
        <v>23</v>
      </c>
      <c r="O2580" s="43">
        <v>568</v>
      </c>
      <c r="P2580" s="48">
        <v>0.221130042</v>
      </c>
      <c r="Q2580" s="33" t="s">
        <v>24</v>
      </c>
      <c r="R2580" s="27">
        <v>18</v>
      </c>
      <c r="S2580" s="43">
        <v>1603</v>
      </c>
      <c r="T2580" s="38">
        <v>6095</v>
      </c>
      <c r="U2580" s="33" t="str">
        <f t="shared" si="121"/>
        <v>Medium Income</v>
      </c>
      <c r="V2580" s="43">
        <v>7552</v>
      </c>
      <c r="W2580" s="48">
        <v>0.22434077699999999</v>
      </c>
      <c r="X2580" s="27">
        <v>0</v>
      </c>
      <c r="Y2580" s="27">
        <v>52</v>
      </c>
      <c r="Z2580" s="33" t="str">
        <f t="shared" si="122"/>
        <v>Medium Risk</v>
      </c>
    </row>
    <row r="2581" spans="1:26" x14ac:dyDescent="0.25">
      <c r="A2581" s="22">
        <v>45680</v>
      </c>
      <c r="B2581" s="23">
        <v>61</v>
      </c>
      <c r="C2581" s="34" t="str">
        <f t="shared" si="120"/>
        <v>Old</v>
      </c>
      <c r="D2581" s="44">
        <v>20893</v>
      </c>
      <c r="E2581" s="28">
        <v>636</v>
      </c>
      <c r="F2581" s="34" t="s">
        <v>230</v>
      </c>
      <c r="G2581" s="34" t="s">
        <v>45</v>
      </c>
      <c r="H2581" s="34" t="s">
        <v>25</v>
      </c>
      <c r="I2581" s="44">
        <v>53380</v>
      </c>
      <c r="J2581" s="28">
        <v>48</v>
      </c>
      <c r="K2581" s="49">
        <v>2.5549227013832385</v>
      </c>
      <c r="L2581" s="49" t="s">
        <v>242</v>
      </c>
      <c r="M2581" s="34" t="s">
        <v>26</v>
      </c>
      <c r="N2581" s="34" t="s">
        <v>23</v>
      </c>
      <c r="O2581" s="44">
        <v>278</v>
      </c>
      <c r="P2581" s="49">
        <v>0.37693596000000001</v>
      </c>
      <c r="Q2581" s="34" t="s">
        <v>28</v>
      </c>
      <c r="R2581" s="28">
        <v>19</v>
      </c>
      <c r="S2581" s="44">
        <v>1769</v>
      </c>
      <c r="T2581" s="39">
        <v>1741.083333</v>
      </c>
      <c r="U2581" s="34" t="str">
        <f t="shared" si="121"/>
        <v>Low Income</v>
      </c>
      <c r="V2581" s="44">
        <v>19106</v>
      </c>
      <c r="W2581" s="49">
        <v>0.22754205199999999</v>
      </c>
      <c r="X2581" s="28">
        <v>0</v>
      </c>
      <c r="Y2581" s="28">
        <v>56</v>
      </c>
      <c r="Z2581" s="34" t="str">
        <f t="shared" si="122"/>
        <v>High Risk</v>
      </c>
    </row>
    <row r="2582" spans="1:26" x14ac:dyDescent="0.25">
      <c r="A2582" s="20">
        <v>45681</v>
      </c>
      <c r="B2582" s="21">
        <v>44</v>
      </c>
      <c r="C2582" s="33" t="str">
        <f t="shared" si="120"/>
        <v>Senior</v>
      </c>
      <c r="D2582" s="43">
        <v>53355</v>
      </c>
      <c r="E2582" s="27">
        <v>544</v>
      </c>
      <c r="F2582" s="33" t="s">
        <v>231</v>
      </c>
      <c r="G2582" s="33" t="s">
        <v>33</v>
      </c>
      <c r="H2582" s="33" t="s">
        <v>25</v>
      </c>
      <c r="I2582" s="43">
        <v>25961.919161676647</v>
      </c>
      <c r="J2582" s="27">
        <v>72</v>
      </c>
      <c r="K2582" s="48">
        <v>0.48658830778140094</v>
      </c>
      <c r="L2582" s="48" t="s">
        <v>240</v>
      </c>
      <c r="M2582" s="33" t="s">
        <v>22</v>
      </c>
      <c r="N2582" s="33" t="s">
        <v>27</v>
      </c>
      <c r="O2582" s="43">
        <v>367</v>
      </c>
      <c r="P2582" s="48">
        <v>0.248719038</v>
      </c>
      <c r="Q2582" s="33" t="s">
        <v>38</v>
      </c>
      <c r="R2582" s="27">
        <v>16</v>
      </c>
      <c r="S2582" s="43">
        <v>749</v>
      </c>
      <c r="T2582" s="38">
        <v>4446.25</v>
      </c>
      <c r="U2582" s="33" t="str">
        <f t="shared" si="121"/>
        <v>Low Income</v>
      </c>
      <c r="V2582" s="43">
        <v>6676</v>
      </c>
      <c r="W2582" s="48">
        <v>0.28441421</v>
      </c>
      <c r="X2582" s="27">
        <v>0</v>
      </c>
      <c r="Y2582" s="27">
        <v>55</v>
      </c>
      <c r="Z2582" s="33" t="str">
        <f t="shared" si="122"/>
        <v>High Risk</v>
      </c>
    </row>
    <row r="2583" spans="1:26" x14ac:dyDescent="0.25">
      <c r="A2583" s="22">
        <v>45682</v>
      </c>
      <c r="B2583" s="23">
        <v>44</v>
      </c>
      <c r="C2583" s="34" t="str">
        <f t="shared" si="120"/>
        <v>Senior</v>
      </c>
      <c r="D2583" s="44">
        <v>85885</v>
      </c>
      <c r="E2583" s="28">
        <v>600</v>
      </c>
      <c r="F2583" s="34" t="s">
        <v>230</v>
      </c>
      <c r="G2583" s="34" t="s">
        <v>20</v>
      </c>
      <c r="H2583" s="34" t="s">
        <v>41</v>
      </c>
      <c r="I2583" s="44">
        <v>18992</v>
      </c>
      <c r="J2583" s="28">
        <v>60</v>
      </c>
      <c r="K2583" s="49">
        <v>0.22113291028701171</v>
      </c>
      <c r="L2583" s="49" t="s">
        <v>240</v>
      </c>
      <c r="M2583" s="34" t="s">
        <v>26</v>
      </c>
      <c r="N2583" s="34" t="s">
        <v>27</v>
      </c>
      <c r="O2583" s="44">
        <v>293</v>
      </c>
      <c r="P2583" s="49">
        <v>0.36962441499999998</v>
      </c>
      <c r="Q2583" s="34" t="s">
        <v>24</v>
      </c>
      <c r="R2583" s="28">
        <v>25</v>
      </c>
      <c r="S2583" s="44">
        <v>2316</v>
      </c>
      <c r="T2583" s="39">
        <v>7157.0833329999996</v>
      </c>
      <c r="U2583" s="34" t="str">
        <f t="shared" si="121"/>
        <v>Medium Income</v>
      </c>
      <c r="V2583" s="44">
        <v>66732</v>
      </c>
      <c r="W2583" s="49">
        <v>0.199903045</v>
      </c>
      <c r="X2583" s="28">
        <v>1</v>
      </c>
      <c r="Y2583" s="28">
        <v>42.4</v>
      </c>
      <c r="Z2583" s="34" t="str">
        <f t="shared" si="122"/>
        <v>Medium Risk</v>
      </c>
    </row>
    <row r="2584" spans="1:26" x14ac:dyDescent="0.25">
      <c r="A2584" s="20">
        <v>45683</v>
      </c>
      <c r="B2584" s="21">
        <v>39</v>
      </c>
      <c r="C2584" s="33" t="str">
        <f t="shared" si="120"/>
        <v>Mid</v>
      </c>
      <c r="D2584" s="43">
        <v>72733</v>
      </c>
      <c r="E2584" s="27">
        <v>535</v>
      </c>
      <c r="F2584" s="33" t="s">
        <v>231</v>
      </c>
      <c r="G2584" s="33" t="s">
        <v>20</v>
      </c>
      <c r="H2584" s="33" t="s">
        <v>32</v>
      </c>
      <c r="I2584" s="43">
        <v>40057</v>
      </c>
      <c r="J2584" s="27">
        <v>72</v>
      </c>
      <c r="K2584" s="48">
        <v>0.55074037919513841</v>
      </c>
      <c r="L2584" s="48" t="s">
        <v>241</v>
      </c>
      <c r="M2584" s="33" t="s">
        <v>26</v>
      </c>
      <c r="N2584" s="33" t="s">
        <v>27</v>
      </c>
      <c r="O2584" s="43">
        <v>147</v>
      </c>
      <c r="P2584" s="48">
        <v>0.20562881899999999</v>
      </c>
      <c r="Q2584" s="33" t="s">
        <v>34</v>
      </c>
      <c r="R2584" s="27">
        <v>21</v>
      </c>
      <c r="S2584" s="43">
        <v>1863</v>
      </c>
      <c r="T2584" s="38">
        <v>6061.0833329999996</v>
      </c>
      <c r="U2584" s="33" t="str">
        <f t="shared" si="121"/>
        <v>Medium Income</v>
      </c>
      <c r="V2584" s="43">
        <v>5229</v>
      </c>
      <c r="W2584" s="48">
        <v>0.27708308700000001</v>
      </c>
      <c r="X2584" s="27">
        <v>0</v>
      </c>
      <c r="Y2584" s="27">
        <v>56</v>
      </c>
      <c r="Z2584" s="33" t="str">
        <f t="shared" si="122"/>
        <v>High Risk</v>
      </c>
    </row>
    <row r="2585" spans="1:26" x14ac:dyDescent="0.25">
      <c r="A2585" s="22">
        <v>45684</v>
      </c>
      <c r="B2585" s="23">
        <v>54</v>
      </c>
      <c r="C2585" s="34" t="str">
        <f t="shared" si="120"/>
        <v>Senior</v>
      </c>
      <c r="D2585" s="44">
        <v>80792</v>
      </c>
      <c r="E2585" s="28">
        <v>617</v>
      </c>
      <c r="F2585" s="34" t="s">
        <v>230</v>
      </c>
      <c r="G2585" s="34" t="s">
        <v>20</v>
      </c>
      <c r="H2585" s="34" t="s">
        <v>25</v>
      </c>
      <c r="I2585" s="44">
        <v>17417</v>
      </c>
      <c r="J2585" s="28">
        <v>48</v>
      </c>
      <c r="K2585" s="49">
        <v>0.21557827507674027</v>
      </c>
      <c r="L2585" s="49" t="s">
        <v>240</v>
      </c>
      <c r="M2585" s="34" t="s">
        <v>26</v>
      </c>
      <c r="N2585" s="34" t="s">
        <v>30</v>
      </c>
      <c r="O2585" s="44">
        <v>238</v>
      </c>
      <c r="P2585" s="49">
        <v>0.35482626699999997</v>
      </c>
      <c r="Q2585" s="34" t="s">
        <v>24</v>
      </c>
      <c r="R2585" s="28">
        <v>14</v>
      </c>
      <c r="S2585" s="44">
        <v>6786</v>
      </c>
      <c r="T2585" s="39">
        <v>6732.6666670000004</v>
      </c>
      <c r="U2585" s="34" t="str">
        <f t="shared" si="121"/>
        <v>Medium Income</v>
      </c>
      <c r="V2585" s="44">
        <v>80739</v>
      </c>
      <c r="W2585" s="49">
        <v>0.19917618500000001</v>
      </c>
      <c r="X2585" s="28">
        <v>0</v>
      </c>
      <c r="Y2585" s="28">
        <v>50</v>
      </c>
      <c r="Z2585" s="34" t="str">
        <f t="shared" si="122"/>
        <v>Medium Risk</v>
      </c>
    </row>
    <row r="2586" spans="1:26" x14ac:dyDescent="0.25">
      <c r="A2586" s="20">
        <v>45685</v>
      </c>
      <c r="B2586" s="21">
        <v>53</v>
      </c>
      <c r="C2586" s="33" t="str">
        <f t="shared" si="120"/>
        <v>Senior</v>
      </c>
      <c r="D2586" s="43">
        <v>63722.000004000001</v>
      </c>
      <c r="E2586" s="27">
        <v>561</v>
      </c>
      <c r="F2586" s="33" t="s">
        <v>230</v>
      </c>
      <c r="G2586" s="33" t="s">
        <v>20</v>
      </c>
      <c r="H2586" s="33" t="s">
        <v>32</v>
      </c>
      <c r="I2586" s="43">
        <v>11178</v>
      </c>
      <c r="J2586" s="27">
        <v>55.032258064516128</v>
      </c>
      <c r="K2586" s="48">
        <v>0.17541822289473535</v>
      </c>
      <c r="L2586" s="48" t="s">
        <v>240</v>
      </c>
      <c r="M2586" s="33" t="s">
        <v>26</v>
      </c>
      <c r="N2586" s="33" t="s">
        <v>23</v>
      </c>
      <c r="O2586" s="43">
        <v>493</v>
      </c>
      <c r="P2586" s="48">
        <v>0.40443980899999998</v>
      </c>
      <c r="Q2586" s="33" t="s">
        <v>28</v>
      </c>
      <c r="R2586" s="27">
        <v>21</v>
      </c>
      <c r="S2586" s="43">
        <v>10107</v>
      </c>
      <c r="T2586" s="38">
        <v>5310.1666670000004</v>
      </c>
      <c r="U2586" s="33" t="str">
        <f t="shared" si="121"/>
        <v>Medium Income</v>
      </c>
      <c r="V2586" s="43">
        <v>48130</v>
      </c>
      <c r="W2586" s="48">
        <v>0.27527231299999999</v>
      </c>
      <c r="X2586" s="27">
        <v>0</v>
      </c>
      <c r="Y2586" s="27">
        <v>56</v>
      </c>
      <c r="Z2586" s="33" t="str">
        <f t="shared" si="122"/>
        <v>High Risk</v>
      </c>
    </row>
    <row r="2587" spans="1:26" x14ac:dyDescent="0.25">
      <c r="A2587" s="22">
        <v>45686</v>
      </c>
      <c r="B2587" s="23">
        <v>32</v>
      </c>
      <c r="C2587" s="34" t="str">
        <f t="shared" si="120"/>
        <v>Mid</v>
      </c>
      <c r="D2587" s="44">
        <v>36141</v>
      </c>
      <c r="E2587" s="28">
        <v>582</v>
      </c>
      <c r="F2587" s="34" t="s">
        <v>230</v>
      </c>
      <c r="G2587" s="34" t="s">
        <v>20</v>
      </c>
      <c r="H2587" s="34" t="s">
        <v>29</v>
      </c>
      <c r="I2587" s="44">
        <v>21067</v>
      </c>
      <c r="J2587" s="28">
        <v>72</v>
      </c>
      <c r="K2587" s="49">
        <v>0.582911374892781</v>
      </c>
      <c r="L2587" s="49" t="s">
        <v>241</v>
      </c>
      <c r="M2587" s="34" t="s">
        <v>26</v>
      </c>
      <c r="N2587" s="34" t="s">
        <v>23</v>
      </c>
      <c r="O2587" s="44">
        <v>151</v>
      </c>
      <c r="P2587" s="49">
        <v>0.50742569000000004</v>
      </c>
      <c r="Q2587" s="34" t="s">
        <v>38</v>
      </c>
      <c r="R2587" s="28">
        <v>31</v>
      </c>
      <c r="S2587" s="44">
        <v>14455</v>
      </c>
      <c r="T2587" s="39">
        <v>3011.75</v>
      </c>
      <c r="U2587" s="34" t="str">
        <f t="shared" si="121"/>
        <v>Low Income</v>
      </c>
      <c r="V2587" s="44">
        <v>56749</v>
      </c>
      <c r="W2587" s="49">
        <v>0.25051048399999998</v>
      </c>
      <c r="X2587" s="28">
        <v>0</v>
      </c>
      <c r="Y2587" s="28">
        <v>58</v>
      </c>
      <c r="Z2587" s="34" t="str">
        <f t="shared" si="122"/>
        <v>High Risk</v>
      </c>
    </row>
    <row r="2588" spans="1:26" x14ac:dyDescent="0.25">
      <c r="A2588" s="20">
        <v>45687</v>
      </c>
      <c r="B2588" s="21">
        <v>24</v>
      </c>
      <c r="C2588" s="33" t="str">
        <f t="shared" si="120"/>
        <v>Young</v>
      </c>
      <c r="D2588" s="43">
        <v>43454</v>
      </c>
      <c r="E2588" s="27">
        <v>543</v>
      </c>
      <c r="F2588" s="33" t="s">
        <v>231</v>
      </c>
      <c r="G2588" s="33" t="s">
        <v>20</v>
      </c>
      <c r="H2588" s="33" t="s">
        <v>32</v>
      </c>
      <c r="I2588" s="43">
        <v>28832</v>
      </c>
      <c r="J2588" s="27">
        <v>48</v>
      </c>
      <c r="K2588" s="48">
        <v>0.66350623647995577</v>
      </c>
      <c r="L2588" s="48" t="s">
        <v>241</v>
      </c>
      <c r="M2588" s="33" t="s">
        <v>22</v>
      </c>
      <c r="N2588" s="33" t="s">
        <v>23</v>
      </c>
      <c r="O2588" s="43">
        <v>498</v>
      </c>
      <c r="P2588" s="48">
        <v>0.377097976</v>
      </c>
      <c r="Q2588" s="33" t="s">
        <v>28</v>
      </c>
      <c r="R2588" s="27">
        <v>28</v>
      </c>
      <c r="S2588" s="43">
        <v>10991</v>
      </c>
      <c r="T2588" s="38">
        <v>3621.166667</v>
      </c>
      <c r="U2588" s="33" t="str">
        <f t="shared" si="121"/>
        <v>Low Income</v>
      </c>
      <c r="V2588" s="43">
        <v>85030</v>
      </c>
      <c r="W2588" s="48">
        <v>0.290037983</v>
      </c>
      <c r="X2588" s="27">
        <v>0</v>
      </c>
      <c r="Y2588" s="27">
        <v>53</v>
      </c>
      <c r="Z2588" s="33" t="str">
        <f t="shared" si="122"/>
        <v>Medium Risk</v>
      </c>
    </row>
    <row r="2589" spans="1:26" x14ac:dyDescent="0.25">
      <c r="A2589" s="22">
        <v>45688</v>
      </c>
      <c r="B2589" s="23">
        <v>37</v>
      </c>
      <c r="C2589" s="34" t="str">
        <f t="shared" si="120"/>
        <v>Mid</v>
      </c>
      <c r="D2589" s="44">
        <v>213870</v>
      </c>
      <c r="E2589" s="28">
        <v>537</v>
      </c>
      <c r="F2589" s="34" t="s">
        <v>231</v>
      </c>
      <c r="G2589" s="34" t="s">
        <v>20</v>
      </c>
      <c r="H2589" s="34" t="s">
        <v>21</v>
      </c>
      <c r="I2589" s="44">
        <v>9641</v>
      </c>
      <c r="J2589" s="28">
        <v>60</v>
      </c>
      <c r="K2589" s="49">
        <v>4.507878617851966E-2</v>
      </c>
      <c r="L2589" s="49" t="s">
        <v>240</v>
      </c>
      <c r="M2589" s="34" t="s">
        <v>22</v>
      </c>
      <c r="N2589" s="34" t="s">
        <v>30</v>
      </c>
      <c r="O2589" s="44">
        <v>672</v>
      </c>
      <c r="P2589" s="49">
        <v>0.18013368399999999</v>
      </c>
      <c r="Q2589" s="34" t="s">
        <v>38</v>
      </c>
      <c r="R2589" s="28">
        <v>26</v>
      </c>
      <c r="S2589" s="44">
        <v>10908</v>
      </c>
      <c r="T2589" s="39">
        <v>17822.5</v>
      </c>
      <c r="U2589" s="34" t="str">
        <f t="shared" si="121"/>
        <v>High Income</v>
      </c>
      <c r="V2589" s="44">
        <v>5226</v>
      </c>
      <c r="W2589" s="49">
        <v>0.275920938</v>
      </c>
      <c r="X2589" s="28">
        <v>1</v>
      </c>
      <c r="Y2589" s="28">
        <v>38.4</v>
      </c>
      <c r="Z2589" s="34" t="str">
        <f t="shared" si="122"/>
        <v>Low Risk</v>
      </c>
    </row>
    <row r="2590" spans="1:26" x14ac:dyDescent="0.25">
      <c r="A2590" s="20">
        <v>45689</v>
      </c>
      <c r="B2590" s="21">
        <v>30</v>
      </c>
      <c r="C2590" s="33" t="str">
        <f t="shared" si="120"/>
        <v>Mid</v>
      </c>
      <c r="D2590" s="43">
        <v>77299</v>
      </c>
      <c r="E2590" s="27">
        <v>548</v>
      </c>
      <c r="F2590" s="33" t="s">
        <v>231</v>
      </c>
      <c r="G2590" s="33" t="s">
        <v>20</v>
      </c>
      <c r="H2590" s="33" t="s">
        <v>25</v>
      </c>
      <c r="I2590" s="43">
        <v>56918</v>
      </c>
      <c r="J2590" s="27">
        <v>12</v>
      </c>
      <c r="K2590" s="48">
        <v>0.73633552827332827</v>
      </c>
      <c r="L2590" s="48" t="s">
        <v>241</v>
      </c>
      <c r="M2590" s="33" t="s">
        <v>22</v>
      </c>
      <c r="N2590" s="33" t="s">
        <v>27</v>
      </c>
      <c r="O2590" s="43">
        <v>448</v>
      </c>
      <c r="P2590" s="48">
        <v>0.232401896</v>
      </c>
      <c r="Q2590" s="33" t="s">
        <v>28</v>
      </c>
      <c r="R2590" s="27">
        <v>19</v>
      </c>
      <c r="S2590" s="43">
        <v>1229</v>
      </c>
      <c r="T2590" s="38">
        <v>6441.5833329999996</v>
      </c>
      <c r="U2590" s="33" t="str">
        <f t="shared" si="121"/>
        <v>Medium Income</v>
      </c>
      <c r="V2590" s="43">
        <v>90712</v>
      </c>
      <c r="W2590" s="48">
        <v>0.22773179199999999</v>
      </c>
      <c r="X2590" s="27">
        <v>0</v>
      </c>
      <c r="Y2590" s="27">
        <v>54</v>
      </c>
      <c r="Z2590" s="33" t="str">
        <f t="shared" si="122"/>
        <v>Medium Risk</v>
      </c>
    </row>
    <row r="2591" spans="1:26" x14ac:dyDescent="0.25">
      <c r="A2591" s="22">
        <v>45690</v>
      </c>
      <c r="B2591" s="23">
        <v>39</v>
      </c>
      <c r="C2591" s="34" t="str">
        <f t="shared" si="120"/>
        <v>Mid</v>
      </c>
      <c r="D2591" s="44">
        <v>68604</v>
      </c>
      <c r="E2591" s="28">
        <v>610</v>
      </c>
      <c r="F2591" s="34" t="s">
        <v>230</v>
      </c>
      <c r="G2591" s="34" t="s">
        <v>45</v>
      </c>
      <c r="H2591" s="34" t="s">
        <v>21</v>
      </c>
      <c r="I2591" s="44">
        <v>45995</v>
      </c>
      <c r="J2591" s="28">
        <v>36</v>
      </c>
      <c r="K2591" s="49">
        <v>0.67044195673721652</v>
      </c>
      <c r="L2591" s="49" t="s">
        <v>241</v>
      </c>
      <c r="M2591" s="34" t="s">
        <v>26</v>
      </c>
      <c r="N2591" s="34" t="s">
        <v>23</v>
      </c>
      <c r="O2591" s="44">
        <v>562</v>
      </c>
      <c r="P2591" s="49">
        <v>0.193750216</v>
      </c>
      <c r="Q2591" s="34" t="s">
        <v>24</v>
      </c>
      <c r="R2591" s="28">
        <v>24</v>
      </c>
      <c r="S2591" s="44">
        <v>1223</v>
      </c>
      <c r="T2591" s="39">
        <v>5717</v>
      </c>
      <c r="U2591" s="34" t="str">
        <f t="shared" si="121"/>
        <v>Medium Income</v>
      </c>
      <c r="V2591" s="44">
        <v>21495</v>
      </c>
      <c r="W2591" s="49">
        <v>0.21947471900000001</v>
      </c>
      <c r="X2591" s="28">
        <v>0</v>
      </c>
      <c r="Y2591" s="28">
        <v>50</v>
      </c>
      <c r="Z2591" s="34" t="str">
        <f t="shared" si="122"/>
        <v>Medium Risk</v>
      </c>
    </row>
    <row r="2592" spans="1:26" x14ac:dyDescent="0.25">
      <c r="A2592" s="20">
        <v>45691</v>
      </c>
      <c r="B2592" s="21">
        <v>54</v>
      </c>
      <c r="C2592" s="33" t="str">
        <f t="shared" si="120"/>
        <v>Senior</v>
      </c>
      <c r="D2592" s="43">
        <v>90137</v>
      </c>
      <c r="E2592" s="27">
        <v>640</v>
      </c>
      <c r="F2592" s="33" t="s">
        <v>230</v>
      </c>
      <c r="G2592" s="33" t="s">
        <v>20</v>
      </c>
      <c r="H2592" s="33" t="s">
        <v>41</v>
      </c>
      <c r="I2592" s="43">
        <v>27595</v>
      </c>
      <c r="J2592" s="27">
        <v>48</v>
      </c>
      <c r="K2592" s="48">
        <v>0.30614509025150605</v>
      </c>
      <c r="L2592" s="48" t="s">
        <v>240</v>
      </c>
      <c r="M2592" s="33" t="s">
        <v>22</v>
      </c>
      <c r="N2592" s="33" t="s">
        <v>30</v>
      </c>
      <c r="O2592" s="43">
        <v>596</v>
      </c>
      <c r="P2592" s="48">
        <v>0.388984899</v>
      </c>
      <c r="Q2592" s="33" t="s">
        <v>24</v>
      </c>
      <c r="R2592" s="27">
        <v>23</v>
      </c>
      <c r="S2592" s="43">
        <v>930</v>
      </c>
      <c r="T2592" s="38">
        <v>7511.4166670000004</v>
      </c>
      <c r="U2592" s="33" t="str">
        <f t="shared" si="121"/>
        <v>Medium Income</v>
      </c>
      <c r="V2592" s="43">
        <v>23830</v>
      </c>
      <c r="W2592" s="48">
        <v>0.23777952699999999</v>
      </c>
      <c r="X2592" s="27">
        <v>0</v>
      </c>
      <c r="Y2592" s="27">
        <v>49</v>
      </c>
      <c r="Z2592" s="33" t="str">
        <f t="shared" si="122"/>
        <v>Medium Risk</v>
      </c>
    </row>
    <row r="2593" spans="1:26" x14ac:dyDescent="0.25">
      <c r="A2593" s="22">
        <v>45692</v>
      </c>
      <c r="B2593" s="23">
        <v>34</v>
      </c>
      <c r="C2593" s="34" t="str">
        <f t="shared" si="120"/>
        <v>Mid</v>
      </c>
      <c r="D2593" s="44">
        <v>47503</v>
      </c>
      <c r="E2593" s="28">
        <v>586</v>
      </c>
      <c r="F2593" s="34" t="s">
        <v>230</v>
      </c>
      <c r="G2593" s="34" t="s">
        <v>20</v>
      </c>
      <c r="H2593" s="34" t="s">
        <v>29</v>
      </c>
      <c r="I2593" s="44">
        <v>29606</v>
      </c>
      <c r="J2593" s="28">
        <v>24</v>
      </c>
      <c r="K2593" s="49">
        <v>0.62324484769382982</v>
      </c>
      <c r="L2593" s="49" t="s">
        <v>241</v>
      </c>
      <c r="M2593" s="34" t="s">
        <v>22</v>
      </c>
      <c r="N2593" s="34" t="s">
        <v>27</v>
      </c>
      <c r="O2593" s="44">
        <v>210</v>
      </c>
      <c r="P2593" s="49">
        <v>0.60400530399999997</v>
      </c>
      <c r="Q2593" s="34" t="s">
        <v>34</v>
      </c>
      <c r="R2593" s="28">
        <v>27</v>
      </c>
      <c r="S2593" s="44">
        <v>38387</v>
      </c>
      <c r="T2593" s="39">
        <v>3958.583333</v>
      </c>
      <c r="U2593" s="34" t="str">
        <f t="shared" si="121"/>
        <v>Low Income</v>
      </c>
      <c r="V2593" s="44">
        <v>31333</v>
      </c>
      <c r="W2593" s="49">
        <v>0.225974592</v>
      </c>
      <c r="X2593" s="28">
        <v>0</v>
      </c>
      <c r="Y2593" s="28">
        <v>59</v>
      </c>
      <c r="Z2593" s="34" t="str">
        <f t="shared" si="122"/>
        <v>High Risk</v>
      </c>
    </row>
    <row r="2594" spans="1:26" x14ac:dyDescent="0.25">
      <c r="A2594" s="20">
        <v>45693</v>
      </c>
      <c r="B2594" s="21">
        <v>39</v>
      </c>
      <c r="C2594" s="33" t="str">
        <f t="shared" si="120"/>
        <v>Mid</v>
      </c>
      <c r="D2594" s="43">
        <v>45783</v>
      </c>
      <c r="E2594" s="27">
        <v>509</v>
      </c>
      <c r="F2594" s="33" t="s">
        <v>231</v>
      </c>
      <c r="G2594" s="33" t="s">
        <v>20</v>
      </c>
      <c r="H2594" s="33" t="s">
        <v>29</v>
      </c>
      <c r="I2594" s="43">
        <v>23921</v>
      </c>
      <c r="J2594" s="27">
        <v>72</v>
      </c>
      <c r="K2594" s="48">
        <v>0.52248651246095712</v>
      </c>
      <c r="L2594" s="48" t="s">
        <v>241</v>
      </c>
      <c r="M2594" s="33" t="s">
        <v>22</v>
      </c>
      <c r="N2594" s="33" t="s">
        <v>27</v>
      </c>
      <c r="O2594" s="43">
        <v>328</v>
      </c>
      <c r="P2594" s="48">
        <v>0.15576052300000001</v>
      </c>
      <c r="Q2594" s="33" t="s">
        <v>38</v>
      </c>
      <c r="R2594" s="27">
        <v>29</v>
      </c>
      <c r="S2594" s="43">
        <v>8676</v>
      </c>
      <c r="T2594" s="38">
        <v>3815.25</v>
      </c>
      <c r="U2594" s="33" t="str">
        <f t="shared" si="121"/>
        <v>Low Income</v>
      </c>
      <c r="V2594" s="43">
        <v>10688</v>
      </c>
      <c r="W2594" s="48">
        <v>0.30505409</v>
      </c>
      <c r="X2594" s="27">
        <v>0</v>
      </c>
      <c r="Y2594" s="27">
        <v>54</v>
      </c>
      <c r="Z2594" s="33" t="str">
        <f t="shared" si="122"/>
        <v>Medium Risk</v>
      </c>
    </row>
    <row r="2595" spans="1:26" x14ac:dyDescent="0.25">
      <c r="A2595" s="22">
        <v>45694</v>
      </c>
      <c r="B2595" s="23">
        <v>40</v>
      </c>
      <c r="C2595" s="34" t="str">
        <f t="shared" si="120"/>
        <v>Senior</v>
      </c>
      <c r="D2595" s="44">
        <v>73600</v>
      </c>
      <c r="E2595" s="28">
        <v>449</v>
      </c>
      <c r="F2595" s="34" t="s">
        <v>233</v>
      </c>
      <c r="G2595" s="34" t="s">
        <v>20</v>
      </c>
      <c r="H2595" s="34" t="s">
        <v>32</v>
      </c>
      <c r="I2595" s="44">
        <v>27666</v>
      </c>
      <c r="J2595" s="28">
        <v>48</v>
      </c>
      <c r="K2595" s="49">
        <v>0.37589673913043481</v>
      </c>
      <c r="L2595" s="49" t="s">
        <v>240</v>
      </c>
      <c r="M2595" s="34" t="s">
        <v>22</v>
      </c>
      <c r="N2595" s="34" t="s">
        <v>30</v>
      </c>
      <c r="O2595" s="44">
        <v>615</v>
      </c>
      <c r="P2595" s="49">
        <v>0.37533294699999997</v>
      </c>
      <c r="Q2595" s="34" t="s">
        <v>24</v>
      </c>
      <c r="R2595" s="28">
        <v>19</v>
      </c>
      <c r="S2595" s="44">
        <v>1846</v>
      </c>
      <c r="T2595" s="39">
        <v>6133.3333329999996</v>
      </c>
      <c r="U2595" s="34" t="str">
        <f t="shared" si="121"/>
        <v>Medium Income</v>
      </c>
      <c r="V2595" s="44">
        <v>186204</v>
      </c>
      <c r="W2595" s="49">
        <v>0.31585181099999998</v>
      </c>
      <c r="X2595" s="28">
        <v>0</v>
      </c>
      <c r="Y2595" s="28">
        <v>53</v>
      </c>
      <c r="Z2595" s="34" t="str">
        <f t="shared" si="122"/>
        <v>Medium Risk</v>
      </c>
    </row>
    <row r="2596" spans="1:26" x14ac:dyDescent="0.25">
      <c r="A2596" s="20">
        <v>45695</v>
      </c>
      <c r="B2596" s="21">
        <v>50</v>
      </c>
      <c r="C2596" s="33" t="str">
        <f t="shared" si="120"/>
        <v>Senior</v>
      </c>
      <c r="D2596" s="43">
        <v>37959</v>
      </c>
      <c r="E2596" s="27">
        <v>609</v>
      </c>
      <c r="F2596" s="33" t="s">
        <v>230</v>
      </c>
      <c r="G2596" s="33" t="s">
        <v>20</v>
      </c>
      <c r="H2596" s="33" t="s">
        <v>29</v>
      </c>
      <c r="I2596" s="43">
        <v>23628</v>
      </c>
      <c r="J2596" s="27">
        <v>48</v>
      </c>
      <c r="K2596" s="48">
        <v>0.62246107642456339</v>
      </c>
      <c r="L2596" s="48" t="s">
        <v>241</v>
      </c>
      <c r="M2596" s="33" t="s">
        <v>22</v>
      </c>
      <c r="N2596" s="33" t="s">
        <v>23</v>
      </c>
      <c r="O2596" s="43">
        <v>560</v>
      </c>
      <c r="P2596" s="48">
        <v>0.31290786700000001</v>
      </c>
      <c r="Q2596" s="33" t="s">
        <v>24</v>
      </c>
      <c r="R2596" s="27">
        <v>26</v>
      </c>
      <c r="S2596" s="43">
        <v>1780</v>
      </c>
      <c r="T2596" s="38">
        <v>3163.25</v>
      </c>
      <c r="U2596" s="33" t="str">
        <f t="shared" si="121"/>
        <v>Low Income</v>
      </c>
      <c r="V2596" s="43">
        <v>5501</v>
      </c>
      <c r="W2596" s="48">
        <v>0.17446725599999999</v>
      </c>
      <c r="X2596" s="27">
        <v>0</v>
      </c>
      <c r="Y2596" s="27">
        <v>52</v>
      </c>
      <c r="Z2596" s="33" t="str">
        <f t="shared" si="122"/>
        <v>Medium Risk</v>
      </c>
    </row>
    <row r="2597" spans="1:26" x14ac:dyDescent="0.25">
      <c r="A2597" s="22">
        <v>45696</v>
      </c>
      <c r="B2597" s="23">
        <v>18</v>
      </c>
      <c r="C2597" s="34" t="str">
        <f t="shared" si="120"/>
        <v>Young</v>
      </c>
      <c r="D2597" s="44">
        <v>42467</v>
      </c>
      <c r="E2597" s="28">
        <v>570</v>
      </c>
      <c r="F2597" s="34" t="s">
        <v>230</v>
      </c>
      <c r="G2597" s="34" t="s">
        <v>20</v>
      </c>
      <c r="H2597" s="34" t="s">
        <v>29</v>
      </c>
      <c r="I2597" s="44">
        <v>14035</v>
      </c>
      <c r="J2597" s="28">
        <v>36</v>
      </c>
      <c r="K2597" s="49">
        <v>0.33049191136647277</v>
      </c>
      <c r="L2597" s="49" t="s">
        <v>240</v>
      </c>
      <c r="M2597" s="34" t="s">
        <v>26</v>
      </c>
      <c r="N2597" s="34" t="s">
        <v>27</v>
      </c>
      <c r="O2597" s="44">
        <v>488</v>
      </c>
      <c r="P2597" s="49">
        <v>0.13223230899999999</v>
      </c>
      <c r="Q2597" s="34" t="s">
        <v>24</v>
      </c>
      <c r="R2597" s="28">
        <v>26</v>
      </c>
      <c r="S2597" s="44">
        <v>684</v>
      </c>
      <c r="T2597" s="39">
        <v>3538.916667</v>
      </c>
      <c r="U2597" s="34" t="str">
        <f t="shared" si="121"/>
        <v>Low Income</v>
      </c>
      <c r="V2597" s="44">
        <v>48075</v>
      </c>
      <c r="W2597" s="49">
        <v>0.20687742000000001</v>
      </c>
      <c r="X2597" s="28">
        <v>0</v>
      </c>
      <c r="Y2597" s="28">
        <v>52</v>
      </c>
      <c r="Z2597" s="34" t="str">
        <f t="shared" si="122"/>
        <v>Medium Risk</v>
      </c>
    </row>
    <row r="2598" spans="1:26" x14ac:dyDescent="0.25">
      <c r="A2598" s="20">
        <v>45697</v>
      </c>
      <c r="B2598" s="21">
        <v>32</v>
      </c>
      <c r="C2598" s="33" t="str">
        <f t="shared" si="120"/>
        <v>Mid</v>
      </c>
      <c r="D2598" s="43">
        <v>18016</v>
      </c>
      <c r="E2598" s="27">
        <v>577</v>
      </c>
      <c r="F2598" s="33" t="s">
        <v>230</v>
      </c>
      <c r="G2598" s="33" t="s">
        <v>20</v>
      </c>
      <c r="H2598" s="33" t="s">
        <v>32</v>
      </c>
      <c r="I2598" s="43">
        <v>36328</v>
      </c>
      <c r="J2598" s="27">
        <v>60</v>
      </c>
      <c r="K2598" s="48">
        <v>2.0164298401420959</v>
      </c>
      <c r="L2598" s="48" t="s">
        <v>242</v>
      </c>
      <c r="M2598" s="33" t="s">
        <v>22</v>
      </c>
      <c r="N2598" s="33" t="s">
        <v>23</v>
      </c>
      <c r="O2598" s="43">
        <v>584</v>
      </c>
      <c r="P2598" s="48">
        <v>0.19126838700000001</v>
      </c>
      <c r="Q2598" s="33" t="s">
        <v>28</v>
      </c>
      <c r="R2598" s="27">
        <v>19</v>
      </c>
      <c r="S2598" s="43">
        <v>2397</v>
      </c>
      <c r="T2598" s="38">
        <v>1501.333333</v>
      </c>
      <c r="U2598" s="33" t="str">
        <f t="shared" si="121"/>
        <v>Low Income</v>
      </c>
      <c r="V2598" s="43">
        <v>6362</v>
      </c>
      <c r="W2598" s="48">
        <v>0.30339359999999999</v>
      </c>
      <c r="X2598" s="27">
        <v>0</v>
      </c>
      <c r="Y2598" s="27">
        <v>51</v>
      </c>
      <c r="Z2598" s="33" t="str">
        <f t="shared" si="122"/>
        <v>Medium Risk</v>
      </c>
    </row>
    <row r="2599" spans="1:26" x14ac:dyDescent="0.25">
      <c r="A2599" s="22">
        <v>45698</v>
      </c>
      <c r="B2599" s="23">
        <v>42</v>
      </c>
      <c r="C2599" s="34" t="str">
        <f t="shared" si="120"/>
        <v>Senior</v>
      </c>
      <c r="D2599" s="44">
        <v>66964</v>
      </c>
      <c r="E2599" s="28">
        <v>560</v>
      </c>
      <c r="F2599" s="34" t="s">
        <v>230</v>
      </c>
      <c r="G2599" s="34" t="s">
        <v>20</v>
      </c>
      <c r="H2599" s="34" t="s">
        <v>25</v>
      </c>
      <c r="I2599" s="44">
        <v>35436</v>
      </c>
      <c r="J2599" s="28">
        <v>60</v>
      </c>
      <c r="K2599" s="49">
        <v>0.52917985783406007</v>
      </c>
      <c r="L2599" s="49" t="s">
        <v>241</v>
      </c>
      <c r="M2599" s="34" t="s">
        <v>22</v>
      </c>
      <c r="N2599" s="34" t="s">
        <v>27</v>
      </c>
      <c r="O2599" s="44">
        <v>1237</v>
      </c>
      <c r="P2599" s="49">
        <v>0.283954653</v>
      </c>
      <c r="Q2599" s="34" t="s">
        <v>24</v>
      </c>
      <c r="R2599" s="28">
        <v>26</v>
      </c>
      <c r="S2599" s="44">
        <v>1151</v>
      </c>
      <c r="T2599" s="39">
        <v>5580.3333329999996</v>
      </c>
      <c r="U2599" s="34" t="str">
        <f t="shared" si="121"/>
        <v>Medium Income</v>
      </c>
      <c r="V2599" s="44">
        <v>5308</v>
      </c>
      <c r="W2599" s="49">
        <v>0.25242722699999998</v>
      </c>
      <c r="X2599" s="28">
        <v>0</v>
      </c>
      <c r="Y2599" s="28">
        <v>60</v>
      </c>
      <c r="Z2599" s="34" t="str">
        <f t="shared" si="122"/>
        <v>High Risk</v>
      </c>
    </row>
    <row r="2600" spans="1:26" x14ac:dyDescent="0.25">
      <c r="A2600" s="20">
        <v>45699</v>
      </c>
      <c r="B2600" s="21">
        <v>54</v>
      </c>
      <c r="C2600" s="33" t="str">
        <f t="shared" si="120"/>
        <v>Senior</v>
      </c>
      <c r="D2600" s="43">
        <v>98703</v>
      </c>
      <c r="E2600" s="27">
        <v>630</v>
      </c>
      <c r="F2600" s="33" t="s">
        <v>230</v>
      </c>
      <c r="G2600" s="33" t="s">
        <v>20</v>
      </c>
      <c r="H2600" s="33" t="s">
        <v>32</v>
      </c>
      <c r="I2600" s="43">
        <v>7898</v>
      </c>
      <c r="J2600" s="27">
        <v>24</v>
      </c>
      <c r="K2600" s="48">
        <v>8.0017831271592552E-2</v>
      </c>
      <c r="L2600" s="48" t="s">
        <v>240</v>
      </c>
      <c r="M2600" s="33" t="s">
        <v>44</v>
      </c>
      <c r="N2600" s="33" t="s">
        <v>27</v>
      </c>
      <c r="O2600" s="43">
        <v>1337</v>
      </c>
      <c r="P2600" s="48">
        <v>9.4198021000000007E-2</v>
      </c>
      <c r="Q2600" s="33" t="s">
        <v>24</v>
      </c>
      <c r="R2600" s="27">
        <v>22</v>
      </c>
      <c r="S2600" s="43">
        <v>9305</v>
      </c>
      <c r="T2600" s="38">
        <v>8225.25</v>
      </c>
      <c r="U2600" s="33" t="str">
        <f t="shared" si="121"/>
        <v>Medium Income</v>
      </c>
      <c r="V2600" s="43">
        <v>49544</v>
      </c>
      <c r="W2600" s="48">
        <v>0.17168921200000001</v>
      </c>
      <c r="X2600" s="27">
        <v>1</v>
      </c>
      <c r="Y2600" s="27">
        <v>36.799999999999997</v>
      </c>
      <c r="Z2600" s="33" t="str">
        <f t="shared" si="122"/>
        <v>Low Risk</v>
      </c>
    </row>
    <row r="2601" spans="1:26" x14ac:dyDescent="0.25">
      <c r="A2601" s="22">
        <v>45700</v>
      </c>
      <c r="B2601" s="23">
        <v>34</v>
      </c>
      <c r="C2601" s="34" t="str">
        <f t="shared" si="120"/>
        <v>Mid</v>
      </c>
      <c r="D2601" s="44">
        <v>69500.000004000001</v>
      </c>
      <c r="E2601" s="28">
        <v>610</v>
      </c>
      <c r="F2601" s="34" t="s">
        <v>230</v>
      </c>
      <c r="G2601" s="34" t="s">
        <v>20</v>
      </c>
      <c r="H2601" s="34" t="s">
        <v>29</v>
      </c>
      <c r="I2601" s="44">
        <v>25151</v>
      </c>
      <c r="J2601" s="28">
        <v>53.406593406593409</v>
      </c>
      <c r="K2601" s="49">
        <v>0.36188489206550301</v>
      </c>
      <c r="L2601" s="49" t="s">
        <v>240</v>
      </c>
      <c r="M2601" s="34" t="s">
        <v>35</v>
      </c>
      <c r="N2601" s="34" t="s">
        <v>23</v>
      </c>
      <c r="O2601" s="44">
        <v>308</v>
      </c>
      <c r="P2601" s="49">
        <v>0.21757937299999999</v>
      </c>
      <c r="Q2601" s="34" t="s">
        <v>34</v>
      </c>
      <c r="R2601" s="28">
        <v>23</v>
      </c>
      <c r="S2601" s="44">
        <v>4126</v>
      </c>
      <c r="T2601" s="39">
        <v>5791.6666670000004</v>
      </c>
      <c r="U2601" s="34" t="str">
        <f t="shared" si="121"/>
        <v>Medium Income</v>
      </c>
      <c r="V2601" s="44">
        <v>313352</v>
      </c>
      <c r="W2601" s="49">
        <v>0.23467226299999999</v>
      </c>
      <c r="X2601" s="28">
        <v>1</v>
      </c>
      <c r="Y2601" s="28">
        <v>34.4</v>
      </c>
      <c r="Z2601" s="34" t="str">
        <f t="shared" si="122"/>
        <v>Low Risk</v>
      </c>
    </row>
    <row r="2602" spans="1:26" x14ac:dyDescent="0.25">
      <c r="A2602" s="20">
        <v>45701</v>
      </c>
      <c r="B2602" s="21">
        <v>18</v>
      </c>
      <c r="C2602" s="33" t="str">
        <f t="shared" si="120"/>
        <v>Young</v>
      </c>
      <c r="D2602" s="43">
        <v>27689</v>
      </c>
      <c r="E2602" s="27">
        <v>519</v>
      </c>
      <c r="F2602" s="33" t="s">
        <v>231</v>
      </c>
      <c r="G2602" s="33" t="s">
        <v>20</v>
      </c>
      <c r="H2602" s="33" t="s">
        <v>32</v>
      </c>
      <c r="I2602" s="43">
        <v>24014.413793103449</v>
      </c>
      <c r="J2602" s="27">
        <v>36</v>
      </c>
      <c r="K2602" s="48">
        <v>0.8672907578136968</v>
      </c>
      <c r="L2602" s="48" t="s">
        <v>241</v>
      </c>
      <c r="M2602" s="33" t="s">
        <v>22</v>
      </c>
      <c r="N2602" s="33" t="s">
        <v>27</v>
      </c>
      <c r="O2602" s="43">
        <v>755</v>
      </c>
      <c r="P2602" s="48">
        <v>0.15191733499999999</v>
      </c>
      <c r="Q2602" s="33" t="s">
        <v>34</v>
      </c>
      <c r="R2602" s="27">
        <v>24</v>
      </c>
      <c r="S2602" s="43">
        <v>3075</v>
      </c>
      <c r="T2602" s="38">
        <v>2307.416667</v>
      </c>
      <c r="U2602" s="33" t="str">
        <f t="shared" si="121"/>
        <v>Low Income</v>
      </c>
      <c r="V2602" s="43">
        <v>31049</v>
      </c>
      <c r="W2602" s="48">
        <v>0.237433746</v>
      </c>
      <c r="X2602" s="27">
        <v>0</v>
      </c>
      <c r="Y2602" s="27">
        <v>53</v>
      </c>
      <c r="Z2602" s="33" t="str">
        <f t="shared" si="122"/>
        <v>Medium Risk</v>
      </c>
    </row>
    <row r="2603" spans="1:26" x14ac:dyDescent="0.25">
      <c r="A2603" s="22">
        <v>45702</v>
      </c>
      <c r="B2603" s="23">
        <v>47</v>
      </c>
      <c r="C2603" s="34" t="str">
        <f t="shared" si="120"/>
        <v>Senior</v>
      </c>
      <c r="D2603" s="44">
        <v>54586</v>
      </c>
      <c r="E2603" s="28">
        <v>594</v>
      </c>
      <c r="F2603" s="34" t="s">
        <v>230</v>
      </c>
      <c r="G2603" s="34" t="s">
        <v>20</v>
      </c>
      <c r="H2603" s="34" t="s">
        <v>29</v>
      </c>
      <c r="I2603" s="44">
        <v>33443</v>
      </c>
      <c r="J2603" s="28">
        <v>36</v>
      </c>
      <c r="K2603" s="49">
        <v>0.61266625141977793</v>
      </c>
      <c r="L2603" s="49" t="s">
        <v>241</v>
      </c>
      <c r="M2603" s="34" t="s">
        <v>26</v>
      </c>
      <c r="N2603" s="34" t="s">
        <v>30</v>
      </c>
      <c r="O2603" s="44">
        <v>272</v>
      </c>
      <c r="P2603" s="49">
        <v>0.26965690399999998</v>
      </c>
      <c r="Q2603" s="34" t="s">
        <v>31</v>
      </c>
      <c r="R2603" s="28">
        <v>25</v>
      </c>
      <c r="S2603" s="44">
        <v>2158</v>
      </c>
      <c r="T2603" s="39">
        <v>4548.8333329999996</v>
      </c>
      <c r="U2603" s="34" t="str">
        <f t="shared" si="121"/>
        <v>Low Income</v>
      </c>
      <c r="V2603" s="44">
        <v>3464</v>
      </c>
      <c r="W2603" s="49">
        <v>0.215839805</v>
      </c>
      <c r="X2603" s="28">
        <v>0</v>
      </c>
      <c r="Y2603" s="28">
        <v>51</v>
      </c>
      <c r="Z2603" s="34" t="str">
        <f t="shared" si="122"/>
        <v>Medium Risk</v>
      </c>
    </row>
    <row r="2604" spans="1:26" x14ac:dyDescent="0.25">
      <c r="A2604" s="20">
        <v>45703</v>
      </c>
      <c r="B2604" s="21">
        <v>32</v>
      </c>
      <c r="C2604" s="33" t="str">
        <f t="shared" si="120"/>
        <v>Mid</v>
      </c>
      <c r="D2604" s="43">
        <v>63250</v>
      </c>
      <c r="E2604" s="27">
        <v>578</v>
      </c>
      <c r="F2604" s="33" t="s">
        <v>230</v>
      </c>
      <c r="G2604" s="33" t="s">
        <v>20</v>
      </c>
      <c r="H2604" s="33" t="s">
        <v>29</v>
      </c>
      <c r="I2604" s="43">
        <v>13788</v>
      </c>
      <c r="J2604" s="27">
        <v>60</v>
      </c>
      <c r="K2604" s="48">
        <v>0.21799209486166007</v>
      </c>
      <c r="L2604" s="48" t="s">
        <v>240</v>
      </c>
      <c r="M2604" s="33" t="s">
        <v>22</v>
      </c>
      <c r="N2604" s="33" t="s">
        <v>23</v>
      </c>
      <c r="O2604" s="43">
        <v>261</v>
      </c>
      <c r="P2604" s="48">
        <v>0.20030079200000001</v>
      </c>
      <c r="Q2604" s="33" t="s">
        <v>28</v>
      </c>
      <c r="R2604" s="27">
        <v>26</v>
      </c>
      <c r="S2604" s="43">
        <v>3867</v>
      </c>
      <c r="T2604" s="38">
        <v>5270.8333329999996</v>
      </c>
      <c r="U2604" s="33" t="str">
        <f t="shared" si="121"/>
        <v>Medium Income</v>
      </c>
      <c r="V2604" s="43">
        <v>31019</v>
      </c>
      <c r="W2604" s="48">
        <v>0.189372337</v>
      </c>
      <c r="X2604" s="27">
        <v>1</v>
      </c>
      <c r="Y2604" s="27">
        <v>40.799999999999997</v>
      </c>
      <c r="Z2604" s="33" t="str">
        <f t="shared" si="122"/>
        <v>Medium Risk</v>
      </c>
    </row>
    <row r="2605" spans="1:26" x14ac:dyDescent="0.25">
      <c r="A2605" s="22">
        <v>45704</v>
      </c>
      <c r="B2605" s="23">
        <v>25</v>
      </c>
      <c r="C2605" s="34" t="str">
        <f t="shared" si="120"/>
        <v>Mid</v>
      </c>
      <c r="D2605" s="44">
        <v>77050</v>
      </c>
      <c r="E2605" s="28">
        <v>580</v>
      </c>
      <c r="F2605" s="34" t="s">
        <v>230</v>
      </c>
      <c r="G2605" s="34" t="s">
        <v>20</v>
      </c>
      <c r="H2605" s="34" t="s">
        <v>25</v>
      </c>
      <c r="I2605" s="44">
        <v>19071</v>
      </c>
      <c r="J2605" s="28">
        <v>24</v>
      </c>
      <c r="K2605" s="49">
        <v>0.24751460090850097</v>
      </c>
      <c r="L2605" s="49" t="s">
        <v>240</v>
      </c>
      <c r="M2605" s="34" t="s">
        <v>35</v>
      </c>
      <c r="N2605" s="34" t="s">
        <v>27</v>
      </c>
      <c r="O2605" s="44">
        <v>752</v>
      </c>
      <c r="P2605" s="49">
        <v>0.38502762200000001</v>
      </c>
      <c r="Q2605" s="34" t="s">
        <v>28</v>
      </c>
      <c r="R2605" s="28">
        <v>16</v>
      </c>
      <c r="S2605" s="44">
        <v>732</v>
      </c>
      <c r="T2605" s="39">
        <v>6420.8333329999996</v>
      </c>
      <c r="U2605" s="34" t="str">
        <f t="shared" si="121"/>
        <v>Medium Income</v>
      </c>
      <c r="V2605" s="44">
        <v>3411</v>
      </c>
      <c r="W2605" s="49">
        <v>0.20062323900000001</v>
      </c>
      <c r="X2605" s="28">
        <v>1</v>
      </c>
      <c r="Y2605" s="28">
        <v>42.4</v>
      </c>
      <c r="Z2605" s="34" t="str">
        <f t="shared" si="122"/>
        <v>Medium Risk</v>
      </c>
    </row>
    <row r="2606" spans="1:26" x14ac:dyDescent="0.25">
      <c r="A2606" s="20">
        <v>45705</v>
      </c>
      <c r="B2606" s="21">
        <v>32</v>
      </c>
      <c r="C2606" s="33" t="str">
        <f t="shared" si="120"/>
        <v>Mid</v>
      </c>
      <c r="D2606" s="43">
        <v>80042</v>
      </c>
      <c r="E2606" s="27">
        <v>566</v>
      </c>
      <c r="F2606" s="33" t="s">
        <v>230</v>
      </c>
      <c r="G2606" s="33" t="s">
        <v>20</v>
      </c>
      <c r="H2606" s="33" t="s">
        <v>21</v>
      </c>
      <c r="I2606" s="43">
        <v>18897</v>
      </c>
      <c r="J2606" s="27">
        <v>48</v>
      </c>
      <c r="K2606" s="48">
        <v>0.23608855350940755</v>
      </c>
      <c r="L2606" s="48" t="s">
        <v>240</v>
      </c>
      <c r="M2606" s="33" t="s">
        <v>26</v>
      </c>
      <c r="N2606" s="33" t="s">
        <v>27</v>
      </c>
      <c r="O2606" s="43">
        <v>603</v>
      </c>
      <c r="P2606" s="48">
        <v>0.119684811</v>
      </c>
      <c r="Q2606" s="33" t="s">
        <v>38</v>
      </c>
      <c r="R2606" s="27">
        <v>29</v>
      </c>
      <c r="S2606" s="43">
        <v>2130</v>
      </c>
      <c r="T2606" s="38">
        <v>6670.1666670000004</v>
      </c>
      <c r="U2606" s="33" t="str">
        <f t="shared" si="121"/>
        <v>Medium Income</v>
      </c>
      <c r="V2606" s="43">
        <v>60426</v>
      </c>
      <c r="W2606" s="48">
        <v>0.27263398100000003</v>
      </c>
      <c r="X2606" s="27">
        <v>0</v>
      </c>
      <c r="Y2606" s="27">
        <v>48</v>
      </c>
      <c r="Z2606" s="33" t="str">
        <f t="shared" si="122"/>
        <v>Medium Risk</v>
      </c>
    </row>
    <row r="2607" spans="1:26" x14ac:dyDescent="0.25">
      <c r="A2607" s="22">
        <v>45706</v>
      </c>
      <c r="B2607" s="23">
        <v>37</v>
      </c>
      <c r="C2607" s="34" t="str">
        <f t="shared" si="120"/>
        <v>Mid</v>
      </c>
      <c r="D2607" s="44">
        <v>23144</v>
      </c>
      <c r="E2607" s="28">
        <v>467</v>
      </c>
      <c r="F2607" s="34" t="s">
        <v>231</v>
      </c>
      <c r="G2607" s="34" t="s">
        <v>20</v>
      </c>
      <c r="H2607" s="34" t="s">
        <v>29</v>
      </c>
      <c r="I2607" s="44">
        <v>29465</v>
      </c>
      <c r="J2607" s="28">
        <v>60</v>
      </c>
      <c r="K2607" s="49">
        <v>1.2731161424127204</v>
      </c>
      <c r="L2607" s="49" t="s">
        <v>242</v>
      </c>
      <c r="M2607" s="34" t="s">
        <v>35</v>
      </c>
      <c r="N2607" s="34" t="s">
        <v>30</v>
      </c>
      <c r="O2607" s="44">
        <v>365</v>
      </c>
      <c r="P2607" s="49">
        <v>0.41980225399999999</v>
      </c>
      <c r="Q2607" s="34" t="s">
        <v>24</v>
      </c>
      <c r="R2607" s="28">
        <v>17</v>
      </c>
      <c r="S2607" s="44">
        <v>1282</v>
      </c>
      <c r="T2607" s="39">
        <v>1928.666667</v>
      </c>
      <c r="U2607" s="34" t="str">
        <f t="shared" si="121"/>
        <v>Low Income</v>
      </c>
      <c r="V2607" s="44">
        <v>1665</v>
      </c>
      <c r="W2607" s="49">
        <v>0.28489867099999999</v>
      </c>
      <c r="X2607" s="28">
        <v>0</v>
      </c>
      <c r="Y2607" s="28">
        <v>60</v>
      </c>
      <c r="Z2607" s="34" t="str">
        <f t="shared" si="122"/>
        <v>High Risk</v>
      </c>
    </row>
    <row r="2608" spans="1:26" x14ac:dyDescent="0.25">
      <c r="A2608" s="20">
        <v>45707</v>
      </c>
      <c r="B2608" s="21">
        <v>32</v>
      </c>
      <c r="C2608" s="33" t="str">
        <f t="shared" si="120"/>
        <v>Mid</v>
      </c>
      <c r="D2608" s="43">
        <v>29757</v>
      </c>
      <c r="E2608" s="27">
        <v>591</v>
      </c>
      <c r="F2608" s="33" t="s">
        <v>230</v>
      </c>
      <c r="G2608" s="33" t="s">
        <v>45</v>
      </c>
      <c r="H2608" s="33" t="s">
        <v>25</v>
      </c>
      <c r="I2608" s="43">
        <v>43957</v>
      </c>
      <c r="J2608" s="27">
        <v>60</v>
      </c>
      <c r="K2608" s="48">
        <v>1.4771986423362571</v>
      </c>
      <c r="L2608" s="48" t="s">
        <v>242</v>
      </c>
      <c r="M2608" s="33" t="s">
        <v>22</v>
      </c>
      <c r="N2608" s="33" t="s">
        <v>23</v>
      </c>
      <c r="O2608" s="43">
        <v>201</v>
      </c>
      <c r="P2608" s="48">
        <v>0.145975251</v>
      </c>
      <c r="Q2608" s="33" t="s">
        <v>24</v>
      </c>
      <c r="R2608" s="27">
        <v>18</v>
      </c>
      <c r="S2608" s="43">
        <v>3932</v>
      </c>
      <c r="T2608" s="38">
        <v>2479.75</v>
      </c>
      <c r="U2608" s="33" t="str">
        <f t="shared" si="121"/>
        <v>Low Income</v>
      </c>
      <c r="V2608" s="43">
        <v>155968</v>
      </c>
      <c r="W2608" s="48">
        <v>0.24605094499999999</v>
      </c>
      <c r="X2608" s="27">
        <v>0</v>
      </c>
      <c r="Y2608" s="27">
        <v>51</v>
      </c>
      <c r="Z2608" s="33" t="str">
        <f t="shared" si="122"/>
        <v>Medium Risk</v>
      </c>
    </row>
    <row r="2609" spans="1:26" x14ac:dyDescent="0.25">
      <c r="A2609" s="22">
        <v>45708</v>
      </c>
      <c r="B2609" s="23">
        <v>18</v>
      </c>
      <c r="C2609" s="34" t="str">
        <f t="shared" si="120"/>
        <v>Young</v>
      </c>
      <c r="D2609" s="44">
        <v>54650</v>
      </c>
      <c r="E2609" s="28">
        <v>514</v>
      </c>
      <c r="F2609" s="34" t="s">
        <v>231</v>
      </c>
      <c r="G2609" s="34" t="s">
        <v>20</v>
      </c>
      <c r="H2609" s="34" t="s">
        <v>21</v>
      </c>
      <c r="I2609" s="44">
        <v>25199</v>
      </c>
      <c r="J2609" s="28">
        <v>36</v>
      </c>
      <c r="K2609" s="49">
        <v>0.4610978956999085</v>
      </c>
      <c r="L2609" s="49" t="s">
        <v>240</v>
      </c>
      <c r="M2609" s="34" t="s">
        <v>22</v>
      </c>
      <c r="N2609" s="34" t="s">
        <v>27</v>
      </c>
      <c r="O2609" s="44">
        <v>646</v>
      </c>
      <c r="P2609" s="49">
        <v>0.28408423199999999</v>
      </c>
      <c r="Q2609" s="34" t="s">
        <v>24</v>
      </c>
      <c r="R2609" s="28">
        <v>16</v>
      </c>
      <c r="S2609" s="44">
        <v>2657</v>
      </c>
      <c r="T2609" s="39">
        <v>4554.1666670000004</v>
      </c>
      <c r="U2609" s="34" t="str">
        <f t="shared" si="121"/>
        <v>Low Income</v>
      </c>
      <c r="V2609" s="44">
        <v>39006</v>
      </c>
      <c r="W2609" s="49">
        <v>0.26840735700000001</v>
      </c>
      <c r="X2609" s="28">
        <v>0</v>
      </c>
      <c r="Y2609" s="28">
        <v>57</v>
      </c>
      <c r="Z2609" s="34" t="str">
        <f t="shared" si="122"/>
        <v>High Risk</v>
      </c>
    </row>
    <row r="2610" spans="1:26" x14ac:dyDescent="0.25">
      <c r="A2610" s="20">
        <v>45709</v>
      </c>
      <c r="B2610" s="21">
        <v>50</v>
      </c>
      <c r="C2610" s="33" t="str">
        <f t="shared" si="120"/>
        <v>Senior</v>
      </c>
      <c r="D2610" s="43">
        <v>25109</v>
      </c>
      <c r="E2610" s="27">
        <v>583</v>
      </c>
      <c r="F2610" s="33" t="s">
        <v>230</v>
      </c>
      <c r="G2610" s="33" t="s">
        <v>20</v>
      </c>
      <c r="H2610" s="33" t="s">
        <v>21</v>
      </c>
      <c r="I2610" s="43">
        <v>10974</v>
      </c>
      <c r="J2610" s="27">
        <v>48</v>
      </c>
      <c r="K2610" s="48">
        <v>0.4370544426301326</v>
      </c>
      <c r="L2610" s="48" t="s">
        <v>240</v>
      </c>
      <c r="M2610" s="33" t="s">
        <v>22</v>
      </c>
      <c r="N2610" s="33" t="s">
        <v>27</v>
      </c>
      <c r="O2610" s="43">
        <v>400</v>
      </c>
      <c r="P2610" s="48">
        <v>0.41613360700000002</v>
      </c>
      <c r="Q2610" s="33" t="s">
        <v>24</v>
      </c>
      <c r="R2610" s="27">
        <v>23</v>
      </c>
      <c r="S2610" s="43">
        <v>906</v>
      </c>
      <c r="T2610" s="38">
        <v>2092.416667</v>
      </c>
      <c r="U2610" s="33" t="str">
        <f t="shared" si="121"/>
        <v>Low Income</v>
      </c>
      <c r="V2610" s="43">
        <v>28803</v>
      </c>
      <c r="W2610" s="48">
        <v>0.221853414</v>
      </c>
      <c r="X2610" s="27">
        <v>0</v>
      </c>
      <c r="Y2610" s="27">
        <v>58</v>
      </c>
      <c r="Z2610" s="33" t="str">
        <f t="shared" si="122"/>
        <v>High Risk</v>
      </c>
    </row>
    <row r="2611" spans="1:26" x14ac:dyDescent="0.25">
      <c r="A2611" s="22">
        <v>45710</v>
      </c>
      <c r="B2611" s="23">
        <v>55</v>
      </c>
      <c r="C2611" s="34" t="str">
        <f t="shared" si="120"/>
        <v>Senior</v>
      </c>
      <c r="D2611" s="44">
        <v>98657</v>
      </c>
      <c r="E2611" s="28">
        <v>593</v>
      </c>
      <c r="F2611" s="34" t="s">
        <v>230</v>
      </c>
      <c r="G2611" s="34" t="s">
        <v>20</v>
      </c>
      <c r="H2611" s="34" t="s">
        <v>29</v>
      </c>
      <c r="I2611" s="44">
        <v>19479</v>
      </c>
      <c r="J2611" s="28">
        <v>12</v>
      </c>
      <c r="K2611" s="49">
        <v>0.19744164124187844</v>
      </c>
      <c r="L2611" s="49" t="s">
        <v>240</v>
      </c>
      <c r="M2611" s="34" t="s">
        <v>22</v>
      </c>
      <c r="N2611" s="34" t="s">
        <v>34</v>
      </c>
      <c r="O2611" s="44">
        <v>447</v>
      </c>
      <c r="P2611" s="49">
        <v>0.25459013899999999</v>
      </c>
      <c r="Q2611" s="34" t="s">
        <v>24</v>
      </c>
      <c r="R2611" s="28">
        <v>26</v>
      </c>
      <c r="S2611" s="44">
        <v>599</v>
      </c>
      <c r="T2611" s="39">
        <v>8221.4166669999995</v>
      </c>
      <c r="U2611" s="34" t="str">
        <f t="shared" si="121"/>
        <v>Medium Income</v>
      </c>
      <c r="V2611" s="44">
        <v>20697</v>
      </c>
      <c r="W2611" s="49">
        <v>0.19773049300000001</v>
      </c>
      <c r="X2611" s="28">
        <v>0</v>
      </c>
      <c r="Y2611" s="28">
        <v>55</v>
      </c>
      <c r="Z2611" s="34" t="str">
        <f t="shared" si="122"/>
        <v>High Risk</v>
      </c>
    </row>
    <row r="2612" spans="1:26" x14ac:dyDescent="0.25">
      <c r="A2612" s="20">
        <v>45711</v>
      </c>
      <c r="B2612" s="21">
        <v>47</v>
      </c>
      <c r="C2612" s="33" t="str">
        <f t="shared" si="120"/>
        <v>Senior</v>
      </c>
      <c r="D2612" s="43">
        <v>30790</v>
      </c>
      <c r="E2612" s="27">
        <v>545</v>
      </c>
      <c r="F2612" s="33" t="s">
        <v>231</v>
      </c>
      <c r="G2612" s="33" t="s">
        <v>20</v>
      </c>
      <c r="H2612" s="33" t="s">
        <v>32</v>
      </c>
      <c r="I2612" s="43">
        <v>22072</v>
      </c>
      <c r="J2612" s="27">
        <v>36</v>
      </c>
      <c r="K2612" s="48">
        <v>0.71685612211757066</v>
      </c>
      <c r="L2612" s="48" t="s">
        <v>241</v>
      </c>
      <c r="M2612" s="33" t="s">
        <v>26</v>
      </c>
      <c r="N2612" s="33" t="s">
        <v>27</v>
      </c>
      <c r="O2612" s="43">
        <v>247</v>
      </c>
      <c r="P2612" s="48">
        <v>0.65590337899999995</v>
      </c>
      <c r="Q2612" s="33" t="s">
        <v>34</v>
      </c>
      <c r="R2612" s="27">
        <v>26</v>
      </c>
      <c r="S2612" s="43">
        <v>4292</v>
      </c>
      <c r="T2612" s="38">
        <v>2565.833333</v>
      </c>
      <c r="U2612" s="33" t="str">
        <f t="shared" si="121"/>
        <v>Low Income</v>
      </c>
      <c r="V2612" s="43">
        <v>101667</v>
      </c>
      <c r="W2612" s="48">
        <v>0.25089330599999998</v>
      </c>
      <c r="X2612" s="27">
        <v>0</v>
      </c>
      <c r="Y2612" s="27">
        <v>69</v>
      </c>
      <c r="Z2612" s="33" t="str">
        <f t="shared" si="122"/>
        <v>High Risk</v>
      </c>
    </row>
    <row r="2613" spans="1:26" x14ac:dyDescent="0.25">
      <c r="A2613" s="22">
        <v>45712</v>
      </c>
      <c r="B2613" s="23">
        <v>26</v>
      </c>
      <c r="C2613" s="34" t="str">
        <f t="shared" si="120"/>
        <v>Mid</v>
      </c>
      <c r="D2613" s="44">
        <v>75984</v>
      </c>
      <c r="E2613" s="28">
        <v>456</v>
      </c>
      <c r="F2613" s="34" t="s">
        <v>231</v>
      </c>
      <c r="G2613" s="34" t="s">
        <v>20</v>
      </c>
      <c r="H2613" s="34" t="s">
        <v>29</v>
      </c>
      <c r="I2613" s="44">
        <v>13427</v>
      </c>
      <c r="J2613" s="28">
        <v>36</v>
      </c>
      <c r="K2613" s="49">
        <v>0.1767082543693409</v>
      </c>
      <c r="L2613" s="49" t="s">
        <v>240</v>
      </c>
      <c r="M2613" s="34" t="s">
        <v>26</v>
      </c>
      <c r="N2613" s="34" t="s">
        <v>30</v>
      </c>
      <c r="O2613" s="44">
        <v>266</v>
      </c>
      <c r="P2613" s="49">
        <v>0.59074003600000002</v>
      </c>
      <c r="Q2613" s="34" t="s">
        <v>38</v>
      </c>
      <c r="R2613" s="28">
        <v>22</v>
      </c>
      <c r="S2613" s="44">
        <v>2473</v>
      </c>
      <c r="T2613" s="39">
        <v>6332</v>
      </c>
      <c r="U2613" s="34" t="str">
        <f t="shared" si="121"/>
        <v>Medium Income</v>
      </c>
      <c r="V2613" s="44">
        <v>86681</v>
      </c>
      <c r="W2613" s="49">
        <v>0.279915566</v>
      </c>
      <c r="X2613" s="28">
        <v>0</v>
      </c>
      <c r="Y2613" s="28">
        <v>60</v>
      </c>
      <c r="Z2613" s="34" t="str">
        <f t="shared" si="122"/>
        <v>High Risk</v>
      </c>
    </row>
    <row r="2614" spans="1:26" x14ac:dyDescent="0.25">
      <c r="A2614" s="20">
        <v>45713</v>
      </c>
      <c r="B2614" s="21">
        <v>37</v>
      </c>
      <c r="C2614" s="33" t="str">
        <f t="shared" si="120"/>
        <v>Mid</v>
      </c>
      <c r="D2614" s="43">
        <v>55615</v>
      </c>
      <c r="E2614" s="27">
        <v>609</v>
      </c>
      <c r="F2614" s="33" t="s">
        <v>230</v>
      </c>
      <c r="G2614" s="33" t="s">
        <v>45</v>
      </c>
      <c r="H2614" s="33" t="s">
        <v>21</v>
      </c>
      <c r="I2614" s="43">
        <v>12755</v>
      </c>
      <c r="J2614" s="27">
        <v>48</v>
      </c>
      <c r="K2614" s="48">
        <v>0.229344601276634</v>
      </c>
      <c r="L2614" s="48" t="s">
        <v>240</v>
      </c>
      <c r="M2614" s="33" t="s">
        <v>35</v>
      </c>
      <c r="N2614" s="33" t="s">
        <v>27</v>
      </c>
      <c r="O2614" s="43">
        <v>578</v>
      </c>
      <c r="P2614" s="48">
        <v>3.1521232000000003E-2</v>
      </c>
      <c r="Q2614" s="33" t="s">
        <v>24</v>
      </c>
      <c r="R2614" s="27">
        <v>31</v>
      </c>
      <c r="S2614" s="43">
        <v>9762</v>
      </c>
      <c r="T2614" s="38">
        <v>4634.5833329999996</v>
      </c>
      <c r="U2614" s="33" t="str">
        <f t="shared" si="121"/>
        <v>Low Income</v>
      </c>
      <c r="V2614" s="43">
        <v>162802</v>
      </c>
      <c r="W2614" s="48">
        <v>0.22924082200000001</v>
      </c>
      <c r="X2614" s="27">
        <v>0</v>
      </c>
      <c r="Y2614" s="27">
        <v>59</v>
      </c>
      <c r="Z2614" s="33" t="str">
        <f t="shared" si="122"/>
        <v>High Risk</v>
      </c>
    </row>
    <row r="2615" spans="1:26" x14ac:dyDescent="0.25">
      <c r="A2615" s="22">
        <v>45714</v>
      </c>
      <c r="B2615" s="23">
        <v>39</v>
      </c>
      <c r="C2615" s="34" t="str">
        <f t="shared" si="120"/>
        <v>Mid</v>
      </c>
      <c r="D2615" s="44">
        <v>47839</v>
      </c>
      <c r="E2615" s="28">
        <v>564</v>
      </c>
      <c r="F2615" s="34" t="s">
        <v>230</v>
      </c>
      <c r="G2615" s="34" t="s">
        <v>20</v>
      </c>
      <c r="H2615" s="34" t="s">
        <v>29</v>
      </c>
      <c r="I2615" s="44">
        <v>16741</v>
      </c>
      <c r="J2615" s="28">
        <v>84</v>
      </c>
      <c r="K2615" s="49">
        <v>0.34994460586550724</v>
      </c>
      <c r="L2615" s="49" t="s">
        <v>240</v>
      </c>
      <c r="M2615" s="34" t="s">
        <v>22</v>
      </c>
      <c r="N2615" s="34" t="s">
        <v>23</v>
      </c>
      <c r="O2615" s="44">
        <v>240</v>
      </c>
      <c r="P2615" s="49">
        <v>0.43902171299999998</v>
      </c>
      <c r="Q2615" s="34" t="s">
        <v>28</v>
      </c>
      <c r="R2615" s="28">
        <v>24</v>
      </c>
      <c r="S2615" s="44">
        <v>5779</v>
      </c>
      <c r="T2615" s="39">
        <v>3986.583333</v>
      </c>
      <c r="U2615" s="34" t="str">
        <f t="shared" si="121"/>
        <v>Low Income</v>
      </c>
      <c r="V2615" s="44">
        <v>8519</v>
      </c>
      <c r="W2615" s="49">
        <v>0.24656476699999999</v>
      </c>
      <c r="X2615" s="28">
        <v>0</v>
      </c>
      <c r="Y2615" s="28">
        <v>57</v>
      </c>
      <c r="Z2615" s="34" t="str">
        <f t="shared" si="122"/>
        <v>High Risk</v>
      </c>
    </row>
    <row r="2616" spans="1:26" x14ac:dyDescent="0.25">
      <c r="A2616" s="20">
        <v>45715</v>
      </c>
      <c r="B2616" s="21">
        <v>47</v>
      </c>
      <c r="C2616" s="33" t="str">
        <f t="shared" si="120"/>
        <v>Senior</v>
      </c>
      <c r="D2616" s="43">
        <v>30328</v>
      </c>
      <c r="E2616" s="27">
        <v>579.93124999999998</v>
      </c>
      <c r="F2616" s="33" t="s">
        <v>230</v>
      </c>
      <c r="G2616" s="33" t="s">
        <v>20</v>
      </c>
      <c r="H2616" s="33" t="s">
        <v>29</v>
      </c>
      <c r="I2616" s="43">
        <v>6724</v>
      </c>
      <c r="J2616" s="27">
        <v>48</v>
      </c>
      <c r="K2616" s="48">
        <v>0.2217093115273015</v>
      </c>
      <c r="L2616" s="48" t="s">
        <v>240</v>
      </c>
      <c r="M2616" s="33" t="s">
        <v>22</v>
      </c>
      <c r="N2616" s="33" t="s">
        <v>27</v>
      </c>
      <c r="O2616" s="43">
        <v>459</v>
      </c>
      <c r="P2616" s="48">
        <v>0.36969300100000002</v>
      </c>
      <c r="Q2616" s="33" t="s">
        <v>31</v>
      </c>
      <c r="R2616" s="27">
        <v>27</v>
      </c>
      <c r="S2616" s="43">
        <v>1488</v>
      </c>
      <c r="T2616" s="38">
        <v>2527.333333</v>
      </c>
      <c r="U2616" s="33" t="str">
        <f t="shared" si="121"/>
        <v>Low Income</v>
      </c>
      <c r="V2616" s="43">
        <v>112901</v>
      </c>
      <c r="W2616" s="48">
        <v>0.20584256500000001</v>
      </c>
      <c r="X2616" s="27">
        <v>0</v>
      </c>
      <c r="Y2616" s="27">
        <v>52</v>
      </c>
      <c r="Z2616" s="33" t="str">
        <f t="shared" si="122"/>
        <v>Medium Risk</v>
      </c>
    </row>
    <row r="2617" spans="1:26" x14ac:dyDescent="0.25">
      <c r="A2617" s="22">
        <v>45716</v>
      </c>
      <c r="B2617" s="23">
        <v>48</v>
      </c>
      <c r="C2617" s="34" t="str">
        <f t="shared" si="120"/>
        <v>Senior</v>
      </c>
      <c r="D2617" s="44">
        <v>44220</v>
      </c>
      <c r="E2617" s="28">
        <v>672</v>
      </c>
      <c r="F2617" s="34" t="s">
        <v>232</v>
      </c>
      <c r="G2617" s="34" t="s">
        <v>20</v>
      </c>
      <c r="H2617" s="34" t="s">
        <v>41</v>
      </c>
      <c r="I2617" s="44">
        <v>19651</v>
      </c>
      <c r="J2617" s="28">
        <v>60</v>
      </c>
      <c r="K2617" s="49">
        <v>0.44439167797376755</v>
      </c>
      <c r="L2617" s="49" t="s">
        <v>240</v>
      </c>
      <c r="M2617" s="34" t="s">
        <v>35</v>
      </c>
      <c r="N2617" s="34" t="s">
        <v>27</v>
      </c>
      <c r="O2617" s="44">
        <v>673</v>
      </c>
      <c r="P2617" s="49">
        <v>0.389009043</v>
      </c>
      <c r="Q2617" s="34" t="s">
        <v>28</v>
      </c>
      <c r="R2617" s="28">
        <v>29</v>
      </c>
      <c r="S2617" s="44">
        <v>20310</v>
      </c>
      <c r="T2617" s="39">
        <v>3685</v>
      </c>
      <c r="U2617" s="34" t="str">
        <f t="shared" si="121"/>
        <v>Low Income</v>
      </c>
      <c r="V2617" s="44">
        <v>126691</v>
      </c>
      <c r="W2617" s="49">
        <v>0.15871890599999999</v>
      </c>
      <c r="X2617" s="28">
        <v>1</v>
      </c>
      <c r="Y2617" s="28">
        <v>35.200000000000003</v>
      </c>
      <c r="Z2617" s="34" t="str">
        <f t="shared" si="122"/>
        <v>Low Risk</v>
      </c>
    </row>
    <row r="2618" spans="1:26" x14ac:dyDescent="0.25">
      <c r="A2618" s="20">
        <v>45717</v>
      </c>
      <c r="B2618" s="21">
        <v>31</v>
      </c>
      <c r="C2618" s="33" t="str">
        <f t="shared" si="120"/>
        <v>Mid</v>
      </c>
      <c r="D2618" s="43">
        <v>33747.999995999999</v>
      </c>
      <c r="E2618" s="27">
        <v>497</v>
      </c>
      <c r="F2618" s="33" t="s">
        <v>231</v>
      </c>
      <c r="G2618" s="33" t="s">
        <v>20</v>
      </c>
      <c r="H2618" s="33" t="s">
        <v>32</v>
      </c>
      <c r="I2618" s="43">
        <v>24855</v>
      </c>
      <c r="J2618" s="27">
        <v>54.618025751072963</v>
      </c>
      <c r="K2618" s="48">
        <v>0.7364880882702961</v>
      </c>
      <c r="L2618" s="48" t="s">
        <v>241</v>
      </c>
      <c r="M2618" s="33" t="s">
        <v>26</v>
      </c>
      <c r="N2618" s="33" t="s">
        <v>23</v>
      </c>
      <c r="O2618" s="43">
        <v>540</v>
      </c>
      <c r="P2618" s="48">
        <v>0.21295087200000001</v>
      </c>
      <c r="Q2618" s="33" t="s">
        <v>24</v>
      </c>
      <c r="R2618" s="27">
        <v>30</v>
      </c>
      <c r="S2618" s="43">
        <v>1362</v>
      </c>
      <c r="T2618" s="38">
        <v>2812.333333</v>
      </c>
      <c r="U2618" s="33" t="str">
        <f t="shared" si="121"/>
        <v>Low Income</v>
      </c>
      <c r="V2618" s="43">
        <v>501214</v>
      </c>
      <c r="W2618" s="48">
        <v>0.22710856200000001</v>
      </c>
      <c r="X2618" s="27">
        <v>0</v>
      </c>
      <c r="Y2618" s="27">
        <v>49</v>
      </c>
      <c r="Z2618" s="33" t="str">
        <f t="shared" si="122"/>
        <v>Medium Risk</v>
      </c>
    </row>
    <row r="2619" spans="1:26" x14ac:dyDescent="0.25">
      <c r="A2619" s="22">
        <v>45718</v>
      </c>
      <c r="B2619" s="23">
        <v>40</v>
      </c>
      <c r="C2619" s="34" t="str">
        <f t="shared" si="120"/>
        <v>Senior</v>
      </c>
      <c r="D2619" s="44">
        <v>36111</v>
      </c>
      <c r="E2619" s="28">
        <v>548</v>
      </c>
      <c r="F2619" s="34" t="s">
        <v>231</v>
      </c>
      <c r="G2619" s="34" t="s">
        <v>20</v>
      </c>
      <c r="H2619" s="34" t="s">
        <v>32</v>
      </c>
      <c r="I2619" s="44">
        <v>18981</v>
      </c>
      <c r="J2619" s="28">
        <v>36</v>
      </c>
      <c r="K2619" s="49">
        <v>0.52562930962864496</v>
      </c>
      <c r="L2619" s="49" t="s">
        <v>241</v>
      </c>
      <c r="M2619" s="34" t="s">
        <v>22</v>
      </c>
      <c r="N2619" s="34" t="s">
        <v>23</v>
      </c>
      <c r="O2619" s="44">
        <v>670</v>
      </c>
      <c r="P2619" s="49">
        <v>0.16640144500000001</v>
      </c>
      <c r="Q2619" s="34" t="s">
        <v>24</v>
      </c>
      <c r="R2619" s="28">
        <v>25</v>
      </c>
      <c r="S2619" s="44">
        <v>3444</v>
      </c>
      <c r="T2619" s="39">
        <v>3009.25</v>
      </c>
      <c r="U2619" s="34" t="str">
        <f t="shared" si="121"/>
        <v>Low Income</v>
      </c>
      <c r="V2619" s="44">
        <v>157208</v>
      </c>
      <c r="W2619" s="49">
        <v>0.260243787</v>
      </c>
      <c r="X2619" s="28">
        <v>0</v>
      </c>
      <c r="Y2619" s="28">
        <v>53</v>
      </c>
      <c r="Z2619" s="34" t="str">
        <f t="shared" si="122"/>
        <v>Medium Risk</v>
      </c>
    </row>
    <row r="2620" spans="1:26" x14ac:dyDescent="0.25">
      <c r="A2620" s="20">
        <v>45719</v>
      </c>
      <c r="B2620" s="21">
        <v>45</v>
      </c>
      <c r="C2620" s="33" t="str">
        <f t="shared" si="120"/>
        <v>Senior</v>
      </c>
      <c r="D2620" s="43">
        <v>79750</v>
      </c>
      <c r="E2620" s="27">
        <v>537</v>
      </c>
      <c r="F2620" s="33" t="s">
        <v>231</v>
      </c>
      <c r="G2620" s="33" t="s">
        <v>20</v>
      </c>
      <c r="H2620" s="33" t="s">
        <v>21</v>
      </c>
      <c r="I2620" s="43">
        <v>14730</v>
      </c>
      <c r="J2620" s="27">
        <v>60</v>
      </c>
      <c r="K2620" s="48">
        <v>0.18470219435736676</v>
      </c>
      <c r="L2620" s="48" t="s">
        <v>240</v>
      </c>
      <c r="M2620" s="33" t="s">
        <v>22</v>
      </c>
      <c r="N2620" s="33" t="s">
        <v>27</v>
      </c>
      <c r="O2620" s="43">
        <v>616</v>
      </c>
      <c r="P2620" s="48">
        <v>0.18357251199999999</v>
      </c>
      <c r="Q2620" s="33" t="s">
        <v>34</v>
      </c>
      <c r="R2620" s="27">
        <v>19</v>
      </c>
      <c r="S2620" s="43">
        <v>1548</v>
      </c>
      <c r="T2620" s="38">
        <v>6645.8333329999996</v>
      </c>
      <c r="U2620" s="33" t="str">
        <f t="shared" si="121"/>
        <v>Medium Income</v>
      </c>
      <c r="V2620" s="43">
        <v>174818</v>
      </c>
      <c r="W2620" s="48">
        <v>0.23043554399999999</v>
      </c>
      <c r="X2620" s="27">
        <v>1</v>
      </c>
      <c r="Y2620" s="27">
        <v>41.6</v>
      </c>
      <c r="Z2620" s="33" t="str">
        <f t="shared" si="122"/>
        <v>Medium Risk</v>
      </c>
    </row>
    <row r="2621" spans="1:26" x14ac:dyDescent="0.25">
      <c r="A2621" s="22">
        <v>45720</v>
      </c>
      <c r="B2621" s="23">
        <v>57</v>
      </c>
      <c r="C2621" s="34" t="str">
        <f t="shared" si="120"/>
        <v>Senior</v>
      </c>
      <c r="D2621" s="44">
        <v>34436</v>
      </c>
      <c r="E2621" s="28">
        <v>559</v>
      </c>
      <c r="F2621" s="34" t="s">
        <v>230</v>
      </c>
      <c r="G2621" s="34" t="s">
        <v>33</v>
      </c>
      <c r="H2621" s="34" t="s">
        <v>32</v>
      </c>
      <c r="I2621" s="44">
        <v>22956</v>
      </c>
      <c r="J2621" s="28">
        <v>48</v>
      </c>
      <c r="K2621" s="49">
        <v>0.66662794749680565</v>
      </c>
      <c r="L2621" s="49" t="s">
        <v>241</v>
      </c>
      <c r="M2621" s="34" t="s">
        <v>22</v>
      </c>
      <c r="N2621" s="34" t="s">
        <v>34</v>
      </c>
      <c r="O2621" s="44">
        <v>425</v>
      </c>
      <c r="P2621" s="49">
        <v>0.17730594799999999</v>
      </c>
      <c r="Q2621" s="34" t="s">
        <v>31</v>
      </c>
      <c r="R2621" s="28">
        <v>23</v>
      </c>
      <c r="S2621" s="44">
        <v>5231</v>
      </c>
      <c r="T2621" s="39">
        <v>2869.666667</v>
      </c>
      <c r="U2621" s="34" t="str">
        <f t="shared" si="121"/>
        <v>Low Income</v>
      </c>
      <c r="V2621" s="44">
        <v>4255</v>
      </c>
      <c r="W2621" s="49">
        <v>0.24531312799999999</v>
      </c>
      <c r="X2621" s="28">
        <v>0</v>
      </c>
      <c r="Y2621" s="28">
        <v>55</v>
      </c>
      <c r="Z2621" s="34" t="str">
        <f t="shared" si="122"/>
        <v>High Risk</v>
      </c>
    </row>
    <row r="2622" spans="1:26" x14ac:dyDescent="0.25">
      <c r="A2622" s="20">
        <v>45721</v>
      </c>
      <c r="B2622" s="21">
        <v>48</v>
      </c>
      <c r="C2622" s="33" t="str">
        <f t="shared" si="120"/>
        <v>Senior</v>
      </c>
      <c r="D2622" s="43">
        <v>54798</v>
      </c>
      <c r="E2622" s="27">
        <v>572</v>
      </c>
      <c r="F2622" s="33" t="s">
        <v>230</v>
      </c>
      <c r="G2622" s="33" t="s">
        <v>20</v>
      </c>
      <c r="H2622" s="33" t="s">
        <v>25</v>
      </c>
      <c r="I2622" s="43">
        <v>25961.919161676647</v>
      </c>
      <c r="J2622" s="27">
        <v>48</v>
      </c>
      <c r="K2622" s="48">
        <v>0.47377493999190934</v>
      </c>
      <c r="L2622" s="48" t="s">
        <v>240</v>
      </c>
      <c r="M2622" s="33" t="s">
        <v>26</v>
      </c>
      <c r="N2622" s="33" t="s">
        <v>23</v>
      </c>
      <c r="O2622" s="43">
        <v>435</v>
      </c>
      <c r="P2622" s="48">
        <v>6.8665908999999997E-2</v>
      </c>
      <c r="Q2622" s="33" t="s">
        <v>38</v>
      </c>
      <c r="R2622" s="27">
        <v>30</v>
      </c>
      <c r="S2622" s="43">
        <v>3307</v>
      </c>
      <c r="T2622" s="38">
        <v>4566.5</v>
      </c>
      <c r="U2622" s="33" t="str">
        <f t="shared" si="121"/>
        <v>Low Income</v>
      </c>
      <c r="V2622" s="43">
        <v>2397</v>
      </c>
      <c r="W2622" s="48">
        <v>0.26076883499999998</v>
      </c>
      <c r="X2622" s="27">
        <v>0</v>
      </c>
      <c r="Y2622" s="27">
        <v>53</v>
      </c>
      <c r="Z2622" s="33" t="str">
        <f t="shared" si="122"/>
        <v>Medium Risk</v>
      </c>
    </row>
    <row r="2623" spans="1:26" x14ac:dyDescent="0.25">
      <c r="A2623" s="22">
        <v>45722</v>
      </c>
      <c r="B2623" s="23">
        <v>49</v>
      </c>
      <c r="C2623" s="34" t="str">
        <f t="shared" si="120"/>
        <v>Senior</v>
      </c>
      <c r="D2623" s="44">
        <v>161912</v>
      </c>
      <c r="E2623" s="28">
        <v>656</v>
      </c>
      <c r="F2623" s="34" t="s">
        <v>232</v>
      </c>
      <c r="G2623" s="34" t="s">
        <v>20</v>
      </c>
      <c r="H2623" s="34" t="s">
        <v>21</v>
      </c>
      <c r="I2623" s="44">
        <v>12639</v>
      </c>
      <c r="J2623" s="28">
        <v>48</v>
      </c>
      <c r="K2623" s="49">
        <v>7.8060921982311376E-2</v>
      </c>
      <c r="L2623" s="49" t="s">
        <v>240</v>
      </c>
      <c r="M2623" s="34" t="s">
        <v>22</v>
      </c>
      <c r="N2623" s="34" t="s">
        <v>27</v>
      </c>
      <c r="O2623" s="44">
        <v>1006</v>
      </c>
      <c r="P2623" s="49">
        <v>0.23347072499999999</v>
      </c>
      <c r="Q2623" s="34" t="s">
        <v>28</v>
      </c>
      <c r="R2623" s="28">
        <v>26</v>
      </c>
      <c r="S2623" s="44">
        <v>13349</v>
      </c>
      <c r="T2623" s="39">
        <v>13492.666670000001</v>
      </c>
      <c r="U2623" s="34" t="str">
        <f t="shared" si="121"/>
        <v>High Income</v>
      </c>
      <c r="V2623" s="44">
        <v>9915</v>
      </c>
      <c r="W2623" s="49">
        <v>0.201712735</v>
      </c>
      <c r="X2623" s="28">
        <v>1</v>
      </c>
      <c r="Y2623" s="28">
        <v>35.200000000000003</v>
      </c>
      <c r="Z2623" s="34" t="str">
        <f t="shared" si="122"/>
        <v>Low Risk</v>
      </c>
    </row>
    <row r="2624" spans="1:26" x14ac:dyDescent="0.25">
      <c r="A2624" s="20">
        <v>45723</v>
      </c>
      <c r="B2624" s="21">
        <v>41</v>
      </c>
      <c r="C2624" s="33" t="str">
        <f t="shared" si="120"/>
        <v>Senior</v>
      </c>
      <c r="D2624" s="43">
        <v>83829</v>
      </c>
      <c r="E2624" s="27">
        <v>579</v>
      </c>
      <c r="F2624" s="33" t="s">
        <v>230</v>
      </c>
      <c r="G2624" s="33" t="s">
        <v>20</v>
      </c>
      <c r="H2624" s="33" t="s">
        <v>29</v>
      </c>
      <c r="I2624" s="43">
        <v>17569</v>
      </c>
      <c r="J2624" s="27">
        <v>12</v>
      </c>
      <c r="K2624" s="48">
        <v>0.20958140977466033</v>
      </c>
      <c r="L2624" s="48" t="s">
        <v>240</v>
      </c>
      <c r="M2624" s="33" t="s">
        <v>26</v>
      </c>
      <c r="N2624" s="33" t="s">
        <v>23</v>
      </c>
      <c r="O2624" s="43">
        <v>371</v>
      </c>
      <c r="P2624" s="48">
        <v>0.26080241599999998</v>
      </c>
      <c r="Q2624" s="33" t="s">
        <v>31</v>
      </c>
      <c r="R2624" s="27">
        <v>18</v>
      </c>
      <c r="S2624" s="43">
        <v>27618</v>
      </c>
      <c r="T2624" s="38">
        <v>6985.75</v>
      </c>
      <c r="U2624" s="33" t="str">
        <f t="shared" si="121"/>
        <v>Medium Income</v>
      </c>
      <c r="V2624" s="43">
        <v>40993</v>
      </c>
      <c r="W2624" s="48">
        <v>0.191862686</v>
      </c>
      <c r="X2624" s="27">
        <v>1</v>
      </c>
      <c r="Y2624" s="27">
        <v>44</v>
      </c>
      <c r="Z2624" s="33" t="str">
        <f t="shared" si="122"/>
        <v>Medium Risk</v>
      </c>
    </row>
    <row r="2625" spans="1:26" x14ac:dyDescent="0.25">
      <c r="A2625" s="22">
        <v>45724</v>
      </c>
      <c r="B2625" s="23">
        <v>56</v>
      </c>
      <c r="C2625" s="34" t="str">
        <f t="shared" si="120"/>
        <v>Senior</v>
      </c>
      <c r="D2625" s="44">
        <v>60989</v>
      </c>
      <c r="E2625" s="28">
        <v>668</v>
      </c>
      <c r="F2625" s="34" t="s">
        <v>232</v>
      </c>
      <c r="G2625" s="34" t="s">
        <v>20</v>
      </c>
      <c r="H2625" s="34" t="s">
        <v>29</v>
      </c>
      <c r="I2625" s="44">
        <v>17596</v>
      </c>
      <c r="J2625" s="28">
        <v>24</v>
      </c>
      <c r="K2625" s="49">
        <v>0.28851104297496272</v>
      </c>
      <c r="L2625" s="49" t="s">
        <v>240</v>
      </c>
      <c r="M2625" s="34" t="s">
        <v>26</v>
      </c>
      <c r="N2625" s="34" t="s">
        <v>27</v>
      </c>
      <c r="O2625" s="44">
        <v>443</v>
      </c>
      <c r="P2625" s="49">
        <v>0.30227374099999998</v>
      </c>
      <c r="Q2625" s="34" t="s">
        <v>31</v>
      </c>
      <c r="R2625" s="28">
        <v>23</v>
      </c>
      <c r="S2625" s="44">
        <v>1203</v>
      </c>
      <c r="T2625" s="39">
        <v>5082.4166670000004</v>
      </c>
      <c r="U2625" s="34" t="str">
        <f t="shared" si="121"/>
        <v>Medium Income</v>
      </c>
      <c r="V2625" s="44">
        <v>5640</v>
      </c>
      <c r="W2625" s="49">
        <v>0.139686479</v>
      </c>
      <c r="X2625" s="28">
        <v>1</v>
      </c>
      <c r="Y2625" s="28">
        <v>38.4</v>
      </c>
      <c r="Z2625" s="34" t="str">
        <f t="shared" si="122"/>
        <v>Low Risk</v>
      </c>
    </row>
    <row r="2626" spans="1:26" x14ac:dyDescent="0.25">
      <c r="A2626" s="20">
        <v>45725</v>
      </c>
      <c r="B2626" s="21">
        <v>44</v>
      </c>
      <c r="C2626" s="33" t="str">
        <f t="shared" ref="C2626:C2648" si="123">IF(B2626&lt;25,"Young",IF(B2626&lt;40,"Mid",IF(B2626&lt;60,"Senior","Old")))</f>
        <v>Senior</v>
      </c>
      <c r="D2626" s="43">
        <v>26175</v>
      </c>
      <c r="E2626" s="27">
        <v>599</v>
      </c>
      <c r="F2626" s="33" t="s">
        <v>230</v>
      </c>
      <c r="G2626" s="33" t="s">
        <v>20</v>
      </c>
      <c r="H2626" s="33" t="s">
        <v>29</v>
      </c>
      <c r="I2626" s="43">
        <v>19891</v>
      </c>
      <c r="J2626" s="27">
        <v>96</v>
      </c>
      <c r="K2626" s="48">
        <v>0.75992359121298947</v>
      </c>
      <c r="L2626" s="48" t="s">
        <v>241</v>
      </c>
      <c r="M2626" s="33" t="s">
        <v>22</v>
      </c>
      <c r="N2626" s="33" t="s">
        <v>30</v>
      </c>
      <c r="O2626" s="43">
        <v>430</v>
      </c>
      <c r="P2626" s="48">
        <v>0.28735212500000001</v>
      </c>
      <c r="Q2626" s="33" t="s">
        <v>31</v>
      </c>
      <c r="R2626" s="27">
        <v>22</v>
      </c>
      <c r="S2626" s="43">
        <v>14514</v>
      </c>
      <c r="T2626" s="38">
        <v>2181.25</v>
      </c>
      <c r="U2626" s="33" t="str">
        <f t="shared" ref="U2626:U2648" si="124">IF(T2626&lt;=5000,"Low Income",IF(T2626&lt;=12000,"Medium Income","High Income"))</f>
        <v>Low Income</v>
      </c>
      <c r="V2626" s="43">
        <v>4196</v>
      </c>
      <c r="W2626" s="48">
        <v>0.24650467100000001</v>
      </c>
      <c r="X2626" s="27">
        <v>0</v>
      </c>
      <c r="Y2626" s="27">
        <v>62</v>
      </c>
      <c r="Z2626" s="33" t="str">
        <f t="shared" ref="Z2626:Z2648" si="125">IF(Y2626&lt;40,"Low Risk", IF(Y2626&lt;55,"Medium Risk", IF(Y2626&lt;70,"High Risk","Very High Risk")))</f>
        <v>High Risk</v>
      </c>
    </row>
    <row r="2627" spans="1:26" x14ac:dyDescent="0.25">
      <c r="A2627" s="22">
        <v>45726</v>
      </c>
      <c r="B2627" s="23">
        <v>29</v>
      </c>
      <c r="C2627" s="34" t="str">
        <f t="shared" si="123"/>
        <v>Mid</v>
      </c>
      <c r="D2627" s="44">
        <v>17410</v>
      </c>
      <c r="E2627" s="28">
        <v>580.73529411764707</v>
      </c>
      <c r="F2627" s="34" t="s">
        <v>230</v>
      </c>
      <c r="G2627" s="34" t="s">
        <v>20</v>
      </c>
      <c r="H2627" s="34" t="s">
        <v>25</v>
      </c>
      <c r="I2627" s="44">
        <v>18707</v>
      </c>
      <c r="J2627" s="28">
        <v>12</v>
      </c>
      <c r="K2627" s="49">
        <v>1.0744974152785756</v>
      </c>
      <c r="L2627" s="49" t="s">
        <v>242</v>
      </c>
      <c r="M2627" s="34" t="s">
        <v>22</v>
      </c>
      <c r="N2627" s="34" t="s">
        <v>27</v>
      </c>
      <c r="O2627" s="44">
        <v>212</v>
      </c>
      <c r="P2627" s="49">
        <v>0.31503125900000001</v>
      </c>
      <c r="Q2627" s="34" t="s">
        <v>28</v>
      </c>
      <c r="R2627" s="28">
        <v>31</v>
      </c>
      <c r="S2627" s="44">
        <v>3026</v>
      </c>
      <c r="T2627" s="39">
        <v>1450.833333</v>
      </c>
      <c r="U2627" s="34" t="str">
        <f t="shared" si="124"/>
        <v>Low Income</v>
      </c>
      <c r="V2627" s="44">
        <v>91681</v>
      </c>
      <c r="W2627" s="49">
        <v>0.20532114500000001</v>
      </c>
      <c r="X2627" s="28">
        <v>0</v>
      </c>
      <c r="Y2627" s="28">
        <v>55</v>
      </c>
      <c r="Z2627" s="34" t="str">
        <f t="shared" si="125"/>
        <v>High Risk</v>
      </c>
    </row>
    <row r="2628" spans="1:26" x14ac:dyDescent="0.25">
      <c r="A2628" s="20">
        <v>45727</v>
      </c>
      <c r="B2628" s="21">
        <v>56</v>
      </c>
      <c r="C2628" s="33" t="str">
        <f t="shared" si="123"/>
        <v>Senior</v>
      </c>
      <c r="D2628" s="43">
        <v>71316</v>
      </c>
      <c r="E2628" s="27">
        <v>554</v>
      </c>
      <c r="F2628" s="33" t="s">
        <v>230</v>
      </c>
      <c r="G2628" s="33" t="s">
        <v>20</v>
      </c>
      <c r="H2628" s="33" t="s">
        <v>29</v>
      </c>
      <c r="I2628" s="43">
        <v>17618</v>
      </c>
      <c r="J2628" s="27">
        <v>60</v>
      </c>
      <c r="K2628" s="48">
        <v>0.24704133714734422</v>
      </c>
      <c r="L2628" s="48" t="s">
        <v>240</v>
      </c>
      <c r="M2628" s="33" t="s">
        <v>22</v>
      </c>
      <c r="N2628" s="33" t="s">
        <v>23</v>
      </c>
      <c r="O2628" s="43">
        <v>334</v>
      </c>
      <c r="P2628" s="48">
        <v>0.27225055500000001</v>
      </c>
      <c r="Q2628" s="33" t="s">
        <v>28</v>
      </c>
      <c r="R2628" s="27">
        <v>26</v>
      </c>
      <c r="S2628" s="43">
        <v>3292</v>
      </c>
      <c r="T2628" s="38">
        <v>5943</v>
      </c>
      <c r="U2628" s="33" t="str">
        <f t="shared" si="124"/>
        <v>Medium Income</v>
      </c>
      <c r="V2628" s="43">
        <v>3322</v>
      </c>
      <c r="W2628" s="48">
        <v>0.25421693099999998</v>
      </c>
      <c r="X2628" s="27">
        <v>0</v>
      </c>
      <c r="Y2628" s="27">
        <v>51</v>
      </c>
      <c r="Z2628" s="33" t="str">
        <f t="shared" si="125"/>
        <v>Medium Risk</v>
      </c>
    </row>
    <row r="2629" spans="1:26" x14ac:dyDescent="0.25">
      <c r="A2629" s="22">
        <v>45728</v>
      </c>
      <c r="B2629" s="23">
        <v>48</v>
      </c>
      <c r="C2629" s="34" t="str">
        <f t="shared" si="123"/>
        <v>Senior</v>
      </c>
      <c r="D2629" s="44">
        <v>88438</v>
      </c>
      <c r="E2629" s="28">
        <v>647</v>
      </c>
      <c r="F2629" s="34" t="s">
        <v>230</v>
      </c>
      <c r="G2629" s="34" t="s">
        <v>20</v>
      </c>
      <c r="H2629" s="34" t="s">
        <v>29</v>
      </c>
      <c r="I2629" s="44">
        <v>23488</v>
      </c>
      <c r="J2629" s="28">
        <v>72</v>
      </c>
      <c r="K2629" s="49">
        <v>0.26558719102648182</v>
      </c>
      <c r="L2629" s="49" t="s">
        <v>240</v>
      </c>
      <c r="M2629" s="34" t="s">
        <v>35</v>
      </c>
      <c r="N2629" s="34" t="s">
        <v>23</v>
      </c>
      <c r="O2629" s="44">
        <v>156</v>
      </c>
      <c r="P2629" s="49">
        <v>0.34089677299999999</v>
      </c>
      <c r="Q2629" s="34" t="s">
        <v>28</v>
      </c>
      <c r="R2629" s="28">
        <v>20</v>
      </c>
      <c r="S2629" s="44">
        <v>780</v>
      </c>
      <c r="T2629" s="39">
        <v>7369.8333329999996</v>
      </c>
      <c r="U2629" s="34" t="str">
        <f t="shared" si="124"/>
        <v>Medium Income</v>
      </c>
      <c r="V2629" s="44">
        <v>114728</v>
      </c>
      <c r="W2629" s="49">
        <v>0.24792566899999999</v>
      </c>
      <c r="X2629" s="28">
        <v>1</v>
      </c>
      <c r="Y2629" s="28">
        <v>36.799999999999997</v>
      </c>
      <c r="Z2629" s="34" t="str">
        <f t="shared" si="125"/>
        <v>Low Risk</v>
      </c>
    </row>
    <row r="2630" spans="1:26" x14ac:dyDescent="0.25">
      <c r="A2630" s="20">
        <v>45729</v>
      </c>
      <c r="B2630" s="21">
        <v>34</v>
      </c>
      <c r="C2630" s="33" t="str">
        <f t="shared" si="123"/>
        <v>Mid</v>
      </c>
      <c r="D2630" s="43">
        <v>15249</v>
      </c>
      <c r="E2630" s="27">
        <v>610</v>
      </c>
      <c r="F2630" s="33" t="s">
        <v>230</v>
      </c>
      <c r="G2630" s="33" t="s">
        <v>20</v>
      </c>
      <c r="H2630" s="33" t="s">
        <v>25</v>
      </c>
      <c r="I2630" s="43">
        <v>20974</v>
      </c>
      <c r="J2630" s="27">
        <v>53.018181818181816</v>
      </c>
      <c r="K2630" s="48">
        <v>1.3754344547183421</v>
      </c>
      <c r="L2630" s="48" t="s">
        <v>242</v>
      </c>
      <c r="M2630" s="33" t="s">
        <v>22</v>
      </c>
      <c r="N2630" s="33" t="s">
        <v>27</v>
      </c>
      <c r="O2630" s="43">
        <v>354</v>
      </c>
      <c r="P2630" s="48">
        <v>0.31440536000000002</v>
      </c>
      <c r="Q2630" s="33" t="s">
        <v>28</v>
      </c>
      <c r="R2630" s="27">
        <v>18</v>
      </c>
      <c r="S2630" s="43">
        <v>6532</v>
      </c>
      <c r="T2630" s="38">
        <v>1270.75</v>
      </c>
      <c r="U2630" s="33" t="str">
        <f t="shared" si="124"/>
        <v>Low Income</v>
      </c>
      <c r="V2630" s="43">
        <v>51970</v>
      </c>
      <c r="W2630" s="48">
        <v>0.21184067000000001</v>
      </c>
      <c r="X2630" s="27">
        <v>0</v>
      </c>
      <c r="Y2630" s="27">
        <v>54</v>
      </c>
      <c r="Z2630" s="33" t="str">
        <f t="shared" si="125"/>
        <v>Medium Risk</v>
      </c>
    </row>
    <row r="2631" spans="1:26" x14ac:dyDescent="0.25">
      <c r="A2631" s="22">
        <v>45730</v>
      </c>
      <c r="B2631" s="23">
        <v>34</v>
      </c>
      <c r="C2631" s="34" t="str">
        <f t="shared" si="123"/>
        <v>Mid</v>
      </c>
      <c r="D2631" s="44">
        <v>55296</v>
      </c>
      <c r="E2631" s="28">
        <v>516</v>
      </c>
      <c r="F2631" s="34" t="s">
        <v>231</v>
      </c>
      <c r="G2631" s="34" t="s">
        <v>20</v>
      </c>
      <c r="H2631" s="34" t="s">
        <v>29</v>
      </c>
      <c r="I2631" s="44">
        <v>12547</v>
      </c>
      <c r="J2631" s="28">
        <v>48</v>
      </c>
      <c r="K2631" s="49">
        <v>0.22690610532407407</v>
      </c>
      <c r="L2631" s="49" t="s">
        <v>240</v>
      </c>
      <c r="M2631" s="34" t="s">
        <v>22</v>
      </c>
      <c r="N2631" s="34" t="s">
        <v>30</v>
      </c>
      <c r="O2631" s="44">
        <v>270</v>
      </c>
      <c r="P2631" s="49">
        <v>0.42904516100000001</v>
      </c>
      <c r="Q2631" s="34" t="s">
        <v>28</v>
      </c>
      <c r="R2631" s="28">
        <v>26</v>
      </c>
      <c r="S2631" s="44">
        <v>2286</v>
      </c>
      <c r="T2631" s="39">
        <v>4608</v>
      </c>
      <c r="U2631" s="34" t="str">
        <f t="shared" si="124"/>
        <v>Low Income</v>
      </c>
      <c r="V2631" s="44">
        <v>81972</v>
      </c>
      <c r="W2631" s="49">
        <v>0.206870944</v>
      </c>
      <c r="X2631" s="28">
        <v>1</v>
      </c>
      <c r="Y2631" s="28">
        <v>42.4</v>
      </c>
      <c r="Z2631" s="34" t="str">
        <f t="shared" si="125"/>
        <v>Medium Risk</v>
      </c>
    </row>
    <row r="2632" spans="1:26" x14ac:dyDescent="0.25">
      <c r="A2632" s="20">
        <v>45731</v>
      </c>
      <c r="B2632" s="21">
        <v>43</v>
      </c>
      <c r="C2632" s="33" t="str">
        <f t="shared" si="123"/>
        <v>Senior</v>
      </c>
      <c r="D2632" s="43">
        <v>35575</v>
      </c>
      <c r="E2632" s="27">
        <v>607</v>
      </c>
      <c r="F2632" s="33" t="s">
        <v>230</v>
      </c>
      <c r="G2632" s="33" t="s">
        <v>20</v>
      </c>
      <c r="H2632" s="33" t="s">
        <v>25</v>
      </c>
      <c r="I2632" s="43">
        <v>51763</v>
      </c>
      <c r="J2632" s="27">
        <v>36</v>
      </c>
      <c r="K2632" s="48">
        <v>1.4550386507378776</v>
      </c>
      <c r="L2632" s="48" t="s">
        <v>242</v>
      </c>
      <c r="M2632" s="33" t="s">
        <v>35</v>
      </c>
      <c r="N2632" s="33" t="s">
        <v>27</v>
      </c>
      <c r="O2632" s="43">
        <v>603</v>
      </c>
      <c r="P2632" s="48">
        <v>0.38502138600000002</v>
      </c>
      <c r="Q2632" s="33" t="s">
        <v>38</v>
      </c>
      <c r="R2632" s="27">
        <v>29</v>
      </c>
      <c r="S2632" s="43">
        <v>6292</v>
      </c>
      <c r="T2632" s="38">
        <v>2964.583333</v>
      </c>
      <c r="U2632" s="33" t="str">
        <f t="shared" si="124"/>
        <v>Low Income</v>
      </c>
      <c r="V2632" s="43">
        <v>70102</v>
      </c>
      <c r="W2632" s="48">
        <v>0.25558059</v>
      </c>
      <c r="X2632" s="27">
        <v>0</v>
      </c>
      <c r="Y2632" s="27">
        <v>49</v>
      </c>
      <c r="Z2632" s="33" t="str">
        <f t="shared" si="125"/>
        <v>Medium Risk</v>
      </c>
    </row>
    <row r="2633" spans="1:26" x14ac:dyDescent="0.25">
      <c r="A2633" s="22">
        <v>45732</v>
      </c>
      <c r="B2633" s="23">
        <v>45</v>
      </c>
      <c r="C2633" s="34" t="str">
        <f t="shared" si="123"/>
        <v>Senior</v>
      </c>
      <c r="D2633" s="44">
        <v>31577</v>
      </c>
      <c r="E2633" s="28">
        <v>595</v>
      </c>
      <c r="F2633" s="34" t="s">
        <v>230</v>
      </c>
      <c r="G2633" s="34" t="s">
        <v>20</v>
      </c>
      <c r="H2633" s="34" t="s">
        <v>32</v>
      </c>
      <c r="I2633" s="44">
        <v>24695.307531380753</v>
      </c>
      <c r="J2633" s="28">
        <v>60</v>
      </c>
      <c r="K2633" s="49">
        <v>0.78206629924884419</v>
      </c>
      <c r="L2633" s="49" t="s">
        <v>241</v>
      </c>
      <c r="M2633" s="34" t="s">
        <v>35</v>
      </c>
      <c r="N2633" s="34" t="s">
        <v>23</v>
      </c>
      <c r="O2633" s="44">
        <v>227</v>
      </c>
      <c r="P2633" s="49">
        <v>0.28466656499999998</v>
      </c>
      <c r="Q2633" s="34" t="s">
        <v>24</v>
      </c>
      <c r="R2633" s="28">
        <v>33</v>
      </c>
      <c r="S2633" s="44">
        <v>4288</v>
      </c>
      <c r="T2633" s="39">
        <v>2631.416667</v>
      </c>
      <c r="U2633" s="34" t="str">
        <f t="shared" si="124"/>
        <v>Low Income</v>
      </c>
      <c r="V2633" s="44">
        <v>6328</v>
      </c>
      <c r="W2633" s="49">
        <v>0.228988048</v>
      </c>
      <c r="X2633" s="28">
        <v>0</v>
      </c>
      <c r="Y2633" s="28">
        <v>55</v>
      </c>
      <c r="Z2633" s="34" t="str">
        <f t="shared" si="125"/>
        <v>High Risk</v>
      </c>
    </row>
    <row r="2634" spans="1:26" x14ac:dyDescent="0.25">
      <c r="A2634" s="20">
        <v>45733</v>
      </c>
      <c r="B2634" s="21">
        <v>42</v>
      </c>
      <c r="C2634" s="33" t="str">
        <f t="shared" si="123"/>
        <v>Senior</v>
      </c>
      <c r="D2634" s="43">
        <v>63216</v>
      </c>
      <c r="E2634" s="27">
        <v>572.77391304347827</v>
      </c>
      <c r="F2634" s="33" t="s">
        <v>230</v>
      </c>
      <c r="G2634" s="33" t="s">
        <v>20</v>
      </c>
      <c r="H2634" s="33" t="s">
        <v>32</v>
      </c>
      <c r="I2634" s="43">
        <v>20760</v>
      </c>
      <c r="J2634" s="27">
        <v>36</v>
      </c>
      <c r="K2634" s="48">
        <v>0.32839787395596054</v>
      </c>
      <c r="L2634" s="48" t="s">
        <v>240</v>
      </c>
      <c r="M2634" s="33" t="s">
        <v>26</v>
      </c>
      <c r="N2634" s="33" t="s">
        <v>23</v>
      </c>
      <c r="O2634" s="43">
        <v>348</v>
      </c>
      <c r="P2634" s="48">
        <v>0.19953357499999999</v>
      </c>
      <c r="Q2634" s="33" t="s">
        <v>34</v>
      </c>
      <c r="R2634" s="27">
        <v>18</v>
      </c>
      <c r="S2634" s="43">
        <v>3482</v>
      </c>
      <c r="T2634" s="38">
        <v>5268</v>
      </c>
      <c r="U2634" s="33" t="str">
        <f t="shared" si="124"/>
        <v>Medium Income</v>
      </c>
      <c r="V2634" s="43">
        <v>4833</v>
      </c>
      <c r="W2634" s="48">
        <v>0.22266551600000001</v>
      </c>
      <c r="X2634" s="27">
        <v>0</v>
      </c>
      <c r="Y2634" s="27">
        <v>66</v>
      </c>
      <c r="Z2634" s="33" t="str">
        <f t="shared" si="125"/>
        <v>High Risk</v>
      </c>
    </row>
    <row r="2635" spans="1:26" x14ac:dyDescent="0.25">
      <c r="A2635" s="22">
        <v>45734</v>
      </c>
      <c r="B2635" s="23">
        <v>43</v>
      </c>
      <c r="C2635" s="34" t="str">
        <f t="shared" si="123"/>
        <v>Senior</v>
      </c>
      <c r="D2635" s="44">
        <v>72838</v>
      </c>
      <c r="E2635" s="28">
        <v>571.42857142857144</v>
      </c>
      <c r="F2635" s="34" t="s">
        <v>230</v>
      </c>
      <c r="G2635" s="34" t="s">
        <v>33</v>
      </c>
      <c r="H2635" s="34" t="s">
        <v>25</v>
      </c>
      <c r="I2635" s="44">
        <v>11517</v>
      </c>
      <c r="J2635" s="28">
        <v>60</v>
      </c>
      <c r="K2635" s="49">
        <v>0.15811801532167274</v>
      </c>
      <c r="L2635" s="49" t="s">
        <v>240</v>
      </c>
      <c r="M2635" s="34" t="s">
        <v>26</v>
      </c>
      <c r="N2635" s="34" t="s">
        <v>27</v>
      </c>
      <c r="O2635" s="44">
        <v>504</v>
      </c>
      <c r="P2635" s="49">
        <v>0.371380716</v>
      </c>
      <c r="Q2635" s="34" t="s">
        <v>34</v>
      </c>
      <c r="R2635" s="28">
        <v>16</v>
      </c>
      <c r="S2635" s="44">
        <v>5118</v>
      </c>
      <c r="T2635" s="39">
        <v>6069.8333329999996</v>
      </c>
      <c r="U2635" s="34" t="str">
        <f t="shared" si="124"/>
        <v>Medium Income</v>
      </c>
      <c r="V2635" s="44">
        <v>51933</v>
      </c>
      <c r="W2635" s="49">
        <v>0.233066204</v>
      </c>
      <c r="X2635" s="28">
        <v>1</v>
      </c>
      <c r="Y2635" s="28">
        <v>44</v>
      </c>
      <c r="Z2635" s="34" t="str">
        <f t="shared" si="125"/>
        <v>Medium Risk</v>
      </c>
    </row>
    <row r="2636" spans="1:26" x14ac:dyDescent="0.25">
      <c r="A2636" s="20">
        <v>45735</v>
      </c>
      <c r="B2636" s="21">
        <v>60</v>
      </c>
      <c r="C2636" s="33" t="str">
        <f t="shared" si="123"/>
        <v>Old</v>
      </c>
      <c r="D2636" s="43">
        <v>53525</v>
      </c>
      <c r="E2636" s="27">
        <v>646</v>
      </c>
      <c r="F2636" s="33" t="s">
        <v>230</v>
      </c>
      <c r="G2636" s="33" t="s">
        <v>20</v>
      </c>
      <c r="H2636" s="33" t="s">
        <v>21</v>
      </c>
      <c r="I2636" s="43">
        <v>15336</v>
      </c>
      <c r="J2636" s="27">
        <v>84</v>
      </c>
      <c r="K2636" s="48">
        <v>0.28652031760859409</v>
      </c>
      <c r="L2636" s="48" t="s">
        <v>240</v>
      </c>
      <c r="M2636" s="33" t="s">
        <v>26</v>
      </c>
      <c r="N2636" s="33" t="s">
        <v>27</v>
      </c>
      <c r="O2636" s="43">
        <v>152</v>
      </c>
      <c r="P2636" s="48">
        <v>0.34346855700000001</v>
      </c>
      <c r="Q2636" s="33" t="s">
        <v>28</v>
      </c>
      <c r="R2636" s="27">
        <v>25</v>
      </c>
      <c r="S2636" s="43">
        <v>20244</v>
      </c>
      <c r="T2636" s="38">
        <v>4460.4166670000004</v>
      </c>
      <c r="U2636" s="33" t="str">
        <f t="shared" si="124"/>
        <v>Low Income</v>
      </c>
      <c r="V2636" s="43">
        <v>33279</v>
      </c>
      <c r="W2636" s="48">
        <v>0.20013972999999999</v>
      </c>
      <c r="X2636" s="27">
        <v>1</v>
      </c>
      <c r="Y2636" s="27">
        <v>43.2</v>
      </c>
      <c r="Z2636" s="33" t="str">
        <f t="shared" si="125"/>
        <v>Medium Risk</v>
      </c>
    </row>
    <row r="2637" spans="1:26" x14ac:dyDescent="0.25">
      <c r="A2637" s="22">
        <v>45736</v>
      </c>
      <c r="B2637" s="23">
        <v>52</v>
      </c>
      <c r="C2637" s="34" t="str">
        <f t="shared" si="123"/>
        <v>Senior</v>
      </c>
      <c r="D2637" s="44">
        <v>63595</v>
      </c>
      <c r="E2637" s="28">
        <v>540</v>
      </c>
      <c r="F2637" s="34" t="s">
        <v>231</v>
      </c>
      <c r="G2637" s="34" t="s">
        <v>20</v>
      </c>
      <c r="H2637" s="34" t="s">
        <v>29</v>
      </c>
      <c r="I2637" s="44">
        <v>18960</v>
      </c>
      <c r="J2637" s="28">
        <v>24</v>
      </c>
      <c r="K2637" s="49">
        <v>0.29813664596273293</v>
      </c>
      <c r="L2637" s="49" t="s">
        <v>240</v>
      </c>
      <c r="M2637" s="34" t="s">
        <v>26</v>
      </c>
      <c r="N2637" s="34" t="s">
        <v>27</v>
      </c>
      <c r="O2637" s="44">
        <v>575</v>
      </c>
      <c r="P2637" s="49">
        <v>8.7165198999999999E-2</v>
      </c>
      <c r="Q2637" s="34" t="s">
        <v>38</v>
      </c>
      <c r="R2637" s="28">
        <v>24</v>
      </c>
      <c r="S2637" s="44">
        <v>2239</v>
      </c>
      <c r="T2637" s="39">
        <v>5299.5833329999996</v>
      </c>
      <c r="U2637" s="34" t="str">
        <f t="shared" si="124"/>
        <v>Medium Income</v>
      </c>
      <c r="V2637" s="44">
        <v>26642</v>
      </c>
      <c r="W2637" s="49">
        <v>0.25999092699999998</v>
      </c>
      <c r="X2637" s="28">
        <v>0</v>
      </c>
      <c r="Y2637" s="28">
        <v>51</v>
      </c>
      <c r="Z2637" s="34" t="str">
        <f t="shared" si="125"/>
        <v>Medium Risk</v>
      </c>
    </row>
    <row r="2638" spans="1:26" x14ac:dyDescent="0.25">
      <c r="A2638" s="20">
        <v>45737</v>
      </c>
      <c r="B2638" s="21">
        <v>42</v>
      </c>
      <c r="C2638" s="33" t="str">
        <f t="shared" si="123"/>
        <v>Senior</v>
      </c>
      <c r="D2638" s="43">
        <v>35713</v>
      </c>
      <c r="E2638" s="27">
        <v>578</v>
      </c>
      <c r="F2638" s="33" t="s">
        <v>230</v>
      </c>
      <c r="G2638" s="33" t="s">
        <v>20</v>
      </c>
      <c r="H2638" s="33" t="s">
        <v>32</v>
      </c>
      <c r="I2638" s="43">
        <v>20417</v>
      </c>
      <c r="J2638" s="27">
        <v>60</v>
      </c>
      <c r="K2638" s="48">
        <v>0.57169658107691879</v>
      </c>
      <c r="L2638" s="48" t="s">
        <v>241</v>
      </c>
      <c r="M2638" s="33" t="s">
        <v>26</v>
      </c>
      <c r="N2638" s="33" t="s">
        <v>34</v>
      </c>
      <c r="O2638" s="43">
        <v>223</v>
      </c>
      <c r="P2638" s="48">
        <v>0.38920089600000002</v>
      </c>
      <c r="Q2638" s="33" t="s">
        <v>24</v>
      </c>
      <c r="R2638" s="27">
        <v>22</v>
      </c>
      <c r="S2638" s="43">
        <v>9705</v>
      </c>
      <c r="T2638" s="38">
        <v>2976.083333</v>
      </c>
      <c r="U2638" s="33" t="str">
        <f t="shared" si="124"/>
        <v>Low Income</v>
      </c>
      <c r="V2638" s="43">
        <v>133103</v>
      </c>
      <c r="W2638" s="48">
        <v>0.26586649299999998</v>
      </c>
      <c r="X2638" s="27">
        <v>0</v>
      </c>
      <c r="Y2638" s="27">
        <v>52</v>
      </c>
      <c r="Z2638" s="33" t="str">
        <f t="shared" si="125"/>
        <v>Medium Risk</v>
      </c>
    </row>
    <row r="2639" spans="1:26" x14ac:dyDescent="0.25">
      <c r="A2639" s="22">
        <v>45738</v>
      </c>
      <c r="B2639" s="23">
        <v>51</v>
      </c>
      <c r="C2639" s="34" t="str">
        <f t="shared" si="123"/>
        <v>Senior</v>
      </c>
      <c r="D2639" s="44">
        <v>28586</v>
      </c>
      <c r="E2639" s="28">
        <v>586</v>
      </c>
      <c r="F2639" s="34" t="s">
        <v>230</v>
      </c>
      <c r="G2639" s="34" t="s">
        <v>20</v>
      </c>
      <c r="H2639" s="34" t="s">
        <v>32</v>
      </c>
      <c r="I2639" s="44">
        <v>15626</v>
      </c>
      <c r="J2639" s="28">
        <v>72</v>
      </c>
      <c r="K2639" s="49">
        <v>0.54663121807877979</v>
      </c>
      <c r="L2639" s="49" t="s">
        <v>241</v>
      </c>
      <c r="M2639" s="34" t="s">
        <v>22</v>
      </c>
      <c r="N2639" s="34" t="s">
        <v>27</v>
      </c>
      <c r="O2639" s="44">
        <v>258</v>
      </c>
      <c r="P2639" s="49">
        <v>0.111817391</v>
      </c>
      <c r="Q2639" s="34" t="s">
        <v>28</v>
      </c>
      <c r="R2639" s="28">
        <v>21</v>
      </c>
      <c r="S2639" s="44">
        <v>531</v>
      </c>
      <c r="T2639" s="39">
        <v>2382.166667</v>
      </c>
      <c r="U2639" s="34" t="str">
        <f t="shared" si="124"/>
        <v>Low Income</v>
      </c>
      <c r="V2639" s="44">
        <v>8868</v>
      </c>
      <c r="W2639" s="49">
        <v>0.26020883900000003</v>
      </c>
      <c r="X2639" s="28">
        <v>0</v>
      </c>
      <c r="Y2639" s="28">
        <v>51</v>
      </c>
      <c r="Z2639" s="34" t="str">
        <f t="shared" si="125"/>
        <v>Medium Risk</v>
      </c>
    </row>
    <row r="2640" spans="1:26" x14ac:dyDescent="0.25">
      <c r="A2640" s="20">
        <v>45739</v>
      </c>
      <c r="B2640" s="21">
        <v>27</v>
      </c>
      <c r="C2640" s="33" t="str">
        <f t="shared" si="123"/>
        <v>Mid</v>
      </c>
      <c r="D2640" s="43">
        <v>81474.999995999999</v>
      </c>
      <c r="E2640" s="27">
        <v>547</v>
      </c>
      <c r="F2640" s="33" t="s">
        <v>231</v>
      </c>
      <c r="G2640" s="33" t="s">
        <v>33</v>
      </c>
      <c r="H2640" s="33" t="s">
        <v>29</v>
      </c>
      <c r="I2640" s="43">
        <v>42426</v>
      </c>
      <c r="J2640" s="27">
        <v>53.77215189873418</v>
      </c>
      <c r="K2640" s="48">
        <v>0.52072414853737825</v>
      </c>
      <c r="L2640" s="48" t="s">
        <v>241</v>
      </c>
      <c r="M2640" s="33" t="s">
        <v>26</v>
      </c>
      <c r="N2640" s="33" t="s">
        <v>27</v>
      </c>
      <c r="O2640" s="43">
        <v>856</v>
      </c>
      <c r="P2640" s="48">
        <v>0.25731814800000002</v>
      </c>
      <c r="Q2640" s="33" t="s">
        <v>38</v>
      </c>
      <c r="R2640" s="27">
        <v>21</v>
      </c>
      <c r="S2640" s="43">
        <v>750</v>
      </c>
      <c r="T2640" s="38">
        <v>6789.5833329999996</v>
      </c>
      <c r="U2640" s="33" t="str">
        <f t="shared" si="124"/>
        <v>Medium Income</v>
      </c>
      <c r="V2640" s="43">
        <v>195591</v>
      </c>
      <c r="W2640" s="48">
        <v>0.25528135200000002</v>
      </c>
      <c r="X2640" s="27">
        <v>0</v>
      </c>
      <c r="Y2640" s="27">
        <v>50</v>
      </c>
      <c r="Z2640" s="33" t="str">
        <f t="shared" si="125"/>
        <v>Medium Risk</v>
      </c>
    </row>
    <row r="2641" spans="1:26" x14ac:dyDescent="0.25">
      <c r="A2641" s="22">
        <v>45740</v>
      </c>
      <c r="B2641" s="23">
        <v>44</v>
      </c>
      <c r="C2641" s="34" t="str">
        <f t="shared" si="123"/>
        <v>Senior</v>
      </c>
      <c r="D2641" s="44">
        <v>82271</v>
      </c>
      <c r="E2641" s="28">
        <v>574</v>
      </c>
      <c r="F2641" s="34" t="s">
        <v>230</v>
      </c>
      <c r="G2641" s="34" t="s">
        <v>20</v>
      </c>
      <c r="H2641" s="34" t="s">
        <v>32</v>
      </c>
      <c r="I2641" s="44">
        <v>10649</v>
      </c>
      <c r="J2641" s="28">
        <v>96</v>
      </c>
      <c r="K2641" s="49">
        <v>0.12943807660050322</v>
      </c>
      <c r="L2641" s="49" t="s">
        <v>240</v>
      </c>
      <c r="M2641" s="34" t="s">
        <v>22</v>
      </c>
      <c r="N2641" s="34" t="s">
        <v>23</v>
      </c>
      <c r="O2641" s="44">
        <v>202</v>
      </c>
      <c r="P2641" s="49">
        <v>0.54587535499999995</v>
      </c>
      <c r="Q2641" s="34" t="s">
        <v>38</v>
      </c>
      <c r="R2641" s="28">
        <v>24</v>
      </c>
      <c r="S2641" s="44">
        <v>1769</v>
      </c>
      <c r="T2641" s="39">
        <v>6855.9166670000004</v>
      </c>
      <c r="U2641" s="34" t="str">
        <f t="shared" si="124"/>
        <v>Medium Income</v>
      </c>
      <c r="V2641" s="44">
        <v>5889</v>
      </c>
      <c r="W2641" s="49">
        <v>0.22974330600000001</v>
      </c>
      <c r="X2641" s="28">
        <v>1</v>
      </c>
      <c r="Y2641" s="28">
        <v>45.6</v>
      </c>
      <c r="Z2641" s="34" t="str">
        <f t="shared" si="125"/>
        <v>Medium Risk</v>
      </c>
    </row>
    <row r="2642" spans="1:26" x14ac:dyDescent="0.25">
      <c r="A2642" s="20">
        <v>45741</v>
      </c>
      <c r="B2642" s="21">
        <v>61</v>
      </c>
      <c r="C2642" s="33" t="str">
        <f t="shared" si="123"/>
        <v>Old</v>
      </c>
      <c r="D2642" s="43">
        <v>36162</v>
      </c>
      <c r="E2642" s="27">
        <v>582</v>
      </c>
      <c r="F2642" s="33" t="s">
        <v>230</v>
      </c>
      <c r="G2642" s="33" t="s">
        <v>20</v>
      </c>
      <c r="H2642" s="33" t="s">
        <v>32</v>
      </c>
      <c r="I2642" s="43">
        <v>47710</v>
      </c>
      <c r="J2642" s="27">
        <v>60</v>
      </c>
      <c r="K2642" s="48">
        <v>1.3193407444278524</v>
      </c>
      <c r="L2642" s="48" t="s">
        <v>242</v>
      </c>
      <c r="M2642" s="33" t="s">
        <v>22</v>
      </c>
      <c r="N2642" s="33" t="s">
        <v>27</v>
      </c>
      <c r="O2642" s="43">
        <v>393</v>
      </c>
      <c r="P2642" s="48">
        <v>0.153349235</v>
      </c>
      <c r="Q2642" s="33" t="s">
        <v>24</v>
      </c>
      <c r="R2642" s="27">
        <v>21</v>
      </c>
      <c r="S2642" s="43">
        <v>1378</v>
      </c>
      <c r="T2642" s="38">
        <v>3013.5</v>
      </c>
      <c r="U2642" s="33" t="str">
        <f t="shared" si="124"/>
        <v>Low Income</v>
      </c>
      <c r="V2642" s="43">
        <v>3289</v>
      </c>
      <c r="W2642" s="48">
        <v>0.28659731799999999</v>
      </c>
      <c r="X2642" s="27">
        <v>0</v>
      </c>
      <c r="Y2642" s="27">
        <v>52</v>
      </c>
      <c r="Z2642" s="33" t="str">
        <f t="shared" si="125"/>
        <v>Medium Risk</v>
      </c>
    </row>
    <row r="2643" spans="1:26" x14ac:dyDescent="0.25">
      <c r="A2643" s="22">
        <v>45742</v>
      </c>
      <c r="B2643" s="23">
        <v>37</v>
      </c>
      <c r="C2643" s="34" t="str">
        <f t="shared" si="123"/>
        <v>Mid</v>
      </c>
      <c r="D2643" s="44">
        <v>37971</v>
      </c>
      <c r="E2643" s="28">
        <v>595</v>
      </c>
      <c r="F2643" s="34" t="s">
        <v>230</v>
      </c>
      <c r="G2643" s="34" t="s">
        <v>20</v>
      </c>
      <c r="H2643" s="34" t="s">
        <v>29</v>
      </c>
      <c r="I2643" s="44">
        <v>19116</v>
      </c>
      <c r="J2643" s="28">
        <v>60</v>
      </c>
      <c r="K2643" s="49">
        <v>0.50343683337283718</v>
      </c>
      <c r="L2643" s="49" t="s">
        <v>241</v>
      </c>
      <c r="M2643" s="34" t="s">
        <v>26</v>
      </c>
      <c r="N2643" s="34" t="s">
        <v>23</v>
      </c>
      <c r="O2643" s="44">
        <v>462</v>
      </c>
      <c r="P2643" s="49">
        <v>0.45227464099999998</v>
      </c>
      <c r="Q2643" s="34" t="s">
        <v>34</v>
      </c>
      <c r="R2643" s="28">
        <v>29</v>
      </c>
      <c r="S2643" s="44">
        <v>4534</v>
      </c>
      <c r="T2643" s="39">
        <v>3164.25</v>
      </c>
      <c r="U2643" s="34" t="str">
        <f t="shared" si="124"/>
        <v>Low Income</v>
      </c>
      <c r="V2643" s="44">
        <v>47205</v>
      </c>
      <c r="W2643" s="49">
        <v>0.214788704</v>
      </c>
      <c r="X2643" s="28">
        <v>0</v>
      </c>
      <c r="Y2643" s="28">
        <v>56</v>
      </c>
      <c r="Z2643" s="34" t="str">
        <f t="shared" si="125"/>
        <v>High Risk</v>
      </c>
    </row>
    <row r="2644" spans="1:26" x14ac:dyDescent="0.25">
      <c r="A2644" s="20">
        <v>45743</v>
      </c>
      <c r="B2644" s="21">
        <v>29</v>
      </c>
      <c r="C2644" s="33" t="str">
        <f t="shared" si="123"/>
        <v>Mid</v>
      </c>
      <c r="D2644" s="43">
        <v>58536</v>
      </c>
      <c r="E2644" s="27">
        <v>565</v>
      </c>
      <c r="F2644" s="33" t="s">
        <v>230</v>
      </c>
      <c r="G2644" s="33" t="s">
        <v>20</v>
      </c>
      <c r="H2644" s="33" t="s">
        <v>29</v>
      </c>
      <c r="I2644" s="43">
        <v>21362</v>
      </c>
      <c r="J2644" s="27">
        <v>53.018181818181816</v>
      </c>
      <c r="K2644" s="48">
        <v>0.36493781604482711</v>
      </c>
      <c r="L2644" s="48" t="s">
        <v>240</v>
      </c>
      <c r="M2644" s="33" t="s">
        <v>22</v>
      </c>
      <c r="N2644" s="33" t="s">
        <v>27</v>
      </c>
      <c r="O2644" s="43">
        <v>538</v>
      </c>
      <c r="P2644" s="48">
        <v>0.47041357499999997</v>
      </c>
      <c r="Q2644" s="33" t="s">
        <v>28</v>
      </c>
      <c r="R2644" s="27">
        <v>27</v>
      </c>
      <c r="S2644" s="43">
        <v>8894</v>
      </c>
      <c r="T2644" s="38">
        <v>4878</v>
      </c>
      <c r="U2644" s="33" t="str">
        <f t="shared" si="124"/>
        <v>Low Income</v>
      </c>
      <c r="V2644" s="43">
        <v>1786</v>
      </c>
      <c r="W2644" s="48">
        <v>0.25280260300000001</v>
      </c>
      <c r="X2644" s="27">
        <v>0</v>
      </c>
      <c r="Y2644" s="27">
        <v>56</v>
      </c>
      <c r="Z2644" s="33" t="str">
        <f t="shared" si="125"/>
        <v>High Risk</v>
      </c>
    </row>
    <row r="2645" spans="1:26" x14ac:dyDescent="0.25">
      <c r="A2645" s="22">
        <v>45744</v>
      </c>
      <c r="B2645" s="23">
        <v>32</v>
      </c>
      <c r="C2645" s="34" t="str">
        <f t="shared" si="123"/>
        <v>Mid</v>
      </c>
      <c r="D2645" s="44">
        <v>30470.000004000001</v>
      </c>
      <c r="E2645" s="28">
        <v>615</v>
      </c>
      <c r="F2645" s="34" t="s">
        <v>230</v>
      </c>
      <c r="G2645" s="34" t="s">
        <v>20</v>
      </c>
      <c r="H2645" s="34" t="s">
        <v>21</v>
      </c>
      <c r="I2645" s="44">
        <v>21299</v>
      </c>
      <c r="J2645" s="28">
        <v>54.618025751072963</v>
      </c>
      <c r="K2645" s="49">
        <v>0.69901542491644031</v>
      </c>
      <c r="L2645" s="49" t="s">
        <v>241</v>
      </c>
      <c r="M2645" s="34" t="s">
        <v>22</v>
      </c>
      <c r="N2645" s="34" t="s">
        <v>30</v>
      </c>
      <c r="O2645" s="44">
        <v>342</v>
      </c>
      <c r="P2645" s="49">
        <v>0.23360753100000001</v>
      </c>
      <c r="Q2645" s="34" t="s">
        <v>24</v>
      </c>
      <c r="R2645" s="28">
        <v>20</v>
      </c>
      <c r="S2645" s="44">
        <v>1921</v>
      </c>
      <c r="T2645" s="39">
        <v>2539.166667</v>
      </c>
      <c r="U2645" s="34" t="str">
        <f t="shared" si="124"/>
        <v>Low Income</v>
      </c>
      <c r="V2645" s="44">
        <v>12210</v>
      </c>
      <c r="W2645" s="49">
        <v>0.196069622</v>
      </c>
      <c r="X2645" s="28">
        <v>0</v>
      </c>
      <c r="Y2645" s="28">
        <v>51</v>
      </c>
      <c r="Z2645" s="34" t="str">
        <f t="shared" si="125"/>
        <v>Medium Risk</v>
      </c>
    </row>
    <row r="2646" spans="1:26" x14ac:dyDescent="0.25">
      <c r="A2646" s="20">
        <v>45745</v>
      </c>
      <c r="B2646" s="21">
        <v>26</v>
      </c>
      <c r="C2646" s="33" t="str">
        <f t="shared" si="123"/>
        <v>Mid</v>
      </c>
      <c r="D2646" s="43">
        <v>77215</v>
      </c>
      <c r="E2646" s="27">
        <v>625</v>
      </c>
      <c r="F2646" s="33" t="s">
        <v>230</v>
      </c>
      <c r="G2646" s="33" t="s">
        <v>33</v>
      </c>
      <c r="H2646" s="33" t="s">
        <v>29</v>
      </c>
      <c r="I2646" s="43">
        <v>50722</v>
      </c>
      <c r="J2646" s="27">
        <v>24</v>
      </c>
      <c r="K2646" s="48">
        <v>0.65689309072071489</v>
      </c>
      <c r="L2646" s="48" t="s">
        <v>241</v>
      </c>
      <c r="M2646" s="33" t="s">
        <v>22</v>
      </c>
      <c r="N2646" s="33" t="s">
        <v>23</v>
      </c>
      <c r="O2646" s="43">
        <v>345</v>
      </c>
      <c r="P2646" s="48">
        <v>0.34569021500000002</v>
      </c>
      <c r="Q2646" s="33" t="s">
        <v>31</v>
      </c>
      <c r="R2646" s="27">
        <v>18</v>
      </c>
      <c r="S2646" s="43">
        <v>1686</v>
      </c>
      <c r="T2646" s="38">
        <v>6434.5833329999996</v>
      </c>
      <c r="U2646" s="33" t="str">
        <f t="shared" si="124"/>
        <v>Medium Income</v>
      </c>
      <c r="V2646" s="43">
        <v>11300</v>
      </c>
      <c r="W2646" s="48">
        <v>0.239818911</v>
      </c>
      <c r="X2646" s="27">
        <v>0</v>
      </c>
      <c r="Y2646" s="27">
        <v>53</v>
      </c>
      <c r="Z2646" s="33" t="str">
        <f t="shared" si="125"/>
        <v>Medium Risk</v>
      </c>
    </row>
    <row r="2647" spans="1:26" x14ac:dyDescent="0.25">
      <c r="A2647" s="22">
        <v>45746</v>
      </c>
      <c r="B2647" s="23">
        <v>30</v>
      </c>
      <c r="C2647" s="34" t="str">
        <f t="shared" si="123"/>
        <v>Mid</v>
      </c>
      <c r="D2647" s="44">
        <v>24544</v>
      </c>
      <c r="E2647" s="28">
        <v>596</v>
      </c>
      <c r="F2647" s="34" t="s">
        <v>230</v>
      </c>
      <c r="G2647" s="34" t="s">
        <v>33</v>
      </c>
      <c r="H2647" s="34" t="s">
        <v>25</v>
      </c>
      <c r="I2647" s="44">
        <v>16984</v>
      </c>
      <c r="J2647" s="28">
        <v>36</v>
      </c>
      <c r="K2647" s="49">
        <v>0.69198174706649285</v>
      </c>
      <c r="L2647" s="49" t="s">
        <v>241</v>
      </c>
      <c r="M2647" s="34" t="s">
        <v>22</v>
      </c>
      <c r="N2647" s="34" t="s">
        <v>27</v>
      </c>
      <c r="O2647" s="44">
        <v>396</v>
      </c>
      <c r="P2647" s="49">
        <v>0.122772832</v>
      </c>
      <c r="Q2647" s="34" t="s">
        <v>24</v>
      </c>
      <c r="R2647" s="28">
        <v>24</v>
      </c>
      <c r="S2647" s="44">
        <v>1670</v>
      </c>
      <c r="T2647" s="39">
        <v>2045.333333</v>
      </c>
      <c r="U2647" s="34" t="str">
        <f t="shared" si="124"/>
        <v>Low Income</v>
      </c>
      <c r="V2647" s="44">
        <v>5435</v>
      </c>
      <c r="W2647" s="49">
        <v>0.19754292700000001</v>
      </c>
      <c r="X2647" s="28">
        <v>0</v>
      </c>
      <c r="Y2647" s="28">
        <v>54</v>
      </c>
      <c r="Z2647" s="34" t="str">
        <f t="shared" si="125"/>
        <v>Medium Risk</v>
      </c>
    </row>
    <row r="2648" spans="1:26" x14ac:dyDescent="0.25">
      <c r="A2648" s="24">
        <v>45747</v>
      </c>
      <c r="B2648" s="25">
        <v>35</v>
      </c>
      <c r="C2648" s="35" t="str">
        <f t="shared" si="123"/>
        <v>Mid</v>
      </c>
      <c r="D2648" s="45">
        <v>44312</v>
      </c>
      <c r="E2648" s="29">
        <v>598</v>
      </c>
      <c r="F2648" s="35" t="s">
        <v>230</v>
      </c>
      <c r="G2648" s="35" t="s">
        <v>20</v>
      </c>
      <c r="H2648" s="35" t="s">
        <v>29</v>
      </c>
      <c r="I2648" s="45">
        <v>31916</v>
      </c>
      <c r="J2648" s="29">
        <v>48</v>
      </c>
      <c r="K2648" s="50">
        <v>0.72025636396461457</v>
      </c>
      <c r="L2648" s="50" t="s">
        <v>241</v>
      </c>
      <c r="M2648" s="35" t="s">
        <v>26</v>
      </c>
      <c r="N2648" s="35" t="s">
        <v>30</v>
      </c>
      <c r="O2648" s="45">
        <v>173</v>
      </c>
      <c r="P2648" s="50">
        <v>0.54700553799999996</v>
      </c>
      <c r="Q2648" s="35" t="s">
        <v>38</v>
      </c>
      <c r="R2648" s="29">
        <v>21</v>
      </c>
      <c r="S2648" s="45">
        <v>2553</v>
      </c>
      <c r="T2648" s="40">
        <v>3692.666667</v>
      </c>
      <c r="U2648" s="35" t="str">
        <f t="shared" si="124"/>
        <v>Low Income</v>
      </c>
      <c r="V2648" s="45">
        <v>120255</v>
      </c>
      <c r="W2648" s="50">
        <v>0.218940205</v>
      </c>
      <c r="X2648" s="29">
        <v>0</v>
      </c>
      <c r="Y2648" s="29">
        <v>54</v>
      </c>
      <c r="Z2648" s="35" t="str">
        <f t="shared" si="125"/>
        <v>Medium Risk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DF083EF-5C58-4BD4-BB26-495D13F7B42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BANK LOAN APPROVAL(RAW DATA)</vt:lpstr>
      <vt:lpstr>CLEANING PROCESS</vt:lpstr>
      <vt:lpstr>CLEANED DATASET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Shakthi</dc:creator>
  <cp:lastModifiedBy>Shakthi</cp:lastModifiedBy>
  <dcterms:created xsi:type="dcterms:W3CDTF">2026-05-19T12:48:58Z</dcterms:created>
  <dcterms:modified xsi:type="dcterms:W3CDTF">2026-05-28T10:32:16Z</dcterms:modified>
</cp:coreProperties>
</file>